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6"/>
  <workbookPr showInkAnnotation="0" codeName="ThisWorkbook" defaultThemeVersion="124226"/>
  <mc:AlternateContent xmlns:mc="http://schemas.openxmlformats.org/markup-compatibility/2006">
    <mc:Choice Requires="x15">
      <x15ac:absPath xmlns:x15ac="http://schemas.microsoft.com/office/spreadsheetml/2010/11/ac" url="N:\_Development Projects\Active Projects\155 Dry Creek - Healdsburg\07) Funding Sources\9% Tax Credit app - February 2024\Dry Creek TCAC February 2024 Application\"/>
    </mc:Choice>
  </mc:AlternateContent>
  <xr:revisionPtr revIDLastSave="0" documentId="8_{45F1EDCC-8438-435F-85BB-92AE519360E3}" xr6:coauthVersionLast="36" xr6:coauthVersionMax="36" xr10:uidLastSave="{00000000-0000-0000-0000-000000000000}"/>
  <bookViews>
    <workbookView xWindow="22800" yWindow="495" windowWidth="28395" windowHeight="28305"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C30" i="4" l="1"/>
  <c r="C75" i="4"/>
  <c r="C74" i="4"/>
  <c r="AO634" i="3"/>
  <c r="AM556" i="3"/>
  <c r="AM555" i="3"/>
  <c r="C45" i="4"/>
  <c r="W845" i="3"/>
  <c r="W825" i="3"/>
  <c r="AC867" i="3"/>
  <c r="C43" i="4"/>
  <c r="C84" i="4"/>
  <c r="K588" i="6"/>
  <c r="K587" i="6"/>
  <c r="Q625" i="3" l="1"/>
  <c r="Q624" i="3"/>
  <c r="Q623" i="3"/>
  <c r="Q622" i="3"/>
  <c r="T625" i="3"/>
  <c r="T624" i="3"/>
  <c r="T623" i="3"/>
  <c r="T622" i="3"/>
  <c r="T621" i="3"/>
  <c r="Q621" i="3"/>
  <c r="AF621" i="3" s="1"/>
  <c r="A69" i="9" l="1"/>
  <c r="A68" i="9"/>
  <c r="A67" i="9"/>
  <c r="A66" i="9"/>
  <c r="D91" i="25" l="1"/>
  <c r="D90" i="25"/>
  <c r="C32" i="4"/>
  <c r="C33" i="4" s="1"/>
  <c r="E33" i="4" s="1"/>
  <c r="AF1002" i="3"/>
  <c r="E98" i="4"/>
  <c r="E83" i="4"/>
  <c r="E84" i="4"/>
  <c r="E85" i="4"/>
  <c r="E86" i="4"/>
  <c r="E87" i="4"/>
  <c r="E88" i="4"/>
  <c r="E89" i="4"/>
  <c r="E90" i="4"/>
  <c r="E91" i="4"/>
  <c r="E92" i="4"/>
  <c r="E93" i="4"/>
  <c r="E94" i="4"/>
  <c r="E82" i="4"/>
  <c r="E79" i="4"/>
  <c r="E78" i="4"/>
  <c r="E72" i="4"/>
  <c r="E73" i="4"/>
  <c r="E74" i="4"/>
  <c r="E75" i="4"/>
  <c r="E71" i="4"/>
  <c r="E65" i="4"/>
  <c r="E66" i="4"/>
  <c r="E67" i="4"/>
  <c r="E68" i="4"/>
  <c r="E64" i="4"/>
  <c r="E56" i="4"/>
  <c r="E57" i="4"/>
  <c r="E58" i="4"/>
  <c r="E59" i="4"/>
  <c r="E60" i="4"/>
  <c r="E55" i="4"/>
  <c r="E46" i="4"/>
  <c r="E47" i="4"/>
  <c r="E48" i="4"/>
  <c r="E49" i="4"/>
  <c r="E50" i="4"/>
  <c r="E51" i="4"/>
  <c r="E52" i="4"/>
  <c r="E45" i="4"/>
  <c r="E43" i="4"/>
  <c r="E40" i="4"/>
  <c r="E31" i="4"/>
  <c r="E34" i="4"/>
  <c r="E35" i="4"/>
  <c r="E36" i="4"/>
  <c r="E37" i="4"/>
  <c r="E30" i="4"/>
  <c r="E29" i="4"/>
  <c r="E32" i="4" l="1"/>
  <c r="W840" i="3" l="1"/>
  <c r="AO626" i="3"/>
  <c r="AO623" i="3"/>
  <c r="AO624" i="3"/>
  <c r="AO625" i="3"/>
  <c r="C69" i="9" s="1"/>
  <c r="AO622" i="3"/>
  <c r="W623" i="3"/>
  <c r="W624" i="3"/>
  <c r="W625" i="3"/>
  <c r="W622" i="3"/>
  <c r="M623" i="3"/>
  <c r="M624" i="3"/>
  <c r="M625" i="3"/>
  <c r="M626" i="3"/>
  <c r="M622" i="3"/>
  <c r="AQ69" i="9" l="1"/>
  <c r="BW69" i="9"/>
  <c r="DC69" i="9"/>
  <c r="EI69" i="9"/>
  <c r="FO69" i="9"/>
  <c r="GU69" i="9"/>
  <c r="IA69" i="9"/>
  <c r="JG69" i="9"/>
  <c r="KM69" i="9"/>
  <c r="LS69" i="9"/>
  <c r="MY69" i="9"/>
  <c r="OE69" i="9"/>
  <c r="PK69" i="9"/>
  <c r="QQ69" i="9"/>
  <c r="RW69" i="9"/>
  <c r="TC69" i="9"/>
  <c r="UI69" i="9"/>
  <c r="VO69" i="9"/>
  <c r="WU69" i="9"/>
  <c r="YA69" i="9"/>
  <c r="ZG69" i="9"/>
  <c r="AAM69" i="9"/>
  <c r="ABS69" i="9"/>
  <c r="ACY69" i="9"/>
  <c r="AEE69" i="9"/>
  <c r="AFK69" i="9"/>
  <c r="AGQ69" i="9"/>
  <c r="AHW69" i="9"/>
  <c r="AJC69" i="9"/>
  <c r="AKI69" i="9"/>
  <c r="ALO69" i="9"/>
  <c r="AMU69" i="9"/>
  <c r="AOA69" i="9"/>
  <c r="APG69" i="9"/>
  <c r="AQM69" i="9"/>
  <c r="ARS69" i="9"/>
  <c r="ASY69" i="9"/>
  <c r="AUE69" i="9"/>
  <c r="AVK69" i="9"/>
  <c r="AWQ69" i="9"/>
  <c r="AXW69" i="9"/>
  <c r="AZC69" i="9"/>
  <c r="BAI69" i="9"/>
  <c r="BBO69" i="9"/>
  <c r="BCU69" i="9"/>
  <c r="BEA69" i="9"/>
  <c r="BFG69" i="9"/>
  <c r="BGM69" i="9"/>
  <c r="BHS69" i="9"/>
  <c r="BIY69" i="9"/>
  <c r="BKE69" i="9"/>
  <c r="BLK69" i="9"/>
  <c r="BMQ69" i="9"/>
  <c r="BNW69" i="9"/>
  <c r="BPC69" i="9"/>
  <c r="BQI69" i="9"/>
  <c r="BRO69" i="9"/>
  <c r="BSU69" i="9"/>
  <c r="BUA69" i="9"/>
  <c r="BVG69" i="9"/>
  <c r="BWM69" i="9"/>
  <c r="BXS69" i="9"/>
  <c r="BYY69" i="9"/>
  <c r="CAE69" i="9"/>
  <c r="CBK69" i="9"/>
  <c r="CCQ69" i="9"/>
  <c r="CDW69" i="9"/>
  <c r="CFC69" i="9"/>
  <c r="CGI69" i="9"/>
  <c r="CHO69" i="9"/>
  <c r="CIU69" i="9"/>
  <c r="CKA69" i="9"/>
  <c r="CLG69" i="9"/>
  <c r="CMM69" i="9"/>
  <c r="CNS69" i="9"/>
  <c r="COY69" i="9"/>
  <c r="CQE69" i="9"/>
  <c r="CRK69" i="9"/>
  <c r="CSQ69" i="9"/>
  <c r="CTW69" i="9"/>
  <c r="CVC69" i="9"/>
  <c r="CWI69" i="9"/>
  <c r="CXO69" i="9"/>
  <c r="CYU69" i="9"/>
  <c r="DAA69" i="9"/>
  <c r="DBG69" i="9"/>
  <c r="DCM69" i="9"/>
  <c r="DDS69" i="9"/>
  <c r="DEY69" i="9"/>
  <c r="DGE69" i="9"/>
  <c r="DHK69" i="9"/>
  <c r="DIQ69" i="9"/>
  <c r="DJW69" i="9"/>
  <c r="DLC69" i="9"/>
  <c r="DMI69" i="9"/>
  <c r="DNO69" i="9"/>
  <c r="DOU69" i="9"/>
  <c r="DQA69" i="9"/>
  <c r="DRG69" i="9"/>
  <c r="DSM69" i="9"/>
  <c r="DTS69" i="9"/>
  <c r="DUY69" i="9"/>
  <c r="DWE69" i="9"/>
  <c r="DXK69" i="9"/>
  <c r="DYQ69" i="9"/>
  <c r="DZW69" i="9"/>
  <c r="EBC69" i="9"/>
  <c r="ECI69" i="9"/>
  <c r="EDO69" i="9"/>
  <c r="EEU69" i="9"/>
  <c r="EGA69" i="9"/>
  <c r="EHG69" i="9"/>
  <c r="EIM69" i="9"/>
  <c r="EJS69" i="9"/>
  <c r="EKY69" i="9"/>
  <c r="EME69" i="9"/>
  <c r="ENK69" i="9"/>
  <c r="EOQ69" i="9"/>
  <c r="EPW69" i="9"/>
  <c r="ERC69" i="9"/>
  <c r="ESI69" i="9"/>
  <c r="AS69" i="9"/>
  <c r="BY69" i="9"/>
  <c r="DE69" i="9"/>
  <c r="EK69" i="9"/>
  <c r="FQ69" i="9"/>
  <c r="GW69" i="9"/>
  <c r="IC69" i="9"/>
  <c r="JI69" i="9"/>
  <c r="KO69" i="9"/>
  <c r="LU69" i="9"/>
  <c r="NA69" i="9"/>
  <c r="OG69" i="9"/>
  <c r="PM69" i="9"/>
  <c r="QS69" i="9"/>
  <c r="RY69" i="9"/>
  <c r="TE69" i="9"/>
  <c r="UK69" i="9"/>
  <c r="VQ69" i="9"/>
  <c r="WW69" i="9"/>
  <c r="YC69" i="9"/>
  <c r="ZI69" i="9"/>
  <c r="AAO69" i="9"/>
  <c r="ABU69" i="9"/>
  <c r="ADA69" i="9"/>
  <c r="AEG69" i="9"/>
  <c r="AFM69" i="9"/>
  <c r="AGS69" i="9"/>
  <c r="AHY69" i="9"/>
  <c r="AJE69" i="9"/>
  <c r="AKK69" i="9"/>
  <c r="ALQ69" i="9"/>
  <c r="AMW69" i="9"/>
  <c r="AOC69" i="9"/>
  <c r="API69" i="9"/>
  <c r="AQO69" i="9"/>
  <c r="ARU69" i="9"/>
  <c r="ATA69" i="9"/>
  <c r="AUG69" i="9"/>
  <c r="AVM69" i="9"/>
  <c r="AWS69" i="9"/>
  <c r="AXY69" i="9"/>
  <c r="AZE69" i="9"/>
  <c r="BAK69" i="9"/>
  <c r="BBQ69" i="9"/>
  <c r="BCW69" i="9"/>
  <c r="BEC69" i="9"/>
  <c r="BFI69" i="9"/>
  <c r="BGO69" i="9"/>
  <c r="BHU69" i="9"/>
  <c r="BJA69" i="9"/>
  <c r="BKG69" i="9"/>
  <c r="BLM69" i="9"/>
  <c r="BMS69" i="9"/>
  <c r="BNY69" i="9"/>
  <c r="BPE69" i="9"/>
  <c r="BQK69" i="9"/>
  <c r="BRQ69" i="9"/>
  <c r="BSW69" i="9"/>
  <c r="BUC69" i="9"/>
  <c r="BVI69" i="9"/>
  <c r="BWO69" i="9"/>
  <c r="BXU69" i="9"/>
  <c r="BZA69" i="9"/>
  <c r="CAG69" i="9"/>
  <c r="CBM69" i="9"/>
  <c r="CCS69" i="9"/>
  <c r="CDY69" i="9"/>
  <c r="CFE69" i="9"/>
  <c r="CGK69" i="9"/>
  <c r="CHQ69" i="9"/>
  <c r="CIW69" i="9"/>
  <c r="CKC69" i="9"/>
  <c r="CLI69" i="9"/>
  <c r="CMO69" i="9"/>
  <c r="CNU69" i="9"/>
  <c r="CPA69" i="9"/>
  <c r="CQG69" i="9"/>
  <c r="CRM69" i="9"/>
  <c r="CSS69" i="9"/>
  <c r="CTY69" i="9"/>
  <c r="CVE69" i="9"/>
  <c r="CWK69" i="9"/>
  <c r="CXQ69" i="9"/>
  <c r="CYW69" i="9"/>
  <c r="DAC69" i="9"/>
  <c r="DBI69" i="9"/>
  <c r="DCO69" i="9"/>
  <c r="DDU69" i="9"/>
  <c r="DFA69" i="9"/>
  <c r="DGG69" i="9"/>
  <c r="DHM69" i="9"/>
  <c r="DIS69" i="9"/>
  <c r="DJY69" i="9"/>
  <c r="DLE69" i="9"/>
  <c r="DMK69" i="9"/>
  <c r="DNQ69" i="9"/>
  <c r="DOW69" i="9"/>
  <c r="DQC69" i="9"/>
  <c r="DRI69" i="9"/>
  <c r="DSO69" i="9"/>
  <c r="DTU69" i="9"/>
  <c r="DVA69" i="9"/>
  <c r="DWG69" i="9"/>
  <c r="DXM69" i="9"/>
  <c r="DYS69" i="9"/>
  <c r="DZY69" i="9"/>
  <c r="EBE69" i="9"/>
  <c r="ECK69" i="9"/>
  <c r="EDQ69" i="9"/>
  <c r="EEW69" i="9"/>
  <c r="EGC69" i="9"/>
  <c r="AU69" i="9"/>
  <c r="CA69" i="9"/>
  <c r="DG69" i="9"/>
  <c r="EM69" i="9"/>
  <c r="FS69" i="9"/>
  <c r="GY69" i="9"/>
  <c r="IE69" i="9"/>
  <c r="JK69" i="9"/>
  <c r="KQ69" i="9"/>
  <c r="LW69" i="9"/>
  <c r="NC69" i="9"/>
  <c r="OI69" i="9"/>
  <c r="PO69" i="9"/>
  <c r="QU69" i="9"/>
  <c r="SA69" i="9"/>
  <c r="TG69" i="9"/>
  <c r="UM69" i="9"/>
  <c r="VS69" i="9"/>
  <c r="WY69" i="9"/>
  <c r="YE69" i="9"/>
  <c r="ZK69" i="9"/>
  <c r="AAQ69" i="9"/>
  <c r="ABW69" i="9"/>
  <c r="ADC69" i="9"/>
  <c r="AEI69" i="9"/>
  <c r="AFO69" i="9"/>
  <c r="AGU69" i="9"/>
  <c r="AIA69" i="9"/>
  <c r="AJG69" i="9"/>
  <c r="AKM69" i="9"/>
  <c r="ALS69" i="9"/>
  <c r="AMY69" i="9"/>
  <c r="AOE69" i="9"/>
  <c r="APK69" i="9"/>
  <c r="AQQ69" i="9"/>
  <c r="ARW69" i="9"/>
  <c r="ATC69" i="9"/>
  <c r="AUI69" i="9"/>
  <c r="AVO69" i="9"/>
  <c r="AWU69" i="9"/>
  <c r="AYA69" i="9"/>
  <c r="AZG69" i="9"/>
  <c r="BAM69" i="9"/>
  <c r="BBS69" i="9"/>
  <c r="BCY69" i="9"/>
  <c r="BEE69" i="9"/>
  <c r="BFK69" i="9"/>
  <c r="BGQ69" i="9"/>
  <c r="BHW69" i="9"/>
  <c r="BJC69" i="9"/>
  <c r="BKI69" i="9"/>
  <c r="BLO69" i="9"/>
  <c r="BMU69" i="9"/>
  <c r="BOA69" i="9"/>
  <c r="BPG69" i="9"/>
  <c r="BQM69" i="9"/>
  <c r="BRS69" i="9"/>
  <c r="BSY69" i="9"/>
  <c r="BUE69" i="9"/>
  <c r="BVK69" i="9"/>
  <c r="BWQ69" i="9"/>
  <c r="BXW69" i="9"/>
  <c r="BZC69" i="9"/>
  <c r="CAI69" i="9"/>
  <c r="AW69" i="9"/>
  <c r="CC69" i="9"/>
  <c r="DI69" i="9"/>
  <c r="EO69" i="9"/>
  <c r="FU69" i="9"/>
  <c r="HA69" i="9"/>
  <c r="IG69" i="9"/>
  <c r="JM69" i="9"/>
  <c r="KS69" i="9"/>
  <c r="LY69" i="9"/>
  <c r="NE69" i="9"/>
  <c r="OK69" i="9"/>
  <c r="PQ69" i="9"/>
  <c r="QW69" i="9"/>
  <c r="SC69" i="9"/>
  <c r="TI69" i="9"/>
  <c r="UO69" i="9"/>
  <c r="VU69" i="9"/>
  <c r="XA69" i="9"/>
  <c r="YG69" i="9"/>
  <c r="ZM69" i="9"/>
  <c r="AAS69" i="9"/>
  <c r="ABY69" i="9"/>
  <c r="ADE69" i="9"/>
  <c r="AEK69" i="9"/>
  <c r="AFQ69" i="9"/>
  <c r="AGW69" i="9"/>
  <c r="AIC69" i="9"/>
  <c r="AJI69" i="9"/>
  <c r="AY69" i="9"/>
  <c r="CE69" i="9"/>
  <c r="DK69" i="9"/>
  <c r="EQ69" i="9"/>
  <c r="FW69" i="9"/>
  <c r="HC69" i="9"/>
  <c r="II69" i="9"/>
  <c r="JO69" i="9"/>
  <c r="KU69" i="9"/>
  <c r="MA69" i="9"/>
  <c r="NG69" i="9"/>
  <c r="OM69" i="9"/>
  <c r="PS69" i="9"/>
  <c r="QY69" i="9"/>
  <c r="SE69" i="9"/>
  <c r="TK69" i="9"/>
  <c r="UQ69" i="9"/>
  <c r="BA69" i="9"/>
  <c r="CG69" i="9"/>
  <c r="DM69" i="9"/>
  <c r="ES69" i="9"/>
  <c r="FY69" i="9"/>
  <c r="HE69" i="9"/>
  <c r="IK69" i="9"/>
  <c r="JQ69" i="9"/>
  <c r="KW69" i="9"/>
  <c r="MC69" i="9"/>
  <c r="BC69" i="9"/>
  <c r="CI69" i="9"/>
  <c r="DO69" i="9"/>
  <c r="EU69" i="9"/>
  <c r="GA69" i="9"/>
  <c r="HG69" i="9"/>
  <c r="IM69" i="9"/>
  <c r="JS69" i="9"/>
  <c r="KY69" i="9"/>
  <c r="ME69" i="9"/>
  <c r="NK69" i="9"/>
  <c r="OQ69" i="9"/>
  <c r="PW69" i="9"/>
  <c r="RC69" i="9"/>
  <c r="SI69" i="9"/>
  <c r="TO69" i="9"/>
  <c r="BE69" i="9"/>
  <c r="CK69" i="9"/>
  <c r="DQ69" i="9"/>
  <c r="EW69" i="9"/>
  <c r="GC69" i="9"/>
  <c r="HI69" i="9"/>
  <c r="IO69" i="9"/>
  <c r="JU69" i="9"/>
  <c r="LA69" i="9"/>
  <c r="MG69" i="9"/>
  <c r="NM69" i="9"/>
  <c r="OS69" i="9"/>
  <c r="PY69" i="9"/>
  <c r="RE69" i="9"/>
  <c r="BG69" i="9"/>
  <c r="CM69" i="9"/>
  <c r="DS69" i="9"/>
  <c r="EY69" i="9"/>
  <c r="GE69" i="9"/>
  <c r="HK69" i="9"/>
  <c r="IQ69" i="9"/>
  <c r="JW69" i="9"/>
  <c r="LC69" i="9"/>
  <c r="MI69" i="9"/>
  <c r="NO69" i="9"/>
  <c r="OU69" i="9"/>
  <c r="QA69" i="9"/>
  <c r="RG69" i="9"/>
  <c r="BI69" i="9"/>
  <c r="CO69" i="9"/>
  <c r="DU69" i="9"/>
  <c r="FA69" i="9"/>
  <c r="GG69" i="9"/>
  <c r="HM69" i="9"/>
  <c r="IS69" i="9"/>
  <c r="JY69" i="9"/>
  <c r="LE69" i="9"/>
  <c r="BM69" i="9"/>
  <c r="CS69" i="9"/>
  <c r="DY69" i="9"/>
  <c r="FE69" i="9"/>
  <c r="GK69" i="9"/>
  <c r="HQ69" i="9"/>
  <c r="IW69" i="9"/>
  <c r="KC69" i="9"/>
  <c r="LI69" i="9"/>
  <c r="MO69" i="9"/>
  <c r="NU69" i="9"/>
  <c r="PA69" i="9"/>
  <c r="QG69" i="9"/>
  <c r="RM69" i="9"/>
  <c r="SS69" i="9"/>
  <c r="TY69" i="9"/>
  <c r="VE69" i="9"/>
  <c r="WK69" i="9"/>
  <c r="XQ69" i="9"/>
  <c r="YW69" i="9"/>
  <c r="AAC69" i="9"/>
  <c r="ABI69" i="9"/>
  <c r="ACO69" i="9"/>
  <c r="ADU69" i="9"/>
  <c r="AFA69" i="9"/>
  <c r="AGG69" i="9"/>
  <c r="AHM69" i="9"/>
  <c r="AIS69" i="9"/>
  <c r="AJY69" i="9"/>
  <c r="ALE69" i="9"/>
  <c r="AMK69" i="9"/>
  <c r="ANQ69" i="9"/>
  <c r="AOW69" i="9"/>
  <c r="AQC69" i="9"/>
  <c r="ARI69" i="9"/>
  <c r="ASO69" i="9"/>
  <c r="ATU69" i="9"/>
  <c r="AVA69" i="9"/>
  <c r="AWG69" i="9"/>
  <c r="AXM69" i="9"/>
  <c r="AYS69" i="9"/>
  <c r="AZY69" i="9"/>
  <c r="BBE69" i="9"/>
  <c r="BCK69" i="9"/>
  <c r="BDQ69" i="9"/>
  <c r="BEW69" i="9"/>
  <c r="BGC69" i="9"/>
  <c r="BHI69" i="9"/>
  <c r="BIO69" i="9"/>
  <c r="BJU69" i="9"/>
  <c r="BLA69" i="9"/>
  <c r="BMG69" i="9"/>
  <c r="BNM69" i="9"/>
  <c r="BOS69" i="9"/>
  <c r="BPY69" i="9"/>
  <c r="BRE69" i="9"/>
  <c r="BSK69" i="9"/>
  <c r="BTQ69" i="9"/>
  <c r="BUW69" i="9"/>
  <c r="BWC69" i="9"/>
  <c r="BXI69" i="9"/>
  <c r="BYO69" i="9"/>
  <c r="BZU69" i="9"/>
  <c r="CBA69" i="9"/>
  <c r="CCG69" i="9"/>
  <c r="CDM69" i="9"/>
  <c r="CES69" i="9"/>
  <c r="CFY69" i="9"/>
  <c r="CHE69" i="9"/>
  <c r="CIK69" i="9"/>
  <c r="CJQ69" i="9"/>
  <c r="CKW69" i="9"/>
  <c r="CMC69" i="9"/>
  <c r="CNI69" i="9"/>
  <c r="COO69" i="9"/>
  <c r="CPU69" i="9"/>
  <c r="CRA69" i="9"/>
  <c r="CSG69" i="9"/>
  <c r="CTM69" i="9"/>
  <c r="CUS69" i="9"/>
  <c r="CVY69" i="9"/>
  <c r="CXE69" i="9"/>
  <c r="CYK69" i="9"/>
  <c r="CZQ69" i="9"/>
  <c r="DAW69" i="9"/>
  <c r="DCC69" i="9"/>
  <c r="DDI69" i="9"/>
  <c r="DEO69" i="9"/>
  <c r="DFU69" i="9"/>
  <c r="DHA69" i="9"/>
  <c r="DIG69" i="9"/>
  <c r="DJM69" i="9"/>
  <c r="DKS69" i="9"/>
  <c r="DLY69" i="9"/>
  <c r="DNE69" i="9"/>
  <c r="DOK69" i="9"/>
  <c r="DPQ69" i="9"/>
  <c r="DQW69" i="9"/>
  <c r="DSC69" i="9"/>
  <c r="DTI69" i="9"/>
  <c r="DUO69" i="9"/>
  <c r="DVU69" i="9"/>
  <c r="AI69" i="9"/>
  <c r="BO69" i="9"/>
  <c r="CU69" i="9"/>
  <c r="EA69" i="9"/>
  <c r="FG69" i="9"/>
  <c r="GM69" i="9"/>
  <c r="HS69" i="9"/>
  <c r="IY69" i="9"/>
  <c r="KE69" i="9"/>
  <c r="LK69" i="9"/>
  <c r="MQ69" i="9"/>
  <c r="NW69" i="9"/>
  <c r="PC69" i="9"/>
  <c r="QI69" i="9"/>
  <c r="RO69" i="9"/>
  <c r="SU69" i="9"/>
  <c r="UA69" i="9"/>
  <c r="VG69" i="9"/>
  <c r="WM69" i="9"/>
  <c r="XS69" i="9"/>
  <c r="YY69" i="9"/>
  <c r="AAE69" i="9"/>
  <c r="ABK69" i="9"/>
  <c r="ACQ69" i="9"/>
  <c r="ADW69" i="9"/>
  <c r="AFC69" i="9"/>
  <c r="AGI69" i="9"/>
  <c r="AHO69" i="9"/>
  <c r="AIU69" i="9"/>
  <c r="AKA69" i="9"/>
  <c r="ALG69" i="9"/>
  <c r="AMM69" i="9"/>
  <c r="ANS69" i="9"/>
  <c r="AOY69" i="9"/>
  <c r="AQE69" i="9"/>
  <c r="ARK69" i="9"/>
  <c r="ASQ69" i="9"/>
  <c r="ATW69" i="9"/>
  <c r="AVC69" i="9"/>
  <c r="AWI69" i="9"/>
  <c r="AXO69" i="9"/>
  <c r="AYU69" i="9"/>
  <c r="BAA69" i="9"/>
  <c r="BBG69" i="9"/>
  <c r="BCM69" i="9"/>
  <c r="BDS69" i="9"/>
  <c r="BEY69" i="9"/>
  <c r="BGE69" i="9"/>
  <c r="BHK69" i="9"/>
  <c r="BIQ69" i="9"/>
  <c r="BJW69" i="9"/>
  <c r="BLC69" i="9"/>
  <c r="BMI69" i="9"/>
  <c r="BNO69" i="9"/>
  <c r="BOU69" i="9"/>
  <c r="BQA69" i="9"/>
  <c r="BRG69" i="9"/>
  <c r="BSM69" i="9"/>
  <c r="BTS69" i="9"/>
  <c r="BUY69" i="9"/>
  <c r="BWE69" i="9"/>
  <c r="BXK69" i="9"/>
  <c r="BYQ69" i="9"/>
  <c r="BZW69" i="9"/>
  <c r="CBC69" i="9"/>
  <c r="CCI69" i="9"/>
  <c r="CDO69" i="9"/>
  <c r="CEU69" i="9"/>
  <c r="CGA69" i="9"/>
  <c r="AK69" i="9"/>
  <c r="BQ69" i="9"/>
  <c r="CW69" i="9"/>
  <c r="EC69" i="9"/>
  <c r="FI69" i="9"/>
  <c r="GO69" i="9"/>
  <c r="HU69" i="9"/>
  <c r="JA69" i="9"/>
  <c r="KG69" i="9"/>
  <c r="LM69" i="9"/>
  <c r="MS69" i="9"/>
  <c r="NY69" i="9"/>
  <c r="PE69" i="9"/>
  <c r="QK69" i="9"/>
  <c r="RQ69" i="9"/>
  <c r="SW69" i="9"/>
  <c r="UC69" i="9"/>
  <c r="VI69" i="9"/>
  <c r="WO69" i="9"/>
  <c r="XU69" i="9"/>
  <c r="ZA69" i="9"/>
  <c r="AAG69" i="9"/>
  <c r="ABM69" i="9"/>
  <c r="ACS69" i="9"/>
  <c r="ADY69" i="9"/>
  <c r="AFE69" i="9"/>
  <c r="AGK69" i="9"/>
  <c r="AHQ69" i="9"/>
  <c r="AIW69" i="9"/>
  <c r="AKC69" i="9"/>
  <c r="ALI69" i="9"/>
  <c r="AMO69" i="9"/>
  <c r="ANU69" i="9"/>
  <c r="APA69" i="9"/>
  <c r="AQG69" i="9"/>
  <c r="ARM69" i="9"/>
  <c r="ASS69" i="9"/>
  <c r="ATY69" i="9"/>
  <c r="AVE69" i="9"/>
  <c r="AWK69" i="9"/>
  <c r="AXQ69" i="9"/>
  <c r="AYW69" i="9"/>
  <c r="BAC69" i="9"/>
  <c r="BBI69" i="9"/>
  <c r="BCO69" i="9"/>
  <c r="BDU69" i="9"/>
  <c r="BFA69" i="9"/>
  <c r="BGG69" i="9"/>
  <c r="BHM69" i="9"/>
  <c r="BIS69" i="9"/>
  <c r="BJY69" i="9"/>
  <c r="BLE69" i="9"/>
  <c r="BMK69" i="9"/>
  <c r="BNQ69" i="9"/>
  <c r="BOW69" i="9"/>
  <c r="BQC69" i="9"/>
  <c r="BRI69" i="9"/>
  <c r="BSO69" i="9"/>
  <c r="BTU69" i="9"/>
  <c r="BVA69" i="9"/>
  <c r="BWG69" i="9"/>
  <c r="AM69" i="9"/>
  <c r="BS69" i="9"/>
  <c r="CY69" i="9"/>
  <c r="EE69" i="9"/>
  <c r="FK69" i="9"/>
  <c r="GQ69" i="9"/>
  <c r="HW69" i="9"/>
  <c r="JC69" i="9"/>
  <c r="KI69" i="9"/>
  <c r="LO69" i="9"/>
  <c r="MU69" i="9"/>
  <c r="OA69" i="9"/>
  <c r="PG69" i="9"/>
  <c r="QM69" i="9"/>
  <c r="RS69" i="9"/>
  <c r="SY69" i="9"/>
  <c r="UE69" i="9"/>
  <c r="VK69" i="9"/>
  <c r="WQ69" i="9"/>
  <c r="XW69" i="9"/>
  <c r="ZC69" i="9"/>
  <c r="AAI69" i="9"/>
  <c r="ABO69" i="9"/>
  <c r="ACU69" i="9"/>
  <c r="AEA69" i="9"/>
  <c r="AFG69" i="9"/>
  <c r="AGM69" i="9"/>
  <c r="AHS69" i="9"/>
  <c r="AIY69" i="9"/>
  <c r="AKE69" i="9"/>
  <c r="ALK69" i="9"/>
  <c r="AMQ69" i="9"/>
  <c r="ANW69" i="9"/>
  <c r="APC69" i="9"/>
  <c r="AQI69" i="9"/>
  <c r="ARO69" i="9"/>
  <c r="ASU69" i="9"/>
  <c r="AUA69" i="9"/>
  <c r="AVG69" i="9"/>
  <c r="AWM69" i="9"/>
  <c r="AXS69" i="9"/>
  <c r="AYY69" i="9"/>
  <c r="BAE69" i="9"/>
  <c r="BBK69" i="9"/>
  <c r="BCQ69" i="9"/>
  <c r="BDW69" i="9"/>
  <c r="BFC69" i="9"/>
  <c r="BGI69" i="9"/>
  <c r="BHO69" i="9"/>
  <c r="BIU69" i="9"/>
  <c r="BKA69" i="9"/>
  <c r="BLG69" i="9"/>
  <c r="BMM69" i="9"/>
  <c r="BNS69" i="9"/>
  <c r="BOY69" i="9"/>
  <c r="BQE69" i="9"/>
  <c r="BRK69" i="9"/>
  <c r="BSQ69" i="9"/>
  <c r="BTW69" i="9"/>
  <c r="BVC69" i="9"/>
  <c r="BWI69" i="9"/>
  <c r="BXO69" i="9"/>
  <c r="BYU69" i="9"/>
  <c r="CAA69" i="9"/>
  <c r="CBG69" i="9"/>
  <c r="AO69" i="9"/>
  <c r="BU69" i="9"/>
  <c r="DA69" i="9"/>
  <c r="EG69" i="9"/>
  <c r="FM69" i="9"/>
  <c r="GS69" i="9"/>
  <c r="HY69" i="9"/>
  <c r="JE69" i="9"/>
  <c r="KK69" i="9"/>
  <c r="LQ69" i="9"/>
  <c r="MW69" i="9"/>
  <c r="OC69" i="9"/>
  <c r="PI69" i="9"/>
  <c r="QO69" i="9"/>
  <c r="RU69" i="9"/>
  <c r="TA69" i="9"/>
  <c r="UG69" i="9"/>
  <c r="VM69" i="9"/>
  <c r="WS69" i="9"/>
  <c r="XY69" i="9"/>
  <c r="ZE69" i="9"/>
  <c r="AAK69" i="9"/>
  <c r="ABQ69" i="9"/>
  <c r="ACW69" i="9"/>
  <c r="AEC69" i="9"/>
  <c r="AFI69" i="9"/>
  <c r="AGO69" i="9"/>
  <c r="AHU69" i="9"/>
  <c r="AJA69" i="9"/>
  <c r="AKG69" i="9"/>
  <c r="ALM69" i="9"/>
  <c r="AMS69" i="9"/>
  <c r="ANY69" i="9"/>
  <c r="APE69" i="9"/>
  <c r="AQK69" i="9"/>
  <c r="ARQ69" i="9"/>
  <c r="ASW69" i="9"/>
  <c r="AUC69" i="9"/>
  <c r="AVI69" i="9"/>
  <c r="AWO69" i="9"/>
  <c r="AXU69" i="9"/>
  <c r="AZA69" i="9"/>
  <c r="BAG69" i="9"/>
  <c r="BBM69" i="9"/>
  <c r="BCS69" i="9"/>
  <c r="BDY69" i="9"/>
  <c r="BFE69" i="9"/>
  <c r="BGK69" i="9"/>
  <c r="BHQ69" i="9"/>
  <c r="BIW69" i="9"/>
  <c r="BKC69" i="9"/>
  <c r="BLI69" i="9"/>
  <c r="BMO69" i="9"/>
  <c r="BNU69" i="9"/>
  <c r="BPA69" i="9"/>
  <c r="BQG69" i="9"/>
  <c r="BRM69" i="9"/>
  <c r="BSS69" i="9"/>
  <c r="BTY69" i="9"/>
  <c r="BVE69" i="9"/>
  <c r="BWK69" i="9"/>
  <c r="BXQ69" i="9"/>
  <c r="BYW69" i="9"/>
  <c r="CAC69" i="9"/>
  <c r="CBI69" i="9"/>
  <c r="CCO69" i="9"/>
  <c r="CDU69" i="9"/>
  <c r="CFA69" i="9"/>
  <c r="CGG69" i="9"/>
  <c r="CHM69" i="9"/>
  <c r="CIS69" i="9"/>
  <c r="CJY69" i="9"/>
  <c r="CLE69" i="9"/>
  <c r="CMK69" i="9"/>
  <c r="CNQ69" i="9"/>
  <c r="COW69" i="9"/>
  <c r="CQC69" i="9"/>
  <c r="CRI69" i="9"/>
  <c r="CSO69" i="9"/>
  <c r="CTU69" i="9"/>
  <c r="CVA69" i="9"/>
  <c r="CWG69" i="9"/>
  <c r="CXM69" i="9"/>
  <c r="CYS69" i="9"/>
  <c r="CZY69" i="9"/>
  <c r="DBE69" i="9"/>
  <c r="DCK69" i="9"/>
  <c r="DDQ69" i="9"/>
  <c r="DEW69" i="9"/>
  <c r="DGC69" i="9"/>
  <c r="DHI69" i="9"/>
  <c r="DIO69" i="9"/>
  <c r="DJU69" i="9"/>
  <c r="DLA69" i="9"/>
  <c r="DMG69" i="9"/>
  <c r="DNM69" i="9"/>
  <c r="DOS69" i="9"/>
  <c r="DPY69" i="9"/>
  <c r="DRE69" i="9"/>
  <c r="DSK69" i="9"/>
  <c r="DTQ69" i="9"/>
  <c r="DUW69" i="9"/>
  <c r="DWC69" i="9"/>
  <c r="DXI69" i="9"/>
  <c r="DYO69" i="9"/>
  <c r="NI69" i="9"/>
  <c r="SQ69" i="9"/>
  <c r="WE69" i="9"/>
  <c r="YU69" i="9"/>
  <c r="ACC69" i="9"/>
  <c r="AES69" i="9"/>
  <c r="AHI69" i="9"/>
  <c r="AKO69" i="9"/>
  <c r="ANA69" i="9"/>
  <c r="APM69" i="9"/>
  <c r="ARY69" i="9"/>
  <c r="AUK69" i="9"/>
  <c r="AWW69" i="9"/>
  <c r="AZI69" i="9"/>
  <c r="BBU69" i="9"/>
  <c r="BEG69" i="9"/>
  <c r="BGS69" i="9"/>
  <c r="BJE69" i="9"/>
  <c r="BLQ69" i="9"/>
  <c r="BOC69" i="9"/>
  <c r="BQO69" i="9"/>
  <c r="BTA69" i="9"/>
  <c r="BVM69" i="9"/>
  <c r="BXM69" i="9"/>
  <c r="BZQ69" i="9"/>
  <c r="CBW69" i="9"/>
  <c r="CDQ69" i="9"/>
  <c r="CFM69" i="9"/>
  <c r="CHC69" i="9"/>
  <c r="CIY69" i="9"/>
  <c r="CKM69" i="9"/>
  <c r="CMA69" i="9"/>
  <c r="CNW69" i="9"/>
  <c r="CPK69" i="9"/>
  <c r="CQY69" i="9"/>
  <c r="CSU69" i="9"/>
  <c r="CUI69" i="9"/>
  <c r="CVW69" i="9"/>
  <c r="CXS69" i="9"/>
  <c r="CZG69" i="9"/>
  <c r="DAU69" i="9"/>
  <c r="DCQ69" i="9"/>
  <c r="DEE69" i="9"/>
  <c r="DFS69" i="9"/>
  <c r="DHO69" i="9"/>
  <c r="DJC69" i="9"/>
  <c r="DKQ69" i="9"/>
  <c r="DMM69" i="9"/>
  <c r="DOA69" i="9"/>
  <c r="DPO69" i="9"/>
  <c r="DRK69" i="9"/>
  <c r="DSY69" i="9"/>
  <c r="DUM69" i="9"/>
  <c r="DWI69" i="9"/>
  <c r="DXU69" i="9"/>
  <c r="DZG69" i="9"/>
  <c r="EAQ69" i="9"/>
  <c r="ECA69" i="9"/>
  <c r="EDK69" i="9"/>
  <c r="EEY69" i="9"/>
  <c r="EGI69" i="9"/>
  <c r="EHQ69" i="9"/>
  <c r="EIY69" i="9"/>
  <c r="EKG69" i="9"/>
  <c r="ELO69" i="9"/>
  <c r="EMW69" i="9"/>
  <c r="EOE69" i="9"/>
  <c r="EPM69" i="9"/>
  <c r="EQU69" i="9"/>
  <c r="ESC69" i="9"/>
  <c r="ETK69" i="9"/>
  <c r="EUQ69" i="9"/>
  <c r="EVW69" i="9"/>
  <c r="EXC69" i="9"/>
  <c r="EYI69" i="9"/>
  <c r="EZO69" i="9"/>
  <c r="FAU69" i="9"/>
  <c r="FCA69" i="9"/>
  <c r="FDG69" i="9"/>
  <c r="FEM69" i="9"/>
  <c r="FFS69" i="9"/>
  <c r="FGY69" i="9"/>
  <c r="FIE69" i="9"/>
  <c r="FJK69" i="9"/>
  <c r="FKQ69" i="9"/>
  <c r="FLW69" i="9"/>
  <c r="FNC69" i="9"/>
  <c r="FOI69" i="9"/>
  <c r="FPO69" i="9"/>
  <c r="FQU69" i="9"/>
  <c r="FSA69" i="9"/>
  <c r="FTG69" i="9"/>
  <c r="FUM69" i="9"/>
  <c r="FVS69" i="9"/>
  <c r="FWY69" i="9"/>
  <c r="FYE69" i="9"/>
  <c r="FZK69" i="9"/>
  <c r="GAQ69" i="9"/>
  <c r="GBW69" i="9"/>
  <c r="GDC69" i="9"/>
  <c r="GEI69" i="9"/>
  <c r="GFO69" i="9"/>
  <c r="GGU69" i="9"/>
  <c r="GIA69" i="9"/>
  <c r="GJG69" i="9"/>
  <c r="GKM69" i="9"/>
  <c r="GLS69" i="9"/>
  <c r="GMY69" i="9"/>
  <c r="GOE69" i="9"/>
  <c r="GPK69" i="9"/>
  <c r="GQQ69" i="9"/>
  <c r="GRW69" i="9"/>
  <c r="GTC69" i="9"/>
  <c r="GUI69" i="9"/>
  <c r="GVO69" i="9"/>
  <c r="GWU69" i="9"/>
  <c r="GYA69" i="9"/>
  <c r="GZG69" i="9"/>
  <c r="HAM69" i="9"/>
  <c r="HBS69" i="9"/>
  <c r="HCY69" i="9"/>
  <c r="HEE69" i="9"/>
  <c r="HFK69" i="9"/>
  <c r="HGQ69" i="9"/>
  <c r="HHW69" i="9"/>
  <c r="HJC69" i="9"/>
  <c r="HKI69" i="9"/>
  <c r="HLO69" i="9"/>
  <c r="HMU69" i="9"/>
  <c r="HOA69" i="9"/>
  <c r="HPG69" i="9"/>
  <c r="HQM69" i="9"/>
  <c r="HRS69" i="9"/>
  <c r="HSY69" i="9"/>
  <c r="HUE69" i="9"/>
  <c r="HVK69" i="9"/>
  <c r="HWQ69" i="9"/>
  <c r="HXW69" i="9"/>
  <c r="HZC69" i="9"/>
  <c r="IAI69" i="9"/>
  <c r="IBO69" i="9"/>
  <c r="ICU69" i="9"/>
  <c r="IEA69" i="9"/>
  <c r="IFG69" i="9"/>
  <c r="IGM69" i="9"/>
  <c r="IHS69" i="9"/>
  <c r="IIY69" i="9"/>
  <c r="IKE69" i="9"/>
  <c r="ILK69" i="9"/>
  <c r="IMQ69" i="9"/>
  <c r="INW69" i="9"/>
  <c r="IPC69" i="9"/>
  <c r="IQI69" i="9"/>
  <c r="IRO69" i="9"/>
  <c r="ISU69" i="9"/>
  <c r="IUA69" i="9"/>
  <c r="IVG69" i="9"/>
  <c r="IWM69" i="9"/>
  <c r="IXS69" i="9"/>
  <c r="IYY69" i="9"/>
  <c r="JAE69" i="9"/>
  <c r="JBK69" i="9"/>
  <c r="JCQ69" i="9"/>
  <c r="JDW69" i="9"/>
  <c r="JFC69" i="9"/>
  <c r="JGI69" i="9"/>
  <c r="JHO69" i="9"/>
  <c r="JIU69" i="9"/>
  <c r="JKA69" i="9"/>
  <c r="JLG69" i="9"/>
  <c r="JMM69" i="9"/>
  <c r="JNS69" i="9"/>
  <c r="JOY69" i="9"/>
  <c r="JQE69" i="9"/>
  <c r="JRK69" i="9"/>
  <c r="JSQ69" i="9"/>
  <c r="JTW69" i="9"/>
  <c r="JVC69" i="9"/>
  <c r="JWI69" i="9"/>
  <c r="JXO69" i="9"/>
  <c r="JYU69" i="9"/>
  <c r="KAA69" i="9"/>
  <c r="KBG69" i="9"/>
  <c r="KCM69" i="9"/>
  <c r="KDS69" i="9"/>
  <c r="KEY69" i="9"/>
  <c r="KGE69" i="9"/>
  <c r="KHK69" i="9"/>
  <c r="KIQ69" i="9"/>
  <c r="KJW69" i="9"/>
  <c r="KLC69" i="9"/>
  <c r="KMI69" i="9"/>
  <c r="KNO69" i="9"/>
  <c r="KOU69" i="9"/>
  <c r="KQA69" i="9"/>
  <c r="KRG69" i="9"/>
  <c r="KSM69" i="9"/>
  <c r="KTS69" i="9"/>
  <c r="KUY69" i="9"/>
  <c r="KWE69" i="9"/>
  <c r="KXK69" i="9"/>
  <c r="KYQ69" i="9"/>
  <c r="KZW69" i="9"/>
  <c r="LBC69" i="9"/>
  <c r="LCI69" i="9"/>
  <c r="LDO69" i="9"/>
  <c r="LEU69" i="9"/>
  <c r="LGA69" i="9"/>
  <c r="LHG69" i="9"/>
  <c r="LIM69" i="9"/>
  <c r="LJS69" i="9"/>
  <c r="LKY69" i="9"/>
  <c r="LME69" i="9"/>
  <c r="LNK69" i="9"/>
  <c r="LOQ69" i="9"/>
  <c r="LPW69" i="9"/>
  <c r="LRC69" i="9"/>
  <c r="LSI69" i="9"/>
  <c r="LTO69" i="9"/>
  <c r="LUU69" i="9"/>
  <c r="LWA69" i="9"/>
  <c r="NQ69" i="9"/>
  <c r="TM69" i="9"/>
  <c r="WG69" i="9"/>
  <c r="ZO69" i="9"/>
  <c r="ACE69" i="9"/>
  <c r="AEU69" i="9"/>
  <c r="AHK69" i="9"/>
  <c r="AKQ69" i="9"/>
  <c r="ANC69" i="9"/>
  <c r="APO69" i="9"/>
  <c r="ASA69" i="9"/>
  <c r="AUM69" i="9"/>
  <c r="AWY69" i="9"/>
  <c r="AZK69" i="9"/>
  <c r="BBW69" i="9"/>
  <c r="BEI69" i="9"/>
  <c r="BGU69" i="9"/>
  <c r="BJG69" i="9"/>
  <c r="BLS69" i="9"/>
  <c r="BOE69" i="9"/>
  <c r="BQQ69" i="9"/>
  <c r="BTC69" i="9"/>
  <c r="BVO69" i="9"/>
  <c r="BXY69" i="9"/>
  <c r="BZS69" i="9"/>
  <c r="CBY69" i="9"/>
  <c r="CDS69" i="9"/>
  <c r="CFO69" i="9"/>
  <c r="CHG69" i="9"/>
  <c r="CJA69" i="9"/>
  <c r="CKO69" i="9"/>
  <c r="CME69" i="9"/>
  <c r="CNY69" i="9"/>
  <c r="CPM69" i="9"/>
  <c r="CRC69" i="9"/>
  <c r="CSW69" i="9"/>
  <c r="CUK69" i="9"/>
  <c r="CWA69" i="9"/>
  <c r="CXU69" i="9"/>
  <c r="CZI69" i="9"/>
  <c r="DAY69" i="9"/>
  <c r="DCS69" i="9"/>
  <c r="DEG69" i="9"/>
  <c r="DFW69" i="9"/>
  <c r="DHQ69" i="9"/>
  <c r="DJE69" i="9"/>
  <c r="DKU69" i="9"/>
  <c r="DMO69" i="9"/>
  <c r="DOC69" i="9"/>
  <c r="DPS69" i="9"/>
  <c r="DRM69" i="9"/>
  <c r="DTA69" i="9"/>
  <c r="DUQ69" i="9"/>
  <c r="DWK69" i="9"/>
  <c r="DXW69" i="9"/>
  <c r="DZI69" i="9"/>
  <c r="EAS69" i="9"/>
  <c r="ECC69" i="9"/>
  <c r="EDM69" i="9"/>
  <c r="EFA69" i="9"/>
  <c r="EGK69" i="9"/>
  <c r="EHS69" i="9"/>
  <c r="EJA69" i="9"/>
  <c r="EKI69" i="9"/>
  <c r="ELQ69" i="9"/>
  <c r="EMY69" i="9"/>
  <c r="EOG69" i="9"/>
  <c r="EPO69" i="9"/>
  <c r="EQW69" i="9"/>
  <c r="ESE69" i="9"/>
  <c r="ETM69" i="9"/>
  <c r="EUS69" i="9"/>
  <c r="EVY69" i="9"/>
  <c r="EXE69" i="9"/>
  <c r="EYK69" i="9"/>
  <c r="EZQ69" i="9"/>
  <c r="FAW69" i="9"/>
  <c r="FCC69" i="9"/>
  <c r="FDI69" i="9"/>
  <c r="FEO69" i="9"/>
  <c r="FFU69" i="9"/>
  <c r="FHA69" i="9"/>
  <c r="FIG69" i="9"/>
  <c r="FJM69" i="9"/>
  <c r="FKS69" i="9"/>
  <c r="FLY69" i="9"/>
  <c r="FNE69" i="9"/>
  <c r="FOK69" i="9"/>
  <c r="FPQ69" i="9"/>
  <c r="FQW69" i="9"/>
  <c r="FSC69" i="9"/>
  <c r="FTI69" i="9"/>
  <c r="FUO69" i="9"/>
  <c r="FVU69" i="9"/>
  <c r="FXA69" i="9"/>
  <c r="FYG69" i="9"/>
  <c r="FZM69" i="9"/>
  <c r="GAS69" i="9"/>
  <c r="GBY69" i="9"/>
  <c r="GDE69" i="9"/>
  <c r="GEK69" i="9"/>
  <c r="GFQ69" i="9"/>
  <c r="GGW69" i="9"/>
  <c r="GIC69" i="9"/>
  <c r="GJI69" i="9"/>
  <c r="GKO69" i="9"/>
  <c r="GLU69" i="9"/>
  <c r="GNA69" i="9"/>
  <c r="GOG69" i="9"/>
  <c r="GPM69" i="9"/>
  <c r="GQS69" i="9"/>
  <c r="GRY69" i="9"/>
  <c r="GTE69" i="9"/>
  <c r="GUK69" i="9"/>
  <c r="GVQ69" i="9"/>
  <c r="GWW69" i="9"/>
  <c r="GYC69" i="9"/>
  <c r="GZI69" i="9"/>
  <c r="HAO69" i="9"/>
  <c r="HBU69" i="9"/>
  <c r="HDA69" i="9"/>
  <c r="HEG69" i="9"/>
  <c r="HFM69" i="9"/>
  <c r="HGS69" i="9"/>
  <c r="HHY69" i="9"/>
  <c r="HJE69" i="9"/>
  <c r="HKK69" i="9"/>
  <c r="HLQ69" i="9"/>
  <c r="HMW69" i="9"/>
  <c r="HOC69" i="9"/>
  <c r="HPI69" i="9"/>
  <c r="HQO69" i="9"/>
  <c r="HRU69" i="9"/>
  <c r="HTA69" i="9"/>
  <c r="HUG69" i="9"/>
  <c r="HVM69" i="9"/>
  <c r="HWS69" i="9"/>
  <c r="HXY69" i="9"/>
  <c r="HZE69" i="9"/>
  <c r="IAK69" i="9"/>
  <c r="IBQ69" i="9"/>
  <c r="ICW69" i="9"/>
  <c r="IEC69" i="9"/>
  <c r="IFI69" i="9"/>
  <c r="IGO69" i="9"/>
  <c r="IHU69" i="9"/>
  <c r="IJA69" i="9"/>
  <c r="IKG69" i="9"/>
  <c r="ILM69" i="9"/>
  <c r="IMS69" i="9"/>
  <c r="INY69" i="9"/>
  <c r="IPE69" i="9"/>
  <c r="IQK69" i="9"/>
  <c r="IRQ69" i="9"/>
  <c r="ISW69" i="9"/>
  <c r="IUC69" i="9"/>
  <c r="IVI69" i="9"/>
  <c r="IWO69" i="9"/>
  <c r="IXU69" i="9"/>
  <c r="IZA69" i="9"/>
  <c r="JAG69" i="9"/>
  <c r="JBM69" i="9"/>
  <c r="JCS69" i="9"/>
  <c r="JDY69" i="9"/>
  <c r="JFE69" i="9"/>
  <c r="JGK69" i="9"/>
  <c r="JHQ69" i="9"/>
  <c r="JIW69" i="9"/>
  <c r="JKC69" i="9"/>
  <c r="JLI69" i="9"/>
  <c r="JMO69" i="9"/>
  <c r="JNU69" i="9"/>
  <c r="JPA69" i="9"/>
  <c r="JQG69" i="9"/>
  <c r="JRM69" i="9"/>
  <c r="JSS69" i="9"/>
  <c r="JTY69" i="9"/>
  <c r="JVE69" i="9"/>
  <c r="JWK69" i="9"/>
  <c r="JXQ69" i="9"/>
  <c r="JYW69" i="9"/>
  <c r="KAC69" i="9"/>
  <c r="KBI69" i="9"/>
  <c r="KCO69" i="9"/>
  <c r="KDU69" i="9"/>
  <c r="KFA69" i="9"/>
  <c r="KGG69" i="9"/>
  <c r="KHM69" i="9"/>
  <c r="KIS69" i="9"/>
  <c r="KJY69" i="9"/>
  <c r="KLE69" i="9"/>
  <c r="KMK69" i="9"/>
  <c r="KNQ69" i="9"/>
  <c r="KOW69" i="9"/>
  <c r="KQC69" i="9"/>
  <c r="KRI69" i="9"/>
  <c r="KSO69" i="9"/>
  <c r="KTU69" i="9"/>
  <c r="KVA69" i="9"/>
  <c r="KWG69" i="9"/>
  <c r="KXM69" i="9"/>
  <c r="KYS69" i="9"/>
  <c r="KZY69" i="9"/>
  <c r="LBE69" i="9"/>
  <c r="LCK69" i="9"/>
  <c r="LDQ69" i="9"/>
  <c r="LEW69" i="9"/>
  <c r="LGC69" i="9"/>
  <c r="LHI69" i="9"/>
  <c r="LIO69" i="9"/>
  <c r="LJU69" i="9"/>
  <c r="LLA69" i="9"/>
  <c r="LMG69" i="9"/>
  <c r="LNM69" i="9"/>
  <c r="LOS69" i="9"/>
  <c r="LPY69" i="9"/>
  <c r="LRE69" i="9"/>
  <c r="LSK69" i="9"/>
  <c r="LTQ69" i="9"/>
  <c r="LUW69" i="9"/>
  <c r="LWC69" i="9"/>
  <c r="LXI69" i="9"/>
  <c r="LYO69" i="9"/>
  <c r="LZU69" i="9"/>
  <c r="MBA69" i="9"/>
  <c r="MCG69" i="9"/>
  <c r="MDM69" i="9"/>
  <c r="MES69" i="9"/>
  <c r="NS69" i="9"/>
  <c r="TQ69" i="9"/>
  <c r="WI69" i="9"/>
  <c r="ZQ69" i="9"/>
  <c r="ACG69" i="9"/>
  <c r="AEW69" i="9"/>
  <c r="AIE69" i="9"/>
  <c r="AKS69" i="9"/>
  <c r="ANE69" i="9"/>
  <c r="APQ69" i="9"/>
  <c r="ASC69" i="9"/>
  <c r="AUO69" i="9"/>
  <c r="AXA69" i="9"/>
  <c r="AZM69" i="9"/>
  <c r="BBY69" i="9"/>
  <c r="BEK69" i="9"/>
  <c r="BGW69" i="9"/>
  <c r="BJI69" i="9"/>
  <c r="BLU69" i="9"/>
  <c r="BOG69" i="9"/>
  <c r="BQS69" i="9"/>
  <c r="BTE69" i="9"/>
  <c r="BVQ69" i="9"/>
  <c r="BYA69" i="9"/>
  <c r="BZY69" i="9"/>
  <c r="CCA69" i="9"/>
  <c r="CEA69" i="9"/>
  <c r="CFQ69" i="9"/>
  <c r="CHI69" i="9"/>
  <c r="CJC69" i="9"/>
  <c r="CKQ69" i="9"/>
  <c r="CMG69" i="9"/>
  <c r="COA69" i="9"/>
  <c r="CPO69" i="9"/>
  <c r="CRE69" i="9"/>
  <c r="CSY69" i="9"/>
  <c r="CUM69" i="9"/>
  <c r="CWC69" i="9"/>
  <c r="CXW69" i="9"/>
  <c r="CZK69" i="9"/>
  <c r="DBA69" i="9"/>
  <c r="DCU69" i="9"/>
  <c r="DEI69" i="9"/>
  <c r="DFY69" i="9"/>
  <c r="DHS69" i="9"/>
  <c r="DJG69" i="9"/>
  <c r="DKW69" i="9"/>
  <c r="DMQ69" i="9"/>
  <c r="DOE69" i="9"/>
  <c r="DPU69" i="9"/>
  <c r="DRO69" i="9"/>
  <c r="DTC69" i="9"/>
  <c r="DUS69" i="9"/>
  <c r="DWM69" i="9"/>
  <c r="DXY69" i="9"/>
  <c r="DZK69" i="9"/>
  <c r="EAU69" i="9"/>
  <c r="ECE69" i="9"/>
  <c r="EDS69" i="9"/>
  <c r="EFC69" i="9"/>
  <c r="EGM69" i="9"/>
  <c r="EHU69" i="9"/>
  <c r="EJC69" i="9"/>
  <c r="EKK69" i="9"/>
  <c r="ELS69" i="9"/>
  <c r="ENA69" i="9"/>
  <c r="EOI69" i="9"/>
  <c r="EPQ69" i="9"/>
  <c r="EQY69" i="9"/>
  <c r="ESG69" i="9"/>
  <c r="ETO69" i="9"/>
  <c r="EUU69" i="9"/>
  <c r="EWA69" i="9"/>
  <c r="EXG69" i="9"/>
  <c r="EYM69" i="9"/>
  <c r="EZS69" i="9"/>
  <c r="FAY69" i="9"/>
  <c r="FCE69" i="9"/>
  <c r="FDK69" i="9"/>
  <c r="FEQ69" i="9"/>
  <c r="FFW69" i="9"/>
  <c r="FHC69" i="9"/>
  <c r="FII69" i="9"/>
  <c r="FJO69" i="9"/>
  <c r="FKU69" i="9"/>
  <c r="FMA69" i="9"/>
  <c r="FNG69" i="9"/>
  <c r="FOM69" i="9"/>
  <c r="FPS69" i="9"/>
  <c r="FQY69" i="9"/>
  <c r="FSE69" i="9"/>
  <c r="FTK69" i="9"/>
  <c r="FUQ69" i="9"/>
  <c r="FVW69" i="9"/>
  <c r="FXC69" i="9"/>
  <c r="FYI69" i="9"/>
  <c r="FZO69" i="9"/>
  <c r="GAU69" i="9"/>
  <c r="GCA69" i="9"/>
  <c r="GDG69" i="9"/>
  <c r="GEM69" i="9"/>
  <c r="GFS69" i="9"/>
  <c r="GGY69" i="9"/>
  <c r="GIE69" i="9"/>
  <c r="GJK69" i="9"/>
  <c r="GKQ69" i="9"/>
  <c r="GLW69" i="9"/>
  <c r="GNC69" i="9"/>
  <c r="GOI69" i="9"/>
  <c r="GPO69" i="9"/>
  <c r="GQU69" i="9"/>
  <c r="GSA69" i="9"/>
  <c r="GTG69" i="9"/>
  <c r="GUM69" i="9"/>
  <c r="GVS69" i="9"/>
  <c r="GWY69" i="9"/>
  <c r="GYE69" i="9"/>
  <c r="GZK69" i="9"/>
  <c r="HAQ69" i="9"/>
  <c r="HBW69" i="9"/>
  <c r="HDC69" i="9"/>
  <c r="HEI69" i="9"/>
  <c r="HFO69" i="9"/>
  <c r="HGU69" i="9"/>
  <c r="HIA69" i="9"/>
  <c r="HJG69" i="9"/>
  <c r="HKM69" i="9"/>
  <c r="HLS69" i="9"/>
  <c r="HMY69" i="9"/>
  <c r="HOE69" i="9"/>
  <c r="HPK69" i="9"/>
  <c r="HQQ69" i="9"/>
  <c r="HRW69" i="9"/>
  <c r="HTC69" i="9"/>
  <c r="HUI69" i="9"/>
  <c r="HVO69" i="9"/>
  <c r="HWU69" i="9"/>
  <c r="HYA69" i="9"/>
  <c r="HZG69" i="9"/>
  <c r="IAM69" i="9"/>
  <c r="IBS69" i="9"/>
  <c r="ICY69" i="9"/>
  <c r="IEE69" i="9"/>
  <c r="IFK69" i="9"/>
  <c r="IGQ69" i="9"/>
  <c r="IHW69" i="9"/>
  <c r="IJC69" i="9"/>
  <c r="IKI69" i="9"/>
  <c r="ILO69" i="9"/>
  <c r="IMU69" i="9"/>
  <c r="IOA69" i="9"/>
  <c r="IPG69" i="9"/>
  <c r="IQM69" i="9"/>
  <c r="IRS69" i="9"/>
  <c r="ISY69" i="9"/>
  <c r="IUE69" i="9"/>
  <c r="IVK69" i="9"/>
  <c r="IWQ69" i="9"/>
  <c r="IXW69" i="9"/>
  <c r="IZC69" i="9"/>
  <c r="JAI69" i="9"/>
  <c r="JBO69" i="9"/>
  <c r="JCU69" i="9"/>
  <c r="JEA69" i="9"/>
  <c r="JFG69" i="9"/>
  <c r="JGM69" i="9"/>
  <c r="JHS69" i="9"/>
  <c r="JIY69" i="9"/>
  <c r="JKE69" i="9"/>
  <c r="JLK69" i="9"/>
  <c r="JMQ69" i="9"/>
  <c r="OO69" i="9"/>
  <c r="TS69" i="9"/>
  <c r="XC69" i="9"/>
  <c r="ZS69" i="9"/>
  <c r="ACI69" i="9"/>
  <c r="AEY69" i="9"/>
  <c r="AIG69" i="9"/>
  <c r="AKU69" i="9"/>
  <c r="ANG69" i="9"/>
  <c r="APS69" i="9"/>
  <c r="ASE69" i="9"/>
  <c r="AUQ69" i="9"/>
  <c r="AXC69" i="9"/>
  <c r="AZO69" i="9"/>
  <c r="BCA69" i="9"/>
  <c r="BEM69" i="9"/>
  <c r="BGY69" i="9"/>
  <c r="BJK69" i="9"/>
  <c r="BLW69" i="9"/>
  <c r="BOI69" i="9"/>
  <c r="BQU69" i="9"/>
  <c r="BTG69" i="9"/>
  <c r="BVS69" i="9"/>
  <c r="BYC69" i="9"/>
  <c r="CAK69" i="9"/>
  <c r="CCC69" i="9"/>
  <c r="CEC69" i="9"/>
  <c r="CFS69" i="9"/>
  <c r="CHK69" i="9"/>
  <c r="CJE69" i="9"/>
  <c r="CKS69" i="9"/>
  <c r="CMI69" i="9"/>
  <c r="COC69" i="9"/>
  <c r="CPQ69" i="9"/>
  <c r="CRG69" i="9"/>
  <c r="CTA69" i="9"/>
  <c r="CUO69" i="9"/>
  <c r="CWE69" i="9"/>
  <c r="CXY69" i="9"/>
  <c r="CZM69" i="9"/>
  <c r="DBC69" i="9"/>
  <c r="DCW69" i="9"/>
  <c r="DEK69" i="9"/>
  <c r="DGA69" i="9"/>
  <c r="DHU69" i="9"/>
  <c r="DJI69" i="9"/>
  <c r="DKY69" i="9"/>
  <c r="DMS69" i="9"/>
  <c r="DOG69" i="9"/>
  <c r="DPW69" i="9"/>
  <c r="DRQ69" i="9"/>
  <c r="DTE69" i="9"/>
  <c r="DUU69" i="9"/>
  <c r="DWO69" i="9"/>
  <c r="DYA69" i="9"/>
  <c r="DZM69" i="9"/>
  <c r="EAW69" i="9"/>
  <c r="ECG69" i="9"/>
  <c r="EDU69" i="9"/>
  <c r="EFE69" i="9"/>
  <c r="EGO69" i="9"/>
  <c r="EHW69" i="9"/>
  <c r="EJE69" i="9"/>
  <c r="EKM69" i="9"/>
  <c r="ELU69" i="9"/>
  <c r="ENC69" i="9"/>
  <c r="EOK69" i="9"/>
  <c r="EPS69" i="9"/>
  <c r="ERA69" i="9"/>
  <c r="ESK69" i="9"/>
  <c r="ETQ69" i="9"/>
  <c r="EUW69" i="9"/>
  <c r="EWC69" i="9"/>
  <c r="EXI69" i="9"/>
  <c r="EYO69" i="9"/>
  <c r="EZU69" i="9"/>
  <c r="FBA69" i="9"/>
  <c r="FCG69" i="9"/>
  <c r="FDM69" i="9"/>
  <c r="FES69" i="9"/>
  <c r="FFY69" i="9"/>
  <c r="FHE69" i="9"/>
  <c r="FIK69" i="9"/>
  <c r="FJQ69" i="9"/>
  <c r="FKW69" i="9"/>
  <c r="FMC69" i="9"/>
  <c r="FNI69" i="9"/>
  <c r="FOO69" i="9"/>
  <c r="FPU69" i="9"/>
  <c r="FRA69" i="9"/>
  <c r="FSG69" i="9"/>
  <c r="FTM69" i="9"/>
  <c r="FUS69" i="9"/>
  <c r="FVY69" i="9"/>
  <c r="FXE69" i="9"/>
  <c r="FYK69" i="9"/>
  <c r="FZQ69" i="9"/>
  <c r="GAW69" i="9"/>
  <c r="GCC69" i="9"/>
  <c r="GDI69" i="9"/>
  <c r="GEO69" i="9"/>
  <c r="GFU69" i="9"/>
  <c r="GHA69" i="9"/>
  <c r="GIG69" i="9"/>
  <c r="GJM69" i="9"/>
  <c r="GKS69" i="9"/>
  <c r="GLY69" i="9"/>
  <c r="GNE69" i="9"/>
  <c r="GOK69" i="9"/>
  <c r="GPQ69" i="9"/>
  <c r="GQW69" i="9"/>
  <c r="GSC69" i="9"/>
  <c r="GTI69" i="9"/>
  <c r="GUO69" i="9"/>
  <c r="GVU69" i="9"/>
  <c r="GXA69" i="9"/>
  <c r="GYG69" i="9"/>
  <c r="GZM69" i="9"/>
  <c r="HAS69" i="9"/>
  <c r="HBY69" i="9"/>
  <c r="HDE69" i="9"/>
  <c r="HEK69" i="9"/>
  <c r="HFQ69" i="9"/>
  <c r="HGW69" i="9"/>
  <c r="HIC69" i="9"/>
  <c r="HJI69" i="9"/>
  <c r="HKO69" i="9"/>
  <c r="HLU69" i="9"/>
  <c r="HNA69" i="9"/>
  <c r="HOG69" i="9"/>
  <c r="HPM69" i="9"/>
  <c r="HQS69" i="9"/>
  <c r="HRY69" i="9"/>
  <c r="HTE69" i="9"/>
  <c r="OW69" i="9"/>
  <c r="TU69" i="9"/>
  <c r="XE69" i="9"/>
  <c r="ZU69" i="9"/>
  <c r="ACK69" i="9"/>
  <c r="AFS69" i="9"/>
  <c r="AII69" i="9"/>
  <c r="AKW69" i="9"/>
  <c r="ANI69" i="9"/>
  <c r="APU69" i="9"/>
  <c r="ASG69" i="9"/>
  <c r="AUS69" i="9"/>
  <c r="AXE69" i="9"/>
  <c r="AZQ69" i="9"/>
  <c r="BCC69" i="9"/>
  <c r="BEO69" i="9"/>
  <c r="BHA69" i="9"/>
  <c r="BJM69" i="9"/>
  <c r="BLY69" i="9"/>
  <c r="BOK69" i="9"/>
  <c r="BQW69" i="9"/>
  <c r="BTI69" i="9"/>
  <c r="BVU69" i="9"/>
  <c r="BYE69" i="9"/>
  <c r="CAM69" i="9"/>
  <c r="CCE69" i="9"/>
  <c r="CEE69" i="9"/>
  <c r="CFU69" i="9"/>
  <c r="CHS69" i="9"/>
  <c r="CJG69" i="9"/>
  <c r="CKU69" i="9"/>
  <c r="CMQ69" i="9"/>
  <c r="COE69" i="9"/>
  <c r="CPS69" i="9"/>
  <c r="CRO69" i="9"/>
  <c r="CTC69" i="9"/>
  <c r="CUQ69" i="9"/>
  <c r="CWM69" i="9"/>
  <c r="CYA69" i="9"/>
  <c r="CZO69" i="9"/>
  <c r="DBK69" i="9"/>
  <c r="DCY69" i="9"/>
  <c r="DEM69" i="9"/>
  <c r="DGI69" i="9"/>
  <c r="DHW69" i="9"/>
  <c r="DJK69" i="9"/>
  <c r="DLG69" i="9"/>
  <c r="DMU69" i="9"/>
  <c r="DOI69" i="9"/>
  <c r="DQE69" i="9"/>
  <c r="DRS69" i="9"/>
  <c r="DTG69" i="9"/>
  <c r="DVC69" i="9"/>
  <c r="DWQ69" i="9"/>
  <c r="DYC69" i="9"/>
  <c r="DZO69" i="9"/>
  <c r="EAY69" i="9"/>
  <c r="ECM69" i="9"/>
  <c r="EDW69" i="9"/>
  <c r="EFG69" i="9"/>
  <c r="EGQ69" i="9"/>
  <c r="EHY69" i="9"/>
  <c r="EJG69" i="9"/>
  <c r="EKO69" i="9"/>
  <c r="ELW69" i="9"/>
  <c r="ENE69" i="9"/>
  <c r="EOM69" i="9"/>
  <c r="EPU69" i="9"/>
  <c r="ERE69" i="9"/>
  <c r="ESM69" i="9"/>
  <c r="ETS69" i="9"/>
  <c r="EUY69" i="9"/>
  <c r="EWE69" i="9"/>
  <c r="EXK69" i="9"/>
  <c r="EYQ69" i="9"/>
  <c r="EZW69" i="9"/>
  <c r="FBC69" i="9"/>
  <c r="FCI69" i="9"/>
  <c r="FDO69" i="9"/>
  <c r="FEU69" i="9"/>
  <c r="FGA69" i="9"/>
  <c r="FHG69" i="9"/>
  <c r="FIM69" i="9"/>
  <c r="FJS69" i="9"/>
  <c r="FKY69" i="9"/>
  <c r="FME69" i="9"/>
  <c r="FNK69" i="9"/>
  <c r="FOQ69" i="9"/>
  <c r="FPW69" i="9"/>
  <c r="FRC69" i="9"/>
  <c r="FSI69" i="9"/>
  <c r="FTO69" i="9"/>
  <c r="FUU69" i="9"/>
  <c r="FWA69" i="9"/>
  <c r="FXG69" i="9"/>
  <c r="FYM69" i="9"/>
  <c r="FZS69" i="9"/>
  <c r="GAY69" i="9"/>
  <c r="GCE69" i="9"/>
  <c r="GDK69" i="9"/>
  <c r="GEQ69" i="9"/>
  <c r="GFW69" i="9"/>
  <c r="GHC69" i="9"/>
  <c r="GII69" i="9"/>
  <c r="GJO69" i="9"/>
  <c r="GKU69" i="9"/>
  <c r="GMA69" i="9"/>
  <c r="GNG69" i="9"/>
  <c r="GOM69" i="9"/>
  <c r="GPS69" i="9"/>
  <c r="GQY69" i="9"/>
  <c r="GSE69" i="9"/>
  <c r="GTK69" i="9"/>
  <c r="GUQ69" i="9"/>
  <c r="GVW69" i="9"/>
  <c r="GXC69" i="9"/>
  <c r="GYI69" i="9"/>
  <c r="GZO69" i="9"/>
  <c r="HAU69" i="9"/>
  <c r="HCA69" i="9"/>
  <c r="HDG69" i="9"/>
  <c r="HEM69" i="9"/>
  <c r="HFS69" i="9"/>
  <c r="HGY69" i="9"/>
  <c r="HIE69" i="9"/>
  <c r="HJK69" i="9"/>
  <c r="HKQ69" i="9"/>
  <c r="HLW69" i="9"/>
  <c r="HNC69" i="9"/>
  <c r="HOI69" i="9"/>
  <c r="HPO69" i="9"/>
  <c r="HQU69" i="9"/>
  <c r="HSA69" i="9"/>
  <c r="HTG69" i="9"/>
  <c r="BK69" i="9"/>
  <c r="OY69" i="9"/>
  <c r="TW69" i="9"/>
  <c r="XG69" i="9"/>
  <c r="ZW69" i="9"/>
  <c r="ACM69" i="9"/>
  <c r="AFU69" i="9"/>
  <c r="AIK69" i="9"/>
  <c r="AKY69" i="9"/>
  <c r="ANK69" i="9"/>
  <c r="APW69" i="9"/>
  <c r="ASI69" i="9"/>
  <c r="AUU69" i="9"/>
  <c r="AXG69" i="9"/>
  <c r="AZS69" i="9"/>
  <c r="BCE69" i="9"/>
  <c r="BEQ69" i="9"/>
  <c r="BHC69" i="9"/>
  <c r="BJO69" i="9"/>
  <c r="BMA69" i="9"/>
  <c r="BOM69" i="9"/>
  <c r="BQY69" i="9"/>
  <c r="BTK69" i="9"/>
  <c r="BVW69" i="9"/>
  <c r="BYG69" i="9"/>
  <c r="CAO69" i="9"/>
  <c r="CCK69" i="9"/>
  <c r="CEG69" i="9"/>
  <c r="CFW69" i="9"/>
  <c r="CHU69" i="9"/>
  <c r="CJI69" i="9"/>
  <c r="CKY69" i="9"/>
  <c r="CMS69" i="9"/>
  <c r="COG69" i="9"/>
  <c r="CPW69" i="9"/>
  <c r="CRQ69" i="9"/>
  <c r="CTE69" i="9"/>
  <c r="CUU69" i="9"/>
  <c r="CWO69" i="9"/>
  <c r="CYC69" i="9"/>
  <c r="CZS69" i="9"/>
  <c r="DBM69" i="9"/>
  <c r="DDA69" i="9"/>
  <c r="DEQ69" i="9"/>
  <c r="DGK69" i="9"/>
  <c r="DHY69" i="9"/>
  <c r="DJO69" i="9"/>
  <c r="DLI69" i="9"/>
  <c r="DMW69" i="9"/>
  <c r="DOM69" i="9"/>
  <c r="DQG69" i="9"/>
  <c r="DRU69" i="9"/>
  <c r="DTK69" i="9"/>
  <c r="DVE69" i="9"/>
  <c r="DWS69" i="9"/>
  <c r="DYE69" i="9"/>
  <c r="DZQ69" i="9"/>
  <c r="EBA69" i="9"/>
  <c r="ECO69" i="9"/>
  <c r="EDY69" i="9"/>
  <c r="EFI69" i="9"/>
  <c r="EGS69" i="9"/>
  <c r="EIA69" i="9"/>
  <c r="EJI69" i="9"/>
  <c r="EKQ69" i="9"/>
  <c r="ELY69" i="9"/>
  <c r="ENG69" i="9"/>
  <c r="EOO69" i="9"/>
  <c r="EPY69" i="9"/>
  <c r="ERG69" i="9"/>
  <c r="ESO69" i="9"/>
  <c r="ETU69" i="9"/>
  <c r="EVA69" i="9"/>
  <c r="EWG69" i="9"/>
  <c r="EXM69" i="9"/>
  <c r="EYS69" i="9"/>
  <c r="EZY69" i="9"/>
  <c r="FBE69" i="9"/>
  <c r="FCK69" i="9"/>
  <c r="FDQ69" i="9"/>
  <c r="FEW69" i="9"/>
  <c r="FGC69" i="9"/>
  <c r="FHI69" i="9"/>
  <c r="FIO69" i="9"/>
  <c r="FJU69" i="9"/>
  <c r="FLA69" i="9"/>
  <c r="FMG69" i="9"/>
  <c r="FNM69" i="9"/>
  <c r="FOS69" i="9"/>
  <c r="FPY69" i="9"/>
  <c r="FRE69" i="9"/>
  <c r="FSK69" i="9"/>
  <c r="FTQ69" i="9"/>
  <c r="FUW69" i="9"/>
  <c r="FWC69" i="9"/>
  <c r="FXI69" i="9"/>
  <c r="FYO69" i="9"/>
  <c r="FZU69" i="9"/>
  <c r="GBA69" i="9"/>
  <c r="GCG69" i="9"/>
  <c r="GDM69" i="9"/>
  <c r="GES69" i="9"/>
  <c r="GFY69" i="9"/>
  <c r="GHE69" i="9"/>
  <c r="GIK69" i="9"/>
  <c r="GJQ69" i="9"/>
  <c r="GKW69" i="9"/>
  <c r="GMC69" i="9"/>
  <c r="GNI69" i="9"/>
  <c r="GOO69" i="9"/>
  <c r="GPU69" i="9"/>
  <c r="GRA69" i="9"/>
  <c r="GSG69" i="9"/>
  <c r="GTM69" i="9"/>
  <c r="GUS69" i="9"/>
  <c r="GVY69" i="9"/>
  <c r="GXE69" i="9"/>
  <c r="GYK69" i="9"/>
  <c r="GZQ69" i="9"/>
  <c r="HAW69" i="9"/>
  <c r="HCC69" i="9"/>
  <c r="HDI69" i="9"/>
  <c r="HEO69" i="9"/>
  <c r="HFU69" i="9"/>
  <c r="HHA69" i="9"/>
  <c r="CQ69" i="9"/>
  <c r="PU69" i="9"/>
  <c r="US69" i="9"/>
  <c r="XI69" i="9"/>
  <c r="ZY69" i="9"/>
  <c r="ADG69" i="9"/>
  <c r="AFW69" i="9"/>
  <c r="AIM69" i="9"/>
  <c r="ALA69" i="9"/>
  <c r="ANM69" i="9"/>
  <c r="APY69" i="9"/>
  <c r="ASK69" i="9"/>
  <c r="AUW69" i="9"/>
  <c r="AXI69" i="9"/>
  <c r="AZU69" i="9"/>
  <c r="BCG69" i="9"/>
  <c r="BES69" i="9"/>
  <c r="BHE69" i="9"/>
  <c r="BJQ69" i="9"/>
  <c r="BMC69" i="9"/>
  <c r="BOO69" i="9"/>
  <c r="BRA69" i="9"/>
  <c r="BTM69" i="9"/>
  <c r="BVY69" i="9"/>
  <c r="BYI69" i="9"/>
  <c r="CAQ69" i="9"/>
  <c r="CCM69" i="9"/>
  <c r="CEI69" i="9"/>
  <c r="CGC69" i="9"/>
  <c r="CHW69" i="9"/>
  <c r="CJK69" i="9"/>
  <c r="CLA69" i="9"/>
  <c r="CMU69" i="9"/>
  <c r="COI69" i="9"/>
  <c r="CPY69" i="9"/>
  <c r="CRS69" i="9"/>
  <c r="CTG69" i="9"/>
  <c r="CUW69" i="9"/>
  <c r="CWQ69" i="9"/>
  <c r="CYE69" i="9"/>
  <c r="CZU69" i="9"/>
  <c r="DBO69" i="9"/>
  <c r="DDC69" i="9"/>
  <c r="DES69" i="9"/>
  <c r="DGM69" i="9"/>
  <c r="DIA69" i="9"/>
  <c r="DJQ69" i="9"/>
  <c r="DLK69" i="9"/>
  <c r="DMY69" i="9"/>
  <c r="DOO69" i="9"/>
  <c r="DQI69" i="9"/>
  <c r="DRW69" i="9"/>
  <c r="DTM69" i="9"/>
  <c r="DVG69" i="9"/>
  <c r="DWU69" i="9"/>
  <c r="DYG69" i="9"/>
  <c r="DZS69" i="9"/>
  <c r="EBG69" i="9"/>
  <c r="ECQ69" i="9"/>
  <c r="EEA69" i="9"/>
  <c r="EFK69" i="9"/>
  <c r="EGU69" i="9"/>
  <c r="EIC69" i="9"/>
  <c r="EJK69" i="9"/>
  <c r="EKS69" i="9"/>
  <c r="EMA69" i="9"/>
  <c r="ENI69" i="9"/>
  <c r="EOS69" i="9"/>
  <c r="EQA69" i="9"/>
  <c r="ERI69" i="9"/>
  <c r="ESQ69" i="9"/>
  <c r="ETW69" i="9"/>
  <c r="EVC69" i="9"/>
  <c r="EWI69" i="9"/>
  <c r="EXO69" i="9"/>
  <c r="EYU69" i="9"/>
  <c r="FAA69" i="9"/>
  <c r="FBG69" i="9"/>
  <c r="FCM69" i="9"/>
  <c r="FDS69" i="9"/>
  <c r="FEY69" i="9"/>
  <c r="FGE69" i="9"/>
  <c r="FHK69" i="9"/>
  <c r="FIQ69" i="9"/>
  <c r="FJW69" i="9"/>
  <c r="FLC69" i="9"/>
  <c r="FMI69" i="9"/>
  <c r="FNO69" i="9"/>
  <c r="FOU69" i="9"/>
  <c r="FQA69" i="9"/>
  <c r="FRG69" i="9"/>
  <c r="FSM69" i="9"/>
  <c r="FTS69" i="9"/>
  <c r="FUY69" i="9"/>
  <c r="FWE69" i="9"/>
  <c r="FXK69" i="9"/>
  <c r="FYQ69" i="9"/>
  <c r="FZW69" i="9"/>
  <c r="GBC69" i="9"/>
  <c r="GCI69" i="9"/>
  <c r="GDO69" i="9"/>
  <c r="GEU69" i="9"/>
  <c r="GGA69" i="9"/>
  <c r="GHG69" i="9"/>
  <c r="GIM69" i="9"/>
  <c r="GJS69" i="9"/>
  <c r="GKY69" i="9"/>
  <c r="GME69" i="9"/>
  <c r="GNK69" i="9"/>
  <c r="GOQ69" i="9"/>
  <c r="GPW69" i="9"/>
  <c r="GRC69" i="9"/>
  <c r="GSI69" i="9"/>
  <c r="GTO69" i="9"/>
  <c r="GUU69" i="9"/>
  <c r="GWA69" i="9"/>
  <c r="GXG69" i="9"/>
  <c r="GYM69" i="9"/>
  <c r="GZS69" i="9"/>
  <c r="HAY69" i="9"/>
  <c r="HCE69" i="9"/>
  <c r="HDK69" i="9"/>
  <c r="HEQ69" i="9"/>
  <c r="HFW69" i="9"/>
  <c r="HHC69" i="9"/>
  <c r="HII69" i="9"/>
  <c r="DW69" i="9"/>
  <c r="QC69" i="9"/>
  <c r="UU69" i="9"/>
  <c r="XK69" i="9"/>
  <c r="AAA69" i="9"/>
  <c r="ADI69" i="9"/>
  <c r="AFY69" i="9"/>
  <c r="AIO69" i="9"/>
  <c r="ALC69" i="9"/>
  <c r="ANO69" i="9"/>
  <c r="AQA69" i="9"/>
  <c r="ASM69" i="9"/>
  <c r="AUY69" i="9"/>
  <c r="AXK69" i="9"/>
  <c r="AZW69" i="9"/>
  <c r="BCI69" i="9"/>
  <c r="BEU69" i="9"/>
  <c r="BHG69" i="9"/>
  <c r="BJS69" i="9"/>
  <c r="BME69" i="9"/>
  <c r="BOQ69" i="9"/>
  <c r="BRC69" i="9"/>
  <c r="BTO69" i="9"/>
  <c r="BWA69" i="9"/>
  <c r="BYK69" i="9"/>
  <c r="CAS69" i="9"/>
  <c r="CCU69" i="9"/>
  <c r="CEK69" i="9"/>
  <c r="CGE69" i="9"/>
  <c r="CHY69" i="9"/>
  <c r="CJM69" i="9"/>
  <c r="CLC69" i="9"/>
  <c r="CMW69" i="9"/>
  <c r="COK69" i="9"/>
  <c r="CQA69" i="9"/>
  <c r="CRU69" i="9"/>
  <c r="CTI69" i="9"/>
  <c r="CUY69" i="9"/>
  <c r="CWS69" i="9"/>
  <c r="CYG69" i="9"/>
  <c r="CZW69" i="9"/>
  <c r="DBQ69" i="9"/>
  <c r="DDE69" i="9"/>
  <c r="DEU69" i="9"/>
  <c r="DGO69" i="9"/>
  <c r="DIC69" i="9"/>
  <c r="DJS69" i="9"/>
  <c r="DLM69" i="9"/>
  <c r="DNA69" i="9"/>
  <c r="DOQ69" i="9"/>
  <c r="DQK69" i="9"/>
  <c r="DRY69" i="9"/>
  <c r="DTO69" i="9"/>
  <c r="DVI69" i="9"/>
  <c r="DWW69" i="9"/>
  <c r="DYI69" i="9"/>
  <c r="DZU69" i="9"/>
  <c r="EBI69" i="9"/>
  <c r="ECS69" i="9"/>
  <c r="EEC69" i="9"/>
  <c r="EFM69" i="9"/>
  <c r="EGW69" i="9"/>
  <c r="EIE69" i="9"/>
  <c r="EJM69" i="9"/>
  <c r="EKU69" i="9"/>
  <c r="EMC69" i="9"/>
  <c r="ENM69" i="9"/>
  <c r="EOU69" i="9"/>
  <c r="EQC69" i="9"/>
  <c r="ERK69" i="9"/>
  <c r="ESS69" i="9"/>
  <c r="ETY69" i="9"/>
  <c r="EVE69" i="9"/>
  <c r="EWK69" i="9"/>
  <c r="EXQ69" i="9"/>
  <c r="EYW69" i="9"/>
  <c r="FAC69" i="9"/>
  <c r="FBI69" i="9"/>
  <c r="FCO69" i="9"/>
  <c r="FDU69" i="9"/>
  <c r="FFA69" i="9"/>
  <c r="FGG69" i="9"/>
  <c r="FHM69" i="9"/>
  <c r="FIS69" i="9"/>
  <c r="FJY69" i="9"/>
  <c r="FLE69" i="9"/>
  <c r="FMK69" i="9"/>
  <c r="FNQ69" i="9"/>
  <c r="FOW69" i="9"/>
  <c r="FQC69" i="9"/>
  <c r="FRI69" i="9"/>
  <c r="FSO69" i="9"/>
  <c r="FTU69" i="9"/>
  <c r="FVA69" i="9"/>
  <c r="FWG69" i="9"/>
  <c r="FXM69" i="9"/>
  <c r="FYS69" i="9"/>
  <c r="FZY69" i="9"/>
  <c r="GBE69" i="9"/>
  <c r="GCK69" i="9"/>
  <c r="GDQ69" i="9"/>
  <c r="GEW69" i="9"/>
  <c r="GGC69" i="9"/>
  <c r="GHI69" i="9"/>
  <c r="GIO69" i="9"/>
  <c r="GJU69" i="9"/>
  <c r="GLA69" i="9"/>
  <c r="GMG69" i="9"/>
  <c r="GNM69" i="9"/>
  <c r="GOS69" i="9"/>
  <c r="GPY69" i="9"/>
  <c r="GRE69" i="9"/>
  <c r="GSK69" i="9"/>
  <c r="GTQ69" i="9"/>
  <c r="GUW69" i="9"/>
  <c r="GWC69" i="9"/>
  <c r="GXI69" i="9"/>
  <c r="GYO69" i="9"/>
  <c r="GZU69" i="9"/>
  <c r="HBA69" i="9"/>
  <c r="HCG69" i="9"/>
  <c r="HDM69" i="9"/>
  <c r="HES69" i="9"/>
  <c r="FC69" i="9"/>
  <c r="QE69" i="9"/>
  <c r="UW69" i="9"/>
  <c r="XM69" i="9"/>
  <c r="AAU69" i="9"/>
  <c r="ADK69" i="9"/>
  <c r="AGA69" i="9"/>
  <c r="AIQ69" i="9"/>
  <c r="ALU69" i="9"/>
  <c r="AOG69" i="9"/>
  <c r="AQS69" i="9"/>
  <c r="ATE69" i="9"/>
  <c r="AVQ69" i="9"/>
  <c r="AYC69" i="9"/>
  <c r="BAO69" i="9"/>
  <c r="BDA69" i="9"/>
  <c r="BFM69" i="9"/>
  <c r="BHY69" i="9"/>
  <c r="BKK69" i="9"/>
  <c r="BMW69" i="9"/>
  <c r="BPI69" i="9"/>
  <c r="BRU69" i="9"/>
  <c r="BUG69" i="9"/>
  <c r="BWS69" i="9"/>
  <c r="BYM69" i="9"/>
  <c r="CAU69" i="9"/>
  <c r="CCW69" i="9"/>
  <c r="CEM69" i="9"/>
  <c r="CGM69" i="9"/>
  <c r="CIA69" i="9"/>
  <c r="CJO69" i="9"/>
  <c r="CLK69" i="9"/>
  <c r="CMY69" i="9"/>
  <c r="COM69" i="9"/>
  <c r="CQI69" i="9"/>
  <c r="CRW69" i="9"/>
  <c r="CTK69" i="9"/>
  <c r="CVG69" i="9"/>
  <c r="CWU69" i="9"/>
  <c r="CYI69" i="9"/>
  <c r="DAE69" i="9"/>
  <c r="DBS69" i="9"/>
  <c r="DDG69" i="9"/>
  <c r="DFC69" i="9"/>
  <c r="DGQ69" i="9"/>
  <c r="DIE69" i="9"/>
  <c r="DKA69" i="9"/>
  <c r="DLO69" i="9"/>
  <c r="DNC69" i="9"/>
  <c r="DOY69" i="9"/>
  <c r="DQM69" i="9"/>
  <c r="DSA69" i="9"/>
  <c r="DTW69" i="9"/>
  <c r="DVK69" i="9"/>
  <c r="DWY69" i="9"/>
  <c r="DYK69" i="9"/>
  <c r="EAA69" i="9"/>
  <c r="EBK69" i="9"/>
  <c r="ECU69" i="9"/>
  <c r="EEE69" i="9"/>
  <c r="EFO69" i="9"/>
  <c r="EGY69" i="9"/>
  <c r="EIG69" i="9"/>
  <c r="EJO69" i="9"/>
  <c r="EKW69" i="9"/>
  <c r="EMG69" i="9"/>
  <c r="ENO69" i="9"/>
  <c r="EOW69" i="9"/>
  <c r="EQE69" i="9"/>
  <c r="ERM69" i="9"/>
  <c r="ESU69" i="9"/>
  <c r="EUA69" i="9"/>
  <c r="EVG69" i="9"/>
  <c r="EWM69" i="9"/>
  <c r="EXS69" i="9"/>
  <c r="EYY69" i="9"/>
  <c r="FAE69" i="9"/>
  <c r="FBK69" i="9"/>
  <c r="FCQ69" i="9"/>
  <c r="FDW69" i="9"/>
  <c r="FFC69" i="9"/>
  <c r="FGI69" i="9"/>
  <c r="FHO69" i="9"/>
  <c r="FIU69" i="9"/>
  <c r="FKA69" i="9"/>
  <c r="FLG69" i="9"/>
  <c r="FMM69" i="9"/>
  <c r="FNS69" i="9"/>
  <c r="FOY69" i="9"/>
  <c r="FQE69" i="9"/>
  <c r="FRK69" i="9"/>
  <c r="FSQ69" i="9"/>
  <c r="FTW69" i="9"/>
  <c r="FVC69" i="9"/>
  <c r="FWI69" i="9"/>
  <c r="FXO69" i="9"/>
  <c r="FYU69" i="9"/>
  <c r="GAA69" i="9"/>
  <c r="GBG69" i="9"/>
  <c r="GCM69" i="9"/>
  <c r="GDS69" i="9"/>
  <c r="GEY69" i="9"/>
  <c r="GGE69" i="9"/>
  <c r="GHK69" i="9"/>
  <c r="GIQ69" i="9"/>
  <c r="GJW69" i="9"/>
  <c r="GLC69" i="9"/>
  <c r="GMI69" i="9"/>
  <c r="GNO69" i="9"/>
  <c r="GOU69" i="9"/>
  <c r="GQA69" i="9"/>
  <c r="GRG69" i="9"/>
  <c r="GSM69" i="9"/>
  <c r="GTS69" i="9"/>
  <c r="GUY69" i="9"/>
  <c r="GWE69" i="9"/>
  <c r="GXK69" i="9"/>
  <c r="GYQ69" i="9"/>
  <c r="GZW69" i="9"/>
  <c r="HBC69" i="9"/>
  <c r="HCI69" i="9"/>
  <c r="HDO69" i="9"/>
  <c r="HEU69" i="9"/>
  <c r="HGA69" i="9"/>
  <c r="HHG69" i="9"/>
  <c r="HIM69" i="9"/>
  <c r="GI69" i="9"/>
  <c r="RA69" i="9"/>
  <c r="UY69" i="9"/>
  <c r="XO69" i="9"/>
  <c r="AAW69" i="9"/>
  <c r="ADM69" i="9"/>
  <c r="AGC69" i="9"/>
  <c r="AJK69" i="9"/>
  <c r="ALW69" i="9"/>
  <c r="AOI69" i="9"/>
  <c r="AQU69" i="9"/>
  <c r="ATG69" i="9"/>
  <c r="AVS69" i="9"/>
  <c r="AYE69" i="9"/>
  <c r="BAQ69" i="9"/>
  <c r="BDC69" i="9"/>
  <c r="BFO69" i="9"/>
  <c r="BIA69" i="9"/>
  <c r="BKM69" i="9"/>
  <c r="BMY69" i="9"/>
  <c r="BPK69" i="9"/>
  <c r="BRW69" i="9"/>
  <c r="BUI69" i="9"/>
  <c r="BWU69" i="9"/>
  <c r="BYS69" i="9"/>
  <c r="CAW69" i="9"/>
  <c r="CCY69" i="9"/>
  <c r="CEO69" i="9"/>
  <c r="CGO69" i="9"/>
  <c r="CIC69" i="9"/>
  <c r="CJS69" i="9"/>
  <c r="CLM69" i="9"/>
  <c r="CNA69" i="9"/>
  <c r="COQ69" i="9"/>
  <c r="CQK69" i="9"/>
  <c r="CRY69" i="9"/>
  <c r="CTO69" i="9"/>
  <c r="CVI69" i="9"/>
  <c r="CWW69" i="9"/>
  <c r="CYM69" i="9"/>
  <c r="DAG69" i="9"/>
  <c r="DBU69" i="9"/>
  <c r="DDK69" i="9"/>
  <c r="DFE69" i="9"/>
  <c r="DGS69" i="9"/>
  <c r="DII69" i="9"/>
  <c r="DKC69" i="9"/>
  <c r="DLQ69" i="9"/>
  <c r="DNG69" i="9"/>
  <c r="DPA69" i="9"/>
  <c r="DQO69" i="9"/>
  <c r="DSE69" i="9"/>
  <c r="DTY69" i="9"/>
  <c r="DVM69" i="9"/>
  <c r="DXA69" i="9"/>
  <c r="DYM69" i="9"/>
  <c r="EAC69" i="9"/>
  <c r="EBM69" i="9"/>
  <c r="ECW69" i="9"/>
  <c r="EEG69" i="9"/>
  <c r="EFQ69" i="9"/>
  <c r="EHA69" i="9"/>
  <c r="EII69" i="9"/>
  <c r="EJQ69" i="9"/>
  <c r="ELA69" i="9"/>
  <c r="EMI69" i="9"/>
  <c r="ENQ69" i="9"/>
  <c r="EOY69" i="9"/>
  <c r="EQG69" i="9"/>
  <c r="ERO69" i="9"/>
  <c r="ESW69" i="9"/>
  <c r="EUC69" i="9"/>
  <c r="EVI69" i="9"/>
  <c r="EWO69" i="9"/>
  <c r="EXU69" i="9"/>
  <c r="EZA69" i="9"/>
  <c r="FAG69" i="9"/>
  <c r="FBM69" i="9"/>
  <c r="FCS69" i="9"/>
  <c r="FDY69" i="9"/>
  <c r="FFE69" i="9"/>
  <c r="FGK69" i="9"/>
  <c r="FHQ69" i="9"/>
  <c r="FIW69" i="9"/>
  <c r="FKC69" i="9"/>
  <c r="FLI69" i="9"/>
  <c r="FMO69" i="9"/>
  <c r="FNU69" i="9"/>
  <c r="FPA69" i="9"/>
  <c r="FQG69" i="9"/>
  <c r="FRM69" i="9"/>
  <c r="FSS69" i="9"/>
  <c r="FTY69" i="9"/>
  <c r="FVE69" i="9"/>
  <c r="FWK69" i="9"/>
  <c r="FXQ69" i="9"/>
  <c r="FYW69" i="9"/>
  <c r="GAC69" i="9"/>
  <c r="GBI69" i="9"/>
  <c r="GCO69" i="9"/>
  <c r="GDU69" i="9"/>
  <c r="GFA69" i="9"/>
  <c r="GGG69" i="9"/>
  <c r="GHM69" i="9"/>
  <c r="GIS69" i="9"/>
  <c r="GJY69" i="9"/>
  <c r="GLE69" i="9"/>
  <c r="GMK69" i="9"/>
  <c r="GNQ69" i="9"/>
  <c r="GOW69" i="9"/>
  <c r="GQC69" i="9"/>
  <c r="GRI69" i="9"/>
  <c r="GSO69" i="9"/>
  <c r="GTU69" i="9"/>
  <c r="GVA69" i="9"/>
  <c r="GWG69" i="9"/>
  <c r="GXM69" i="9"/>
  <c r="GYS69" i="9"/>
  <c r="GZY69" i="9"/>
  <c r="HBE69" i="9"/>
  <c r="HCK69" i="9"/>
  <c r="HDQ69" i="9"/>
  <c r="HEW69" i="9"/>
  <c r="HGC69" i="9"/>
  <c r="HHI69" i="9"/>
  <c r="HIO69" i="9"/>
  <c r="HJU69" i="9"/>
  <c r="HLA69" i="9"/>
  <c r="HMG69" i="9"/>
  <c r="HNM69" i="9"/>
  <c r="HOS69" i="9"/>
  <c r="HPY69" i="9"/>
  <c r="HRE69" i="9"/>
  <c r="HSK69" i="9"/>
  <c r="HTQ69" i="9"/>
  <c r="HUW69" i="9"/>
  <c r="HWC69" i="9"/>
  <c r="HXI69" i="9"/>
  <c r="HYO69" i="9"/>
  <c r="HZU69" i="9"/>
  <c r="IBA69" i="9"/>
  <c r="ICG69" i="9"/>
  <c r="IDM69" i="9"/>
  <c r="IES69" i="9"/>
  <c r="IFY69" i="9"/>
  <c r="IHE69" i="9"/>
  <c r="IIK69" i="9"/>
  <c r="IJQ69" i="9"/>
  <c r="IKW69" i="9"/>
  <c r="IMC69" i="9"/>
  <c r="INI69" i="9"/>
  <c r="IOO69" i="9"/>
  <c r="IPU69" i="9"/>
  <c r="IRA69" i="9"/>
  <c r="ISG69" i="9"/>
  <c r="ITM69" i="9"/>
  <c r="IUS69" i="9"/>
  <c r="IVY69" i="9"/>
  <c r="IXE69" i="9"/>
  <c r="IYK69" i="9"/>
  <c r="IZQ69" i="9"/>
  <c r="JAW69" i="9"/>
  <c r="JCC69" i="9"/>
  <c r="JDI69" i="9"/>
  <c r="JEO69" i="9"/>
  <c r="JFU69" i="9"/>
  <c r="JHA69" i="9"/>
  <c r="JIG69" i="9"/>
  <c r="JJM69" i="9"/>
  <c r="JKS69" i="9"/>
  <c r="HO69" i="9"/>
  <c r="RI69" i="9"/>
  <c r="VA69" i="9"/>
  <c r="YI69" i="9"/>
  <c r="AAY69" i="9"/>
  <c r="ADO69" i="9"/>
  <c r="AGE69" i="9"/>
  <c r="AJM69" i="9"/>
  <c r="ALY69" i="9"/>
  <c r="AOK69" i="9"/>
  <c r="AQW69" i="9"/>
  <c r="ATI69" i="9"/>
  <c r="AVU69" i="9"/>
  <c r="AYG69" i="9"/>
  <c r="BAS69" i="9"/>
  <c r="BDE69" i="9"/>
  <c r="BFQ69" i="9"/>
  <c r="BIC69" i="9"/>
  <c r="BKO69" i="9"/>
  <c r="BNA69" i="9"/>
  <c r="BPM69" i="9"/>
  <c r="BRY69" i="9"/>
  <c r="BUK69" i="9"/>
  <c r="BWW69" i="9"/>
  <c r="BZE69" i="9"/>
  <c r="CAY69" i="9"/>
  <c r="CDA69" i="9"/>
  <c r="CEQ69" i="9"/>
  <c r="CGQ69" i="9"/>
  <c r="CIE69" i="9"/>
  <c r="CJU69" i="9"/>
  <c r="CLO69" i="9"/>
  <c r="CNC69" i="9"/>
  <c r="COS69" i="9"/>
  <c r="CQM69" i="9"/>
  <c r="CSA69" i="9"/>
  <c r="CTQ69" i="9"/>
  <c r="CVK69" i="9"/>
  <c r="CWY69" i="9"/>
  <c r="CYO69" i="9"/>
  <c r="DAI69" i="9"/>
  <c r="DBW69" i="9"/>
  <c r="DDM69" i="9"/>
  <c r="DFG69" i="9"/>
  <c r="DGU69" i="9"/>
  <c r="DIK69" i="9"/>
  <c r="DKE69" i="9"/>
  <c r="DLS69" i="9"/>
  <c r="DNI69" i="9"/>
  <c r="DPC69" i="9"/>
  <c r="DQQ69" i="9"/>
  <c r="DSG69" i="9"/>
  <c r="DUA69" i="9"/>
  <c r="DVO69" i="9"/>
  <c r="DXC69" i="9"/>
  <c r="DYU69" i="9"/>
  <c r="EAE69" i="9"/>
  <c r="EBO69" i="9"/>
  <c r="ECY69" i="9"/>
  <c r="EEI69" i="9"/>
  <c r="EFS69" i="9"/>
  <c r="EHC69" i="9"/>
  <c r="EIK69" i="9"/>
  <c r="EJU69" i="9"/>
  <c r="ELC69" i="9"/>
  <c r="EMK69" i="9"/>
  <c r="ENS69" i="9"/>
  <c r="EPA69" i="9"/>
  <c r="EQI69" i="9"/>
  <c r="ERQ69" i="9"/>
  <c r="ESY69" i="9"/>
  <c r="EUE69" i="9"/>
  <c r="EVK69" i="9"/>
  <c r="EWQ69" i="9"/>
  <c r="EXW69" i="9"/>
  <c r="EZC69" i="9"/>
  <c r="FAI69" i="9"/>
  <c r="FBO69" i="9"/>
  <c r="FCU69" i="9"/>
  <c r="FEA69" i="9"/>
  <c r="FFG69" i="9"/>
  <c r="FGM69" i="9"/>
  <c r="FHS69" i="9"/>
  <c r="FIY69" i="9"/>
  <c r="FKE69" i="9"/>
  <c r="FLK69" i="9"/>
  <c r="FMQ69" i="9"/>
  <c r="FNW69" i="9"/>
  <c r="FPC69" i="9"/>
  <c r="FQI69" i="9"/>
  <c r="FRO69" i="9"/>
  <c r="FSU69" i="9"/>
  <c r="FUA69" i="9"/>
  <c r="FVG69" i="9"/>
  <c r="FWM69" i="9"/>
  <c r="FXS69" i="9"/>
  <c r="FYY69" i="9"/>
  <c r="GAE69" i="9"/>
  <c r="GBK69" i="9"/>
  <c r="GCQ69" i="9"/>
  <c r="GDW69" i="9"/>
  <c r="GFC69" i="9"/>
  <c r="GGI69" i="9"/>
  <c r="GHO69" i="9"/>
  <c r="GIU69" i="9"/>
  <c r="GKA69" i="9"/>
  <c r="GLG69" i="9"/>
  <c r="GMM69" i="9"/>
  <c r="GNS69" i="9"/>
  <c r="GOY69" i="9"/>
  <c r="GQE69" i="9"/>
  <c r="GRK69" i="9"/>
  <c r="GSQ69" i="9"/>
  <c r="GTW69" i="9"/>
  <c r="GVC69" i="9"/>
  <c r="GWI69" i="9"/>
  <c r="GXO69" i="9"/>
  <c r="GYU69" i="9"/>
  <c r="HAA69" i="9"/>
  <c r="HBG69" i="9"/>
  <c r="HCM69" i="9"/>
  <c r="HDS69" i="9"/>
  <c r="HEY69" i="9"/>
  <c r="HGE69" i="9"/>
  <c r="HHK69" i="9"/>
  <c r="HIQ69" i="9"/>
  <c r="HJW69" i="9"/>
  <c r="HLC69" i="9"/>
  <c r="HMI69" i="9"/>
  <c r="HNO69" i="9"/>
  <c r="HOU69" i="9"/>
  <c r="HQA69" i="9"/>
  <c r="HRG69" i="9"/>
  <c r="HSM69" i="9"/>
  <c r="HTS69" i="9"/>
  <c r="HUY69" i="9"/>
  <c r="HWE69" i="9"/>
  <c r="HXK69" i="9"/>
  <c r="HYQ69" i="9"/>
  <c r="HZW69" i="9"/>
  <c r="IBC69" i="9"/>
  <c r="ICI69" i="9"/>
  <c r="IDO69" i="9"/>
  <c r="IEU69" i="9"/>
  <c r="IGA69" i="9"/>
  <c r="IHG69" i="9"/>
  <c r="IIM69" i="9"/>
  <c r="IJS69" i="9"/>
  <c r="IKY69" i="9"/>
  <c r="IME69" i="9"/>
  <c r="INK69" i="9"/>
  <c r="IOQ69" i="9"/>
  <c r="IPW69" i="9"/>
  <c r="IRC69" i="9"/>
  <c r="ISI69" i="9"/>
  <c r="ITO69" i="9"/>
  <c r="IUU69" i="9"/>
  <c r="IWA69" i="9"/>
  <c r="IXG69" i="9"/>
  <c r="IYM69" i="9"/>
  <c r="IZS69" i="9"/>
  <c r="JAY69" i="9"/>
  <c r="JCE69" i="9"/>
  <c r="JDK69" i="9"/>
  <c r="JEQ69" i="9"/>
  <c r="JFW69" i="9"/>
  <c r="JHC69" i="9"/>
  <c r="JII69" i="9"/>
  <c r="JJO69" i="9"/>
  <c r="JKU69" i="9"/>
  <c r="IU69" i="9"/>
  <c r="RK69" i="9"/>
  <c r="VC69" i="9"/>
  <c r="YK69" i="9"/>
  <c r="ABA69" i="9"/>
  <c r="ADQ69" i="9"/>
  <c r="AGY69" i="9"/>
  <c r="AJO69" i="9"/>
  <c r="AMA69" i="9"/>
  <c r="AOM69" i="9"/>
  <c r="AQY69" i="9"/>
  <c r="ATK69" i="9"/>
  <c r="AVW69" i="9"/>
  <c r="AYI69" i="9"/>
  <c r="BAU69" i="9"/>
  <c r="BDG69" i="9"/>
  <c r="BFS69" i="9"/>
  <c r="BIE69" i="9"/>
  <c r="BKQ69" i="9"/>
  <c r="BNC69" i="9"/>
  <c r="BPO69" i="9"/>
  <c r="BSA69" i="9"/>
  <c r="BUM69" i="9"/>
  <c r="BWY69" i="9"/>
  <c r="BZG69" i="9"/>
  <c r="CBE69" i="9"/>
  <c r="CDC69" i="9"/>
  <c r="CEW69" i="9"/>
  <c r="CGS69" i="9"/>
  <c r="CIG69" i="9"/>
  <c r="CJW69" i="9"/>
  <c r="CLQ69" i="9"/>
  <c r="CNE69" i="9"/>
  <c r="COU69" i="9"/>
  <c r="CQO69" i="9"/>
  <c r="CSC69" i="9"/>
  <c r="CTS69" i="9"/>
  <c r="CVM69" i="9"/>
  <c r="CXA69" i="9"/>
  <c r="CYQ69" i="9"/>
  <c r="DAK69" i="9"/>
  <c r="DBY69" i="9"/>
  <c r="DDO69" i="9"/>
  <c r="DFI69" i="9"/>
  <c r="DGW69" i="9"/>
  <c r="DIM69" i="9"/>
  <c r="DKG69" i="9"/>
  <c r="DLU69" i="9"/>
  <c r="DNK69" i="9"/>
  <c r="DPE69" i="9"/>
  <c r="DQS69" i="9"/>
  <c r="DSI69" i="9"/>
  <c r="DUC69" i="9"/>
  <c r="DVQ69" i="9"/>
  <c r="DXE69" i="9"/>
  <c r="DYW69" i="9"/>
  <c r="EAG69" i="9"/>
  <c r="EBQ69" i="9"/>
  <c r="EDA69" i="9"/>
  <c r="EEK69" i="9"/>
  <c r="EFU69" i="9"/>
  <c r="EHE69" i="9"/>
  <c r="EIO69" i="9"/>
  <c r="EJW69" i="9"/>
  <c r="ELE69" i="9"/>
  <c r="EMM69" i="9"/>
  <c r="ENU69" i="9"/>
  <c r="EPC69" i="9"/>
  <c r="EQK69" i="9"/>
  <c r="ERS69" i="9"/>
  <c r="ETA69" i="9"/>
  <c r="EUG69" i="9"/>
  <c r="EVM69" i="9"/>
  <c r="EWS69" i="9"/>
  <c r="EXY69" i="9"/>
  <c r="EZE69" i="9"/>
  <c r="FAK69" i="9"/>
  <c r="FBQ69" i="9"/>
  <c r="FCW69" i="9"/>
  <c r="FEC69" i="9"/>
  <c r="FFI69" i="9"/>
  <c r="FGO69" i="9"/>
  <c r="FHU69" i="9"/>
  <c r="FJA69" i="9"/>
  <c r="FKG69" i="9"/>
  <c r="FLM69" i="9"/>
  <c r="FMS69" i="9"/>
  <c r="FNY69" i="9"/>
  <c r="FPE69" i="9"/>
  <c r="FQK69" i="9"/>
  <c r="FRQ69" i="9"/>
  <c r="FSW69" i="9"/>
  <c r="FUC69" i="9"/>
  <c r="FVI69" i="9"/>
  <c r="FWO69" i="9"/>
  <c r="FXU69" i="9"/>
  <c r="FZA69" i="9"/>
  <c r="GAG69" i="9"/>
  <c r="GBM69" i="9"/>
  <c r="GCS69" i="9"/>
  <c r="GDY69" i="9"/>
  <c r="GFE69" i="9"/>
  <c r="GGK69" i="9"/>
  <c r="GHQ69" i="9"/>
  <c r="GIW69" i="9"/>
  <c r="GKC69" i="9"/>
  <c r="GLI69" i="9"/>
  <c r="GMO69" i="9"/>
  <c r="GNU69" i="9"/>
  <c r="GPA69" i="9"/>
  <c r="GQG69" i="9"/>
  <c r="GRM69" i="9"/>
  <c r="GSS69" i="9"/>
  <c r="GTY69" i="9"/>
  <c r="GVE69" i="9"/>
  <c r="GWK69" i="9"/>
  <c r="GXQ69" i="9"/>
  <c r="GYW69" i="9"/>
  <c r="HAC69" i="9"/>
  <c r="HBI69" i="9"/>
  <c r="HCO69" i="9"/>
  <c r="HDU69" i="9"/>
  <c r="HFA69" i="9"/>
  <c r="HGG69" i="9"/>
  <c r="HHM69" i="9"/>
  <c r="HIS69" i="9"/>
  <c r="HJY69" i="9"/>
  <c r="HLE69" i="9"/>
  <c r="HMK69" i="9"/>
  <c r="HNQ69" i="9"/>
  <c r="HOW69" i="9"/>
  <c r="HQC69" i="9"/>
  <c r="HRI69" i="9"/>
  <c r="HSO69" i="9"/>
  <c r="HTU69" i="9"/>
  <c r="HVA69" i="9"/>
  <c r="HWG69" i="9"/>
  <c r="HXM69" i="9"/>
  <c r="HYS69" i="9"/>
  <c r="HZY69" i="9"/>
  <c r="IBE69" i="9"/>
  <c r="ICK69" i="9"/>
  <c r="IDQ69" i="9"/>
  <c r="IEW69" i="9"/>
  <c r="IGC69" i="9"/>
  <c r="IHI69" i="9"/>
  <c r="IIO69" i="9"/>
  <c r="IJU69" i="9"/>
  <c r="ILA69" i="9"/>
  <c r="IMG69" i="9"/>
  <c r="INM69" i="9"/>
  <c r="IOS69" i="9"/>
  <c r="IPY69" i="9"/>
  <c r="IRE69" i="9"/>
  <c r="ISK69" i="9"/>
  <c r="ITQ69" i="9"/>
  <c r="IUW69" i="9"/>
  <c r="IWC69" i="9"/>
  <c r="IXI69" i="9"/>
  <c r="IYO69" i="9"/>
  <c r="IZU69" i="9"/>
  <c r="JBA69" i="9"/>
  <c r="JCG69" i="9"/>
  <c r="JDM69" i="9"/>
  <c r="JES69" i="9"/>
  <c r="JFY69" i="9"/>
  <c r="JHE69" i="9"/>
  <c r="JIK69" i="9"/>
  <c r="JJQ69" i="9"/>
  <c r="JKW69" i="9"/>
  <c r="JMC69" i="9"/>
  <c r="KA69" i="9"/>
  <c r="SG69" i="9"/>
  <c r="VW69" i="9"/>
  <c r="YM69" i="9"/>
  <c r="ABC69" i="9"/>
  <c r="ADS69" i="9"/>
  <c r="AHA69" i="9"/>
  <c r="AJQ69" i="9"/>
  <c r="AMC69" i="9"/>
  <c r="AOO69" i="9"/>
  <c r="ARA69" i="9"/>
  <c r="ATM69" i="9"/>
  <c r="AVY69" i="9"/>
  <c r="AYK69" i="9"/>
  <c r="BAW69" i="9"/>
  <c r="BDI69" i="9"/>
  <c r="BFU69" i="9"/>
  <c r="BIG69" i="9"/>
  <c r="BKS69" i="9"/>
  <c r="BNE69" i="9"/>
  <c r="BPQ69" i="9"/>
  <c r="BSC69" i="9"/>
  <c r="BUO69" i="9"/>
  <c r="BXA69" i="9"/>
  <c r="BZI69" i="9"/>
  <c r="CBO69" i="9"/>
  <c r="CDE69" i="9"/>
  <c r="CEY69" i="9"/>
  <c r="CGU69" i="9"/>
  <c r="CII69" i="9"/>
  <c r="CKE69" i="9"/>
  <c r="CLS69" i="9"/>
  <c r="CNG69" i="9"/>
  <c r="CPC69" i="9"/>
  <c r="CQQ69" i="9"/>
  <c r="CSE69" i="9"/>
  <c r="CUA69" i="9"/>
  <c r="CVO69" i="9"/>
  <c r="CXC69" i="9"/>
  <c r="CYY69" i="9"/>
  <c r="DAM69" i="9"/>
  <c r="DCA69" i="9"/>
  <c r="DDW69" i="9"/>
  <c r="DFK69" i="9"/>
  <c r="DGY69" i="9"/>
  <c r="DIU69" i="9"/>
  <c r="DKI69" i="9"/>
  <c r="DLW69" i="9"/>
  <c r="DNS69" i="9"/>
  <c r="DPG69" i="9"/>
  <c r="DQU69" i="9"/>
  <c r="DSQ69" i="9"/>
  <c r="DUE69" i="9"/>
  <c r="DVS69" i="9"/>
  <c r="DXG69" i="9"/>
  <c r="DYY69" i="9"/>
  <c r="EAI69" i="9"/>
  <c r="EBS69" i="9"/>
  <c r="EDC69" i="9"/>
  <c r="EEM69" i="9"/>
  <c r="EFW69" i="9"/>
  <c r="EHI69" i="9"/>
  <c r="EIQ69" i="9"/>
  <c r="EJY69" i="9"/>
  <c r="ELG69" i="9"/>
  <c r="EMO69" i="9"/>
  <c r="ENW69" i="9"/>
  <c r="EPE69" i="9"/>
  <c r="EQM69" i="9"/>
  <c r="ERU69" i="9"/>
  <c r="ETC69" i="9"/>
  <c r="EUI69" i="9"/>
  <c r="EVO69" i="9"/>
  <c r="EWU69" i="9"/>
  <c r="EYA69" i="9"/>
  <c r="EZG69" i="9"/>
  <c r="FAM69" i="9"/>
  <c r="FBS69" i="9"/>
  <c r="FCY69" i="9"/>
  <c r="FEE69" i="9"/>
  <c r="FFK69" i="9"/>
  <c r="FGQ69" i="9"/>
  <c r="FHW69" i="9"/>
  <c r="FJC69" i="9"/>
  <c r="FKI69" i="9"/>
  <c r="FLO69" i="9"/>
  <c r="FMU69" i="9"/>
  <c r="FOA69" i="9"/>
  <c r="FPG69" i="9"/>
  <c r="FQM69" i="9"/>
  <c r="FRS69" i="9"/>
  <c r="FSY69" i="9"/>
  <c r="FUE69" i="9"/>
  <c r="FVK69" i="9"/>
  <c r="FWQ69" i="9"/>
  <c r="FXW69" i="9"/>
  <c r="FZC69" i="9"/>
  <c r="GAI69" i="9"/>
  <c r="GBO69" i="9"/>
  <c r="GCU69" i="9"/>
  <c r="GEA69" i="9"/>
  <c r="GFG69" i="9"/>
  <c r="GGM69" i="9"/>
  <c r="GHS69" i="9"/>
  <c r="GIY69" i="9"/>
  <c r="GKE69" i="9"/>
  <c r="GLK69" i="9"/>
  <c r="GMQ69" i="9"/>
  <c r="GNW69" i="9"/>
  <c r="GPC69" i="9"/>
  <c r="GQI69" i="9"/>
  <c r="GRO69" i="9"/>
  <c r="GSU69" i="9"/>
  <c r="GUA69" i="9"/>
  <c r="GVG69" i="9"/>
  <c r="GWM69" i="9"/>
  <c r="GXS69" i="9"/>
  <c r="GYY69" i="9"/>
  <c r="HAE69" i="9"/>
  <c r="HBK69" i="9"/>
  <c r="HCQ69" i="9"/>
  <c r="HDW69" i="9"/>
  <c r="HFC69" i="9"/>
  <c r="HGI69" i="9"/>
  <c r="HHO69" i="9"/>
  <c r="HIU69" i="9"/>
  <c r="HKA69" i="9"/>
  <c r="HLG69" i="9"/>
  <c r="HMM69" i="9"/>
  <c r="HNS69" i="9"/>
  <c r="HOY69" i="9"/>
  <c r="HQE69" i="9"/>
  <c r="HRK69" i="9"/>
  <c r="HSQ69" i="9"/>
  <c r="HTW69" i="9"/>
  <c r="HVC69" i="9"/>
  <c r="HWI69" i="9"/>
  <c r="HXO69" i="9"/>
  <c r="HYU69" i="9"/>
  <c r="IAA69" i="9"/>
  <c r="IBG69" i="9"/>
  <c r="ICM69" i="9"/>
  <c r="IDS69" i="9"/>
  <c r="IEY69" i="9"/>
  <c r="IGE69" i="9"/>
  <c r="IHK69" i="9"/>
  <c r="IIQ69" i="9"/>
  <c r="IJW69" i="9"/>
  <c r="ILC69" i="9"/>
  <c r="IMI69" i="9"/>
  <c r="INO69" i="9"/>
  <c r="IOU69" i="9"/>
  <c r="IQA69" i="9"/>
  <c r="IRG69" i="9"/>
  <c r="ISM69" i="9"/>
  <c r="ITS69" i="9"/>
  <c r="IUY69" i="9"/>
  <c r="IWE69" i="9"/>
  <c r="IXK69" i="9"/>
  <c r="IYQ69" i="9"/>
  <c r="IZW69" i="9"/>
  <c r="JBC69" i="9"/>
  <c r="JCI69" i="9"/>
  <c r="JDO69" i="9"/>
  <c r="JEU69" i="9"/>
  <c r="JGA69" i="9"/>
  <c r="JHG69" i="9"/>
  <c r="JIM69" i="9"/>
  <c r="JJS69" i="9"/>
  <c r="JKY69" i="9"/>
  <c r="JME69" i="9"/>
  <c r="JNK69" i="9"/>
  <c r="JOQ69" i="9"/>
  <c r="JPW69" i="9"/>
  <c r="JRC69" i="9"/>
  <c r="JSI69" i="9"/>
  <c r="JTO69" i="9"/>
  <c r="JUU69" i="9"/>
  <c r="JWA69" i="9"/>
  <c r="JXG69" i="9"/>
  <c r="LG69" i="9"/>
  <c r="SK69" i="9"/>
  <c r="VY69" i="9"/>
  <c r="YO69" i="9"/>
  <c r="ABE69" i="9"/>
  <c r="AEM69" i="9"/>
  <c r="AHC69" i="9"/>
  <c r="AJS69" i="9"/>
  <c r="AME69" i="9"/>
  <c r="AOQ69" i="9"/>
  <c r="ARC69" i="9"/>
  <c r="ATO69" i="9"/>
  <c r="AWA69" i="9"/>
  <c r="AYM69" i="9"/>
  <c r="BAY69" i="9"/>
  <c r="BDK69" i="9"/>
  <c r="BFW69" i="9"/>
  <c r="BII69" i="9"/>
  <c r="BKU69" i="9"/>
  <c r="BNG69" i="9"/>
  <c r="BPS69" i="9"/>
  <c r="BSE69" i="9"/>
  <c r="BUQ69" i="9"/>
  <c r="BXC69" i="9"/>
  <c r="BZK69" i="9"/>
  <c r="CBQ69" i="9"/>
  <c r="CDG69" i="9"/>
  <c r="CFG69" i="9"/>
  <c r="CGW69" i="9"/>
  <c r="CIM69" i="9"/>
  <c r="CKG69" i="9"/>
  <c r="CLU69" i="9"/>
  <c r="CNK69" i="9"/>
  <c r="CPE69" i="9"/>
  <c r="CQS69" i="9"/>
  <c r="CSI69" i="9"/>
  <c r="CUC69" i="9"/>
  <c r="CVQ69" i="9"/>
  <c r="CXG69" i="9"/>
  <c r="CZA69" i="9"/>
  <c r="DAO69" i="9"/>
  <c r="DCE69" i="9"/>
  <c r="DDY69" i="9"/>
  <c r="DFM69" i="9"/>
  <c r="DHC69" i="9"/>
  <c r="DIW69" i="9"/>
  <c r="DKK69" i="9"/>
  <c r="DMA69" i="9"/>
  <c r="DNU69" i="9"/>
  <c r="DPI69" i="9"/>
  <c r="DQY69" i="9"/>
  <c r="DSS69" i="9"/>
  <c r="DUG69" i="9"/>
  <c r="DVW69" i="9"/>
  <c r="DXO69" i="9"/>
  <c r="DZA69" i="9"/>
  <c r="EAK69" i="9"/>
  <c r="EBU69" i="9"/>
  <c r="EDE69" i="9"/>
  <c r="EEO69" i="9"/>
  <c r="EFY69" i="9"/>
  <c r="EHK69" i="9"/>
  <c r="EIS69" i="9"/>
  <c r="EKA69" i="9"/>
  <c r="ELI69" i="9"/>
  <c r="EMQ69" i="9"/>
  <c r="ENY69" i="9"/>
  <c r="EPG69" i="9"/>
  <c r="EQO69" i="9"/>
  <c r="ERW69" i="9"/>
  <c r="ETE69" i="9"/>
  <c r="EUK69" i="9"/>
  <c r="EVQ69" i="9"/>
  <c r="EWW69" i="9"/>
  <c r="EYC69" i="9"/>
  <c r="EZI69" i="9"/>
  <c r="FAO69" i="9"/>
  <c r="FBU69" i="9"/>
  <c r="FDA69" i="9"/>
  <c r="FEG69" i="9"/>
  <c r="FFM69" i="9"/>
  <c r="FGS69" i="9"/>
  <c r="FHY69" i="9"/>
  <c r="FJE69" i="9"/>
  <c r="FKK69" i="9"/>
  <c r="FLQ69" i="9"/>
  <c r="FMW69" i="9"/>
  <c r="FOC69" i="9"/>
  <c r="FPI69" i="9"/>
  <c r="FQO69" i="9"/>
  <c r="FRU69" i="9"/>
  <c r="FTA69" i="9"/>
  <c r="FUG69" i="9"/>
  <c r="FVM69" i="9"/>
  <c r="FWS69" i="9"/>
  <c r="FXY69" i="9"/>
  <c r="FZE69" i="9"/>
  <c r="GAK69" i="9"/>
  <c r="GBQ69" i="9"/>
  <c r="GCW69" i="9"/>
  <c r="GEC69" i="9"/>
  <c r="GFI69" i="9"/>
  <c r="GGO69" i="9"/>
  <c r="GHU69" i="9"/>
  <c r="GJA69" i="9"/>
  <c r="GKG69" i="9"/>
  <c r="GLM69" i="9"/>
  <c r="GMS69" i="9"/>
  <c r="GNY69" i="9"/>
  <c r="GPE69" i="9"/>
  <c r="MK69" i="9"/>
  <c r="SM69" i="9"/>
  <c r="WA69" i="9"/>
  <c r="YQ69" i="9"/>
  <c r="ABG69" i="9"/>
  <c r="AEO69" i="9"/>
  <c r="AHE69" i="9"/>
  <c r="AJU69" i="9"/>
  <c r="AMG69" i="9"/>
  <c r="AOS69" i="9"/>
  <c r="ARE69" i="9"/>
  <c r="ATQ69" i="9"/>
  <c r="AWC69" i="9"/>
  <c r="AYO69" i="9"/>
  <c r="BBA69" i="9"/>
  <c r="BDM69" i="9"/>
  <c r="BFY69" i="9"/>
  <c r="BIK69" i="9"/>
  <c r="BKW69" i="9"/>
  <c r="BNI69" i="9"/>
  <c r="BPU69" i="9"/>
  <c r="BSG69" i="9"/>
  <c r="BUS69" i="9"/>
  <c r="BXE69" i="9"/>
  <c r="BZM69" i="9"/>
  <c r="CBS69" i="9"/>
  <c r="CDI69" i="9"/>
  <c r="CFI69" i="9"/>
  <c r="CGY69" i="9"/>
  <c r="CIO69" i="9"/>
  <c r="CKI69" i="9"/>
  <c r="CLW69" i="9"/>
  <c r="CNM69" i="9"/>
  <c r="CPG69" i="9"/>
  <c r="CQU69" i="9"/>
  <c r="CSK69" i="9"/>
  <c r="CUE69" i="9"/>
  <c r="CVS69" i="9"/>
  <c r="CXI69" i="9"/>
  <c r="CZC69" i="9"/>
  <c r="DAQ69" i="9"/>
  <c r="DCG69" i="9"/>
  <c r="DEA69" i="9"/>
  <c r="DFO69" i="9"/>
  <c r="DHE69" i="9"/>
  <c r="DIY69" i="9"/>
  <c r="DKM69" i="9"/>
  <c r="DMC69" i="9"/>
  <c r="DNW69" i="9"/>
  <c r="DPK69" i="9"/>
  <c r="DRA69" i="9"/>
  <c r="DSU69" i="9"/>
  <c r="DUI69" i="9"/>
  <c r="DVY69" i="9"/>
  <c r="DXQ69" i="9"/>
  <c r="DZC69" i="9"/>
  <c r="EAM69" i="9"/>
  <c r="EBW69" i="9"/>
  <c r="EDG69" i="9"/>
  <c r="EEQ69" i="9"/>
  <c r="EGE69" i="9"/>
  <c r="EHM69" i="9"/>
  <c r="EIU69" i="9"/>
  <c r="EKC69" i="9"/>
  <c r="ELK69" i="9"/>
  <c r="EMS69" i="9"/>
  <c r="EOA69" i="9"/>
  <c r="EPI69" i="9"/>
  <c r="EQQ69" i="9"/>
  <c r="ERY69" i="9"/>
  <c r="ETG69" i="9"/>
  <c r="EUM69" i="9"/>
  <c r="EVS69" i="9"/>
  <c r="EWY69" i="9"/>
  <c r="EYE69" i="9"/>
  <c r="EZK69" i="9"/>
  <c r="FAQ69" i="9"/>
  <c r="FBW69" i="9"/>
  <c r="FDC69" i="9"/>
  <c r="FEI69" i="9"/>
  <c r="FFO69" i="9"/>
  <c r="FGU69" i="9"/>
  <c r="FIA69" i="9"/>
  <c r="FJG69" i="9"/>
  <c r="FKM69" i="9"/>
  <c r="FLS69" i="9"/>
  <c r="FMY69" i="9"/>
  <c r="FOE69" i="9"/>
  <c r="FPK69" i="9"/>
  <c r="FQQ69" i="9"/>
  <c r="FRW69" i="9"/>
  <c r="FTC69" i="9"/>
  <c r="FUI69" i="9"/>
  <c r="FVO69" i="9"/>
  <c r="FWU69" i="9"/>
  <c r="FYA69" i="9"/>
  <c r="FZG69" i="9"/>
  <c r="GAM69" i="9"/>
  <c r="GBS69" i="9"/>
  <c r="GCY69" i="9"/>
  <c r="GEE69" i="9"/>
  <c r="GFK69" i="9"/>
  <c r="GGQ69" i="9"/>
  <c r="GHW69" i="9"/>
  <c r="MM69" i="9"/>
  <c r="SO69" i="9"/>
  <c r="WC69" i="9"/>
  <c r="YS69" i="9"/>
  <c r="ACA69" i="9"/>
  <c r="AEQ69" i="9"/>
  <c r="AHG69" i="9"/>
  <c r="AJW69" i="9"/>
  <c r="AMI69" i="9"/>
  <c r="AOU69" i="9"/>
  <c r="ARG69" i="9"/>
  <c r="ATS69" i="9"/>
  <c r="AWE69" i="9"/>
  <c r="AYQ69" i="9"/>
  <c r="BBC69" i="9"/>
  <c r="BDO69" i="9"/>
  <c r="BGA69" i="9"/>
  <c r="BIM69" i="9"/>
  <c r="BKY69" i="9"/>
  <c r="BNK69" i="9"/>
  <c r="BPW69" i="9"/>
  <c r="BSI69" i="9"/>
  <c r="BUU69" i="9"/>
  <c r="BXG69" i="9"/>
  <c r="BZO69" i="9"/>
  <c r="CBU69" i="9"/>
  <c r="CDK69" i="9"/>
  <c r="CFK69" i="9"/>
  <c r="CHA69" i="9"/>
  <c r="CIQ69" i="9"/>
  <c r="CKK69" i="9"/>
  <c r="CLY69" i="9"/>
  <c r="CNO69" i="9"/>
  <c r="CPI69" i="9"/>
  <c r="CQW69" i="9"/>
  <c r="CSM69" i="9"/>
  <c r="CUG69" i="9"/>
  <c r="CVU69" i="9"/>
  <c r="CXK69" i="9"/>
  <c r="CZE69" i="9"/>
  <c r="DAS69" i="9"/>
  <c r="DCI69" i="9"/>
  <c r="DEC69" i="9"/>
  <c r="DFQ69" i="9"/>
  <c r="DHG69" i="9"/>
  <c r="DJA69" i="9"/>
  <c r="DKO69" i="9"/>
  <c r="DME69" i="9"/>
  <c r="DNY69" i="9"/>
  <c r="DPM69" i="9"/>
  <c r="DRC69" i="9"/>
  <c r="DSW69" i="9"/>
  <c r="DUK69" i="9"/>
  <c r="DWA69" i="9"/>
  <c r="DXS69" i="9"/>
  <c r="DZE69" i="9"/>
  <c r="EAO69" i="9"/>
  <c r="EBY69" i="9"/>
  <c r="EDI69" i="9"/>
  <c r="EES69" i="9"/>
  <c r="EGG69" i="9"/>
  <c r="EHO69" i="9"/>
  <c r="EIW69" i="9"/>
  <c r="EKE69" i="9"/>
  <c r="ELM69" i="9"/>
  <c r="EMU69" i="9"/>
  <c r="EOC69" i="9"/>
  <c r="EPK69" i="9"/>
  <c r="EQS69" i="9"/>
  <c r="ESA69" i="9"/>
  <c r="ETI69" i="9"/>
  <c r="EUO69" i="9"/>
  <c r="EVU69" i="9"/>
  <c r="EXA69" i="9"/>
  <c r="EYG69" i="9"/>
  <c r="EZM69" i="9"/>
  <c r="FAS69" i="9"/>
  <c r="FBY69" i="9"/>
  <c r="FDE69" i="9"/>
  <c r="FEK69" i="9"/>
  <c r="FFQ69" i="9"/>
  <c r="FGW69" i="9"/>
  <c r="FIC69" i="9"/>
  <c r="FJI69" i="9"/>
  <c r="FKO69" i="9"/>
  <c r="FLU69" i="9"/>
  <c r="FNA69" i="9"/>
  <c r="FOG69" i="9"/>
  <c r="FPM69" i="9"/>
  <c r="FQS69" i="9"/>
  <c r="FRY69" i="9"/>
  <c r="FTE69" i="9"/>
  <c r="FUK69" i="9"/>
  <c r="FVQ69" i="9"/>
  <c r="FWW69" i="9"/>
  <c r="FYC69" i="9"/>
  <c r="FZI69" i="9"/>
  <c r="GAO69" i="9"/>
  <c r="GBU69" i="9"/>
  <c r="GDA69" i="9"/>
  <c r="GEG69" i="9"/>
  <c r="GFM69" i="9"/>
  <c r="GGS69" i="9"/>
  <c r="GHY69" i="9"/>
  <c r="GJE69" i="9"/>
  <c r="GKK69" i="9"/>
  <c r="GLQ69" i="9"/>
  <c r="GMW69" i="9"/>
  <c r="GOC69" i="9"/>
  <c r="GPI69" i="9"/>
  <c r="GQO69" i="9"/>
  <c r="GRU69" i="9"/>
  <c r="GTA69" i="9"/>
  <c r="GUG69" i="9"/>
  <c r="GVM69" i="9"/>
  <c r="GWS69" i="9"/>
  <c r="GXY69" i="9"/>
  <c r="GZE69" i="9"/>
  <c r="HAK69" i="9"/>
  <c r="HBQ69" i="9"/>
  <c r="HCW69" i="9"/>
  <c r="HEC69" i="9"/>
  <c r="HFI69" i="9"/>
  <c r="HGO69" i="9"/>
  <c r="HHU69" i="9"/>
  <c r="HJA69" i="9"/>
  <c r="HKG69" i="9"/>
  <c r="HLM69" i="9"/>
  <c r="HMS69" i="9"/>
  <c r="HNY69" i="9"/>
  <c r="HPE69" i="9"/>
  <c r="HQK69" i="9"/>
  <c r="HRQ69" i="9"/>
  <c r="HSW69" i="9"/>
  <c r="HUC69" i="9"/>
  <c r="HVI69" i="9"/>
  <c r="HWO69" i="9"/>
  <c r="HXU69" i="9"/>
  <c r="HZA69" i="9"/>
  <c r="IAG69" i="9"/>
  <c r="IBM69" i="9"/>
  <c r="ICS69" i="9"/>
  <c r="IDY69" i="9"/>
  <c r="IFE69" i="9"/>
  <c r="IGK69" i="9"/>
  <c r="IHQ69" i="9"/>
  <c r="IIW69" i="9"/>
  <c r="IKC69" i="9"/>
  <c r="ILI69" i="9"/>
  <c r="IMO69" i="9"/>
  <c r="INU69" i="9"/>
  <c r="IPA69" i="9"/>
  <c r="IQG69" i="9"/>
  <c r="IRM69" i="9"/>
  <c r="ISS69" i="9"/>
  <c r="ITY69" i="9"/>
  <c r="IVE69" i="9"/>
  <c r="IWK69" i="9"/>
  <c r="IXQ69" i="9"/>
  <c r="IYW69" i="9"/>
  <c r="JAC69" i="9"/>
  <c r="JBI69" i="9"/>
  <c r="JCO69" i="9"/>
  <c r="JDU69" i="9"/>
  <c r="JFA69" i="9"/>
  <c r="JGG69" i="9"/>
  <c r="JHM69" i="9"/>
  <c r="JIS69" i="9"/>
  <c r="JJY69" i="9"/>
  <c r="JLE69" i="9"/>
  <c r="JMK69" i="9"/>
  <c r="JNQ69" i="9"/>
  <c r="JOW69" i="9"/>
  <c r="JQC69" i="9"/>
  <c r="JRI69" i="9"/>
  <c r="JSO69" i="9"/>
  <c r="JTU69" i="9"/>
  <c r="JVA69" i="9"/>
  <c r="JWG69" i="9"/>
  <c r="GJC69" i="9"/>
  <c r="GWO69" i="9"/>
  <c r="HFY69" i="9"/>
  <c r="HKS69" i="9"/>
  <c r="HNU69" i="9"/>
  <c r="HRA69" i="9"/>
  <c r="HUK69" i="9"/>
  <c r="HWW69" i="9"/>
  <c r="HZI69" i="9"/>
  <c r="IBU69" i="9"/>
  <c r="IEG69" i="9"/>
  <c r="IGS69" i="9"/>
  <c r="IJE69" i="9"/>
  <c r="ILQ69" i="9"/>
  <c r="IOC69" i="9"/>
  <c r="IQO69" i="9"/>
  <c r="ITA69" i="9"/>
  <c r="IVM69" i="9"/>
  <c r="IXY69" i="9"/>
  <c r="JAK69" i="9"/>
  <c r="JCW69" i="9"/>
  <c r="JFI69" i="9"/>
  <c r="JHU69" i="9"/>
  <c r="JKG69" i="9"/>
  <c r="JMG69" i="9"/>
  <c r="JOC69" i="9"/>
  <c r="JPQ69" i="9"/>
  <c r="JRG69" i="9"/>
  <c r="JTA69" i="9"/>
  <c r="JUO69" i="9"/>
  <c r="JWE69" i="9"/>
  <c r="JXW69" i="9"/>
  <c r="JZG69" i="9"/>
  <c r="KAQ69" i="9"/>
  <c r="KCA69" i="9"/>
  <c r="KDK69" i="9"/>
  <c r="KEU69" i="9"/>
  <c r="KGI69" i="9"/>
  <c r="KHS69" i="9"/>
  <c r="KJC69" i="9"/>
  <c r="KKM69" i="9"/>
  <c r="KLW69" i="9"/>
  <c r="KNG69" i="9"/>
  <c r="KOQ69" i="9"/>
  <c r="KQE69" i="9"/>
  <c r="KRO69" i="9"/>
  <c r="KSY69" i="9"/>
  <c r="KUI69" i="9"/>
  <c r="KVS69" i="9"/>
  <c r="KXC69" i="9"/>
  <c r="KYM69" i="9"/>
  <c r="LAA69" i="9"/>
  <c r="LBK69" i="9"/>
  <c r="LCU69" i="9"/>
  <c r="LEE69" i="9"/>
  <c r="LFO69" i="9"/>
  <c r="LGY69" i="9"/>
  <c r="LII69" i="9"/>
  <c r="LJW69" i="9"/>
  <c r="LLG69" i="9"/>
  <c r="LMQ69" i="9"/>
  <c r="LOA69" i="9"/>
  <c r="LPK69" i="9"/>
  <c r="LQU69" i="9"/>
  <c r="LSE69" i="9"/>
  <c r="LTS69" i="9"/>
  <c r="LVC69" i="9"/>
  <c r="LWM69" i="9"/>
  <c r="LXU69" i="9"/>
  <c r="LZC69" i="9"/>
  <c r="MAK69" i="9"/>
  <c r="MBS69" i="9"/>
  <c r="MDA69" i="9"/>
  <c r="MEI69" i="9"/>
  <c r="MFQ69" i="9"/>
  <c r="MGW69" i="9"/>
  <c r="MIC69" i="9"/>
  <c r="MJI69" i="9"/>
  <c r="MKO69" i="9"/>
  <c r="MLU69" i="9"/>
  <c r="MNA69" i="9"/>
  <c r="MOG69" i="9"/>
  <c r="MPM69" i="9"/>
  <c r="MQS69" i="9"/>
  <c r="MRY69" i="9"/>
  <c r="MTE69" i="9"/>
  <c r="MUK69" i="9"/>
  <c r="MVQ69" i="9"/>
  <c r="MWW69" i="9"/>
  <c r="MYC69" i="9"/>
  <c r="MZI69" i="9"/>
  <c r="NAO69" i="9"/>
  <c r="NBU69" i="9"/>
  <c r="NDA69" i="9"/>
  <c r="NEG69" i="9"/>
  <c r="NFM69" i="9"/>
  <c r="NGS69" i="9"/>
  <c r="NHY69" i="9"/>
  <c r="NJE69" i="9"/>
  <c r="NKK69" i="9"/>
  <c r="NLQ69" i="9"/>
  <c r="NMW69" i="9"/>
  <c r="NOC69" i="9"/>
  <c r="NPI69" i="9"/>
  <c r="NQO69" i="9"/>
  <c r="NRU69" i="9"/>
  <c r="NTA69" i="9"/>
  <c r="NUG69" i="9"/>
  <c r="NVM69" i="9"/>
  <c r="NWS69" i="9"/>
  <c r="NXY69" i="9"/>
  <c r="NZE69" i="9"/>
  <c r="OAK69" i="9"/>
  <c r="OBQ69" i="9"/>
  <c r="OCW69" i="9"/>
  <c r="OEC69" i="9"/>
  <c r="OFI69" i="9"/>
  <c r="OGO69" i="9"/>
  <c r="OHU69" i="9"/>
  <c r="OJA69" i="9"/>
  <c r="OKG69" i="9"/>
  <c r="OLM69" i="9"/>
  <c r="OMS69" i="9"/>
  <c r="ONY69" i="9"/>
  <c r="OPE69" i="9"/>
  <c r="OQK69" i="9"/>
  <c r="ORQ69" i="9"/>
  <c r="OSW69" i="9"/>
  <c r="OUC69" i="9"/>
  <c r="OVI69" i="9"/>
  <c r="OWO69" i="9"/>
  <c r="OXU69" i="9"/>
  <c r="OZA69" i="9"/>
  <c r="PAG69" i="9"/>
  <c r="PBM69" i="9"/>
  <c r="PCS69" i="9"/>
  <c r="PDY69" i="9"/>
  <c r="PFE69" i="9"/>
  <c r="PGK69" i="9"/>
  <c r="PHQ69" i="9"/>
  <c r="PIW69" i="9"/>
  <c r="PKC69" i="9"/>
  <c r="PLI69" i="9"/>
  <c r="PMO69" i="9"/>
  <c r="PNU69" i="9"/>
  <c r="PPA69" i="9"/>
  <c r="PQG69" i="9"/>
  <c r="PRM69" i="9"/>
  <c r="PSS69" i="9"/>
  <c r="PTY69" i="9"/>
  <c r="PVE69" i="9"/>
  <c r="PWK69" i="9"/>
  <c r="PXQ69" i="9"/>
  <c r="PYW69" i="9"/>
  <c r="QAC69" i="9"/>
  <c r="QBI69" i="9"/>
  <c r="QCO69" i="9"/>
  <c r="QDU69" i="9"/>
  <c r="QFA69" i="9"/>
  <c r="QGG69" i="9"/>
  <c r="QHM69" i="9"/>
  <c r="QIS69" i="9"/>
  <c r="QJY69" i="9"/>
  <c r="QLE69" i="9"/>
  <c r="QMK69" i="9"/>
  <c r="QNQ69" i="9"/>
  <c r="QOW69" i="9"/>
  <c r="QQC69" i="9"/>
  <c r="QRI69" i="9"/>
  <c r="QSO69" i="9"/>
  <c r="QTU69" i="9"/>
  <c r="QVA69" i="9"/>
  <c r="QWG69" i="9"/>
  <c r="QXM69" i="9"/>
  <c r="QYS69" i="9"/>
  <c r="QZY69" i="9"/>
  <c r="RBE69" i="9"/>
  <c r="RCK69" i="9"/>
  <c r="RDQ69" i="9"/>
  <c r="REW69" i="9"/>
  <c r="RGC69" i="9"/>
  <c r="RHI69" i="9"/>
  <c r="RIO69" i="9"/>
  <c r="RJU69" i="9"/>
  <c r="RLA69" i="9"/>
  <c r="RMG69" i="9"/>
  <c r="RNM69" i="9"/>
  <c r="ROS69" i="9"/>
  <c r="RPY69" i="9"/>
  <c r="RRE69" i="9"/>
  <c r="RSK69" i="9"/>
  <c r="RTQ69" i="9"/>
  <c r="RUW69" i="9"/>
  <c r="RWC69" i="9"/>
  <c r="RXI69" i="9"/>
  <c r="RYO69" i="9"/>
  <c r="RZU69" i="9"/>
  <c r="SBA69" i="9"/>
  <c r="SCG69" i="9"/>
  <c r="SDM69" i="9"/>
  <c r="SES69" i="9"/>
  <c r="SFY69" i="9"/>
  <c r="SHE69" i="9"/>
  <c r="SIK69" i="9"/>
  <c r="SJQ69" i="9"/>
  <c r="SKW69" i="9"/>
  <c r="SMC69" i="9"/>
  <c r="SNI69" i="9"/>
  <c r="SOO69" i="9"/>
  <c r="SPU69" i="9"/>
  <c r="SRA69" i="9"/>
  <c r="SSG69" i="9"/>
  <c r="STM69" i="9"/>
  <c r="SUS69" i="9"/>
  <c r="SVY69" i="9"/>
  <c r="SXE69" i="9"/>
  <c r="SYK69" i="9"/>
  <c r="SZQ69" i="9"/>
  <c r="TAW69" i="9"/>
  <c r="TCC69" i="9"/>
  <c r="TDI69" i="9"/>
  <c r="TEO69" i="9"/>
  <c r="TFU69" i="9"/>
  <c r="THA69" i="9"/>
  <c r="TIG69" i="9"/>
  <c r="TJM69" i="9"/>
  <c r="TKS69" i="9"/>
  <c r="TLY69" i="9"/>
  <c r="TNE69" i="9"/>
  <c r="TOK69" i="9"/>
  <c r="TPQ69" i="9"/>
  <c r="TQW69" i="9"/>
  <c r="TSC69" i="9"/>
  <c r="TTI69" i="9"/>
  <c r="TUO69" i="9"/>
  <c r="TVU69" i="9"/>
  <c r="TXA69" i="9"/>
  <c r="TYG69" i="9"/>
  <c r="TZM69" i="9"/>
  <c r="UAS69" i="9"/>
  <c r="UBY69" i="9"/>
  <c r="UDE69" i="9"/>
  <c r="UEK69" i="9"/>
  <c r="UFQ69" i="9"/>
  <c r="UGW69" i="9"/>
  <c r="UIC69" i="9"/>
  <c r="UJI69" i="9"/>
  <c r="UKO69" i="9"/>
  <c r="ULU69" i="9"/>
  <c r="UNA69" i="9"/>
  <c r="UOG69" i="9"/>
  <c r="UPM69" i="9"/>
  <c r="UQS69" i="9"/>
  <c r="URY69" i="9"/>
  <c r="UTE69" i="9"/>
  <c r="UUK69" i="9"/>
  <c r="UVQ69" i="9"/>
  <c r="UWW69" i="9"/>
  <c r="UYC69" i="9"/>
  <c r="UZI69" i="9"/>
  <c r="VAO69" i="9"/>
  <c r="VBU69" i="9"/>
  <c r="VDA69" i="9"/>
  <c r="VEG69" i="9"/>
  <c r="VFM69" i="9"/>
  <c r="VGS69" i="9"/>
  <c r="VHY69" i="9"/>
  <c r="VJE69" i="9"/>
  <c r="VKK69" i="9"/>
  <c r="VLQ69" i="9"/>
  <c r="VMW69" i="9"/>
  <c r="VOC69" i="9"/>
  <c r="VPI69" i="9"/>
  <c r="VQO69" i="9"/>
  <c r="VRU69" i="9"/>
  <c r="VTA69" i="9"/>
  <c r="VUG69" i="9"/>
  <c r="VVM69" i="9"/>
  <c r="VWS69" i="9"/>
  <c r="VXY69" i="9"/>
  <c r="GKI69" i="9"/>
  <c r="GWQ69" i="9"/>
  <c r="HGK69" i="9"/>
  <c r="HKU69" i="9"/>
  <c r="HNW69" i="9"/>
  <c r="HRC69" i="9"/>
  <c r="HUM69" i="9"/>
  <c r="HWY69" i="9"/>
  <c r="HZK69" i="9"/>
  <c r="IBW69" i="9"/>
  <c r="IEI69" i="9"/>
  <c r="IGU69" i="9"/>
  <c r="IJG69" i="9"/>
  <c r="ILS69" i="9"/>
  <c r="IOE69" i="9"/>
  <c r="IQQ69" i="9"/>
  <c r="ITC69" i="9"/>
  <c r="IVO69" i="9"/>
  <c r="IYA69" i="9"/>
  <c r="JAM69" i="9"/>
  <c r="JCY69" i="9"/>
  <c r="JFK69" i="9"/>
  <c r="JHW69" i="9"/>
  <c r="JKI69" i="9"/>
  <c r="JMI69" i="9"/>
  <c r="JOE69" i="9"/>
  <c r="JPS69" i="9"/>
  <c r="JRO69" i="9"/>
  <c r="JTC69" i="9"/>
  <c r="JUQ69" i="9"/>
  <c r="JWM69" i="9"/>
  <c r="JXY69" i="9"/>
  <c r="JZI69" i="9"/>
  <c r="KAS69" i="9"/>
  <c r="KCC69" i="9"/>
  <c r="KDM69" i="9"/>
  <c r="KEW69" i="9"/>
  <c r="KGK69" i="9"/>
  <c r="KHU69" i="9"/>
  <c r="KJE69" i="9"/>
  <c r="KKO69" i="9"/>
  <c r="KLY69" i="9"/>
  <c r="KNI69" i="9"/>
  <c r="KOS69" i="9"/>
  <c r="KQG69" i="9"/>
  <c r="KRQ69" i="9"/>
  <c r="KTA69" i="9"/>
  <c r="KUK69" i="9"/>
  <c r="KVU69" i="9"/>
  <c r="KXE69" i="9"/>
  <c r="KYO69" i="9"/>
  <c r="LAC69" i="9"/>
  <c r="LBM69" i="9"/>
  <c r="LCW69" i="9"/>
  <c r="LEG69" i="9"/>
  <c r="LFQ69" i="9"/>
  <c r="LHA69" i="9"/>
  <c r="LIK69" i="9"/>
  <c r="LJY69" i="9"/>
  <c r="LLI69" i="9"/>
  <c r="LMS69" i="9"/>
  <c r="LOC69" i="9"/>
  <c r="LPM69" i="9"/>
  <c r="LQW69" i="9"/>
  <c r="LSG69" i="9"/>
  <c r="LTU69" i="9"/>
  <c r="LVE69" i="9"/>
  <c r="LWO69" i="9"/>
  <c r="LXW69" i="9"/>
  <c r="LZE69" i="9"/>
  <c r="MAM69" i="9"/>
  <c r="MBU69" i="9"/>
  <c r="MDC69" i="9"/>
  <c r="MEK69" i="9"/>
  <c r="MFS69" i="9"/>
  <c r="MGY69" i="9"/>
  <c r="MIE69" i="9"/>
  <c r="MJK69" i="9"/>
  <c r="MKQ69" i="9"/>
  <c r="MLW69" i="9"/>
  <c r="MNC69" i="9"/>
  <c r="MOI69" i="9"/>
  <c r="MPO69" i="9"/>
  <c r="MQU69" i="9"/>
  <c r="MSA69" i="9"/>
  <c r="MTG69" i="9"/>
  <c r="MUM69" i="9"/>
  <c r="MVS69" i="9"/>
  <c r="MWY69" i="9"/>
  <c r="MYE69" i="9"/>
  <c r="MZK69" i="9"/>
  <c r="NAQ69" i="9"/>
  <c r="NBW69" i="9"/>
  <c r="NDC69" i="9"/>
  <c r="NEI69" i="9"/>
  <c r="NFO69" i="9"/>
  <c r="NGU69" i="9"/>
  <c r="NIA69" i="9"/>
  <c r="NJG69" i="9"/>
  <c r="NKM69" i="9"/>
  <c r="NLS69" i="9"/>
  <c r="NMY69" i="9"/>
  <c r="NOE69" i="9"/>
  <c r="NPK69" i="9"/>
  <c r="NQQ69" i="9"/>
  <c r="NRW69" i="9"/>
  <c r="NTC69" i="9"/>
  <c r="NUI69" i="9"/>
  <c r="NVO69" i="9"/>
  <c r="NWU69" i="9"/>
  <c r="NYA69" i="9"/>
  <c r="NZG69" i="9"/>
  <c r="OAM69" i="9"/>
  <c r="OBS69" i="9"/>
  <c r="OCY69" i="9"/>
  <c r="OEE69" i="9"/>
  <c r="OFK69" i="9"/>
  <c r="OGQ69" i="9"/>
  <c r="OHW69" i="9"/>
  <c r="OJC69" i="9"/>
  <c r="OKI69" i="9"/>
  <c r="OLO69" i="9"/>
  <c r="OMU69" i="9"/>
  <c r="OOA69" i="9"/>
  <c r="OPG69" i="9"/>
  <c r="OQM69" i="9"/>
  <c r="ORS69" i="9"/>
  <c r="OSY69" i="9"/>
  <c r="OUE69" i="9"/>
  <c r="OVK69" i="9"/>
  <c r="OWQ69" i="9"/>
  <c r="OXW69" i="9"/>
  <c r="OZC69" i="9"/>
  <c r="PAI69" i="9"/>
  <c r="PBO69" i="9"/>
  <c r="PCU69" i="9"/>
  <c r="PEA69" i="9"/>
  <c r="PFG69" i="9"/>
  <c r="PGM69" i="9"/>
  <c r="PHS69" i="9"/>
  <c r="PIY69" i="9"/>
  <c r="PKE69" i="9"/>
  <c r="PLK69" i="9"/>
  <c r="PMQ69" i="9"/>
  <c r="PNW69" i="9"/>
  <c r="PPC69" i="9"/>
  <c r="PQI69" i="9"/>
  <c r="PRO69" i="9"/>
  <c r="PSU69" i="9"/>
  <c r="PUA69" i="9"/>
  <c r="PVG69" i="9"/>
  <c r="PWM69" i="9"/>
  <c r="PXS69" i="9"/>
  <c r="PYY69" i="9"/>
  <c r="QAE69" i="9"/>
  <c r="QBK69" i="9"/>
  <c r="QCQ69" i="9"/>
  <c r="QDW69" i="9"/>
  <c r="QFC69" i="9"/>
  <c r="QGI69" i="9"/>
  <c r="QHO69" i="9"/>
  <c r="QIU69" i="9"/>
  <c r="QKA69" i="9"/>
  <c r="QLG69" i="9"/>
  <c r="QMM69" i="9"/>
  <c r="QNS69" i="9"/>
  <c r="QOY69" i="9"/>
  <c r="QQE69" i="9"/>
  <c r="QRK69" i="9"/>
  <c r="QSQ69" i="9"/>
  <c r="QTW69" i="9"/>
  <c r="QVC69" i="9"/>
  <c r="QWI69" i="9"/>
  <c r="QXO69" i="9"/>
  <c r="QYU69" i="9"/>
  <c r="RAA69" i="9"/>
  <c r="RBG69" i="9"/>
  <c r="RCM69" i="9"/>
  <c r="RDS69" i="9"/>
  <c r="REY69" i="9"/>
  <c r="RGE69" i="9"/>
  <c r="RHK69" i="9"/>
  <c r="RIQ69" i="9"/>
  <c r="RJW69" i="9"/>
  <c r="RLC69" i="9"/>
  <c r="RMI69" i="9"/>
  <c r="RNO69" i="9"/>
  <c r="ROU69" i="9"/>
  <c r="RQA69" i="9"/>
  <c r="RRG69" i="9"/>
  <c r="RSM69" i="9"/>
  <c r="RTS69" i="9"/>
  <c r="RUY69" i="9"/>
  <c r="RWE69" i="9"/>
  <c r="RXK69" i="9"/>
  <c r="RYQ69" i="9"/>
  <c r="RZW69" i="9"/>
  <c r="SBC69" i="9"/>
  <c r="SCI69" i="9"/>
  <c r="SDO69" i="9"/>
  <c r="SEU69" i="9"/>
  <c r="SGA69" i="9"/>
  <c r="SHG69" i="9"/>
  <c r="SIM69" i="9"/>
  <c r="SJS69" i="9"/>
  <c r="SKY69" i="9"/>
  <c r="SME69" i="9"/>
  <c r="SNK69" i="9"/>
  <c r="SOQ69" i="9"/>
  <c r="SPW69" i="9"/>
  <c r="SRC69" i="9"/>
  <c r="SSI69" i="9"/>
  <c r="STO69" i="9"/>
  <c r="SUU69" i="9"/>
  <c r="SWA69" i="9"/>
  <c r="SXG69" i="9"/>
  <c r="SYM69" i="9"/>
  <c r="SZS69" i="9"/>
  <c r="TAY69" i="9"/>
  <c r="TCE69" i="9"/>
  <c r="TDK69" i="9"/>
  <c r="TEQ69" i="9"/>
  <c r="TFW69" i="9"/>
  <c r="THC69" i="9"/>
  <c r="TII69" i="9"/>
  <c r="TJO69" i="9"/>
  <c r="TKU69" i="9"/>
  <c r="TMA69" i="9"/>
  <c r="TNG69" i="9"/>
  <c r="TOM69" i="9"/>
  <c r="TPS69" i="9"/>
  <c r="TQY69" i="9"/>
  <c r="TSE69" i="9"/>
  <c r="TTK69" i="9"/>
  <c r="TUQ69" i="9"/>
  <c r="TVW69" i="9"/>
  <c r="TXC69" i="9"/>
  <c r="TYI69" i="9"/>
  <c r="TZO69" i="9"/>
  <c r="UAU69" i="9"/>
  <c r="UCA69" i="9"/>
  <c r="UDG69" i="9"/>
  <c r="UEM69" i="9"/>
  <c r="UFS69" i="9"/>
  <c r="UGY69" i="9"/>
  <c r="UIE69" i="9"/>
  <c r="UJK69" i="9"/>
  <c r="UKQ69" i="9"/>
  <c r="ULW69" i="9"/>
  <c r="UNC69" i="9"/>
  <c r="UOI69" i="9"/>
  <c r="UPO69" i="9"/>
  <c r="UQU69" i="9"/>
  <c r="USA69" i="9"/>
  <c r="UTG69" i="9"/>
  <c r="UUM69" i="9"/>
  <c r="UVS69" i="9"/>
  <c r="UWY69" i="9"/>
  <c r="UYE69" i="9"/>
  <c r="UZK69" i="9"/>
  <c r="VAQ69" i="9"/>
  <c r="VBW69" i="9"/>
  <c r="VDC69" i="9"/>
  <c r="VEI69" i="9"/>
  <c r="VFO69" i="9"/>
  <c r="VGU69" i="9"/>
  <c r="VIA69" i="9"/>
  <c r="VJG69" i="9"/>
  <c r="VKM69" i="9"/>
  <c r="VLS69" i="9"/>
  <c r="GLO69" i="9"/>
  <c r="GXU69" i="9"/>
  <c r="HGM69" i="9"/>
  <c r="HKW69" i="9"/>
  <c r="HOK69" i="9"/>
  <c r="HRM69" i="9"/>
  <c r="HUO69" i="9"/>
  <c r="HXA69" i="9"/>
  <c r="HZM69" i="9"/>
  <c r="IBY69" i="9"/>
  <c r="IEK69" i="9"/>
  <c r="IGW69" i="9"/>
  <c r="IJI69" i="9"/>
  <c r="ILU69" i="9"/>
  <c r="IOG69" i="9"/>
  <c r="IQS69" i="9"/>
  <c r="ITE69" i="9"/>
  <c r="IVQ69" i="9"/>
  <c r="IYC69" i="9"/>
  <c r="JAO69" i="9"/>
  <c r="JDA69" i="9"/>
  <c r="JFM69" i="9"/>
  <c r="JHY69" i="9"/>
  <c r="JKK69" i="9"/>
  <c r="JMS69" i="9"/>
  <c r="JOG69" i="9"/>
  <c r="JPU69" i="9"/>
  <c r="JRQ69" i="9"/>
  <c r="JTE69" i="9"/>
  <c r="JUS69" i="9"/>
  <c r="JWO69" i="9"/>
  <c r="JYA69" i="9"/>
  <c r="JZK69" i="9"/>
  <c r="KAU69" i="9"/>
  <c r="KCE69" i="9"/>
  <c r="KDO69" i="9"/>
  <c r="KFC69" i="9"/>
  <c r="KGM69" i="9"/>
  <c r="KHW69" i="9"/>
  <c r="KJG69" i="9"/>
  <c r="KKQ69" i="9"/>
  <c r="KMA69" i="9"/>
  <c r="KNK69" i="9"/>
  <c r="KOY69" i="9"/>
  <c r="KQI69" i="9"/>
  <c r="KRS69" i="9"/>
  <c r="KTC69" i="9"/>
  <c r="KUM69" i="9"/>
  <c r="KVW69" i="9"/>
  <c r="KXG69" i="9"/>
  <c r="KYU69" i="9"/>
  <c r="LAE69" i="9"/>
  <c r="LBO69" i="9"/>
  <c r="LCY69" i="9"/>
  <c r="LEI69" i="9"/>
  <c r="LFS69" i="9"/>
  <c r="LHC69" i="9"/>
  <c r="LIQ69" i="9"/>
  <c r="LKA69" i="9"/>
  <c r="LLK69" i="9"/>
  <c r="LMU69" i="9"/>
  <c r="LOE69" i="9"/>
  <c r="LPO69" i="9"/>
  <c r="LQY69" i="9"/>
  <c r="LSM69" i="9"/>
  <c r="LTW69" i="9"/>
  <c r="LVG69" i="9"/>
  <c r="LWQ69" i="9"/>
  <c r="LXY69" i="9"/>
  <c r="LZG69" i="9"/>
  <c r="MAO69" i="9"/>
  <c r="MBW69" i="9"/>
  <c r="MDE69" i="9"/>
  <c r="MEM69" i="9"/>
  <c r="MFU69" i="9"/>
  <c r="MHA69" i="9"/>
  <c r="MIG69" i="9"/>
  <c r="MJM69" i="9"/>
  <c r="MKS69" i="9"/>
  <c r="MLY69" i="9"/>
  <c r="MNE69" i="9"/>
  <c r="MOK69" i="9"/>
  <c r="MPQ69" i="9"/>
  <c r="MQW69" i="9"/>
  <c r="MSC69" i="9"/>
  <c r="MTI69" i="9"/>
  <c r="MUO69" i="9"/>
  <c r="MVU69" i="9"/>
  <c r="MXA69" i="9"/>
  <c r="MYG69" i="9"/>
  <c r="MZM69" i="9"/>
  <c r="NAS69" i="9"/>
  <c r="NBY69" i="9"/>
  <c r="NDE69" i="9"/>
  <c r="NEK69" i="9"/>
  <c r="NFQ69" i="9"/>
  <c r="NGW69" i="9"/>
  <c r="NIC69" i="9"/>
  <c r="NJI69" i="9"/>
  <c r="NKO69" i="9"/>
  <c r="NLU69" i="9"/>
  <c r="NNA69" i="9"/>
  <c r="NOG69" i="9"/>
  <c r="NPM69" i="9"/>
  <c r="NQS69" i="9"/>
  <c r="NRY69" i="9"/>
  <c r="NTE69" i="9"/>
  <c r="NUK69" i="9"/>
  <c r="NVQ69" i="9"/>
  <c r="NWW69" i="9"/>
  <c r="NYC69" i="9"/>
  <c r="NZI69" i="9"/>
  <c r="OAO69" i="9"/>
  <c r="OBU69" i="9"/>
  <c r="ODA69" i="9"/>
  <c r="OEG69" i="9"/>
  <c r="OFM69" i="9"/>
  <c r="OGS69" i="9"/>
  <c r="OHY69" i="9"/>
  <c r="OJE69" i="9"/>
  <c r="OKK69" i="9"/>
  <c r="OLQ69" i="9"/>
  <c r="OMW69" i="9"/>
  <c r="OOC69" i="9"/>
  <c r="OPI69" i="9"/>
  <c r="OQO69" i="9"/>
  <c r="ORU69" i="9"/>
  <c r="OTA69" i="9"/>
  <c r="OUG69" i="9"/>
  <c r="OVM69" i="9"/>
  <c r="OWS69" i="9"/>
  <c r="OXY69" i="9"/>
  <c r="OZE69" i="9"/>
  <c r="PAK69" i="9"/>
  <c r="PBQ69" i="9"/>
  <c r="PCW69" i="9"/>
  <c r="PEC69" i="9"/>
  <c r="PFI69" i="9"/>
  <c r="PGO69" i="9"/>
  <c r="PHU69" i="9"/>
  <c r="PJA69" i="9"/>
  <c r="PKG69" i="9"/>
  <c r="PLM69" i="9"/>
  <c r="PMS69" i="9"/>
  <c r="PNY69" i="9"/>
  <c r="PPE69" i="9"/>
  <c r="PQK69" i="9"/>
  <c r="PRQ69" i="9"/>
  <c r="PSW69" i="9"/>
  <c r="PUC69" i="9"/>
  <c r="PVI69" i="9"/>
  <c r="PWO69" i="9"/>
  <c r="PXU69" i="9"/>
  <c r="PZA69" i="9"/>
  <c r="QAG69" i="9"/>
  <c r="QBM69" i="9"/>
  <c r="QCS69" i="9"/>
  <c r="QDY69" i="9"/>
  <c r="QFE69" i="9"/>
  <c r="QGK69" i="9"/>
  <c r="QHQ69" i="9"/>
  <c r="QIW69" i="9"/>
  <c r="QKC69" i="9"/>
  <c r="QLI69" i="9"/>
  <c r="QMO69" i="9"/>
  <c r="QNU69" i="9"/>
  <c r="QPA69" i="9"/>
  <c r="QQG69" i="9"/>
  <c r="QRM69" i="9"/>
  <c r="QSS69" i="9"/>
  <c r="QTY69" i="9"/>
  <c r="QVE69" i="9"/>
  <c r="QWK69" i="9"/>
  <c r="QXQ69" i="9"/>
  <c r="QYW69" i="9"/>
  <c r="RAC69" i="9"/>
  <c r="RBI69" i="9"/>
  <c r="RCO69" i="9"/>
  <c r="RDU69" i="9"/>
  <c r="RFA69" i="9"/>
  <c r="RGG69" i="9"/>
  <c r="RHM69" i="9"/>
  <c r="RIS69" i="9"/>
  <c r="RJY69" i="9"/>
  <c r="RLE69" i="9"/>
  <c r="RMK69" i="9"/>
  <c r="RNQ69" i="9"/>
  <c r="ROW69" i="9"/>
  <c r="RQC69" i="9"/>
  <c r="RRI69" i="9"/>
  <c r="RSO69" i="9"/>
  <c r="RTU69" i="9"/>
  <c r="RVA69" i="9"/>
  <c r="RWG69" i="9"/>
  <c r="RXM69" i="9"/>
  <c r="RYS69" i="9"/>
  <c r="RZY69" i="9"/>
  <c r="SBE69" i="9"/>
  <c r="SCK69" i="9"/>
  <c r="SDQ69" i="9"/>
  <c r="SEW69" i="9"/>
  <c r="SGC69" i="9"/>
  <c r="SHI69" i="9"/>
  <c r="SIO69" i="9"/>
  <c r="SJU69" i="9"/>
  <c r="SLA69" i="9"/>
  <c r="SMG69" i="9"/>
  <c r="SNM69" i="9"/>
  <c r="SOS69" i="9"/>
  <c r="SPY69" i="9"/>
  <c r="SRE69" i="9"/>
  <c r="SSK69" i="9"/>
  <c r="STQ69" i="9"/>
  <c r="SUW69" i="9"/>
  <c r="SWC69" i="9"/>
  <c r="SXI69" i="9"/>
  <c r="GMU69" i="9"/>
  <c r="GXW69" i="9"/>
  <c r="HHE69" i="9"/>
  <c r="HKY69" i="9"/>
  <c r="HOM69" i="9"/>
  <c r="HRO69" i="9"/>
  <c r="HUQ69" i="9"/>
  <c r="HXC69" i="9"/>
  <c r="HZO69" i="9"/>
  <c r="ICA69" i="9"/>
  <c r="IEM69" i="9"/>
  <c r="IGY69" i="9"/>
  <c r="IJK69" i="9"/>
  <c r="ILW69" i="9"/>
  <c r="IOI69" i="9"/>
  <c r="IQU69" i="9"/>
  <c r="ITG69" i="9"/>
  <c r="IVS69" i="9"/>
  <c r="IYE69" i="9"/>
  <c r="JAQ69" i="9"/>
  <c r="JDC69" i="9"/>
  <c r="JFO69" i="9"/>
  <c r="JIA69" i="9"/>
  <c r="JKM69" i="9"/>
  <c r="JMU69" i="9"/>
  <c r="JOI69" i="9"/>
  <c r="JPY69" i="9"/>
  <c r="JRS69" i="9"/>
  <c r="JTG69" i="9"/>
  <c r="JUW69" i="9"/>
  <c r="JWQ69" i="9"/>
  <c r="JYC69" i="9"/>
  <c r="JZM69" i="9"/>
  <c r="KAW69" i="9"/>
  <c r="KCG69" i="9"/>
  <c r="KDQ69" i="9"/>
  <c r="KFE69" i="9"/>
  <c r="KGO69" i="9"/>
  <c r="KHY69" i="9"/>
  <c r="KJI69" i="9"/>
  <c r="KKS69" i="9"/>
  <c r="KMC69" i="9"/>
  <c r="KNM69" i="9"/>
  <c r="KPA69" i="9"/>
  <c r="KQK69" i="9"/>
  <c r="KRU69" i="9"/>
  <c r="KTE69" i="9"/>
  <c r="KUO69" i="9"/>
  <c r="KVY69" i="9"/>
  <c r="KXI69" i="9"/>
  <c r="KYW69" i="9"/>
  <c r="LAG69" i="9"/>
  <c r="LBQ69" i="9"/>
  <c r="LDA69" i="9"/>
  <c r="LEK69" i="9"/>
  <c r="LFU69" i="9"/>
  <c r="LHE69" i="9"/>
  <c r="LIS69" i="9"/>
  <c r="LKC69" i="9"/>
  <c r="LLM69" i="9"/>
  <c r="LMW69" i="9"/>
  <c r="LOG69" i="9"/>
  <c r="LPQ69" i="9"/>
  <c r="LRA69" i="9"/>
  <c r="LSO69" i="9"/>
  <c r="LTY69" i="9"/>
  <c r="LVI69" i="9"/>
  <c r="LWS69" i="9"/>
  <c r="LYA69" i="9"/>
  <c r="LZI69" i="9"/>
  <c r="MAQ69" i="9"/>
  <c r="MBY69" i="9"/>
  <c r="MDG69" i="9"/>
  <c r="MEO69" i="9"/>
  <c r="MFW69" i="9"/>
  <c r="MHC69" i="9"/>
  <c r="MII69" i="9"/>
  <c r="MJO69" i="9"/>
  <c r="MKU69" i="9"/>
  <c r="MMA69" i="9"/>
  <c r="MNG69" i="9"/>
  <c r="MOM69" i="9"/>
  <c r="MPS69" i="9"/>
  <c r="MQY69" i="9"/>
  <c r="MSE69" i="9"/>
  <c r="MTK69" i="9"/>
  <c r="MUQ69" i="9"/>
  <c r="MVW69" i="9"/>
  <c r="MXC69" i="9"/>
  <c r="MYI69" i="9"/>
  <c r="MZO69" i="9"/>
  <c r="NAU69" i="9"/>
  <c r="NCA69" i="9"/>
  <c r="NDG69" i="9"/>
  <c r="NEM69" i="9"/>
  <c r="NFS69" i="9"/>
  <c r="NGY69" i="9"/>
  <c r="NIE69" i="9"/>
  <c r="NJK69" i="9"/>
  <c r="NKQ69" i="9"/>
  <c r="NLW69" i="9"/>
  <c r="NNC69" i="9"/>
  <c r="NOI69" i="9"/>
  <c r="NPO69" i="9"/>
  <c r="NQU69" i="9"/>
  <c r="NSA69" i="9"/>
  <c r="NTG69" i="9"/>
  <c r="NUM69" i="9"/>
  <c r="NVS69" i="9"/>
  <c r="NWY69" i="9"/>
  <c r="NYE69" i="9"/>
  <c r="NZK69" i="9"/>
  <c r="OAQ69" i="9"/>
  <c r="OBW69" i="9"/>
  <c r="ODC69" i="9"/>
  <c r="OEI69" i="9"/>
  <c r="OFO69" i="9"/>
  <c r="OGU69" i="9"/>
  <c r="OIA69" i="9"/>
  <c r="OJG69" i="9"/>
  <c r="OKM69" i="9"/>
  <c r="OLS69" i="9"/>
  <c r="OMY69" i="9"/>
  <c r="OOE69" i="9"/>
  <c r="OPK69" i="9"/>
  <c r="OQQ69" i="9"/>
  <c r="ORW69" i="9"/>
  <c r="OTC69" i="9"/>
  <c r="OUI69" i="9"/>
  <c r="OVO69" i="9"/>
  <c r="OWU69" i="9"/>
  <c r="OYA69" i="9"/>
  <c r="OZG69" i="9"/>
  <c r="PAM69" i="9"/>
  <c r="PBS69" i="9"/>
  <c r="PCY69" i="9"/>
  <c r="PEE69" i="9"/>
  <c r="PFK69" i="9"/>
  <c r="PGQ69" i="9"/>
  <c r="PHW69" i="9"/>
  <c r="PJC69" i="9"/>
  <c r="PKI69" i="9"/>
  <c r="PLO69" i="9"/>
  <c r="PMU69" i="9"/>
  <c r="POA69" i="9"/>
  <c r="PPG69" i="9"/>
  <c r="PQM69" i="9"/>
  <c r="PRS69" i="9"/>
  <c r="PSY69" i="9"/>
  <c r="PUE69" i="9"/>
  <c r="PVK69" i="9"/>
  <c r="PWQ69" i="9"/>
  <c r="PXW69" i="9"/>
  <c r="PZC69" i="9"/>
  <c r="QAI69" i="9"/>
  <c r="QBO69" i="9"/>
  <c r="QCU69" i="9"/>
  <c r="QEA69" i="9"/>
  <c r="QFG69" i="9"/>
  <c r="QGM69" i="9"/>
  <c r="QHS69" i="9"/>
  <c r="QIY69" i="9"/>
  <c r="QKE69" i="9"/>
  <c r="QLK69" i="9"/>
  <c r="QMQ69" i="9"/>
  <c r="QNW69" i="9"/>
  <c r="QPC69" i="9"/>
  <c r="QQI69" i="9"/>
  <c r="QRO69" i="9"/>
  <c r="GOA69" i="9"/>
  <c r="GZA69" i="9"/>
  <c r="HHQ69" i="9"/>
  <c r="HLI69" i="9"/>
  <c r="HOO69" i="9"/>
  <c r="HSC69" i="9"/>
  <c r="HUS69" i="9"/>
  <c r="HXE69" i="9"/>
  <c r="HZQ69" i="9"/>
  <c r="ICC69" i="9"/>
  <c r="IEO69" i="9"/>
  <c r="IHA69" i="9"/>
  <c r="IJM69" i="9"/>
  <c r="ILY69" i="9"/>
  <c r="IOK69" i="9"/>
  <c r="IQW69" i="9"/>
  <c r="ITI69" i="9"/>
  <c r="IVU69" i="9"/>
  <c r="IYG69" i="9"/>
  <c r="JAS69" i="9"/>
  <c r="JDE69" i="9"/>
  <c r="JFQ69" i="9"/>
  <c r="JIC69" i="9"/>
  <c r="JKO69" i="9"/>
  <c r="JMW69" i="9"/>
  <c r="JOK69" i="9"/>
  <c r="JQA69" i="9"/>
  <c r="JRU69" i="9"/>
  <c r="JTI69" i="9"/>
  <c r="JUY69" i="9"/>
  <c r="JWS69" i="9"/>
  <c r="JYE69" i="9"/>
  <c r="JZO69" i="9"/>
  <c r="KAY69" i="9"/>
  <c r="KCI69" i="9"/>
  <c r="KDW69" i="9"/>
  <c r="KFG69" i="9"/>
  <c r="KGQ69" i="9"/>
  <c r="KIA69" i="9"/>
  <c r="KJK69" i="9"/>
  <c r="KKU69" i="9"/>
  <c r="KME69" i="9"/>
  <c r="KNS69" i="9"/>
  <c r="KPC69" i="9"/>
  <c r="KQM69" i="9"/>
  <c r="KRW69" i="9"/>
  <c r="KTG69" i="9"/>
  <c r="KUQ69" i="9"/>
  <c r="KWA69" i="9"/>
  <c r="KXO69" i="9"/>
  <c r="KYY69" i="9"/>
  <c r="LAI69" i="9"/>
  <c r="LBS69" i="9"/>
  <c r="LDC69" i="9"/>
  <c r="LEM69" i="9"/>
  <c r="LFW69" i="9"/>
  <c r="LHK69" i="9"/>
  <c r="LIU69" i="9"/>
  <c r="LKE69" i="9"/>
  <c r="LLO69" i="9"/>
  <c r="LMY69" i="9"/>
  <c r="LOI69" i="9"/>
  <c r="LPS69" i="9"/>
  <c r="LRG69" i="9"/>
  <c r="LSQ69" i="9"/>
  <c r="LUA69" i="9"/>
  <c r="LVK69" i="9"/>
  <c r="LWU69" i="9"/>
  <c r="LYC69" i="9"/>
  <c r="LZK69" i="9"/>
  <c r="MAS69" i="9"/>
  <c r="MCA69" i="9"/>
  <c r="MDI69" i="9"/>
  <c r="MEQ69" i="9"/>
  <c r="MFY69" i="9"/>
  <c r="MHE69" i="9"/>
  <c r="MIK69" i="9"/>
  <c r="MJQ69" i="9"/>
  <c r="MKW69" i="9"/>
  <c r="MMC69" i="9"/>
  <c r="MNI69" i="9"/>
  <c r="MOO69" i="9"/>
  <c r="MPU69" i="9"/>
  <c r="MRA69" i="9"/>
  <c r="MSG69" i="9"/>
  <c r="MTM69" i="9"/>
  <c r="MUS69" i="9"/>
  <c r="MVY69" i="9"/>
  <c r="MXE69" i="9"/>
  <c r="MYK69" i="9"/>
  <c r="MZQ69" i="9"/>
  <c r="NAW69" i="9"/>
  <c r="NCC69" i="9"/>
  <c r="NDI69" i="9"/>
  <c r="NEO69" i="9"/>
  <c r="NFU69" i="9"/>
  <c r="NHA69" i="9"/>
  <c r="NIG69" i="9"/>
  <c r="NJM69" i="9"/>
  <c r="NKS69" i="9"/>
  <c r="NLY69" i="9"/>
  <c r="NNE69" i="9"/>
  <c r="NOK69" i="9"/>
  <c r="NPQ69" i="9"/>
  <c r="NQW69" i="9"/>
  <c r="NSC69" i="9"/>
  <c r="NTI69" i="9"/>
  <c r="NUO69" i="9"/>
  <c r="NVU69" i="9"/>
  <c r="NXA69" i="9"/>
  <c r="NYG69" i="9"/>
  <c r="NZM69" i="9"/>
  <c r="OAS69" i="9"/>
  <c r="OBY69" i="9"/>
  <c r="ODE69" i="9"/>
  <c r="OEK69" i="9"/>
  <c r="OFQ69" i="9"/>
  <c r="OGW69" i="9"/>
  <c r="OIC69" i="9"/>
  <c r="OJI69" i="9"/>
  <c r="OKO69" i="9"/>
  <c r="OLU69" i="9"/>
  <c r="ONA69" i="9"/>
  <c r="OOG69" i="9"/>
  <c r="OPM69" i="9"/>
  <c r="OQS69" i="9"/>
  <c r="ORY69" i="9"/>
  <c r="OTE69" i="9"/>
  <c r="OUK69" i="9"/>
  <c r="OVQ69" i="9"/>
  <c r="OWW69" i="9"/>
  <c r="OYC69" i="9"/>
  <c r="OZI69" i="9"/>
  <c r="PAO69" i="9"/>
  <c r="PBU69" i="9"/>
  <c r="PDA69" i="9"/>
  <c r="PEG69" i="9"/>
  <c r="PFM69" i="9"/>
  <c r="PGS69" i="9"/>
  <c r="PHY69" i="9"/>
  <c r="PJE69" i="9"/>
  <c r="PKK69" i="9"/>
  <c r="PLQ69" i="9"/>
  <c r="PMW69" i="9"/>
  <c r="POC69" i="9"/>
  <c r="PPI69" i="9"/>
  <c r="PQO69" i="9"/>
  <c r="PRU69" i="9"/>
  <c r="PTA69" i="9"/>
  <c r="PUG69" i="9"/>
  <c r="PVM69" i="9"/>
  <c r="PWS69" i="9"/>
  <c r="PXY69" i="9"/>
  <c r="PZE69" i="9"/>
  <c r="QAK69" i="9"/>
  <c r="QBQ69" i="9"/>
  <c r="QCW69" i="9"/>
  <c r="QEC69" i="9"/>
  <c r="QFI69" i="9"/>
  <c r="QGO69" i="9"/>
  <c r="QHU69" i="9"/>
  <c r="QJA69" i="9"/>
  <c r="QKG69" i="9"/>
  <c r="QLM69" i="9"/>
  <c r="QMS69" i="9"/>
  <c r="QNY69" i="9"/>
  <c r="QPE69" i="9"/>
  <c r="QQK69" i="9"/>
  <c r="QRQ69" i="9"/>
  <c r="QSW69" i="9"/>
  <c r="GPG69" i="9"/>
  <c r="GZC69" i="9"/>
  <c r="HHS69" i="9"/>
  <c r="HLK69" i="9"/>
  <c r="HOQ69" i="9"/>
  <c r="HSE69" i="9"/>
  <c r="HUU69" i="9"/>
  <c r="HXG69" i="9"/>
  <c r="HZS69" i="9"/>
  <c r="ICE69" i="9"/>
  <c r="IEQ69" i="9"/>
  <c r="IHC69" i="9"/>
  <c r="IJO69" i="9"/>
  <c r="IMA69" i="9"/>
  <c r="IOM69" i="9"/>
  <c r="IQY69" i="9"/>
  <c r="ITK69" i="9"/>
  <c r="IVW69" i="9"/>
  <c r="IYI69" i="9"/>
  <c r="JAU69" i="9"/>
  <c r="JDG69" i="9"/>
  <c r="JFS69" i="9"/>
  <c r="JIE69" i="9"/>
  <c r="JKQ69" i="9"/>
  <c r="JMY69" i="9"/>
  <c r="JOM69" i="9"/>
  <c r="JQI69" i="9"/>
  <c r="JRW69" i="9"/>
  <c r="JTK69" i="9"/>
  <c r="JVG69" i="9"/>
  <c r="JWU69" i="9"/>
  <c r="JYG69" i="9"/>
  <c r="JZQ69" i="9"/>
  <c r="KBA69" i="9"/>
  <c r="KCK69" i="9"/>
  <c r="KDY69" i="9"/>
  <c r="KFI69" i="9"/>
  <c r="KGS69" i="9"/>
  <c r="KIC69" i="9"/>
  <c r="KJM69" i="9"/>
  <c r="KKW69" i="9"/>
  <c r="KMG69" i="9"/>
  <c r="KNU69" i="9"/>
  <c r="KPE69" i="9"/>
  <c r="KQO69" i="9"/>
  <c r="KRY69" i="9"/>
  <c r="KTI69" i="9"/>
  <c r="KUS69" i="9"/>
  <c r="KWC69" i="9"/>
  <c r="KXQ69" i="9"/>
  <c r="KZA69" i="9"/>
  <c r="LAK69" i="9"/>
  <c r="LBU69" i="9"/>
  <c r="LDE69" i="9"/>
  <c r="LEO69" i="9"/>
  <c r="LFY69" i="9"/>
  <c r="LHM69" i="9"/>
  <c r="LIW69" i="9"/>
  <c r="LKG69" i="9"/>
  <c r="LLQ69" i="9"/>
  <c r="LNA69" i="9"/>
  <c r="LOK69" i="9"/>
  <c r="LPU69" i="9"/>
  <c r="LRI69" i="9"/>
  <c r="LSS69" i="9"/>
  <c r="LUC69" i="9"/>
  <c r="LVM69" i="9"/>
  <c r="LWW69" i="9"/>
  <c r="LYE69" i="9"/>
  <c r="LZM69" i="9"/>
  <c r="MAU69" i="9"/>
  <c r="MCC69" i="9"/>
  <c r="MDK69" i="9"/>
  <c r="MEU69" i="9"/>
  <c r="MGA69" i="9"/>
  <c r="MHG69" i="9"/>
  <c r="MIM69" i="9"/>
  <c r="MJS69" i="9"/>
  <c r="MKY69" i="9"/>
  <c r="MME69" i="9"/>
  <c r="MNK69" i="9"/>
  <c r="MOQ69" i="9"/>
  <c r="MPW69" i="9"/>
  <c r="MRC69" i="9"/>
  <c r="MSI69" i="9"/>
  <c r="MTO69" i="9"/>
  <c r="MUU69" i="9"/>
  <c r="MWA69" i="9"/>
  <c r="MXG69" i="9"/>
  <c r="MYM69" i="9"/>
  <c r="MZS69" i="9"/>
  <c r="NAY69" i="9"/>
  <c r="NCE69" i="9"/>
  <c r="NDK69" i="9"/>
  <c r="NEQ69" i="9"/>
  <c r="NFW69" i="9"/>
  <c r="NHC69" i="9"/>
  <c r="NII69" i="9"/>
  <c r="NJO69" i="9"/>
  <c r="NKU69" i="9"/>
  <c r="NMA69" i="9"/>
  <c r="NNG69" i="9"/>
  <c r="NOM69" i="9"/>
  <c r="NPS69" i="9"/>
  <c r="NQY69" i="9"/>
  <c r="NSE69" i="9"/>
  <c r="NTK69" i="9"/>
  <c r="NUQ69" i="9"/>
  <c r="NVW69" i="9"/>
  <c r="NXC69" i="9"/>
  <c r="NYI69" i="9"/>
  <c r="NZO69" i="9"/>
  <c r="OAU69" i="9"/>
  <c r="OCA69" i="9"/>
  <c r="ODG69" i="9"/>
  <c r="OEM69" i="9"/>
  <c r="OFS69" i="9"/>
  <c r="OGY69" i="9"/>
  <c r="OIE69" i="9"/>
  <c r="OJK69" i="9"/>
  <c r="OKQ69" i="9"/>
  <c r="OLW69" i="9"/>
  <c r="ONC69" i="9"/>
  <c r="OOI69" i="9"/>
  <c r="OPO69" i="9"/>
  <c r="OQU69" i="9"/>
  <c r="OSA69" i="9"/>
  <c r="OTG69" i="9"/>
  <c r="OUM69" i="9"/>
  <c r="OVS69" i="9"/>
  <c r="OWY69" i="9"/>
  <c r="OYE69" i="9"/>
  <c r="OZK69" i="9"/>
  <c r="PAQ69" i="9"/>
  <c r="PBW69" i="9"/>
  <c r="PDC69" i="9"/>
  <c r="PEI69" i="9"/>
  <c r="PFO69" i="9"/>
  <c r="PGU69" i="9"/>
  <c r="PIA69" i="9"/>
  <c r="PJG69" i="9"/>
  <c r="PKM69" i="9"/>
  <c r="PLS69" i="9"/>
  <c r="PMY69" i="9"/>
  <c r="POE69" i="9"/>
  <c r="PPK69" i="9"/>
  <c r="PQQ69" i="9"/>
  <c r="PRW69" i="9"/>
  <c r="PTC69" i="9"/>
  <c r="PUI69" i="9"/>
  <c r="PVO69" i="9"/>
  <c r="GQK69" i="9"/>
  <c r="HAG69" i="9"/>
  <c r="HIG69" i="9"/>
  <c r="HLY69" i="9"/>
  <c r="HPA69" i="9"/>
  <c r="HSG69" i="9"/>
  <c r="HVE69" i="9"/>
  <c r="HXQ69" i="9"/>
  <c r="IAC69" i="9"/>
  <c r="ICO69" i="9"/>
  <c r="IFA69" i="9"/>
  <c r="IHM69" i="9"/>
  <c r="IJY69" i="9"/>
  <c r="IMK69" i="9"/>
  <c r="IOW69" i="9"/>
  <c r="IRI69" i="9"/>
  <c r="ITU69" i="9"/>
  <c r="IWG69" i="9"/>
  <c r="IYS69" i="9"/>
  <c r="JBE69" i="9"/>
  <c r="JDQ69" i="9"/>
  <c r="JGC69" i="9"/>
  <c r="JIO69" i="9"/>
  <c r="JLA69" i="9"/>
  <c r="JNA69" i="9"/>
  <c r="JOO69" i="9"/>
  <c r="JQK69" i="9"/>
  <c r="JRY69" i="9"/>
  <c r="JTM69" i="9"/>
  <c r="JVI69" i="9"/>
  <c r="JWW69" i="9"/>
  <c r="JYI69" i="9"/>
  <c r="JZS69" i="9"/>
  <c r="KBC69" i="9"/>
  <c r="KCQ69" i="9"/>
  <c r="KEA69" i="9"/>
  <c r="KFK69" i="9"/>
  <c r="KGU69" i="9"/>
  <c r="KIE69" i="9"/>
  <c r="KJO69" i="9"/>
  <c r="KKY69" i="9"/>
  <c r="KMM69" i="9"/>
  <c r="KNW69" i="9"/>
  <c r="KPG69" i="9"/>
  <c r="KQQ69" i="9"/>
  <c r="KSA69" i="9"/>
  <c r="KTK69" i="9"/>
  <c r="KUU69" i="9"/>
  <c r="KWI69" i="9"/>
  <c r="KXS69" i="9"/>
  <c r="KZC69" i="9"/>
  <c r="LAM69" i="9"/>
  <c r="LBW69" i="9"/>
  <c r="LDG69" i="9"/>
  <c r="LEQ69" i="9"/>
  <c r="LGE69" i="9"/>
  <c r="LHO69" i="9"/>
  <c r="LIY69" i="9"/>
  <c r="LKI69" i="9"/>
  <c r="LLS69" i="9"/>
  <c r="LNC69" i="9"/>
  <c r="LOM69" i="9"/>
  <c r="LQA69" i="9"/>
  <c r="LRK69" i="9"/>
  <c r="LSU69" i="9"/>
  <c r="LUE69" i="9"/>
  <c r="LVO69" i="9"/>
  <c r="LWY69" i="9"/>
  <c r="LYG69" i="9"/>
  <c r="LZO69" i="9"/>
  <c r="MAW69" i="9"/>
  <c r="MCE69" i="9"/>
  <c r="MDO69" i="9"/>
  <c r="MEW69" i="9"/>
  <c r="MGC69" i="9"/>
  <c r="MHI69" i="9"/>
  <c r="MIO69" i="9"/>
  <c r="MJU69" i="9"/>
  <c r="MLA69" i="9"/>
  <c r="MMG69" i="9"/>
  <c r="MNM69" i="9"/>
  <c r="MOS69" i="9"/>
  <c r="MPY69" i="9"/>
  <c r="MRE69" i="9"/>
  <c r="MSK69" i="9"/>
  <c r="MTQ69" i="9"/>
  <c r="MUW69" i="9"/>
  <c r="MWC69" i="9"/>
  <c r="MXI69" i="9"/>
  <c r="MYO69" i="9"/>
  <c r="MZU69" i="9"/>
  <c r="NBA69" i="9"/>
  <c r="NCG69" i="9"/>
  <c r="NDM69" i="9"/>
  <c r="NES69" i="9"/>
  <c r="NFY69" i="9"/>
  <c r="NHE69" i="9"/>
  <c r="NIK69" i="9"/>
  <c r="NJQ69" i="9"/>
  <c r="NKW69" i="9"/>
  <c r="NMC69" i="9"/>
  <c r="NNI69" i="9"/>
  <c r="NOO69" i="9"/>
  <c r="NPU69" i="9"/>
  <c r="NRA69" i="9"/>
  <c r="NSG69" i="9"/>
  <c r="NTM69" i="9"/>
  <c r="NUS69" i="9"/>
  <c r="NVY69" i="9"/>
  <c r="NXE69" i="9"/>
  <c r="NYK69" i="9"/>
  <c r="NZQ69" i="9"/>
  <c r="OAW69" i="9"/>
  <c r="OCC69" i="9"/>
  <c r="ODI69" i="9"/>
  <c r="OEO69" i="9"/>
  <c r="OFU69" i="9"/>
  <c r="OHA69" i="9"/>
  <c r="OIG69" i="9"/>
  <c r="OJM69" i="9"/>
  <c r="OKS69" i="9"/>
  <c r="OLY69" i="9"/>
  <c r="ONE69" i="9"/>
  <c r="OOK69" i="9"/>
  <c r="OPQ69" i="9"/>
  <c r="OQW69" i="9"/>
  <c r="OSC69" i="9"/>
  <c r="OTI69" i="9"/>
  <c r="OUO69" i="9"/>
  <c r="OVU69" i="9"/>
  <c r="OXA69" i="9"/>
  <c r="OYG69" i="9"/>
  <c r="OZM69" i="9"/>
  <c r="PAS69" i="9"/>
  <c r="PBY69" i="9"/>
  <c r="PDE69" i="9"/>
  <c r="PEK69" i="9"/>
  <c r="PFQ69" i="9"/>
  <c r="PGW69" i="9"/>
  <c r="PIC69" i="9"/>
  <c r="PJI69" i="9"/>
  <c r="PKO69" i="9"/>
  <c r="PLU69" i="9"/>
  <c r="PNA69" i="9"/>
  <c r="POG69" i="9"/>
  <c r="PPM69" i="9"/>
  <c r="PQS69" i="9"/>
  <c r="PRY69" i="9"/>
  <c r="PTE69" i="9"/>
  <c r="PUK69" i="9"/>
  <c r="PVQ69" i="9"/>
  <c r="PWW69" i="9"/>
  <c r="PYC69" i="9"/>
  <c r="PZI69" i="9"/>
  <c r="QAO69" i="9"/>
  <c r="QBU69" i="9"/>
  <c r="QDA69" i="9"/>
  <c r="QEG69" i="9"/>
  <c r="QFM69" i="9"/>
  <c r="GQM69" i="9"/>
  <c r="HAI69" i="9"/>
  <c r="HIK69" i="9"/>
  <c r="HMA69" i="9"/>
  <c r="HPC69" i="9"/>
  <c r="HSI69" i="9"/>
  <c r="HVG69" i="9"/>
  <c r="HXS69" i="9"/>
  <c r="IAE69" i="9"/>
  <c r="ICQ69" i="9"/>
  <c r="IFC69" i="9"/>
  <c r="IHO69" i="9"/>
  <c r="IKA69" i="9"/>
  <c r="IMM69" i="9"/>
  <c r="IOY69" i="9"/>
  <c r="IRK69" i="9"/>
  <c r="ITW69" i="9"/>
  <c r="IWI69" i="9"/>
  <c r="IYU69" i="9"/>
  <c r="JBG69" i="9"/>
  <c r="JDS69" i="9"/>
  <c r="JGE69" i="9"/>
  <c r="JIQ69" i="9"/>
  <c r="JLC69" i="9"/>
  <c r="JNC69" i="9"/>
  <c r="JOS69" i="9"/>
  <c r="JQM69" i="9"/>
  <c r="JSA69" i="9"/>
  <c r="JTQ69" i="9"/>
  <c r="JVK69" i="9"/>
  <c r="JWY69" i="9"/>
  <c r="JYK69" i="9"/>
  <c r="JZU69" i="9"/>
  <c r="KBE69" i="9"/>
  <c r="KCS69" i="9"/>
  <c r="KEC69" i="9"/>
  <c r="KFM69" i="9"/>
  <c r="KGW69" i="9"/>
  <c r="KIG69" i="9"/>
  <c r="KJQ69" i="9"/>
  <c r="KLA69" i="9"/>
  <c r="KMO69" i="9"/>
  <c r="KNY69" i="9"/>
  <c r="KPI69" i="9"/>
  <c r="KQS69" i="9"/>
  <c r="KSC69" i="9"/>
  <c r="KTM69" i="9"/>
  <c r="KUW69" i="9"/>
  <c r="KWK69" i="9"/>
  <c r="KXU69" i="9"/>
  <c r="KZE69" i="9"/>
  <c r="LAO69" i="9"/>
  <c r="LBY69" i="9"/>
  <c r="LDI69" i="9"/>
  <c r="LES69" i="9"/>
  <c r="LGG69" i="9"/>
  <c r="LHQ69" i="9"/>
  <c r="LJA69" i="9"/>
  <c r="LKK69" i="9"/>
  <c r="LLU69" i="9"/>
  <c r="LNE69" i="9"/>
  <c r="LOO69" i="9"/>
  <c r="LQC69" i="9"/>
  <c r="LRM69" i="9"/>
  <c r="LSW69" i="9"/>
  <c r="LUG69" i="9"/>
  <c r="LVQ69" i="9"/>
  <c r="LXA69" i="9"/>
  <c r="LYI69" i="9"/>
  <c r="LZQ69" i="9"/>
  <c r="MAY69" i="9"/>
  <c r="MCI69" i="9"/>
  <c r="MDQ69" i="9"/>
  <c r="MEY69" i="9"/>
  <c r="MGE69" i="9"/>
  <c r="MHK69" i="9"/>
  <c r="MIQ69" i="9"/>
  <c r="MJW69" i="9"/>
  <c r="MLC69" i="9"/>
  <c r="MMI69" i="9"/>
  <c r="MNO69" i="9"/>
  <c r="MOU69" i="9"/>
  <c r="MQA69" i="9"/>
  <c r="MRG69" i="9"/>
  <c r="MSM69" i="9"/>
  <c r="MTS69" i="9"/>
  <c r="MUY69" i="9"/>
  <c r="MWE69" i="9"/>
  <c r="MXK69" i="9"/>
  <c r="MYQ69" i="9"/>
  <c r="MZW69" i="9"/>
  <c r="NBC69" i="9"/>
  <c r="NCI69" i="9"/>
  <c r="NDO69" i="9"/>
  <c r="NEU69" i="9"/>
  <c r="NGA69" i="9"/>
  <c r="NHG69" i="9"/>
  <c r="NIM69" i="9"/>
  <c r="NJS69" i="9"/>
  <c r="NKY69" i="9"/>
  <c r="NME69" i="9"/>
  <c r="NNK69" i="9"/>
  <c r="NOQ69" i="9"/>
  <c r="NPW69" i="9"/>
  <c r="NRC69" i="9"/>
  <c r="NSI69" i="9"/>
  <c r="NTO69" i="9"/>
  <c r="NUU69" i="9"/>
  <c r="NWA69" i="9"/>
  <c r="NXG69" i="9"/>
  <c r="NYM69" i="9"/>
  <c r="NZS69" i="9"/>
  <c r="OAY69" i="9"/>
  <c r="OCE69" i="9"/>
  <c r="ODK69" i="9"/>
  <c r="OEQ69" i="9"/>
  <c r="OFW69" i="9"/>
  <c r="OHC69" i="9"/>
  <c r="OII69" i="9"/>
  <c r="OJO69" i="9"/>
  <c r="OKU69" i="9"/>
  <c r="OMA69" i="9"/>
  <c r="ONG69" i="9"/>
  <c r="OOM69" i="9"/>
  <c r="OPS69" i="9"/>
  <c r="OQY69" i="9"/>
  <c r="OSE69" i="9"/>
  <c r="OTK69" i="9"/>
  <c r="OUQ69" i="9"/>
  <c r="OVW69" i="9"/>
  <c r="OXC69" i="9"/>
  <c r="OYI69" i="9"/>
  <c r="OZO69" i="9"/>
  <c r="PAU69" i="9"/>
  <c r="PCA69" i="9"/>
  <c r="PDG69" i="9"/>
  <c r="PEM69" i="9"/>
  <c r="PFS69" i="9"/>
  <c r="PGY69" i="9"/>
  <c r="PIE69" i="9"/>
  <c r="PJK69" i="9"/>
  <c r="PKQ69" i="9"/>
  <c r="PLW69" i="9"/>
  <c r="PNC69" i="9"/>
  <c r="POI69" i="9"/>
  <c r="PPO69" i="9"/>
  <c r="PQU69" i="9"/>
  <c r="PSA69" i="9"/>
  <c r="PTG69" i="9"/>
  <c r="PUM69" i="9"/>
  <c r="PVS69" i="9"/>
  <c r="PWY69" i="9"/>
  <c r="PYE69" i="9"/>
  <c r="GRQ69" i="9"/>
  <c r="HBM69" i="9"/>
  <c r="HIW69" i="9"/>
  <c r="HMC69" i="9"/>
  <c r="HPQ69" i="9"/>
  <c r="HSS69" i="9"/>
  <c r="HVQ69" i="9"/>
  <c r="HYC69" i="9"/>
  <c r="IAO69" i="9"/>
  <c r="IDA69" i="9"/>
  <c r="IFM69" i="9"/>
  <c r="IHY69" i="9"/>
  <c r="IKK69" i="9"/>
  <c r="IMW69" i="9"/>
  <c r="IPI69" i="9"/>
  <c r="IRU69" i="9"/>
  <c r="IUG69" i="9"/>
  <c r="IWS69" i="9"/>
  <c r="IZE69" i="9"/>
  <c r="JBQ69" i="9"/>
  <c r="JEC69" i="9"/>
  <c r="JGO69" i="9"/>
  <c r="JJA69" i="9"/>
  <c r="JLM69" i="9"/>
  <c r="JNE69" i="9"/>
  <c r="JOU69" i="9"/>
  <c r="JQO69" i="9"/>
  <c r="JSC69" i="9"/>
  <c r="JTS69" i="9"/>
  <c r="JVM69" i="9"/>
  <c r="JXA69" i="9"/>
  <c r="JYM69" i="9"/>
  <c r="JZW69" i="9"/>
  <c r="KBK69" i="9"/>
  <c r="KCU69" i="9"/>
  <c r="KEE69" i="9"/>
  <c r="KFO69" i="9"/>
  <c r="KGY69" i="9"/>
  <c r="KII69" i="9"/>
  <c r="KJS69" i="9"/>
  <c r="KLG69" i="9"/>
  <c r="KMQ69" i="9"/>
  <c r="KOA69" i="9"/>
  <c r="KPK69" i="9"/>
  <c r="KQU69" i="9"/>
  <c r="KSE69" i="9"/>
  <c r="KTO69" i="9"/>
  <c r="KVC69" i="9"/>
  <c r="KWM69" i="9"/>
  <c r="KXW69" i="9"/>
  <c r="KZG69" i="9"/>
  <c r="LAQ69" i="9"/>
  <c r="LCA69" i="9"/>
  <c r="LDK69" i="9"/>
  <c r="LEY69" i="9"/>
  <c r="LGI69" i="9"/>
  <c r="LHS69" i="9"/>
  <c r="LJC69" i="9"/>
  <c r="LKM69" i="9"/>
  <c r="LLW69" i="9"/>
  <c r="LNG69" i="9"/>
  <c r="LOU69" i="9"/>
  <c r="LQE69" i="9"/>
  <c r="LRO69" i="9"/>
  <c r="LSY69" i="9"/>
  <c r="LUI69" i="9"/>
  <c r="LVS69" i="9"/>
  <c r="LXC69" i="9"/>
  <c r="LYK69" i="9"/>
  <c r="LZS69" i="9"/>
  <c r="MBC69" i="9"/>
  <c r="MCK69" i="9"/>
  <c r="MDS69" i="9"/>
  <c r="MFA69" i="9"/>
  <c r="MGG69" i="9"/>
  <c r="MHM69" i="9"/>
  <c r="MIS69" i="9"/>
  <c r="MJY69" i="9"/>
  <c r="MLE69" i="9"/>
  <c r="MMK69" i="9"/>
  <c r="MNQ69" i="9"/>
  <c r="MOW69" i="9"/>
  <c r="MQC69" i="9"/>
  <c r="MRI69" i="9"/>
  <c r="MSO69" i="9"/>
  <c r="MTU69" i="9"/>
  <c r="MVA69" i="9"/>
  <c r="MWG69" i="9"/>
  <c r="MXM69" i="9"/>
  <c r="MYS69" i="9"/>
  <c r="MZY69" i="9"/>
  <c r="NBE69" i="9"/>
  <c r="NCK69" i="9"/>
  <c r="NDQ69" i="9"/>
  <c r="NEW69" i="9"/>
  <c r="NGC69" i="9"/>
  <c r="NHI69" i="9"/>
  <c r="NIO69" i="9"/>
  <c r="NJU69" i="9"/>
  <c r="NLA69" i="9"/>
  <c r="NMG69" i="9"/>
  <c r="NNM69" i="9"/>
  <c r="NOS69" i="9"/>
  <c r="NPY69" i="9"/>
  <c r="NRE69" i="9"/>
  <c r="NSK69" i="9"/>
  <c r="NTQ69" i="9"/>
  <c r="NUW69" i="9"/>
  <c r="NWC69" i="9"/>
  <c r="NXI69" i="9"/>
  <c r="NYO69" i="9"/>
  <c r="NZU69" i="9"/>
  <c r="OBA69" i="9"/>
  <c r="OCG69" i="9"/>
  <c r="ODM69" i="9"/>
  <c r="OES69" i="9"/>
  <c r="OFY69" i="9"/>
  <c r="OHE69" i="9"/>
  <c r="OIK69" i="9"/>
  <c r="OJQ69" i="9"/>
  <c r="OKW69" i="9"/>
  <c r="OMC69" i="9"/>
  <c r="ONI69" i="9"/>
  <c r="OOO69" i="9"/>
  <c r="OPU69" i="9"/>
  <c r="ORA69" i="9"/>
  <c r="OSG69" i="9"/>
  <c r="OTM69" i="9"/>
  <c r="OUS69" i="9"/>
  <c r="OVY69" i="9"/>
  <c r="OXE69" i="9"/>
  <c r="OYK69" i="9"/>
  <c r="OZQ69" i="9"/>
  <c r="PAW69" i="9"/>
  <c r="PCC69" i="9"/>
  <c r="PDI69" i="9"/>
  <c r="PEO69" i="9"/>
  <c r="PFU69" i="9"/>
  <c r="PHA69" i="9"/>
  <c r="PIG69" i="9"/>
  <c r="PJM69" i="9"/>
  <c r="PKS69" i="9"/>
  <c r="PLY69" i="9"/>
  <c r="PNE69" i="9"/>
  <c r="POK69" i="9"/>
  <c r="PPQ69" i="9"/>
  <c r="PQW69" i="9"/>
  <c r="PSC69" i="9"/>
  <c r="PTI69" i="9"/>
  <c r="PUO69" i="9"/>
  <c r="PVU69" i="9"/>
  <c r="PXA69" i="9"/>
  <c r="PYG69" i="9"/>
  <c r="PZM69" i="9"/>
  <c r="QAS69" i="9"/>
  <c r="GRS69" i="9"/>
  <c r="HBO69" i="9"/>
  <c r="HIY69" i="9"/>
  <c r="HME69" i="9"/>
  <c r="HPS69" i="9"/>
  <c r="HSU69" i="9"/>
  <c r="HVS69" i="9"/>
  <c r="HYE69" i="9"/>
  <c r="IAQ69" i="9"/>
  <c r="IDC69" i="9"/>
  <c r="IFO69" i="9"/>
  <c r="IIA69" i="9"/>
  <c r="IKM69" i="9"/>
  <c r="IMY69" i="9"/>
  <c r="IPK69" i="9"/>
  <c r="IRW69" i="9"/>
  <c r="IUI69" i="9"/>
  <c r="IWU69" i="9"/>
  <c r="IZG69" i="9"/>
  <c r="JBS69" i="9"/>
  <c r="JEE69" i="9"/>
  <c r="JGQ69" i="9"/>
  <c r="JJC69" i="9"/>
  <c r="JLO69" i="9"/>
  <c r="JNG69" i="9"/>
  <c r="JPC69" i="9"/>
  <c r="JQQ69" i="9"/>
  <c r="JSE69" i="9"/>
  <c r="JUA69" i="9"/>
  <c r="JVO69" i="9"/>
  <c r="JXC69" i="9"/>
  <c r="JYO69" i="9"/>
  <c r="JZY69" i="9"/>
  <c r="KBM69" i="9"/>
  <c r="KCW69" i="9"/>
  <c r="KEG69" i="9"/>
  <c r="KFQ69" i="9"/>
  <c r="KHA69" i="9"/>
  <c r="KIK69" i="9"/>
  <c r="KJU69" i="9"/>
  <c r="KLI69" i="9"/>
  <c r="KMS69" i="9"/>
  <c r="KOC69" i="9"/>
  <c r="KPM69" i="9"/>
  <c r="KQW69" i="9"/>
  <c r="KSG69" i="9"/>
  <c r="KTQ69" i="9"/>
  <c r="KVE69" i="9"/>
  <c r="KWO69" i="9"/>
  <c r="KXY69" i="9"/>
  <c r="KZI69" i="9"/>
  <c r="LAS69" i="9"/>
  <c r="LCC69" i="9"/>
  <c r="LDM69" i="9"/>
  <c r="LFA69" i="9"/>
  <c r="LGK69" i="9"/>
  <c r="LHU69" i="9"/>
  <c r="LJE69" i="9"/>
  <c r="LKO69" i="9"/>
  <c r="LLY69" i="9"/>
  <c r="LNI69" i="9"/>
  <c r="LOW69" i="9"/>
  <c r="LQG69" i="9"/>
  <c r="LRQ69" i="9"/>
  <c r="LTA69" i="9"/>
  <c r="LUK69" i="9"/>
  <c r="LVU69" i="9"/>
  <c r="LXE69" i="9"/>
  <c r="LYM69" i="9"/>
  <c r="LZW69" i="9"/>
  <c r="MBE69" i="9"/>
  <c r="MCM69" i="9"/>
  <c r="MDU69" i="9"/>
  <c r="MFC69" i="9"/>
  <c r="MGI69" i="9"/>
  <c r="MHO69" i="9"/>
  <c r="MIU69" i="9"/>
  <c r="MKA69" i="9"/>
  <c r="MLG69" i="9"/>
  <c r="MMM69" i="9"/>
  <c r="MNS69" i="9"/>
  <c r="MOY69" i="9"/>
  <c r="MQE69" i="9"/>
  <c r="MRK69" i="9"/>
  <c r="MSQ69" i="9"/>
  <c r="MTW69" i="9"/>
  <c r="MVC69" i="9"/>
  <c r="MWI69" i="9"/>
  <c r="MXO69" i="9"/>
  <c r="MYU69" i="9"/>
  <c r="NAA69" i="9"/>
  <c r="NBG69" i="9"/>
  <c r="NCM69" i="9"/>
  <c r="NDS69" i="9"/>
  <c r="NEY69" i="9"/>
  <c r="NGE69" i="9"/>
  <c r="NHK69" i="9"/>
  <c r="NIQ69" i="9"/>
  <c r="NJW69" i="9"/>
  <c r="NLC69" i="9"/>
  <c r="NMI69" i="9"/>
  <c r="NNO69" i="9"/>
  <c r="NOU69" i="9"/>
  <c r="NQA69" i="9"/>
  <c r="NRG69" i="9"/>
  <c r="NSM69" i="9"/>
  <c r="NTS69" i="9"/>
  <c r="NUY69" i="9"/>
  <c r="NWE69" i="9"/>
  <c r="NXK69" i="9"/>
  <c r="NYQ69" i="9"/>
  <c r="NZW69" i="9"/>
  <c r="OBC69" i="9"/>
  <c r="OCI69" i="9"/>
  <c r="ODO69" i="9"/>
  <c r="OEU69" i="9"/>
  <c r="OGA69" i="9"/>
  <c r="OHG69" i="9"/>
  <c r="OIM69" i="9"/>
  <c r="OJS69" i="9"/>
  <c r="OKY69" i="9"/>
  <c r="OME69" i="9"/>
  <c r="ONK69" i="9"/>
  <c r="OOQ69" i="9"/>
  <c r="OPW69" i="9"/>
  <c r="ORC69" i="9"/>
  <c r="OSI69" i="9"/>
  <c r="OTO69" i="9"/>
  <c r="OUU69" i="9"/>
  <c r="OWA69" i="9"/>
  <c r="OXG69" i="9"/>
  <c r="OYM69" i="9"/>
  <c r="OZS69" i="9"/>
  <c r="PAY69" i="9"/>
  <c r="PCE69" i="9"/>
  <c r="PDK69" i="9"/>
  <c r="PEQ69" i="9"/>
  <c r="PFW69" i="9"/>
  <c r="PHC69" i="9"/>
  <c r="GSW69" i="9"/>
  <c r="HCS69" i="9"/>
  <c r="HJM69" i="9"/>
  <c r="HMO69" i="9"/>
  <c r="HPU69" i="9"/>
  <c r="HTI69" i="9"/>
  <c r="HVU69" i="9"/>
  <c r="HYG69" i="9"/>
  <c r="IAS69" i="9"/>
  <c r="IDE69" i="9"/>
  <c r="IFQ69" i="9"/>
  <c r="IIC69" i="9"/>
  <c r="IKO69" i="9"/>
  <c r="INA69" i="9"/>
  <c r="IPM69" i="9"/>
  <c r="IRY69" i="9"/>
  <c r="IUK69" i="9"/>
  <c r="IWW69" i="9"/>
  <c r="IZI69" i="9"/>
  <c r="JBU69" i="9"/>
  <c r="JEG69" i="9"/>
  <c r="JGS69" i="9"/>
  <c r="JJE69" i="9"/>
  <c r="JLQ69" i="9"/>
  <c r="JNI69" i="9"/>
  <c r="JPE69" i="9"/>
  <c r="JQS69" i="9"/>
  <c r="JSG69" i="9"/>
  <c r="JUC69" i="9"/>
  <c r="JVQ69" i="9"/>
  <c r="JXE69" i="9"/>
  <c r="JYQ69" i="9"/>
  <c r="KAE69" i="9"/>
  <c r="KBO69" i="9"/>
  <c r="KCY69" i="9"/>
  <c r="KEI69" i="9"/>
  <c r="KFS69" i="9"/>
  <c r="KHC69" i="9"/>
  <c r="KIM69" i="9"/>
  <c r="KKA69" i="9"/>
  <c r="KLK69" i="9"/>
  <c r="KMU69" i="9"/>
  <c r="KOE69" i="9"/>
  <c r="KPO69" i="9"/>
  <c r="KQY69" i="9"/>
  <c r="KSI69" i="9"/>
  <c r="KTW69" i="9"/>
  <c r="KVG69" i="9"/>
  <c r="KWQ69" i="9"/>
  <c r="KYA69" i="9"/>
  <c r="KZK69" i="9"/>
  <c r="LAU69" i="9"/>
  <c r="LCE69" i="9"/>
  <c r="LDS69" i="9"/>
  <c r="LFC69" i="9"/>
  <c r="LGM69" i="9"/>
  <c r="LHW69" i="9"/>
  <c r="LJG69" i="9"/>
  <c r="LKQ69" i="9"/>
  <c r="LMA69" i="9"/>
  <c r="LNO69" i="9"/>
  <c r="LOY69" i="9"/>
  <c r="LQI69" i="9"/>
  <c r="LRS69" i="9"/>
  <c r="LTC69" i="9"/>
  <c r="LUM69" i="9"/>
  <c r="LVW69" i="9"/>
  <c r="LXG69" i="9"/>
  <c r="LYQ69" i="9"/>
  <c r="LZY69" i="9"/>
  <c r="MBG69" i="9"/>
  <c r="MCO69" i="9"/>
  <c r="MDW69" i="9"/>
  <c r="MFE69" i="9"/>
  <c r="MGK69" i="9"/>
  <c r="MHQ69" i="9"/>
  <c r="MIW69" i="9"/>
  <c r="MKC69" i="9"/>
  <c r="MLI69" i="9"/>
  <c r="MMO69" i="9"/>
  <c r="MNU69" i="9"/>
  <c r="MPA69" i="9"/>
  <c r="MQG69" i="9"/>
  <c r="MRM69" i="9"/>
  <c r="MSS69" i="9"/>
  <c r="MTY69" i="9"/>
  <c r="MVE69" i="9"/>
  <c r="MWK69" i="9"/>
  <c r="MXQ69" i="9"/>
  <c r="MYW69" i="9"/>
  <c r="NAC69" i="9"/>
  <c r="NBI69" i="9"/>
  <c r="NCO69" i="9"/>
  <c r="NDU69" i="9"/>
  <c r="NFA69" i="9"/>
  <c r="NGG69" i="9"/>
  <c r="NHM69" i="9"/>
  <c r="NIS69" i="9"/>
  <c r="NJY69" i="9"/>
  <c r="NLE69" i="9"/>
  <c r="NMK69" i="9"/>
  <c r="NNQ69" i="9"/>
  <c r="NOW69" i="9"/>
  <c r="NQC69" i="9"/>
  <c r="NRI69" i="9"/>
  <c r="NSO69" i="9"/>
  <c r="NTU69" i="9"/>
  <c r="NVA69" i="9"/>
  <c r="NWG69" i="9"/>
  <c r="NXM69" i="9"/>
  <c r="NYS69" i="9"/>
  <c r="NZY69" i="9"/>
  <c r="OBE69" i="9"/>
  <c r="OCK69" i="9"/>
  <c r="ODQ69" i="9"/>
  <c r="OEW69" i="9"/>
  <c r="OGC69" i="9"/>
  <c r="OHI69" i="9"/>
  <c r="OIO69" i="9"/>
  <c r="OJU69" i="9"/>
  <c r="OLA69" i="9"/>
  <c r="OMG69" i="9"/>
  <c r="ONM69" i="9"/>
  <c r="OOS69" i="9"/>
  <c r="OPY69" i="9"/>
  <c r="ORE69" i="9"/>
  <c r="OSK69" i="9"/>
  <c r="OTQ69" i="9"/>
  <c r="OUW69" i="9"/>
  <c r="OWC69" i="9"/>
  <c r="OXI69" i="9"/>
  <c r="OYO69" i="9"/>
  <c r="OZU69" i="9"/>
  <c r="PBA69" i="9"/>
  <c r="PCG69" i="9"/>
  <c r="PDM69" i="9"/>
  <c r="PES69" i="9"/>
  <c r="PFY69" i="9"/>
  <c r="PHE69" i="9"/>
  <c r="PIK69" i="9"/>
  <c r="PJQ69" i="9"/>
  <c r="PKW69" i="9"/>
  <c r="PMC69" i="9"/>
  <c r="PNI69" i="9"/>
  <c r="POO69" i="9"/>
  <c r="PPU69" i="9"/>
  <c r="PRA69" i="9"/>
  <c r="PSG69" i="9"/>
  <c r="PTM69" i="9"/>
  <c r="PUS69" i="9"/>
  <c r="PVY69" i="9"/>
  <c r="PXE69" i="9"/>
  <c r="PYK69" i="9"/>
  <c r="PZQ69" i="9"/>
  <c r="QAW69" i="9"/>
  <c r="QCC69" i="9"/>
  <c r="QDI69" i="9"/>
  <c r="QEO69" i="9"/>
  <c r="QFU69" i="9"/>
  <c r="QHA69" i="9"/>
  <c r="QIG69" i="9"/>
  <c r="QJM69" i="9"/>
  <c r="QKS69" i="9"/>
  <c r="QLY69" i="9"/>
  <c r="QNE69" i="9"/>
  <c r="QOK69" i="9"/>
  <c r="QPQ69" i="9"/>
  <c r="QQW69" i="9"/>
  <c r="QSC69" i="9"/>
  <c r="QTI69" i="9"/>
  <c r="QUO69" i="9"/>
  <c r="QVU69" i="9"/>
  <c r="QXA69" i="9"/>
  <c r="QYG69" i="9"/>
  <c r="QZM69" i="9"/>
  <c r="RAS69" i="9"/>
  <c r="RBY69" i="9"/>
  <c r="RDE69" i="9"/>
  <c r="REK69" i="9"/>
  <c r="RFQ69" i="9"/>
  <c r="RGW69" i="9"/>
  <c r="RIC69" i="9"/>
  <c r="RJI69" i="9"/>
  <c r="RKO69" i="9"/>
  <c r="RLU69" i="9"/>
  <c r="RNA69" i="9"/>
  <c r="ROG69" i="9"/>
  <c r="RPM69" i="9"/>
  <c r="RQS69" i="9"/>
  <c r="RRY69" i="9"/>
  <c r="RTE69" i="9"/>
  <c r="RUK69" i="9"/>
  <c r="RVQ69" i="9"/>
  <c r="RWW69" i="9"/>
  <c r="RYC69" i="9"/>
  <c r="RZI69" i="9"/>
  <c r="SAO69" i="9"/>
  <c r="SBU69" i="9"/>
  <c r="SDA69" i="9"/>
  <c r="SEG69" i="9"/>
  <c r="SFM69" i="9"/>
  <c r="SGS69" i="9"/>
  <c r="SHY69" i="9"/>
  <c r="SJE69" i="9"/>
  <c r="SKK69" i="9"/>
  <c r="SLQ69" i="9"/>
  <c r="SMW69" i="9"/>
  <c r="SOC69" i="9"/>
  <c r="SPI69" i="9"/>
  <c r="SQO69" i="9"/>
  <c r="SRU69" i="9"/>
  <c r="STA69" i="9"/>
  <c r="SUG69" i="9"/>
  <c r="SVM69" i="9"/>
  <c r="SWS69" i="9"/>
  <c r="SXY69" i="9"/>
  <c r="SZE69" i="9"/>
  <c r="TAK69" i="9"/>
  <c r="TBQ69" i="9"/>
  <c r="TCW69" i="9"/>
  <c r="TEC69" i="9"/>
  <c r="TFI69" i="9"/>
  <c r="TGO69" i="9"/>
  <c r="THU69" i="9"/>
  <c r="TJA69" i="9"/>
  <c r="TKG69" i="9"/>
  <c r="TLM69" i="9"/>
  <c r="TMS69" i="9"/>
  <c r="TNY69" i="9"/>
  <c r="TPE69" i="9"/>
  <c r="TQK69" i="9"/>
  <c r="TRQ69" i="9"/>
  <c r="GSY69" i="9"/>
  <c r="HCU69" i="9"/>
  <c r="HJO69" i="9"/>
  <c r="HMQ69" i="9"/>
  <c r="HPW69" i="9"/>
  <c r="HTK69" i="9"/>
  <c r="HVW69" i="9"/>
  <c r="HYI69" i="9"/>
  <c r="IAU69" i="9"/>
  <c r="IDG69" i="9"/>
  <c r="IFS69" i="9"/>
  <c r="IIE69" i="9"/>
  <c r="IKQ69" i="9"/>
  <c r="INC69" i="9"/>
  <c r="IPO69" i="9"/>
  <c r="ISA69" i="9"/>
  <c r="IUM69" i="9"/>
  <c r="IWY69" i="9"/>
  <c r="IZK69" i="9"/>
  <c r="JBW69" i="9"/>
  <c r="JEI69" i="9"/>
  <c r="JGU69" i="9"/>
  <c r="JJG69" i="9"/>
  <c r="JLS69" i="9"/>
  <c r="JNM69" i="9"/>
  <c r="JPG69" i="9"/>
  <c r="JQU69" i="9"/>
  <c r="JSK69" i="9"/>
  <c r="JUE69" i="9"/>
  <c r="JVS69" i="9"/>
  <c r="JXI69" i="9"/>
  <c r="JYS69" i="9"/>
  <c r="KAG69" i="9"/>
  <c r="KBQ69" i="9"/>
  <c r="KDA69" i="9"/>
  <c r="KEK69" i="9"/>
  <c r="KFU69" i="9"/>
  <c r="KHE69" i="9"/>
  <c r="KIO69" i="9"/>
  <c r="KKC69" i="9"/>
  <c r="KLM69" i="9"/>
  <c r="KMW69" i="9"/>
  <c r="KOG69" i="9"/>
  <c r="KPQ69" i="9"/>
  <c r="KRA69" i="9"/>
  <c r="KSK69" i="9"/>
  <c r="KTY69" i="9"/>
  <c r="KVI69" i="9"/>
  <c r="KWS69" i="9"/>
  <c r="KYC69" i="9"/>
  <c r="KZM69" i="9"/>
  <c r="LAW69" i="9"/>
  <c r="LCG69" i="9"/>
  <c r="LDU69" i="9"/>
  <c r="LFE69" i="9"/>
  <c r="LGO69" i="9"/>
  <c r="LHY69" i="9"/>
  <c r="LJI69" i="9"/>
  <c r="LKS69" i="9"/>
  <c r="LMC69" i="9"/>
  <c r="LNQ69" i="9"/>
  <c r="LPA69" i="9"/>
  <c r="LQK69" i="9"/>
  <c r="LRU69" i="9"/>
  <c r="LTE69" i="9"/>
  <c r="LUO69" i="9"/>
  <c r="LVY69" i="9"/>
  <c r="LXK69" i="9"/>
  <c r="LYS69" i="9"/>
  <c r="MAA69" i="9"/>
  <c r="MBI69" i="9"/>
  <c r="MCQ69" i="9"/>
  <c r="MDY69" i="9"/>
  <c r="MFG69" i="9"/>
  <c r="MGM69" i="9"/>
  <c r="MHS69" i="9"/>
  <c r="MIY69" i="9"/>
  <c r="MKE69" i="9"/>
  <c r="MLK69" i="9"/>
  <c r="MMQ69" i="9"/>
  <c r="MNW69" i="9"/>
  <c r="MPC69" i="9"/>
  <c r="MQI69" i="9"/>
  <c r="MRO69" i="9"/>
  <c r="MSU69" i="9"/>
  <c r="MUA69" i="9"/>
  <c r="MVG69" i="9"/>
  <c r="MWM69" i="9"/>
  <c r="MXS69" i="9"/>
  <c r="MYY69" i="9"/>
  <c r="NAE69" i="9"/>
  <c r="NBK69" i="9"/>
  <c r="NCQ69" i="9"/>
  <c r="NDW69" i="9"/>
  <c r="NFC69" i="9"/>
  <c r="NGI69" i="9"/>
  <c r="NHO69" i="9"/>
  <c r="NIU69" i="9"/>
  <c r="NKA69" i="9"/>
  <c r="NLG69" i="9"/>
  <c r="NMM69" i="9"/>
  <c r="NNS69" i="9"/>
  <c r="NOY69" i="9"/>
  <c r="NQE69" i="9"/>
  <c r="NRK69" i="9"/>
  <c r="NSQ69" i="9"/>
  <c r="NTW69" i="9"/>
  <c r="NVC69" i="9"/>
  <c r="NWI69" i="9"/>
  <c r="NXO69" i="9"/>
  <c r="NYU69" i="9"/>
  <c r="OAA69" i="9"/>
  <c r="OBG69" i="9"/>
  <c r="OCM69" i="9"/>
  <c r="ODS69" i="9"/>
  <c r="OEY69" i="9"/>
  <c r="OGE69" i="9"/>
  <c r="OHK69" i="9"/>
  <c r="OIQ69" i="9"/>
  <c r="OJW69" i="9"/>
  <c r="OLC69" i="9"/>
  <c r="OMI69" i="9"/>
  <c r="ONO69" i="9"/>
  <c r="OOU69" i="9"/>
  <c r="OQA69" i="9"/>
  <c r="ORG69" i="9"/>
  <c r="OSM69" i="9"/>
  <c r="OTS69" i="9"/>
  <c r="OUY69" i="9"/>
  <c r="OWE69" i="9"/>
  <c r="OXK69" i="9"/>
  <c r="OYQ69" i="9"/>
  <c r="OZW69" i="9"/>
  <c r="PBC69" i="9"/>
  <c r="PCI69" i="9"/>
  <c r="PDO69" i="9"/>
  <c r="PEU69" i="9"/>
  <c r="PGA69" i="9"/>
  <c r="PHG69" i="9"/>
  <c r="PIM69" i="9"/>
  <c r="PJS69" i="9"/>
  <c r="PKY69" i="9"/>
  <c r="PME69" i="9"/>
  <c r="PNK69" i="9"/>
  <c r="POQ69" i="9"/>
  <c r="PPW69" i="9"/>
  <c r="PRC69" i="9"/>
  <c r="PSI69" i="9"/>
  <c r="PTO69" i="9"/>
  <c r="PUU69" i="9"/>
  <c r="PWA69" i="9"/>
  <c r="PXG69" i="9"/>
  <c r="PYM69" i="9"/>
  <c r="PZS69" i="9"/>
  <c r="QAY69" i="9"/>
  <c r="QCE69" i="9"/>
  <c r="QDK69" i="9"/>
  <c r="QEQ69" i="9"/>
  <c r="QFW69" i="9"/>
  <c r="QHC69" i="9"/>
  <c r="QII69" i="9"/>
  <c r="QJO69" i="9"/>
  <c r="QKU69" i="9"/>
  <c r="QMA69" i="9"/>
  <c r="QNG69" i="9"/>
  <c r="QOM69" i="9"/>
  <c r="QPS69" i="9"/>
  <c r="QQY69" i="9"/>
  <c r="QSE69" i="9"/>
  <c r="QTK69" i="9"/>
  <c r="QUQ69" i="9"/>
  <c r="QVW69" i="9"/>
  <c r="QXC69" i="9"/>
  <c r="QYI69" i="9"/>
  <c r="QZO69" i="9"/>
  <c r="RAU69" i="9"/>
  <c r="RCA69" i="9"/>
  <c r="RDG69" i="9"/>
  <c r="REM69" i="9"/>
  <c r="RFS69" i="9"/>
  <c r="RGY69" i="9"/>
  <c r="RIE69" i="9"/>
  <c r="RJK69" i="9"/>
  <c r="RKQ69" i="9"/>
  <c r="RLW69" i="9"/>
  <c r="RNC69" i="9"/>
  <c r="ROI69" i="9"/>
  <c r="RPO69" i="9"/>
  <c r="RQU69" i="9"/>
  <c r="RSA69" i="9"/>
  <c r="RTG69" i="9"/>
  <c r="RUM69" i="9"/>
  <c r="RVS69" i="9"/>
  <c r="RWY69" i="9"/>
  <c r="RYE69" i="9"/>
  <c r="RZK69" i="9"/>
  <c r="SAQ69" i="9"/>
  <c r="SBW69" i="9"/>
  <c r="SDC69" i="9"/>
  <c r="SEI69" i="9"/>
  <c r="SFO69" i="9"/>
  <c r="SGU69" i="9"/>
  <c r="SIA69" i="9"/>
  <c r="SJG69" i="9"/>
  <c r="SKM69" i="9"/>
  <c r="SLS69" i="9"/>
  <c r="SMY69" i="9"/>
  <c r="SOE69" i="9"/>
  <c r="SPK69" i="9"/>
  <c r="SQQ69" i="9"/>
  <c r="SRW69" i="9"/>
  <c r="STC69" i="9"/>
  <c r="SUI69" i="9"/>
  <c r="SVO69" i="9"/>
  <c r="SWU69" i="9"/>
  <c r="SYA69" i="9"/>
  <c r="SZG69" i="9"/>
  <c r="TAM69" i="9"/>
  <c r="TBS69" i="9"/>
  <c r="TCY69" i="9"/>
  <c r="TEE69" i="9"/>
  <c r="TFK69" i="9"/>
  <c r="TGQ69" i="9"/>
  <c r="THW69" i="9"/>
  <c r="TJC69" i="9"/>
  <c r="TKI69" i="9"/>
  <c r="TLO69" i="9"/>
  <c r="TMU69" i="9"/>
  <c r="TOA69" i="9"/>
  <c r="TPG69" i="9"/>
  <c r="TQM69" i="9"/>
  <c r="TRS69" i="9"/>
  <c r="TSY69" i="9"/>
  <c r="TUE69" i="9"/>
  <c r="TVK69" i="9"/>
  <c r="TWQ69" i="9"/>
  <c r="TXW69" i="9"/>
  <c r="TZC69" i="9"/>
  <c r="UAI69" i="9"/>
  <c r="UBO69" i="9"/>
  <c r="UCU69" i="9"/>
  <c r="UEA69" i="9"/>
  <c r="UFG69" i="9"/>
  <c r="UGM69" i="9"/>
  <c r="UHS69" i="9"/>
  <c r="UIY69" i="9"/>
  <c r="UKE69" i="9"/>
  <c r="ULK69" i="9"/>
  <c r="UMQ69" i="9"/>
  <c r="UNW69" i="9"/>
  <c r="UPC69" i="9"/>
  <c r="UQI69" i="9"/>
  <c r="URO69" i="9"/>
  <c r="USU69" i="9"/>
  <c r="GUC69" i="9"/>
  <c r="HDY69" i="9"/>
  <c r="HJQ69" i="9"/>
  <c r="HNE69" i="9"/>
  <c r="HQG69" i="9"/>
  <c r="HTM69" i="9"/>
  <c r="HVY69" i="9"/>
  <c r="HYK69" i="9"/>
  <c r="IAW69" i="9"/>
  <c r="IDI69" i="9"/>
  <c r="IFU69" i="9"/>
  <c r="IIG69" i="9"/>
  <c r="IKS69" i="9"/>
  <c r="INE69" i="9"/>
  <c r="IPQ69" i="9"/>
  <c r="ISC69" i="9"/>
  <c r="IUO69" i="9"/>
  <c r="IXA69" i="9"/>
  <c r="IZM69" i="9"/>
  <c r="JBY69" i="9"/>
  <c r="JEK69" i="9"/>
  <c r="JGW69" i="9"/>
  <c r="JJI69" i="9"/>
  <c r="JLU69" i="9"/>
  <c r="JNO69" i="9"/>
  <c r="JPI69" i="9"/>
  <c r="JQW69" i="9"/>
  <c r="JSM69" i="9"/>
  <c r="JUG69" i="9"/>
  <c r="JVU69" i="9"/>
  <c r="JXK69" i="9"/>
  <c r="JYY69" i="9"/>
  <c r="KAI69" i="9"/>
  <c r="KBS69" i="9"/>
  <c r="KDC69" i="9"/>
  <c r="KEM69" i="9"/>
  <c r="KFW69" i="9"/>
  <c r="KHG69" i="9"/>
  <c r="KIU69" i="9"/>
  <c r="KKE69" i="9"/>
  <c r="KLO69" i="9"/>
  <c r="KMY69" i="9"/>
  <c r="KOI69" i="9"/>
  <c r="KPS69" i="9"/>
  <c r="KRC69" i="9"/>
  <c r="KSQ69" i="9"/>
  <c r="KUA69" i="9"/>
  <c r="KVK69" i="9"/>
  <c r="KWU69" i="9"/>
  <c r="KYE69" i="9"/>
  <c r="KZO69" i="9"/>
  <c r="LAY69" i="9"/>
  <c r="LCM69" i="9"/>
  <c r="LDW69" i="9"/>
  <c r="LFG69" i="9"/>
  <c r="LGQ69" i="9"/>
  <c r="LIA69" i="9"/>
  <c r="LJK69" i="9"/>
  <c r="LKU69" i="9"/>
  <c r="LMI69" i="9"/>
  <c r="LNS69" i="9"/>
  <c r="LPC69" i="9"/>
  <c r="LQM69" i="9"/>
  <c r="LRW69" i="9"/>
  <c r="LTG69" i="9"/>
  <c r="LUQ69" i="9"/>
  <c r="LWE69" i="9"/>
  <c r="LXM69" i="9"/>
  <c r="LYU69" i="9"/>
  <c r="MAC69" i="9"/>
  <c r="MBK69" i="9"/>
  <c r="MCS69" i="9"/>
  <c r="MEA69" i="9"/>
  <c r="MFI69" i="9"/>
  <c r="MGO69" i="9"/>
  <c r="MHU69" i="9"/>
  <c r="MJA69" i="9"/>
  <c r="MKG69" i="9"/>
  <c r="MLM69" i="9"/>
  <c r="MMS69" i="9"/>
  <c r="MNY69" i="9"/>
  <c r="MPE69" i="9"/>
  <c r="MQK69" i="9"/>
  <c r="MRQ69" i="9"/>
  <c r="MSW69" i="9"/>
  <c r="MUC69" i="9"/>
  <c r="MVI69" i="9"/>
  <c r="MWO69" i="9"/>
  <c r="MXU69" i="9"/>
  <c r="MZA69" i="9"/>
  <c r="NAG69" i="9"/>
  <c r="NBM69" i="9"/>
  <c r="NCS69" i="9"/>
  <c r="NDY69" i="9"/>
  <c r="NFE69" i="9"/>
  <c r="NGK69" i="9"/>
  <c r="NHQ69" i="9"/>
  <c r="NIW69" i="9"/>
  <c r="NKC69" i="9"/>
  <c r="NLI69" i="9"/>
  <c r="NMO69" i="9"/>
  <c r="NNU69" i="9"/>
  <c r="NPA69" i="9"/>
  <c r="NQG69" i="9"/>
  <c r="NRM69" i="9"/>
  <c r="NSS69" i="9"/>
  <c r="NTY69" i="9"/>
  <c r="NVE69" i="9"/>
  <c r="NWK69" i="9"/>
  <c r="NXQ69" i="9"/>
  <c r="NYW69" i="9"/>
  <c r="OAC69" i="9"/>
  <c r="OBI69" i="9"/>
  <c r="OCO69" i="9"/>
  <c r="ODU69" i="9"/>
  <c r="OFA69" i="9"/>
  <c r="OGG69" i="9"/>
  <c r="OHM69" i="9"/>
  <c r="OIS69" i="9"/>
  <c r="OJY69" i="9"/>
  <c r="OLE69" i="9"/>
  <c r="OMK69" i="9"/>
  <c r="ONQ69" i="9"/>
  <c r="OOW69" i="9"/>
  <c r="OQC69" i="9"/>
  <c r="ORI69" i="9"/>
  <c r="OSO69" i="9"/>
  <c r="OTU69" i="9"/>
  <c r="OVA69" i="9"/>
  <c r="OWG69" i="9"/>
  <c r="OXM69" i="9"/>
  <c r="OYS69" i="9"/>
  <c r="OZY69" i="9"/>
  <c r="PBE69" i="9"/>
  <c r="PCK69" i="9"/>
  <c r="PDQ69" i="9"/>
  <c r="PEW69" i="9"/>
  <c r="PGC69" i="9"/>
  <c r="PHI69" i="9"/>
  <c r="PIO69" i="9"/>
  <c r="PJU69" i="9"/>
  <c r="PLA69" i="9"/>
  <c r="PMG69" i="9"/>
  <c r="PNM69" i="9"/>
  <c r="POS69" i="9"/>
  <c r="PPY69" i="9"/>
  <c r="PRE69" i="9"/>
  <c r="PSK69" i="9"/>
  <c r="PTQ69" i="9"/>
  <c r="PUW69" i="9"/>
  <c r="PWC69" i="9"/>
  <c r="PXI69" i="9"/>
  <c r="PYO69" i="9"/>
  <c r="PZU69" i="9"/>
  <c r="QBA69" i="9"/>
  <c r="QCG69" i="9"/>
  <c r="QDM69" i="9"/>
  <c r="QES69" i="9"/>
  <c r="QFY69" i="9"/>
  <c r="QHE69" i="9"/>
  <c r="QIK69" i="9"/>
  <c r="QJQ69" i="9"/>
  <c r="QKW69" i="9"/>
  <c r="QMC69" i="9"/>
  <c r="QNI69" i="9"/>
  <c r="QOO69" i="9"/>
  <c r="QPU69" i="9"/>
  <c r="QRA69" i="9"/>
  <c r="QSG69" i="9"/>
  <c r="QTM69" i="9"/>
  <c r="QUS69" i="9"/>
  <c r="QVY69" i="9"/>
  <c r="QXE69" i="9"/>
  <c r="QYK69" i="9"/>
  <c r="QZQ69" i="9"/>
  <c r="RAW69" i="9"/>
  <c r="RCC69" i="9"/>
  <c r="RDI69" i="9"/>
  <c r="REO69" i="9"/>
  <c r="RFU69" i="9"/>
  <c r="RHA69" i="9"/>
  <c r="RIG69" i="9"/>
  <c r="RJM69" i="9"/>
  <c r="RKS69" i="9"/>
  <c r="RLY69" i="9"/>
  <c r="RNE69" i="9"/>
  <c r="ROK69" i="9"/>
  <c r="RPQ69" i="9"/>
  <c r="RQW69" i="9"/>
  <c r="RSC69" i="9"/>
  <c r="RTI69" i="9"/>
  <c r="RUO69" i="9"/>
  <c r="RVU69" i="9"/>
  <c r="RXA69" i="9"/>
  <c r="RYG69" i="9"/>
  <c r="RZM69" i="9"/>
  <c r="SAS69" i="9"/>
  <c r="SBY69" i="9"/>
  <c r="SDE69" i="9"/>
  <c r="SEK69" i="9"/>
  <c r="SFQ69" i="9"/>
  <c r="SGW69" i="9"/>
  <c r="SIC69" i="9"/>
  <c r="SJI69" i="9"/>
  <c r="SKO69" i="9"/>
  <c r="SLU69" i="9"/>
  <c r="SNA69" i="9"/>
  <c r="SOG69" i="9"/>
  <c r="SPM69" i="9"/>
  <c r="SQS69" i="9"/>
  <c r="SRY69" i="9"/>
  <c r="STE69" i="9"/>
  <c r="SUK69" i="9"/>
  <c r="SVQ69" i="9"/>
  <c r="SWW69" i="9"/>
  <c r="SYC69" i="9"/>
  <c r="SZI69" i="9"/>
  <c r="TAO69" i="9"/>
  <c r="TBU69" i="9"/>
  <c r="TDA69" i="9"/>
  <c r="TEG69" i="9"/>
  <c r="TFM69" i="9"/>
  <c r="TGS69" i="9"/>
  <c r="THY69" i="9"/>
  <c r="TJE69" i="9"/>
  <c r="TKK69" i="9"/>
  <c r="TLQ69" i="9"/>
  <c r="TMW69" i="9"/>
  <c r="TOC69" i="9"/>
  <c r="TPI69" i="9"/>
  <c r="TQO69" i="9"/>
  <c r="TRU69" i="9"/>
  <c r="TTA69" i="9"/>
  <c r="TUG69" i="9"/>
  <c r="TVM69" i="9"/>
  <c r="TWS69" i="9"/>
  <c r="TXY69" i="9"/>
  <c r="TZE69" i="9"/>
  <c r="UAK69" i="9"/>
  <c r="GUE69" i="9"/>
  <c r="HEA69" i="9"/>
  <c r="HJS69" i="9"/>
  <c r="HNG69" i="9"/>
  <c r="HQI69" i="9"/>
  <c r="HTO69" i="9"/>
  <c r="HWA69" i="9"/>
  <c r="HYM69" i="9"/>
  <c r="IAY69" i="9"/>
  <c r="IDK69" i="9"/>
  <c r="IFW69" i="9"/>
  <c r="III69" i="9"/>
  <c r="IKU69" i="9"/>
  <c r="ING69" i="9"/>
  <c r="IPS69" i="9"/>
  <c r="ISE69" i="9"/>
  <c r="IUQ69" i="9"/>
  <c r="IXC69" i="9"/>
  <c r="IZO69" i="9"/>
  <c r="JCA69" i="9"/>
  <c r="JEM69" i="9"/>
  <c r="JGY69" i="9"/>
  <c r="JJK69" i="9"/>
  <c r="JLW69" i="9"/>
  <c r="JNW69" i="9"/>
  <c r="JPK69" i="9"/>
  <c r="JQY69" i="9"/>
  <c r="JSU69" i="9"/>
  <c r="JUI69" i="9"/>
  <c r="JVW69" i="9"/>
  <c r="JXM69" i="9"/>
  <c r="JZA69" i="9"/>
  <c r="KAK69" i="9"/>
  <c r="KBU69" i="9"/>
  <c r="KDE69" i="9"/>
  <c r="KEO69" i="9"/>
  <c r="KFY69" i="9"/>
  <c r="KHI69" i="9"/>
  <c r="KIW69" i="9"/>
  <c r="KKG69" i="9"/>
  <c r="KLQ69" i="9"/>
  <c r="KNA69" i="9"/>
  <c r="KOK69" i="9"/>
  <c r="KPU69" i="9"/>
  <c r="KRE69" i="9"/>
  <c r="KSS69" i="9"/>
  <c r="KUC69" i="9"/>
  <c r="KVM69" i="9"/>
  <c r="KWW69" i="9"/>
  <c r="KYG69" i="9"/>
  <c r="KZQ69" i="9"/>
  <c r="LBA69" i="9"/>
  <c r="LCO69" i="9"/>
  <c r="LDY69" i="9"/>
  <c r="LFI69" i="9"/>
  <c r="LGS69" i="9"/>
  <c r="LIC69" i="9"/>
  <c r="LJM69" i="9"/>
  <c r="LKW69" i="9"/>
  <c r="LMK69" i="9"/>
  <c r="LNU69" i="9"/>
  <c r="LPE69" i="9"/>
  <c r="LQO69" i="9"/>
  <c r="LRY69" i="9"/>
  <c r="LTI69" i="9"/>
  <c r="LUS69" i="9"/>
  <c r="LWG69" i="9"/>
  <c r="LXO69" i="9"/>
  <c r="LYW69" i="9"/>
  <c r="MAE69" i="9"/>
  <c r="MBM69" i="9"/>
  <c r="MCU69" i="9"/>
  <c r="MEC69" i="9"/>
  <c r="MFK69" i="9"/>
  <c r="MGQ69" i="9"/>
  <c r="MHW69" i="9"/>
  <c r="MJC69" i="9"/>
  <c r="MKI69" i="9"/>
  <c r="MLO69" i="9"/>
  <c r="MMU69" i="9"/>
  <c r="MOA69" i="9"/>
  <c r="MPG69" i="9"/>
  <c r="MQM69" i="9"/>
  <c r="MRS69" i="9"/>
  <c r="MSY69" i="9"/>
  <c r="MUE69" i="9"/>
  <c r="MVK69" i="9"/>
  <c r="MWQ69" i="9"/>
  <c r="MXW69" i="9"/>
  <c r="MZC69" i="9"/>
  <c r="NAI69" i="9"/>
  <c r="NBO69" i="9"/>
  <c r="NCU69" i="9"/>
  <c r="NEA69" i="9"/>
  <c r="NFG69" i="9"/>
  <c r="NGM69" i="9"/>
  <c r="NHS69" i="9"/>
  <c r="NIY69" i="9"/>
  <c r="NKE69" i="9"/>
  <c r="NLK69" i="9"/>
  <c r="NMQ69" i="9"/>
  <c r="NNW69" i="9"/>
  <c r="NPC69" i="9"/>
  <c r="NQI69" i="9"/>
  <c r="NRO69" i="9"/>
  <c r="NSU69" i="9"/>
  <c r="NUA69" i="9"/>
  <c r="NVG69" i="9"/>
  <c r="NWM69" i="9"/>
  <c r="NXS69" i="9"/>
  <c r="NYY69" i="9"/>
  <c r="OAE69" i="9"/>
  <c r="OBK69" i="9"/>
  <c r="OCQ69" i="9"/>
  <c r="ODW69" i="9"/>
  <c r="OFC69" i="9"/>
  <c r="OGI69" i="9"/>
  <c r="OHO69" i="9"/>
  <c r="OIU69" i="9"/>
  <c r="OKA69" i="9"/>
  <c r="OLG69" i="9"/>
  <c r="OMM69" i="9"/>
  <c r="ONS69" i="9"/>
  <c r="OOY69" i="9"/>
  <c r="OQE69" i="9"/>
  <c r="ORK69" i="9"/>
  <c r="OSQ69" i="9"/>
  <c r="OTW69" i="9"/>
  <c r="OVC69" i="9"/>
  <c r="OWI69" i="9"/>
  <c r="OXO69" i="9"/>
  <c r="OYU69" i="9"/>
  <c r="PAA69" i="9"/>
  <c r="PBG69" i="9"/>
  <c r="PCM69" i="9"/>
  <c r="PDS69" i="9"/>
  <c r="PEY69" i="9"/>
  <c r="PGE69" i="9"/>
  <c r="PHK69" i="9"/>
  <c r="PIQ69" i="9"/>
  <c r="PJW69" i="9"/>
  <c r="PLC69" i="9"/>
  <c r="PMI69" i="9"/>
  <c r="PNO69" i="9"/>
  <c r="POU69" i="9"/>
  <c r="PQA69" i="9"/>
  <c r="PRG69" i="9"/>
  <c r="PSM69" i="9"/>
  <c r="PTS69" i="9"/>
  <c r="PUY69" i="9"/>
  <c r="PWE69" i="9"/>
  <c r="PXK69" i="9"/>
  <c r="PYQ69" i="9"/>
  <c r="PZW69" i="9"/>
  <c r="QBC69" i="9"/>
  <c r="QCI69" i="9"/>
  <c r="QDO69" i="9"/>
  <c r="QEU69" i="9"/>
  <c r="QGA69" i="9"/>
  <c r="QHG69" i="9"/>
  <c r="QIM69" i="9"/>
  <c r="QJS69" i="9"/>
  <c r="QKY69" i="9"/>
  <c r="QME69" i="9"/>
  <c r="QNK69" i="9"/>
  <c r="QOQ69" i="9"/>
  <c r="QPW69" i="9"/>
  <c r="QRC69" i="9"/>
  <c r="QSI69" i="9"/>
  <c r="QTO69" i="9"/>
  <c r="QUU69" i="9"/>
  <c r="QWA69" i="9"/>
  <c r="QXG69" i="9"/>
  <c r="QYM69" i="9"/>
  <c r="QZS69" i="9"/>
  <c r="RAY69" i="9"/>
  <c r="RCE69" i="9"/>
  <c r="RDK69" i="9"/>
  <c r="REQ69" i="9"/>
  <c r="RFW69" i="9"/>
  <c r="RHC69" i="9"/>
  <c r="RII69" i="9"/>
  <c r="RJO69" i="9"/>
  <c r="RKU69" i="9"/>
  <c r="RMA69" i="9"/>
  <c r="RNG69" i="9"/>
  <c r="ROM69" i="9"/>
  <c r="RPS69" i="9"/>
  <c r="RQY69" i="9"/>
  <c r="RSE69" i="9"/>
  <c r="RTK69" i="9"/>
  <c r="RUQ69" i="9"/>
  <c r="RVW69" i="9"/>
  <c r="RXC69" i="9"/>
  <c r="RYI69" i="9"/>
  <c r="RZO69" i="9"/>
  <c r="SAU69" i="9"/>
  <c r="SCA69" i="9"/>
  <c r="SDG69" i="9"/>
  <c r="SEM69" i="9"/>
  <c r="SFS69" i="9"/>
  <c r="SGY69" i="9"/>
  <c r="SIE69" i="9"/>
  <c r="SJK69" i="9"/>
  <c r="SKQ69" i="9"/>
  <c r="SLW69" i="9"/>
  <c r="SNC69" i="9"/>
  <c r="SOI69" i="9"/>
  <c r="SPO69" i="9"/>
  <c r="SQU69" i="9"/>
  <c r="SSA69" i="9"/>
  <c r="STG69" i="9"/>
  <c r="SUM69" i="9"/>
  <c r="SVS69" i="9"/>
  <c r="SWY69" i="9"/>
  <c r="SYE69" i="9"/>
  <c r="SZK69" i="9"/>
  <c r="TAQ69" i="9"/>
  <c r="TBW69" i="9"/>
  <c r="TDC69" i="9"/>
  <c r="TEI69" i="9"/>
  <c r="GVI69" i="9"/>
  <c r="HFE69" i="9"/>
  <c r="HKC69" i="9"/>
  <c r="HNI69" i="9"/>
  <c r="HQW69" i="9"/>
  <c r="HTY69" i="9"/>
  <c r="HWK69" i="9"/>
  <c r="HYW69" i="9"/>
  <c r="IBI69" i="9"/>
  <c r="IDU69" i="9"/>
  <c r="IGG69" i="9"/>
  <c r="IIS69" i="9"/>
  <c r="ILE69" i="9"/>
  <c r="INQ69" i="9"/>
  <c r="IQC69" i="9"/>
  <c r="ISO69" i="9"/>
  <c r="IVA69" i="9"/>
  <c r="IXM69" i="9"/>
  <c r="IZY69" i="9"/>
  <c r="JCK69" i="9"/>
  <c r="JEW69" i="9"/>
  <c r="JHI69" i="9"/>
  <c r="JJU69" i="9"/>
  <c r="JLY69" i="9"/>
  <c r="JNY69" i="9"/>
  <c r="JPM69" i="9"/>
  <c r="JRA69" i="9"/>
  <c r="JSW69" i="9"/>
  <c r="JUK69" i="9"/>
  <c r="JVY69" i="9"/>
  <c r="JXS69" i="9"/>
  <c r="JZC69" i="9"/>
  <c r="KAM69" i="9"/>
  <c r="KBW69" i="9"/>
  <c r="KDG69" i="9"/>
  <c r="KEQ69" i="9"/>
  <c r="KGA69" i="9"/>
  <c r="KHO69" i="9"/>
  <c r="KIY69" i="9"/>
  <c r="KKI69" i="9"/>
  <c r="KLS69" i="9"/>
  <c r="KNC69" i="9"/>
  <c r="KOM69" i="9"/>
  <c r="KPW69" i="9"/>
  <c r="KRK69" i="9"/>
  <c r="KSU69" i="9"/>
  <c r="KUE69" i="9"/>
  <c r="KVO69" i="9"/>
  <c r="KWY69" i="9"/>
  <c r="KYI69" i="9"/>
  <c r="KZS69" i="9"/>
  <c r="LBG69" i="9"/>
  <c r="LCQ69" i="9"/>
  <c r="LEA69" i="9"/>
  <c r="LFK69" i="9"/>
  <c r="LGU69" i="9"/>
  <c r="LIE69" i="9"/>
  <c r="LJO69" i="9"/>
  <c r="LLC69" i="9"/>
  <c r="LMM69" i="9"/>
  <c r="LNW69" i="9"/>
  <c r="LPG69" i="9"/>
  <c r="LQQ69" i="9"/>
  <c r="LSA69" i="9"/>
  <c r="LTK69" i="9"/>
  <c r="LUY69" i="9"/>
  <c r="LWI69" i="9"/>
  <c r="LXQ69" i="9"/>
  <c r="LYY69" i="9"/>
  <c r="MAG69" i="9"/>
  <c r="MBO69" i="9"/>
  <c r="MCW69" i="9"/>
  <c r="MEE69" i="9"/>
  <c r="MFM69" i="9"/>
  <c r="MGS69" i="9"/>
  <c r="MHY69" i="9"/>
  <c r="MJE69" i="9"/>
  <c r="MKK69" i="9"/>
  <c r="MLQ69" i="9"/>
  <c r="MMW69" i="9"/>
  <c r="MOC69" i="9"/>
  <c r="MPI69" i="9"/>
  <c r="MQO69" i="9"/>
  <c r="MRU69" i="9"/>
  <c r="MTA69" i="9"/>
  <c r="MUG69" i="9"/>
  <c r="MVM69" i="9"/>
  <c r="MWS69" i="9"/>
  <c r="MXY69" i="9"/>
  <c r="MZE69" i="9"/>
  <c r="NAK69" i="9"/>
  <c r="NBQ69" i="9"/>
  <c r="NCW69" i="9"/>
  <c r="NEC69" i="9"/>
  <c r="NFI69" i="9"/>
  <c r="NGO69" i="9"/>
  <c r="NHU69" i="9"/>
  <c r="NJA69" i="9"/>
  <c r="NKG69" i="9"/>
  <c r="NLM69" i="9"/>
  <c r="NMS69" i="9"/>
  <c r="NNY69" i="9"/>
  <c r="NPE69" i="9"/>
  <c r="NQK69" i="9"/>
  <c r="NRQ69" i="9"/>
  <c r="NSW69" i="9"/>
  <c r="NUC69" i="9"/>
  <c r="NVI69" i="9"/>
  <c r="NWO69" i="9"/>
  <c r="NXU69" i="9"/>
  <c r="NZA69" i="9"/>
  <c r="OAG69" i="9"/>
  <c r="OBM69" i="9"/>
  <c r="OCS69" i="9"/>
  <c r="ODY69" i="9"/>
  <c r="OFE69" i="9"/>
  <c r="OGK69" i="9"/>
  <c r="OHQ69" i="9"/>
  <c r="OIW69" i="9"/>
  <c r="OKC69" i="9"/>
  <c r="OLI69" i="9"/>
  <c r="OMO69" i="9"/>
  <c r="ONU69" i="9"/>
  <c r="OPA69" i="9"/>
  <c r="OQG69" i="9"/>
  <c r="ORM69" i="9"/>
  <c r="OSS69" i="9"/>
  <c r="OTY69" i="9"/>
  <c r="OVE69" i="9"/>
  <c r="OWK69" i="9"/>
  <c r="OXQ69" i="9"/>
  <c r="OYW69" i="9"/>
  <c r="PAC69" i="9"/>
  <c r="PBI69" i="9"/>
  <c r="PCO69" i="9"/>
  <c r="PDU69" i="9"/>
  <c r="PFA69" i="9"/>
  <c r="PGG69" i="9"/>
  <c r="PHM69" i="9"/>
  <c r="PIS69" i="9"/>
  <c r="PJY69" i="9"/>
  <c r="PLE69" i="9"/>
  <c r="PMK69" i="9"/>
  <c r="GVK69" i="9"/>
  <c r="HFG69" i="9"/>
  <c r="HKE69" i="9"/>
  <c r="HNK69" i="9"/>
  <c r="HQY69" i="9"/>
  <c r="HUA69" i="9"/>
  <c r="HWM69" i="9"/>
  <c r="HYY69" i="9"/>
  <c r="IBK69" i="9"/>
  <c r="IDW69" i="9"/>
  <c r="IGI69" i="9"/>
  <c r="IIU69" i="9"/>
  <c r="ILG69" i="9"/>
  <c r="INS69" i="9"/>
  <c r="IQE69" i="9"/>
  <c r="ISQ69" i="9"/>
  <c r="IVC69" i="9"/>
  <c r="IXO69" i="9"/>
  <c r="JAA69" i="9"/>
  <c r="JCM69" i="9"/>
  <c r="JEY69" i="9"/>
  <c r="JHK69" i="9"/>
  <c r="JJW69" i="9"/>
  <c r="JMA69" i="9"/>
  <c r="JOA69" i="9"/>
  <c r="JPO69" i="9"/>
  <c r="JRE69" i="9"/>
  <c r="JSY69" i="9"/>
  <c r="JUM69" i="9"/>
  <c r="JWC69" i="9"/>
  <c r="JXU69" i="9"/>
  <c r="JZE69" i="9"/>
  <c r="KAO69" i="9"/>
  <c r="KBY69" i="9"/>
  <c r="KDI69" i="9"/>
  <c r="KES69" i="9"/>
  <c r="KGC69" i="9"/>
  <c r="KHQ69" i="9"/>
  <c r="KJA69" i="9"/>
  <c r="KKK69" i="9"/>
  <c r="KLU69" i="9"/>
  <c r="KNE69" i="9"/>
  <c r="KOO69" i="9"/>
  <c r="KPY69" i="9"/>
  <c r="KRM69" i="9"/>
  <c r="KSW69" i="9"/>
  <c r="KUG69" i="9"/>
  <c r="KVQ69" i="9"/>
  <c r="KXA69" i="9"/>
  <c r="KYK69" i="9"/>
  <c r="KZU69" i="9"/>
  <c r="LBI69" i="9"/>
  <c r="LCS69" i="9"/>
  <c r="LEC69" i="9"/>
  <c r="LFM69" i="9"/>
  <c r="LGW69" i="9"/>
  <c r="LIG69" i="9"/>
  <c r="LJQ69" i="9"/>
  <c r="LLE69" i="9"/>
  <c r="LMO69" i="9"/>
  <c r="LNY69" i="9"/>
  <c r="LPI69" i="9"/>
  <c r="LQS69" i="9"/>
  <c r="LSC69" i="9"/>
  <c r="LTM69" i="9"/>
  <c r="LVA69" i="9"/>
  <c r="LWK69" i="9"/>
  <c r="LXS69" i="9"/>
  <c r="LZA69" i="9"/>
  <c r="MAI69" i="9"/>
  <c r="MBQ69" i="9"/>
  <c r="MCY69" i="9"/>
  <c r="MEG69" i="9"/>
  <c r="MFO69" i="9"/>
  <c r="MGU69" i="9"/>
  <c r="MIA69" i="9"/>
  <c r="MJG69" i="9"/>
  <c r="MKM69" i="9"/>
  <c r="MLS69" i="9"/>
  <c r="MMY69" i="9"/>
  <c r="MOE69" i="9"/>
  <c r="MPK69" i="9"/>
  <c r="MQQ69" i="9"/>
  <c r="MRW69" i="9"/>
  <c r="MTC69" i="9"/>
  <c r="MUI69" i="9"/>
  <c r="MVO69" i="9"/>
  <c r="MWU69" i="9"/>
  <c r="MYA69" i="9"/>
  <c r="MZG69" i="9"/>
  <c r="NAM69" i="9"/>
  <c r="NBS69" i="9"/>
  <c r="NCY69" i="9"/>
  <c r="NEE69" i="9"/>
  <c r="NFK69" i="9"/>
  <c r="NGQ69" i="9"/>
  <c r="NHW69" i="9"/>
  <c r="NJC69" i="9"/>
  <c r="NKI69" i="9"/>
  <c r="NLO69" i="9"/>
  <c r="NMU69" i="9"/>
  <c r="NOA69" i="9"/>
  <c r="NPG69" i="9"/>
  <c r="NQM69" i="9"/>
  <c r="NRS69" i="9"/>
  <c r="NSY69" i="9"/>
  <c r="NUE69" i="9"/>
  <c r="NVK69" i="9"/>
  <c r="NWQ69" i="9"/>
  <c r="NXW69" i="9"/>
  <c r="NZC69" i="9"/>
  <c r="OAI69" i="9"/>
  <c r="OBO69" i="9"/>
  <c r="OCU69" i="9"/>
  <c r="OEA69" i="9"/>
  <c r="OFG69" i="9"/>
  <c r="OGM69" i="9"/>
  <c r="OHS69" i="9"/>
  <c r="OIY69" i="9"/>
  <c r="OKE69" i="9"/>
  <c r="OLK69" i="9"/>
  <c r="OMQ69" i="9"/>
  <c r="ONW69" i="9"/>
  <c r="OPC69" i="9"/>
  <c r="OQI69" i="9"/>
  <c r="ORO69" i="9"/>
  <c r="OSU69" i="9"/>
  <c r="OUA69" i="9"/>
  <c r="OVG69" i="9"/>
  <c r="OWM69" i="9"/>
  <c r="OXS69" i="9"/>
  <c r="OYY69" i="9"/>
  <c r="PAE69" i="9"/>
  <c r="PBK69" i="9"/>
  <c r="PCQ69" i="9"/>
  <c r="PDW69" i="9"/>
  <c r="PFC69" i="9"/>
  <c r="PGI69" i="9"/>
  <c r="PHO69" i="9"/>
  <c r="PIU69" i="9"/>
  <c r="PKA69" i="9"/>
  <c r="PLG69" i="9"/>
  <c r="PMM69" i="9"/>
  <c r="PNS69" i="9"/>
  <c r="POY69" i="9"/>
  <c r="PQE69" i="9"/>
  <c r="PRK69" i="9"/>
  <c r="PSQ69" i="9"/>
  <c r="PTW69" i="9"/>
  <c r="PVC69" i="9"/>
  <c r="PWI69" i="9"/>
  <c r="PXO69" i="9"/>
  <c r="PYU69" i="9"/>
  <c r="QAA69" i="9"/>
  <c r="QBG69" i="9"/>
  <c r="QCM69" i="9"/>
  <c r="QDS69" i="9"/>
  <c r="QEY69" i="9"/>
  <c r="QGE69" i="9"/>
  <c r="QHK69" i="9"/>
  <c r="QIQ69" i="9"/>
  <c r="QJW69" i="9"/>
  <c r="QLC69" i="9"/>
  <c r="QMI69" i="9"/>
  <c r="QNO69" i="9"/>
  <c r="QOU69" i="9"/>
  <c r="QQA69" i="9"/>
  <c r="QRG69" i="9"/>
  <c r="QSM69" i="9"/>
  <c r="QTS69" i="9"/>
  <c r="QUY69" i="9"/>
  <c r="QWE69" i="9"/>
  <c r="QXK69" i="9"/>
  <c r="QYQ69" i="9"/>
  <c r="QZW69" i="9"/>
  <c r="RBC69" i="9"/>
  <c r="RCI69" i="9"/>
  <c r="RDO69" i="9"/>
  <c r="REU69" i="9"/>
  <c r="RGA69" i="9"/>
  <c r="RHG69" i="9"/>
  <c r="RIM69" i="9"/>
  <c r="RJS69" i="9"/>
  <c r="RKY69" i="9"/>
  <c r="RME69" i="9"/>
  <c r="RNK69" i="9"/>
  <c r="ROQ69" i="9"/>
  <c r="RPW69" i="9"/>
  <c r="RRC69" i="9"/>
  <c r="RSI69" i="9"/>
  <c r="RTO69" i="9"/>
  <c r="RUU69" i="9"/>
  <c r="RWA69" i="9"/>
  <c r="RXG69" i="9"/>
  <c r="RYM69" i="9"/>
  <c r="RZS69" i="9"/>
  <c r="SAY69" i="9"/>
  <c r="SCE69" i="9"/>
  <c r="SDK69" i="9"/>
  <c r="SEQ69" i="9"/>
  <c r="SFW69" i="9"/>
  <c r="SHC69" i="9"/>
  <c r="SII69" i="9"/>
  <c r="SJO69" i="9"/>
  <c r="SKU69" i="9"/>
  <c r="SMA69" i="9"/>
  <c r="SNG69" i="9"/>
  <c r="SOM69" i="9"/>
  <c r="SPS69" i="9"/>
  <c r="SQY69" i="9"/>
  <c r="SSE69" i="9"/>
  <c r="STK69" i="9"/>
  <c r="SUQ69" i="9"/>
  <c r="SVW69" i="9"/>
  <c r="SXC69" i="9"/>
  <c r="SYI69" i="9"/>
  <c r="SZO69" i="9"/>
  <c r="TAU69" i="9"/>
  <c r="TCA69" i="9"/>
  <c r="TDG69" i="9"/>
  <c r="TEM69" i="9"/>
  <c r="TFS69" i="9"/>
  <c r="TGY69" i="9"/>
  <c r="TIE69" i="9"/>
  <c r="TJK69" i="9"/>
  <c r="TKQ69" i="9"/>
  <c r="TLW69" i="9"/>
  <c r="TNC69" i="9"/>
  <c r="TOI69" i="9"/>
  <c r="TPO69" i="9"/>
  <c r="TQU69" i="9"/>
  <c r="TSA69" i="9"/>
  <c r="TTG69" i="9"/>
  <c r="TUM69" i="9"/>
  <c r="TVS69" i="9"/>
  <c r="TWY69" i="9"/>
  <c r="TYE69" i="9"/>
  <c r="TZK69" i="9"/>
  <c r="UAQ69" i="9"/>
  <c r="UBW69" i="9"/>
  <c r="UDC69" i="9"/>
  <c r="UEI69" i="9"/>
  <c r="UFO69" i="9"/>
  <c r="UGU69" i="9"/>
  <c r="UIA69" i="9"/>
  <c r="UJG69" i="9"/>
  <c r="UKM69" i="9"/>
  <c r="ULS69" i="9"/>
  <c r="UMY69" i="9"/>
  <c r="UOE69" i="9"/>
  <c r="UPK69" i="9"/>
  <c r="UQQ69" i="9"/>
  <c r="URW69" i="9"/>
  <c r="UTC69" i="9"/>
  <c r="UUI69" i="9"/>
  <c r="UVO69" i="9"/>
  <c r="PII69" i="9"/>
  <c r="PUQ69" i="9"/>
  <c r="QAU69" i="9"/>
  <c r="QEW69" i="9"/>
  <c r="QIE69" i="9"/>
  <c r="QLS69" i="9"/>
  <c r="QPG69" i="9"/>
  <c r="QSA69" i="9"/>
  <c r="QUW69" i="9"/>
  <c r="QXI69" i="9"/>
  <c r="QZU69" i="9"/>
  <c r="RCG69" i="9"/>
  <c r="RES69" i="9"/>
  <c r="RHE69" i="9"/>
  <c r="RJQ69" i="9"/>
  <c r="RMC69" i="9"/>
  <c r="ROO69" i="9"/>
  <c r="RRA69" i="9"/>
  <c r="RTM69" i="9"/>
  <c r="RVY69" i="9"/>
  <c r="RYK69" i="9"/>
  <c r="SAW69" i="9"/>
  <c r="SDI69" i="9"/>
  <c r="SFU69" i="9"/>
  <c r="SIG69" i="9"/>
  <c r="SKS69" i="9"/>
  <c r="SNE69" i="9"/>
  <c r="SPQ69" i="9"/>
  <c r="SSC69" i="9"/>
  <c r="SUO69" i="9"/>
  <c r="SXA69" i="9"/>
  <c r="SZC69" i="9"/>
  <c r="TBK69" i="9"/>
  <c r="TDS69" i="9"/>
  <c r="TFY69" i="9"/>
  <c r="THQ69" i="9"/>
  <c r="TJU69" i="9"/>
  <c r="TLS69" i="9"/>
  <c r="TNQ69" i="9"/>
  <c r="TPU69" i="9"/>
  <c r="TRM69" i="9"/>
  <c r="TTO69" i="9"/>
  <c r="TVE69" i="9"/>
  <c r="TXE69" i="9"/>
  <c r="TYU69" i="9"/>
  <c r="UAO69" i="9"/>
  <c r="UCI69" i="9"/>
  <c r="UDW69" i="9"/>
  <c r="UFM69" i="9"/>
  <c r="UHG69" i="9"/>
  <c r="UIU69" i="9"/>
  <c r="UKK69" i="9"/>
  <c r="UME69" i="9"/>
  <c r="UNS69" i="9"/>
  <c r="UPI69" i="9"/>
  <c r="URC69" i="9"/>
  <c r="USQ69" i="9"/>
  <c r="UUE69" i="9"/>
  <c r="UVW69" i="9"/>
  <c r="UXG69" i="9"/>
  <c r="UYQ69" i="9"/>
  <c r="VAA69" i="9"/>
  <c r="VBK69" i="9"/>
  <c r="VCU69" i="9"/>
  <c r="VEE69" i="9"/>
  <c r="VFS69" i="9"/>
  <c r="VHC69" i="9"/>
  <c r="VIM69" i="9"/>
  <c r="VJW69" i="9"/>
  <c r="VLG69" i="9"/>
  <c r="VMQ69" i="9"/>
  <c r="VNY69" i="9"/>
  <c r="VPG69" i="9"/>
  <c r="VQQ69" i="9"/>
  <c r="VRY69" i="9"/>
  <c r="VTG69" i="9"/>
  <c r="VUO69" i="9"/>
  <c r="VVW69" i="9"/>
  <c r="VXE69" i="9"/>
  <c r="VYM69" i="9"/>
  <c r="VZS69" i="9"/>
  <c r="WAY69" i="9"/>
  <c r="WCE69" i="9"/>
  <c r="WDK69" i="9"/>
  <c r="WEQ69" i="9"/>
  <c r="WFW69" i="9"/>
  <c r="WHC69" i="9"/>
  <c r="WII69" i="9"/>
  <c r="WJO69" i="9"/>
  <c r="WKU69" i="9"/>
  <c r="WMA69" i="9"/>
  <c r="WNG69" i="9"/>
  <c r="WOM69" i="9"/>
  <c r="WPS69" i="9"/>
  <c r="WQY69" i="9"/>
  <c r="WSE69" i="9"/>
  <c r="WTK69" i="9"/>
  <c r="WUQ69" i="9"/>
  <c r="WVW69" i="9"/>
  <c r="WXC69" i="9"/>
  <c r="WYI69" i="9"/>
  <c r="WZO69" i="9"/>
  <c r="XAU69" i="9"/>
  <c r="XCA69" i="9"/>
  <c r="XDG69" i="9"/>
  <c r="XEM69" i="9"/>
  <c r="URG69" i="9"/>
  <c r="VKA69" i="9"/>
  <c r="VQU69" i="9"/>
  <c r="VUS69" i="9"/>
  <c r="WBC69" i="9"/>
  <c r="WEU69" i="9"/>
  <c r="WJS69" i="9"/>
  <c r="WNK69" i="9"/>
  <c r="WRC69" i="9"/>
  <c r="WUU69" i="9"/>
  <c r="XCE69" i="9"/>
  <c r="XEQ69" i="9"/>
  <c r="WZU69" i="9"/>
  <c r="WRG69" i="9"/>
  <c r="XEU69" i="9"/>
  <c r="WRI69" i="9"/>
  <c r="WZY69" i="9"/>
  <c r="WVC69" i="9"/>
  <c r="WTY69" i="9"/>
  <c r="XAE69" i="9"/>
  <c r="WQO69" i="9"/>
  <c r="PJO69" i="9"/>
  <c r="PVA69" i="9"/>
  <c r="QBE69" i="9"/>
  <c r="QFK69" i="9"/>
  <c r="QIO69" i="9"/>
  <c r="QLU69" i="9"/>
  <c r="QPI69" i="9"/>
  <c r="QSK69" i="9"/>
  <c r="QVG69" i="9"/>
  <c r="QXS69" i="9"/>
  <c r="RAE69" i="9"/>
  <c r="RCQ69" i="9"/>
  <c r="RFC69" i="9"/>
  <c r="RHO69" i="9"/>
  <c r="RKA69" i="9"/>
  <c r="RMM69" i="9"/>
  <c r="ROY69" i="9"/>
  <c r="RRK69" i="9"/>
  <c r="RTW69" i="9"/>
  <c r="RWI69" i="9"/>
  <c r="RYU69" i="9"/>
  <c r="SBG69" i="9"/>
  <c r="SDS69" i="9"/>
  <c r="SGE69" i="9"/>
  <c r="SIQ69" i="9"/>
  <c r="SLC69" i="9"/>
  <c r="SNO69" i="9"/>
  <c r="SQA69" i="9"/>
  <c r="SSM69" i="9"/>
  <c r="SUY69" i="9"/>
  <c r="SXK69" i="9"/>
  <c r="SZM69" i="9"/>
  <c r="TBM69" i="9"/>
  <c r="TDU69" i="9"/>
  <c r="TGA69" i="9"/>
  <c r="THS69" i="9"/>
  <c r="TJW69" i="9"/>
  <c r="TLU69" i="9"/>
  <c r="TNS69" i="9"/>
  <c r="TPW69" i="9"/>
  <c r="TRO69" i="9"/>
  <c r="TTQ69" i="9"/>
  <c r="TVG69" i="9"/>
  <c r="TXG69" i="9"/>
  <c r="TYW69" i="9"/>
  <c r="UAW69" i="9"/>
  <c r="UCK69" i="9"/>
  <c r="UDY69" i="9"/>
  <c r="UFU69" i="9"/>
  <c r="UHI69" i="9"/>
  <c r="UIW69" i="9"/>
  <c r="UKS69" i="9"/>
  <c r="UMG69" i="9"/>
  <c r="UNU69" i="9"/>
  <c r="UPQ69" i="9"/>
  <c r="URE69" i="9"/>
  <c r="USS69" i="9"/>
  <c r="UUG69" i="9"/>
  <c r="UVY69" i="9"/>
  <c r="UXI69" i="9"/>
  <c r="UYS69" i="9"/>
  <c r="VAC69" i="9"/>
  <c r="VBM69" i="9"/>
  <c r="VCW69" i="9"/>
  <c r="VEK69" i="9"/>
  <c r="VFU69" i="9"/>
  <c r="VHE69" i="9"/>
  <c r="VIO69" i="9"/>
  <c r="VJY69" i="9"/>
  <c r="VLI69" i="9"/>
  <c r="VMS69" i="9"/>
  <c r="VOA69" i="9"/>
  <c r="VPK69" i="9"/>
  <c r="VQS69" i="9"/>
  <c r="VSA69" i="9"/>
  <c r="VTI69" i="9"/>
  <c r="VUQ69" i="9"/>
  <c r="VVY69" i="9"/>
  <c r="VXG69" i="9"/>
  <c r="VYO69" i="9"/>
  <c r="VZU69" i="9"/>
  <c r="WBA69" i="9"/>
  <c r="WCG69" i="9"/>
  <c r="WDM69" i="9"/>
  <c r="WES69" i="9"/>
  <c r="WFY69" i="9"/>
  <c r="WHE69" i="9"/>
  <c r="WIK69" i="9"/>
  <c r="WJQ69" i="9"/>
  <c r="WKW69" i="9"/>
  <c r="WMC69" i="9"/>
  <c r="WNI69" i="9"/>
  <c r="WOO69" i="9"/>
  <c r="WPU69" i="9"/>
  <c r="WRA69" i="9"/>
  <c r="WSG69" i="9"/>
  <c r="WTM69" i="9"/>
  <c r="WUS69" i="9"/>
  <c r="WVY69" i="9"/>
  <c r="WXE69" i="9"/>
  <c r="WYK69" i="9"/>
  <c r="WZQ69" i="9"/>
  <c r="XAW69" i="9"/>
  <c r="XCC69" i="9"/>
  <c r="XDI69" i="9"/>
  <c r="XEO69" i="9"/>
  <c r="UFW69" i="9"/>
  <c r="UWA69" i="9"/>
  <c r="VCY69" i="9"/>
  <c r="VLK69" i="9"/>
  <c r="VSC69" i="9"/>
  <c r="VXI69" i="9"/>
  <c r="VZW69" i="9"/>
  <c r="WDO69" i="9"/>
  <c r="WGA69" i="9"/>
  <c r="WIM69" i="9"/>
  <c r="WME69" i="9"/>
  <c r="WPW69" i="9"/>
  <c r="WTO69" i="9"/>
  <c r="XAY69" i="9"/>
  <c r="XCG69" i="9"/>
  <c r="WQA69" i="9"/>
  <c r="WYQ69" i="9"/>
  <c r="WNQ69" i="9"/>
  <c r="WYS69" i="9"/>
  <c r="WYU69" i="9"/>
  <c r="XDU69" i="9"/>
  <c r="WYY69" i="9"/>
  <c r="PKU69" i="9"/>
  <c r="PVW69" i="9"/>
  <c r="QBS69" i="9"/>
  <c r="QFO69" i="9"/>
  <c r="QJC69" i="9"/>
  <c r="QLW69" i="9"/>
  <c r="QPK69" i="9"/>
  <c r="QSU69" i="9"/>
  <c r="QVI69" i="9"/>
  <c r="QXU69" i="9"/>
  <c r="RAG69" i="9"/>
  <c r="RCS69" i="9"/>
  <c r="RFE69" i="9"/>
  <c r="RHQ69" i="9"/>
  <c r="RKC69" i="9"/>
  <c r="RMO69" i="9"/>
  <c r="RPA69" i="9"/>
  <c r="RRM69" i="9"/>
  <c r="RTY69" i="9"/>
  <c r="RWK69" i="9"/>
  <c r="RYW69" i="9"/>
  <c r="SBI69" i="9"/>
  <c r="SDU69" i="9"/>
  <c r="SGG69" i="9"/>
  <c r="SIS69" i="9"/>
  <c r="SLE69" i="9"/>
  <c r="SNQ69" i="9"/>
  <c r="SQC69" i="9"/>
  <c r="SSO69" i="9"/>
  <c r="SVA69" i="9"/>
  <c r="SXM69" i="9"/>
  <c r="SZU69" i="9"/>
  <c r="TBO69" i="9"/>
  <c r="TDW69" i="9"/>
  <c r="TGC69" i="9"/>
  <c r="TIA69" i="9"/>
  <c r="TJY69" i="9"/>
  <c r="TMC69" i="9"/>
  <c r="TNU69" i="9"/>
  <c r="TPY69" i="9"/>
  <c r="TRW69" i="9"/>
  <c r="TTS69" i="9"/>
  <c r="TVI69" i="9"/>
  <c r="TXI69" i="9"/>
  <c r="TYY69" i="9"/>
  <c r="UAY69" i="9"/>
  <c r="UCM69" i="9"/>
  <c r="UEC69" i="9"/>
  <c r="UHK69" i="9"/>
  <c r="UJA69" i="9"/>
  <c r="UKU69" i="9"/>
  <c r="UMI69" i="9"/>
  <c r="UNY69" i="9"/>
  <c r="UPS69" i="9"/>
  <c r="USW69" i="9"/>
  <c r="UUO69" i="9"/>
  <c r="UXK69" i="9"/>
  <c r="UYU69" i="9"/>
  <c r="VAE69" i="9"/>
  <c r="VBO69" i="9"/>
  <c r="VEM69" i="9"/>
  <c r="VFW69" i="9"/>
  <c r="VHG69" i="9"/>
  <c r="VIQ69" i="9"/>
  <c r="VMU69" i="9"/>
  <c r="VOE69" i="9"/>
  <c r="VPM69" i="9"/>
  <c r="VTK69" i="9"/>
  <c r="VWA69" i="9"/>
  <c r="VYQ69" i="9"/>
  <c r="WCI69" i="9"/>
  <c r="WHG69" i="9"/>
  <c r="WKY69" i="9"/>
  <c r="WOQ69" i="9"/>
  <c r="WSI69" i="9"/>
  <c r="WWA69" i="9"/>
  <c r="WXG69" i="9"/>
  <c r="XDK69" i="9"/>
  <c r="WYO69" i="9"/>
  <c r="WOU69" i="9"/>
  <c r="WQC69" i="9"/>
  <c r="WWG69" i="9"/>
  <c r="XBG69" i="9"/>
  <c r="WXQ69" i="9"/>
  <c r="WWM69" i="9"/>
  <c r="XCS69" i="9"/>
  <c r="XEC69" i="9"/>
  <c r="PMA69" i="9"/>
  <c r="PWG69" i="9"/>
  <c r="QBW69" i="9"/>
  <c r="QFQ69" i="9"/>
  <c r="QJE69" i="9"/>
  <c r="QMG69" i="9"/>
  <c r="QPM69" i="9"/>
  <c r="QSY69" i="9"/>
  <c r="QVK69" i="9"/>
  <c r="QXW69" i="9"/>
  <c r="RAI69" i="9"/>
  <c r="RCU69" i="9"/>
  <c r="RFG69" i="9"/>
  <c r="RHS69" i="9"/>
  <c r="RKE69" i="9"/>
  <c r="RMQ69" i="9"/>
  <c r="RPC69" i="9"/>
  <c r="RRO69" i="9"/>
  <c r="RUA69" i="9"/>
  <c r="RWM69" i="9"/>
  <c r="RYY69" i="9"/>
  <c r="SBK69" i="9"/>
  <c r="SDW69" i="9"/>
  <c r="SGI69" i="9"/>
  <c r="SIU69" i="9"/>
  <c r="SLG69" i="9"/>
  <c r="SNS69" i="9"/>
  <c r="SQE69" i="9"/>
  <c r="SSQ69" i="9"/>
  <c r="SVC69" i="9"/>
  <c r="SXO69" i="9"/>
  <c r="SZW69" i="9"/>
  <c r="TBY69" i="9"/>
  <c r="TDY69" i="9"/>
  <c r="TGE69" i="9"/>
  <c r="TIC69" i="9"/>
  <c r="TKA69" i="9"/>
  <c r="TME69" i="9"/>
  <c r="TNW69" i="9"/>
  <c r="TQA69" i="9"/>
  <c r="TRY69" i="9"/>
  <c r="TTU69" i="9"/>
  <c r="TVO69" i="9"/>
  <c r="TXK69" i="9"/>
  <c r="TZA69" i="9"/>
  <c r="UBA69" i="9"/>
  <c r="UCO69" i="9"/>
  <c r="UEE69" i="9"/>
  <c r="UFY69" i="9"/>
  <c r="UHM69" i="9"/>
  <c r="UJC69" i="9"/>
  <c r="UKW69" i="9"/>
  <c r="UMK69" i="9"/>
  <c r="UOA69" i="9"/>
  <c r="UPU69" i="9"/>
  <c r="URI69" i="9"/>
  <c r="USY69" i="9"/>
  <c r="UUQ69" i="9"/>
  <c r="UWC69" i="9"/>
  <c r="UXM69" i="9"/>
  <c r="UYW69" i="9"/>
  <c r="VAG69" i="9"/>
  <c r="VBQ69" i="9"/>
  <c r="VDE69" i="9"/>
  <c r="VEO69" i="9"/>
  <c r="VFY69" i="9"/>
  <c r="VHI69" i="9"/>
  <c r="VIS69" i="9"/>
  <c r="VKC69" i="9"/>
  <c r="VLM69" i="9"/>
  <c r="VMY69" i="9"/>
  <c r="VOG69" i="9"/>
  <c r="VPO69" i="9"/>
  <c r="VQW69" i="9"/>
  <c r="VSE69" i="9"/>
  <c r="VTM69" i="9"/>
  <c r="VUU69" i="9"/>
  <c r="VWC69" i="9"/>
  <c r="VXK69" i="9"/>
  <c r="VYS69" i="9"/>
  <c r="VZY69" i="9"/>
  <c r="WBE69" i="9"/>
  <c r="WCK69" i="9"/>
  <c r="WDQ69" i="9"/>
  <c r="WEW69" i="9"/>
  <c r="WGC69" i="9"/>
  <c r="WHI69" i="9"/>
  <c r="WIO69" i="9"/>
  <c r="WJU69" i="9"/>
  <c r="WLA69" i="9"/>
  <c r="WMG69" i="9"/>
  <c r="WNM69" i="9"/>
  <c r="WOS69" i="9"/>
  <c r="WPY69" i="9"/>
  <c r="WRE69" i="9"/>
  <c r="WSK69" i="9"/>
  <c r="WTQ69" i="9"/>
  <c r="WUW69" i="9"/>
  <c r="XBA69" i="9"/>
  <c r="XDO69" i="9"/>
  <c r="WMK69" i="9"/>
  <c r="XDQ69" i="9"/>
  <c r="WRM69" i="9"/>
  <c r="XDW69" i="9"/>
  <c r="WZA69" i="9"/>
  <c r="XCW69" i="9"/>
  <c r="PNG69" i="9"/>
  <c r="PWU69" i="9"/>
  <c r="QBY69" i="9"/>
  <c r="QFS69" i="9"/>
  <c r="QJG69" i="9"/>
  <c r="QMU69" i="9"/>
  <c r="QPO69" i="9"/>
  <c r="QTA69" i="9"/>
  <c r="QVM69" i="9"/>
  <c r="QXY69" i="9"/>
  <c r="RAK69" i="9"/>
  <c r="RCW69" i="9"/>
  <c r="RFI69" i="9"/>
  <c r="RHU69" i="9"/>
  <c r="RKG69" i="9"/>
  <c r="RMS69" i="9"/>
  <c r="RPE69" i="9"/>
  <c r="RRQ69" i="9"/>
  <c r="RUC69" i="9"/>
  <c r="RWO69" i="9"/>
  <c r="RZA69" i="9"/>
  <c r="SBM69" i="9"/>
  <c r="SDY69" i="9"/>
  <c r="SGK69" i="9"/>
  <c r="SIW69" i="9"/>
  <c r="SLI69" i="9"/>
  <c r="SNU69" i="9"/>
  <c r="SQG69" i="9"/>
  <c r="SSS69" i="9"/>
  <c r="SVE69" i="9"/>
  <c r="SXQ69" i="9"/>
  <c r="SZY69" i="9"/>
  <c r="TCG69" i="9"/>
  <c r="TEA69" i="9"/>
  <c r="TGG69" i="9"/>
  <c r="TIK69" i="9"/>
  <c r="TKC69" i="9"/>
  <c r="TMG69" i="9"/>
  <c r="TOE69" i="9"/>
  <c r="TQC69" i="9"/>
  <c r="TSG69" i="9"/>
  <c r="TTW69" i="9"/>
  <c r="TVQ69" i="9"/>
  <c r="TXM69" i="9"/>
  <c r="TZG69" i="9"/>
  <c r="UBC69" i="9"/>
  <c r="UCQ69" i="9"/>
  <c r="UEG69" i="9"/>
  <c r="UGA69" i="9"/>
  <c r="UHO69" i="9"/>
  <c r="UJE69" i="9"/>
  <c r="UKY69" i="9"/>
  <c r="UMM69" i="9"/>
  <c r="UOC69" i="9"/>
  <c r="UPW69" i="9"/>
  <c r="URK69" i="9"/>
  <c r="UTA69" i="9"/>
  <c r="UUS69" i="9"/>
  <c r="UWE69" i="9"/>
  <c r="UXO69" i="9"/>
  <c r="UYY69" i="9"/>
  <c r="VAI69" i="9"/>
  <c r="VBS69" i="9"/>
  <c r="VDG69" i="9"/>
  <c r="VEQ69" i="9"/>
  <c r="VGA69" i="9"/>
  <c r="VHK69" i="9"/>
  <c r="VIU69" i="9"/>
  <c r="VKE69" i="9"/>
  <c r="VLO69" i="9"/>
  <c r="VNA69" i="9"/>
  <c r="VOI69" i="9"/>
  <c r="VPQ69" i="9"/>
  <c r="VQY69" i="9"/>
  <c r="VSG69" i="9"/>
  <c r="VTO69" i="9"/>
  <c r="VUW69" i="9"/>
  <c r="VWE69" i="9"/>
  <c r="VXM69" i="9"/>
  <c r="VYU69" i="9"/>
  <c r="WAA69" i="9"/>
  <c r="WBG69" i="9"/>
  <c r="WCM69" i="9"/>
  <c r="WDS69" i="9"/>
  <c r="WEY69" i="9"/>
  <c r="WGE69" i="9"/>
  <c r="WHK69" i="9"/>
  <c r="WIQ69" i="9"/>
  <c r="WJW69" i="9"/>
  <c r="WLC69" i="9"/>
  <c r="WMI69" i="9"/>
  <c r="WNO69" i="9"/>
  <c r="WSM69" i="9"/>
  <c r="WZW69" i="9"/>
  <c r="WSO69" i="9"/>
  <c r="XCK69" i="9"/>
  <c r="XEY69" i="9"/>
  <c r="WWK69" i="9"/>
  <c r="PNQ69" i="9"/>
  <c r="PXC69" i="9"/>
  <c r="QCA69" i="9"/>
  <c r="QGC69" i="9"/>
  <c r="QJI69" i="9"/>
  <c r="QMW69" i="9"/>
  <c r="QPY69" i="9"/>
  <c r="QTC69" i="9"/>
  <c r="QVO69" i="9"/>
  <c r="QYA69" i="9"/>
  <c r="RAM69" i="9"/>
  <c r="RCY69" i="9"/>
  <c r="RFK69" i="9"/>
  <c r="RHW69" i="9"/>
  <c r="RKI69" i="9"/>
  <c r="RMU69" i="9"/>
  <c r="RPG69" i="9"/>
  <c r="RRS69" i="9"/>
  <c r="RUE69" i="9"/>
  <c r="RWQ69" i="9"/>
  <c r="RZC69" i="9"/>
  <c r="SBO69" i="9"/>
  <c r="SEA69" i="9"/>
  <c r="SGM69" i="9"/>
  <c r="SIY69" i="9"/>
  <c r="SLK69" i="9"/>
  <c r="SNW69" i="9"/>
  <c r="SQI69" i="9"/>
  <c r="SSU69" i="9"/>
  <c r="SVG69" i="9"/>
  <c r="SXS69" i="9"/>
  <c r="TAA69" i="9"/>
  <c r="TCI69" i="9"/>
  <c r="TEK69" i="9"/>
  <c r="TGI69" i="9"/>
  <c r="TIM69" i="9"/>
  <c r="TKE69" i="9"/>
  <c r="TMI69" i="9"/>
  <c r="TOG69" i="9"/>
  <c r="TQE69" i="9"/>
  <c r="TSI69" i="9"/>
  <c r="TTY69" i="9"/>
  <c r="TVY69" i="9"/>
  <c r="TXO69" i="9"/>
  <c r="TZI69" i="9"/>
  <c r="UBE69" i="9"/>
  <c r="UCS69" i="9"/>
  <c r="UEO69" i="9"/>
  <c r="UGC69" i="9"/>
  <c r="UHQ69" i="9"/>
  <c r="UJM69" i="9"/>
  <c r="ULA69" i="9"/>
  <c r="UMO69" i="9"/>
  <c r="UOK69" i="9"/>
  <c r="UPY69" i="9"/>
  <c r="URM69" i="9"/>
  <c r="UTI69" i="9"/>
  <c r="UUU69" i="9"/>
  <c r="UWG69" i="9"/>
  <c r="UXQ69" i="9"/>
  <c r="UZA69" i="9"/>
  <c r="VAK69" i="9"/>
  <c r="VBY69" i="9"/>
  <c r="VDI69" i="9"/>
  <c r="VES69" i="9"/>
  <c r="VGC69" i="9"/>
  <c r="VHM69" i="9"/>
  <c r="VIW69" i="9"/>
  <c r="VKG69" i="9"/>
  <c r="VLU69" i="9"/>
  <c r="VNC69" i="9"/>
  <c r="VOK69" i="9"/>
  <c r="VPS69" i="9"/>
  <c r="VRA69" i="9"/>
  <c r="VSI69" i="9"/>
  <c r="VTQ69" i="9"/>
  <c r="VUY69" i="9"/>
  <c r="VWG69" i="9"/>
  <c r="VXO69" i="9"/>
  <c r="VYW69" i="9"/>
  <c r="WAC69" i="9"/>
  <c r="WBI69" i="9"/>
  <c r="WCO69" i="9"/>
  <c r="WDU69" i="9"/>
  <c r="WFA69" i="9"/>
  <c r="WGG69" i="9"/>
  <c r="WHM69" i="9"/>
  <c r="WOW69" i="9"/>
  <c r="WXM69" i="9"/>
  <c r="XDS69" i="9"/>
  <c r="WSS69" i="9"/>
  <c r="WUC69" i="9"/>
  <c r="WVM69" i="9"/>
  <c r="POM69" i="9"/>
  <c r="PXM69" i="9"/>
  <c r="QCK69" i="9"/>
  <c r="QGQ69" i="9"/>
  <c r="QJK69" i="9"/>
  <c r="QMY69" i="9"/>
  <c r="QQM69" i="9"/>
  <c r="QTE69" i="9"/>
  <c r="QVQ69" i="9"/>
  <c r="QYC69" i="9"/>
  <c r="RAO69" i="9"/>
  <c r="RDA69" i="9"/>
  <c r="RFM69" i="9"/>
  <c r="RHY69" i="9"/>
  <c r="RKK69" i="9"/>
  <c r="RMW69" i="9"/>
  <c r="RPI69" i="9"/>
  <c r="RRU69" i="9"/>
  <c r="RUG69" i="9"/>
  <c r="RWS69" i="9"/>
  <c r="RZE69" i="9"/>
  <c r="SBQ69" i="9"/>
  <c r="SEC69" i="9"/>
  <c r="SGO69" i="9"/>
  <c r="SJA69" i="9"/>
  <c r="SLM69" i="9"/>
  <c r="SNY69" i="9"/>
  <c r="SQK69" i="9"/>
  <c r="SSW69" i="9"/>
  <c r="SVI69" i="9"/>
  <c r="SXU69" i="9"/>
  <c r="TAC69" i="9"/>
  <c r="TCK69" i="9"/>
  <c r="TES69" i="9"/>
  <c r="TGK69" i="9"/>
  <c r="TIO69" i="9"/>
  <c r="TKM69" i="9"/>
  <c r="TMK69" i="9"/>
  <c r="TOO69" i="9"/>
  <c r="TQG69" i="9"/>
  <c r="TSK69" i="9"/>
  <c r="TUA69" i="9"/>
  <c r="TWA69" i="9"/>
  <c r="TXQ69" i="9"/>
  <c r="TZQ69" i="9"/>
  <c r="UBG69" i="9"/>
  <c r="UCW69" i="9"/>
  <c r="UEQ69" i="9"/>
  <c r="UGE69" i="9"/>
  <c r="UHU69" i="9"/>
  <c r="UJO69" i="9"/>
  <c r="ULC69" i="9"/>
  <c r="UMS69" i="9"/>
  <c r="UOM69" i="9"/>
  <c r="UQA69" i="9"/>
  <c r="URQ69" i="9"/>
  <c r="UTK69" i="9"/>
  <c r="UUW69" i="9"/>
  <c r="UWI69" i="9"/>
  <c r="UXS69" i="9"/>
  <c r="UZC69" i="9"/>
  <c r="VAM69" i="9"/>
  <c r="VCA69" i="9"/>
  <c r="VDK69" i="9"/>
  <c r="VEU69" i="9"/>
  <c r="VGE69" i="9"/>
  <c r="VHO69" i="9"/>
  <c r="VIY69" i="9"/>
  <c r="VKI69" i="9"/>
  <c r="VLW69" i="9"/>
  <c r="VNE69" i="9"/>
  <c r="VOM69" i="9"/>
  <c r="VPU69" i="9"/>
  <c r="VRC69" i="9"/>
  <c r="VSK69" i="9"/>
  <c r="VTS69" i="9"/>
  <c r="VVA69" i="9"/>
  <c r="VWI69" i="9"/>
  <c r="VXQ69" i="9"/>
  <c r="VYY69" i="9"/>
  <c r="WAE69" i="9"/>
  <c r="WBK69" i="9"/>
  <c r="WCQ69" i="9"/>
  <c r="WDW69" i="9"/>
  <c r="WFC69" i="9"/>
  <c r="WGI69" i="9"/>
  <c r="WHO69" i="9"/>
  <c r="WIU69" i="9"/>
  <c r="WKA69" i="9"/>
  <c r="WLG69" i="9"/>
  <c r="WMM69" i="9"/>
  <c r="WNS69" i="9"/>
  <c r="WOY69" i="9"/>
  <c r="WQE69" i="9"/>
  <c r="WRK69" i="9"/>
  <c r="WSQ69" i="9"/>
  <c r="WTW69" i="9"/>
  <c r="WXO69" i="9"/>
  <c r="XCO69" i="9"/>
  <c r="WVG69" i="9"/>
  <c r="WRU69" i="9"/>
  <c r="POW69" i="9"/>
  <c r="PYA69" i="9"/>
  <c r="QCY69" i="9"/>
  <c r="QGS69" i="9"/>
  <c r="QJU69" i="9"/>
  <c r="QNA69" i="9"/>
  <c r="QQO69" i="9"/>
  <c r="QTG69" i="9"/>
  <c r="QVS69" i="9"/>
  <c r="QYE69" i="9"/>
  <c r="RAQ69" i="9"/>
  <c r="RDC69" i="9"/>
  <c r="RFO69" i="9"/>
  <c r="RIA69" i="9"/>
  <c r="RKM69" i="9"/>
  <c r="RMY69" i="9"/>
  <c r="RPK69" i="9"/>
  <c r="RRW69" i="9"/>
  <c r="RUI69" i="9"/>
  <c r="RWU69" i="9"/>
  <c r="RZG69" i="9"/>
  <c r="SBS69" i="9"/>
  <c r="SEE69" i="9"/>
  <c r="SGQ69" i="9"/>
  <c r="SJC69" i="9"/>
  <c r="SLO69" i="9"/>
  <c r="SOA69" i="9"/>
  <c r="SQM69" i="9"/>
  <c r="SSY69" i="9"/>
  <c r="SVK69" i="9"/>
  <c r="SXW69" i="9"/>
  <c r="TAE69" i="9"/>
  <c r="TCM69" i="9"/>
  <c r="TEU69" i="9"/>
  <c r="TGM69" i="9"/>
  <c r="TIQ69" i="9"/>
  <c r="TKO69" i="9"/>
  <c r="TMM69" i="9"/>
  <c r="TOQ69" i="9"/>
  <c r="TQI69" i="9"/>
  <c r="TSM69" i="9"/>
  <c r="TUC69" i="9"/>
  <c r="TWC69" i="9"/>
  <c r="TXS69" i="9"/>
  <c r="TZS69" i="9"/>
  <c r="UBI69" i="9"/>
  <c r="UCY69" i="9"/>
  <c r="UES69" i="9"/>
  <c r="UGG69" i="9"/>
  <c r="UHW69" i="9"/>
  <c r="UJQ69" i="9"/>
  <c r="ULE69" i="9"/>
  <c r="UMU69" i="9"/>
  <c r="UOO69" i="9"/>
  <c r="UQC69" i="9"/>
  <c r="URS69" i="9"/>
  <c r="UTM69" i="9"/>
  <c r="UUY69" i="9"/>
  <c r="UWK69" i="9"/>
  <c r="UXU69" i="9"/>
  <c r="UZE69" i="9"/>
  <c r="VAS69" i="9"/>
  <c r="VCC69" i="9"/>
  <c r="VDM69" i="9"/>
  <c r="VEW69" i="9"/>
  <c r="VGG69" i="9"/>
  <c r="VHQ69" i="9"/>
  <c r="VJA69" i="9"/>
  <c r="VKO69" i="9"/>
  <c r="VLY69" i="9"/>
  <c r="VNG69" i="9"/>
  <c r="VOO69" i="9"/>
  <c r="VPW69" i="9"/>
  <c r="VRE69" i="9"/>
  <c r="VSM69" i="9"/>
  <c r="VTU69" i="9"/>
  <c r="VVC69" i="9"/>
  <c r="VWK69" i="9"/>
  <c r="VXS69" i="9"/>
  <c r="VZA69" i="9"/>
  <c r="WAG69" i="9"/>
  <c r="WBM69" i="9"/>
  <c r="WCS69" i="9"/>
  <c r="WDY69" i="9"/>
  <c r="WFE69" i="9"/>
  <c r="WGK69" i="9"/>
  <c r="WHQ69" i="9"/>
  <c r="WIW69" i="9"/>
  <c r="WKC69" i="9"/>
  <c r="WLI69" i="9"/>
  <c r="WMO69" i="9"/>
  <c r="WNU69" i="9"/>
  <c r="WPA69" i="9"/>
  <c r="WQG69" i="9"/>
  <c r="XBI69" i="9"/>
  <c r="WVI69" i="9"/>
  <c r="XBQ69" i="9"/>
  <c r="PPS69" i="9"/>
  <c r="PYI69" i="9"/>
  <c r="QDC69" i="9"/>
  <c r="QGU69" i="9"/>
  <c r="QKI69" i="9"/>
  <c r="QNC69" i="9"/>
  <c r="QQQ69" i="9"/>
  <c r="QTQ69" i="9"/>
  <c r="QWC69" i="9"/>
  <c r="QYO69" i="9"/>
  <c r="RBA69" i="9"/>
  <c r="RDM69" i="9"/>
  <c r="RFY69" i="9"/>
  <c r="RIK69" i="9"/>
  <c r="RKW69" i="9"/>
  <c r="RNI69" i="9"/>
  <c r="RPU69" i="9"/>
  <c r="RSG69" i="9"/>
  <c r="RUS69" i="9"/>
  <c r="RXE69" i="9"/>
  <c r="RZQ69" i="9"/>
  <c r="SCC69" i="9"/>
  <c r="SEO69" i="9"/>
  <c r="SHA69" i="9"/>
  <c r="SJM69" i="9"/>
  <c r="SLY69" i="9"/>
  <c r="SOK69" i="9"/>
  <c r="SQW69" i="9"/>
  <c r="STI69" i="9"/>
  <c r="SVU69" i="9"/>
  <c r="SYG69" i="9"/>
  <c r="TAG69" i="9"/>
  <c r="TCO69" i="9"/>
  <c r="TEW69" i="9"/>
  <c r="TGU69" i="9"/>
  <c r="TIS69" i="9"/>
  <c r="TKW69" i="9"/>
  <c r="TMO69" i="9"/>
  <c r="TOS69" i="9"/>
  <c r="TQQ69" i="9"/>
  <c r="TSO69" i="9"/>
  <c r="TUI69" i="9"/>
  <c r="TWE69" i="9"/>
  <c r="TXU69" i="9"/>
  <c r="TZU69" i="9"/>
  <c r="UBK69" i="9"/>
  <c r="UDA69" i="9"/>
  <c r="UEU69" i="9"/>
  <c r="UGI69" i="9"/>
  <c r="UHY69" i="9"/>
  <c r="UJS69" i="9"/>
  <c r="ULG69" i="9"/>
  <c r="UMW69" i="9"/>
  <c r="UOQ69" i="9"/>
  <c r="UQE69" i="9"/>
  <c r="URU69" i="9"/>
  <c r="UTO69" i="9"/>
  <c r="UVA69" i="9"/>
  <c r="UWM69" i="9"/>
  <c r="UXW69" i="9"/>
  <c r="UZG69" i="9"/>
  <c r="VAU69" i="9"/>
  <c r="VCE69" i="9"/>
  <c r="VDO69" i="9"/>
  <c r="VEY69" i="9"/>
  <c r="VGI69" i="9"/>
  <c r="VHS69" i="9"/>
  <c r="VJC69" i="9"/>
  <c r="VKQ69" i="9"/>
  <c r="VMA69" i="9"/>
  <c r="VNI69" i="9"/>
  <c r="VOQ69" i="9"/>
  <c r="VPY69" i="9"/>
  <c r="VRG69" i="9"/>
  <c r="VSO69" i="9"/>
  <c r="VTW69" i="9"/>
  <c r="VVE69" i="9"/>
  <c r="VWM69" i="9"/>
  <c r="VXU69" i="9"/>
  <c r="VZC69" i="9"/>
  <c r="WAI69" i="9"/>
  <c r="WBO69" i="9"/>
  <c r="WCU69" i="9"/>
  <c r="WEA69" i="9"/>
  <c r="WFG69" i="9"/>
  <c r="WGM69" i="9"/>
  <c r="WHS69" i="9"/>
  <c r="WIY69" i="9"/>
  <c r="WKE69" i="9"/>
  <c r="WLK69" i="9"/>
  <c r="WMQ69" i="9"/>
  <c r="WNW69" i="9"/>
  <c r="WPC69" i="9"/>
  <c r="WQI69" i="9"/>
  <c r="WRO69" i="9"/>
  <c r="WUA69" i="9"/>
  <c r="XCQ69" i="9"/>
  <c r="WTA69" i="9"/>
  <c r="PQC69" i="9"/>
  <c r="PYS69" i="9"/>
  <c r="QDE69" i="9"/>
  <c r="QGW69" i="9"/>
  <c r="QKK69" i="9"/>
  <c r="QNM69" i="9"/>
  <c r="QQS69" i="9"/>
  <c r="QUA69" i="9"/>
  <c r="QWM69" i="9"/>
  <c r="QYY69" i="9"/>
  <c r="RBK69" i="9"/>
  <c r="RDW69" i="9"/>
  <c r="RGI69" i="9"/>
  <c r="RIU69" i="9"/>
  <c r="RLG69" i="9"/>
  <c r="RNS69" i="9"/>
  <c r="RQE69" i="9"/>
  <c r="RSQ69" i="9"/>
  <c r="RVC69" i="9"/>
  <c r="RXO69" i="9"/>
  <c r="SAA69" i="9"/>
  <c r="SCM69" i="9"/>
  <c r="SEY69" i="9"/>
  <c r="SHK69" i="9"/>
  <c r="SJW69" i="9"/>
  <c r="SMI69" i="9"/>
  <c r="SOU69" i="9"/>
  <c r="SRG69" i="9"/>
  <c r="STS69" i="9"/>
  <c r="SWE69" i="9"/>
  <c r="SYO69" i="9"/>
  <c r="TAI69" i="9"/>
  <c r="TCQ69" i="9"/>
  <c r="TEY69" i="9"/>
  <c r="TGW69" i="9"/>
  <c r="TIU69" i="9"/>
  <c r="TKY69" i="9"/>
  <c r="TMQ69" i="9"/>
  <c r="TOU69" i="9"/>
  <c r="TQS69" i="9"/>
  <c r="TSQ69" i="9"/>
  <c r="TUK69" i="9"/>
  <c r="TWG69" i="9"/>
  <c r="TYA69" i="9"/>
  <c r="TZW69" i="9"/>
  <c r="UBM69" i="9"/>
  <c r="UDI69" i="9"/>
  <c r="UEW69" i="9"/>
  <c r="UGK69" i="9"/>
  <c r="UIG69" i="9"/>
  <c r="UJU69" i="9"/>
  <c r="ULI69" i="9"/>
  <c r="UNE69" i="9"/>
  <c r="UOS69" i="9"/>
  <c r="UQG69" i="9"/>
  <c r="USC69" i="9"/>
  <c r="UTQ69" i="9"/>
  <c r="UVC69" i="9"/>
  <c r="UWO69" i="9"/>
  <c r="UXY69" i="9"/>
  <c r="UZM69" i="9"/>
  <c r="VAW69" i="9"/>
  <c r="VCG69" i="9"/>
  <c r="VDQ69" i="9"/>
  <c r="VFA69" i="9"/>
  <c r="VGK69" i="9"/>
  <c r="VHU69" i="9"/>
  <c r="VJI69" i="9"/>
  <c r="VKS69" i="9"/>
  <c r="VMC69" i="9"/>
  <c r="VNK69" i="9"/>
  <c r="VOS69" i="9"/>
  <c r="VQA69" i="9"/>
  <c r="VRI69" i="9"/>
  <c r="VSQ69" i="9"/>
  <c r="VTY69" i="9"/>
  <c r="VVG69" i="9"/>
  <c r="VWO69" i="9"/>
  <c r="VXW69" i="9"/>
  <c r="VZE69" i="9"/>
  <c r="WAK69" i="9"/>
  <c r="WBQ69" i="9"/>
  <c r="WCW69" i="9"/>
  <c r="WEC69" i="9"/>
  <c r="WFI69" i="9"/>
  <c r="WGO69" i="9"/>
  <c r="WHU69" i="9"/>
  <c r="WJA69" i="9"/>
  <c r="WKG69" i="9"/>
  <c r="WLM69" i="9"/>
  <c r="WMS69" i="9"/>
  <c r="WNY69" i="9"/>
  <c r="WPE69" i="9"/>
  <c r="WQK69" i="9"/>
  <c r="WRQ69" i="9"/>
  <c r="WSW69" i="9"/>
  <c r="WXU69" i="9"/>
  <c r="PQY69" i="9"/>
  <c r="PZG69" i="9"/>
  <c r="QDG69" i="9"/>
  <c r="QGY69" i="9"/>
  <c r="QKM69" i="9"/>
  <c r="QOA69" i="9"/>
  <c r="QQU69" i="9"/>
  <c r="QUC69" i="9"/>
  <c r="QWO69" i="9"/>
  <c r="QZA69" i="9"/>
  <c r="RBM69" i="9"/>
  <c r="RDY69" i="9"/>
  <c r="RGK69" i="9"/>
  <c r="RIW69" i="9"/>
  <c r="RLI69" i="9"/>
  <c r="RNU69" i="9"/>
  <c r="RQG69" i="9"/>
  <c r="RSS69" i="9"/>
  <c r="RVE69" i="9"/>
  <c r="RXQ69" i="9"/>
  <c r="SAC69" i="9"/>
  <c r="SCO69" i="9"/>
  <c r="SFA69" i="9"/>
  <c r="SHM69" i="9"/>
  <c r="SJY69" i="9"/>
  <c r="SMK69" i="9"/>
  <c r="SOW69" i="9"/>
  <c r="SRI69" i="9"/>
  <c r="STU69" i="9"/>
  <c r="SWG69" i="9"/>
  <c r="SYQ69" i="9"/>
  <c r="TAS69" i="9"/>
  <c r="TCS69" i="9"/>
  <c r="TFA69" i="9"/>
  <c r="THE69" i="9"/>
  <c r="TIW69" i="9"/>
  <c r="TLA69" i="9"/>
  <c r="TMY69" i="9"/>
  <c r="TOW69" i="9"/>
  <c r="TRA69" i="9"/>
  <c r="TSS69" i="9"/>
  <c r="TUS69" i="9"/>
  <c r="TWI69" i="9"/>
  <c r="TYC69" i="9"/>
  <c r="TZY69" i="9"/>
  <c r="UBQ69" i="9"/>
  <c r="UDK69" i="9"/>
  <c r="UEY69" i="9"/>
  <c r="UGO69" i="9"/>
  <c r="UII69" i="9"/>
  <c r="UJW69" i="9"/>
  <c r="ULM69" i="9"/>
  <c r="UNG69" i="9"/>
  <c r="UOU69" i="9"/>
  <c r="UQK69" i="9"/>
  <c r="USE69" i="9"/>
  <c r="UTS69" i="9"/>
  <c r="UVE69" i="9"/>
  <c r="UWQ69" i="9"/>
  <c r="UYA69" i="9"/>
  <c r="UZO69" i="9"/>
  <c r="VAY69" i="9"/>
  <c r="VCI69" i="9"/>
  <c r="VDS69" i="9"/>
  <c r="VFC69" i="9"/>
  <c r="VGM69" i="9"/>
  <c r="VHW69" i="9"/>
  <c r="VJK69" i="9"/>
  <c r="VKU69" i="9"/>
  <c r="VME69" i="9"/>
  <c r="VNM69" i="9"/>
  <c r="VOU69" i="9"/>
  <c r="VQC69" i="9"/>
  <c r="VRK69" i="9"/>
  <c r="VSS69" i="9"/>
  <c r="VUA69" i="9"/>
  <c r="VVI69" i="9"/>
  <c r="VWQ69" i="9"/>
  <c r="VYA69" i="9"/>
  <c r="VZG69" i="9"/>
  <c r="WAM69" i="9"/>
  <c r="WBS69" i="9"/>
  <c r="WCY69" i="9"/>
  <c r="WEE69" i="9"/>
  <c r="WFK69" i="9"/>
  <c r="WGQ69" i="9"/>
  <c r="WHW69" i="9"/>
  <c r="WJC69" i="9"/>
  <c r="WKI69" i="9"/>
  <c r="WLO69" i="9"/>
  <c r="WMU69" i="9"/>
  <c r="WOA69" i="9"/>
  <c r="WPG69" i="9"/>
  <c r="WQM69" i="9"/>
  <c r="WRS69" i="9"/>
  <c r="WSY69" i="9"/>
  <c r="WUE69" i="9"/>
  <c r="WVK69" i="9"/>
  <c r="WWQ69" i="9"/>
  <c r="WXW69" i="9"/>
  <c r="WZC69" i="9"/>
  <c r="XAI69" i="9"/>
  <c r="XBO69" i="9"/>
  <c r="XCU69" i="9"/>
  <c r="XEA69" i="9"/>
  <c r="WOC69" i="9"/>
  <c r="PRI69" i="9"/>
  <c r="PZK69" i="9"/>
  <c r="QDQ69" i="9"/>
  <c r="QHI69" i="9"/>
  <c r="QKO69" i="9"/>
  <c r="QOC69" i="9"/>
  <c r="QRE69" i="9"/>
  <c r="QUE69" i="9"/>
  <c r="QWQ69" i="9"/>
  <c r="QZC69" i="9"/>
  <c r="RBO69" i="9"/>
  <c r="REA69" i="9"/>
  <c r="RGM69" i="9"/>
  <c r="RIY69" i="9"/>
  <c r="RLK69" i="9"/>
  <c r="RNW69" i="9"/>
  <c r="RQI69" i="9"/>
  <c r="RSU69" i="9"/>
  <c r="RVG69" i="9"/>
  <c r="RXS69" i="9"/>
  <c r="SAE69" i="9"/>
  <c r="SCQ69" i="9"/>
  <c r="SFC69" i="9"/>
  <c r="SHO69" i="9"/>
  <c r="SKA69" i="9"/>
  <c r="SMM69" i="9"/>
  <c r="SOY69" i="9"/>
  <c r="SRK69" i="9"/>
  <c r="STW69" i="9"/>
  <c r="SWI69" i="9"/>
  <c r="SYS69" i="9"/>
  <c r="TBA69" i="9"/>
  <c r="TCU69" i="9"/>
  <c r="TFC69" i="9"/>
  <c r="THG69" i="9"/>
  <c r="TIY69" i="9"/>
  <c r="TLC69" i="9"/>
  <c r="TNA69" i="9"/>
  <c r="TOY69" i="9"/>
  <c r="TRC69" i="9"/>
  <c r="TSU69" i="9"/>
  <c r="TUU69" i="9"/>
  <c r="TWK69" i="9"/>
  <c r="TYK69" i="9"/>
  <c r="UAA69" i="9"/>
  <c r="UBS69" i="9"/>
  <c r="UDM69" i="9"/>
  <c r="UFA69" i="9"/>
  <c r="UGQ69" i="9"/>
  <c r="UIK69" i="9"/>
  <c r="UJY69" i="9"/>
  <c r="ULO69" i="9"/>
  <c r="UNI69" i="9"/>
  <c r="UOW69" i="9"/>
  <c r="UQM69" i="9"/>
  <c r="USG69" i="9"/>
  <c r="UTU69" i="9"/>
  <c r="UVG69" i="9"/>
  <c r="UWS69" i="9"/>
  <c r="UYG69" i="9"/>
  <c r="UZQ69" i="9"/>
  <c r="VBA69" i="9"/>
  <c r="VCK69" i="9"/>
  <c r="VDU69" i="9"/>
  <c r="VFE69" i="9"/>
  <c r="VGO69" i="9"/>
  <c r="VIC69" i="9"/>
  <c r="VJM69" i="9"/>
  <c r="VKW69" i="9"/>
  <c r="VMG69" i="9"/>
  <c r="VNO69" i="9"/>
  <c r="VOW69" i="9"/>
  <c r="VQE69" i="9"/>
  <c r="VRM69" i="9"/>
  <c r="VSU69" i="9"/>
  <c r="VUC69" i="9"/>
  <c r="VVK69" i="9"/>
  <c r="VWU69" i="9"/>
  <c r="VYC69" i="9"/>
  <c r="VZI69" i="9"/>
  <c r="WAO69" i="9"/>
  <c r="WBU69" i="9"/>
  <c r="WDA69" i="9"/>
  <c r="WEG69" i="9"/>
  <c r="WFM69" i="9"/>
  <c r="WGS69" i="9"/>
  <c r="WHY69" i="9"/>
  <c r="WJE69" i="9"/>
  <c r="WKK69" i="9"/>
  <c r="WLQ69" i="9"/>
  <c r="WMW69" i="9"/>
  <c r="WPI69" i="9"/>
  <c r="WUG69" i="9"/>
  <c r="PSE69" i="9"/>
  <c r="PZO69" i="9"/>
  <c r="QEE69" i="9"/>
  <c r="QHW69" i="9"/>
  <c r="QKQ69" i="9"/>
  <c r="QOE69" i="9"/>
  <c r="QRS69" i="9"/>
  <c r="QUG69" i="9"/>
  <c r="QWS69" i="9"/>
  <c r="QZE69" i="9"/>
  <c r="RBQ69" i="9"/>
  <c r="REC69" i="9"/>
  <c r="RGO69" i="9"/>
  <c r="RJA69" i="9"/>
  <c r="RLM69" i="9"/>
  <c r="RNY69" i="9"/>
  <c r="RQK69" i="9"/>
  <c r="RSW69" i="9"/>
  <c r="RVI69" i="9"/>
  <c r="RXU69" i="9"/>
  <c r="SAG69" i="9"/>
  <c r="SCS69" i="9"/>
  <c r="SFE69" i="9"/>
  <c r="SHQ69" i="9"/>
  <c r="SKC69" i="9"/>
  <c r="SMO69" i="9"/>
  <c r="SPA69" i="9"/>
  <c r="SRM69" i="9"/>
  <c r="STY69" i="9"/>
  <c r="SWK69" i="9"/>
  <c r="SYU69" i="9"/>
  <c r="TBC69" i="9"/>
  <c r="TDE69" i="9"/>
  <c r="TFE69" i="9"/>
  <c r="THI69" i="9"/>
  <c r="TJG69" i="9"/>
  <c r="TLE69" i="9"/>
  <c r="TNI69" i="9"/>
  <c r="TPA69" i="9"/>
  <c r="TRE69" i="9"/>
  <c r="TSW69" i="9"/>
  <c r="TUW69" i="9"/>
  <c r="TWM69" i="9"/>
  <c r="TYM69" i="9"/>
  <c r="UAC69" i="9"/>
  <c r="UBU69" i="9"/>
  <c r="UDO69" i="9"/>
  <c r="UFC69" i="9"/>
  <c r="UGS69" i="9"/>
  <c r="UIM69" i="9"/>
  <c r="UKA69" i="9"/>
  <c r="ULQ69" i="9"/>
  <c r="UNK69" i="9"/>
  <c r="UOY69" i="9"/>
  <c r="UQO69" i="9"/>
  <c r="USI69" i="9"/>
  <c r="UTW69" i="9"/>
  <c r="UVI69" i="9"/>
  <c r="UWU69" i="9"/>
  <c r="UYI69" i="9"/>
  <c r="UZS69" i="9"/>
  <c r="VBC69" i="9"/>
  <c r="VCM69" i="9"/>
  <c r="VDW69" i="9"/>
  <c r="VFG69" i="9"/>
  <c r="VGQ69" i="9"/>
  <c r="VIE69" i="9"/>
  <c r="VJO69" i="9"/>
  <c r="VKY69" i="9"/>
  <c r="VMI69" i="9"/>
  <c r="VNQ69" i="9"/>
  <c r="VOY69" i="9"/>
  <c r="VQG69" i="9"/>
  <c r="VRO69" i="9"/>
  <c r="VSW69" i="9"/>
  <c r="VUE69" i="9"/>
  <c r="VVO69" i="9"/>
  <c r="VWW69" i="9"/>
  <c r="VYE69" i="9"/>
  <c r="VZK69" i="9"/>
  <c r="WAQ69" i="9"/>
  <c r="WBW69" i="9"/>
  <c r="WDC69" i="9"/>
  <c r="WEI69" i="9"/>
  <c r="WFO69" i="9"/>
  <c r="WGU69" i="9"/>
  <c r="WIA69" i="9"/>
  <c r="WJG69" i="9"/>
  <c r="WKM69" i="9"/>
  <c r="WLS69" i="9"/>
  <c r="WMY69" i="9"/>
  <c r="WOE69" i="9"/>
  <c r="WPK69" i="9"/>
  <c r="WQQ69" i="9"/>
  <c r="WRW69" i="9"/>
  <c r="WTC69" i="9"/>
  <c r="WUI69" i="9"/>
  <c r="WVO69" i="9"/>
  <c r="WWU69" i="9"/>
  <c r="WYA69" i="9"/>
  <c r="WZG69" i="9"/>
  <c r="XAM69" i="9"/>
  <c r="XBS69" i="9"/>
  <c r="XCY69" i="9"/>
  <c r="XEE69" i="9"/>
  <c r="WVQ69" i="9"/>
  <c r="WZI69" i="9"/>
  <c r="XBU69" i="9"/>
  <c r="XEG69" i="9"/>
  <c r="WLE69" i="9"/>
  <c r="XBE69" i="9"/>
  <c r="XCM69" i="9"/>
  <c r="WVE69" i="9"/>
  <c r="XFA69" i="9"/>
  <c r="XFC69" i="9"/>
  <c r="WWO69" i="9"/>
  <c r="XAK69" i="9"/>
  <c r="PSO69" i="9"/>
  <c r="PZY69" i="9"/>
  <c r="QEI69" i="9"/>
  <c r="QHY69" i="9"/>
  <c r="QLA69" i="9"/>
  <c r="QOG69" i="9"/>
  <c r="QRU69" i="9"/>
  <c r="QUI69" i="9"/>
  <c r="QWU69" i="9"/>
  <c r="QZG69" i="9"/>
  <c r="RBS69" i="9"/>
  <c r="REE69" i="9"/>
  <c r="RGQ69" i="9"/>
  <c r="RJC69" i="9"/>
  <c r="RLO69" i="9"/>
  <c r="ROA69" i="9"/>
  <c r="RQM69" i="9"/>
  <c r="RSY69" i="9"/>
  <c r="RVK69" i="9"/>
  <c r="RXW69" i="9"/>
  <c r="SAI69" i="9"/>
  <c r="SCU69" i="9"/>
  <c r="SFG69" i="9"/>
  <c r="SHS69" i="9"/>
  <c r="SKE69" i="9"/>
  <c r="SMQ69" i="9"/>
  <c r="SPC69" i="9"/>
  <c r="SRO69" i="9"/>
  <c r="SUA69" i="9"/>
  <c r="SWM69" i="9"/>
  <c r="SYW69" i="9"/>
  <c r="TBE69" i="9"/>
  <c r="TDM69" i="9"/>
  <c r="TFG69" i="9"/>
  <c r="THK69" i="9"/>
  <c r="TJI69" i="9"/>
  <c r="TLG69" i="9"/>
  <c r="TNK69" i="9"/>
  <c r="TPC69" i="9"/>
  <c r="TRG69" i="9"/>
  <c r="TTC69" i="9"/>
  <c r="TUY69" i="9"/>
  <c r="TWO69" i="9"/>
  <c r="TYO69" i="9"/>
  <c r="UAE69" i="9"/>
  <c r="UCC69" i="9"/>
  <c r="UDQ69" i="9"/>
  <c r="UFE69" i="9"/>
  <c r="UHA69" i="9"/>
  <c r="UIO69" i="9"/>
  <c r="UKC69" i="9"/>
  <c r="ULY69" i="9"/>
  <c r="UNM69" i="9"/>
  <c r="UPA69" i="9"/>
  <c r="UQW69" i="9"/>
  <c r="USK69" i="9"/>
  <c r="UTY69" i="9"/>
  <c r="UVK69" i="9"/>
  <c r="UXA69" i="9"/>
  <c r="UYK69" i="9"/>
  <c r="UZU69" i="9"/>
  <c r="VBE69" i="9"/>
  <c r="VCO69" i="9"/>
  <c r="VDY69" i="9"/>
  <c r="VFI69" i="9"/>
  <c r="VGW69" i="9"/>
  <c r="VIG69" i="9"/>
  <c r="VJQ69" i="9"/>
  <c r="VLA69" i="9"/>
  <c r="VMK69" i="9"/>
  <c r="VNS69" i="9"/>
  <c r="VPA69" i="9"/>
  <c r="VQI69" i="9"/>
  <c r="VRQ69" i="9"/>
  <c r="VSY69" i="9"/>
  <c r="VUI69" i="9"/>
  <c r="VVQ69" i="9"/>
  <c r="VWY69" i="9"/>
  <c r="VYG69" i="9"/>
  <c r="VZM69" i="9"/>
  <c r="WAS69" i="9"/>
  <c r="WBY69" i="9"/>
  <c r="WDE69" i="9"/>
  <c r="WEK69" i="9"/>
  <c r="WFQ69" i="9"/>
  <c r="WGW69" i="9"/>
  <c r="WIC69" i="9"/>
  <c r="WJI69" i="9"/>
  <c r="WKO69" i="9"/>
  <c r="WLU69" i="9"/>
  <c r="WNA69" i="9"/>
  <c r="WOG69" i="9"/>
  <c r="WPM69" i="9"/>
  <c r="WQS69" i="9"/>
  <c r="WRY69" i="9"/>
  <c r="WTE69" i="9"/>
  <c r="WUK69" i="9"/>
  <c r="WWW69" i="9"/>
  <c r="WYC69" i="9"/>
  <c r="XAO69" i="9"/>
  <c r="XDA69" i="9"/>
  <c r="WSU69" i="9"/>
  <c r="XDY69" i="9"/>
  <c r="WZE69" i="9"/>
  <c r="PTK69" i="9"/>
  <c r="QAM69" i="9"/>
  <c r="QEK69" i="9"/>
  <c r="QIA69" i="9"/>
  <c r="QLO69" i="9"/>
  <c r="QOI69" i="9"/>
  <c r="QRW69" i="9"/>
  <c r="QUK69" i="9"/>
  <c r="QWW69" i="9"/>
  <c r="QZI69" i="9"/>
  <c r="RBU69" i="9"/>
  <c r="REG69" i="9"/>
  <c r="RGS69" i="9"/>
  <c r="RJE69" i="9"/>
  <c r="RLQ69" i="9"/>
  <c r="ROC69" i="9"/>
  <c r="RQO69" i="9"/>
  <c r="RTA69" i="9"/>
  <c r="RVM69" i="9"/>
  <c r="RXY69" i="9"/>
  <c r="SAK69" i="9"/>
  <c r="SCW69" i="9"/>
  <c r="SFI69" i="9"/>
  <c r="SHU69" i="9"/>
  <c r="SKG69" i="9"/>
  <c r="SMS69" i="9"/>
  <c r="SPE69" i="9"/>
  <c r="SRQ69" i="9"/>
  <c r="SUC69" i="9"/>
  <c r="SWO69" i="9"/>
  <c r="SYY69" i="9"/>
  <c r="TBG69" i="9"/>
  <c r="TDO69" i="9"/>
  <c r="TFO69" i="9"/>
  <c r="THM69" i="9"/>
  <c r="TJQ69" i="9"/>
  <c r="TLI69" i="9"/>
  <c r="TNM69" i="9"/>
  <c r="TPK69" i="9"/>
  <c r="TRI69" i="9"/>
  <c r="TTE69" i="9"/>
  <c r="TVA69" i="9"/>
  <c r="TWU69" i="9"/>
  <c r="TYQ69" i="9"/>
  <c r="UAG69" i="9"/>
  <c r="UCE69" i="9"/>
  <c r="UDS69" i="9"/>
  <c r="UFI69" i="9"/>
  <c r="UHC69" i="9"/>
  <c r="UIQ69" i="9"/>
  <c r="UKG69" i="9"/>
  <c r="UMA69" i="9"/>
  <c r="UNO69" i="9"/>
  <c r="UPE69" i="9"/>
  <c r="UQY69" i="9"/>
  <c r="USM69" i="9"/>
  <c r="UUA69" i="9"/>
  <c r="UVM69" i="9"/>
  <c r="UXC69" i="9"/>
  <c r="UYM69" i="9"/>
  <c r="UZW69" i="9"/>
  <c r="VBG69" i="9"/>
  <c r="VCQ69" i="9"/>
  <c r="VEA69" i="9"/>
  <c r="VFK69" i="9"/>
  <c r="VGY69" i="9"/>
  <c r="VII69" i="9"/>
  <c r="VJS69" i="9"/>
  <c r="VLC69" i="9"/>
  <c r="VMM69" i="9"/>
  <c r="VNU69" i="9"/>
  <c r="VPC69" i="9"/>
  <c r="VQK69" i="9"/>
  <c r="VRS69" i="9"/>
  <c r="VTC69" i="9"/>
  <c r="VUK69" i="9"/>
  <c r="VVS69" i="9"/>
  <c r="VXA69" i="9"/>
  <c r="VYI69" i="9"/>
  <c r="VZO69" i="9"/>
  <c r="WAU69" i="9"/>
  <c r="WCA69" i="9"/>
  <c r="WDG69" i="9"/>
  <c r="WEM69" i="9"/>
  <c r="WFS69" i="9"/>
  <c r="WGY69" i="9"/>
  <c r="WIE69" i="9"/>
  <c r="WJK69" i="9"/>
  <c r="WKQ69" i="9"/>
  <c r="WLW69" i="9"/>
  <c r="WNC69" i="9"/>
  <c r="WOI69" i="9"/>
  <c r="WPO69" i="9"/>
  <c r="WQU69" i="9"/>
  <c r="WSA69" i="9"/>
  <c r="WTG69" i="9"/>
  <c r="WUM69" i="9"/>
  <c r="WVS69" i="9"/>
  <c r="WWY69" i="9"/>
  <c r="WYE69" i="9"/>
  <c r="WZK69" i="9"/>
  <c r="XAQ69" i="9"/>
  <c r="XBW69" i="9"/>
  <c r="XDC69" i="9"/>
  <c r="XEI69" i="9"/>
  <c r="WZS69" i="9"/>
  <c r="WWC69" i="9"/>
  <c r="XDM69" i="9"/>
  <c r="WUY69" i="9"/>
  <c r="WXK69" i="9"/>
  <c r="XCI69" i="9"/>
  <c r="WJY69" i="9"/>
  <c r="WTU69" i="9"/>
  <c r="XEW69" i="9"/>
  <c r="XAA69" i="9"/>
  <c r="XAC69" i="9"/>
  <c r="XBK69" i="9"/>
  <c r="XAG69" i="9"/>
  <c r="WWS69" i="9"/>
  <c r="PTU69" i="9"/>
  <c r="QAQ69" i="9"/>
  <c r="QEM69" i="9"/>
  <c r="QIC69" i="9"/>
  <c r="QLQ69" i="9"/>
  <c r="QOS69" i="9"/>
  <c r="QRY69" i="9"/>
  <c r="QUM69" i="9"/>
  <c r="QWY69" i="9"/>
  <c r="QZK69" i="9"/>
  <c r="RBW69" i="9"/>
  <c r="REI69" i="9"/>
  <c r="RGU69" i="9"/>
  <c r="RJG69" i="9"/>
  <c r="RLS69" i="9"/>
  <c r="ROE69" i="9"/>
  <c r="RQQ69" i="9"/>
  <c r="RTC69" i="9"/>
  <c r="RVO69" i="9"/>
  <c r="RYA69" i="9"/>
  <c r="SAM69" i="9"/>
  <c r="SCY69" i="9"/>
  <c r="SFK69" i="9"/>
  <c r="SHW69" i="9"/>
  <c r="SKI69" i="9"/>
  <c r="SMU69" i="9"/>
  <c r="SPG69" i="9"/>
  <c r="SRS69" i="9"/>
  <c r="SUE69" i="9"/>
  <c r="SWQ69" i="9"/>
  <c r="SZA69" i="9"/>
  <c r="TBI69" i="9"/>
  <c r="TDQ69" i="9"/>
  <c r="TFQ69" i="9"/>
  <c r="THO69" i="9"/>
  <c r="TJS69" i="9"/>
  <c r="TLK69" i="9"/>
  <c r="TNO69" i="9"/>
  <c r="TPM69" i="9"/>
  <c r="TRK69" i="9"/>
  <c r="TTM69" i="9"/>
  <c r="TVC69" i="9"/>
  <c r="TWW69" i="9"/>
  <c r="TYS69" i="9"/>
  <c r="UAM69" i="9"/>
  <c r="UCG69" i="9"/>
  <c r="UDU69" i="9"/>
  <c r="UFK69" i="9"/>
  <c r="UHE69" i="9"/>
  <c r="UIS69" i="9"/>
  <c r="UKI69" i="9"/>
  <c r="UMC69" i="9"/>
  <c r="UNQ69" i="9"/>
  <c r="UPG69" i="9"/>
  <c r="URA69" i="9"/>
  <c r="USO69" i="9"/>
  <c r="UUC69" i="9"/>
  <c r="UVU69" i="9"/>
  <c r="UXE69" i="9"/>
  <c r="UYO69" i="9"/>
  <c r="UZY69" i="9"/>
  <c r="VBI69" i="9"/>
  <c r="VCS69" i="9"/>
  <c r="VEC69" i="9"/>
  <c r="VFQ69" i="9"/>
  <c r="VHA69" i="9"/>
  <c r="VIK69" i="9"/>
  <c r="VJU69" i="9"/>
  <c r="VLE69" i="9"/>
  <c r="VMO69" i="9"/>
  <c r="VNW69" i="9"/>
  <c r="VPE69" i="9"/>
  <c r="VQM69" i="9"/>
  <c r="VRW69" i="9"/>
  <c r="VTE69" i="9"/>
  <c r="VUM69" i="9"/>
  <c r="VVU69" i="9"/>
  <c r="VXC69" i="9"/>
  <c r="VYK69" i="9"/>
  <c r="VZQ69" i="9"/>
  <c r="WAW69" i="9"/>
  <c r="WCC69" i="9"/>
  <c r="WDI69" i="9"/>
  <c r="WEO69" i="9"/>
  <c r="WFU69" i="9"/>
  <c r="WHA69" i="9"/>
  <c r="WIG69" i="9"/>
  <c r="WJM69" i="9"/>
  <c r="WKS69" i="9"/>
  <c r="WLY69" i="9"/>
  <c r="WNE69" i="9"/>
  <c r="WOK69" i="9"/>
  <c r="WPQ69" i="9"/>
  <c r="WQW69" i="9"/>
  <c r="WSC69" i="9"/>
  <c r="WTI69" i="9"/>
  <c r="WUO69" i="9"/>
  <c r="WVU69" i="9"/>
  <c r="WXA69" i="9"/>
  <c r="WYG69" i="9"/>
  <c r="WZM69" i="9"/>
  <c r="XAS69" i="9"/>
  <c r="XBY69" i="9"/>
  <c r="XDE69" i="9"/>
  <c r="XEK69" i="9"/>
  <c r="WYM69" i="9"/>
  <c r="WXI69" i="9"/>
  <c r="XES69" i="9"/>
  <c r="WTS69" i="9"/>
  <c r="WWE69" i="9"/>
  <c r="XBC69" i="9"/>
  <c r="WIS69" i="9"/>
  <c r="WVA69" i="9"/>
  <c r="WWI69" i="9"/>
  <c r="WYW69" i="9"/>
  <c r="WXS69" i="9"/>
  <c r="XBM69" i="9"/>
  <c r="WXY69" i="9"/>
  <c r="AF624" i="3"/>
  <c r="E41" i="9" s="1"/>
  <c r="C66" i="9"/>
  <c r="C68" i="9"/>
  <c r="C67" i="9"/>
  <c r="AG439" i="3"/>
  <c r="L934" i="3"/>
  <c r="I414" i="3"/>
  <c r="AY67" i="9" l="1"/>
  <c r="AQ67" i="9"/>
  <c r="BY67" i="9"/>
  <c r="DE67" i="9"/>
  <c r="EK67" i="9"/>
  <c r="FQ67" i="9"/>
  <c r="GW67" i="9"/>
  <c r="IC67" i="9"/>
  <c r="JI67" i="9"/>
  <c r="KO67" i="9"/>
  <c r="LU67" i="9"/>
  <c r="NA67" i="9"/>
  <c r="OG67" i="9"/>
  <c r="PM67" i="9"/>
  <c r="QS67" i="9"/>
  <c r="RY67" i="9"/>
  <c r="TE67" i="9"/>
  <c r="UK67" i="9"/>
  <c r="VQ67" i="9"/>
  <c r="WW67" i="9"/>
  <c r="YC67" i="9"/>
  <c r="ZI67" i="9"/>
  <c r="AAO67" i="9"/>
  <c r="ABU67" i="9"/>
  <c r="ADA67" i="9"/>
  <c r="AEG67" i="9"/>
  <c r="AFM67" i="9"/>
  <c r="AGS67" i="9"/>
  <c r="AHY67" i="9"/>
  <c r="AJE67" i="9"/>
  <c r="AKK67" i="9"/>
  <c r="ALQ67" i="9"/>
  <c r="AMW67" i="9"/>
  <c r="AOC67" i="9"/>
  <c r="API67" i="9"/>
  <c r="AQO67" i="9"/>
  <c r="ARU67" i="9"/>
  <c r="ATA67" i="9"/>
  <c r="AUG67" i="9"/>
  <c r="AVM67" i="9"/>
  <c r="AWS67" i="9"/>
  <c r="AXY67" i="9"/>
  <c r="AZE67" i="9"/>
  <c r="BAK67" i="9"/>
  <c r="BBQ67" i="9"/>
  <c r="BCW67" i="9"/>
  <c r="BEC67" i="9"/>
  <c r="BFI67" i="9"/>
  <c r="BGO67" i="9"/>
  <c r="BHU67" i="9"/>
  <c r="BJA67" i="9"/>
  <c r="BKG67" i="9"/>
  <c r="BLM67" i="9"/>
  <c r="BMS67" i="9"/>
  <c r="BNY67" i="9"/>
  <c r="BPE67" i="9"/>
  <c r="BQK67" i="9"/>
  <c r="BRQ67" i="9"/>
  <c r="BSW67" i="9"/>
  <c r="BUC67" i="9"/>
  <c r="BVI67" i="9"/>
  <c r="BWO67" i="9"/>
  <c r="BXU67" i="9"/>
  <c r="BZA67" i="9"/>
  <c r="CAG67" i="9"/>
  <c r="CBM67" i="9"/>
  <c r="CCS67" i="9"/>
  <c r="CDY67" i="9"/>
  <c r="CFE67" i="9"/>
  <c r="CGK67" i="9"/>
  <c r="CHQ67" i="9"/>
  <c r="CIW67" i="9"/>
  <c r="CKC67" i="9"/>
  <c r="CLI67" i="9"/>
  <c r="CMO67" i="9"/>
  <c r="CNU67" i="9"/>
  <c r="CPA67" i="9"/>
  <c r="CQG67" i="9"/>
  <c r="CRM67" i="9"/>
  <c r="CSS67" i="9"/>
  <c r="CTY67" i="9"/>
  <c r="CVE67" i="9"/>
  <c r="CWK67" i="9"/>
  <c r="CXQ67" i="9"/>
  <c r="CYW67" i="9"/>
  <c r="DAC67" i="9"/>
  <c r="DBI67" i="9"/>
  <c r="DCO67" i="9"/>
  <c r="DDU67" i="9"/>
  <c r="DFA67" i="9"/>
  <c r="DGG67" i="9"/>
  <c r="DHM67" i="9"/>
  <c r="DIS67" i="9"/>
  <c r="AS67" i="9"/>
  <c r="CA67" i="9"/>
  <c r="DG67" i="9"/>
  <c r="EM67" i="9"/>
  <c r="FS67" i="9"/>
  <c r="GY67" i="9"/>
  <c r="IE67" i="9"/>
  <c r="JK67" i="9"/>
  <c r="KQ67" i="9"/>
  <c r="LW67" i="9"/>
  <c r="NC67" i="9"/>
  <c r="OI67" i="9"/>
  <c r="PO67" i="9"/>
  <c r="QU67" i="9"/>
  <c r="SA67" i="9"/>
  <c r="TG67" i="9"/>
  <c r="UM67" i="9"/>
  <c r="VS67" i="9"/>
  <c r="WY67" i="9"/>
  <c r="YE67" i="9"/>
  <c r="ZK67" i="9"/>
  <c r="AAQ67" i="9"/>
  <c r="ABW67" i="9"/>
  <c r="ADC67" i="9"/>
  <c r="AEI67" i="9"/>
  <c r="AFO67" i="9"/>
  <c r="AGU67" i="9"/>
  <c r="AIA67" i="9"/>
  <c r="AJG67" i="9"/>
  <c r="AKM67" i="9"/>
  <c r="ALS67" i="9"/>
  <c r="AMY67" i="9"/>
  <c r="AOE67" i="9"/>
  <c r="APK67" i="9"/>
  <c r="AQQ67" i="9"/>
  <c r="ARW67" i="9"/>
  <c r="ATC67" i="9"/>
  <c r="AUI67" i="9"/>
  <c r="AVO67" i="9"/>
  <c r="AWU67" i="9"/>
  <c r="AYA67" i="9"/>
  <c r="AZG67" i="9"/>
  <c r="BAM67" i="9"/>
  <c r="BBS67" i="9"/>
  <c r="BCY67" i="9"/>
  <c r="BEE67" i="9"/>
  <c r="BFK67" i="9"/>
  <c r="BGQ67" i="9"/>
  <c r="BHW67" i="9"/>
  <c r="BJC67" i="9"/>
  <c r="BKI67" i="9"/>
  <c r="BLO67" i="9"/>
  <c r="BMU67" i="9"/>
  <c r="BOA67" i="9"/>
  <c r="BPG67" i="9"/>
  <c r="BQM67" i="9"/>
  <c r="BRS67" i="9"/>
  <c r="BSY67" i="9"/>
  <c r="BUE67" i="9"/>
  <c r="BVK67" i="9"/>
  <c r="BWQ67" i="9"/>
  <c r="BXW67" i="9"/>
  <c r="BZC67" i="9"/>
  <c r="CAI67" i="9"/>
  <c r="CBO67" i="9"/>
  <c r="CCU67" i="9"/>
  <c r="CEA67" i="9"/>
  <c r="CFG67" i="9"/>
  <c r="CGM67" i="9"/>
  <c r="CHS67" i="9"/>
  <c r="CIY67" i="9"/>
  <c r="CKE67" i="9"/>
  <c r="CLK67" i="9"/>
  <c r="CMQ67" i="9"/>
  <c r="CNW67" i="9"/>
  <c r="CPC67" i="9"/>
  <c r="CQI67" i="9"/>
  <c r="CRO67" i="9"/>
  <c r="CSU67" i="9"/>
  <c r="CUA67" i="9"/>
  <c r="CVG67" i="9"/>
  <c r="CWM67" i="9"/>
  <c r="CXS67" i="9"/>
  <c r="CYY67" i="9"/>
  <c r="DAE67" i="9"/>
  <c r="DBK67" i="9"/>
  <c r="DCQ67" i="9"/>
  <c r="DDW67" i="9"/>
  <c r="DFC67" i="9"/>
  <c r="DGI67" i="9"/>
  <c r="DHO67" i="9"/>
  <c r="DIU67" i="9"/>
  <c r="AU67" i="9"/>
  <c r="CC67" i="9"/>
  <c r="DI67" i="9"/>
  <c r="EO67" i="9"/>
  <c r="FU67" i="9"/>
  <c r="HA67" i="9"/>
  <c r="IG67" i="9"/>
  <c r="JM67" i="9"/>
  <c r="KS67" i="9"/>
  <c r="LY67" i="9"/>
  <c r="NE67" i="9"/>
  <c r="OK67" i="9"/>
  <c r="PQ67" i="9"/>
  <c r="QW67" i="9"/>
  <c r="SC67" i="9"/>
  <c r="TI67" i="9"/>
  <c r="UO67" i="9"/>
  <c r="VU67" i="9"/>
  <c r="XA67" i="9"/>
  <c r="YG67" i="9"/>
  <c r="ZM67" i="9"/>
  <c r="AAS67" i="9"/>
  <c r="ABY67" i="9"/>
  <c r="ADE67" i="9"/>
  <c r="AEK67" i="9"/>
  <c r="AFQ67" i="9"/>
  <c r="AGW67" i="9"/>
  <c r="AIC67" i="9"/>
  <c r="AJI67" i="9"/>
  <c r="AKO67" i="9"/>
  <c r="ALU67" i="9"/>
  <c r="ANA67" i="9"/>
  <c r="AOG67" i="9"/>
  <c r="APM67" i="9"/>
  <c r="AQS67" i="9"/>
  <c r="ARY67" i="9"/>
  <c r="ATE67" i="9"/>
  <c r="AUK67" i="9"/>
  <c r="AVQ67" i="9"/>
  <c r="AWW67" i="9"/>
  <c r="AYC67" i="9"/>
  <c r="AZI67" i="9"/>
  <c r="BAO67" i="9"/>
  <c r="BBU67" i="9"/>
  <c r="BDA67" i="9"/>
  <c r="BEG67" i="9"/>
  <c r="BFM67" i="9"/>
  <c r="BGS67" i="9"/>
  <c r="BHY67" i="9"/>
  <c r="BJE67" i="9"/>
  <c r="BKK67" i="9"/>
  <c r="BLQ67" i="9"/>
  <c r="BMW67" i="9"/>
  <c r="BOC67" i="9"/>
  <c r="BPI67" i="9"/>
  <c r="BQO67" i="9"/>
  <c r="BRU67" i="9"/>
  <c r="BTA67" i="9"/>
  <c r="BUG67" i="9"/>
  <c r="BVM67" i="9"/>
  <c r="BWS67" i="9"/>
  <c r="BXY67" i="9"/>
  <c r="BZE67" i="9"/>
  <c r="CAK67" i="9"/>
  <c r="CBQ67" i="9"/>
  <c r="CCW67" i="9"/>
  <c r="CEC67" i="9"/>
  <c r="CFI67" i="9"/>
  <c r="CGO67" i="9"/>
  <c r="CHU67" i="9"/>
  <c r="CJA67" i="9"/>
  <c r="CKG67" i="9"/>
  <c r="CLM67" i="9"/>
  <c r="CMS67" i="9"/>
  <c r="CNY67" i="9"/>
  <c r="CPE67" i="9"/>
  <c r="CQK67" i="9"/>
  <c r="CRQ67" i="9"/>
  <c r="CSW67" i="9"/>
  <c r="CUC67" i="9"/>
  <c r="CVI67" i="9"/>
  <c r="CWO67" i="9"/>
  <c r="CXU67" i="9"/>
  <c r="CZA67" i="9"/>
  <c r="DAG67" i="9"/>
  <c r="DBM67" i="9"/>
  <c r="DCS67" i="9"/>
  <c r="DDY67" i="9"/>
  <c r="DFE67" i="9"/>
  <c r="DGK67" i="9"/>
  <c r="DHQ67" i="9"/>
  <c r="DIW67" i="9"/>
  <c r="DKC67" i="9"/>
  <c r="BO67" i="9"/>
  <c r="CU67" i="9"/>
  <c r="EA67" i="9"/>
  <c r="FG67" i="9"/>
  <c r="GM67" i="9"/>
  <c r="HS67" i="9"/>
  <c r="IY67" i="9"/>
  <c r="KE67" i="9"/>
  <c r="LK67" i="9"/>
  <c r="MQ67" i="9"/>
  <c r="NW67" i="9"/>
  <c r="PC67" i="9"/>
  <c r="QI67" i="9"/>
  <c r="RO67" i="9"/>
  <c r="SU67" i="9"/>
  <c r="UA67" i="9"/>
  <c r="VG67" i="9"/>
  <c r="WM67" i="9"/>
  <c r="XS67" i="9"/>
  <c r="YY67" i="9"/>
  <c r="AAE67" i="9"/>
  <c r="ABK67" i="9"/>
  <c r="ACQ67" i="9"/>
  <c r="ADW67" i="9"/>
  <c r="AFC67" i="9"/>
  <c r="AGI67" i="9"/>
  <c r="AHO67" i="9"/>
  <c r="AIU67" i="9"/>
  <c r="AKA67" i="9"/>
  <c r="ALG67" i="9"/>
  <c r="AMM67" i="9"/>
  <c r="ANS67" i="9"/>
  <c r="AOY67" i="9"/>
  <c r="AQE67" i="9"/>
  <c r="ARK67" i="9"/>
  <c r="ASQ67" i="9"/>
  <c r="ATW67" i="9"/>
  <c r="AVC67" i="9"/>
  <c r="AWI67" i="9"/>
  <c r="AXO67" i="9"/>
  <c r="AYU67" i="9"/>
  <c r="BAA67" i="9"/>
  <c r="BBG67" i="9"/>
  <c r="BCM67" i="9"/>
  <c r="BDS67" i="9"/>
  <c r="BEY67" i="9"/>
  <c r="BGE67" i="9"/>
  <c r="BHK67" i="9"/>
  <c r="BIQ67" i="9"/>
  <c r="BJW67" i="9"/>
  <c r="BLC67" i="9"/>
  <c r="BMI67" i="9"/>
  <c r="BNO67" i="9"/>
  <c r="BOU67" i="9"/>
  <c r="BQA67" i="9"/>
  <c r="BRG67" i="9"/>
  <c r="BSM67" i="9"/>
  <c r="BTS67" i="9"/>
  <c r="BUY67" i="9"/>
  <c r="BWE67" i="9"/>
  <c r="BXK67" i="9"/>
  <c r="BYQ67" i="9"/>
  <c r="BZW67" i="9"/>
  <c r="CBC67" i="9"/>
  <c r="CCI67" i="9"/>
  <c r="CDO67" i="9"/>
  <c r="CEU67" i="9"/>
  <c r="CGA67" i="9"/>
  <c r="CHG67" i="9"/>
  <c r="CIM67" i="9"/>
  <c r="CJS67" i="9"/>
  <c r="CKY67" i="9"/>
  <c r="CME67" i="9"/>
  <c r="CNK67" i="9"/>
  <c r="COQ67" i="9"/>
  <c r="CPW67" i="9"/>
  <c r="CRC67" i="9"/>
  <c r="CSI67" i="9"/>
  <c r="CTO67" i="9"/>
  <c r="CUU67" i="9"/>
  <c r="CWA67" i="9"/>
  <c r="CXG67" i="9"/>
  <c r="CYM67" i="9"/>
  <c r="CZS67" i="9"/>
  <c r="DAY67" i="9"/>
  <c r="AI67" i="9"/>
  <c r="BQ67" i="9"/>
  <c r="CW67" i="9"/>
  <c r="EC67" i="9"/>
  <c r="FI67" i="9"/>
  <c r="GO67" i="9"/>
  <c r="HU67" i="9"/>
  <c r="JA67" i="9"/>
  <c r="KG67" i="9"/>
  <c r="LM67" i="9"/>
  <c r="MS67" i="9"/>
  <c r="NY67" i="9"/>
  <c r="PE67" i="9"/>
  <c r="QK67" i="9"/>
  <c r="RQ67" i="9"/>
  <c r="SW67" i="9"/>
  <c r="UC67" i="9"/>
  <c r="VI67" i="9"/>
  <c r="WO67" i="9"/>
  <c r="XU67" i="9"/>
  <c r="ZA67" i="9"/>
  <c r="AAG67" i="9"/>
  <c r="ABM67" i="9"/>
  <c r="ACS67" i="9"/>
  <c r="ADY67" i="9"/>
  <c r="AFE67" i="9"/>
  <c r="AGK67" i="9"/>
  <c r="AHQ67" i="9"/>
  <c r="AIW67" i="9"/>
  <c r="AKC67" i="9"/>
  <c r="ALI67" i="9"/>
  <c r="AMO67" i="9"/>
  <c r="ANU67" i="9"/>
  <c r="APA67" i="9"/>
  <c r="AQG67" i="9"/>
  <c r="ARM67" i="9"/>
  <c r="ASS67" i="9"/>
  <c r="ATY67" i="9"/>
  <c r="AVE67" i="9"/>
  <c r="AWK67" i="9"/>
  <c r="AXQ67" i="9"/>
  <c r="AYW67" i="9"/>
  <c r="BAC67" i="9"/>
  <c r="BBI67" i="9"/>
  <c r="BCO67" i="9"/>
  <c r="BDU67" i="9"/>
  <c r="BFA67" i="9"/>
  <c r="BGG67" i="9"/>
  <c r="BHM67" i="9"/>
  <c r="BIS67" i="9"/>
  <c r="BJY67" i="9"/>
  <c r="BLE67" i="9"/>
  <c r="BMK67" i="9"/>
  <c r="BNQ67" i="9"/>
  <c r="BOW67" i="9"/>
  <c r="BQC67" i="9"/>
  <c r="BRI67" i="9"/>
  <c r="BSO67" i="9"/>
  <c r="BTU67" i="9"/>
  <c r="BVA67" i="9"/>
  <c r="BWG67" i="9"/>
  <c r="BXM67" i="9"/>
  <c r="BYS67" i="9"/>
  <c r="BZY67" i="9"/>
  <c r="CBE67" i="9"/>
  <c r="CCK67" i="9"/>
  <c r="AK67" i="9"/>
  <c r="BS67" i="9"/>
  <c r="CY67" i="9"/>
  <c r="EE67" i="9"/>
  <c r="FK67" i="9"/>
  <c r="GQ67" i="9"/>
  <c r="HW67" i="9"/>
  <c r="JC67" i="9"/>
  <c r="KI67" i="9"/>
  <c r="LO67" i="9"/>
  <c r="MU67" i="9"/>
  <c r="OA67" i="9"/>
  <c r="PG67" i="9"/>
  <c r="QM67" i="9"/>
  <c r="RS67" i="9"/>
  <c r="SY67" i="9"/>
  <c r="UE67" i="9"/>
  <c r="VK67" i="9"/>
  <c r="WQ67" i="9"/>
  <c r="XW67" i="9"/>
  <c r="ZC67" i="9"/>
  <c r="AAI67" i="9"/>
  <c r="ABO67" i="9"/>
  <c r="ACU67" i="9"/>
  <c r="AEA67" i="9"/>
  <c r="AFG67" i="9"/>
  <c r="AGM67" i="9"/>
  <c r="AHS67" i="9"/>
  <c r="AIY67" i="9"/>
  <c r="AKE67" i="9"/>
  <c r="ALK67" i="9"/>
  <c r="AMQ67" i="9"/>
  <c r="ANW67" i="9"/>
  <c r="APC67" i="9"/>
  <c r="AQI67" i="9"/>
  <c r="ARO67" i="9"/>
  <c r="ASU67" i="9"/>
  <c r="AUA67" i="9"/>
  <c r="AVG67" i="9"/>
  <c r="AWM67" i="9"/>
  <c r="AXS67" i="9"/>
  <c r="AYY67" i="9"/>
  <c r="BAE67" i="9"/>
  <c r="BBK67" i="9"/>
  <c r="BCQ67" i="9"/>
  <c r="BDW67" i="9"/>
  <c r="BFC67" i="9"/>
  <c r="BGI67" i="9"/>
  <c r="BHO67" i="9"/>
  <c r="BIU67" i="9"/>
  <c r="BKA67" i="9"/>
  <c r="BLG67" i="9"/>
  <c r="BMM67" i="9"/>
  <c r="BNS67" i="9"/>
  <c r="BOY67" i="9"/>
  <c r="BQE67" i="9"/>
  <c r="BRK67" i="9"/>
  <c r="BSQ67" i="9"/>
  <c r="BTW67" i="9"/>
  <c r="BVC67" i="9"/>
  <c r="BWI67" i="9"/>
  <c r="AM67" i="9"/>
  <c r="BU67" i="9"/>
  <c r="DA67" i="9"/>
  <c r="EG67" i="9"/>
  <c r="FM67" i="9"/>
  <c r="GS67" i="9"/>
  <c r="HY67" i="9"/>
  <c r="JE67" i="9"/>
  <c r="KK67" i="9"/>
  <c r="LQ67" i="9"/>
  <c r="MW67" i="9"/>
  <c r="OC67" i="9"/>
  <c r="PI67" i="9"/>
  <c r="QO67" i="9"/>
  <c r="RU67" i="9"/>
  <c r="TA67" i="9"/>
  <c r="UG67" i="9"/>
  <c r="VM67" i="9"/>
  <c r="WS67" i="9"/>
  <c r="XY67" i="9"/>
  <c r="ZE67" i="9"/>
  <c r="AAK67" i="9"/>
  <c r="ABQ67" i="9"/>
  <c r="ACW67" i="9"/>
  <c r="AEC67" i="9"/>
  <c r="AFI67" i="9"/>
  <c r="AGO67" i="9"/>
  <c r="AHU67" i="9"/>
  <c r="AJA67" i="9"/>
  <c r="AKG67" i="9"/>
  <c r="ALM67" i="9"/>
  <c r="AMS67" i="9"/>
  <c r="ANY67" i="9"/>
  <c r="APE67" i="9"/>
  <c r="AQK67" i="9"/>
  <c r="ARQ67" i="9"/>
  <c r="ASW67" i="9"/>
  <c r="AUC67" i="9"/>
  <c r="AVI67" i="9"/>
  <c r="AWO67" i="9"/>
  <c r="AXU67" i="9"/>
  <c r="AZA67" i="9"/>
  <c r="BAG67" i="9"/>
  <c r="BBM67" i="9"/>
  <c r="BCS67" i="9"/>
  <c r="BDY67" i="9"/>
  <c r="BFE67" i="9"/>
  <c r="BGK67" i="9"/>
  <c r="BHQ67" i="9"/>
  <c r="BIW67" i="9"/>
  <c r="BKC67" i="9"/>
  <c r="BLI67" i="9"/>
  <c r="BMO67" i="9"/>
  <c r="BNU67" i="9"/>
  <c r="BPA67" i="9"/>
  <c r="BQG67" i="9"/>
  <c r="BRM67" i="9"/>
  <c r="BSS67" i="9"/>
  <c r="BTY67" i="9"/>
  <c r="BVE67" i="9"/>
  <c r="BWK67" i="9"/>
  <c r="BXQ67" i="9"/>
  <c r="BYW67" i="9"/>
  <c r="CAC67" i="9"/>
  <c r="CBI67" i="9"/>
  <c r="CCO67" i="9"/>
  <c r="CDU67" i="9"/>
  <c r="CFA67" i="9"/>
  <c r="CGG67" i="9"/>
  <c r="CHM67" i="9"/>
  <c r="CIS67" i="9"/>
  <c r="CJY67" i="9"/>
  <c r="CLE67" i="9"/>
  <c r="CMK67" i="9"/>
  <c r="CNQ67" i="9"/>
  <c r="COW67" i="9"/>
  <c r="CQC67" i="9"/>
  <c r="CRI67" i="9"/>
  <c r="CSO67" i="9"/>
  <c r="CTU67" i="9"/>
  <c r="CVA67" i="9"/>
  <c r="CWG67" i="9"/>
  <c r="CXM67" i="9"/>
  <c r="CYS67" i="9"/>
  <c r="CZY67" i="9"/>
  <c r="DBE67" i="9"/>
  <c r="DCK67" i="9"/>
  <c r="DDQ67" i="9"/>
  <c r="DEW67" i="9"/>
  <c r="DGC67" i="9"/>
  <c r="DHI67" i="9"/>
  <c r="DIO67" i="9"/>
  <c r="DJU67" i="9"/>
  <c r="AO67" i="9"/>
  <c r="BW67" i="9"/>
  <c r="DC67" i="9"/>
  <c r="EI67" i="9"/>
  <c r="FO67" i="9"/>
  <c r="GU67" i="9"/>
  <c r="IA67" i="9"/>
  <c r="JG67" i="9"/>
  <c r="KM67" i="9"/>
  <c r="LS67" i="9"/>
  <c r="MY67" i="9"/>
  <c r="OE67" i="9"/>
  <c r="PK67" i="9"/>
  <c r="QQ67" i="9"/>
  <c r="RW67" i="9"/>
  <c r="TC67" i="9"/>
  <c r="UI67" i="9"/>
  <c r="VO67" i="9"/>
  <c r="WU67" i="9"/>
  <c r="YA67" i="9"/>
  <c r="ZG67" i="9"/>
  <c r="AAM67" i="9"/>
  <c r="ABS67" i="9"/>
  <c r="ACY67" i="9"/>
  <c r="AEE67" i="9"/>
  <c r="AFK67" i="9"/>
  <c r="AGQ67" i="9"/>
  <c r="AHW67" i="9"/>
  <c r="AJC67" i="9"/>
  <c r="AKI67" i="9"/>
  <c r="ALO67" i="9"/>
  <c r="AMU67" i="9"/>
  <c r="AOA67" i="9"/>
  <c r="APG67" i="9"/>
  <c r="AQM67" i="9"/>
  <c r="ARS67" i="9"/>
  <c r="ASY67" i="9"/>
  <c r="AUE67" i="9"/>
  <c r="AVK67" i="9"/>
  <c r="AWQ67" i="9"/>
  <c r="AXW67" i="9"/>
  <c r="AZC67" i="9"/>
  <c r="BAI67" i="9"/>
  <c r="BBO67" i="9"/>
  <c r="BCU67" i="9"/>
  <c r="BEA67" i="9"/>
  <c r="BFG67" i="9"/>
  <c r="BGM67" i="9"/>
  <c r="BHS67" i="9"/>
  <c r="BIY67" i="9"/>
  <c r="BKE67" i="9"/>
  <c r="BLK67" i="9"/>
  <c r="BMQ67" i="9"/>
  <c r="BNW67" i="9"/>
  <c r="BPC67" i="9"/>
  <c r="BQI67" i="9"/>
  <c r="BRO67" i="9"/>
  <c r="BSU67" i="9"/>
  <c r="BUA67" i="9"/>
  <c r="BVG67" i="9"/>
  <c r="BWM67" i="9"/>
  <c r="BXS67" i="9"/>
  <c r="BYY67" i="9"/>
  <c r="CAE67" i="9"/>
  <c r="CBK67" i="9"/>
  <c r="CCQ67" i="9"/>
  <c r="CDW67" i="9"/>
  <c r="CFC67" i="9"/>
  <c r="CGI67" i="9"/>
  <c r="CHO67" i="9"/>
  <c r="CIU67" i="9"/>
  <c r="CKA67" i="9"/>
  <c r="CLG67" i="9"/>
  <c r="CMM67" i="9"/>
  <c r="CNS67" i="9"/>
  <c r="COY67" i="9"/>
  <c r="CQE67" i="9"/>
  <c r="CRK67" i="9"/>
  <c r="CSQ67" i="9"/>
  <c r="CTW67" i="9"/>
  <c r="CVC67" i="9"/>
  <c r="CWI67" i="9"/>
  <c r="CXO67" i="9"/>
  <c r="CYU67" i="9"/>
  <c r="CS67" i="9"/>
  <c r="FE67" i="9"/>
  <c r="HQ67" i="9"/>
  <c r="KC67" i="9"/>
  <c r="MO67" i="9"/>
  <c r="PA67" i="9"/>
  <c r="RM67" i="9"/>
  <c r="TY67" i="9"/>
  <c r="WK67" i="9"/>
  <c r="YW67" i="9"/>
  <c r="ABI67" i="9"/>
  <c r="ADU67" i="9"/>
  <c r="AGG67" i="9"/>
  <c r="AIS67" i="9"/>
  <c r="ALE67" i="9"/>
  <c r="ANQ67" i="9"/>
  <c r="AQC67" i="9"/>
  <c r="ASO67" i="9"/>
  <c r="AVA67" i="9"/>
  <c r="AXM67" i="9"/>
  <c r="AZY67" i="9"/>
  <c r="BCK67" i="9"/>
  <c r="BEW67" i="9"/>
  <c r="BHI67" i="9"/>
  <c r="BJU67" i="9"/>
  <c r="BMG67" i="9"/>
  <c r="BOS67" i="9"/>
  <c r="BRE67" i="9"/>
  <c r="BTQ67" i="9"/>
  <c r="BWC67" i="9"/>
  <c r="BYM67" i="9"/>
  <c r="CAU67" i="9"/>
  <c r="CDC67" i="9"/>
  <c r="CEW67" i="9"/>
  <c r="CGY67" i="9"/>
  <c r="CJC67" i="9"/>
  <c r="CKU67" i="9"/>
  <c r="CMY67" i="9"/>
  <c r="COS67" i="9"/>
  <c r="CQU67" i="9"/>
  <c r="CSY67" i="9"/>
  <c r="CUQ67" i="9"/>
  <c r="CWU67" i="9"/>
  <c r="CYO67" i="9"/>
  <c r="DAO67" i="9"/>
  <c r="DCE67" i="9"/>
  <c r="DEA67" i="9"/>
  <c r="DFO67" i="9"/>
  <c r="DHC67" i="9"/>
  <c r="DIY67" i="9"/>
  <c r="DKI67" i="9"/>
  <c r="DLO67" i="9"/>
  <c r="DMU67" i="9"/>
  <c r="DOA67" i="9"/>
  <c r="DPG67" i="9"/>
  <c r="DQM67" i="9"/>
  <c r="DRS67" i="9"/>
  <c r="DSY67" i="9"/>
  <c r="DUE67" i="9"/>
  <c r="DVK67" i="9"/>
  <c r="DWQ67" i="9"/>
  <c r="DXW67" i="9"/>
  <c r="DZC67" i="9"/>
  <c r="EAI67" i="9"/>
  <c r="EBO67" i="9"/>
  <c r="ECU67" i="9"/>
  <c r="EEA67" i="9"/>
  <c r="EFG67" i="9"/>
  <c r="EGM67" i="9"/>
  <c r="EHS67" i="9"/>
  <c r="EIY67" i="9"/>
  <c r="EKE67" i="9"/>
  <c r="ELK67" i="9"/>
  <c r="EMQ67" i="9"/>
  <c r="ENW67" i="9"/>
  <c r="EPC67" i="9"/>
  <c r="EQI67" i="9"/>
  <c r="ERO67" i="9"/>
  <c r="ESU67" i="9"/>
  <c r="EUA67" i="9"/>
  <c r="EVG67" i="9"/>
  <c r="EWM67" i="9"/>
  <c r="EXS67" i="9"/>
  <c r="EYY67" i="9"/>
  <c r="FAE67" i="9"/>
  <c r="FBK67" i="9"/>
  <c r="FCQ67" i="9"/>
  <c r="FDW67" i="9"/>
  <c r="FFC67" i="9"/>
  <c r="FGI67" i="9"/>
  <c r="FHO67" i="9"/>
  <c r="FIU67" i="9"/>
  <c r="FKA67" i="9"/>
  <c r="FLG67" i="9"/>
  <c r="FMM67" i="9"/>
  <c r="FNS67" i="9"/>
  <c r="FOY67" i="9"/>
  <c r="FQE67" i="9"/>
  <c r="FRK67" i="9"/>
  <c r="FSQ67" i="9"/>
  <c r="FTW67" i="9"/>
  <c r="FVC67" i="9"/>
  <c r="FWI67" i="9"/>
  <c r="FXO67" i="9"/>
  <c r="FYU67" i="9"/>
  <c r="GAA67" i="9"/>
  <c r="GBG67" i="9"/>
  <c r="GCM67" i="9"/>
  <c r="GDS67" i="9"/>
  <c r="GEY67" i="9"/>
  <c r="GGE67" i="9"/>
  <c r="GHK67" i="9"/>
  <c r="AW67" i="9"/>
  <c r="DK67" i="9"/>
  <c r="FW67" i="9"/>
  <c r="II67" i="9"/>
  <c r="KU67" i="9"/>
  <c r="NG67" i="9"/>
  <c r="PS67" i="9"/>
  <c r="SE67" i="9"/>
  <c r="UQ67" i="9"/>
  <c r="XC67" i="9"/>
  <c r="ZO67" i="9"/>
  <c r="ACA67" i="9"/>
  <c r="AEM67" i="9"/>
  <c r="AGY67" i="9"/>
  <c r="AJK67" i="9"/>
  <c r="ALW67" i="9"/>
  <c r="AOI67" i="9"/>
  <c r="AQU67" i="9"/>
  <c r="ATG67" i="9"/>
  <c r="AVS67" i="9"/>
  <c r="AYE67" i="9"/>
  <c r="BAQ67" i="9"/>
  <c r="BDC67" i="9"/>
  <c r="BFO67" i="9"/>
  <c r="BIA67" i="9"/>
  <c r="BKM67" i="9"/>
  <c r="BMY67" i="9"/>
  <c r="BPK67" i="9"/>
  <c r="BRW67" i="9"/>
  <c r="BUI67" i="9"/>
  <c r="BWU67" i="9"/>
  <c r="BYO67" i="9"/>
  <c r="CAW67" i="9"/>
  <c r="CDE67" i="9"/>
  <c r="CEY67" i="9"/>
  <c r="CHA67" i="9"/>
  <c r="CJE67" i="9"/>
  <c r="CKW67" i="9"/>
  <c r="CNA67" i="9"/>
  <c r="COU67" i="9"/>
  <c r="CQW67" i="9"/>
  <c r="CTA67" i="9"/>
  <c r="CUS67" i="9"/>
  <c r="CWW67" i="9"/>
  <c r="CYQ67" i="9"/>
  <c r="DAQ67" i="9"/>
  <c r="DCG67" i="9"/>
  <c r="DEC67" i="9"/>
  <c r="DFQ67" i="9"/>
  <c r="DHE67" i="9"/>
  <c r="DJA67" i="9"/>
  <c r="DKK67" i="9"/>
  <c r="DLQ67" i="9"/>
  <c r="DMW67" i="9"/>
  <c r="DOC67" i="9"/>
  <c r="DPI67" i="9"/>
  <c r="DQO67" i="9"/>
  <c r="DRU67" i="9"/>
  <c r="DTA67" i="9"/>
  <c r="DUG67" i="9"/>
  <c r="DVM67" i="9"/>
  <c r="DWS67" i="9"/>
  <c r="DXY67" i="9"/>
  <c r="DZE67" i="9"/>
  <c r="EAK67" i="9"/>
  <c r="EBQ67" i="9"/>
  <c r="ECW67" i="9"/>
  <c r="EEC67" i="9"/>
  <c r="EFI67" i="9"/>
  <c r="EGO67" i="9"/>
  <c r="EHU67" i="9"/>
  <c r="EJA67" i="9"/>
  <c r="EKG67" i="9"/>
  <c r="ELM67" i="9"/>
  <c r="EMS67" i="9"/>
  <c r="ENY67" i="9"/>
  <c r="EPE67" i="9"/>
  <c r="EQK67" i="9"/>
  <c r="ERQ67" i="9"/>
  <c r="ESW67" i="9"/>
  <c r="EUC67" i="9"/>
  <c r="EVI67" i="9"/>
  <c r="EWO67" i="9"/>
  <c r="EXU67" i="9"/>
  <c r="EZA67" i="9"/>
  <c r="FAG67" i="9"/>
  <c r="FBM67" i="9"/>
  <c r="FCS67" i="9"/>
  <c r="FDY67" i="9"/>
  <c r="FFE67" i="9"/>
  <c r="FGK67" i="9"/>
  <c r="FHQ67" i="9"/>
  <c r="FIW67" i="9"/>
  <c r="FKC67" i="9"/>
  <c r="FLI67" i="9"/>
  <c r="FMO67" i="9"/>
  <c r="FNU67" i="9"/>
  <c r="FPA67" i="9"/>
  <c r="FQG67" i="9"/>
  <c r="FRM67" i="9"/>
  <c r="FSS67" i="9"/>
  <c r="FTY67" i="9"/>
  <c r="FVE67" i="9"/>
  <c r="FWK67" i="9"/>
  <c r="FXQ67" i="9"/>
  <c r="FYW67" i="9"/>
  <c r="GAC67" i="9"/>
  <c r="GBI67" i="9"/>
  <c r="GCO67" i="9"/>
  <c r="GDU67" i="9"/>
  <c r="GFA67" i="9"/>
  <c r="BA67" i="9"/>
  <c r="DM67" i="9"/>
  <c r="FY67" i="9"/>
  <c r="IK67" i="9"/>
  <c r="KW67" i="9"/>
  <c r="NI67" i="9"/>
  <c r="PU67" i="9"/>
  <c r="SG67" i="9"/>
  <c r="US67" i="9"/>
  <c r="XE67" i="9"/>
  <c r="ZQ67" i="9"/>
  <c r="ACC67" i="9"/>
  <c r="AEO67" i="9"/>
  <c r="AHA67" i="9"/>
  <c r="AJM67" i="9"/>
  <c r="ALY67" i="9"/>
  <c r="AOK67" i="9"/>
  <c r="AQW67" i="9"/>
  <c r="ATI67" i="9"/>
  <c r="AVU67" i="9"/>
  <c r="AYG67" i="9"/>
  <c r="BAS67" i="9"/>
  <c r="BDE67" i="9"/>
  <c r="BFQ67" i="9"/>
  <c r="BIC67" i="9"/>
  <c r="BKO67" i="9"/>
  <c r="BNA67" i="9"/>
  <c r="BPM67" i="9"/>
  <c r="BRY67" i="9"/>
  <c r="BUK67" i="9"/>
  <c r="BWW67" i="9"/>
  <c r="BYU67" i="9"/>
  <c r="CAY67" i="9"/>
  <c r="CDG67" i="9"/>
  <c r="CFK67" i="9"/>
  <c r="CHC67" i="9"/>
  <c r="CJG67" i="9"/>
  <c r="CLA67" i="9"/>
  <c r="CNC67" i="9"/>
  <c r="CPG67" i="9"/>
  <c r="CQY67" i="9"/>
  <c r="CTC67" i="9"/>
  <c r="CUW67" i="9"/>
  <c r="CWY67" i="9"/>
  <c r="CZC67" i="9"/>
  <c r="DAS67" i="9"/>
  <c r="DCI67" i="9"/>
  <c r="DEE67" i="9"/>
  <c r="DFS67" i="9"/>
  <c r="DHG67" i="9"/>
  <c r="DJC67" i="9"/>
  <c r="DKM67" i="9"/>
  <c r="DLS67" i="9"/>
  <c r="DMY67" i="9"/>
  <c r="DOE67" i="9"/>
  <c r="DPK67" i="9"/>
  <c r="DQQ67" i="9"/>
  <c r="DRW67" i="9"/>
  <c r="DTC67" i="9"/>
  <c r="DUI67" i="9"/>
  <c r="DVO67" i="9"/>
  <c r="DWU67" i="9"/>
  <c r="DYA67" i="9"/>
  <c r="DZG67" i="9"/>
  <c r="EAM67" i="9"/>
  <c r="EBS67" i="9"/>
  <c r="ECY67" i="9"/>
  <c r="EEE67" i="9"/>
  <c r="EFK67" i="9"/>
  <c r="EGQ67" i="9"/>
  <c r="EHW67" i="9"/>
  <c r="EJC67" i="9"/>
  <c r="EKI67" i="9"/>
  <c r="ELO67" i="9"/>
  <c r="EMU67" i="9"/>
  <c r="EOA67" i="9"/>
  <c r="EPG67" i="9"/>
  <c r="EQM67" i="9"/>
  <c r="ERS67" i="9"/>
  <c r="ESY67" i="9"/>
  <c r="EUE67" i="9"/>
  <c r="EVK67" i="9"/>
  <c r="EWQ67" i="9"/>
  <c r="EXW67" i="9"/>
  <c r="EZC67" i="9"/>
  <c r="FAI67" i="9"/>
  <c r="FBO67" i="9"/>
  <c r="FCU67" i="9"/>
  <c r="FEA67" i="9"/>
  <c r="FFG67" i="9"/>
  <c r="FGM67" i="9"/>
  <c r="FHS67" i="9"/>
  <c r="FIY67" i="9"/>
  <c r="FKE67" i="9"/>
  <c r="FLK67" i="9"/>
  <c r="FMQ67" i="9"/>
  <c r="FNW67" i="9"/>
  <c r="FPC67" i="9"/>
  <c r="FQI67" i="9"/>
  <c r="FRO67" i="9"/>
  <c r="FSU67" i="9"/>
  <c r="FUA67" i="9"/>
  <c r="FVG67" i="9"/>
  <c r="FWM67" i="9"/>
  <c r="FXS67" i="9"/>
  <c r="FYY67" i="9"/>
  <c r="GAE67" i="9"/>
  <c r="GBK67" i="9"/>
  <c r="GCQ67" i="9"/>
  <c r="GDW67" i="9"/>
  <c r="GFC67" i="9"/>
  <c r="GGI67" i="9"/>
  <c r="GHO67" i="9"/>
  <c r="BC67" i="9"/>
  <c r="DO67" i="9"/>
  <c r="GA67" i="9"/>
  <c r="IM67" i="9"/>
  <c r="KY67" i="9"/>
  <c r="NK67" i="9"/>
  <c r="PW67" i="9"/>
  <c r="SI67" i="9"/>
  <c r="UU67" i="9"/>
  <c r="XG67" i="9"/>
  <c r="ZS67" i="9"/>
  <c r="ACE67" i="9"/>
  <c r="AEQ67" i="9"/>
  <c r="AHC67" i="9"/>
  <c r="AJO67" i="9"/>
  <c r="AMA67" i="9"/>
  <c r="AOM67" i="9"/>
  <c r="AQY67" i="9"/>
  <c r="ATK67" i="9"/>
  <c r="AVW67" i="9"/>
  <c r="AYI67" i="9"/>
  <c r="BAU67" i="9"/>
  <c r="BDG67" i="9"/>
  <c r="BFS67" i="9"/>
  <c r="BIE67" i="9"/>
  <c r="BKQ67" i="9"/>
  <c r="BNC67" i="9"/>
  <c r="BPO67" i="9"/>
  <c r="BSA67" i="9"/>
  <c r="BUM67" i="9"/>
  <c r="BWY67" i="9"/>
  <c r="BZG67" i="9"/>
  <c r="CBA67" i="9"/>
  <c r="CDI67" i="9"/>
  <c r="CFM67" i="9"/>
  <c r="CHE67" i="9"/>
  <c r="CJI67" i="9"/>
  <c r="CLC67" i="9"/>
  <c r="CNE67" i="9"/>
  <c r="CPI67" i="9"/>
  <c r="CRA67" i="9"/>
  <c r="CTE67" i="9"/>
  <c r="CUY67" i="9"/>
  <c r="CXA67" i="9"/>
  <c r="CZE67" i="9"/>
  <c r="DAU67" i="9"/>
  <c r="DCM67" i="9"/>
  <c r="DEG67" i="9"/>
  <c r="DFU67" i="9"/>
  <c r="DHK67" i="9"/>
  <c r="DJE67" i="9"/>
  <c r="DKO67" i="9"/>
  <c r="DLU67" i="9"/>
  <c r="DNA67" i="9"/>
  <c r="DOG67" i="9"/>
  <c r="DPM67" i="9"/>
  <c r="DQS67" i="9"/>
  <c r="DRY67" i="9"/>
  <c r="DTE67" i="9"/>
  <c r="DUK67" i="9"/>
  <c r="DVQ67" i="9"/>
  <c r="DWW67" i="9"/>
  <c r="DYC67" i="9"/>
  <c r="DZI67" i="9"/>
  <c r="EAO67" i="9"/>
  <c r="EBU67" i="9"/>
  <c r="EDA67" i="9"/>
  <c r="EEG67" i="9"/>
  <c r="EFM67" i="9"/>
  <c r="EGS67" i="9"/>
  <c r="EHY67" i="9"/>
  <c r="EJE67" i="9"/>
  <c r="EKK67" i="9"/>
  <c r="ELQ67" i="9"/>
  <c r="EMW67" i="9"/>
  <c r="EOC67" i="9"/>
  <c r="EPI67" i="9"/>
  <c r="EQO67" i="9"/>
  <c r="ERU67" i="9"/>
  <c r="BE67" i="9"/>
  <c r="DQ67" i="9"/>
  <c r="GC67" i="9"/>
  <c r="IO67" i="9"/>
  <c r="LA67" i="9"/>
  <c r="NM67" i="9"/>
  <c r="PY67" i="9"/>
  <c r="SK67" i="9"/>
  <c r="UW67" i="9"/>
  <c r="XI67" i="9"/>
  <c r="ZU67" i="9"/>
  <c r="ACG67" i="9"/>
  <c r="AES67" i="9"/>
  <c r="AHE67" i="9"/>
  <c r="AJQ67" i="9"/>
  <c r="AMC67" i="9"/>
  <c r="AOO67" i="9"/>
  <c r="ARA67" i="9"/>
  <c r="ATM67" i="9"/>
  <c r="AVY67" i="9"/>
  <c r="AYK67" i="9"/>
  <c r="BAW67" i="9"/>
  <c r="BDI67" i="9"/>
  <c r="BFU67" i="9"/>
  <c r="BIG67" i="9"/>
  <c r="BKS67" i="9"/>
  <c r="BNE67" i="9"/>
  <c r="BPQ67" i="9"/>
  <c r="BSC67" i="9"/>
  <c r="BUO67" i="9"/>
  <c r="BXA67" i="9"/>
  <c r="BZI67" i="9"/>
  <c r="CBG67" i="9"/>
  <c r="CDK67" i="9"/>
  <c r="CFO67" i="9"/>
  <c r="CHI67" i="9"/>
  <c r="CJK67" i="9"/>
  <c r="CLO67" i="9"/>
  <c r="CNG67" i="9"/>
  <c r="CPK67" i="9"/>
  <c r="CRE67" i="9"/>
  <c r="CTG67" i="9"/>
  <c r="CVK67" i="9"/>
  <c r="CXC67" i="9"/>
  <c r="CZG67" i="9"/>
  <c r="DAW67" i="9"/>
  <c r="DCU67" i="9"/>
  <c r="DEI67" i="9"/>
  <c r="DFW67" i="9"/>
  <c r="DHS67" i="9"/>
  <c r="DJG67" i="9"/>
  <c r="DKQ67" i="9"/>
  <c r="DLW67" i="9"/>
  <c r="DNC67" i="9"/>
  <c r="DOI67" i="9"/>
  <c r="DPO67" i="9"/>
  <c r="DQU67" i="9"/>
  <c r="DSA67" i="9"/>
  <c r="DTG67" i="9"/>
  <c r="DUM67" i="9"/>
  <c r="DVS67" i="9"/>
  <c r="DWY67" i="9"/>
  <c r="DYE67" i="9"/>
  <c r="DZK67" i="9"/>
  <c r="EAQ67" i="9"/>
  <c r="EBW67" i="9"/>
  <c r="EDC67" i="9"/>
  <c r="EEI67" i="9"/>
  <c r="EFO67" i="9"/>
  <c r="EGU67" i="9"/>
  <c r="EIA67" i="9"/>
  <c r="EJG67" i="9"/>
  <c r="EKM67" i="9"/>
  <c r="ELS67" i="9"/>
  <c r="EMY67" i="9"/>
  <c r="EOE67" i="9"/>
  <c r="EPK67" i="9"/>
  <c r="EQQ67" i="9"/>
  <c r="ERW67" i="9"/>
  <c r="BG67" i="9"/>
  <c r="DS67" i="9"/>
  <c r="GE67" i="9"/>
  <c r="IQ67" i="9"/>
  <c r="LC67" i="9"/>
  <c r="NO67" i="9"/>
  <c r="QA67" i="9"/>
  <c r="SM67" i="9"/>
  <c r="UY67" i="9"/>
  <c r="XK67" i="9"/>
  <c r="ZW67" i="9"/>
  <c r="ACI67" i="9"/>
  <c r="AEU67" i="9"/>
  <c r="AHG67" i="9"/>
  <c r="AJS67" i="9"/>
  <c r="AME67" i="9"/>
  <c r="AOQ67" i="9"/>
  <c r="ARC67" i="9"/>
  <c r="ATO67" i="9"/>
  <c r="AWA67" i="9"/>
  <c r="AYM67" i="9"/>
  <c r="BAY67" i="9"/>
  <c r="BDK67" i="9"/>
  <c r="BFW67" i="9"/>
  <c r="BII67" i="9"/>
  <c r="BKU67" i="9"/>
  <c r="BNG67" i="9"/>
  <c r="BPS67" i="9"/>
  <c r="BSE67" i="9"/>
  <c r="BUQ67" i="9"/>
  <c r="BXC67" i="9"/>
  <c r="BZK67" i="9"/>
  <c r="CBS67" i="9"/>
  <c r="CDM67" i="9"/>
  <c r="CFQ67" i="9"/>
  <c r="CHK67" i="9"/>
  <c r="CJM67" i="9"/>
  <c r="CLQ67" i="9"/>
  <c r="CNI67" i="9"/>
  <c r="CPM67" i="9"/>
  <c r="CRG67" i="9"/>
  <c r="CTI67" i="9"/>
  <c r="CVM67" i="9"/>
  <c r="CXE67" i="9"/>
  <c r="CZI67" i="9"/>
  <c r="DBA67" i="9"/>
  <c r="DCW67" i="9"/>
  <c r="DEK67" i="9"/>
  <c r="DFY67" i="9"/>
  <c r="DHU67" i="9"/>
  <c r="DJI67" i="9"/>
  <c r="DKS67" i="9"/>
  <c r="DLY67" i="9"/>
  <c r="DNE67" i="9"/>
  <c r="DOK67" i="9"/>
  <c r="DPQ67" i="9"/>
  <c r="DQW67" i="9"/>
  <c r="DSC67" i="9"/>
  <c r="DTI67" i="9"/>
  <c r="DUO67" i="9"/>
  <c r="DVU67" i="9"/>
  <c r="DXA67" i="9"/>
  <c r="DYG67" i="9"/>
  <c r="DZM67" i="9"/>
  <c r="EAS67" i="9"/>
  <c r="EBY67" i="9"/>
  <c r="EDE67" i="9"/>
  <c r="EEK67" i="9"/>
  <c r="EFQ67" i="9"/>
  <c r="EGW67" i="9"/>
  <c r="BI67" i="9"/>
  <c r="DU67" i="9"/>
  <c r="GG67" i="9"/>
  <c r="IS67" i="9"/>
  <c r="LE67" i="9"/>
  <c r="NQ67" i="9"/>
  <c r="QC67" i="9"/>
  <c r="SO67" i="9"/>
  <c r="VA67" i="9"/>
  <c r="XM67" i="9"/>
  <c r="ZY67" i="9"/>
  <c r="ACK67" i="9"/>
  <c r="AEW67" i="9"/>
  <c r="AHI67" i="9"/>
  <c r="AJU67" i="9"/>
  <c r="AMG67" i="9"/>
  <c r="AOS67" i="9"/>
  <c r="ARE67" i="9"/>
  <c r="ATQ67" i="9"/>
  <c r="AWC67" i="9"/>
  <c r="AYO67" i="9"/>
  <c r="BBA67" i="9"/>
  <c r="BDM67" i="9"/>
  <c r="BFY67" i="9"/>
  <c r="BIK67" i="9"/>
  <c r="BKW67" i="9"/>
  <c r="BNI67" i="9"/>
  <c r="BPU67" i="9"/>
  <c r="BSG67" i="9"/>
  <c r="BUS67" i="9"/>
  <c r="BXE67" i="9"/>
  <c r="BZM67" i="9"/>
  <c r="CBU67" i="9"/>
  <c r="CDQ67" i="9"/>
  <c r="CFS67" i="9"/>
  <c r="CHW67" i="9"/>
  <c r="CJO67" i="9"/>
  <c r="CLS67" i="9"/>
  <c r="CNM67" i="9"/>
  <c r="CPO67" i="9"/>
  <c r="CRS67" i="9"/>
  <c r="CTK67" i="9"/>
  <c r="CVO67" i="9"/>
  <c r="CXI67" i="9"/>
  <c r="CZK67" i="9"/>
  <c r="DBC67" i="9"/>
  <c r="DCY67" i="9"/>
  <c r="DEM67" i="9"/>
  <c r="DGA67" i="9"/>
  <c r="DHW67" i="9"/>
  <c r="DJK67" i="9"/>
  <c r="DKU67" i="9"/>
  <c r="DMA67" i="9"/>
  <c r="DNG67" i="9"/>
  <c r="DOM67" i="9"/>
  <c r="DPS67" i="9"/>
  <c r="DQY67" i="9"/>
  <c r="DSE67" i="9"/>
  <c r="DTK67" i="9"/>
  <c r="DUQ67" i="9"/>
  <c r="DVW67" i="9"/>
  <c r="DXC67" i="9"/>
  <c r="DYI67" i="9"/>
  <c r="DZO67" i="9"/>
  <c r="EAU67" i="9"/>
  <c r="ECA67" i="9"/>
  <c r="EDG67" i="9"/>
  <c r="EEM67" i="9"/>
  <c r="EFS67" i="9"/>
  <c r="EGY67" i="9"/>
  <c r="EIE67" i="9"/>
  <c r="BK67" i="9"/>
  <c r="DW67" i="9"/>
  <c r="GI67" i="9"/>
  <c r="IU67" i="9"/>
  <c r="LG67" i="9"/>
  <c r="NS67" i="9"/>
  <c r="QE67" i="9"/>
  <c r="SQ67" i="9"/>
  <c r="VC67" i="9"/>
  <c r="XO67" i="9"/>
  <c r="AAA67" i="9"/>
  <c r="ACM67" i="9"/>
  <c r="AEY67" i="9"/>
  <c r="AHK67" i="9"/>
  <c r="AJW67" i="9"/>
  <c r="AMI67" i="9"/>
  <c r="AOU67" i="9"/>
  <c r="ARG67" i="9"/>
  <c r="ATS67" i="9"/>
  <c r="AWE67" i="9"/>
  <c r="AYQ67" i="9"/>
  <c r="BBC67" i="9"/>
  <c r="BDO67" i="9"/>
  <c r="BGA67" i="9"/>
  <c r="BIM67" i="9"/>
  <c r="BKY67" i="9"/>
  <c r="BNK67" i="9"/>
  <c r="BPW67" i="9"/>
  <c r="BSI67" i="9"/>
  <c r="BUU67" i="9"/>
  <c r="BXG67" i="9"/>
  <c r="BZO67" i="9"/>
  <c r="CBW67" i="9"/>
  <c r="CDS67" i="9"/>
  <c r="CFU67" i="9"/>
  <c r="CHY67" i="9"/>
  <c r="CJQ67" i="9"/>
  <c r="CLU67" i="9"/>
  <c r="CNO67" i="9"/>
  <c r="CPQ67" i="9"/>
  <c r="CRU67" i="9"/>
  <c r="CTM67" i="9"/>
  <c r="CVQ67" i="9"/>
  <c r="CXK67" i="9"/>
  <c r="CZM67" i="9"/>
  <c r="DBG67" i="9"/>
  <c r="DDA67" i="9"/>
  <c r="DEO67" i="9"/>
  <c r="DGE67" i="9"/>
  <c r="DHY67" i="9"/>
  <c r="DJM67" i="9"/>
  <c r="DKW67" i="9"/>
  <c r="DMC67" i="9"/>
  <c r="DNI67" i="9"/>
  <c r="DOO67" i="9"/>
  <c r="DPU67" i="9"/>
  <c r="DRA67" i="9"/>
  <c r="DSG67" i="9"/>
  <c r="DTM67" i="9"/>
  <c r="DUS67" i="9"/>
  <c r="DVY67" i="9"/>
  <c r="DXE67" i="9"/>
  <c r="DYK67" i="9"/>
  <c r="DZQ67" i="9"/>
  <c r="EAW67" i="9"/>
  <c r="ECC67" i="9"/>
  <c r="EDI67" i="9"/>
  <c r="EEO67" i="9"/>
  <c r="EFU67" i="9"/>
  <c r="EHA67" i="9"/>
  <c r="BM67" i="9"/>
  <c r="DY67" i="9"/>
  <c r="GK67" i="9"/>
  <c r="IW67" i="9"/>
  <c r="LI67" i="9"/>
  <c r="NU67" i="9"/>
  <c r="QG67" i="9"/>
  <c r="SS67" i="9"/>
  <c r="VE67" i="9"/>
  <c r="XQ67" i="9"/>
  <c r="AAC67" i="9"/>
  <c r="ACO67" i="9"/>
  <c r="AFA67" i="9"/>
  <c r="AHM67" i="9"/>
  <c r="AJY67" i="9"/>
  <c r="AMK67" i="9"/>
  <c r="AOW67" i="9"/>
  <c r="ARI67" i="9"/>
  <c r="ATU67" i="9"/>
  <c r="AWG67" i="9"/>
  <c r="AYS67" i="9"/>
  <c r="BBE67" i="9"/>
  <c r="BDQ67" i="9"/>
  <c r="BGC67" i="9"/>
  <c r="BIO67" i="9"/>
  <c r="BLA67" i="9"/>
  <c r="BNM67" i="9"/>
  <c r="BPY67" i="9"/>
  <c r="BSK67" i="9"/>
  <c r="BUW67" i="9"/>
  <c r="BXI67" i="9"/>
  <c r="BZQ67" i="9"/>
  <c r="CBY67" i="9"/>
  <c r="CEE67" i="9"/>
  <c r="CFW67" i="9"/>
  <c r="CIA67" i="9"/>
  <c r="CJU67" i="9"/>
  <c r="CLW67" i="9"/>
  <c r="COA67" i="9"/>
  <c r="CPS67" i="9"/>
  <c r="CRW67" i="9"/>
  <c r="CTQ67" i="9"/>
  <c r="CVS67" i="9"/>
  <c r="CXW67" i="9"/>
  <c r="CZO67" i="9"/>
  <c r="DBO67" i="9"/>
  <c r="DDC67" i="9"/>
  <c r="DEQ67" i="9"/>
  <c r="DGM67" i="9"/>
  <c r="DIA67" i="9"/>
  <c r="DJO67" i="9"/>
  <c r="DKY67" i="9"/>
  <c r="DME67" i="9"/>
  <c r="DNK67" i="9"/>
  <c r="DOQ67" i="9"/>
  <c r="DPW67" i="9"/>
  <c r="DRC67" i="9"/>
  <c r="DSI67" i="9"/>
  <c r="DTO67" i="9"/>
  <c r="DUU67" i="9"/>
  <c r="DWA67" i="9"/>
  <c r="DXG67" i="9"/>
  <c r="DYM67" i="9"/>
  <c r="DZS67" i="9"/>
  <c r="EAY67" i="9"/>
  <c r="ECE67" i="9"/>
  <c r="EDK67" i="9"/>
  <c r="EEQ67" i="9"/>
  <c r="EFW67" i="9"/>
  <c r="EHC67" i="9"/>
  <c r="CE67" i="9"/>
  <c r="EQ67" i="9"/>
  <c r="HC67" i="9"/>
  <c r="JO67" i="9"/>
  <c r="MA67" i="9"/>
  <c r="OM67" i="9"/>
  <c r="QY67" i="9"/>
  <c r="TK67" i="9"/>
  <c r="VW67" i="9"/>
  <c r="YI67" i="9"/>
  <c r="AAU67" i="9"/>
  <c r="ADG67" i="9"/>
  <c r="AFS67" i="9"/>
  <c r="AIE67" i="9"/>
  <c r="AKQ67" i="9"/>
  <c r="ANC67" i="9"/>
  <c r="APO67" i="9"/>
  <c r="ASA67" i="9"/>
  <c r="AUM67" i="9"/>
  <c r="AWY67" i="9"/>
  <c r="AZK67" i="9"/>
  <c r="BBW67" i="9"/>
  <c r="BEI67" i="9"/>
  <c r="BGU67" i="9"/>
  <c r="BJG67" i="9"/>
  <c r="BLS67" i="9"/>
  <c r="BOE67" i="9"/>
  <c r="BQQ67" i="9"/>
  <c r="BTC67" i="9"/>
  <c r="BVO67" i="9"/>
  <c r="BXO67" i="9"/>
  <c r="BZS67" i="9"/>
  <c r="CCA67" i="9"/>
  <c r="CEG67" i="9"/>
  <c r="CFY67" i="9"/>
  <c r="CIC67" i="9"/>
  <c r="CJW67" i="9"/>
  <c r="CLY67" i="9"/>
  <c r="COC67" i="9"/>
  <c r="CPU67" i="9"/>
  <c r="CRY67" i="9"/>
  <c r="CTS67" i="9"/>
  <c r="CVU67" i="9"/>
  <c r="CG67" i="9"/>
  <c r="ES67" i="9"/>
  <c r="HE67" i="9"/>
  <c r="JQ67" i="9"/>
  <c r="MC67" i="9"/>
  <c r="OO67" i="9"/>
  <c r="RA67" i="9"/>
  <c r="TM67" i="9"/>
  <c r="VY67" i="9"/>
  <c r="YK67" i="9"/>
  <c r="AAW67" i="9"/>
  <c r="ADI67" i="9"/>
  <c r="AFU67" i="9"/>
  <c r="AIG67" i="9"/>
  <c r="AKS67" i="9"/>
  <c r="ANE67" i="9"/>
  <c r="APQ67" i="9"/>
  <c r="ASC67" i="9"/>
  <c r="AUO67" i="9"/>
  <c r="AXA67" i="9"/>
  <c r="AZM67" i="9"/>
  <c r="BBY67" i="9"/>
  <c r="BEK67" i="9"/>
  <c r="BGW67" i="9"/>
  <c r="BJI67" i="9"/>
  <c r="BLU67" i="9"/>
  <c r="BOG67" i="9"/>
  <c r="BQS67" i="9"/>
  <c r="BTE67" i="9"/>
  <c r="CI67" i="9"/>
  <c r="EU67" i="9"/>
  <c r="HG67" i="9"/>
  <c r="JS67" i="9"/>
  <c r="ME67" i="9"/>
  <c r="OQ67" i="9"/>
  <c r="RC67" i="9"/>
  <c r="TO67" i="9"/>
  <c r="WA67" i="9"/>
  <c r="YM67" i="9"/>
  <c r="AAY67" i="9"/>
  <c r="ADK67" i="9"/>
  <c r="AFW67" i="9"/>
  <c r="AII67" i="9"/>
  <c r="AKU67" i="9"/>
  <c r="ANG67" i="9"/>
  <c r="APS67" i="9"/>
  <c r="ASE67" i="9"/>
  <c r="AUQ67" i="9"/>
  <c r="AXC67" i="9"/>
  <c r="AZO67" i="9"/>
  <c r="BCA67" i="9"/>
  <c r="BEM67" i="9"/>
  <c r="BGY67" i="9"/>
  <c r="BJK67" i="9"/>
  <c r="BLW67" i="9"/>
  <c r="BOI67" i="9"/>
  <c r="BQU67" i="9"/>
  <c r="BTG67" i="9"/>
  <c r="BVS67" i="9"/>
  <c r="BYC67" i="9"/>
  <c r="CAA67" i="9"/>
  <c r="CCE67" i="9"/>
  <c r="CEK67" i="9"/>
  <c r="CGE67" i="9"/>
  <c r="CIG67" i="9"/>
  <c r="CKK67" i="9"/>
  <c r="CMC67" i="9"/>
  <c r="COG67" i="9"/>
  <c r="CQA67" i="9"/>
  <c r="CSC67" i="9"/>
  <c r="CUG67" i="9"/>
  <c r="CVY67" i="9"/>
  <c r="CYC67" i="9"/>
  <c r="CZW67" i="9"/>
  <c r="DBU67" i="9"/>
  <c r="DDI67" i="9"/>
  <c r="DEY67" i="9"/>
  <c r="DGS67" i="9"/>
  <c r="DIG67" i="9"/>
  <c r="DJW67" i="9"/>
  <c r="DLE67" i="9"/>
  <c r="DMK67" i="9"/>
  <c r="DNQ67" i="9"/>
  <c r="DOW67" i="9"/>
  <c r="DQC67" i="9"/>
  <c r="DRI67" i="9"/>
  <c r="DSO67" i="9"/>
  <c r="DTU67" i="9"/>
  <c r="DVA67" i="9"/>
  <c r="DWG67" i="9"/>
  <c r="DXM67" i="9"/>
  <c r="DYS67" i="9"/>
  <c r="DZY67" i="9"/>
  <c r="EBE67" i="9"/>
  <c r="ECK67" i="9"/>
  <c r="EDQ67" i="9"/>
  <c r="EEW67" i="9"/>
  <c r="EGC67" i="9"/>
  <c r="EHI67" i="9"/>
  <c r="EIO67" i="9"/>
  <c r="EJU67" i="9"/>
  <c r="ELA67" i="9"/>
  <c r="EMG67" i="9"/>
  <c r="ENM67" i="9"/>
  <c r="EOS67" i="9"/>
  <c r="EPY67" i="9"/>
  <c r="ERE67" i="9"/>
  <c r="ESK67" i="9"/>
  <c r="ETQ67" i="9"/>
  <c r="EUW67" i="9"/>
  <c r="EWC67" i="9"/>
  <c r="EXI67" i="9"/>
  <c r="EYO67" i="9"/>
  <c r="EZU67" i="9"/>
  <c r="FBA67" i="9"/>
  <c r="FCG67" i="9"/>
  <c r="FDM67" i="9"/>
  <c r="FES67" i="9"/>
  <c r="FFY67" i="9"/>
  <c r="FHE67" i="9"/>
  <c r="FIK67" i="9"/>
  <c r="FJQ67" i="9"/>
  <c r="FKW67" i="9"/>
  <c r="FMC67" i="9"/>
  <c r="FNI67" i="9"/>
  <c r="FOO67" i="9"/>
  <c r="FPU67" i="9"/>
  <c r="FRA67" i="9"/>
  <c r="FSG67" i="9"/>
  <c r="FTM67" i="9"/>
  <c r="CK67" i="9"/>
  <c r="EW67" i="9"/>
  <c r="HI67" i="9"/>
  <c r="JU67" i="9"/>
  <c r="MG67" i="9"/>
  <c r="OS67" i="9"/>
  <c r="RE67" i="9"/>
  <c r="TQ67" i="9"/>
  <c r="WC67" i="9"/>
  <c r="YO67" i="9"/>
  <c r="ABA67" i="9"/>
  <c r="ADM67" i="9"/>
  <c r="AFY67" i="9"/>
  <c r="AIK67" i="9"/>
  <c r="AKW67" i="9"/>
  <c r="ANI67" i="9"/>
  <c r="APU67" i="9"/>
  <c r="ASG67" i="9"/>
  <c r="AUS67" i="9"/>
  <c r="AXE67" i="9"/>
  <c r="AZQ67" i="9"/>
  <c r="BCC67" i="9"/>
  <c r="BEO67" i="9"/>
  <c r="BHA67" i="9"/>
  <c r="BJM67" i="9"/>
  <c r="BLY67" i="9"/>
  <c r="BOK67" i="9"/>
  <c r="BQW67" i="9"/>
  <c r="BTI67" i="9"/>
  <c r="BVU67" i="9"/>
  <c r="BYE67" i="9"/>
  <c r="CAM67" i="9"/>
  <c r="CCG67" i="9"/>
  <c r="CEM67" i="9"/>
  <c r="CGQ67" i="9"/>
  <c r="CII67" i="9"/>
  <c r="CKM67" i="9"/>
  <c r="CMG67" i="9"/>
  <c r="COI67" i="9"/>
  <c r="CQM67" i="9"/>
  <c r="CSE67" i="9"/>
  <c r="CUI67" i="9"/>
  <c r="CWC67" i="9"/>
  <c r="CYE67" i="9"/>
  <c r="DAA67" i="9"/>
  <c r="DBW67" i="9"/>
  <c r="DDK67" i="9"/>
  <c r="DFG67" i="9"/>
  <c r="DGU67" i="9"/>
  <c r="DII67" i="9"/>
  <c r="DJY67" i="9"/>
  <c r="DLG67" i="9"/>
  <c r="DMM67" i="9"/>
  <c r="DNS67" i="9"/>
  <c r="DOY67" i="9"/>
  <c r="DQE67" i="9"/>
  <c r="DRK67" i="9"/>
  <c r="DSQ67" i="9"/>
  <c r="DTW67" i="9"/>
  <c r="DVC67" i="9"/>
  <c r="DWI67" i="9"/>
  <c r="DXO67" i="9"/>
  <c r="DYU67" i="9"/>
  <c r="EAA67" i="9"/>
  <c r="EBG67" i="9"/>
  <c r="ECM67" i="9"/>
  <c r="EDS67" i="9"/>
  <c r="EEY67" i="9"/>
  <c r="EGE67" i="9"/>
  <c r="EHK67" i="9"/>
  <c r="EIQ67" i="9"/>
  <c r="EJW67" i="9"/>
  <c r="ELC67" i="9"/>
  <c r="EMI67" i="9"/>
  <c r="ENO67" i="9"/>
  <c r="EOU67" i="9"/>
  <c r="EQA67" i="9"/>
  <c r="ERG67" i="9"/>
  <c r="ESM67" i="9"/>
  <c r="ETS67" i="9"/>
  <c r="EUY67" i="9"/>
  <c r="CM67" i="9"/>
  <c r="EY67" i="9"/>
  <c r="HK67" i="9"/>
  <c r="JW67" i="9"/>
  <c r="MI67" i="9"/>
  <c r="OU67" i="9"/>
  <c r="RG67" i="9"/>
  <c r="TS67" i="9"/>
  <c r="WE67" i="9"/>
  <c r="YQ67" i="9"/>
  <c r="ABC67" i="9"/>
  <c r="ADO67" i="9"/>
  <c r="AGA67" i="9"/>
  <c r="AIM67" i="9"/>
  <c r="AKY67" i="9"/>
  <c r="ANK67" i="9"/>
  <c r="APW67" i="9"/>
  <c r="ASI67" i="9"/>
  <c r="AUU67" i="9"/>
  <c r="AXG67" i="9"/>
  <c r="AZS67" i="9"/>
  <c r="BCE67" i="9"/>
  <c r="BEQ67" i="9"/>
  <c r="BHC67" i="9"/>
  <c r="BJO67" i="9"/>
  <c r="BMA67" i="9"/>
  <c r="BOM67" i="9"/>
  <c r="BQY67" i="9"/>
  <c r="BTK67" i="9"/>
  <c r="BVW67" i="9"/>
  <c r="BYG67" i="9"/>
  <c r="CAO67" i="9"/>
  <c r="CCM67" i="9"/>
  <c r="CEO67" i="9"/>
  <c r="CGS67" i="9"/>
  <c r="CIK67" i="9"/>
  <c r="CKO67" i="9"/>
  <c r="CMI67" i="9"/>
  <c r="COK67" i="9"/>
  <c r="CQO67" i="9"/>
  <c r="CSG67" i="9"/>
  <c r="CUK67" i="9"/>
  <c r="CWE67" i="9"/>
  <c r="CYG67" i="9"/>
  <c r="DAI67" i="9"/>
  <c r="DBY67" i="9"/>
  <c r="DDM67" i="9"/>
  <c r="DFI67" i="9"/>
  <c r="DGW67" i="9"/>
  <c r="DIK67" i="9"/>
  <c r="DKA67" i="9"/>
  <c r="DLI67" i="9"/>
  <c r="DMO67" i="9"/>
  <c r="DNU67" i="9"/>
  <c r="DPA67" i="9"/>
  <c r="DQG67" i="9"/>
  <c r="DRM67" i="9"/>
  <c r="DSS67" i="9"/>
  <c r="DTY67" i="9"/>
  <c r="DVE67" i="9"/>
  <c r="DWK67" i="9"/>
  <c r="DXQ67" i="9"/>
  <c r="DYW67" i="9"/>
  <c r="EAC67" i="9"/>
  <c r="EBI67" i="9"/>
  <c r="ECO67" i="9"/>
  <c r="EDU67" i="9"/>
  <c r="EFA67" i="9"/>
  <c r="EGG67" i="9"/>
  <c r="EHM67" i="9"/>
  <c r="EIS67" i="9"/>
  <c r="EJY67" i="9"/>
  <c r="ELE67" i="9"/>
  <c r="EMK67" i="9"/>
  <c r="ENQ67" i="9"/>
  <c r="EOW67" i="9"/>
  <c r="EQC67" i="9"/>
  <c r="ERI67" i="9"/>
  <c r="CO67" i="9"/>
  <c r="FA67" i="9"/>
  <c r="HM67" i="9"/>
  <c r="JY67" i="9"/>
  <c r="MK67" i="9"/>
  <c r="OW67" i="9"/>
  <c r="RI67" i="9"/>
  <c r="TU67" i="9"/>
  <c r="WG67" i="9"/>
  <c r="YS67" i="9"/>
  <c r="ABE67" i="9"/>
  <c r="ADQ67" i="9"/>
  <c r="AGC67" i="9"/>
  <c r="AIO67" i="9"/>
  <c r="ALA67" i="9"/>
  <c r="ANM67" i="9"/>
  <c r="APY67" i="9"/>
  <c r="ASK67" i="9"/>
  <c r="AUW67" i="9"/>
  <c r="AXI67" i="9"/>
  <c r="AZU67" i="9"/>
  <c r="BCG67" i="9"/>
  <c r="BES67" i="9"/>
  <c r="BHE67" i="9"/>
  <c r="BJQ67" i="9"/>
  <c r="BMC67" i="9"/>
  <c r="BOO67" i="9"/>
  <c r="BRA67" i="9"/>
  <c r="BTM67" i="9"/>
  <c r="BVY67" i="9"/>
  <c r="BYI67" i="9"/>
  <c r="CAQ67" i="9"/>
  <c r="CCY67" i="9"/>
  <c r="CEQ67" i="9"/>
  <c r="CGU67" i="9"/>
  <c r="CIO67" i="9"/>
  <c r="CKQ67" i="9"/>
  <c r="CMU67" i="9"/>
  <c r="COM67" i="9"/>
  <c r="CQQ67" i="9"/>
  <c r="CSK67" i="9"/>
  <c r="CUM67" i="9"/>
  <c r="CWQ67" i="9"/>
  <c r="CYI67" i="9"/>
  <c r="DAK67" i="9"/>
  <c r="DCA67" i="9"/>
  <c r="DDO67" i="9"/>
  <c r="DFK67" i="9"/>
  <c r="DGY67" i="9"/>
  <c r="DIM67" i="9"/>
  <c r="DKE67" i="9"/>
  <c r="DLK67" i="9"/>
  <c r="DMQ67" i="9"/>
  <c r="DNW67" i="9"/>
  <c r="DPC67" i="9"/>
  <c r="DQI67" i="9"/>
  <c r="DRO67" i="9"/>
  <c r="DSU67" i="9"/>
  <c r="DUA67" i="9"/>
  <c r="DVG67" i="9"/>
  <c r="DWM67" i="9"/>
  <c r="DXS67" i="9"/>
  <c r="DYY67" i="9"/>
  <c r="EAE67" i="9"/>
  <c r="EBK67" i="9"/>
  <c r="ECQ67" i="9"/>
  <c r="EDW67" i="9"/>
  <c r="EFC67" i="9"/>
  <c r="EGI67" i="9"/>
  <c r="EHO67" i="9"/>
  <c r="EIU67" i="9"/>
  <c r="EKA67" i="9"/>
  <c r="ELG67" i="9"/>
  <c r="EMM67" i="9"/>
  <c r="ENS67" i="9"/>
  <c r="EOY67" i="9"/>
  <c r="EQE67" i="9"/>
  <c r="ERK67" i="9"/>
  <c r="ESQ67" i="9"/>
  <c r="ETW67" i="9"/>
  <c r="EVC67" i="9"/>
  <c r="EWI67" i="9"/>
  <c r="EXO67" i="9"/>
  <c r="EYU67" i="9"/>
  <c r="FAA67" i="9"/>
  <c r="CQ67" i="9"/>
  <c r="FC67" i="9"/>
  <c r="HO67" i="9"/>
  <c r="KA67" i="9"/>
  <c r="MM67" i="9"/>
  <c r="OY67" i="9"/>
  <c r="RK67" i="9"/>
  <c r="TW67" i="9"/>
  <c r="WI67" i="9"/>
  <c r="YU67" i="9"/>
  <c r="ABG67" i="9"/>
  <c r="ADS67" i="9"/>
  <c r="AGE67" i="9"/>
  <c r="AIQ67" i="9"/>
  <c r="ALC67" i="9"/>
  <c r="ANO67" i="9"/>
  <c r="AQA67" i="9"/>
  <c r="ASM67" i="9"/>
  <c r="AUY67" i="9"/>
  <c r="AXK67" i="9"/>
  <c r="AZW67" i="9"/>
  <c r="BCI67" i="9"/>
  <c r="BEU67" i="9"/>
  <c r="BHG67" i="9"/>
  <c r="BJS67" i="9"/>
  <c r="BME67" i="9"/>
  <c r="BOQ67" i="9"/>
  <c r="BRC67" i="9"/>
  <c r="BTO67" i="9"/>
  <c r="BWA67" i="9"/>
  <c r="BYK67" i="9"/>
  <c r="CAS67" i="9"/>
  <c r="CDA67" i="9"/>
  <c r="CES67" i="9"/>
  <c r="CGW67" i="9"/>
  <c r="CIQ67" i="9"/>
  <c r="CKS67" i="9"/>
  <c r="CMW67" i="9"/>
  <c r="COO67" i="9"/>
  <c r="CQS67" i="9"/>
  <c r="CSM67" i="9"/>
  <c r="CUO67" i="9"/>
  <c r="CWS67" i="9"/>
  <c r="CYK67" i="9"/>
  <c r="DAM67" i="9"/>
  <c r="DCC67" i="9"/>
  <c r="DDS67" i="9"/>
  <c r="DFM67" i="9"/>
  <c r="DHA67" i="9"/>
  <c r="DIQ67" i="9"/>
  <c r="DKG67" i="9"/>
  <c r="DLM67" i="9"/>
  <c r="DMS67" i="9"/>
  <c r="DNY67" i="9"/>
  <c r="DPE67" i="9"/>
  <c r="DQK67" i="9"/>
  <c r="DRQ67" i="9"/>
  <c r="DSW67" i="9"/>
  <c r="DUC67" i="9"/>
  <c r="DVI67" i="9"/>
  <c r="DWO67" i="9"/>
  <c r="DXU67" i="9"/>
  <c r="DZA67" i="9"/>
  <c r="EAG67" i="9"/>
  <c r="EBM67" i="9"/>
  <c r="ECS67" i="9"/>
  <c r="EDY67" i="9"/>
  <c r="EFE67" i="9"/>
  <c r="EGK67" i="9"/>
  <c r="EHQ67" i="9"/>
  <c r="EIW67" i="9"/>
  <c r="EKC67" i="9"/>
  <c r="ELI67" i="9"/>
  <c r="EMO67" i="9"/>
  <c r="ENU67" i="9"/>
  <c r="EPA67" i="9"/>
  <c r="EQG67" i="9"/>
  <c r="ERM67" i="9"/>
  <c r="ESS67" i="9"/>
  <c r="ETY67" i="9"/>
  <c r="EVE67" i="9"/>
  <c r="EWK67" i="9"/>
  <c r="EXQ67" i="9"/>
  <c r="EYW67" i="9"/>
  <c r="FAC67" i="9"/>
  <c r="FBI67" i="9"/>
  <c r="FCO67" i="9"/>
  <c r="FDU67" i="9"/>
  <c r="FFA67" i="9"/>
  <c r="FGG67" i="9"/>
  <c r="FHM67" i="9"/>
  <c r="FIS67" i="9"/>
  <c r="BVQ67" i="9"/>
  <c r="CZQ67" i="9"/>
  <c r="DMG67" i="9"/>
  <c r="DWC67" i="9"/>
  <c r="EFY67" i="9"/>
  <c r="EKQ67" i="9"/>
  <c r="ENK67" i="9"/>
  <c r="EQY67" i="9"/>
  <c r="ETM67" i="9"/>
  <c r="EVU67" i="9"/>
  <c r="EXY67" i="9"/>
  <c r="EZQ67" i="9"/>
  <c r="FBS67" i="9"/>
  <c r="FDI67" i="9"/>
  <c r="FFI67" i="9"/>
  <c r="FGY67" i="9"/>
  <c r="FIQ67" i="9"/>
  <c r="FKM67" i="9"/>
  <c r="FMA67" i="9"/>
  <c r="FNQ67" i="9"/>
  <c r="FPK67" i="9"/>
  <c r="FQY67" i="9"/>
  <c r="FSO67" i="9"/>
  <c r="FUI67" i="9"/>
  <c r="FVU67" i="9"/>
  <c r="FXG67" i="9"/>
  <c r="FYS67" i="9"/>
  <c r="GAK67" i="9"/>
  <c r="GBW67" i="9"/>
  <c r="GDI67" i="9"/>
  <c r="GEU67" i="9"/>
  <c r="GGK67" i="9"/>
  <c r="GHU67" i="9"/>
  <c r="GJA67" i="9"/>
  <c r="GKG67" i="9"/>
  <c r="GLM67" i="9"/>
  <c r="GMS67" i="9"/>
  <c r="GNY67" i="9"/>
  <c r="GPE67" i="9"/>
  <c r="GQK67" i="9"/>
  <c r="GRQ67" i="9"/>
  <c r="GSW67" i="9"/>
  <c r="GUC67" i="9"/>
  <c r="GVI67" i="9"/>
  <c r="GWO67" i="9"/>
  <c r="GXU67" i="9"/>
  <c r="GZA67" i="9"/>
  <c r="HAG67" i="9"/>
  <c r="HBM67" i="9"/>
  <c r="HCS67" i="9"/>
  <c r="HDY67" i="9"/>
  <c r="HFE67" i="9"/>
  <c r="HGK67" i="9"/>
  <c r="HHQ67" i="9"/>
  <c r="HIW67" i="9"/>
  <c r="HKC67" i="9"/>
  <c r="HLI67" i="9"/>
  <c r="HMO67" i="9"/>
  <c r="HNU67" i="9"/>
  <c r="HPA67" i="9"/>
  <c r="HQG67" i="9"/>
  <c r="HRM67" i="9"/>
  <c r="HSS67" i="9"/>
  <c r="HTY67" i="9"/>
  <c r="HVE67" i="9"/>
  <c r="HWK67" i="9"/>
  <c r="HXQ67" i="9"/>
  <c r="HYW67" i="9"/>
  <c r="IAC67" i="9"/>
  <c r="IBI67" i="9"/>
  <c r="ICO67" i="9"/>
  <c r="IDU67" i="9"/>
  <c r="IFA67" i="9"/>
  <c r="IGG67" i="9"/>
  <c r="IHM67" i="9"/>
  <c r="IIS67" i="9"/>
  <c r="IJY67" i="9"/>
  <c r="ILE67" i="9"/>
  <c r="IMK67" i="9"/>
  <c r="INQ67" i="9"/>
  <c r="IOW67" i="9"/>
  <c r="IQC67" i="9"/>
  <c r="IRI67" i="9"/>
  <c r="ISO67" i="9"/>
  <c r="ITU67" i="9"/>
  <c r="IVA67" i="9"/>
  <c r="IWG67" i="9"/>
  <c r="IXM67" i="9"/>
  <c r="IYS67" i="9"/>
  <c r="IZY67" i="9"/>
  <c r="JBE67" i="9"/>
  <c r="JCK67" i="9"/>
  <c r="JDQ67" i="9"/>
  <c r="JEW67" i="9"/>
  <c r="JGC67" i="9"/>
  <c r="JHI67" i="9"/>
  <c r="JIO67" i="9"/>
  <c r="JJU67" i="9"/>
  <c r="JLA67" i="9"/>
  <c r="JMG67" i="9"/>
  <c r="JNM67" i="9"/>
  <c r="JOS67" i="9"/>
  <c r="JPY67" i="9"/>
  <c r="JRE67" i="9"/>
  <c r="JSK67" i="9"/>
  <c r="JTQ67" i="9"/>
  <c r="JUW67" i="9"/>
  <c r="JWC67" i="9"/>
  <c r="JXI67" i="9"/>
  <c r="JYO67" i="9"/>
  <c r="JZU67" i="9"/>
  <c r="KBA67" i="9"/>
  <c r="KCG67" i="9"/>
  <c r="KDM67" i="9"/>
  <c r="KES67" i="9"/>
  <c r="KFY67" i="9"/>
  <c r="KHE67" i="9"/>
  <c r="KIK67" i="9"/>
  <c r="KJQ67" i="9"/>
  <c r="KKW67" i="9"/>
  <c r="KMC67" i="9"/>
  <c r="KNI67" i="9"/>
  <c r="KOO67" i="9"/>
  <c r="KPU67" i="9"/>
  <c r="KRA67" i="9"/>
  <c r="KSG67" i="9"/>
  <c r="KTM67" i="9"/>
  <c r="KUS67" i="9"/>
  <c r="KVY67" i="9"/>
  <c r="KXE67" i="9"/>
  <c r="KYK67" i="9"/>
  <c r="KZQ67" i="9"/>
  <c r="LAW67" i="9"/>
  <c r="LCC67" i="9"/>
  <c r="LDI67" i="9"/>
  <c r="LEO67" i="9"/>
  <c r="LFU67" i="9"/>
  <c r="LHA67" i="9"/>
  <c r="LIG67" i="9"/>
  <c r="LJM67" i="9"/>
  <c r="LKS67" i="9"/>
  <c r="LLY67" i="9"/>
  <c r="LNE67" i="9"/>
  <c r="LOK67" i="9"/>
  <c r="LPQ67" i="9"/>
  <c r="LQW67" i="9"/>
  <c r="LSC67" i="9"/>
  <c r="LTI67" i="9"/>
  <c r="LUO67" i="9"/>
  <c r="LVU67" i="9"/>
  <c r="LXA67" i="9"/>
  <c r="LYG67" i="9"/>
  <c r="LZM67" i="9"/>
  <c r="MAS67" i="9"/>
  <c r="MBY67" i="9"/>
  <c r="MDE67" i="9"/>
  <c r="MEK67" i="9"/>
  <c r="MFQ67" i="9"/>
  <c r="MGW67" i="9"/>
  <c r="MIC67" i="9"/>
  <c r="MJI67" i="9"/>
  <c r="MKO67" i="9"/>
  <c r="MLU67" i="9"/>
  <c r="MNA67" i="9"/>
  <c r="MOG67" i="9"/>
  <c r="MPM67" i="9"/>
  <c r="MQS67" i="9"/>
  <c r="MRY67" i="9"/>
  <c r="MTE67" i="9"/>
  <c r="BYA67" i="9"/>
  <c r="CZU67" i="9"/>
  <c r="DMI67" i="9"/>
  <c r="DWE67" i="9"/>
  <c r="EGA67" i="9"/>
  <c r="EKS67" i="9"/>
  <c r="EOG67" i="9"/>
  <c r="ERA67" i="9"/>
  <c r="ETO67" i="9"/>
  <c r="EVW67" i="9"/>
  <c r="EYA67" i="9"/>
  <c r="EZS67" i="9"/>
  <c r="FBU67" i="9"/>
  <c r="FDK67" i="9"/>
  <c r="FFK67" i="9"/>
  <c r="FHA67" i="9"/>
  <c r="FJA67" i="9"/>
  <c r="FKO67" i="9"/>
  <c r="FME67" i="9"/>
  <c r="FNY67" i="9"/>
  <c r="FPM67" i="9"/>
  <c r="FRC67" i="9"/>
  <c r="FSW67" i="9"/>
  <c r="FUK67" i="9"/>
  <c r="FVW67" i="9"/>
  <c r="FXI67" i="9"/>
  <c r="FZA67" i="9"/>
  <c r="GAM67" i="9"/>
  <c r="GBY67" i="9"/>
  <c r="GDK67" i="9"/>
  <c r="GEW67" i="9"/>
  <c r="GGM67" i="9"/>
  <c r="GHW67" i="9"/>
  <c r="GJC67" i="9"/>
  <c r="GKI67" i="9"/>
  <c r="GLO67" i="9"/>
  <c r="GMU67" i="9"/>
  <c r="GOA67" i="9"/>
  <c r="GPG67" i="9"/>
  <c r="GQM67" i="9"/>
  <c r="GRS67" i="9"/>
  <c r="GSY67" i="9"/>
  <c r="GUE67" i="9"/>
  <c r="GVK67" i="9"/>
  <c r="GWQ67" i="9"/>
  <c r="GXW67" i="9"/>
  <c r="GZC67" i="9"/>
  <c r="HAI67" i="9"/>
  <c r="HBO67" i="9"/>
  <c r="HCU67" i="9"/>
  <c r="HEA67" i="9"/>
  <c r="HFG67" i="9"/>
  <c r="HGM67" i="9"/>
  <c r="HHS67" i="9"/>
  <c r="HIY67" i="9"/>
  <c r="HKE67" i="9"/>
  <c r="HLK67" i="9"/>
  <c r="HMQ67" i="9"/>
  <c r="HNW67" i="9"/>
  <c r="HPC67" i="9"/>
  <c r="HQI67" i="9"/>
  <c r="HRO67" i="9"/>
  <c r="HSU67" i="9"/>
  <c r="HUA67" i="9"/>
  <c r="HVG67" i="9"/>
  <c r="HWM67" i="9"/>
  <c r="HXS67" i="9"/>
  <c r="HYY67" i="9"/>
  <c r="IAE67" i="9"/>
  <c r="IBK67" i="9"/>
  <c r="ICQ67" i="9"/>
  <c r="IDW67" i="9"/>
  <c r="IFC67" i="9"/>
  <c r="IGI67" i="9"/>
  <c r="IHO67" i="9"/>
  <c r="IIU67" i="9"/>
  <c r="IKA67" i="9"/>
  <c r="ILG67" i="9"/>
  <c r="IMM67" i="9"/>
  <c r="INS67" i="9"/>
  <c r="IOY67" i="9"/>
  <c r="IQE67" i="9"/>
  <c r="IRK67" i="9"/>
  <c r="ISQ67" i="9"/>
  <c r="ITW67" i="9"/>
  <c r="IVC67" i="9"/>
  <c r="IWI67" i="9"/>
  <c r="IXO67" i="9"/>
  <c r="IYU67" i="9"/>
  <c r="JAA67" i="9"/>
  <c r="JBG67" i="9"/>
  <c r="JCM67" i="9"/>
  <c r="JDS67" i="9"/>
  <c r="JEY67" i="9"/>
  <c r="JGE67" i="9"/>
  <c r="JHK67" i="9"/>
  <c r="JIQ67" i="9"/>
  <c r="JJW67" i="9"/>
  <c r="JLC67" i="9"/>
  <c r="JMI67" i="9"/>
  <c r="JNO67" i="9"/>
  <c r="JOU67" i="9"/>
  <c r="JQA67" i="9"/>
  <c r="JRG67" i="9"/>
  <c r="JSM67" i="9"/>
  <c r="JTS67" i="9"/>
  <c r="JUY67" i="9"/>
  <c r="JWE67" i="9"/>
  <c r="JXK67" i="9"/>
  <c r="JYQ67" i="9"/>
  <c r="JZW67" i="9"/>
  <c r="KBC67" i="9"/>
  <c r="KCI67" i="9"/>
  <c r="KDO67" i="9"/>
  <c r="KEU67" i="9"/>
  <c r="KGA67" i="9"/>
  <c r="KHG67" i="9"/>
  <c r="KIM67" i="9"/>
  <c r="KJS67" i="9"/>
  <c r="KKY67" i="9"/>
  <c r="KME67" i="9"/>
  <c r="KNK67" i="9"/>
  <c r="KOQ67" i="9"/>
  <c r="KPW67" i="9"/>
  <c r="KRC67" i="9"/>
  <c r="KSI67" i="9"/>
  <c r="KTO67" i="9"/>
  <c r="KUU67" i="9"/>
  <c r="KWA67" i="9"/>
  <c r="KXG67" i="9"/>
  <c r="KYM67" i="9"/>
  <c r="KZS67" i="9"/>
  <c r="LAY67" i="9"/>
  <c r="LCE67" i="9"/>
  <c r="LDK67" i="9"/>
  <c r="LEQ67" i="9"/>
  <c r="LFW67" i="9"/>
  <c r="LHC67" i="9"/>
  <c r="LII67" i="9"/>
  <c r="LJO67" i="9"/>
  <c r="LKU67" i="9"/>
  <c r="LMA67" i="9"/>
  <c r="BZU67" i="9"/>
  <c r="DBQ67" i="9"/>
  <c r="DNM67" i="9"/>
  <c r="DXI67" i="9"/>
  <c r="EHE67" i="9"/>
  <c r="EKU67" i="9"/>
  <c r="EOI67" i="9"/>
  <c r="ERC67" i="9"/>
  <c r="ETU67" i="9"/>
  <c r="EVY67" i="9"/>
  <c r="EYC67" i="9"/>
  <c r="EZW67" i="9"/>
  <c r="FBW67" i="9"/>
  <c r="FDO67" i="9"/>
  <c r="FFM67" i="9"/>
  <c r="FHC67" i="9"/>
  <c r="FJC67" i="9"/>
  <c r="FKQ67" i="9"/>
  <c r="FMG67" i="9"/>
  <c r="FOA67" i="9"/>
  <c r="FPO67" i="9"/>
  <c r="FRE67" i="9"/>
  <c r="FSY67" i="9"/>
  <c r="FUM67" i="9"/>
  <c r="FVY67" i="9"/>
  <c r="FXK67" i="9"/>
  <c r="FZC67" i="9"/>
  <c r="GAO67" i="9"/>
  <c r="GCA67" i="9"/>
  <c r="GDM67" i="9"/>
  <c r="GFE67" i="9"/>
  <c r="GGO67" i="9"/>
  <c r="GHY67" i="9"/>
  <c r="GJE67" i="9"/>
  <c r="GKK67" i="9"/>
  <c r="GLQ67" i="9"/>
  <c r="GMW67" i="9"/>
  <c r="GOC67" i="9"/>
  <c r="GPI67" i="9"/>
  <c r="GQO67" i="9"/>
  <c r="GRU67" i="9"/>
  <c r="GTA67" i="9"/>
  <c r="GUG67" i="9"/>
  <c r="GVM67" i="9"/>
  <c r="GWS67" i="9"/>
  <c r="GXY67" i="9"/>
  <c r="GZE67" i="9"/>
  <c r="HAK67" i="9"/>
  <c r="HBQ67" i="9"/>
  <c r="HCW67" i="9"/>
  <c r="HEC67" i="9"/>
  <c r="HFI67" i="9"/>
  <c r="HGO67" i="9"/>
  <c r="HHU67" i="9"/>
  <c r="HJA67" i="9"/>
  <c r="HKG67" i="9"/>
  <c r="HLM67" i="9"/>
  <c r="HMS67" i="9"/>
  <c r="HNY67" i="9"/>
  <c r="HPE67" i="9"/>
  <c r="HQK67" i="9"/>
  <c r="HRQ67" i="9"/>
  <c r="HSW67" i="9"/>
  <c r="HUC67" i="9"/>
  <c r="HVI67" i="9"/>
  <c r="HWO67" i="9"/>
  <c r="HXU67" i="9"/>
  <c r="HZA67" i="9"/>
  <c r="IAG67" i="9"/>
  <c r="IBM67" i="9"/>
  <c r="ICS67" i="9"/>
  <c r="IDY67" i="9"/>
  <c r="IFE67" i="9"/>
  <c r="IGK67" i="9"/>
  <c r="IHQ67" i="9"/>
  <c r="IIW67" i="9"/>
  <c r="IKC67" i="9"/>
  <c r="ILI67" i="9"/>
  <c r="IMO67" i="9"/>
  <c r="INU67" i="9"/>
  <c r="IPA67" i="9"/>
  <c r="IQG67" i="9"/>
  <c r="IRM67" i="9"/>
  <c r="ISS67" i="9"/>
  <c r="ITY67" i="9"/>
  <c r="IVE67" i="9"/>
  <c r="IWK67" i="9"/>
  <c r="IXQ67" i="9"/>
  <c r="IYW67" i="9"/>
  <c r="JAC67" i="9"/>
  <c r="JBI67" i="9"/>
  <c r="JCO67" i="9"/>
  <c r="JDU67" i="9"/>
  <c r="JFA67" i="9"/>
  <c r="JGG67" i="9"/>
  <c r="JHM67" i="9"/>
  <c r="JIS67" i="9"/>
  <c r="JJY67" i="9"/>
  <c r="JLE67" i="9"/>
  <c r="JMK67" i="9"/>
  <c r="JNQ67" i="9"/>
  <c r="JOW67" i="9"/>
  <c r="JQC67" i="9"/>
  <c r="JRI67" i="9"/>
  <c r="JSO67" i="9"/>
  <c r="JTU67" i="9"/>
  <c r="JVA67" i="9"/>
  <c r="JWG67" i="9"/>
  <c r="JXM67" i="9"/>
  <c r="JYS67" i="9"/>
  <c r="JZY67" i="9"/>
  <c r="KBE67" i="9"/>
  <c r="KCK67" i="9"/>
  <c r="KDQ67" i="9"/>
  <c r="KEW67" i="9"/>
  <c r="KGC67" i="9"/>
  <c r="KHI67" i="9"/>
  <c r="KIO67" i="9"/>
  <c r="KJU67" i="9"/>
  <c r="KLA67" i="9"/>
  <c r="KMG67" i="9"/>
  <c r="KNM67" i="9"/>
  <c r="KOS67" i="9"/>
  <c r="KPY67" i="9"/>
  <c r="KRE67" i="9"/>
  <c r="KSK67" i="9"/>
  <c r="KTQ67" i="9"/>
  <c r="KUW67" i="9"/>
  <c r="KWC67" i="9"/>
  <c r="KXI67" i="9"/>
  <c r="KYO67" i="9"/>
  <c r="KZU67" i="9"/>
  <c r="LBA67" i="9"/>
  <c r="LCG67" i="9"/>
  <c r="LDM67" i="9"/>
  <c r="LES67" i="9"/>
  <c r="LFY67" i="9"/>
  <c r="LHE67" i="9"/>
  <c r="LIK67" i="9"/>
  <c r="LJQ67" i="9"/>
  <c r="LKW67" i="9"/>
  <c r="LMC67" i="9"/>
  <c r="CCC67" i="9"/>
  <c r="DBS67" i="9"/>
  <c r="DNO67" i="9"/>
  <c r="DXK67" i="9"/>
  <c r="EHG67" i="9"/>
  <c r="EKW67" i="9"/>
  <c r="EOK67" i="9"/>
  <c r="ERY67" i="9"/>
  <c r="EUG67" i="9"/>
  <c r="EWA67" i="9"/>
  <c r="EYE67" i="9"/>
  <c r="EZY67" i="9"/>
  <c r="FBY67" i="9"/>
  <c r="FDQ67" i="9"/>
  <c r="FFO67" i="9"/>
  <c r="FHG67" i="9"/>
  <c r="FJE67" i="9"/>
  <c r="FKS67" i="9"/>
  <c r="FMI67" i="9"/>
  <c r="FOC67" i="9"/>
  <c r="FPQ67" i="9"/>
  <c r="FRG67" i="9"/>
  <c r="FTA67" i="9"/>
  <c r="FUO67" i="9"/>
  <c r="FWA67" i="9"/>
  <c r="FXM67" i="9"/>
  <c r="FZE67" i="9"/>
  <c r="GAQ67" i="9"/>
  <c r="GCC67" i="9"/>
  <c r="GDO67" i="9"/>
  <c r="GFG67" i="9"/>
  <c r="GGQ67" i="9"/>
  <c r="GIA67" i="9"/>
  <c r="GJG67" i="9"/>
  <c r="GKM67" i="9"/>
  <c r="GLS67" i="9"/>
  <c r="GMY67" i="9"/>
  <c r="GOE67" i="9"/>
  <c r="GPK67" i="9"/>
  <c r="GQQ67" i="9"/>
  <c r="GRW67" i="9"/>
  <c r="GTC67" i="9"/>
  <c r="GUI67" i="9"/>
  <c r="GVO67" i="9"/>
  <c r="GWU67" i="9"/>
  <c r="GYA67" i="9"/>
  <c r="GZG67" i="9"/>
  <c r="HAM67" i="9"/>
  <c r="HBS67" i="9"/>
  <c r="HCY67" i="9"/>
  <c r="HEE67" i="9"/>
  <c r="HFK67" i="9"/>
  <c r="HGQ67" i="9"/>
  <c r="HHW67" i="9"/>
  <c r="HJC67" i="9"/>
  <c r="HKI67" i="9"/>
  <c r="HLO67" i="9"/>
  <c r="HMU67" i="9"/>
  <c r="HOA67" i="9"/>
  <c r="HPG67" i="9"/>
  <c r="HQM67" i="9"/>
  <c r="HRS67" i="9"/>
  <c r="HSY67" i="9"/>
  <c r="HUE67" i="9"/>
  <c r="HVK67" i="9"/>
  <c r="HWQ67" i="9"/>
  <c r="HXW67" i="9"/>
  <c r="HZC67" i="9"/>
  <c r="IAI67" i="9"/>
  <c r="IBO67" i="9"/>
  <c r="ICU67" i="9"/>
  <c r="IEA67" i="9"/>
  <c r="IFG67" i="9"/>
  <c r="IGM67" i="9"/>
  <c r="IHS67" i="9"/>
  <c r="IIY67" i="9"/>
  <c r="IKE67" i="9"/>
  <c r="ILK67" i="9"/>
  <c r="IMQ67" i="9"/>
  <c r="INW67" i="9"/>
  <c r="IPC67" i="9"/>
  <c r="IQI67" i="9"/>
  <c r="IRO67" i="9"/>
  <c r="ISU67" i="9"/>
  <c r="IUA67" i="9"/>
  <c r="IVG67" i="9"/>
  <c r="IWM67" i="9"/>
  <c r="IXS67" i="9"/>
  <c r="IYY67" i="9"/>
  <c r="JAE67" i="9"/>
  <c r="JBK67" i="9"/>
  <c r="JCQ67" i="9"/>
  <c r="JDW67" i="9"/>
  <c r="JFC67" i="9"/>
  <c r="JGI67" i="9"/>
  <c r="CEI67" i="9"/>
  <c r="DDE67" i="9"/>
  <c r="DOS67" i="9"/>
  <c r="DYO67" i="9"/>
  <c r="EIC67" i="9"/>
  <c r="EKY67" i="9"/>
  <c r="EOM67" i="9"/>
  <c r="ESA67" i="9"/>
  <c r="EUI67" i="9"/>
  <c r="EWE67" i="9"/>
  <c r="EYG67" i="9"/>
  <c r="FAK67" i="9"/>
  <c r="FCA67" i="9"/>
  <c r="FDS67" i="9"/>
  <c r="FFQ67" i="9"/>
  <c r="FHI67" i="9"/>
  <c r="FJG67" i="9"/>
  <c r="FKU67" i="9"/>
  <c r="FMK67" i="9"/>
  <c r="FOE67" i="9"/>
  <c r="FPS67" i="9"/>
  <c r="FRI67" i="9"/>
  <c r="FTC67" i="9"/>
  <c r="FUQ67" i="9"/>
  <c r="FWC67" i="9"/>
  <c r="FXU67" i="9"/>
  <c r="FZG67" i="9"/>
  <c r="GAS67" i="9"/>
  <c r="GCE67" i="9"/>
  <c r="GDQ67" i="9"/>
  <c r="GFI67" i="9"/>
  <c r="GGS67" i="9"/>
  <c r="GIC67" i="9"/>
  <c r="GJI67" i="9"/>
  <c r="GKO67" i="9"/>
  <c r="GLU67" i="9"/>
  <c r="GNA67" i="9"/>
  <c r="GOG67" i="9"/>
  <c r="GPM67" i="9"/>
  <c r="GQS67" i="9"/>
  <c r="GRY67" i="9"/>
  <c r="GTE67" i="9"/>
  <c r="GUK67" i="9"/>
  <c r="GVQ67" i="9"/>
  <c r="GWW67" i="9"/>
  <c r="GYC67" i="9"/>
  <c r="GZI67" i="9"/>
  <c r="HAO67" i="9"/>
  <c r="HBU67" i="9"/>
  <c r="HDA67" i="9"/>
  <c r="HEG67" i="9"/>
  <c r="HFM67" i="9"/>
  <c r="HGS67" i="9"/>
  <c r="HHY67" i="9"/>
  <c r="HJE67" i="9"/>
  <c r="HKK67" i="9"/>
  <c r="HLQ67" i="9"/>
  <c r="HMW67" i="9"/>
  <c r="HOC67" i="9"/>
  <c r="HPI67" i="9"/>
  <c r="HQO67" i="9"/>
  <c r="HRU67" i="9"/>
  <c r="HTA67" i="9"/>
  <c r="HUG67" i="9"/>
  <c r="HVM67" i="9"/>
  <c r="HWS67" i="9"/>
  <c r="HXY67" i="9"/>
  <c r="HZE67" i="9"/>
  <c r="IAK67" i="9"/>
  <c r="IBQ67" i="9"/>
  <c r="ICW67" i="9"/>
  <c r="IEC67" i="9"/>
  <c r="IFI67" i="9"/>
  <c r="IGO67" i="9"/>
  <c r="IHU67" i="9"/>
  <c r="IJA67" i="9"/>
  <c r="IKG67" i="9"/>
  <c r="ILM67" i="9"/>
  <c r="IMS67" i="9"/>
  <c r="INY67" i="9"/>
  <c r="IPE67" i="9"/>
  <c r="IQK67" i="9"/>
  <c r="IRQ67" i="9"/>
  <c r="ISW67" i="9"/>
  <c r="IUC67" i="9"/>
  <c r="IVI67" i="9"/>
  <c r="IWO67" i="9"/>
  <c r="IXU67" i="9"/>
  <c r="IZA67" i="9"/>
  <c r="CGC67" i="9"/>
  <c r="DDG67" i="9"/>
  <c r="DOU67" i="9"/>
  <c r="DYQ67" i="9"/>
  <c r="EIG67" i="9"/>
  <c r="ELU67" i="9"/>
  <c r="EOO67" i="9"/>
  <c r="ESC67" i="9"/>
  <c r="EUK67" i="9"/>
  <c r="EWG67" i="9"/>
  <c r="EYI67" i="9"/>
  <c r="FAM67" i="9"/>
  <c r="FCC67" i="9"/>
  <c r="FEC67" i="9"/>
  <c r="FFS67" i="9"/>
  <c r="FHK67" i="9"/>
  <c r="FJI67" i="9"/>
  <c r="FKY67" i="9"/>
  <c r="FMS67" i="9"/>
  <c r="FOG67" i="9"/>
  <c r="FPW67" i="9"/>
  <c r="FRQ67" i="9"/>
  <c r="FTE67" i="9"/>
  <c r="FUS67" i="9"/>
  <c r="FWE67" i="9"/>
  <c r="FXW67" i="9"/>
  <c r="FZI67" i="9"/>
  <c r="GAU67" i="9"/>
  <c r="GCG67" i="9"/>
  <c r="GDY67" i="9"/>
  <c r="GFK67" i="9"/>
  <c r="GGU67" i="9"/>
  <c r="GIE67" i="9"/>
  <c r="GJK67" i="9"/>
  <c r="GKQ67" i="9"/>
  <c r="GLW67" i="9"/>
  <c r="GNC67" i="9"/>
  <c r="GOI67" i="9"/>
  <c r="GPO67" i="9"/>
  <c r="GQU67" i="9"/>
  <c r="GSA67" i="9"/>
  <c r="GTG67" i="9"/>
  <c r="GUM67" i="9"/>
  <c r="GVS67" i="9"/>
  <c r="GWY67" i="9"/>
  <c r="GYE67" i="9"/>
  <c r="GZK67" i="9"/>
  <c r="HAQ67" i="9"/>
  <c r="HBW67" i="9"/>
  <c r="HDC67" i="9"/>
  <c r="HEI67" i="9"/>
  <c r="HFO67" i="9"/>
  <c r="HGU67" i="9"/>
  <c r="HIA67" i="9"/>
  <c r="HJG67" i="9"/>
  <c r="HKM67" i="9"/>
  <c r="HLS67" i="9"/>
  <c r="HMY67" i="9"/>
  <c r="HOE67" i="9"/>
  <c r="HPK67" i="9"/>
  <c r="HQQ67" i="9"/>
  <c r="HRW67" i="9"/>
  <c r="HTC67" i="9"/>
  <c r="HUI67" i="9"/>
  <c r="HVO67" i="9"/>
  <c r="HWU67" i="9"/>
  <c r="HYA67" i="9"/>
  <c r="HZG67" i="9"/>
  <c r="IAM67" i="9"/>
  <c r="IBS67" i="9"/>
  <c r="ICY67" i="9"/>
  <c r="IEE67" i="9"/>
  <c r="IFK67" i="9"/>
  <c r="IGQ67" i="9"/>
  <c r="IHW67" i="9"/>
  <c r="IJC67" i="9"/>
  <c r="IKI67" i="9"/>
  <c r="ILO67" i="9"/>
  <c r="IMU67" i="9"/>
  <c r="IOA67" i="9"/>
  <c r="IPG67" i="9"/>
  <c r="IQM67" i="9"/>
  <c r="IRS67" i="9"/>
  <c r="CIE67" i="9"/>
  <c r="DES67" i="9"/>
  <c r="DPY67" i="9"/>
  <c r="DZU67" i="9"/>
  <c r="EII67" i="9"/>
  <c r="ELW67" i="9"/>
  <c r="EOQ67" i="9"/>
  <c r="ESE67" i="9"/>
  <c r="EUM67" i="9"/>
  <c r="EWS67" i="9"/>
  <c r="EYK67" i="9"/>
  <c r="FAO67" i="9"/>
  <c r="FCE67" i="9"/>
  <c r="FEE67" i="9"/>
  <c r="FFU67" i="9"/>
  <c r="FHU67" i="9"/>
  <c r="FJK67" i="9"/>
  <c r="FLA67" i="9"/>
  <c r="FMU67" i="9"/>
  <c r="FOI67" i="9"/>
  <c r="FPY67" i="9"/>
  <c r="FRS67" i="9"/>
  <c r="FTG67" i="9"/>
  <c r="FUU67" i="9"/>
  <c r="FWG67" i="9"/>
  <c r="FXY67" i="9"/>
  <c r="FZK67" i="9"/>
  <c r="GAW67" i="9"/>
  <c r="GCI67" i="9"/>
  <c r="GEA67" i="9"/>
  <c r="GFM67" i="9"/>
  <c r="GGW67" i="9"/>
  <c r="GIG67" i="9"/>
  <c r="GJM67" i="9"/>
  <c r="GKS67" i="9"/>
  <c r="GLY67" i="9"/>
  <c r="GNE67" i="9"/>
  <c r="GOK67" i="9"/>
  <c r="GPQ67" i="9"/>
  <c r="GQW67" i="9"/>
  <c r="GSC67" i="9"/>
  <c r="GTI67" i="9"/>
  <c r="GUO67" i="9"/>
  <c r="GVU67" i="9"/>
  <c r="GXA67" i="9"/>
  <c r="GYG67" i="9"/>
  <c r="GZM67" i="9"/>
  <c r="HAS67" i="9"/>
  <c r="HBY67" i="9"/>
  <c r="HDE67" i="9"/>
  <c r="HEK67" i="9"/>
  <c r="HFQ67" i="9"/>
  <c r="HGW67" i="9"/>
  <c r="HIC67" i="9"/>
  <c r="HJI67" i="9"/>
  <c r="HKO67" i="9"/>
  <c r="HLU67" i="9"/>
  <c r="HNA67" i="9"/>
  <c r="HOG67" i="9"/>
  <c r="HPM67" i="9"/>
  <c r="HQS67" i="9"/>
  <c r="HRY67" i="9"/>
  <c r="HTE67" i="9"/>
  <c r="HUK67" i="9"/>
  <c r="HVQ67" i="9"/>
  <c r="HWW67" i="9"/>
  <c r="HYC67" i="9"/>
  <c r="HZI67" i="9"/>
  <c r="IAO67" i="9"/>
  <c r="IBU67" i="9"/>
  <c r="IDA67" i="9"/>
  <c r="IEG67" i="9"/>
  <c r="IFM67" i="9"/>
  <c r="IGS67" i="9"/>
  <c r="IHY67" i="9"/>
  <c r="IJE67" i="9"/>
  <c r="IKK67" i="9"/>
  <c r="ILQ67" i="9"/>
  <c r="IMW67" i="9"/>
  <c r="IOC67" i="9"/>
  <c r="IPI67" i="9"/>
  <c r="IQO67" i="9"/>
  <c r="IRU67" i="9"/>
  <c r="ITA67" i="9"/>
  <c r="IUG67" i="9"/>
  <c r="CKI67" i="9"/>
  <c r="DEU67" i="9"/>
  <c r="DQA67" i="9"/>
  <c r="DZW67" i="9"/>
  <c r="EIK67" i="9"/>
  <c r="ELY67" i="9"/>
  <c r="EPM67" i="9"/>
  <c r="ESG67" i="9"/>
  <c r="EUO67" i="9"/>
  <c r="EWU67" i="9"/>
  <c r="EYM67" i="9"/>
  <c r="FAQ67" i="9"/>
  <c r="FCI67" i="9"/>
  <c r="FEG67" i="9"/>
  <c r="FFW67" i="9"/>
  <c r="FHW67" i="9"/>
  <c r="FJM67" i="9"/>
  <c r="FLC67" i="9"/>
  <c r="FMW67" i="9"/>
  <c r="FOK67" i="9"/>
  <c r="FQA67" i="9"/>
  <c r="FRU67" i="9"/>
  <c r="FTI67" i="9"/>
  <c r="FUW67" i="9"/>
  <c r="FWO67" i="9"/>
  <c r="FYA67" i="9"/>
  <c r="FZM67" i="9"/>
  <c r="GAY67" i="9"/>
  <c r="GCK67" i="9"/>
  <c r="GEC67" i="9"/>
  <c r="GFO67" i="9"/>
  <c r="GGY67" i="9"/>
  <c r="GII67" i="9"/>
  <c r="GJO67" i="9"/>
  <c r="GKU67" i="9"/>
  <c r="GMA67" i="9"/>
  <c r="GNG67" i="9"/>
  <c r="GOM67" i="9"/>
  <c r="GPS67" i="9"/>
  <c r="GQY67" i="9"/>
  <c r="GSE67" i="9"/>
  <c r="GTK67" i="9"/>
  <c r="GUQ67" i="9"/>
  <c r="GVW67" i="9"/>
  <c r="GXC67" i="9"/>
  <c r="GYI67" i="9"/>
  <c r="GZO67" i="9"/>
  <c r="HAU67" i="9"/>
  <c r="HCA67" i="9"/>
  <c r="HDG67" i="9"/>
  <c r="HEM67" i="9"/>
  <c r="HFS67" i="9"/>
  <c r="HGY67" i="9"/>
  <c r="HIE67" i="9"/>
  <c r="HJK67" i="9"/>
  <c r="HKQ67" i="9"/>
  <c r="HLW67" i="9"/>
  <c r="HNC67" i="9"/>
  <c r="HOI67" i="9"/>
  <c r="HPO67" i="9"/>
  <c r="HQU67" i="9"/>
  <c r="HSA67" i="9"/>
  <c r="HTG67" i="9"/>
  <c r="HUM67" i="9"/>
  <c r="HVS67" i="9"/>
  <c r="HWY67" i="9"/>
  <c r="HYE67" i="9"/>
  <c r="HZK67" i="9"/>
  <c r="IAQ67" i="9"/>
  <c r="IBW67" i="9"/>
  <c r="IDC67" i="9"/>
  <c r="IEI67" i="9"/>
  <c r="IFO67" i="9"/>
  <c r="IGU67" i="9"/>
  <c r="IIA67" i="9"/>
  <c r="IJG67" i="9"/>
  <c r="IKM67" i="9"/>
  <c r="ILS67" i="9"/>
  <c r="IMY67" i="9"/>
  <c r="IOE67" i="9"/>
  <c r="IPK67" i="9"/>
  <c r="IQQ67" i="9"/>
  <c r="IRW67" i="9"/>
  <c r="ITC67" i="9"/>
  <c r="CMA67" i="9"/>
  <c r="DGO67" i="9"/>
  <c r="DRE67" i="9"/>
  <c r="EBA67" i="9"/>
  <c r="EIM67" i="9"/>
  <c r="EMA67" i="9"/>
  <c r="EPO67" i="9"/>
  <c r="ESI67" i="9"/>
  <c r="EUQ67" i="9"/>
  <c r="EWW67" i="9"/>
  <c r="EYQ67" i="9"/>
  <c r="FAS67" i="9"/>
  <c r="FCK67" i="9"/>
  <c r="FEI67" i="9"/>
  <c r="FGA67" i="9"/>
  <c r="FHY67" i="9"/>
  <c r="FJO67" i="9"/>
  <c r="FLE67" i="9"/>
  <c r="FMY67" i="9"/>
  <c r="FOM67" i="9"/>
  <c r="FQC67" i="9"/>
  <c r="FRW67" i="9"/>
  <c r="FTK67" i="9"/>
  <c r="FUY67" i="9"/>
  <c r="FWQ67" i="9"/>
  <c r="FYC67" i="9"/>
  <c r="FZO67" i="9"/>
  <c r="GBA67" i="9"/>
  <c r="GCS67" i="9"/>
  <c r="GEE67" i="9"/>
  <c r="GFQ67" i="9"/>
  <c r="GHA67" i="9"/>
  <c r="GIK67" i="9"/>
  <c r="GJQ67" i="9"/>
  <c r="GKW67" i="9"/>
  <c r="GMC67" i="9"/>
  <c r="GNI67" i="9"/>
  <c r="GOO67" i="9"/>
  <c r="GPU67" i="9"/>
  <c r="GRA67" i="9"/>
  <c r="GSG67" i="9"/>
  <c r="GTM67" i="9"/>
  <c r="GUS67" i="9"/>
  <c r="GVY67" i="9"/>
  <c r="GXE67" i="9"/>
  <c r="GYK67" i="9"/>
  <c r="GZQ67" i="9"/>
  <c r="HAW67" i="9"/>
  <c r="HCC67" i="9"/>
  <c r="HDI67" i="9"/>
  <c r="HEO67" i="9"/>
  <c r="HFU67" i="9"/>
  <c r="HHA67" i="9"/>
  <c r="HIG67" i="9"/>
  <c r="HJM67" i="9"/>
  <c r="HKS67" i="9"/>
  <c r="HLY67" i="9"/>
  <c r="HNE67" i="9"/>
  <c r="HOK67" i="9"/>
  <c r="HPQ67" i="9"/>
  <c r="HQW67" i="9"/>
  <c r="HSC67" i="9"/>
  <c r="HTI67" i="9"/>
  <c r="HUO67" i="9"/>
  <c r="HVU67" i="9"/>
  <c r="HXA67" i="9"/>
  <c r="HYG67" i="9"/>
  <c r="HZM67" i="9"/>
  <c r="IAS67" i="9"/>
  <c r="IBY67" i="9"/>
  <c r="IDE67" i="9"/>
  <c r="IEK67" i="9"/>
  <c r="IFQ67" i="9"/>
  <c r="IGW67" i="9"/>
  <c r="IIC67" i="9"/>
  <c r="IJI67" i="9"/>
  <c r="IKO67" i="9"/>
  <c r="ILU67" i="9"/>
  <c r="INA67" i="9"/>
  <c r="IOG67" i="9"/>
  <c r="IPM67" i="9"/>
  <c r="IQS67" i="9"/>
  <c r="COE67" i="9"/>
  <c r="DGQ67" i="9"/>
  <c r="DRG67" i="9"/>
  <c r="EBC67" i="9"/>
  <c r="EJI67" i="9"/>
  <c r="EMC67" i="9"/>
  <c r="EPQ67" i="9"/>
  <c r="ESO67" i="9"/>
  <c r="EUS67" i="9"/>
  <c r="EWY67" i="9"/>
  <c r="EYS67" i="9"/>
  <c r="FAU67" i="9"/>
  <c r="FCM67" i="9"/>
  <c r="FEK67" i="9"/>
  <c r="FGC67" i="9"/>
  <c r="FIA67" i="9"/>
  <c r="FJS67" i="9"/>
  <c r="FLM67" i="9"/>
  <c r="FNA67" i="9"/>
  <c r="FOQ67" i="9"/>
  <c r="FQK67" i="9"/>
  <c r="FRY67" i="9"/>
  <c r="FTO67" i="9"/>
  <c r="FVA67" i="9"/>
  <c r="FWS67" i="9"/>
  <c r="FYE67" i="9"/>
  <c r="FZQ67" i="9"/>
  <c r="GBC67" i="9"/>
  <c r="GCU67" i="9"/>
  <c r="GEG67" i="9"/>
  <c r="GFS67" i="9"/>
  <c r="GHC67" i="9"/>
  <c r="GIM67" i="9"/>
  <c r="GJS67" i="9"/>
  <c r="GKY67" i="9"/>
  <c r="GME67" i="9"/>
  <c r="GNK67" i="9"/>
  <c r="GOQ67" i="9"/>
  <c r="GPW67" i="9"/>
  <c r="GRC67" i="9"/>
  <c r="GSI67" i="9"/>
  <c r="GTO67" i="9"/>
  <c r="GUU67" i="9"/>
  <c r="GWA67" i="9"/>
  <c r="GXG67" i="9"/>
  <c r="GYM67" i="9"/>
  <c r="GZS67" i="9"/>
  <c r="HAY67" i="9"/>
  <c r="HCE67" i="9"/>
  <c r="HDK67" i="9"/>
  <c r="HEQ67" i="9"/>
  <c r="HFW67" i="9"/>
  <c r="HHC67" i="9"/>
  <c r="HII67" i="9"/>
  <c r="HJO67" i="9"/>
  <c r="HKU67" i="9"/>
  <c r="HMA67" i="9"/>
  <c r="HNG67" i="9"/>
  <c r="HOM67" i="9"/>
  <c r="HPS67" i="9"/>
  <c r="HQY67" i="9"/>
  <c r="HSE67" i="9"/>
  <c r="HTK67" i="9"/>
  <c r="HUQ67" i="9"/>
  <c r="HVW67" i="9"/>
  <c r="HXC67" i="9"/>
  <c r="HYI67" i="9"/>
  <c r="HZO67" i="9"/>
  <c r="IAU67" i="9"/>
  <c r="ICA67" i="9"/>
  <c r="IDG67" i="9"/>
  <c r="IEM67" i="9"/>
  <c r="IFS67" i="9"/>
  <c r="IGY67" i="9"/>
  <c r="IIE67" i="9"/>
  <c r="IJK67" i="9"/>
  <c r="IKQ67" i="9"/>
  <c r="ILW67" i="9"/>
  <c r="INC67" i="9"/>
  <c r="IOI67" i="9"/>
  <c r="IPO67" i="9"/>
  <c r="IQU67" i="9"/>
  <c r="ISA67" i="9"/>
  <c r="CPY67" i="9"/>
  <c r="DIC67" i="9"/>
  <c r="DSK67" i="9"/>
  <c r="ECG67" i="9"/>
  <c r="EJK67" i="9"/>
  <c r="EME67" i="9"/>
  <c r="EPS67" i="9"/>
  <c r="ETA67" i="9"/>
  <c r="EUU67" i="9"/>
  <c r="EXA67" i="9"/>
  <c r="EZE67" i="9"/>
  <c r="FAW67" i="9"/>
  <c r="FCW67" i="9"/>
  <c r="FEM67" i="9"/>
  <c r="FGE67" i="9"/>
  <c r="FIC67" i="9"/>
  <c r="FJU67" i="9"/>
  <c r="FLO67" i="9"/>
  <c r="FNC67" i="9"/>
  <c r="FOS67" i="9"/>
  <c r="FQM67" i="9"/>
  <c r="FSA67" i="9"/>
  <c r="FTQ67" i="9"/>
  <c r="FVI67" i="9"/>
  <c r="FWU67" i="9"/>
  <c r="FYG67" i="9"/>
  <c r="FZS67" i="9"/>
  <c r="GBE67" i="9"/>
  <c r="GCW67" i="9"/>
  <c r="GEI67" i="9"/>
  <c r="GFU67" i="9"/>
  <c r="GHE67" i="9"/>
  <c r="GIO67" i="9"/>
  <c r="GJU67" i="9"/>
  <c r="GLA67" i="9"/>
  <c r="GMG67" i="9"/>
  <c r="GNM67" i="9"/>
  <c r="GOS67" i="9"/>
  <c r="GPY67" i="9"/>
  <c r="GRE67" i="9"/>
  <c r="GSK67" i="9"/>
  <c r="GTQ67" i="9"/>
  <c r="GUW67" i="9"/>
  <c r="GWC67" i="9"/>
  <c r="GXI67" i="9"/>
  <c r="GYO67" i="9"/>
  <c r="GZU67" i="9"/>
  <c r="HBA67" i="9"/>
  <c r="HCG67" i="9"/>
  <c r="HDM67" i="9"/>
  <c r="HES67" i="9"/>
  <c r="HFY67" i="9"/>
  <c r="HHE67" i="9"/>
  <c r="HIK67" i="9"/>
  <c r="HJQ67" i="9"/>
  <c r="HKW67" i="9"/>
  <c r="HMC67" i="9"/>
  <c r="HNI67" i="9"/>
  <c r="HOO67" i="9"/>
  <c r="HPU67" i="9"/>
  <c r="HRA67" i="9"/>
  <c r="HSG67" i="9"/>
  <c r="HTM67" i="9"/>
  <c r="HUS67" i="9"/>
  <c r="HVY67" i="9"/>
  <c r="HXE67" i="9"/>
  <c r="HYK67" i="9"/>
  <c r="HZQ67" i="9"/>
  <c r="IAW67" i="9"/>
  <c r="ICC67" i="9"/>
  <c r="IDI67" i="9"/>
  <c r="IEO67" i="9"/>
  <c r="IFU67" i="9"/>
  <c r="IHA67" i="9"/>
  <c r="IIG67" i="9"/>
  <c r="IJM67" i="9"/>
  <c r="CSA67" i="9"/>
  <c r="DIE67" i="9"/>
  <c r="DSM67" i="9"/>
  <c r="ECI67" i="9"/>
  <c r="EJM67" i="9"/>
  <c r="ENA67" i="9"/>
  <c r="EPU67" i="9"/>
  <c r="ETC67" i="9"/>
  <c r="EVA67" i="9"/>
  <c r="EXC67" i="9"/>
  <c r="EZG67" i="9"/>
  <c r="FAY67" i="9"/>
  <c r="FCY67" i="9"/>
  <c r="FEO67" i="9"/>
  <c r="FGO67" i="9"/>
  <c r="FIE67" i="9"/>
  <c r="FJW67" i="9"/>
  <c r="FLQ67" i="9"/>
  <c r="FNE67" i="9"/>
  <c r="FOU67" i="9"/>
  <c r="FQO67" i="9"/>
  <c r="FSC67" i="9"/>
  <c r="FTS67" i="9"/>
  <c r="FVK67" i="9"/>
  <c r="FWW67" i="9"/>
  <c r="FYI67" i="9"/>
  <c r="FZU67" i="9"/>
  <c r="GBM67" i="9"/>
  <c r="GCY67" i="9"/>
  <c r="GEK67" i="9"/>
  <c r="GFW67" i="9"/>
  <c r="GHG67" i="9"/>
  <c r="GIQ67" i="9"/>
  <c r="GJW67" i="9"/>
  <c r="GLC67" i="9"/>
  <c r="GMI67" i="9"/>
  <c r="GNO67" i="9"/>
  <c r="GOU67" i="9"/>
  <c r="GQA67" i="9"/>
  <c r="GRG67" i="9"/>
  <c r="GSM67" i="9"/>
  <c r="GTS67" i="9"/>
  <c r="GUY67" i="9"/>
  <c r="GWE67" i="9"/>
  <c r="GXK67" i="9"/>
  <c r="GYQ67" i="9"/>
  <c r="GZW67" i="9"/>
  <c r="HBC67" i="9"/>
  <c r="HCI67" i="9"/>
  <c r="HDO67" i="9"/>
  <c r="HEU67" i="9"/>
  <c r="HGA67" i="9"/>
  <c r="HHG67" i="9"/>
  <c r="HIM67" i="9"/>
  <c r="HJS67" i="9"/>
  <c r="HKY67" i="9"/>
  <c r="HME67" i="9"/>
  <c r="HNK67" i="9"/>
  <c r="HOQ67" i="9"/>
  <c r="HPW67" i="9"/>
  <c r="HRC67" i="9"/>
  <c r="HSI67" i="9"/>
  <c r="HTO67" i="9"/>
  <c r="HUU67" i="9"/>
  <c r="HWA67" i="9"/>
  <c r="HXG67" i="9"/>
  <c r="HYM67" i="9"/>
  <c r="HZS67" i="9"/>
  <c r="IAY67" i="9"/>
  <c r="ICE67" i="9"/>
  <c r="IDK67" i="9"/>
  <c r="IEQ67" i="9"/>
  <c r="IFW67" i="9"/>
  <c r="IHC67" i="9"/>
  <c r="III67" i="9"/>
  <c r="IJO67" i="9"/>
  <c r="IKU67" i="9"/>
  <c r="IMA67" i="9"/>
  <c r="ING67" i="9"/>
  <c r="IOM67" i="9"/>
  <c r="IPS67" i="9"/>
  <c r="IQY67" i="9"/>
  <c r="ISE67" i="9"/>
  <c r="ITK67" i="9"/>
  <c r="IUQ67" i="9"/>
  <c r="IVW67" i="9"/>
  <c r="IXC67" i="9"/>
  <c r="IYI67" i="9"/>
  <c r="IZO67" i="9"/>
  <c r="JAU67" i="9"/>
  <c r="JCA67" i="9"/>
  <c r="JDG67" i="9"/>
  <c r="JEM67" i="9"/>
  <c r="JFS67" i="9"/>
  <c r="JGY67" i="9"/>
  <c r="JIE67" i="9"/>
  <c r="JJK67" i="9"/>
  <c r="JKQ67" i="9"/>
  <c r="JLW67" i="9"/>
  <c r="JNC67" i="9"/>
  <c r="JOI67" i="9"/>
  <c r="JPO67" i="9"/>
  <c r="JQU67" i="9"/>
  <c r="JSA67" i="9"/>
  <c r="JTG67" i="9"/>
  <c r="JUM67" i="9"/>
  <c r="JVS67" i="9"/>
  <c r="JWY67" i="9"/>
  <c r="JYE67" i="9"/>
  <c r="JZK67" i="9"/>
  <c r="KAQ67" i="9"/>
  <c r="KBW67" i="9"/>
  <c r="KDC67" i="9"/>
  <c r="KEI67" i="9"/>
  <c r="KFO67" i="9"/>
  <c r="KGU67" i="9"/>
  <c r="KIA67" i="9"/>
  <c r="KJG67" i="9"/>
  <c r="KKM67" i="9"/>
  <c r="KLS67" i="9"/>
  <c r="KMY67" i="9"/>
  <c r="KOE67" i="9"/>
  <c r="KPK67" i="9"/>
  <c r="KQQ67" i="9"/>
  <c r="KRW67" i="9"/>
  <c r="KTC67" i="9"/>
  <c r="CUE67" i="9"/>
  <c r="DJQ67" i="9"/>
  <c r="DTQ67" i="9"/>
  <c r="EDM67" i="9"/>
  <c r="EJO67" i="9"/>
  <c r="ENC67" i="9"/>
  <c r="EPW67" i="9"/>
  <c r="ETE67" i="9"/>
  <c r="EVM67" i="9"/>
  <c r="EXE67" i="9"/>
  <c r="EZI67" i="9"/>
  <c r="FBC67" i="9"/>
  <c r="FDA67" i="9"/>
  <c r="FEQ67" i="9"/>
  <c r="FGQ67" i="9"/>
  <c r="FIG67" i="9"/>
  <c r="FJY67" i="9"/>
  <c r="FLS67" i="9"/>
  <c r="FNG67" i="9"/>
  <c r="FOW67" i="9"/>
  <c r="FQQ67" i="9"/>
  <c r="FSE67" i="9"/>
  <c r="FTU67" i="9"/>
  <c r="FVM67" i="9"/>
  <c r="FWY67" i="9"/>
  <c r="FYK67" i="9"/>
  <c r="FZW67" i="9"/>
  <c r="GBO67" i="9"/>
  <c r="GDA67" i="9"/>
  <c r="GEM67" i="9"/>
  <c r="GFY67" i="9"/>
  <c r="GHI67" i="9"/>
  <c r="GIS67" i="9"/>
  <c r="GJY67" i="9"/>
  <c r="GLE67" i="9"/>
  <c r="GMK67" i="9"/>
  <c r="GNQ67" i="9"/>
  <c r="GOW67" i="9"/>
  <c r="GQC67" i="9"/>
  <c r="GRI67" i="9"/>
  <c r="GSO67" i="9"/>
  <c r="GTU67" i="9"/>
  <c r="GVA67" i="9"/>
  <c r="GWG67" i="9"/>
  <c r="GXM67" i="9"/>
  <c r="GYS67" i="9"/>
  <c r="GZY67" i="9"/>
  <c r="HBE67" i="9"/>
  <c r="HCK67" i="9"/>
  <c r="HDQ67" i="9"/>
  <c r="HEW67" i="9"/>
  <c r="HGC67" i="9"/>
  <c r="HHI67" i="9"/>
  <c r="HIO67" i="9"/>
  <c r="HJU67" i="9"/>
  <c r="HLA67" i="9"/>
  <c r="HMG67" i="9"/>
  <c r="HNM67" i="9"/>
  <c r="HOS67" i="9"/>
  <c r="HPY67" i="9"/>
  <c r="HRE67" i="9"/>
  <c r="HSK67" i="9"/>
  <c r="HTQ67" i="9"/>
  <c r="HUW67" i="9"/>
  <c r="HWC67" i="9"/>
  <c r="HXI67" i="9"/>
  <c r="HYO67" i="9"/>
  <c r="HZU67" i="9"/>
  <c r="IBA67" i="9"/>
  <c r="ICG67" i="9"/>
  <c r="IDM67" i="9"/>
  <c r="IES67" i="9"/>
  <c r="IFY67" i="9"/>
  <c r="IHE67" i="9"/>
  <c r="IIK67" i="9"/>
  <c r="IJQ67" i="9"/>
  <c r="IKW67" i="9"/>
  <c r="IMC67" i="9"/>
  <c r="INI67" i="9"/>
  <c r="IOO67" i="9"/>
  <c r="IPU67" i="9"/>
  <c r="IRA67" i="9"/>
  <c r="ISG67" i="9"/>
  <c r="ITM67" i="9"/>
  <c r="IUS67" i="9"/>
  <c r="IVY67" i="9"/>
  <c r="IXE67" i="9"/>
  <c r="IYK67" i="9"/>
  <c r="IZQ67" i="9"/>
  <c r="JAW67" i="9"/>
  <c r="JCC67" i="9"/>
  <c r="JDI67" i="9"/>
  <c r="JEO67" i="9"/>
  <c r="JFU67" i="9"/>
  <c r="JHA67" i="9"/>
  <c r="JIG67" i="9"/>
  <c r="JJM67" i="9"/>
  <c r="JKS67" i="9"/>
  <c r="JLY67" i="9"/>
  <c r="JNE67" i="9"/>
  <c r="JOK67" i="9"/>
  <c r="JPQ67" i="9"/>
  <c r="JQW67" i="9"/>
  <c r="JSC67" i="9"/>
  <c r="JTI67" i="9"/>
  <c r="JUO67" i="9"/>
  <c r="JVU67" i="9"/>
  <c r="JXA67" i="9"/>
  <c r="JYG67" i="9"/>
  <c r="JZM67" i="9"/>
  <c r="KAS67" i="9"/>
  <c r="KBY67" i="9"/>
  <c r="KDE67" i="9"/>
  <c r="KEK67" i="9"/>
  <c r="KFQ67" i="9"/>
  <c r="KGW67" i="9"/>
  <c r="KIC67" i="9"/>
  <c r="KJI67" i="9"/>
  <c r="KKO67" i="9"/>
  <c r="KLU67" i="9"/>
  <c r="KNA67" i="9"/>
  <c r="KOG67" i="9"/>
  <c r="CVW67" i="9"/>
  <c r="DJS67" i="9"/>
  <c r="DTS67" i="9"/>
  <c r="EDO67" i="9"/>
  <c r="EJQ67" i="9"/>
  <c r="ENE67" i="9"/>
  <c r="EQS67" i="9"/>
  <c r="ETG67" i="9"/>
  <c r="EVO67" i="9"/>
  <c r="EXG67" i="9"/>
  <c r="EZK67" i="9"/>
  <c r="FBE67" i="9"/>
  <c r="FDC67" i="9"/>
  <c r="FEU67" i="9"/>
  <c r="FGS67" i="9"/>
  <c r="FII67" i="9"/>
  <c r="FKG67" i="9"/>
  <c r="FLU67" i="9"/>
  <c r="FNK67" i="9"/>
  <c r="FPE67" i="9"/>
  <c r="FQS67" i="9"/>
  <c r="FSI67" i="9"/>
  <c r="FUC67" i="9"/>
  <c r="FVO67" i="9"/>
  <c r="FXA67" i="9"/>
  <c r="FYM67" i="9"/>
  <c r="FZY67" i="9"/>
  <c r="GBQ67" i="9"/>
  <c r="GDC67" i="9"/>
  <c r="GEO67" i="9"/>
  <c r="GGA67" i="9"/>
  <c r="GHM67" i="9"/>
  <c r="GIU67" i="9"/>
  <c r="GKA67" i="9"/>
  <c r="GLG67" i="9"/>
  <c r="GMM67" i="9"/>
  <c r="GNS67" i="9"/>
  <c r="GOY67" i="9"/>
  <c r="GQE67" i="9"/>
  <c r="GRK67" i="9"/>
  <c r="GSQ67" i="9"/>
  <c r="GTW67" i="9"/>
  <c r="GVC67" i="9"/>
  <c r="GWI67" i="9"/>
  <c r="GXO67" i="9"/>
  <c r="GYU67" i="9"/>
  <c r="HAA67" i="9"/>
  <c r="HBG67" i="9"/>
  <c r="HCM67" i="9"/>
  <c r="HDS67" i="9"/>
  <c r="HEY67" i="9"/>
  <c r="HGE67" i="9"/>
  <c r="HHK67" i="9"/>
  <c r="HIQ67" i="9"/>
  <c r="HJW67" i="9"/>
  <c r="HLC67" i="9"/>
  <c r="HMI67" i="9"/>
  <c r="HNO67" i="9"/>
  <c r="HOU67" i="9"/>
  <c r="HQA67" i="9"/>
  <c r="HRG67" i="9"/>
  <c r="HSM67" i="9"/>
  <c r="HTS67" i="9"/>
  <c r="HUY67" i="9"/>
  <c r="HWE67" i="9"/>
  <c r="HXK67" i="9"/>
  <c r="HYQ67" i="9"/>
  <c r="HZW67" i="9"/>
  <c r="IBC67" i="9"/>
  <c r="ICI67" i="9"/>
  <c r="IDO67" i="9"/>
  <c r="IEU67" i="9"/>
  <c r="IGA67" i="9"/>
  <c r="IHG67" i="9"/>
  <c r="IIM67" i="9"/>
  <c r="IJS67" i="9"/>
  <c r="IKY67" i="9"/>
  <c r="IME67" i="9"/>
  <c r="INK67" i="9"/>
  <c r="IOQ67" i="9"/>
  <c r="IPW67" i="9"/>
  <c r="IRC67" i="9"/>
  <c r="ISI67" i="9"/>
  <c r="ITO67" i="9"/>
  <c r="IUU67" i="9"/>
  <c r="IWA67" i="9"/>
  <c r="IXG67" i="9"/>
  <c r="IYM67" i="9"/>
  <c r="IZS67" i="9"/>
  <c r="JAY67" i="9"/>
  <c r="JCE67" i="9"/>
  <c r="JDK67" i="9"/>
  <c r="JEQ67" i="9"/>
  <c r="JFW67" i="9"/>
  <c r="JHC67" i="9"/>
  <c r="JII67" i="9"/>
  <c r="JJO67" i="9"/>
  <c r="JKU67" i="9"/>
  <c r="JMA67" i="9"/>
  <c r="JNG67" i="9"/>
  <c r="JOM67" i="9"/>
  <c r="JPS67" i="9"/>
  <c r="JQY67" i="9"/>
  <c r="JSE67" i="9"/>
  <c r="JTK67" i="9"/>
  <c r="JUQ67" i="9"/>
  <c r="JVW67" i="9"/>
  <c r="JXC67" i="9"/>
  <c r="JYI67" i="9"/>
  <c r="JZO67" i="9"/>
  <c r="KAU67" i="9"/>
  <c r="CXY67" i="9"/>
  <c r="DLA67" i="9"/>
  <c r="DUW67" i="9"/>
  <c r="EES67" i="9"/>
  <c r="EJS67" i="9"/>
  <c r="ENG67" i="9"/>
  <c r="EQU67" i="9"/>
  <c r="ETI67" i="9"/>
  <c r="EVQ67" i="9"/>
  <c r="EXK67" i="9"/>
  <c r="EZM67" i="9"/>
  <c r="FBG67" i="9"/>
  <c r="FDE67" i="9"/>
  <c r="FEW67" i="9"/>
  <c r="FGU67" i="9"/>
  <c r="FIM67" i="9"/>
  <c r="FKI67" i="9"/>
  <c r="FLW67" i="9"/>
  <c r="FNM67" i="9"/>
  <c r="FPG67" i="9"/>
  <c r="FQU67" i="9"/>
  <c r="FSK67" i="9"/>
  <c r="FUE67" i="9"/>
  <c r="FVQ67" i="9"/>
  <c r="FXC67" i="9"/>
  <c r="FYO67" i="9"/>
  <c r="GAG67" i="9"/>
  <c r="GBS67" i="9"/>
  <c r="GDE67" i="9"/>
  <c r="GEQ67" i="9"/>
  <c r="GGC67" i="9"/>
  <c r="GHQ67" i="9"/>
  <c r="GIW67" i="9"/>
  <c r="GKC67" i="9"/>
  <c r="GLI67" i="9"/>
  <c r="GMO67" i="9"/>
  <c r="GNU67" i="9"/>
  <c r="GPA67" i="9"/>
  <c r="GQG67" i="9"/>
  <c r="GRM67" i="9"/>
  <c r="GSS67" i="9"/>
  <c r="GTY67" i="9"/>
  <c r="GVE67" i="9"/>
  <c r="GWK67" i="9"/>
  <c r="GXQ67" i="9"/>
  <c r="GYW67" i="9"/>
  <c r="HAC67" i="9"/>
  <c r="HBI67" i="9"/>
  <c r="HCO67" i="9"/>
  <c r="HDU67" i="9"/>
  <c r="HFA67" i="9"/>
  <c r="HGG67" i="9"/>
  <c r="HHM67" i="9"/>
  <c r="HIS67" i="9"/>
  <c r="HJY67" i="9"/>
  <c r="HLE67" i="9"/>
  <c r="HMK67" i="9"/>
  <c r="HNQ67" i="9"/>
  <c r="HOW67" i="9"/>
  <c r="HQC67" i="9"/>
  <c r="HRI67" i="9"/>
  <c r="HSO67" i="9"/>
  <c r="HTU67" i="9"/>
  <c r="HVA67" i="9"/>
  <c r="HWG67" i="9"/>
  <c r="HXM67" i="9"/>
  <c r="HYS67" i="9"/>
  <c r="HZY67" i="9"/>
  <c r="IBE67" i="9"/>
  <c r="ICK67" i="9"/>
  <c r="IDQ67" i="9"/>
  <c r="IEW67" i="9"/>
  <c r="IGC67" i="9"/>
  <c r="IHI67" i="9"/>
  <c r="IIO67" i="9"/>
  <c r="IJU67" i="9"/>
  <c r="ILA67" i="9"/>
  <c r="IMG67" i="9"/>
  <c r="INM67" i="9"/>
  <c r="IOS67" i="9"/>
  <c r="IPY67" i="9"/>
  <c r="IRE67" i="9"/>
  <c r="ISK67" i="9"/>
  <c r="ITQ67" i="9"/>
  <c r="IUW67" i="9"/>
  <c r="IWC67" i="9"/>
  <c r="IXI67" i="9"/>
  <c r="IYO67" i="9"/>
  <c r="IZU67" i="9"/>
  <c r="JBA67" i="9"/>
  <c r="JCG67" i="9"/>
  <c r="JDM67" i="9"/>
  <c r="JES67" i="9"/>
  <c r="JFY67" i="9"/>
  <c r="JHE67" i="9"/>
  <c r="JIK67" i="9"/>
  <c r="JJQ67" i="9"/>
  <c r="JKW67" i="9"/>
  <c r="JMC67" i="9"/>
  <c r="JNI67" i="9"/>
  <c r="JOO67" i="9"/>
  <c r="JPU67" i="9"/>
  <c r="JRA67" i="9"/>
  <c r="JSG67" i="9"/>
  <c r="JTM67" i="9"/>
  <c r="JUS67" i="9"/>
  <c r="JVY67" i="9"/>
  <c r="JXE67" i="9"/>
  <c r="JYK67" i="9"/>
  <c r="JZQ67" i="9"/>
  <c r="KAW67" i="9"/>
  <c r="KCC67" i="9"/>
  <c r="KDI67" i="9"/>
  <c r="KEO67" i="9"/>
  <c r="KFU67" i="9"/>
  <c r="KHA67" i="9"/>
  <c r="KIG67" i="9"/>
  <c r="KJM67" i="9"/>
  <c r="KKS67" i="9"/>
  <c r="KLY67" i="9"/>
  <c r="KNE67" i="9"/>
  <c r="KOK67" i="9"/>
  <c r="KPQ67" i="9"/>
  <c r="KQW67" i="9"/>
  <c r="KSC67" i="9"/>
  <c r="KTI67" i="9"/>
  <c r="CYA67" i="9"/>
  <c r="DLC67" i="9"/>
  <c r="DUY67" i="9"/>
  <c r="EEU67" i="9"/>
  <c r="EKO67" i="9"/>
  <c r="ENI67" i="9"/>
  <c r="EQW67" i="9"/>
  <c r="ETK67" i="9"/>
  <c r="EVS67" i="9"/>
  <c r="EXM67" i="9"/>
  <c r="EZO67" i="9"/>
  <c r="FBQ67" i="9"/>
  <c r="FDG67" i="9"/>
  <c r="FEY67" i="9"/>
  <c r="FGW67" i="9"/>
  <c r="FIO67" i="9"/>
  <c r="FKK67" i="9"/>
  <c r="FLY67" i="9"/>
  <c r="FNO67" i="9"/>
  <c r="FPI67" i="9"/>
  <c r="FQW67" i="9"/>
  <c r="FSM67" i="9"/>
  <c r="FUG67" i="9"/>
  <c r="FVS67" i="9"/>
  <c r="FXE67" i="9"/>
  <c r="FYQ67" i="9"/>
  <c r="GAI67" i="9"/>
  <c r="GBU67" i="9"/>
  <c r="GDG67" i="9"/>
  <c r="GES67" i="9"/>
  <c r="GGG67" i="9"/>
  <c r="GHS67" i="9"/>
  <c r="GIY67" i="9"/>
  <c r="GKE67" i="9"/>
  <c r="GLK67" i="9"/>
  <c r="GMQ67" i="9"/>
  <c r="GNW67" i="9"/>
  <c r="GPC67" i="9"/>
  <c r="GQI67" i="9"/>
  <c r="GRO67" i="9"/>
  <c r="GSU67" i="9"/>
  <c r="GUA67" i="9"/>
  <c r="GVG67" i="9"/>
  <c r="GWM67" i="9"/>
  <c r="GXS67" i="9"/>
  <c r="GYY67" i="9"/>
  <c r="HAE67" i="9"/>
  <c r="HBK67" i="9"/>
  <c r="HCQ67" i="9"/>
  <c r="HDW67" i="9"/>
  <c r="HFC67" i="9"/>
  <c r="HGI67" i="9"/>
  <c r="HHO67" i="9"/>
  <c r="HIU67" i="9"/>
  <c r="HKA67" i="9"/>
  <c r="HLG67" i="9"/>
  <c r="HMM67" i="9"/>
  <c r="HNS67" i="9"/>
  <c r="HOY67" i="9"/>
  <c r="HQE67" i="9"/>
  <c r="HRK67" i="9"/>
  <c r="HSQ67" i="9"/>
  <c r="HTW67" i="9"/>
  <c r="HVC67" i="9"/>
  <c r="HWI67" i="9"/>
  <c r="HXO67" i="9"/>
  <c r="HYU67" i="9"/>
  <c r="IAA67" i="9"/>
  <c r="IBG67" i="9"/>
  <c r="ICM67" i="9"/>
  <c r="IDS67" i="9"/>
  <c r="IEY67" i="9"/>
  <c r="IGE67" i="9"/>
  <c r="IHK67" i="9"/>
  <c r="IIQ67" i="9"/>
  <c r="IJW67" i="9"/>
  <c r="ILC67" i="9"/>
  <c r="IMI67" i="9"/>
  <c r="INO67" i="9"/>
  <c r="IOU67" i="9"/>
  <c r="IQA67" i="9"/>
  <c r="IRG67" i="9"/>
  <c r="ISM67" i="9"/>
  <c r="ITS67" i="9"/>
  <c r="IUY67" i="9"/>
  <c r="IWE67" i="9"/>
  <c r="IXK67" i="9"/>
  <c r="IYQ67" i="9"/>
  <c r="IZW67" i="9"/>
  <c r="JBC67" i="9"/>
  <c r="JCI67" i="9"/>
  <c r="JDO67" i="9"/>
  <c r="JEU67" i="9"/>
  <c r="JGA67" i="9"/>
  <c r="JHG67" i="9"/>
  <c r="JIM67" i="9"/>
  <c r="JJS67" i="9"/>
  <c r="JKY67" i="9"/>
  <c r="JME67" i="9"/>
  <c r="JNK67" i="9"/>
  <c r="JOQ67" i="9"/>
  <c r="JPW67" i="9"/>
  <c r="JRC67" i="9"/>
  <c r="JSI67" i="9"/>
  <c r="JTO67" i="9"/>
  <c r="JUU67" i="9"/>
  <c r="JWA67" i="9"/>
  <c r="JXG67" i="9"/>
  <c r="JYM67" i="9"/>
  <c r="JZS67" i="9"/>
  <c r="KAY67" i="9"/>
  <c r="KCE67" i="9"/>
  <c r="KDK67" i="9"/>
  <c r="KEQ67" i="9"/>
  <c r="KFW67" i="9"/>
  <c r="KHC67" i="9"/>
  <c r="KII67" i="9"/>
  <c r="KJO67" i="9"/>
  <c r="KKU67" i="9"/>
  <c r="KMA67" i="9"/>
  <c r="KNG67" i="9"/>
  <c r="KOM67" i="9"/>
  <c r="KPS67" i="9"/>
  <c r="KQY67" i="9"/>
  <c r="KSE67" i="9"/>
  <c r="KTK67" i="9"/>
  <c r="KUQ67" i="9"/>
  <c r="IKS67" i="9"/>
  <c r="IUO67" i="9"/>
  <c r="IYC67" i="9"/>
  <c r="JBM67" i="9"/>
  <c r="JEC67" i="9"/>
  <c r="JGS67" i="9"/>
  <c r="JJE67" i="9"/>
  <c r="JLQ67" i="9"/>
  <c r="JOC67" i="9"/>
  <c r="JQO67" i="9"/>
  <c r="JTA67" i="9"/>
  <c r="JVM67" i="9"/>
  <c r="JXY67" i="9"/>
  <c r="KAK67" i="9"/>
  <c r="KCU67" i="9"/>
  <c r="KFC67" i="9"/>
  <c r="KHK67" i="9"/>
  <c r="KJE67" i="9"/>
  <c r="KLM67" i="9"/>
  <c r="KNU67" i="9"/>
  <c r="KQA67" i="9"/>
  <c r="KRS67" i="9"/>
  <c r="KTW67" i="9"/>
  <c r="KVK67" i="9"/>
  <c r="KWW67" i="9"/>
  <c r="KYI67" i="9"/>
  <c r="LAA67" i="9"/>
  <c r="LBM67" i="9"/>
  <c r="LCY67" i="9"/>
  <c r="LEK67" i="9"/>
  <c r="LGC67" i="9"/>
  <c r="LHO67" i="9"/>
  <c r="LJA67" i="9"/>
  <c r="LKM67" i="9"/>
  <c r="LME67" i="9"/>
  <c r="LNM67" i="9"/>
  <c r="LOU67" i="9"/>
  <c r="LQC67" i="9"/>
  <c r="LRK67" i="9"/>
  <c r="LSS67" i="9"/>
  <c r="LUA67" i="9"/>
  <c r="LVI67" i="9"/>
  <c r="LWQ67" i="9"/>
  <c r="LXY67" i="9"/>
  <c r="LZG67" i="9"/>
  <c r="MAO67" i="9"/>
  <c r="MBW67" i="9"/>
  <c r="MDG67" i="9"/>
  <c r="MEO67" i="9"/>
  <c r="MFW67" i="9"/>
  <c r="MHE67" i="9"/>
  <c r="MIM67" i="9"/>
  <c r="MJU67" i="9"/>
  <c r="ILY67" i="9"/>
  <c r="IVK67" i="9"/>
  <c r="IYE67" i="9"/>
  <c r="JBO67" i="9"/>
  <c r="JEE67" i="9"/>
  <c r="JGU67" i="9"/>
  <c r="JJG67" i="9"/>
  <c r="JLS67" i="9"/>
  <c r="JOE67" i="9"/>
  <c r="JQQ67" i="9"/>
  <c r="JTC67" i="9"/>
  <c r="JVO67" i="9"/>
  <c r="JYA67" i="9"/>
  <c r="KAM67" i="9"/>
  <c r="KCW67" i="9"/>
  <c r="KFE67" i="9"/>
  <c r="KHM67" i="9"/>
  <c r="KJK67" i="9"/>
  <c r="KLO67" i="9"/>
  <c r="KNW67" i="9"/>
  <c r="KQC67" i="9"/>
  <c r="KRU67" i="9"/>
  <c r="KTY67" i="9"/>
  <c r="KVM67" i="9"/>
  <c r="KWY67" i="9"/>
  <c r="KYQ67" i="9"/>
  <c r="LAC67" i="9"/>
  <c r="LBO67" i="9"/>
  <c r="LDA67" i="9"/>
  <c r="LEM67" i="9"/>
  <c r="LGE67" i="9"/>
  <c r="LHQ67" i="9"/>
  <c r="LJC67" i="9"/>
  <c r="LKO67" i="9"/>
  <c r="LMG67" i="9"/>
  <c r="LNO67" i="9"/>
  <c r="LOW67" i="9"/>
  <c r="LQE67" i="9"/>
  <c r="LRM67" i="9"/>
  <c r="INE67" i="9"/>
  <c r="IVM67" i="9"/>
  <c r="IYG67" i="9"/>
  <c r="JBQ67" i="9"/>
  <c r="JEG67" i="9"/>
  <c r="JGW67" i="9"/>
  <c r="JJI67" i="9"/>
  <c r="JLU67" i="9"/>
  <c r="JOG67" i="9"/>
  <c r="JQS67" i="9"/>
  <c r="JTE67" i="9"/>
  <c r="JVQ67" i="9"/>
  <c r="JYC67" i="9"/>
  <c r="KAO67" i="9"/>
  <c r="KCY67" i="9"/>
  <c r="KFG67" i="9"/>
  <c r="KHO67" i="9"/>
  <c r="KJW67" i="9"/>
  <c r="KLQ67" i="9"/>
  <c r="KNY67" i="9"/>
  <c r="KQE67" i="9"/>
  <c r="KRY67" i="9"/>
  <c r="KUA67" i="9"/>
  <c r="KVO67" i="9"/>
  <c r="KXA67" i="9"/>
  <c r="KYS67" i="9"/>
  <c r="LAE67" i="9"/>
  <c r="LBQ67" i="9"/>
  <c r="LDC67" i="9"/>
  <c r="LEU67" i="9"/>
  <c r="LGG67" i="9"/>
  <c r="LHS67" i="9"/>
  <c r="LJE67" i="9"/>
  <c r="LKQ67" i="9"/>
  <c r="LMI67" i="9"/>
  <c r="LNQ67" i="9"/>
  <c r="LOY67" i="9"/>
  <c r="LQG67" i="9"/>
  <c r="LRO67" i="9"/>
  <c r="LSW67" i="9"/>
  <c r="LUE67" i="9"/>
  <c r="LVM67" i="9"/>
  <c r="LWU67" i="9"/>
  <c r="LYC67" i="9"/>
  <c r="LZK67" i="9"/>
  <c r="MAU67" i="9"/>
  <c r="MCC67" i="9"/>
  <c r="MDK67" i="9"/>
  <c r="MES67" i="9"/>
  <c r="MGA67" i="9"/>
  <c r="MHI67" i="9"/>
  <c r="MIQ67" i="9"/>
  <c r="MJY67" i="9"/>
  <c r="IOK67" i="9"/>
  <c r="IVO67" i="9"/>
  <c r="IZC67" i="9"/>
  <c r="JBS67" i="9"/>
  <c r="JEI67" i="9"/>
  <c r="JHO67" i="9"/>
  <c r="JKA67" i="9"/>
  <c r="JMM67" i="9"/>
  <c r="JOY67" i="9"/>
  <c r="JRK67" i="9"/>
  <c r="JTW67" i="9"/>
  <c r="JWI67" i="9"/>
  <c r="JYU67" i="9"/>
  <c r="KBG67" i="9"/>
  <c r="KDA67" i="9"/>
  <c r="KFI67" i="9"/>
  <c r="KHQ67" i="9"/>
  <c r="KJY67" i="9"/>
  <c r="KLW67" i="9"/>
  <c r="KOA67" i="9"/>
  <c r="KQG67" i="9"/>
  <c r="KSA67" i="9"/>
  <c r="KUC67" i="9"/>
  <c r="KVQ67" i="9"/>
  <c r="KXC67" i="9"/>
  <c r="KYU67" i="9"/>
  <c r="LAG67" i="9"/>
  <c r="LBS67" i="9"/>
  <c r="LDE67" i="9"/>
  <c r="LEW67" i="9"/>
  <c r="LGI67" i="9"/>
  <c r="LHU67" i="9"/>
  <c r="LJG67" i="9"/>
  <c r="LKY67" i="9"/>
  <c r="LMK67" i="9"/>
  <c r="LNS67" i="9"/>
  <c r="LPA67" i="9"/>
  <c r="LQI67" i="9"/>
  <c r="LRQ67" i="9"/>
  <c r="LSY67" i="9"/>
  <c r="LUG67" i="9"/>
  <c r="LVO67" i="9"/>
  <c r="LWW67" i="9"/>
  <c r="LYE67" i="9"/>
  <c r="LZO67" i="9"/>
  <c r="MAW67" i="9"/>
  <c r="MCE67" i="9"/>
  <c r="MDM67" i="9"/>
  <c r="MEU67" i="9"/>
  <c r="MGC67" i="9"/>
  <c r="MHK67" i="9"/>
  <c r="MIS67" i="9"/>
  <c r="MKA67" i="9"/>
  <c r="MLI67" i="9"/>
  <c r="MMQ67" i="9"/>
  <c r="MNY67" i="9"/>
  <c r="MPG67" i="9"/>
  <c r="MQO67" i="9"/>
  <c r="MRW67" i="9"/>
  <c r="MTG67" i="9"/>
  <c r="MUM67" i="9"/>
  <c r="MVS67" i="9"/>
  <c r="MWY67" i="9"/>
  <c r="MYE67" i="9"/>
  <c r="MZK67" i="9"/>
  <c r="IPQ67" i="9"/>
  <c r="IVQ67" i="9"/>
  <c r="IZE67" i="9"/>
  <c r="JBU67" i="9"/>
  <c r="JEK67" i="9"/>
  <c r="JHQ67" i="9"/>
  <c r="JKC67" i="9"/>
  <c r="JMO67" i="9"/>
  <c r="JPA67" i="9"/>
  <c r="JRM67" i="9"/>
  <c r="JTY67" i="9"/>
  <c r="JWK67" i="9"/>
  <c r="JYW67" i="9"/>
  <c r="KBI67" i="9"/>
  <c r="KDG67" i="9"/>
  <c r="KFK67" i="9"/>
  <c r="KHS67" i="9"/>
  <c r="KKA67" i="9"/>
  <c r="KMI67" i="9"/>
  <c r="KOC67" i="9"/>
  <c r="KQI67" i="9"/>
  <c r="KSM67" i="9"/>
  <c r="KUE67" i="9"/>
  <c r="KVS67" i="9"/>
  <c r="KXK67" i="9"/>
  <c r="KYW67" i="9"/>
  <c r="LAI67" i="9"/>
  <c r="LBU67" i="9"/>
  <c r="LDG67" i="9"/>
  <c r="LEY67" i="9"/>
  <c r="LGK67" i="9"/>
  <c r="LHW67" i="9"/>
  <c r="LJI67" i="9"/>
  <c r="LLA67" i="9"/>
  <c r="LMM67" i="9"/>
  <c r="LNU67" i="9"/>
  <c r="LPC67" i="9"/>
  <c r="LQK67" i="9"/>
  <c r="LRS67" i="9"/>
  <c r="LTA67" i="9"/>
  <c r="LUI67" i="9"/>
  <c r="LVQ67" i="9"/>
  <c r="LWY67" i="9"/>
  <c r="LYI67" i="9"/>
  <c r="LZQ67" i="9"/>
  <c r="MAY67" i="9"/>
  <c r="MCG67" i="9"/>
  <c r="MDO67" i="9"/>
  <c r="MEW67" i="9"/>
  <c r="MGE67" i="9"/>
  <c r="MHM67" i="9"/>
  <c r="MIU67" i="9"/>
  <c r="MKC67" i="9"/>
  <c r="MLK67" i="9"/>
  <c r="MMS67" i="9"/>
  <c r="MOA67" i="9"/>
  <c r="MPI67" i="9"/>
  <c r="MQQ67" i="9"/>
  <c r="MSA67" i="9"/>
  <c r="MTI67" i="9"/>
  <c r="MUO67" i="9"/>
  <c r="MVU67" i="9"/>
  <c r="MXA67" i="9"/>
  <c r="MYG67" i="9"/>
  <c r="IQW67" i="9"/>
  <c r="IVS67" i="9"/>
  <c r="IZG67" i="9"/>
  <c r="JBW67" i="9"/>
  <c r="JFE67" i="9"/>
  <c r="JHS67" i="9"/>
  <c r="JKE67" i="9"/>
  <c r="JMQ67" i="9"/>
  <c r="JPC67" i="9"/>
  <c r="JRO67" i="9"/>
  <c r="JUA67" i="9"/>
  <c r="JWM67" i="9"/>
  <c r="JYY67" i="9"/>
  <c r="KBK67" i="9"/>
  <c r="KDS67" i="9"/>
  <c r="KFM67" i="9"/>
  <c r="KHU67" i="9"/>
  <c r="KKC67" i="9"/>
  <c r="KMK67" i="9"/>
  <c r="KOI67" i="9"/>
  <c r="KQK67" i="9"/>
  <c r="KSO67" i="9"/>
  <c r="KUG67" i="9"/>
  <c r="KVU67" i="9"/>
  <c r="KXM67" i="9"/>
  <c r="KYY67" i="9"/>
  <c r="LAK67" i="9"/>
  <c r="LBW67" i="9"/>
  <c r="LDO67" i="9"/>
  <c r="LFA67" i="9"/>
  <c r="LGM67" i="9"/>
  <c r="LHY67" i="9"/>
  <c r="LJK67" i="9"/>
  <c r="LLC67" i="9"/>
  <c r="LMO67" i="9"/>
  <c r="LNW67" i="9"/>
  <c r="LPE67" i="9"/>
  <c r="LQM67" i="9"/>
  <c r="LRU67" i="9"/>
  <c r="LTC67" i="9"/>
  <c r="LUK67" i="9"/>
  <c r="LVS67" i="9"/>
  <c r="LXC67" i="9"/>
  <c r="LYK67" i="9"/>
  <c r="LZS67" i="9"/>
  <c r="MBA67" i="9"/>
  <c r="MCI67" i="9"/>
  <c r="MDQ67" i="9"/>
  <c r="MEY67" i="9"/>
  <c r="MGG67" i="9"/>
  <c r="MHO67" i="9"/>
  <c r="MIW67" i="9"/>
  <c r="MKE67" i="9"/>
  <c r="MLM67" i="9"/>
  <c r="MMU67" i="9"/>
  <c r="MOC67" i="9"/>
  <c r="MPK67" i="9"/>
  <c r="MQU67" i="9"/>
  <c r="MSC67" i="9"/>
  <c r="MTK67" i="9"/>
  <c r="MUQ67" i="9"/>
  <c r="MVW67" i="9"/>
  <c r="MXC67" i="9"/>
  <c r="MYI67" i="9"/>
  <c r="MZO67" i="9"/>
  <c r="NAU67" i="9"/>
  <c r="NCA67" i="9"/>
  <c r="NDG67" i="9"/>
  <c r="NEM67" i="9"/>
  <c r="NFS67" i="9"/>
  <c r="NGY67" i="9"/>
  <c r="NIE67" i="9"/>
  <c r="NJK67" i="9"/>
  <c r="NKQ67" i="9"/>
  <c r="NLW67" i="9"/>
  <c r="NNC67" i="9"/>
  <c r="NOI67" i="9"/>
  <c r="NPO67" i="9"/>
  <c r="NQU67" i="9"/>
  <c r="NSA67" i="9"/>
  <c r="NTG67" i="9"/>
  <c r="NUM67" i="9"/>
  <c r="NVS67" i="9"/>
  <c r="NWY67" i="9"/>
  <c r="NYE67" i="9"/>
  <c r="IRY67" i="9"/>
  <c r="IVU67" i="9"/>
  <c r="IZI67" i="9"/>
  <c r="JBY67" i="9"/>
  <c r="JFG67" i="9"/>
  <c r="JHU67" i="9"/>
  <c r="JKG67" i="9"/>
  <c r="JMS67" i="9"/>
  <c r="JPE67" i="9"/>
  <c r="JRQ67" i="9"/>
  <c r="JUC67" i="9"/>
  <c r="JWO67" i="9"/>
  <c r="JZA67" i="9"/>
  <c r="KBM67" i="9"/>
  <c r="KDU67" i="9"/>
  <c r="KFS67" i="9"/>
  <c r="KHW67" i="9"/>
  <c r="KKE67" i="9"/>
  <c r="KMM67" i="9"/>
  <c r="KOU67" i="9"/>
  <c r="KQM67" i="9"/>
  <c r="KSQ67" i="9"/>
  <c r="KUI67" i="9"/>
  <c r="KVW67" i="9"/>
  <c r="KXO67" i="9"/>
  <c r="KZA67" i="9"/>
  <c r="LAM67" i="9"/>
  <c r="LBY67" i="9"/>
  <c r="LDQ67" i="9"/>
  <c r="LFC67" i="9"/>
  <c r="LGO67" i="9"/>
  <c r="LIA67" i="9"/>
  <c r="LJS67" i="9"/>
  <c r="LLE67" i="9"/>
  <c r="LMQ67" i="9"/>
  <c r="LNY67" i="9"/>
  <c r="LPG67" i="9"/>
  <c r="LQO67" i="9"/>
  <c r="LRW67" i="9"/>
  <c r="LTE67" i="9"/>
  <c r="LUM67" i="9"/>
  <c r="LVW67" i="9"/>
  <c r="LXE67" i="9"/>
  <c r="LYM67" i="9"/>
  <c r="LZU67" i="9"/>
  <c r="MBC67" i="9"/>
  <c r="MCK67" i="9"/>
  <c r="MDS67" i="9"/>
  <c r="MFA67" i="9"/>
  <c r="MGI67" i="9"/>
  <c r="MHQ67" i="9"/>
  <c r="MIY67" i="9"/>
  <c r="MKG67" i="9"/>
  <c r="MLO67" i="9"/>
  <c r="MMW67" i="9"/>
  <c r="MOE67" i="9"/>
  <c r="MPO67" i="9"/>
  <c r="MQW67" i="9"/>
  <c r="MSE67" i="9"/>
  <c r="MTM67" i="9"/>
  <c r="MUS67" i="9"/>
  <c r="MVY67" i="9"/>
  <c r="MXE67" i="9"/>
  <c r="MYK67" i="9"/>
  <c r="MZQ67" i="9"/>
  <c r="NAW67" i="9"/>
  <c r="NCC67" i="9"/>
  <c r="NDI67" i="9"/>
  <c r="NEO67" i="9"/>
  <c r="NFU67" i="9"/>
  <c r="NHA67" i="9"/>
  <c r="NIG67" i="9"/>
  <c r="NJM67" i="9"/>
  <c r="NKS67" i="9"/>
  <c r="NLY67" i="9"/>
  <c r="NNE67" i="9"/>
  <c r="NOK67" i="9"/>
  <c r="NPQ67" i="9"/>
  <c r="NQW67" i="9"/>
  <c r="NSC67" i="9"/>
  <c r="NTI67" i="9"/>
  <c r="NUO67" i="9"/>
  <c r="NVU67" i="9"/>
  <c r="ISC67" i="9"/>
  <c r="IWQ67" i="9"/>
  <c r="IZK67" i="9"/>
  <c r="JCS67" i="9"/>
  <c r="JFI67" i="9"/>
  <c r="JHW67" i="9"/>
  <c r="JKI67" i="9"/>
  <c r="JMU67" i="9"/>
  <c r="JPG67" i="9"/>
  <c r="JRS67" i="9"/>
  <c r="JUE67" i="9"/>
  <c r="JWQ67" i="9"/>
  <c r="JZC67" i="9"/>
  <c r="KBO67" i="9"/>
  <c r="KDW67" i="9"/>
  <c r="KGE67" i="9"/>
  <c r="KHY67" i="9"/>
  <c r="KKG67" i="9"/>
  <c r="KMO67" i="9"/>
  <c r="KOW67" i="9"/>
  <c r="KQO67" i="9"/>
  <c r="KSS67" i="9"/>
  <c r="KUK67" i="9"/>
  <c r="KWE67" i="9"/>
  <c r="KXQ67" i="9"/>
  <c r="KZC67" i="9"/>
  <c r="LAO67" i="9"/>
  <c r="LCA67" i="9"/>
  <c r="LDS67" i="9"/>
  <c r="LFE67" i="9"/>
  <c r="LGQ67" i="9"/>
  <c r="LIC67" i="9"/>
  <c r="LJU67" i="9"/>
  <c r="LLG67" i="9"/>
  <c r="LMS67" i="9"/>
  <c r="LOA67" i="9"/>
  <c r="LPI67" i="9"/>
  <c r="LQQ67" i="9"/>
  <c r="LRY67" i="9"/>
  <c r="LTG67" i="9"/>
  <c r="LUQ67" i="9"/>
  <c r="LVY67" i="9"/>
  <c r="LXG67" i="9"/>
  <c r="LYO67" i="9"/>
  <c r="LZW67" i="9"/>
  <c r="MBE67" i="9"/>
  <c r="MCM67" i="9"/>
  <c r="MDU67" i="9"/>
  <c r="ISY67" i="9"/>
  <c r="IWS67" i="9"/>
  <c r="IZM67" i="9"/>
  <c r="JCU67" i="9"/>
  <c r="JFK67" i="9"/>
  <c r="JHY67" i="9"/>
  <c r="JKK67" i="9"/>
  <c r="JMW67" i="9"/>
  <c r="JPI67" i="9"/>
  <c r="JRU67" i="9"/>
  <c r="JUG67" i="9"/>
  <c r="JWS67" i="9"/>
  <c r="JZE67" i="9"/>
  <c r="KBQ67" i="9"/>
  <c r="KDY67" i="9"/>
  <c r="KGG67" i="9"/>
  <c r="KIE67" i="9"/>
  <c r="KKI67" i="9"/>
  <c r="KMQ67" i="9"/>
  <c r="KOY67" i="9"/>
  <c r="KQS67" i="9"/>
  <c r="KSU67" i="9"/>
  <c r="KUM67" i="9"/>
  <c r="KWG67" i="9"/>
  <c r="KXS67" i="9"/>
  <c r="KZE67" i="9"/>
  <c r="LAQ67" i="9"/>
  <c r="LCI67" i="9"/>
  <c r="LDU67" i="9"/>
  <c r="LFG67" i="9"/>
  <c r="LGS67" i="9"/>
  <c r="LIE67" i="9"/>
  <c r="LJW67" i="9"/>
  <c r="LLI67" i="9"/>
  <c r="LMU67" i="9"/>
  <c r="LOC67" i="9"/>
  <c r="LPK67" i="9"/>
  <c r="LQS67" i="9"/>
  <c r="LSA67" i="9"/>
  <c r="LTK67" i="9"/>
  <c r="LUS67" i="9"/>
  <c r="LWA67" i="9"/>
  <c r="LXI67" i="9"/>
  <c r="LYQ67" i="9"/>
  <c r="LZY67" i="9"/>
  <c r="MBG67" i="9"/>
  <c r="MCO67" i="9"/>
  <c r="ITE67" i="9"/>
  <c r="IWU67" i="9"/>
  <c r="JAG67" i="9"/>
  <c r="JCW67" i="9"/>
  <c r="JFM67" i="9"/>
  <c r="JIA67" i="9"/>
  <c r="JKM67" i="9"/>
  <c r="JMY67" i="9"/>
  <c r="JPK67" i="9"/>
  <c r="JRW67" i="9"/>
  <c r="JUI67" i="9"/>
  <c r="JWU67" i="9"/>
  <c r="JZG67" i="9"/>
  <c r="KBS67" i="9"/>
  <c r="KEA67" i="9"/>
  <c r="KGI67" i="9"/>
  <c r="KIQ67" i="9"/>
  <c r="KKK67" i="9"/>
  <c r="KMS67" i="9"/>
  <c r="KPA67" i="9"/>
  <c r="KQU67" i="9"/>
  <c r="KSW67" i="9"/>
  <c r="KUO67" i="9"/>
  <c r="KWI67" i="9"/>
  <c r="KXU67" i="9"/>
  <c r="KZG67" i="9"/>
  <c r="LAS67" i="9"/>
  <c r="LCK67" i="9"/>
  <c r="LDW67" i="9"/>
  <c r="LFI67" i="9"/>
  <c r="LGU67" i="9"/>
  <c r="LIM67" i="9"/>
  <c r="LJY67" i="9"/>
  <c r="LLK67" i="9"/>
  <c r="LMW67" i="9"/>
  <c r="LOE67" i="9"/>
  <c r="LPM67" i="9"/>
  <c r="LQU67" i="9"/>
  <c r="LSE67" i="9"/>
  <c r="LTM67" i="9"/>
  <c r="LUU67" i="9"/>
  <c r="LWC67" i="9"/>
  <c r="LXK67" i="9"/>
  <c r="LYS67" i="9"/>
  <c r="ITG67" i="9"/>
  <c r="IWW67" i="9"/>
  <c r="JAI67" i="9"/>
  <c r="JCY67" i="9"/>
  <c r="JFO67" i="9"/>
  <c r="JIC67" i="9"/>
  <c r="JKO67" i="9"/>
  <c r="JNA67" i="9"/>
  <c r="JPM67" i="9"/>
  <c r="JRY67" i="9"/>
  <c r="JUK67" i="9"/>
  <c r="JWW67" i="9"/>
  <c r="JZI67" i="9"/>
  <c r="KBU67" i="9"/>
  <c r="KEC67" i="9"/>
  <c r="KGK67" i="9"/>
  <c r="KIS67" i="9"/>
  <c r="KKQ67" i="9"/>
  <c r="KMU67" i="9"/>
  <c r="KPC67" i="9"/>
  <c r="KRG67" i="9"/>
  <c r="KSY67" i="9"/>
  <c r="KUY67" i="9"/>
  <c r="KWK67" i="9"/>
  <c r="KXW67" i="9"/>
  <c r="KZI67" i="9"/>
  <c r="LAU67" i="9"/>
  <c r="LCM67" i="9"/>
  <c r="LDY67" i="9"/>
  <c r="LFK67" i="9"/>
  <c r="LGW67" i="9"/>
  <c r="LIO67" i="9"/>
  <c r="LKA67" i="9"/>
  <c r="LLM67" i="9"/>
  <c r="LMY67" i="9"/>
  <c r="LOG67" i="9"/>
  <c r="LPO67" i="9"/>
  <c r="LQY67" i="9"/>
  <c r="LSG67" i="9"/>
  <c r="LTO67" i="9"/>
  <c r="LUW67" i="9"/>
  <c r="LWE67" i="9"/>
  <c r="ITI67" i="9"/>
  <c r="IWY67" i="9"/>
  <c r="JAK67" i="9"/>
  <c r="JDA67" i="9"/>
  <c r="JFQ67" i="9"/>
  <c r="JIU67" i="9"/>
  <c r="JLG67" i="9"/>
  <c r="JNS67" i="9"/>
  <c r="JQE67" i="9"/>
  <c r="JSQ67" i="9"/>
  <c r="JVC67" i="9"/>
  <c r="JXO67" i="9"/>
  <c r="KAA67" i="9"/>
  <c r="KCA67" i="9"/>
  <c r="KEE67" i="9"/>
  <c r="KGM67" i="9"/>
  <c r="KIU67" i="9"/>
  <c r="KLC67" i="9"/>
  <c r="KMW67" i="9"/>
  <c r="KPE67" i="9"/>
  <c r="KRI67" i="9"/>
  <c r="KTA67" i="9"/>
  <c r="KVA67" i="9"/>
  <c r="KWM67" i="9"/>
  <c r="KXY67" i="9"/>
  <c r="KZK67" i="9"/>
  <c r="LBC67" i="9"/>
  <c r="LCO67" i="9"/>
  <c r="LEA67" i="9"/>
  <c r="LFM67" i="9"/>
  <c r="LGY67" i="9"/>
  <c r="LIQ67" i="9"/>
  <c r="LKC67" i="9"/>
  <c r="LLO67" i="9"/>
  <c r="LNA67" i="9"/>
  <c r="LOI67" i="9"/>
  <c r="LPS67" i="9"/>
  <c r="LRA67" i="9"/>
  <c r="LSI67" i="9"/>
  <c r="LTQ67" i="9"/>
  <c r="LUY67" i="9"/>
  <c r="LWG67" i="9"/>
  <c r="LXO67" i="9"/>
  <c r="LYW67" i="9"/>
  <c r="MAE67" i="9"/>
  <c r="MBM67" i="9"/>
  <c r="MCU67" i="9"/>
  <c r="MEC67" i="9"/>
  <c r="MFK67" i="9"/>
  <c r="MGS67" i="9"/>
  <c r="MIA67" i="9"/>
  <c r="MJK67" i="9"/>
  <c r="MKS67" i="9"/>
  <c r="MMA67" i="9"/>
  <c r="MNI67" i="9"/>
  <c r="MOQ67" i="9"/>
  <c r="MPY67" i="9"/>
  <c r="IUE67" i="9"/>
  <c r="IXA67" i="9"/>
  <c r="JAM67" i="9"/>
  <c r="JDC67" i="9"/>
  <c r="JGK67" i="9"/>
  <c r="JIW67" i="9"/>
  <c r="JLI67" i="9"/>
  <c r="JNU67" i="9"/>
  <c r="JQG67" i="9"/>
  <c r="JSS67" i="9"/>
  <c r="JVE67" i="9"/>
  <c r="JXQ67" i="9"/>
  <c r="KAC67" i="9"/>
  <c r="KCM67" i="9"/>
  <c r="KEG67" i="9"/>
  <c r="KGO67" i="9"/>
  <c r="KIW67" i="9"/>
  <c r="KLE67" i="9"/>
  <c r="KNC67" i="9"/>
  <c r="KPG67" i="9"/>
  <c r="KRK67" i="9"/>
  <c r="KTE67" i="9"/>
  <c r="KVC67" i="9"/>
  <c r="KWO67" i="9"/>
  <c r="KYA67" i="9"/>
  <c r="KZM67" i="9"/>
  <c r="LBE67" i="9"/>
  <c r="LCQ67" i="9"/>
  <c r="LEC67" i="9"/>
  <c r="LFO67" i="9"/>
  <c r="LHG67" i="9"/>
  <c r="LIS67" i="9"/>
  <c r="LKE67" i="9"/>
  <c r="LLQ67" i="9"/>
  <c r="LNC67" i="9"/>
  <c r="LOM67" i="9"/>
  <c r="LPU67" i="9"/>
  <c r="LRC67" i="9"/>
  <c r="LSK67" i="9"/>
  <c r="LTS67" i="9"/>
  <c r="LVA67" i="9"/>
  <c r="LWI67" i="9"/>
  <c r="LXQ67" i="9"/>
  <c r="LYY67" i="9"/>
  <c r="MAG67" i="9"/>
  <c r="MBO67" i="9"/>
  <c r="MCW67" i="9"/>
  <c r="MEE67" i="9"/>
  <c r="MFM67" i="9"/>
  <c r="MGU67" i="9"/>
  <c r="MIE67" i="9"/>
  <c r="MJM67" i="9"/>
  <c r="MKU67" i="9"/>
  <c r="MMC67" i="9"/>
  <c r="MNK67" i="9"/>
  <c r="MOS67" i="9"/>
  <c r="MQA67" i="9"/>
  <c r="IUI67" i="9"/>
  <c r="IXW67" i="9"/>
  <c r="JAO67" i="9"/>
  <c r="JDE67" i="9"/>
  <c r="JGM67" i="9"/>
  <c r="JIY67" i="9"/>
  <c r="JLK67" i="9"/>
  <c r="JNW67" i="9"/>
  <c r="JQI67" i="9"/>
  <c r="JSU67" i="9"/>
  <c r="JVG67" i="9"/>
  <c r="JXS67" i="9"/>
  <c r="KAE67" i="9"/>
  <c r="KCO67" i="9"/>
  <c r="KEM67" i="9"/>
  <c r="KGQ67" i="9"/>
  <c r="KIY67" i="9"/>
  <c r="KLG67" i="9"/>
  <c r="KNO67" i="9"/>
  <c r="KPI67" i="9"/>
  <c r="KRM67" i="9"/>
  <c r="KTG67" i="9"/>
  <c r="KVE67" i="9"/>
  <c r="KWQ67" i="9"/>
  <c r="KYC67" i="9"/>
  <c r="KZO67" i="9"/>
  <c r="LBG67" i="9"/>
  <c r="LCS67" i="9"/>
  <c r="LEE67" i="9"/>
  <c r="LFQ67" i="9"/>
  <c r="LHI67" i="9"/>
  <c r="LIU67" i="9"/>
  <c r="LKG67" i="9"/>
  <c r="LLS67" i="9"/>
  <c r="LNG67" i="9"/>
  <c r="LOO67" i="9"/>
  <c r="LPW67" i="9"/>
  <c r="LRE67" i="9"/>
  <c r="LSM67" i="9"/>
  <c r="LTU67" i="9"/>
  <c r="LVC67" i="9"/>
  <c r="LWK67" i="9"/>
  <c r="LXS67" i="9"/>
  <c r="LZA67" i="9"/>
  <c r="MAI67" i="9"/>
  <c r="MBQ67" i="9"/>
  <c r="MCY67" i="9"/>
  <c r="MEG67" i="9"/>
  <c r="MFO67" i="9"/>
  <c r="MGY67" i="9"/>
  <c r="MIG67" i="9"/>
  <c r="MJO67" i="9"/>
  <c r="MKW67" i="9"/>
  <c r="MME67" i="9"/>
  <c r="MNM67" i="9"/>
  <c r="MOU67" i="9"/>
  <c r="MQC67" i="9"/>
  <c r="MRK67" i="9"/>
  <c r="MSS67" i="9"/>
  <c r="MUA67" i="9"/>
  <c r="IUK67" i="9"/>
  <c r="IXY67" i="9"/>
  <c r="JAQ67" i="9"/>
  <c r="JDY67" i="9"/>
  <c r="JGO67" i="9"/>
  <c r="JJA67" i="9"/>
  <c r="JLM67" i="9"/>
  <c r="JNY67" i="9"/>
  <c r="JQK67" i="9"/>
  <c r="JSW67" i="9"/>
  <c r="JVI67" i="9"/>
  <c r="JXU67" i="9"/>
  <c r="KAG67" i="9"/>
  <c r="KCQ67" i="9"/>
  <c r="KEY67" i="9"/>
  <c r="KGS67" i="9"/>
  <c r="KJA67" i="9"/>
  <c r="KLI67" i="9"/>
  <c r="KNQ67" i="9"/>
  <c r="KPM67" i="9"/>
  <c r="KRO67" i="9"/>
  <c r="KTS67" i="9"/>
  <c r="KVG67" i="9"/>
  <c r="KWS67" i="9"/>
  <c r="KYE67" i="9"/>
  <c r="KZW67" i="9"/>
  <c r="LBI67" i="9"/>
  <c r="LCU67" i="9"/>
  <c r="LEG67" i="9"/>
  <c r="LFS67" i="9"/>
  <c r="LHK67" i="9"/>
  <c r="LIW67" i="9"/>
  <c r="LKI67" i="9"/>
  <c r="LLU67" i="9"/>
  <c r="LNI67" i="9"/>
  <c r="LOQ67" i="9"/>
  <c r="LPY67" i="9"/>
  <c r="LRG67" i="9"/>
  <c r="IUM67" i="9"/>
  <c r="IYA67" i="9"/>
  <c r="JAS67" i="9"/>
  <c r="JEA67" i="9"/>
  <c r="JGQ67" i="9"/>
  <c r="JJC67" i="9"/>
  <c r="JLO67" i="9"/>
  <c r="JOA67" i="9"/>
  <c r="JQM67" i="9"/>
  <c r="JSY67" i="9"/>
  <c r="JVK67" i="9"/>
  <c r="JXW67" i="9"/>
  <c r="KAI67" i="9"/>
  <c r="KCS67" i="9"/>
  <c r="KFA67" i="9"/>
  <c r="KGY67" i="9"/>
  <c r="KJC67" i="9"/>
  <c r="KLK67" i="9"/>
  <c r="KNS67" i="9"/>
  <c r="KPO67" i="9"/>
  <c r="KRQ67" i="9"/>
  <c r="KTU67" i="9"/>
  <c r="KVI67" i="9"/>
  <c r="KWU67" i="9"/>
  <c r="KYG67" i="9"/>
  <c r="KZY67" i="9"/>
  <c r="LBK67" i="9"/>
  <c r="LCW67" i="9"/>
  <c r="LEI67" i="9"/>
  <c r="LGA67" i="9"/>
  <c r="LHM67" i="9"/>
  <c r="LIY67" i="9"/>
  <c r="LKK67" i="9"/>
  <c r="LLW67" i="9"/>
  <c r="LNK67" i="9"/>
  <c r="LOS67" i="9"/>
  <c r="LQA67" i="9"/>
  <c r="LRI67" i="9"/>
  <c r="LSQ67" i="9"/>
  <c r="LTY67" i="9"/>
  <c r="LVG67" i="9"/>
  <c r="LWO67" i="9"/>
  <c r="LXW67" i="9"/>
  <c r="LZE67" i="9"/>
  <c r="MAM67" i="9"/>
  <c r="MBU67" i="9"/>
  <c r="MDC67" i="9"/>
  <c r="MEM67" i="9"/>
  <c r="MFU67" i="9"/>
  <c r="MHC67" i="9"/>
  <c r="MIK67" i="9"/>
  <c r="MJS67" i="9"/>
  <c r="MLA67" i="9"/>
  <c r="MMI67" i="9"/>
  <c r="MNQ67" i="9"/>
  <c r="MOY67" i="9"/>
  <c r="MQG67" i="9"/>
  <c r="LSO67" i="9"/>
  <c r="MAK67" i="9"/>
  <c r="MFE67" i="9"/>
  <c r="MIO67" i="9"/>
  <c r="MLS67" i="9"/>
  <c r="MOK67" i="9"/>
  <c r="MRA67" i="9"/>
  <c r="MSU67" i="9"/>
  <c r="MUU67" i="9"/>
  <c r="MWI67" i="9"/>
  <c r="MXW67" i="9"/>
  <c r="MZM67" i="9"/>
  <c r="NBA67" i="9"/>
  <c r="NCK67" i="9"/>
  <c r="NDU67" i="9"/>
  <c r="NFE67" i="9"/>
  <c r="NGO67" i="9"/>
  <c r="NHY67" i="9"/>
  <c r="NJI67" i="9"/>
  <c r="NKW67" i="9"/>
  <c r="NMG67" i="9"/>
  <c r="NNQ67" i="9"/>
  <c r="NPA67" i="9"/>
  <c r="NQK67" i="9"/>
  <c r="NRU67" i="9"/>
  <c r="NTE67" i="9"/>
  <c r="NUS67" i="9"/>
  <c r="NWC67" i="9"/>
  <c r="NXK67" i="9"/>
  <c r="NYS67" i="9"/>
  <c r="NZY67" i="9"/>
  <c r="OBE67" i="9"/>
  <c r="OCK67" i="9"/>
  <c r="ODQ67" i="9"/>
  <c r="OEW67" i="9"/>
  <c r="OGC67" i="9"/>
  <c r="OHI67" i="9"/>
  <c r="OIO67" i="9"/>
  <c r="OJU67" i="9"/>
  <c r="OLA67" i="9"/>
  <c r="OMG67" i="9"/>
  <c r="ONM67" i="9"/>
  <c r="OOS67" i="9"/>
  <c r="OPY67" i="9"/>
  <c r="ORE67" i="9"/>
  <c r="OSK67" i="9"/>
  <c r="OTQ67" i="9"/>
  <c r="OUW67" i="9"/>
  <c r="OWC67" i="9"/>
  <c r="OXI67" i="9"/>
  <c r="OYO67" i="9"/>
  <c r="OZU67" i="9"/>
  <c r="PBA67" i="9"/>
  <c r="PCG67" i="9"/>
  <c r="PDM67" i="9"/>
  <c r="PES67" i="9"/>
  <c r="PFY67" i="9"/>
  <c r="PHE67" i="9"/>
  <c r="PIK67" i="9"/>
  <c r="PJQ67" i="9"/>
  <c r="PKW67" i="9"/>
  <c r="PMC67" i="9"/>
  <c r="PNI67" i="9"/>
  <c r="POO67" i="9"/>
  <c r="PPU67" i="9"/>
  <c r="PRA67" i="9"/>
  <c r="PSG67" i="9"/>
  <c r="PTM67" i="9"/>
  <c r="PUS67" i="9"/>
  <c r="PVY67" i="9"/>
  <c r="PXE67" i="9"/>
  <c r="PYK67" i="9"/>
  <c r="PZQ67" i="9"/>
  <c r="QAW67" i="9"/>
  <c r="QCC67" i="9"/>
  <c r="QDI67" i="9"/>
  <c r="QEO67" i="9"/>
  <c r="QFU67" i="9"/>
  <c r="QHA67" i="9"/>
  <c r="QIG67" i="9"/>
  <c r="QJM67" i="9"/>
  <c r="QKS67" i="9"/>
  <c r="QLY67" i="9"/>
  <c r="QNE67" i="9"/>
  <c r="QOK67" i="9"/>
  <c r="QPQ67" i="9"/>
  <c r="QQW67" i="9"/>
  <c r="QSC67" i="9"/>
  <c r="QTI67" i="9"/>
  <c r="QUO67" i="9"/>
  <c r="QVU67" i="9"/>
  <c r="QXA67" i="9"/>
  <c r="QYG67" i="9"/>
  <c r="QZM67" i="9"/>
  <c r="RAS67" i="9"/>
  <c r="RBY67" i="9"/>
  <c r="RDE67" i="9"/>
  <c r="REK67" i="9"/>
  <c r="RFQ67" i="9"/>
  <c r="RGW67" i="9"/>
  <c r="RIC67" i="9"/>
  <c r="RJI67" i="9"/>
  <c r="RKO67" i="9"/>
  <c r="RLU67" i="9"/>
  <c r="RNA67" i="9"/>
  <c r="ROG67" i="9"/>
  <c r="RPM67" i="9"/>
  <c r="RQS67" i="9"/>
  <c r="RRY67" i="9"/>
  <c r="RTE67" i="9"/>
  <c r="RUK67" i="9"/>
  <c r="RVQ67" i="9"/>
  <c r="RWW67" i="9"/>
  <c r="RYC67" i="9"/>
  <c r="RZI67" i="9"/>
  <c r="SAO67" i="9"/>
  <c r="SBU67" i="9"/>
  <c r="SDA67" i="9"/>
  <c r="SEG67" i="9"/>
  <c r="SFM67" i="9"/>
  <c r="SGS67" i="9"/>
  <c r="SHY67" i="9"/>
  <c r="SJE67" i="9"/>
  <c r="SKK67" i="9"/>
  <c r="SLQ67" i="9"/>
  <c r="SMW67" i="9"/>
  <c r="SOC67" i="9"/>
  <c r="SPI67" i="9"/>
  <c r="SQO67" i="9"/>
  <c r="SRU67" i="9"/>
  <c r="STA67" i="9"/>
  <c r="SUG67" i="9"/>
  <c r="SVM67" i="9"/>
  <c r="SWS67" i="9"/>
  <c r="SXY67" i="9"/>
  <c r="SZE67" i="9"/>
  <c r="TAK67" i="9"/>
  <c r="TBQ67" i="9"/>
  <c r="TCW67" i="9"/>
  <c r="TEC67" i="9"/>
  <c r="TFI67" i="9"/>
  <c r="TGO67" i="9"/>
  <c r="THU67" i="9"/>
  <c r="TJA67" i="9"/>
  <c r="TKG67" i="9"/>
  <c r="TLM67" i="9"/>
  <c r="TMS67" i="9"/>
  <c r="TNY67" i="9"/>
  <c r="TPE67" i="9"/>
  <c r="TQK67" i="9"/>
  <c r="TRQ67" i="9"/>
  <c r="TSW67" i="9"/>
  <c r="TUC67" i="9"/>
  <c r="TVI67" i="9"/>
  <c r="TWO67" i="9"/>
  <c r="TXU67" i="9"/>
  <c r="TZA67" i="9"/>
  <c r="UAG67" i="9"/>
  <c r="UBM67" i="9"/>
  <c r="UCS67" i="9"/>
  <c r="UDY67" i="9"/>
  <c r="UFE67" i="9"/>
  <c r="UGK67" i="9"/>
  <c r="UHQ67" i="9"/>
  <c r="LSU67" i="9"/>
  <c r="MAQ67" i="9"/>
  <c r="MFG67" i="9"/>
  <c r="MJA67" i="9"/>
  <c r="MLW67" i="9"/>
  <c r="MOM67" i="9"/>
  <c r="MRC67" i="9"/>
  <c r="MSW67" i="9"/>
  <c r="MUW67" i="9"/>
  <c r="MWK67" i="9"/>
  <c r="MXY67" i="9"/>
  <c r="MZS67" i="9"/>
  <c r="NBC67" i="9"/>
  <c r="NCM67" i="9"/>
  <c r="NDW67" i="9"/>
  <c r="NFG67" i="9"/>
  <c r="NGQ67" i="9"/>
  <c r="NIA67" i="9"/>
  <c r="NJO67" i="9"/>
  <c r="NKY67" i="9"/>
  <c r="NMI67" i="9"/>
  <c r="NNS67" i="9"/>
  <c r="NPC67" i="9"/>
  <c r="NQM67" i="9"/>
  <c r="NRW67" i="9"/>
  <c r="NTK67" i="9"/>
  <c r="NUU67" i="9"/>
  <c r="NWE67" i="9"/>
  <c r="NXM67" i="9"/>
  <c r="NYU67" i="9"/>
  <c r="OAA67" i="9"/>
  <c r="OBG67" i="9"/>
  <c r="OCM67" i="9"/>
  <c r="ODS67" i="9"/>
  <c r="OEY67" i="9"/>
  <c r="OGE67" i="9"/>
  <c r="OHK67" i="9"/>
  <c r="OIQ67" i="9"/>
  <c r="OJW67" i="9"/>
  <c r="OLC67" i="9"/>
  <c r="OMI67" i="9"/>
  <c r="ONO67" i="9"/>
  <c r="OOU67" i="9"/>
  <c r="OQA67" i="9"/>
  <c r="ORG67" i="9"/>
  <c r="OSM67" i="9"/>
  <c r="OTS67" i="9"/>
  <c r="OUY67" i="9"/>
  <c r="OWE67" i="9"/>
  <c r="OXK67" i="9"/>
  <c r="OYQ67" i="9"/>
  <c r="OZW67" i="9"/>
  <c r="PBC67" i="9"/>
  <c r="PCI67" i="9"/>
  <c r="PDO67" i="9"/>
  <c r="PEU67" i="9"/>
  <c r="PGA67" i="9"/>
  <c r="PHG67" i="9"/>
  <c r="PIM67" i="9"/>
  <c r="PJS67" i="9"/>
  <c r="PKY67" i="9"/>
  <c r="PME67" i="9"/>
  <c r="PNK67" i="9"/>
  <c r="POQ67" i="9"/>
  <c r="PPW67" i="9"/>
  <c r="PRC67" i="9"/>
  <c r="PSI67" i="9"/>
  <c r="PTO67" i="9"/>
  <c r="PUU67" i="9"/>
  <c r="PWA67" i="9"/>
  <c r="PXG67" i="9"/>
  <c r="PYM67" i="9"/>
  <c r="PZS67" i="9"/>
  <c r="QAY67" i="9"/>
  <c r="QCE67" i="9"/>
  <c r="QDK67" i="9"/>
  <c r="QEQ67" i="9"/>
  <c r="QFW67" i="9"/>
  <c r="QHC67" i="9"/>
  <c r="QII67" i="9"/>
  <c r="QJO67" i="9"/>
  <c r="QKU67" i="9"/>
  <c r="QMA67" i="9"/>
  <c r="QNG67" i="9"/>
  <c r="QOM67" i="9"/>
  <c r="QPS67" i="9"/>
  <c r="QQY67" i="9"/>
  <c r="QSE67" i="9"/>
  <c r="QTK67" i="9"/>
  <c r="QUQ67" i="9"/>
  <c r="QVW67" i="9"/>
  <c r="QXC67" i="9"/>
  <c r="QYI67" i="9"/>
  <c r="QZO67" i="9"/>
  <c r="RAU67" i="9"/>
  <c r="LTW67" i="9"/>
  <c r="MBI67" i="9"/>
  <c r="MFI67" i="9"/>
  <c r="MJC67" i="9"/>
  <c r="MLY67" i="9"/>
  <c r="MOO67" i="9"/>
  <c r="MRE67" i="9"/>
  <c r="MSY67" i="9"/>
  <c r="MUY67" i="9"/>
  <c r="MWM67" i="9"/>
  <c r="MYA67" i="9"/>
  <c r="MZU67" i="9"/>
  <c r="NBE67" i="9"/>
  <c r="NCO67" i="9"/>
  <c r="NDY67" i="9"/>
  <c r="NFI67" i="9"/>
  <c r="NGS67" i="9"/>
  <c r="NIC67" i="9"/>
  <c r="NJQ67" i="9"/>
  <c r="NLA67" i="9"/>
  <c r="NMK67" i="9"/>
  <c r="NNU67" i="9"/>
  <c r="NPE67" i="9"/>
  <c r="NQO67" i="9"/>
  <c r="NRY67" i="9"/>
  <c r="NTM67" i="9"/>
  <c r="NUW67" i="9"/>
  <c r="NWG67" i="9"/>
  <c r="NXO67" i="9"/>
  <c r="NYW67" i="9"/>
  <c r="OAC67" i="9"/>
  <c r="OBI67" i="9"/>
  <c r="OCO67" i="9"/>
  <c r="ODU67" i="9"/>
  <c r="OFA67" i="9"/>
  <c r="OGG67" i="9"/>
  <c r="OHM67" i="9"/>
  <c r="OIS67" i="9"/>
  <c r="OJY67" i="9"/>
  <c r="OLE67" i="9"/>
  <c r="OMK67" i="9"/>
  <c r="ONQ67" i="9"/>
  <c r="OOW67" i="9"/>
  <c r="OQC67" i="9"/>
  <c r="ORI67" i="9"/>
  <c r="OSO67" i="9"/>
  <c r="OTU67" i="9"/>
  <c r="OVA67" i="9"/>
  <c r="OWG67" i="9"/>
  <c r="OXM67" i="9"/>
  <c r="OYS67" i="9"/>
  <c r="OZY67" i="9"/>
  <c r="PBE67" i="9"/>
  <c r="PCK67" i="9"/>
  <c r="PDQ67" i="9"/>
  <c r="PEW67" i="9"/>
  <c r="PGC67" i="9"/>
  <c r="PHI67" i="9"/>
  <c r="PIO67" i="9"/>
  <c r="PJU67" i="9"/>
  <c r="PLA67" i="9"/>
  <c r="PMG67" i="9"/>
  <c r="PNM67" i="9"/>
  <c r="POS67" i="9"/>
  <c r="PPY67" i="9"/>
  <c r="PRE67" i="9"/>
  <c r="PSK67" i="9"/>
  <c r="PTQ67" i="9"/>
  <c r="PUW67" i="9"/>
  <c r="PWC67" i="9"/>
  <c r="PXI67" i="9"/>
  <c r="PYO67" i="9"/>
  <c r="PZU67" i="9"/>
  <c r="QBA67" i="9"/>
  <c r="QCG67" i="9"/>
  <c r="QDM67" i="9"/>
  <c r="QES67" i="9"/>
  <c r="QFY67" i="9"/>
  <c r="QHE67" i="9"/>
  <c r="QIK67" i="9"/>
  <c r="QJQ67" i="9"/>
  <c r="QKW67" i="9"/>
  <c r="QMC67" i="9"/>
  <c r="QNI67" i="9"/>
  <c r="QOO67" i="9"/>
  <c r="QPU67" i="9"/>
  <c r="QRA67" i="9"/>
  <c r="QSG67" i="9"/>
  <c r="QTM67" i="9"/>
  <c r="QUS67" i="9"/>
  <c r="QVY67" i="9"/>
  <c r="QXE67" i="9"/>
  <c r="QYK67" i="9"/>
  <c r="QZQ67" i="9"/>
  <c r="RAW67" i="9"/>
  <c r="RCC67" i="9"/>
  <c r="RDI67" i="9"/>
  <c r="REO67" i="9"/>
  <c r="RFU67" i="9"/>
  <c r="RHA67" i="9"/>
  <c r="RIG67" i="9"/>
  <c r="RJM67" i="9"/>
  <c r="RKS67" i="9"/>
  <c r="RLY67" i="9"/>
  <c r="RNE67" i="9"/>
  <c r="ROK67" i="9"/>
  <c r="RPQ67" i="9"/>
  <c r="RQW67" i="9"/>
  <c r="RSC67" i="9"/>
  <c r="RTI67" i="9"/>
  <c r="RUO67" i="9"/>
  <c r="RVU67" i="9"/>
  <c r="RXA67" i="9"/>
  <c r="RYG67" i="9"/>
  <c r="RZM67" i="9"/>
  <c r="SAS67" i="9"/>
  <c r="SBY67" i="9"/>
  <c r="SDE67" i="9"/>
  <c r="SEK67" i="9"/>
  <c r="SFQ67" i="9"/>
  <c r="SGW67" i="9"/>
  <c r="SIC67" i="9"/>
  <c r="SJI67" i="9"/>
  <c r="SKO67" i="9"/>
  <c r="SLU67" i="9"/>
  <c r="SNA67" i="9"/>
  <c r="SOG67" i="9"/>
  <c r="SPM67" i="9"/>
  <c r="SQS67" i="9"/>
  <c r="SRY67" i="9"/>
  <c r="STE67" i="9"/>
  <c r="SUK67" i="9"/>
  <c r="SVQ67" i="9"/>
  <c r="SWW67" i="9"/>
  <c r="SYC67" i="9"/>
  <c r="SZI67" i="9"/>
  <c r="TAO67" i="9"/>
  <c r="TBU67" i="9"/>
  <c r="TDA67" i="9"/>
  <c r="TEG67" i="9"/>
  <c r="TFM67" i="9"/>
  <c r="TGS67" i="9"/>
  <c r="THY67" i="9"/>
  <c r="TJE67" i="9"/>
  <c r="TKK67" i="9"/>
  <c r="TLQ67" i="9"/>
  <c r="TMW67" i="9"/>
  <c r="TOC67" i="9"/>
  <c r="TPI67" i="9"/>
  <c r="TQO67" i="9"/>
  <c r="TRU67" i="9"/>
  <c r="TTA67" i="9"/>
  <c r="TUG67" i="9"/>
  <c r="TVM67" i="9"/>
  <c r="TWS67" i="9"/>
  <c r="TXY67" i="9"/>
  <c r="TZE67" i="9"/>
  <c r="LUC67" i="9"/>
  <c r="MBK67" i="9"/>
  <c r="MFS67" i="9"/>
  <c r="MJE67" i="9"/>
  <c r="MMG67" i="9"/>
  <c r="MOW67" i="9"/>
  <c r="MRG67" i="9"/>
  <c r="MTA67" i="9"/>
  <c r="MVA67" i="9"/>
  <c r="MWO67" i="9"/>
  <c r="MYC67" i="9"/>
  <c r="MZW67" i="9"/>
  <c r="NBG67" i="9"/>
  <c r="NCQ67" i="9"/>
  <c r="NEA67" i="9"/>
  <c r="NFK67" i="9"/>
  <c r="NGU67" i="9"/>
  <c r="NII67" i="9"/>
  <c r="NJS67" i="9"/>
  <c r="NLC67" i="9"/>
  <c r="NMM67" i="9"/>
  <c r="NNW67" i="9"/>
  <c r="NPG67" i="9"/>
  <c r="NQQ67" i="9"/>
  <c r="NSE67" i="9"/>
  <c r="NTO67" i="9"/>
  <c r="NUY67" i="9"/>
  <c r="NWI67" i="9"/>
  <c r="NXQ67" i="9"/>
  <c r="NYY67" i="9"/>
  <c r="OAE67" i="9"/>
  <c r="OBK67" i="9"/>
  <c r="OCQ67" i="9"/>
  <c r="ODW67" i="9"/>
  <c r="OFC67" i="9"/>
  <c r="OGI67" i="9"/>
  <c r="OHO67" i="9"/>
  <c r="OIU67" i="9"/>
  <c r="OKA67" i="9"/>
  <c r="OLG67" i="9"/>
  <c r="OMM67" i="9"/>
  <c r="ONS67" i="9"/>
  <c r="OOY67" i="9"/>
  <c r="OQE67" i="9"/>
  <c r="ORK67" i="9"/>
  <c r="OSQ67" i="9"/>
  <c r="OTW67" i="9"/>
  <c r="OVC67" i="9"/>
  <c r="OWI67" i="9"/>
  <c r="OXO67" i="9"/>
  <c r="OYU67" i="9"/>
  <c r="PAA67" i="9"/>
  <c r="PBG67" i="9"/>
  <c r="PCM67" i="9"/>
  <c r="PDS67" i="9"/>
  <c r="PEY67" i="9"/>
  <c r="PGE67" i="9"/>
  <c r="PHK67" i="9"/>
  <c r="PIQ67" i="9"/>
  <c r="PJW67" i="9"/>
  <c r="PLC67" i="9"/>
  <c r="PMI67" i="9"/>
  <c r="PNO67" i="9"/>
  <c r="POU67" i="9"/>
  <c r="PQA67" i="9"/>
  <c r="PRG67" i="9"/>
  <c r="PSM67" i="9"/>
  <c r="PTS67" i="9"/>
  <c r="PUY67" i="9"/>
  <c r="PWE67" i="9"/>
  <c r="PXK67" i="9"/>
  <c r="PYQ67" i="9"/>
  <c r="PZW67" i="9"/>
  <c r="QBC67" i="9"/>
  <c r="QCI67" i="9"/>
  <c r="QDO67" i="9"/>
  <c r="QEU67" i="9"/>
  <c r="QGA67" i="9"/>
  <c r="QHG67" i="9"/>
  <c r="QIM67" i="9"/>
  <c r="QJS67" i="9"/>
  <c r="QKY67" i="9"/>
  <c r="QME67" i="9"/>
  <c r="QNK67" i="9"/>
  <c r="QOQ67" i="9"/>
  <c r="QPW67" i="9"/>
  <c r="QRC67" i="9"/>
  <c r="QSI67" i="9"/>
  <c r="QTO67" i="9"/>
  <c r="QUU67" i="9"/>
  <c r="QWA67" i="9"/>
  <c r="QXG67" i="9"/>
  <c r="QYM67" i="9"/>
  <c r="LVE67" i="9"/>
  <c r="MBS67" i="9"/>
  <c r="MFY67" i="9"/>
  <c r="MJG67" i="9"/>
  <c r="MMK67" i="9"/>
  <c r="MPA67" i="9"/>
  <c r="MRI67" i="9"/>
  <c r="MTC67" i="9"/>
  <c r="MVC67" i="9"/>
  <c r="MWQ67" i="9"/>
  <c r="MYM67" i="9"/>
  <c r="MZY67" i="9"/>
  <c r="NBI67" i="9"/>
  <c r="NCS67" i="9"/>
  <c r="NEC67" i="9"/>
  <c r="NFM67" i="9"/>
  <c r="NGW67" i="9"/>
  <c r="NIK67" i="9"/>
  <c r="NJU67" i="9"/>
  <c r="NLE67" i="9"/>
  <c r="NMO67" i="9"/>
  <c r="NNY67" i="9"/>
  <c r="NPI67" i="9"/>
  <c r="NQS67" i="9"/>
  <c r="NSG67" i="9"/>
  <c r="NTQ67" i="9"/>
  <c r="NVA67" i="9"/>
  <c r="NWK67" i="9"/>
  <c r="NXS67" i="9"/>
  <c r="NZA67" i="9"/>
  <c r="OAG67" i="9"/>
  <c r="OBM67" i="9"/>
  <c r="OCS67" i="9"/>
  <c r="ODY67" i="9"/>
  <c r="OFE67" i="9"/>
  <c r="OGK67" i="9"/>
  <c r="OHQ67" i="9"/>
  <c r="OIW67" i="9"/>
  <c r="OKC67" i="9"/>
  <c r="OLI67" i="9"/>
  <c r="OMO67" i="9"/>
  <c r="ONU67" i="9"/>
  <c r="OPA67" i="9"/>
  <c r="OQG67" i="9"/>
  <c r="ORM67" i="9"/>
  <c r="OSS67" i="9"/>
  <c r="OTY67" i="9"/>
  <c r="OVE67" i="9"/>
  <c r="OWK67" i="9"/>
  <c r="OXQ67" i="9"/>
  <c r="OYW67" i="9"/>
  <c r="PAC67" i="9"/>
  <c r="PBI67" i="9"/>
  <c r="PCO67" i="9"/>
  <c r="PDU67" i="9"/>
  <c r="PFA67" i="9"/>
  <c r="PGG67" i="9"/>
  <c r="PHM67" i="9"/>
  <c r="PIS67" i="9"/>
  <c r="PJY67" i="9"/>
  <c r="PLE67" i="9"/>
  <c r="PMK67" i="9"/>
  <c r="PNQ67" i="9"/>
  <c r="POW67" i="9"/>
  <c r="PQC67" i="9"/>
  <c r="PRI67" i="9"/>
  <c r="PSO67" i="9"/>
  <c r="PTU67" i="9"/>
  <c r="PVA67" i="9"/>
  <c r="PWG67" i="9"/>
  <c r="PXM67" i="9"/>
  <c r="PYS67" i="9"/>
  <c r="PZY67" i="9"/>
  <c r="QBE67" i="9"/>
  <c r="QCK67" i="9"/>
  <c r="QDQ67" i="9"/>
  <c r="QEW67" i="9"/>
  <c r="QGC67" i="9"/>
  <c r="QHI67" i="9"/>
  <c r="QIO67" i="9"/>
  <c r="QJU67" i="9"/>
  <c r="QLA67" i="9"/>
  <c r="QMG67" i="9"/>
  <c r="QNM67" i="9"/>
  <c r="QOS67" i="9"/>
  <c r="QPY67" i="9"/>
  <c r="QRE67" i="9"/>
  <c r="LVK67" i="9"/>
  <c r="MCA67" i="9"/>
  <c r="MGK67" i="9"/>
  <c r="MJQ67" i="9"/>
  <c r="MMM67" i="9"/>
  <c r="MPC67" i="9"/>
  <c r="MRM67" i="9"/>
  <c r="MTO67" i="9"/>
  <c r="MVE67" i="9"/>
  <c r="MWS67" i="9"/>
  <c r="MYO67" i="9"/>
  <c r="NAA67" i="9"/>
  <c r="NBK67" i="9"/>
  <c r="NCU67" i="9"/>
  <c r="NEE67" i="9"/>
  <c r="NFO67" i="9"/>
  <c r="NHC67" i="9"/>
  <c r="NIM67" i="9"/>
  <c r="NJW67" i="9"/>
  <c r="NLG67" i="9"/>
  <c r="NMQ67" i="9"/>
  <c r="NOA67" i="9"/>
  <c r="NPK67" i="9"/>
  <c r="NQY67" i="9"/>
  <c r="NSI67" i="9"/>
  <c r="NTS67" i="9"/>
  <c r="NVC67" i="9"/>
  <c r="NWM67" i="9"/>
  <c r="NXU67" i="9"/>
  <c r="NZC67" i="9"/>
  <c r="OAI67" i="9"/>
  <c r="OBO67" i="9"/>
  <c r="OCU67" i="9"/>
  <c r="OEA67" i="9"/>
  <c r="OFG67" i="9"/>
  <c r="OGM67" i="9"/>
  <c r="OHS67" i="9"/>
  <c r="OIY67" i="9"/>
  <c r="OKE67" i="9"/>
  <c r="OLK67" i="9"/>
  <c r="OMQ67" i="9"/>
  <c r="ONW67" i="9"/>
  <c r="OPC67" i="9"/>
  <c r="OQI67" i="9"/>
  <c r="ORO67" i="9"/>
  <c r="OSU67" i="9"/>
  <c r="OUA67" i="9"/>
  <c r="OVG67" i="9"/>
  <c r="OWM67" i="9"/>
  <c r="OXS67" i="9"/>
  <c r="OYY67" i="9"/>
  <c r="PAE67" i="9"/>
  <c r="PBK67" i="9"/>
  <c r="PCQ67" i="9"/>
  <c r="PDW67" i="9"/>
  <c r="PFC67" i="9"/>
  <c r="PGI67" i="9"/>
  <c r="PHO67" i="9"/>
  <c r="PIU67" i="9"/>
  <c r="PKA67" i="9"/>
  <c r="PLG67" i="9"/>
  <c r="PMM67" i="9"/>
  <c r="PNS67" i="9"/>
  <c r="POY67" i="9"/>
  <c r="PQE67" i="9"/>
  <c r="PRK67" i="9"/>
  <c r="PSQ67" i="9"/>
  <c r="PTW67" i="9"/>
  <c r="PVC67" i="9"/>
  <c r="PWI67" i="9"/>
  <c r="PXO67" i="9"/>
  <c r="PYU67" i="9"/>
  <c r="QAA67" i="9"/>
  <c r="QBG67" i="9"/>
  <c r="QCM67" i="9"/>
  <c r="QDS67" i="9"/>
  <c r="LWM67" i="9"/>
  <c r="MCQ67" i="9"/>
  <c r="MGM67" i="9"/>
  <c r="MJW67" i="9"/>
  <c r="MMO67" i="9"/>
  <c r="MPE67" i="9"/>
  <c r="MRO67" i="9"/>
  <c r="MTQ67" i="9"/>
  <c r="MVG67" i="9"/>
  <c r="MWU67" i="9"/>
  <c r="MYQ67" i="9"/>
  <c r="NAC67" i="9"/>
  <c r="NBM67" i="9"/>
  <c r="NCW67" i="9"/>
  <c r="NEG67" i="9"/>
  <c r="NFQ67" i="9"/>
  <c r="NHE67" i="9"/>
  <c r="NIO67" i="9"/>
  <c r="NJY67" i="9"/>
  <c r="NLI67" i="9"/>
  <c r="NMS67" i="9"/>
  <c r="NOC67" i="9"/>
  <c r="NPM67" i="9"/>
  <c r="NRA67" i="9"/>
  <c r="NSK67" i="9"/>
  <c r="NTU67" i="9"/>
  <c r="NVE67" i="9"/>
  <c r="NWO67" i="9"/>
  <c r="NXW67" i="9"/>
  <c r="NZE67" i="9"/>
  <c r="OAK67" i="9"/>
  <c r="OBQ67" i="9"/>
  <c r="OCW67" i="9"/>
  <c r="OEC67" i="9"/>
  <c r="OFI67" i="9"/>
  <c r="OGO67" i="9"/>
  <c r="OHU67" i="9"/>
  <c r="OJA67" i="9"/>
  <c r="OKG67" i="9"/>
  <c r="OLM67" i="9"/>
  <c r="OMS67" i="9"/>
  <c r="ONY67" i="9"/>
  <c r="OPE67" i="9"/>
  <c r="OQK67" i="9"/>
  <c r="ORQ67" i="9"/>
  <c r="OSW67" i="9"/>
  <c r="OUC67" i="9"/>
  <c r="OVI67" i="9"/>
  <c r="OWO67" i="9"/>
  <c r="OXU67" i="9"/>
  <c r="OZA67" i="9"/>
  <c r="PAG67" i="9"/>
  <c r="PBM67" i="9"/>
  <c r="PCS67" i="9"/>
  <c r="PDY67" i="9"/>
  <c r="PFE67" i="9"/>
  <c r="PGK67" i="9"/>
  <c r="PHQ67" i="9"/>
  <c r="PIW67" i="9"/>
  <c r="PKC67" i="9"/>
  <c r="PLI67" i="9"/>
  <c r="PMO67" i="9"/>
  <c r="PNU67" i="9"/>
  <c r="PPA67" i="9"/>
  <c r="PQG67" i="9"/>
  <c r="PRM67" i="9"/>
  <c r="PSS67" i="9"/>
  <c r="PTY67" i="9"/>
  <c r="PVE67" i="9"/>
  <c r="PWK67" i="9"/>
  <c r="PXQ67" i="9"/>
  <c r="PYW67" i="9"/>
  <c r="QAC67" i="9"/>
  <c r="QBI67" i="9"/>
  <c r="QCO67" i="9"/>
  <c r="QDU67" i="9"/>
  <c r="QFA67" i="9"/>
  <c r="QGG67" i="9"/>
  <c r="QHM67" i="9"/>
  <c r="QIS67" i="9"/>
  <c r="QJY67" i="9"/>
  <c r="QLE67" i="9"/>
  <c r="QMK67" i="9"/>
  <c r="QNQ67" i="9"/>
  <c r="QOW67" i="9"/>
  <c r="QQC67" i="9"/>
  <c r="QRI67" i="9"/>
  <c r="QSO67" i="9"/>
  <c r="QTU67" i="9"/>
  <c r="QVA67" i="9"/>
  <c r="QWG67" i="9"/>
  <c r="QXM67" i="9"/>
  <c r="LWS67" i="9"/>
  <c r="MCS67" i="9"/>
  <c r="MGO67" i="9"/>
  <c r="MKI67" i="9"/>
  <c r="MMY67" i="9"/>
  <c r="MPQ67" i="9"/>
  <c r="MRQ67" i="9"/>
  <c r="MTS67" i="9"/>
  <c r="MVI67" i="9"/>
  <c r="MWW67" i="9"/>
  <c r="MYS67" i="9"/>
  <c r="NAE67" i="9"/>
  <c r="NBO67" i="9"/>
  <c r="NCY67" i="9"/>
  <c r="NEI67" i="9"/>
  <c r="NFW67" i="9"/>
  <c r="NHG67" i="9"/>
  <c r="NIQ67" i="9"/>
  <c r="NKA67" i="9"/>
  <c r="NLK67" i="9"/>
  <c r="NMU67" i="9"/>
  <c r="NOE67" i="9"/>
  <c r="NPS67" i="9"/>
  <c r="NRC67" i="9"/>
  <c r="NSM67" i="9"/>
  <c r="NTW67" i="9"/>
  <c r="NVG67" i="9"/>
  <c r="NWQ67" i="9"/>
  <c r="NXY67" i="9"/>
  <c r="NZG67" i="9"/>
  <c r="OAM67" i="9"/>
  <c r="OBS67" i="9"/>
  <c r="OCY67" i="9"/>
  <c r="OEE67" i="9"/>
  <c r="OFK67" i="9"/>
  <c r="OGQ67" i="9"/>
  <c r="OHW67" i="9"/>
  <c r="OJC67" i="9"/>
  <c r="OKI67" i="9"/>
  <c r="OLO67" i="9"/>
  <c r="OMU67" i="9"/>
  <c r="OOA67" i="9"/>
  <c r="OPG67" i="9"/>
  <c r="OQM67" i="9"/>
  <c r="ORS67" i="9"/>
  <c r="OSY67" i="9"/>
  <c r="OUE67" i="9"/>
  <c r="OVK67" i="9"/>
  <c r="OWQ67" i="9"/>
  <c r="OXW67" i="9"/>
  <c r="OZC67" i="9"/>
  <c r="PAI67" i="9"/>
  <c r="PBO67" i="9"/>
  <c r="PCU67" i="9"/>
  <c r="PEA67" i="9"/>
  <c r="PFG67" i="9"/>
  <c r="PGM67" i="9"/>
  <c r="PHS67" i="9"/>
  <c r="PIY67" i="9"/>
  <c r="PKE67" i="9"/>
  <c r="PLK67" i="9"/>
  <c r="PMQ67" i="9"/>
  <c r="PNW67" i="9"/>
  <c r="PPC67" i="9"/>
  <c r="PQI67" i="9"/>
  <c r="PRO67" i="9"/>
  <c r="PSU67" i="9"/>
  <c r="PUA67" i="9"/>
  <c r="PVG67" i="9"/>
  <c r="PWM67" i="9"/>
  <c r="PXS67" i="9"/>
  <c r="PYY67" i="9"/>
  <c r="QAE67" i="9"/>
  <c r="QBK67" i="9"/>
  <c r="QCQ67" i="9"/>
  <c r="QDW67" i="9"/>
  <c r="LXM67" i="9"/>
  <c r="MDA67" i="9"/>
  <c r="MGQ67" i="9"/>
  <c r="MKK67" i="9"/>
  <c r="MNC67" i="9"/>
  <c r="MPS67" i="9"/>
  <c r="MRS67" i="9"/>
  <c r="MTU67" i="9"/>
  <c r="MVK67" i="9"/>
  <c r="MXG67" i="9"/>
  <c r="MYU67" i="9"/>
  <c r="NAG67" i="9"/>
  <c r="NBQ67" i="9"/>
  <c r="NDA67" i="9"/>
  <c r="NEK67" i="9"/>
  <c r="NFY67" i="9"/>
  <c r="NHI67" i="9"/>
  <c r="NIS67" i="9"/>
  <c r="NKC67" i="9"/>
  <c r="NLM67" i="9"/>
  <c r="NMW67" i="9"/>
  <c r="NOG67" i="9"/>
  <c r="NPU67" i="9"/>
  <c r="NRE67" i="9"/>
  <c r="NSO67" i="9"/>
  <c r="NTY67" i="9"/>
  <c r="NVI67" i="9"/>
  <c r="NWS67" i="9"/>
  <c r="NYA67" i="9"/>
  <c r="NZI67" i="9"/>
  <c r="OAO67" i="9"/>
  <c r="OBU67" i="9"/>
  <c r="ODA67" i="9"/>
  <c r="OEG67" i="9"/>
  <c r="OFM67" i="9"/>
  <c r="OGS67" i="9"/>
  <c r="OHY67" i="9"/>
  <c r="OJE67" i="9"/>
  <c r="OKK67" i="9"/>
  <c r="OLQ67" i="9"/>
  <c r="OMW67" i="9"/>
  <c r="OOC67" i="9"/>
  <c r="OPI67" i="9"/>
  <c r="OQO67" i="9"/>
  <c r="ORU67" i="9"/>
  <c r="OTA67" i="9"/>
  <c r="OUG67" i="9"/>
  <c r="OVM67" i="9"/>
  <c r="OWS67" i="9"/>
  <c r="OXY67" i="9"/>
  <c r="OZE67" i="9"/>
  <c r="PAK67" i="9"/>
  <c r="PBQ67" i="9"/>
  <c r="PCW67" i="9"/>
  <c r="PEC67" i="9"/>
  <c r="PFI67" i="9"/>
  <c r="PGO67" i="9"/>
  <c r="PHU67" i="9"/>
  <c r="PJA67" i="9"/>
  <c r="PKG67" i="9"/>
  <c r="PLM67" i="9"/>
  <c r="PMS67" i="9"/>
  <c r="PNY67" i="9"/>
  <c r="PPE67" i="9"/>
  <c r="PQK67" i="9"/>
  <c r="PRQ67" i="9"/>
  <c r="PSW67" i="9"/>
  <c r="PUC67" i="9"/>
  <c r="PVI67" i="9"/>
  <c r="PWO67" i="9"/>
  <c r="PXU67" i="9"/>
  <c r="PZA67" i="9"/>
  <c r="QAG67" i="9"/>
  <c r="QBM67" i="9"/>
  <c r="QCS67" i="9"/>
  <c r="QDY67" i="9"/>
  <c r="QFE67" i="9"/>
  <c r="QGK67" i="9"/>
  <c r="QHQ67" i="9"/>
  <c r="QIW67" i="9"/>
  <c r="QKC67" i="9"/>
  <c r="QLI67" i="9"/>
  <c r="QMO67" i="9"/>
  <c r="QNU67" i="9"/>
  <c r="QPA67" i="9"/>
  <c r="LXU67" i="9"/>
  <c r="MDI67" i="9"/>
  <c r="MHA67" i="9"/>
  <c r="MKM67" i="9"/>
  <c r="MNE67" i="9"/>
  <c r="MPU67" i="9"/>
  <c r="MRU67" i="9"/>
  <c r="MTW67" i="9"/>
  <c r="MVM67" i="9"/>
  <c r="MXI67" i="9"/>
  <c r="MYW67" i="9"/>
  <c r="NAI67" i="9"/>
  <c r="NBS67" i="9"/>
  <c r="NDC67" i="9"/>
  <c r="NEQ67" i="9"/>
  <c r="NGA67" i="9"/>
  <c r="NHK67" i="9"/>
  <c r="NIU67" i="9"/>
  <c r="NKE67" i="9"/>
  <c r="NLO67" i="9"/>
  <c r="NMY67" i="9"/>
  <c r="NOM67" i="9"/>
  <c r="NPW67" i="9"/>
  <c r="NRG67" i="9"/>
  <c r="NSQ67" i="9"/>
  <c r="NUA67" i="9"/>
  <c r="NVK67" i="9"/>
  <c r="NWU67" i="9"/>
  <c r="NYC67" i="9"/>
  <c r="NZK67" i="9"/>
  <c r="OAQ67" i="9"/>
  <c r="OBW67" i="9"/>
  <c r="ODC67" i="9"/>
  <c r="OEI67" i="9"/>
  <c r="OFO67" i="9"/>
  <c r="OGU67" i="9"/>
  <c r="OIA67" i="9"/>
  <c r="OJG67" i="9"/>
  <c r="OKM67" i="9"/>
  <c r="OLS67" i="9"/>
  <c r="OMY67" i="9"/>
  <c r="OOE67" i="9"/>
  <c r="OPK67" i="9"/>
  <c r="OQQ67" i="9"/>
  <c r="ORW67" i="9"/>
  <c r="OTC67" i="9"/>
  <c r="OUI67" i="9"/>
  <c r="OVO67" i="9"/>
  <c r="OWU67" i="9"/>
  <c r="OYA67" i="9"/>
  <c r="OZG67" i="9"/>
  <c r="PAM67" i="9"/>
  <c r="PBS67" i="9"/>
  <c r="PCY67" i="9"/>
  <c r="PEE67" i="9"/>
  <c r="PFK67" i="9"/>
  <c r="PGQ67" i="9"/>
  <c r="PHW67" i="9"/>
  <c r="PJC67" i="9"/>
  <c r="PKI67" i="9"/>
  <c r="PLO67" i="9"/>
  <c r="PMU67" i="9"/>
  <c r="POA67" i="9"/>
  <c r="PPG67" i="9"/>
  <c r="PQM67" i="9"/>
  <c r="PRS67" i="9"/>
  <c r="PSY67" i="9"/>
  <c r="PUE67" i="9"/>
  <c r="PVK67" i="9"/>
  <c r="PWQ67" i="9"/>
  <c r="PXW67" i="9"/>
  <c r="PZC67" i="9"/>
  <c r="QAI67" i="9"/>
  <c r="QBO67" i="9"/>
  <c r="QCU67" i="9"/>
  <c r="QEA67" i="9"/>
  <c r="LYA67" i="9"/>
  <c r="MDW67" i="9"/>
  <c r="MHG67" i="9"/>
  <c r="MKQ67" i="9"/>
  <c r="MNG67" i="9"/>
  <c r="MPW67" i="9"/>
  <c r="MSG67" i="9"/>
  <c r="MTY67" i="9"/>
  <c r="MVO67" i="9"/>
  <c r="MXK67" i="9"/>
  <c r="MYY67" i="9"/>
  <c r="NAK67" i="9"/>
  <c r="NBU67" i="9"/>
  <c r="NDE67" i="9"/>
  <c r="NES67" i="9"/>
  <c r="NGC67" i="9"/>
  <c r="NHM67" i="9"/>
  <c r="NIW67" i="9"/>
  <c r="NKG67" i="9"/>
  <c r="NLQ67" i="9"/>
  <c r="NNA67" i="9"/>
  <c r="NOO67" i="9"/>
  <c r="NPY67" i="9"/>
  <c r="NRI67" i="9"/>
  <c r="NSS67" i="9"/>
  <c r="NUC67" i="9"/>
  <c r="NVM67" i="9"/>
  <c r="NWW67" i="9"/>
  <c r="NYG67" i="9"/>
  <c r="NZM67" i="9"/>
  <c r="OAS67" i="9"/>
  <c r="OBY67" i="9"/>
  <c r="ODE67" i="9"/>
  <c r="OEK67" i="9"/>
  <c r="OFQ67" i="9"/>
  <c r="OGW67" i="9"/>
  <c r="OIC67" i="9"/>
  <c r="OJI67" i="9"/>
  <c r="OKO67" i="9"/>
  <c r="OLU67" i="9"/>
  <c r="ONA67" i="9"/>
  <c r="OOG67" i="9"/>
  <c r="OPM67" i="9"/>
  <c r="OQS67" i="9"/>
  <c r="ORY67" i="9"/>
  <c r="OTE67" i="9"/>
  <c r="OUK67" i="9"/>
  <c r="OVQ67" i="9"/>
  <c r="OWW67" i="9"/>
  <c r="OYC67" i="9"/>
  <c r="OZI67" i="9"/>
  <c r="PAO67" i="9"/>
  <c r="PBU67" i="9"/>
  <c r="PDA67" i="9"/>
  <c r="PEG67" i="9"/>
  <c r="PFM67" i="9"/>
  <c r="PGS67" i="9"/>
  <c r="PHY67" i="9"/>
  <c r="PJE67" i="9"/>
  <c r="PKK67" i="9"/>
  <c r="PLQ67" i="9"/>
  <c r="PMW67" i="9"/>
  <c r="POC67" i="9"/>
  <c r="PPI67" i="9"/>
  <c r="PQO67" i="9"/>
  <c r="PRU67" i="9"/>
  <c r="PTA67" i="9"/>
  <c r="PUG67" i="9"/>
  <c r="PVM67" i="9"/>
  <c r="PWS67" i="9"/>
  <c r="PXY67" i="9"/>
  <c r="PZE67" i="9"/>
  <c r="QAK67" i="9"/>
  <c r="QBQ67" i="9"/>
  <c r="QCW67" i="9"/>
  <c r="LYU67" i="9"/>
  <c r="MDY67" i="9"/>
  <c r="MHS67" i="9"/>
  <c r="MKY67" i="9"/>
  <c r="MNO67" i="9"/>
  <c r="MQE67" i="9"/>
  <c r="MSI67" i="9"/>
  <c r="MUC67" i="9"/>
  <c r="MVQ67" i="9"/>
  <c r="MXM67" i="9"/>
  <c r="MZA67" i="9"/>
  <c r="NAM67" i="9"/>
  <c r="NBW67" i="9"/>
  <c r="NDK67" i="9"/>
  <c r="NEU67" i="9"/>
  <c r="NGE67" i="9"/>
  <c r="NHO67" i="9"/>
  <c r="NIY67" i="9"/>
  <c r="NKI67" i="9"/>
  <c r="NLS67" i="9"/>
  <c r="NNG67" i="9"/>
  <c r="NOQ67" i="9"/>
  <c r="NQA67" i="9"/>
  <c r="NRK67" i="9"/>
  <c r="NSU67" i="9"/>
  <c r="NUE67" i="9"/>
  <c r="NVO67" i="9"/>
  <c r="NXA67" i="9"/>
  <c r="NYI67" i="9"/>
  <c r="NZO67" i="9"/>
  <c r="OAU67" i="9"/>
  <c r="OCA67" i="9"/>
  <c r="ODG67" i="9"/>
  <c r="OEM67" i="9"/>
  <c r="OFS67" i="9"/>
  <c r="OGY67" i="9"/>
  <c r="OIE67" i="9"/>
  <c r="OJK67" i="9"/>
  <c r="OKQ67" i="9"/>
  <c r="OLW67" i="9"/>
  <c r="ONC67" i="9"/>
  <c r="OOI67" i="9"/>
  <c r="OPO67" i="9"/>
  <c r="OQU67" i="9"/>
  <c r="OSA67" i="9"/>
  <c r="OTG67" i="9"/>
  <c r="OUM67" i="9"/>
  <c r="OVS67" i="9"/>
  <c r="OWY67" i="9"/>
  <c r="OYE67" i="9"/>
  <c r="OZK67" i="9"/>
  <c r="PAQ67" i="9"/>
  <c r="PBW67" i="9"/>
  <c r="PDC67" i="9"/>
  <c r="PEI67" i="9"/>
  <c r="PFO67" i="9"/>
  <c r="PGU67" i="9"/>
  <c r="PIA67" i="9"/>
  <c r="PJG67" i="9"/>
  <c r="PKM67" i="9"/>
  <c r="PLS67" i="9"/>
  <c r="PMY67" i="9"/>
  <c r="POE67" i="9"/>
  <c r="PPK67" i="9"/>
  <c r="PQQ67" i="9"/>
  <c r="PRW67" i="9"/>
  <c r="PTC67" i="9"/>
  <c r="PUI67" i="9"/>
  <c r="PVO67" i="9"/>
  <c r="PWU67" i="9"/>
  <c r="PYA67" i="9"/>
  <c r="PZG67" i="9"/>
  <c r="QAM67" i="9"/>
  <c r="QBS67" i="9"/>
  <c r="QCY67" i="9"/>
  <c r="QEE67" i="9"/>
  <c r="QFK67" i="9"/>
  <c r="QGQ67" i="9"/>
  <c r="QHW67" i="9"/>
  <c r="QJC67" i="9"/>
  <c r="QKI67" i="9"/>
  <c r="QLO67" i="9"/>
  <c r="QMU67" i="9"/>
  <c r="QOA67" i="9"/>
  <c r="QPG67" i="9"/>
  <c r="QQM67" i="9"/>
  <c r="QRS67" i="9"/>
  <c r="QSY67" i="9"/>
  <c r="QUE67" i="9"/>
  <c r="QVK67" i="9"/>
  <c r="QWQ67" i="9"/>
  <c r="QXW67" i="9"/>
  <c r="QZC67" i="9"/>
  <c r="RAI67" i="9"/>
  <c r="RBO67" i="9"/>
  <c r="RCU67" i="9"/>
  <c r="REA67" i="9"/>
  <c r="RFG67" i="9"/>
  <c r="RGM67" i="9"/>
  <c r="RHS67" i="9"/>
  <c r="RIY67" i="9"/>
  <c r="RKE67" i="9"/>
  <c r="RLK67" i="9"/>
  <c r="RMQ67" i="9"/>
  <c r="RNW67" i="9"/>
  <c r="RPC67" i="9"/>
  <c r="RQI67" i="9"/>
  <c r="RRO67" i="9"/>
  <c r="RSU67" i="9"/>
  <c r="RUA67" i="9"/>
  <c r="RVG67" i="9"/>
  <c r="RWM67" i="9"/>
  <c r="RXS67" i="9"/>
  <c r="RYY67" i="9"/>
  <c r="SAE67" i="9"/>
  <c r="SBK67" i="9"/>
  <c r="SCQ67" i="9"/>
  <c r="SDW67" i="9"/>
  <c r="LZC67" i="9"/>
  <c r="MEA67" i="9"/>
  <c r="MHU67" i="9"/>
  <c r="MLC67" i="9"/>
  <c r="MNS67" i="9"/>
  <c r="MQI67" i="9"/>
  <c r="MSK67" i="9"/>
  <c r="MUE67" i="9"/>
  <c r="MWA67" i="9"/>
  <c r="MXO67" i="9"/>
  <c r="MZC67" i="9"/>
  <c r="NAO67" i="9"/>
  <c r="NBY67" i="9"/>
  <c r="NDM67" i="9"/>
  <c r="NEW67" i="9"/>
  <c r="NGG67" i="9"/>
  <c r="NHQ67" i="9"/>
  <c r="NJA67" i="9"/>
  <c r="NKK67" i="9"/>
  <c r="NLU67" i="9"/>
  <c r="NNI67" i="9"/>
  <c r="NOS67" i="9"/>
  <c r="NQC67" i="9"/>
  <c r="NRM67" i="9"/>
  <c r="NSW67" i="9"/>
  <c r="NUG67" i="9"/>
  <c r="NVQ67" i="9"/>
  <c r="NXC67" i="9"/>
  <c r="NYK67" i="9"/>
  <c r="NZQ67" i="9"/>
  <c r="OAW67" i="9"/>
  <c r="OCC67" i="9"/>
  <c r="ODI67" i="9"/>
  <c r="OEO67" i="9"/>
  <c r="OFU67" i="9"/>
  <c r="OHA67" i="9"/>
  <c r="OIG67" i="9"/>
  <c r="OJM67" i="9"/>
  <c r="OKS67" i="9"/>
  <c r="OLY67" i="9"/>
  <c r="ONE67" i="9"/>
  <c r="OOK67" i="9"/>
  <c r="OPQ67" i="9"/>
  <c r="OQW67" i="9"/>
  <c r="OSC67" i="9"/>
  <c r="OTI67" i="9"/>
  <c r="OUO67" i="9"/>
  <c r="OVU67" i="9"/>
  <c r="OXA67" i="9"/>
  <c r="OYG67" i="9"/>
  <c r="OZM67" i="9"/>
  <c r="PAS67" i="9"/>
  <c r="PBY67" i="9"/>
  <c r="PDE67" i="9"/>
  <c r="PEK67" i="9"/>
  <c r="PFQ67" i="9"/>
  <c r="PGW67" i="9"/>
  <c r="PIC67" i="9"/>
  <c r="PJI67" i="9"/>
  <c r="PKO67" i="9"/>
  <c r="PLU67" i="9"/>
  <c r="PNA67" i="9"/>
  <c r="POG67" i="9"/>
  <c r="PPM67" i="9"/>
  <c r="PQS67" i="9"/>
  <c r="PRY67" i="9"/>
  <c r="PTE67" i="9"/>
  <c r="PUK67" i="9"/>
  <c r="PVQ67" i="9"/>
  <c r="PWW67" i="9"/>
  <c r="PYC67" i="9"/>
  <c r="PZI67" i="9"/>
  <c r="QAO67" i="9"/>
  <c r="QBU67" i="9"/>
  <c r="QDA67" i="9"/>
  <c r="QEG67" i="9"/>
  <c r="QFM67" i="9"/>
  <c r="QGS67" i="9"/>
  <c r="QHY67" i="9"/>
  <c r="QJE67" i="9"/>
  <c r="QKK67" i="9"/>
  <c r="QLQ67" i="9"/>
  <c r="QMW67" i="9"/>
  <c r="QOC67" i="9"/>
  <c r="QPI67" i="9"/>
  <c r="QQO67" i="9"/>
  <c r="QRU67" i="9"/>
  <c r="QTA67" i="9"/>
  <c r="QUG67" i="9"/>
  <c r="QVM67" i="9"/>
  <c r="QWS67" i="9"/>
  <c r="QXY67" i="9"/>
  <c r="QZE67" i="9"/>
  <c r="RAK67" i="9"/>
  <c r="RBQ67" i="9"/>
  <c r="RCW67" i="9"/>
  <c r="REC67" i="9"/>
  <c r="RFI67" i="9"/>
  <c r="RGO67" i="9"/>
  <c r="RHU67" i="9"/>
  <c r="RJA67" i="9"/>
  <c r="RKG67" i="9"/>
  <c r="RLM67" i="9"/>
  <c r="RMS67" i="9"/>
  <c r="RNY67" i="9"/>
  <c r="RPE67" i="9"/>
  <c r="RQK67" i="9"/>
  <c r="RRQ67" i="9"/>
  <c r="RSW67" i="9"/>
  <c r="RUC67" i="9"/>
  <c r="RVI67" i="9"/>
  <c r="LZI67" i="9"/>
  <c r="MEI67" i="9"/>
  <c r="MHW67" i="9"/>
  <c r="MLE67" i="9"/>
  <c r="MNU67" i="9"/>
  <c r="MQK67" i="9"/>
  <c r="MSM67" i="9"/>
  <c r="MUG67" i="9"/>
  <c r="MWC67" i="9"/>
  <c r="MXQ67" i="9"/>
  <c r="MZE67" i="9"/>
  <c r="NAQ67" i="9"/>
  <c r="NCE67" i="9"/>
  <c r="NDO67" i="9"/>
  <c r="NEY67" i="9"/>
  <c r="NGI67" i="9"/>
  <c r="NHS67" i="9"/>
  <c r="NJC67" i="9"/>
  <c r="NKM67" i="9"/>
  <c r="NMA67" i="9"/>
  <c r="NNK67" i="9"/>
  <c r="NOU67" i="9"/>
  <c r="NQE67" i="9"/>
  <c r="NRO67" i="9"/>
  <c r="NSY67" i="9"/>
  <c r="NUI67" i="9"/>
  <c r="NVW67" i="9"/>
  <c r="NXE67" i="9"/>
  <c r="NYM67" i="9"/>
  <c r="NZS67" i="9"/>
  <c r="OAY67" i="9"/>
  <c r="OCE67" i="9"/>
  <c r="ODK67" i="9"/>
  <c r="OEQ67" i="9"/>
  <c r="OFW67" i="9"/>
  <c r="OHC67" i="9"/>
  <c r="OII67" i="9"/>
  <c r="OJO67" i="9"/>
  <c r="OKU67" i="9"/>
  <c r="OMA67" i="9"/>
  <c r="ONG67" i="9"/>
  <c r="OOM67" i="9"/>
  <c r="OPS67" i="9"/>
  <c r="OQY67" i="9"/>
  <c r="OSE67" i="9"/>
  <c r="OTK67" i="9"/>
  <c r="OUQ67" i="9"/>
  <c r="OVW67" i="9"/>
  <c r="OXC67" i="9"/>
  <c r="OYI67" i="9"/>
  <c r="OZO67" i="9"/>
  <c r="PAU67" i="9"/>
  <c r="PCA67" i="9"/>
  <c r="PDG67" i="9"/>
  <c r="PEM67" i="9"/>
  <c r="PFS67" i="9"/>
  <c r="PGY67" i="9"/>
  <c r="PIE67" i="9"/>
  <c r="PJK67" i="9"/>
  <c r="PKQ67" i="9"/>
  <c r="PLW67" i="9"/>
  <c r="PNC67" i="9"/>
  <c r="POI67" i="9"/>
  <c r="PPO67" i="9"/>
  <c r="PQU67" i="9"/>
  <c r="PSA67" i="9"/>
  <c r="PTG67" i="9"/>
  <c r="PUM67" i="9"/>
  <c r="PVS67" i="9"/>
  <c r="PWY67" i="9"/>
  <c r="PYE67" i="9"/>
  <c r="PZK67" i="9"/>
  <c r="QAQ67" i="9"/>
  <c r="QBW67" i="9"/>
  <c r="QDC67" i="9"/>
  <c r="QEI67" i="9"/>
  <c r="QFO67" i="9"/>
  <c r="QGU67" i="9"/>
  <c r="QIA67" i="9"/>
  <c r="QJG67" i="9"/>
  <c r="QKM67" i="9"/>
  <c r="QLS67" i="9"/>
  <c r="QMY67" i="9"/>
  <c r="QOE67" i="9"/>
  <c r="QPK67" i="9"/>
  <c r="QQQ67" i="9"/>
  <c r="QRW67" i="9"/>
  <c r="QTC67" i="9"/>
  <c r="QUI67" i="9"/>
  <c r="QVO67" i="9"/>
  <c r="QWU67" i="9"/>
  <c r="QYA67" i="9"/>
  <c r="QZG67" i="9"/>
  <c r="RAM67" i="9"/>
  <c r="RBS67" i="9"/>
  <c r="RCY67" i="9"/>
  <c r="REE67" i="9"/>
  <c r="RFK67" i="9"/>
  <c r="RGQ67" i="9"/>
  <c r="RHW67" i="9"/>
  <c r="RJC67" i="9"/>
  <c r="RKI67" i="9"/>
  <c r="RLO67" i="9"/>
  <c r="RMU67" i="9"/>
  <c r="ROA67" i="9"/>
  <c r="RPG67" i="9"/>
  <c r="RQM67" i="9"/>
  <c r="RRS67" i="9"/>
  <c r="RSY67" i="9"/>
  <c r="RUE67" i="9"/>
  <c r="RVK67" i="9"/>
  <c r="RWQ67" i="9"/>
  <c r="RXW67" i="9"/>
  <c r="MAA67" i="9"/>
  <c r="MEQ67" i="9"/>
  <c r="MHY67" i="9"/>
  <c r="MLG67" i="9"/>
  <c r="MNW67" i="9"/>
  <c r="MQM67" i="9"/>
  <c r="MSO67" i="9"/>
  <c r="MUI67" i="9"/>
  <c r="MWE67" i="9"/>
  <c r="MXS67" i="9"/>
  <c r="MZG67" i="9"/>
  <c r="NAS67" i="9"/>
  <c r="NCG67" i="9"/>
  <c r="NDQ67" i="9"/>
  <c r="NFA67" i="9"/>
  <c r="NGK67" i="9"/>
  <c r="NHU67" i="9"/>
  <c r="NJE67" i="9"/>
  <c r="NKO67" i="9"/>
  <c r="NMC67" i="9"/>
  <c r="NNM67" i="9"/>
  <c r="NOW67" i="9"/>
  <c r="NQG67" i="9"/>
  <c r="NRQ67" i="9"/>
  <c r="NTA67" i="9"/>
  <c r="NUK67" i="9"/>
  <c r="NVY67" i="9"/>
  <c r="NXG67" i="9"/>
  <c r="NYO67" i="9"/>
  <c r="NZU67" i="9"/>
  <c r="OBA67" i="9"/>
  <c r="OCG67" i="9"/>
  <c r="ODM67" i="9"/>
  <c r="OES67" i="9"/>
  <c r="OFY67" i="9"/>
  <c r="OHE67" i="9"/>
  <c r="OIK67" i="9"/>
  <c r="OJQ67" i="9"/>
  <c r="OKW67" i="9"/>
  <c r="OMC67" i="9"/>
  <c r="ONI67" i="9"/>
  <c r="OOO67" i="9"/>
  <c r="OPU67" i="9"/>
  <c r="ORA67" i="9"/>
  <c r="OSG67" i="9"/>
  <c r="OTM67" i="9"/>
  <c r="OUS67" i="9"/>
  <c r="OVY67" i="9"/>
  <c r="OXE67" i="9"/>
  <c r="OYK67" i="9"/>
  <c r="OZQ67" i="9"/>
  <c r="PAW67" i="9"/>
  <c r="PCC67" i="9"/>
  <c r="PDI67" i="9"/>
  <c r="PEO67" i="9"/>
  <c r="PFU67" i="9"/>
  <c r="PHA67" i="9"/>
  <c r="PIG67" i="9"/>
  <c r="PJM67" i="9"/>
  <c r="PKS67" i="9"/>
  <c r="PLY67" i="9"/>
  <c r="PNE67" i="9"/>
  <c r="POK67" i="9"/>
  <c r="PPQ67" i="9"/>
  <c r="PQW67" i="9"/>
  <c r="PSC67" i="9"/>
  <c r="PTI67" i="9"/>
  <c r="PUO67" i="9"/>
  <c r="PVU67" i="9"/>
  <c r="PXA67" i="9"/>
  <c r="PYG67" i="9"/>
  <c r="PZM67" i="9"/>
  <c r="QAS67" i="9"/>
  <c r="QBY67" i="9"/>
  <c r="QDE67" i="9"/>
  <c r="QEK67" i="9"/>
  <c r="QFQ67" i="9"/>
  <c r="QGW67" i="9"/>
  <c r="QIC67" i="9"/>
  <c r="QJI67" i="9"/>
  <c r="QKO67" i="9"/>
  <c r="QLU67" i="9"/>
  <c r="QNA67" i="9"/>
  <c r="QOG67" i="9"/>
  <c r="QPM67" i="9"/>
  <c r="QQS67" i="9"/>
  <c r="QRY67" i="9"/>
  <c r="QTE67" i="9"/>
  <c r="QUK67" i="9"/>
  <c r="QVQ67" i="9"/>
  <c r="QWW67" i="9"/>
  <c r="QYC67" i="9"/>
  <c r="QZI67" i="9"/>
  <c r="RAO67" i="9"/>
  <c r="RBU67" i="9"/>
  <c r="MAC67" i="9"/>
  <c r="MFC67" i="9"/>
  <c r="MII67" i="9"/>
  <c r="MLQ67" i="9"/>
  <c r="MOI67" i="9"/>
  <c r="MQY67" i="9"/>
  <c r="MSQ67" i="9"/>
  <c r="MUK67" i="9"/>
  <c r="MWG67" i="9"/>
  <c r="MXU67" i="9"/>
  <c r="MZI67" i="9"/>
  <c r="NAY67" i="9"/>
  <c r="NCI67" i="9"/>
  <c r="NDS67" i="9"/>
  <c r="NFC67" i="9"/>
  <c r="NGM67" i="9"/>
  <c r="NHW67" i="9"/>
  <c r="NJG67" i="9"/>
  <c r="NKU67" i="9"/>
  <c r="NME67" i="9"/>
  <c r="NNO67" i="9"/>
  <c r="NOY67" i="9"/>
  <c r="NQI67" i="9"/>
  <c r="NRS67" i="9"/>
  <c r="NTC67" i="9"/>
  <c r="NUQ67" i="9"/>
  <c r="NWA67" i="9"/>
  <c r="NXI67" i="9"/>
  <c r="NYQ67" i="9"/>
  <c r="NZW67" i="9"/>
  <c r="OBC67" i="9"/>
  <c r="OCI67" i="9"/>
  <c r="ODO67" i="9"/>
  <c r="OEU67" i="9"/>
  <c r="OGA67" i="9"/>
  <c r="OHG67" i="9"/>
  <c r="OIM67" i="9"/>
  <c r="OJS67" i="9"/>
  <c r="OKY67" i="9"/>
  <c r="OME67" i="9"/>
  <c r="ONK67" i="9"/>
  <c r="OOQ67" i="9"/>
  <c r="OPW67" i="9"/>
  <c r="ORC67" i="9"/>
  <c r="OSI67" i="9"/>
  <c r="OTO67" i="9"/>
  <c r="OUU67" i="9"/>
  <c r="OWA67" i="9"/>
  <c r="OXG67" i="9"/>
  <c r="OYM67" i="9"/>
  <c r="OZS67" i="9"/>
  <c r="PAY67" i="9"/>
  <c r="PCE67" i="9"/>
  <c r="PDK67" i="9"/>
  <c r="PEQ67" i="9"/>
  <c r="PFW67" i="9"/>
  <c r="PHC67" i="9"/>
  <c r="PII67" i="9"/>
  <c r="PJO67" i="9"/>
  <c r="PKU67" i="9"/>
  <c r="PMA67" i="9"/>
  <c r="PNG67" i="9"/>
  <c r="POM67" i="9"/>
  <c r="PPS67" i="9"/>
  <c r="PQY67" i="9"/>
  <c r="PSE67" i="9"/>
  <c r="PTK67" i="9"/>
  <c r="PUQ67" i="9"/>
  <c r="PVW67" i="9"/>
  <c r="PXC67" i="9"/>
  <c r="PYI67" i="9"/>
  <c r="PZO67" i="9"/>
  <c r="QAU67" i="9"/>
  <c r="QCA67" i="9"/>
  <c r="QDG67" i="9"/>
  <c r="QEM67" i="9"/>
  <c r="QFS67" i="9"/>
  <c r="QGY67" i="9"/>
  <c r="QIE67" i="9"/>
  <c r="QJK67" i="9"/>
  <c r="QKQ67" i="9"/>
  <c r="QLW67" i="9"/>
  <c r="QNC67" i="9"/>
  <c r="QOI67" i="9"/>
  <c r="QPO67" i="9"/>
  <c r="QQU67" i="9"/>
  <c r="QSA67" i="9"/>
  <c r="QTG67" i="9"/>
  <c r="QUM67" i="9"/>
  <c r="QVS67" i="9"/>
  <c r="QWY67" i="9"/>
  <c r="QYE67" i="9"/>
  <c r="QZK67" i="9"/>
  <c r="RAQ67" i="9"/>
  <c r="RBW67" i="9"/>
  <c r="RDC67" i="9"/>
  <c r="REI67" i="9"/>
  <c r="RFO67" i="9"/>
  <c r="RGU67" i="9"/>
  <c r="RIA67" i="9"/>
  <c r="RJG67" i="9"/>
  <c r="RKM67" i="9"/>
  <c r="RLS67" i="9"/>
  <c r="RMY67" i="9"/>
  <c r="ROE67" i="9"/>
  <c r="RPK67" i="9"/>
  <c r="RQQ67" i="9"/>
  <c r="RRW67" i="9"/>
  <c r="RTC67" i="9"/>
  <c r="RUI67" i="9"/>
  <c r="RVO67" i="9"/>
  <c r="RWU67" i="9"/>
  <c r="RYA67" i="9"/>
  <c r="RZG67" i="9"/>
  <c r="SAM67" i="9"/>
  <c r="SBS67" i="9"/>
  <c r="SCY67" i="9"/>
  <c r="SEE67" i="9"/>
  <c r="SFK67" i="9"/>
  <c r="SGQ67" i="9"/>
  <c r="SHW67" i="9"/>
  <c r="SJC67" i="9"/>
  <c r="SKI67" i="9"/>
  <c r="SLO67" i="9"/>
  <c r="SMU67" i="9"/>
  <c r="QEC67" i="9"/>
  <c r="QJA67" i="9"/>
  <c r="QNY67" i="9"/>
  <c r="QSM67" i="9"/>
  <c r="QVI67" i="9"/>
  <c r="QYU67" i="9"/>
  <c r="RBG67" i="9"/>
  <c r="RDM67" i="9"/>
  <c r="RFE67" i="9"/>
  <c r="RHI67" i="9"/>
  <c r="RJK67" i="9"/>
  <c r="RLE67" i="9"/>
  <c r="RNI67" i="9"/>
  <c r="RPA67" i="9"/>
  <c r="RRE67" i="9"/>
  <c r="RTG67" i="9"/>
  <c r="RVA67" i="9"/>
  <c r="RXC67" i="9"/>
  <c r="RYS67" i="9"/>
  <c r="SAI67" i="9"/>
  <c r="SCC67" i="9"/>
  <c r="SDQ67" i="9"/>
  <c r="SFE67" i="9"/>
  <c r="SGU67" i="9"/>
  <c r="SII67" i="9"/>
  <c r="SJU67" i="9"/>
  <c r="SLG67" i="9"/>
  <c r="SMS67" i="9"/>
  <c r="SOI67" i="9"/>
  <c r="SPS67" i="9"/>
  <c r="SRC67" i="9"/>
  <c r="SSM67" i="9"/>
  <c r="STW67" i="9"/>
  <c r="SVG67" i="9"/>
  <c r="SWQ67" i="9"/>
  <c r="SYE67" i="9"/>
  <c r="SZO67" i="9"/>
  <c r="TAY67" i="9"/>
  <c r="TCI67" i="9"/>
  <c r="TDS67" i="9"/>
  <c r="TFC67" i="9"/>
  <c r="TGM67" i="9"/>
  <c r="TIA67" i="9"/>
  <c r="TJK67" i="9"/>
  <c r="TKU67" i="9"/>
  <c r="TME67" i="9"/>
  <c r="TNO67" i="9"/>
  <c r="TOY67" i="9"/>
  <c r="TQI67" i="9"/>
  <c r="TRW67" i="9"/>
  <c r="TTG67" i="9"/>
  <c r="TUQ67" i="9"/>
  <c r="TWA67" i="9"/>
  <c r="TXK67" i="9"/>
  <c r="TYU67" i="9"/>
  <c r="UAE67" i="9"/>
  <c r="UBO67" i="9"/>
  <c r="UCW67" i="9"/>
  <c r="UEE67" i="9"/>
  <c r="UFM67" i="9"/>
  <c r="UGU67" i="9"/>
  <c r="UIC67" i="9"/>
  <c r="UJI67" i="9"/>
  <c r="UKO67" i="9"/>
  <c r="ULU67" i="9"/>
  <c r="UNA67" i="9"/>
  <c r="UOG67" i="9"/>
  <c r="UPM67" i="9"/>
  <c r="UQS67" i="9"/>
  <c r="URY67" i="9"/>
  <c r="UTE67" i="9"/>
  <c r="UUK67" i="9"/>
  <c r="UVQ67" i="9"/>
  <c r="UWW67" i="9"/>
  <c r="UYC67" i="9"/>
  <c r="UZI67" i="9"/>
  <c r="VAO67" i="9"/>
  <c r="VBU67" i="9"/>
  <c r="VDA67" i="9"/>
  <c r="VEG67" i="9"/>
  <c r="VFM67" i="9"/>
  <c r="VGS67" i="9"/>
  <c r="VHY67" i="9"/>
  <c r="VJE67" i="9"/>
  <c r="VKK67" i="9"/>
  <c r="VLQ67" i="9"/>
  <c r="VMW67" i="9"/>
  <c r="VOC67" i="9"/>
  <c r="VPI67" i="9"/>
  <c r="VQO67" i="9"/>
  <c r="VRU67" i="9"/>
  <c r="VTA67" i="9"/>
  <c r="VUG67" i="9"/>
  <c r="VVM67" i="9"/>
  <c r="VWS67" i="9"/>
  <c r="VXY67" i="9"/>
  <c r="QEY67" i="9"/>
  <c r="QJW67" i="9"/>
  <c r="QOU67" i="9"/>
  <c r="QSQ67" i="9"/>
  <c r="QWC67" i="9"/>
  <c r="QYW67" i="9"/>
  <c r="RBI67" i="9"/>
  <c r="RDO67" i="9"/>
  <c r="RFM67" i="9"/>
  <c r="RHK67" i="9"/>
  <c r="RJO67" i="9"/>
  <c r="RLG67" i="9"/>
  <c r="RNK67" i="9"/>
  <c r="RPI67" i="9"/>
  <c r="RRG67" i="9"/>
  <c r="RTK67" i="9"/>
  <c r="RVC67" i="9"/>
  <c r="RXE67" i="9"/>
  <c r="RYU67" i="9"/>
  <c r="SAK67" i="9"/>
  <c r="SCE67" i="9"/>
  <c r="SDS67" i="9"/>
  <c r="SFG67" i="9"/>
  <c r="SGY67" i="9"/>
  <c r="SIK67" i="9"/>
  <c r="SJW67" i="9"/>
  <c r="SLI67" i="9"/>
  <c r="SMY67" i="9"/>
  <c r="SOK67" i="9"/>
  <c r="SPU67" i="9"/>
  <c r="SRE67" i="9"/>
  <c r="SSO67" i="9"/>
  <c r="STY67" i="9"/>
  <c r="SVI67" i="9"/>
  <c r="SWU67" i="9"/>
  <c r="SYG67" i="9"/>
  <c r="SZQ67" i="9"/>
  <c r="TBA67" i="9"/>
  <c r="TCK67" i="9"/>
  <c r="TDU67" i="9"/>
  <c r="TFE67" i="9"/>
  <c r="TGQ67" i="9"/>
  <c r="TIC67" i="9"/>
  <c r="TJM67" i="9"/>
  <c r="TKW67" i="9"/>
  <c r="TMG67" i="9"/>
  <c r="TNQ67" i="9"/>
  <c r="TPA67" i="9"/>
  <c r="TQM67" i="9"/>
  <c r="TRY67" i="9"/>
  <c r="TTI67" i="9"/>
  <c r="TUS67" i="9"/>
  <c r="TWC67" i="9"/>
  <c r="TXM67" i="9"/>
  <c r="TYW67" i="9"/>
  <c r="UAI67" i="9"/>
  <c r="UBQ67" i="9"/>
  <c r="UCY67" i="9"/>
  <c r="UEG67" i="9"/>
  <c r="UFO67" i="9"/>
  <c r="UGW67" i="9"/>
  <c r="UIE67" i="9"/>
  <c r="UJK67" i="9"/>
  <c r="UKQ67" i="9"/>
  <c r="ULW67" i="9"/>
  <c r="UNC67" i="9"/>
  <c r="UOI67" i="9"/>
  <c r="UPO67" i="9"/>
  <c r="UQU67" i="9"/>
  <c r="USA67" i="9"/>
  <c r="UTG67" i="9"/>
  <c r="UUM67" i="9"/>
  <c r="UVS67" i="9"/>
  <c r="UWY67" i="9"/>
  <c r="UYE67" i="9"/>
  <c r="UZK67" i="9"/>
  <c r="VAQ67" i="9"/>
  <c r="VBW67" i="9"/>
  <c r="VDC67" i="9"/>
  <c r="VEI67" i="9"/>
  <c r="VFO67" i="9"/>
  <c r="VGU67" i="9"/>
  <c r="VIA67" i="9"/>
  <c r="VJG67" i="9"/>
  <c r="VKM67" i="9"/>
  <c r="VLS67" i="9"/>
  <c r="VMY67" i="9"/>
  <c r="VOE67" i="9"/>
  <c r="VPK67" i="9"/>
  <c r="VQQ67" i="9"/>
  <c r="VRW67" i="9"/>
  <c r="VTC67" i="9"/>
  <c r="VUI67" i="9"/>
  <c r="VVO67" i="9"/>
  <c r="VWU67" i="9"/>
  <c r="VYA67" i="9"/>
  <c r="VZG67" i="9"/>
  <c r="WAM67" i="9"/>
  <c r="WBS67" i="9"/>
  <c r="WCY67" i="9"/>
  <c r="WEE67" i="9"/>
  <c r="WFK67" i="9"/>
  <c r="WGQ67" i="9"/>
  <c r="WHW67" i="9"/>
  <c r="WJC67" i="9"/>
  <c r="QFC67" i="9"/>
  <c r="QKA67" i="9"/>
  <c r="QOY67" i="9"/>
  <c r="QSS67" i="9"/>
  <c r="QWE67" i="9"/>
  <c r="QYY67" i="9"/>
  <c r="RBK67" i="9"/>
  <c r="RDQ67" i="9"/>
  <c r="RFS67" i="9"/>
  <c r="RHM67" i="9"/>
  <c r="RJQ67" i="9"/>
  <c r="RLI67" i="9"/>
  <c r="RNM67" i="9"/>
  <c r="RPO67" i="9"/>
  <c r="RRI67" i="9"/>
  <c r="RTM67" i="9"/>
  <c r="RVE67" i="9"/>
  <c r="RXG67" i="9"/>
  <c r="RYW67" i="9"/>
  <c r="SAQ67" i="9"/>
  <c r="SCG67" i="9"/>
  <c r="SDU67" i="9"/>
  <c r="SFI67" i="9"/>
  <c r="SHA67" i="9"/>
  <c r="SIM67" i="9"/>
  <c r="SJY67" i="9"/>
  <c r="SLK67" i="9"/>
  <c r="SNC67" i="9"/>
  <c r="SOM67" i="9"/>
  <c r="SPW67" i="9"/>
  <c r="SRG67" i="9"/>
  <c r="SSQ67" i="9"/>
  <c r="SUA67" i="9"/>
  <c r="SVK67" i="9"/>
  <c r="SWY67" i="9"/>
  <c r="SYI67" i="9"/>
  <c r="SZS67" i="9"/>
  <c r="TBC67" i="9"/>
  <c r="TCM67" i="9"/>
  <c r="TDW67" i="9"/>
  <c r="TFG67" i="9"/>
  <c r="TGU67" i="9"/>
  <c r="TIE67" i="9"/>
  <c r="TJO67" i="9"/>
  <c r="TKY67" i="9"/>
  <c r="TMI67" i="9"/>
  <c r="TNS67" i="9"/>
  <c r="TPC67" i="9"/>
  <c r="TQQ67" i="9"/>
  <c r="TSA67" i="9"/>
  <c r="TTK67" i="9"/>
  <c r="TUU67" i="9"/>
  <c r="TWE67" i="9"/>
  <c r="TXO67" i="9"/>
  <c r="TYY67" i="9"/>
  <c r="UAK67" i="9"/>
  <c r="UBS67" i="9"/>
  <c r="UDA67" i="9"/>
  <c r="UEI67" i="9"/>
  <c r="UFQ67" i="9"/>
  <c r="UGY67" i="9"/>
  <c r="UIG67" i="9"/>
  <c r="UJM67" i="9"/>
  <c r="UKS67" i="9"/>
  <c r="ULY67" i="9"/>
  <c r="UNE67" i="9"/>
  <c r="UOK67" i="9"/>
  <c r="UPQ67" i="9"/>
  <c r="UQW67" i="9"/>
  <c r="USC67" i="9"/>
  <c r="UTI67" i="9"/>
  <c r="UUO67" i="9"/>
  <c r="UVU67" i="9"/>
  <c r="UXA67" i="9"/>
  <c r="UYG67" i="9"/>
  <c r="UZM67" i="9"/>
  <c r="VAS67" i="9"/>
  <c r="VBY67" i="9"/>
  <c r="VDE67" i="9"/>
  <c r="VEK67" i="9"/>
  <c r="VFQ67" i="9"/>
  <c r="VGW67" i="9"/>
  <c r="VIC67" i="9"/>
  <c r="VJI67" i="9"/>
  <c r="VKO67" i="9"/>
  <c r="VLU67" i="9"/>
  <c r="VNA67" i="9"/>
  <c r="VOG67" i="9"/>
  <c r="VPM67" i="9"/>
  <c r="VQS67" i="9"/>
  <c r="QFG67" i="9"/>
  <c r="QKE67" i="9"/>
  <c r="QPC67" i="9"/>
  <c r="QSU67" i="9"/>
  <c r="QWI67" i="9"/>
  <c r="QZA67" i="9"/>
  <c r="RBM67" i="9"/>
  <c r="RDS67" i="9"/>
  <c r="RFW67" i="9"/>
  <c r="RHO67" i="9"/>
  <c r="RJS67" i="9"/>
  <c r="RLQ67" i="9"/>
  <c r="RNO67" i="9"/>
  <c r="RPS67" i="9"/>
  <c r="RRK67" i="9"/>
  <c r="RTO67" i="9"/>
  <c r="RVM67" i="9"/>
  <c r="RXI67" i="9"/>
  <c r="RZA67" i="9"/>
  <c r="SAU67" i="9"/>
  <c r="SCI67" i="9"/>
  <c r="SDY67" i="9"/>
  <c r="SFO67" i="9"/>
  <c r="SHC67" i="9"/>
  <c r="SIO67" i="9"/>
  <c r="SKA67" i="9"/>
  <c r="SLM67" i="9"/>
  <c r="SNE67" i="9"/>
  <c r="SOO67" i="9"/>
  <c r="SPY67" i="9"/>
  <c r="SRI67" i="9"/>
  <c r="SSS67" i="9"/>
  <c r="SUC67" i="9"/>
  <c r="SVO67" i="9"/>
  <c r="SXA67" i="9"/>
  <c r="SYK67" i="9"/>
  <c r="SZU67" i="9"/>
  <c r="TBE67" i="9"/>
  <c r="TCO67" i="9"/>
  <c r="TDY67" i="9"/>
  <c r="TFK67" i="9"/>
  <c r="TGW67" i="9"/>
  <c r="TIG67" i="9"/>
  <c r="TJQ67" i="9"/>
  <c r="TLA67" i="9"/>
  <c r="TMK67" i="9"/>
  <c r="TNU67" i="9"/>
  <c r="TPG67" i="9"/>
  <c r="TQS67" i="9"/>
  <c r="TSC67" i="9"/>
  <c r="TTM67" i="9"/>
  <c r="TUW67" i="9"/>
  <c r="TWG67" i="9"/>
  <c r="TXQ67" i="9"/>
  <c r="TZC67" i="9"/>
  <c r="UAM67" i="9"/>
  <c r="UBU67" i="9"/>
  <c r="UDC67" i="9"/>
  <c r="UEK67" i="9"/>
  <c r="UFS67" i="9"/>
  <c r="UHA67" i="9"/>
  <c r="UII67" i="9"/>
  <c r="UJO67" i="9"/>
  <c r="UKU67" i="9"/>
  <c r="UMA67" i="9"/>
  <c r="UNG67" i="9"/>
  <c r="UOM67" i="9"/>
  <c r="UPS67" i="9"/>
  <c r="UQY67" i="9"/>
  <c r="USE67" i="9"/>
  <c r="UTK67" i="9"/>
  <c r="UUQ67" i="9"/>
  <c r="UVW67" i="9"/>
  <c r="UXC67" i="9"/>
  <c r="UYI67" i="9"/>
  <c r="UZO67" i="9"/>
  <c r="VAU67" i="9"/>
  <c r="VCA67" i="9"/>
  <c r="VDG67" i="9"/>
  <c r="VEM67" i="9"/>
  <c r="VFS67" i="9"/>
  <c r="VGY67" i="9"/>
  <c r="VIE67" i="9"/>
  <c r="VJK67" i="9"/>
  <c r="VKQ67" i="9"/>
  <c r="VLW67" i="9"/>
  <c r="VNC67" i="9"/>
  <c r="VOI67" i="9"/>
  <c r="VPO67" i="9"/>
  <c r="VQU67" i="9"/>
  <c r="VSA67" i="9"/>
  <c r="VTG67" i="9"/>
  <c r="VUM67" i="9"/>
  <c r="VVS67" i="9"/>
  <c r="VWY67" i="9"/>
  <c r="QFI67" i="9"/>
  <c r="QKG67" i="9"/>
  <c r="QPE67" i="9"/>
  <c r="QSW67" i="9"/>
  <c r="QWK67" i="9"/>
  <c r="QZS67" i="9"/>
  <c r="RCA67" i="9"/>
  <c r="RDU67" i="9"/>
  <c r="RFY67" i="9"/>
  <c r="RHQ67" i="9"/>
  <c r="RJU67" i="9"/>
  <c r="RLW67" i="9"/>
  <c r="RNQ67" i="9"/>
  <c r="RPU67" i="9"/>
  <c r="RRM67" i="9"/>
  <c r="RTQ67" i="9"/>
  <c r="RVS67" i="9"/>
  <c r="RXK67" i="9"/>
  <c r="RZC67" i="9"/>
  <c r="SAW67" i="9"/>
  <c r="SCK67" i="9"/>
  <c r="SEA67" i="9"/>
  <c r="SFS67" i="9"/>
  <c r="SHE67" i="9"/>
  <c r="SIQ67" i="9"/>
  <c r="SKC67" i="9"/>
  <c r="SLS67" i="9"/>
  <c r="SNG67" i="9"/>
  <c r="SOQ67" i="9"/>
  <c r="SQA67" i="9"/>
  <c r="SRK67" i="9"/>
  <c r="SSU67" i="9"/>
  <c r="SUE67" i="9"/>
  <c r="SVS67" i="9"/>
  <c r="SXC67" i="9"/>
  <c r="SYM67" i="9"/>
  <c r="SZW67" i="9"/>
  <c r="TBG67" i="9"/>
  <c r="TCQ67" i="9"/>
  <c r="TEA67" i="9"/>
  <c r="TFO67" i="9"/>
  <c r="TGY67" i="9"/>
  <c r="TII67" i="9"/>
  <c r="TJS67" i="9"/>
  <c r="TLC67" i="9"/>
  <c r="TMM67" i="9"/>
  <c r="TNW67" i="9"/>
  <c r="TPK67" i="9"/>
  <c r="TQU67" i="9"/>
  <c r="TSE67" i="9"/>
  <c r="TTO67" i="9"/>
  <c r="TUY67" i="9"/>
  <c r="TWI67" i="9"/>
  <c r="TXS67" i="9"/>
  <c r="TZG67" i="9"/>
  <c r="UAO67" i="9"/>
  <c r="UBW67" i="9"/>
  <c r="UDE67" i="9"/>
  <c r="UEM67" i="9"/>
  <c r="UFU67" i="9"/>
  <c r="UHC67" i="9"/>
  <c r="UIK67" i="9"/>
  <c r="UJQ67" i="9"/>
  <c r="UKW67" i="9"/>
  <c r="UMC67" i="9"/>
  <c r="UNI67" i="9"/>
  <c r="UOO67" i="9"/>
  <c r="UPU67" i="9"/>
  <c r="URA67" i="9"/>
  <c r="USG67" i="9"/>
  <c r="UTM67" i="9"/>
  <c r="UUS67" i="9"/>
  <c r="UVY67" i="9"/>
  <c r="UXE67" i="9"/>
  <c r="UYK67" i="9"/>
  <c r="UZQ67" i="9"/>
  <c r="VAW67" i="9"/>
  <c r="VCC67" i="9"/>
  <c r="VDI67" i="9"/>
  <c r="VEO67" i="9"/>
  <c r="VFU67" i="9"/>
  <c r="VHA67" i="9"/>
  <c r="VIG67" i="9"/>
  <c r="VJM67" i="9"/>
  <c r="VKS67" i="9"/>
  <c r="VLY67" i="9"/>
  <c r="VNE67" i="9"/>
  <c r="VOK67" i="9"/>
  <c r="VPQ67" i="9"/>
  <c r="VQW67" i="9"/>
  <c r="VSC67" i="9"/>
  <c r="VTI67" i="9"/>
  <c r="VUO67" i="9"/>
  <c r="VVU67" i="9"/>
  <c r="VXA67" i="9"/>
  <c r="VYG67" i="9"/>
  <c r="VZM67" i="9"/>
  <c r="WAS67" i="9"/>
  <c r="WBY67" i="9"/>
  <c r="WDE67" i="9"/>
  <c r="WEK67" i="9"/>
  <c r="WFQ67" i="9"/>
  <c r="WGW67" i="9"/>
  <c r="QGE67" i="9"/>
  <c r="QLC67" i="9"/>
  <c r="QQA67" i="9"/>
  <c r="QTQ67" i="9"/>
  <c r="QWM67" i="9"/>
  <c r="QZU67" i="9"/>
  <c r="RCE67" i="9"/>
  <c r="RDW67" i="9"/>
  <c r="RGA67" i="9"/>
  <c r="RHY67" i="9"/>
  <c r="RJW67" i="9"/>
  <c r="RMA67" i="9"/>
  <c r="RNS67" i="9"/>
  <c r="RPW67" i="9"/>
  <c r="RRU67" i="9"/>
  <c r="RTS67" i="9"/>
  <c r="RVW67" i="9"/>
  <c r="RXM67" i="9"/>
  <c r="RZE67" i="9"/>
  <c r="SAY67" i="9"/>
  <c r="SCM67" i="9"/>
  <c r="SEC67" i="9"/>
  <c r="SFU67" i="9"/>
  <c r="SHG67" i="9"/>
  <c r="SIS67" i="9"/>
  <c r="SKE67" i="9"/>
  <c r="SLW67" i="9"/>
  <c r="SNI67" i="9"/>
  <c r="SOS67" i="9"/>
  <c r="SQC67" i="9"/>
  <c r="SRM67" i="9"/>
  <c r="SSW67" i="9"/>
  <c r="SUI67" i="9"/>
  <c r="SVU67" i="9"/>
  <c r="SXE67" i="9"/>
  <c r="SYO67" i="9"/>
  <c r="SZY67" i="9"/>
  <c r="TBI67" i="9"/>
  <c r="TCS67" i="9"/>
  <c r="TEE67" i="9"/>
  <c r="TFQ67" i="9"/>
  <c r="THA67" i="9"/>
  <c r="TIK67" i="9"/>
  <c r="TJU67" i="9"/>
  <c r="TLE67" i="9"/>
  <c r="TMO67" i="9"/>
  <c r="TOA67" i="9"/>
  <c r="TPM67" i="9"/>
  <c r="TQW67" i="9"/>
  <c r="TSG67" i="9"/>
  <c r="TTQ67" i="9"/>
  <c r="TVA67" i="9"/>
  <c r="TWK67" i="9"/>
  <c r="TXW67" i="9"/>
  <c r="TZI67" i="9"/>
  <c r="UAQ67" i="9"/>
  <c r="UBY67" i="9"/>
  <c r="UDG67" i="9"/>
  <c r="UEO67" i="9"/>
  <c r="UFW67" i="9"/>
  <c r="UHE67" i="9"/>
  <c r="UIM67" i="9"/>
  <c r="UJS67" i="9"/>
  <c r="UKY67" i="9"/>
  <c r="UME67" i="9"/>
  <c r="UNK67" i="9"/>
  <c r="UOQ67" i="9"/>
  <c r="UPW67" i="9"/>
  <c r="URC67" i="9"/>
  <c r="USI67" i="9"/>
  <c r="UTO67" i="9"/>
  <c r="UUU67" i="9"/>
  <c r="UWA67" i="9"/>
  <c r="UXG67" i="9"/>
  <c r="UYM67" i="9"/>
  <c r="UZS67" i="9"/>
  <c r="VAY67" i="9"/>
  <c r="VCE67" i="9"/>
  <c r="VDK67" i="9"/>
  <c r="VEQ67" i="9"/>
  <c r="VFW67" i="9"/>
  <c r="VHC67" i="9"/>
  <c r="VII67" i="9"/>
  <c r="VJO67" i="9"/>
  <c r="VKU67" i="9"/>
  <c r="VMA67" i="9"/>
  <c r="VNG67" i="9"/>
  <c r="VOM67" i="9"/>
  <c r="VPS67" i="9"/>
  <c r="VQY67" i="9"/>
  <c r="VSE67" i="9"/>
  <c r="VTK67" i="9"/>
  <c r="VUQ67" i="9"/>
  <c r="VVW67" i="9"/>
  <c r="VXC67" i="9"/>
  <c r="VYI67" i="9"/>
  <c r="VZO67" i="9"/>
  <c r="WAU67" i="9"/>
  <c r="WCA67" i="9"/>
  <c r="WDG67" i="9"/>
  <c r="WEM67" i="9"/>
  <c r="WFS67" i="9"/>
  <c r="WGY67" i="9"/>
  <c r="WIE67" i="9"/>
  <c r="WJK67" i="9"/>
  <c r="WKQ67" i="9"/>
  <c r="WLW67" i="9"/>
  <c r="WNC67" i="9"/>
  <c r="WOI67" i="9"/>
  <c r="WPO67" i="9"/>
  <c r="WQU67" i="9"/>
  <c r="WSA67" i="9"/>
  <c r="WTG67" i="9"/>
  <c r="WUM67" i="9"/>
  <c r="WVS67" i="9"/>
  <c r="WWY67" i="9"/>
  <c r="WYE67" i="9"/>
  <c r="WZK67" i="9"/>
  <c r="XAQ67" i="9"/>
  <c r="XBW67" i="9"/>
  <c r="XDC67" i="9"/>
  <c r="XEI67" i="9"/>
  <c r="QGI67" i="9"/>
  <c r="QLG67" i="9"/>
  <c r="QQE67" i="9"/>
  <c r="QTS67" i="9"/>
  <c r="QWO67" i="9"/>
  <c r="QZW67" i="9"/>
  <c r="RCG67" i="9"/>
  <c r="RDY67" i="9"/>
  <c r="RGC67" i="9"/>
  <c r="RIE67" i="9"/>
  <c r="RJY67" i="9"/>
  <c r="RMC67" i="9"/>
  <c r="RNU67" i="9"/>
  <c r="RPY67" i="9"/>
  <c r="RSA67" i="9"/>
  <c r="RTU67" i="9"/>
  <c r="RVY67" i="9"/>
  <c r="RXO67" i="9"/>
  <c r="RZK67" i="9"/>
  <c r="SBA67" i="9"/>
  <c r="SCO67" i="9"/>
  <c r="SEI67" i="9"/>
  <c r="SFW67" i="9"/>
  <c r="SHI67" i="9"/>
  <c r="SIU67" i="9"/>
  <c r="SKG67" i="9"/>
  <c r="SLY67" i="9"/>
  <c r="SNK67" i="9"/>
  <c r="SOU67" i="9"/>
  <c r="SQE67" i="9"/>
  <c r="SRO67" i="9"/>
  <c r="SSY67" i="9"/>
  <c r="SUM67" i="9"/>
  <c r="SVW67" i="9"/>
  <c r="SXG67" i="9"/>
  <c r="SYQ67" i="9"/>
  <c r="TAA67" i="9"/>
  <c r="TBK67" i="9"/>
  <c r="TCU67" i="9"/>
  <c r="TEI67" i="9"/>
  <c r="TFS67" i="9"/>
  <c r="THC67" i="9"/>
  <c r="TIM67" i="9"/>
  <c r="TJW67" i="9"/>
  <c r="TLG67" i="9"/>
  <c r="TMQ67" i="9"/>
  <c r="TOE67" i="9"/>
  <c r="TPO67" i="9"/>
  <c r="TQY67" i="9"/>
  <c r="TSI67" i="9"/>
  <c r="TTS67" i="9"/>
  <c r="TVC67" i="9"/>
  <c r="TWM67" i="9"/>
  <c r="TYA67" i="9"/>
  <c r="TZK67" i="9"/>
  <c r="UAS67" i="9"/>
  <c r="UCA67" i="9"/>
  <c r="UDI67" i="9"/>
  <c r="UEQ67" i="9"/>
  <c r="UFY67" i="9"/>
  <c r="UHG67" i="9"/>
  <c r="UIO67" i="9"/>
  <c r="UJU67" i="9"/>
  <c r="ULA67" i="9"/>
  <c r="UMG67" i="9"/>
  <c r="UNM67" i="9"/>
  <c r="UOS67" i="9"/>
  <c r="UPY67" i="9"/>
  <c r="URE67" i="9"/>
  <c r="USK67" i="9"/>
  <c r="UTQ67" i="9"/>
  <c r="UUW67" i="9"/>
  <c r="UWC67" i="9"/>
  <c r="UXI67" i="9"/>
  <c r="UYO67" i="9"/>
  <c r="UZU67" i="9"/>
  <c r="VBA67" i="9"/>
  <c r="VCG67" i="9"/>
  <c r="VDM67" i="9"/>
  <c r="VES67" i="9"/>
  <c r="VFY67" i="9"/>
  <c r="VHE67" i="9"/>
  <c r="VIK67" i="9"/>
  <c r="VJQ67" i="9"/>
  <c r="VKW67" i="9"/>
  <c r="VMC67" i="9"/>
  <c r="VNI67" i="9"/>
  <c r="VOO67" i="9"/>
  <c r="VPU67" i="9"/>
  <c r="VRA67" i="9"/>
  <c r="VSG67" i="9"/>
  <c r="VTM67" i="9"/>
  <c r="VUS67" i="9"/>
  <c r="VVY67" i="9"/>
  <c r="VXE67" i="9"/>
  <c r="VYK67" i="9"/>
  <c r="VZQ67" i="9"/>
  <c r="WAW67" i="9"/>
  <c r="WCC67" i="9"/>
  <c r="WDI67" i="9"/>
  <c r="WEO67" i="9"/>
  <c r="WFU67" i="9"/>
  <c r="WHA67" i="9"/>
  <c r="WIG67" i="9"/>
  <c r="WJM67" i="9"/>
  <c r="WKS67" i="9"/>
  <c r="WLY67" i="9"/>
  <c r="WNE67" i="9"/>
  <c r="WOK67" i="9"/>
  <c r="WPQ67" i="9"/>
  <c r="WQW67" i="9"/>
  <c r="WSC67" i="9"/>
  <c r="WTI67" i="9"/>
  <c r="WUO67" i="9"/>
  <c r="WVU67" i="9"/>
  <c r="WXA67" i="9"/>
  <c r="WYG67" i="9"/>
  <c r="WZM67" i="9"/>
  <c r="XAS67" i="9"/>
  <c r="XBY67" i="9"/>
  <c r="XDE67" i="9"/>
  <c r="XEK67" i="9"/>
  <c r="QGM67" i="9"/>
  <c r="QLK67" i="9"/>
  <c r="QQG67" i="9"/>
  <c r="QTW67" i="9"/>
  <c r="QXI67" i="9"/>
  <c r="QZY67" i="9"/>
  <c r="RCI67" i="9"/>
  <c r="REG67" i="9"/>
  <c r="RGE67" i="9"/>
  <c r="RII67" i="9"/>
  <c r="RKA67" i="9"/>
  <c r="RME67" i="9"/>
  <c r="ROC67" i="9"/>
  <c r="RQA67" i="9"/>
  <c r="RSE67" i="9"/>
  <c r="RTW67" i="9"/>
  <c r="RWA67" i="9"/>
  <c r="RXQ67" i="9"/>
  <c r="RZO67" i="9"/>
  <c r="SBC67" i="9"/>
  <c r="SCS67" i="9"/>
  <c r="SEM67" i="9"/>
  <c r="SFY67" i="9"/>
  <c r="SHK67" i="9"/>
  <c r="SIW67" i="9"/>
  <c r="SKM67" i="9"/>
  <c r="SMA67" i="9"/>
  <c r="SNM67" i="9"/>
  <c r="SOW67" i="9"/>
  <c r="SQG67" i="9"/>
  <c r="SRQ67" i="9"/>
  <c r="STC67" i="9"/>
  <c r="SUO67" i="9"/>
  <c r="SVY67" i="9"/>
  <c r="SXI67" i="9"/>
  <c r="SYS67" i="9"/>
  <c r="TAC67" i="9"/>
  <c r="TBM67" i="9"/>
  <c r="TCY67" i="9"/>
  <c r="TEK67" i="9"/>
  <c r="TFU67" i="9"/>
  <c r="THE67" i="9"/>
  <c r="TIO67" i="9"/>
  <c r="TJY67" i="9"/>
  <c r="TLI67" i="9"/>
  <c r="TMU67" i="9"/>
  <c r="TOG67" i="9"/>
  <c r="TPQ67" i="9"/>
  <c r="TRA67" i="9"/>
  <c r="TSK67" i="9"/>
  <c r="TTU67" i="9"/>
  <c r="TVE67" i="9"/>
  <c r="TWQ67" i="9"/>
  <c r="TYC67" i="9"/>
  <c r="TZM67" i="9"/>
  <c r="UAU67" i="9"/>
  <c r="UCC67" i="9"/>
  <c r="UDK67" i="9"/>
  <c r="UES67" i="9"/>
  <c r="UGA67" i="9"/>
  <c r="UHI67" i="9"/>
  <c r="UIQ67" i="9"/>
  <c r="UJW67" i="9"/>
  <c r="ULC67" i="9"/>
  <c r="UMI67" i="9"/>
  <c r="UNO67" i="9"/>
  <c r="UOU67" i="9"/>
  <c r="UQA67" i="9"/>
  <c r="URG67" i="9"/>
  <c r="USM67" i="9"/>
  <c r="UTS67" i="9"/>
  <c r="UUY67" i="9"/>
  <c r="UWE67" i="9"/>
  <c r="UXK67" i="9"/>
  <c r="UYQ67" i="9"/>
  <c r="UZW67" i="9"/>
  <c r="VBC67" i="9"/>
  <c r="VCI67" i="9"/>
  <c r="VDO67" i="9"/>
  <c r="VEU67" i="9"/>
  <c r="VGA67" i="9"/>
  <c r="VHG67" i="9"/>
  <c r="VIM67" i="9"/>
  <c r="VJS67" i="9"/>
  <c r="VKY67" i="9"/>
  <c r="QGO67" i="9"/>
  <c r="QLM67" i="9"/>
  <c r="QQI67" i="9"/>
  <c r="QTY67" i="9"/>
  <c r="QXK67" i="9"/>
  <c r="RAA67" i="9"/>
  <c r="RCK67" i="9"/>
  <c r="REM67" i="9"/>
  <c r="RGG67" i="9"/>
  <c r="RIK67" i="9"/>
  <c r="RKC67" i="9"/>
  <c r="RMG67" i="9"/>
  <c r="ROI67" i="9"/>
  <c r="RQC67" i="9"/>
  <c r="RSG67" i="9"/>
  <c r="RTY67" i="9"/>
  <c r="RWC67" i="9"/>
  <c r="RXU67" i="9"/>
  <c r="RZQ67" i="9"/>
  <c r="SBE67" i="9"/>
  <c r="SCU67" i="9"/>
  <c r="SEO67" i="9"/>
  <c r="SGA67" i="9"/>
  <c r="SHM67" i="9"/>
  <c r="SIY67" i="9"/>
  <c r="SKQ67" i="9"/>
  <c r="SMC67" i="9"/>
  <c r="SNO67" i="9"/>
  <c r="SOY67" i="9"/>
  <c r="SQI67" i="9"/>
  <c r="SRS67" i="9"/>
  <c r="STG67" i="9"/>
  <c r="SUQ67" i="9"/>
  <c r="SWA67" i="9"/>
  <c r="SXK67" i="9"/>
  <c r="SYU67" i="9"/>
  <c r="TAE67" i="9"/>
  <c r="TBO67" i="9"/>
  <c r="TDC67" i="9"/>
  <c r="TEM67" i="9"/>
  <c r="TFW67" i="9"/>
  <c r="THG67" i="9"/>
  <c r="TIQ67" i="9"/>
  <c r="TKA67" i="9"/>
  <c r="TLK67" i="9"/>
  <c r="TMY67" i="9"/>
  <c r="TOI67" i="9"/>
  <c r="TPS67" i="9"/>
  <c r="TRC67" i="9"/>
  <c r="TSM67" i="9"/>
  <c r="TTW67" i="9"/>
  <c r="TVG67" i="9"/>
  <c r="TWU67" i="9"/>
  <c r="TYE67" i="9"/>
  <c r="TZO67" i="9"/>
  <c r="UAW67" i="9"/>
  <c r="UCE67" i="9"/>
  <c r="UDM67" i="9"/>
  <c r="UEU67" i="9"/>
  <c r="UGC67" i="9"/>
  <c r="UHK67" i="9"/>
  <c r="UIS67" i="9"/>
  <c r="UJY67" i="9"/>
  <c r="ULE67" i="9"/>
  <c r="UMK67" i="9"/>
  <c r="UNQ67" i="9"/>
  <c r="UOW67" i="9"/>
  <c r="UQC67" i="9"/>
  <c r="URI67" i="9"/>
  <c r="USO67" i="9"/>
  <c r="UTU67" i="9"/>
  <c r="UVA67" i="9"/>
  <c r="UWG67" i="9"/>
  <c r="UXM67" i="9"/>
  <c r="UYS67" i="9"/>
  <c r="UZY67" i="9"/>
  <c r="VBE67" i="9"/>
  <c r="VCK67" i="9"/>
  <c r="VDQ67" i="9"/>
  <c r="VEW67" i="9"/>
  <c r="VGC67" i="9"/>
  <c r="QHK67" i="9"/>
  <c r="QMI67" i="9"/>
  <c r="QQK67" i="9"/>
  <c r="QUA67" i="9"/>
  <c r="QXO67" i="9"/>
  <c r="RAC67" i="9"/>
  <c r="RCM67" i="9"/>
  <c r="REQ67" i="9"/>
  <c r="RGI67" i="9"/>
  <c r="RIM67" i="9"/>
  <c r="RKK67" i="9"/>
  <c r="RMI67" i="9"/>
  <c r="ROM67" i="9"/>
  <c r="RQE67" i="9"/>
  <c r="RSI67" i="9"/>
  <c r="RUG67" i="9"/>
  <c r="RWE67" i="9"/>
  <c r="RXY67" i="9"/>
  <c r="RZS67" i="9"/>
  <c r="SBG67" i="9"/>
  <c r="SCW67" i="9"/>
  <c r="SEQ67" i="9"/>
  <c r="SGC67" i="9"/>
  <c r="SHO67" i="9"/>
  <c r="SJA67" i="9"/>
  <c r="SKS67" i="9"/>
  <c r="SME67" i="9"/>
  <c r="SNQ67" i="9"/>
  <c r="SPA67" i="9"/>
  <c r="SQK67" i="9"/>
  <c r="SRW67" i="9"/>
  <c r="STI67" i="9"/>
  <c r="SUS67" i="9"/>
  <c r="SWC67" i="9"/>
  <c r="SXM67" i="9"/>
  <c r="SYW67" i="9"/>
  <c r="TAG67" i="9"/>
  <c r="TBS67" i="9"/>
  <c r="TDE67" i="9"/>
  <c r="TEO67" i="9"/>
  <c r="TFY67" i="9"/>
  <c r="THI67" i="9"/>
  <c r="TIS67" i="9"/>
  <c r="TKC67" i="9"/>
  <c r="TLO67" i="9"/>
  <c r="TNA67" i="9"/>
  <c r="TOK67" i="9"/>
  <c r="TPU67" i="9"/>
  <c r="TRE67" i="9"/>
  <c r="TSO67" i="9"/>
  <c r="TTY67" i="9"/>
  <c r="TVK67" i="9"/>
  <c r="TWW67" i="9"/>
  <c r="TYG67" i="9"/>
  <c r="TZQ67" i="9"/>
  <c r="UAY67" i="9"/>
  <c r="UCG67" i="9"/>
  <c r="UDO67" i="9"/>
  <c r="UEW67" i="9"/>
  <c r="UGE67" i="9"/>
  <c r="UHM67" i="9"/>
  <c r="UIU67" i="9"/>
  <c r="UKA67" i="9"/>
  <c r="ULG67" i="9"/>
  <c r="UMM67" i="9"/>
  <c r="UNS67" i="9"/>
  <c r="UOY67" i="9"/>
  <c r="UQE67" i="9"/>
  <c r="URK67" i="9"/>
  <c r="USQ67" i="9"/>
  <c r="UTW67" i="9"/>
  <c r="UVC67" i="9"/>
  <c r="UWI67" i="9"/>
  <c r="UXO67" i="9"/>
  <c r="UYU67" i="9"/>
  <c r="VAA67" i="9"/>
  <c r="VBG67" i="9"/>
  <c r="VCM67" i="9"/>
  <c r="VDS67" i="9"/>
  <c r="VEY67" i="9"/>
  <c r="VGE67" i="9"/>
  <c r="VHK67" i="9"/>
  <c r="VIQ67" i="9"/>
  <c r="QHO67" i="9"/>
  <c r="QMM67" i="9"/>
  <c r="QRG67" i="9"/>
  <c r="QUC67" i="9"/>
  <c r="QXQ67" i="9"/>
  <c r="RAE67" i="9"/>
  <c r="RCO67" i="9"/>
  <c r="RES67" i="9"/>
  <c r="RGK67" i="9"/>
  <c r="RIO67" i="9"/>
  <c r="RKQ67" i="9"/>
  <c r="RMK67" i="9"/>
  <c r="ROO67" i="9"/>
  <c r="RQG67" i="9"/>
  <c r="RSK67" i="9"/>
  <c r="RUM67" i="9"/>
  <c r="RWG67" i="9"/>
  <c r="RYE67" i="9"/>
  <c r="RZU67" i="9"/>
  <c r="SBI67" i="9"/>
  <c r="SDC67" i="9"/>
  <c r="SES67" i="9"/>
  <c r="SGE67" i="9"/>
  <c r="SHQ67" i="9"/>
  <c r="SJG67" i="9"/>
  <c r="SKU67" i="9"/>
  <c r="SMG67" i="9"/>
  <c r="SNS67" i="9"/>
  <c r="SPC67" i="9"/>
  <c r="SQM67" i="9"/>
  <c r="SSA67" i="9"/>
  <c r="STK67" i="9"/>
  <c r="SUU67" i="9"/>
  <c r="SWE67" i="9"/>
  <c r="SXO67" i="9"/>
  <c r="SYY67" i="9"/>
  <c r="TAI67" i="9"/>
  <c r="TBW67" i="9"/>
  <c r="TDG67" i="9"/>
  <c r="TEQ67" i="9"/>
  <c r="TGA67" i="9"/>
  <c r="THK67" i="9"/>
  <c r="TIU67" i="9"/>
  <c r="TKE67" i="9"/>
  <c r="TLS67" i="9"/>
  <c r="TNC67" i="9"/>
  <c r="TOM67" i="9"/>
  <c r="TPW67" i="9"/>
  <c r="TRG67" i="9"/>
  <c r="TSQ67" i="9"/>
  <c r="TUA67" i="9"/>
  <c r="TVO67" i="9"/>
  <c r="TWY67" i="9"/>
  <c r="TYI67" i="9"/>
  <c r="TZS67" i="9"/>
  <c r="UBA67" i="9"/>
  <c r="UCI67" i="9"/>
  <c r="UDQ67" i="9"/>
  <c r="UEY67" i="9"/>
  <c r="UGG67" i="9"/>
  <c r="UHO67" i="9"/>
  <c r="UIW67" i="9"/>
  <c r="UKC67" i="9"/>
  <c r="ULI67" i="9"/>
  <c r="UMO67" i="9"/>
  <c r="UNU67" i="9"/>
  <c r="UPA67" i="9"/>
  <c r="UQG67" i="9"/>
  <c r="URM67" i="9"/>
  <c r="USS67" i="9"/>
  <c r="UTY67" i="9"/>
  <c r="UVE67" i="9"/>
  <c r="UWK67" i="9"/>
  <c r="UXQ67" i="9"/>
  <c r="UYW67" i="9"/>
  <c r="VAC67" i="9"/>
  <c r="QHS67" i="9"/>
  <c r="QMQ67" i="9"/>
  <c r="QRK67" i="9"/>
  <c r="QUW67" i="9"/>
  <c r="QXS67" i="9"/>
  <c r="RAG67" i="9"/>
  <c r="RCQ67" i="9"/>
  <c r="REU67" i="9"/>
  <c r="RGS67" i="9"/>
  <c r="RIQ67" i="9"/>
  <c r="RKU67" i="9"/>
  <c r="RMM67" i="9"/>
  <c r="ROQ67" i="9"/>
  <c r="RQO67" i="9"/>
  <c r="RSM67" i="9"/>
  <c r="RUQ67" i="9"/>
  <c r="RWI67" i="9"/>
  <c r="RYI67" i="9"/>
  <c r="RZW67" i="9"/>
  <c r="SBM67" i="9"/>
  <c r="SDG67" i="9"/>
  <c r="SEU67" i="9"/>
  <c r="SGG67" i="9"/>
  <c r="SHS67" i="9"/>
  <c r="SJK67" i="9"/>
  <c r="SKW67" i="9"/>
  <c r="SMI67" i="9"/>
  <c r="SNU67" i="9"/>
  <c r="SPE67" i="9"/>
  <c r="SQQ67" i="9"/>
  <c r="SSC67" i="9"/>
  <c r="STM67" i="9"/>
  <c r="SUW67" i="9"/>
  <c r="SWG67" i="9"/>
  <c r="SXQ67" i="9"/>
  <c r="SZA67" i="9"/>
  <c r="TAM67" i="9"/>
  <c r="TBY67" i="9"/>
  <c r="TDI67" i="9"/>
  <c r="TES67" i="9"/>
  <c r="TGC67" i="9"/>
  <c r="THM67" i="9"/>
  <c r="TIW67" i="9"/>
  <c r="TKI67" i="9"/>
  <c r="TLU67" i="9"/>
  <c r="TNE67" i="9"/>
  <c r="TOO67" i="9"/>
  <c r="TPY67" i="9"/>
  <c r="TRI67" i="9"/>
  <c r="TSS67" i="9"/>
  <c r="TUE67" i="9"/>
  <c r="TVQ67" i="9"/>
  <c r="TXA67" i="9"/>
  <c r="TYK67" i="9"/>
  <c r="TZU67" i="9"/>
  <c r="UBC67" i="9"/>
  <c r="UCK67" i="9"/>
  <c r="UDS67" i="9"/>
  <c r="UFA67" i="9"/>
  <c r="UGI67" i="9"/>
  <c r="UHS67" i="9"/>
  <c r="UIY67" i="9"/>
  <c r="UKE67" i="9"/>
  <c r="ULK67" i="9"/>
  <c r="UMQ67" i="9"/>
  <c r="UNW67" i="9"/>
  <c r="UPC67" i="9"/>
  <c r="UQI67" i="9"/>
  <c r="URO67" i="9"/>
  <c r="USU67" i="9"/>
  <c r="QHU67" i="9"/>
  <c r="QMS67" i="9"/>
  <c r="QRM67" i="9"/>
  <c r="QUY67" i="9"/>
  <c r="QXU67" i="9"/>
  <c r="RAY67" i="9"/>
  <c r="RCS67" i="9"/>
  <c r="REW67" i="9"/>
  <c r="RGY67" i="9"/>
  <c r="RIS67" i="9"/>
  <c r="RKW67" i="9"/>
  <c r="RMO67" i="9"/>
  <c r="ROS67" i="9"/>
  <c r="RQU67" i="9"/>
  <c r="RSO67" i="9"/>
  <c r="RUS67" i="9"/>
  <c r="RWK67" i="9"/>
  <c r="RYK67" i="9"/>
  <c r="RZY67" i="9"/>
  <c r="SBO67" i="9"/>
  <c r="SDI67" i="9"/>
  <c r="SEW67" i="9"/>
  <c r="SGI67" i="9"/>
  <c r="SHU67" i="9"/>
  <c r="SJM67" i="9"/>
  <c r="SKY67" i="9"/>
  <c r="SMK67" i="9"/>
  <c r="SNW67" i="9"/>
  <c r="SPG67" i="9"/>
  <c r="SQU67" i="9"/>
  <c r="SSE67" i="9"/>
  <c r="STO67" i="9"/>
  <c r="SUY67" i="9"/>
  <c r="SWI67" i="9"/>
  <c r="SXS67" i="9"/>
  <c r="SZC67" i="9"/>
  <c r="TAQ67" i="9"/>
  <c r="TCA67" i="9"/>
  <c r="TDK67" i="9"/>
  <c r="TEU67" i="9"/>
  <c r="TGE67" i="9"/>
  <c r="THO67" i="9"/>
  <c r="TIY67" i="9"/>
  <c r="TKM67" i="9"/>
  <c r="TLW67" i="9"/>
  <c r="TNG67" i="9"/>
  <c r="TOQ67" i="9"/>
  <c r="TQA67" i="9"/>
  <c r="TRK67" i="9"/>
  <c r="TSU67" i="9"/>
  <c r="TUI67" i="9"/>
  <c r="TVS67" i="9"/>
  <c r="TXC67" i="9"/>
  <c r="TYM67" i="9"/>
  <c r="TZW67" i="9"/>
  <c r="UBE67" i="9"/>
  <c r="UCM67" i="9"/>
  <c r="UDU67" i="9"/>
  <c r="UFC67" i="9"/>
  <c r="UGM67" i="9"/>
  <c r="UHU67" i="9"/>
  <c r="UJA67" i="9"/>
  <c r="UKG67" i="9"/>
  <c r="ULM67" i="9"/>
  <c r="UMS67" i="9"/>
  <c r="UNY67" i="9"/>
  <c r="UPE67" i="9"/>
  <c r="UQK67" i="9"/>
  <c r="URQ67" i="9"/>
  <c r="USW67" i="9"/>
  <c r="UUC67" i="9"/>
  <c r="UVI67" i="9"/>
  <c r="UWO67" i="9"/>
  <c r="UXU67" i="9"/>
  <c r="UZA67" i="9"/>
  <c r="VAG67" i="9"/>
  <c r="VBM67" i="9"/>
  <c r="VCS67" i="9"/>
  <c r="VDY67" i="9"/>
  <c r="VFE67" i="9"/>
  <c r="VGK67" i="9"/>
  <c r="VHQ67" i="9"/>
  <c r="VIW67" i="9"/>
  <c r="VKC67" i="9"/>
  <c r="VLI67" i="9"/>
  <c r="VMO67" i="9"/>
  <c r="VNU67" i="9"/>
  <c r="VPA67" i="9"/>
  <c r="VQG67" i="9"/>
  <c r="VRM67" i="9"/>
  <c r="VSS67" i="9"/>
  <c r="VTY67" i="9"/>
  <c r="VVE67" i="9"/>
  <c r="VWK67" i="9"/>
  <c r="VXQ67" i="9"/>
  <c r="VYW67" i="9"/>
  <c r="WAC67" i="9"/>
  <c r="WBI67" i="9"/>
  <c r="WCO67" i="9"/>
  <c r="WDU67" i="9"/>
  <c r="WFA67" i="9"/>
  <c r="WGG67" i="9"/>
  <c r="WHM67" i="9"/>
  <c r="WIS67" i="9"/>
  <c r="WJY67" i="9"/>
  <c r="WLE67" i="9"/>
  <c r="WMK67" i="9"/>
  <c r="WNQ67" i="9"/>
  <c r="WOW67" i="9"/>
  <c r="WQC67" i="9"/>
  <c r="WRI67" i="9"/>
  <c r="WSO67" i="9"/>
  <c r="QIQ67" i="9"/>
  <c r="QNO67" i="9"/>
  <c r="QRO67" i="9"/>
  <c r="QVC67" i="9"/>
  <c r="QYO67" i="9"/>
  <c r="RBA67" i="9"/>
  <c r="RDA67" i="9"/>
  <c r="REY67" i="9"/>
  <c r="RHC67" i="9"/>
  <c r="RIU67" i="9"/>
  <c r="RKY67" i="9"/>
  <c r="RMW67" i="9"/>
  <c r="ROU67" i="9"/>
  <c r="RQY67" i="9"/>
  <c r="RSQ67" i="9"/>
  <c r="RUU67" i="9"/>
  <c r="RWO67" i="9"/>
  <c r="RYM67" i="9"/>
  <c r="SAA67" i="9"/>
  <c r="SBQ67" i="9"/>
  <c r="SDK67" i="9"/>
  <c r="SEY67" i="9"/>
  <c r="SGK67" i="9"/>
  <c r="SIA67" i="9"/>
  <c r="SJO67" i="9"/>
  <c r="SLA67" i="9"/>
  <c r="SMM67" i="9"/>
  <c r="SNY67" i="9"/>
  <c r="SPK67" i="9"/>
  <c r="SQW67" i="9"/>
  <c r="SSG67" i="9"/>
  <c r="STQ67" i="9"/>
  <c r="SVA67" i="9"/>
  <c r="SWK67" i="9"/>
  <c r="SXU67" i="9"/>
  <c r="SZG67" i="9"/>
  <c r="TAS67" i="9"/>
  <c r="TCC67" i="9"/>
  <c r="TDM67" i="9"/>
  <c r="TEW67" i="9"/>
  <c r="TGG67" i="9"/>
  <c r="THQ67" i="9"/>
  <c r="TJC67" i="9"/>
  <c r="TKO67" i="9"/>
  <c r="TLY67" i="9"/>
  <c r="TNI67" i="9"/>
  <c r="TOS67" i="9"/>
  <c r="TQC67" i="9"/>
  <c r="TRM67" i="9"/>
  <c r="TSY67" i="9"/>
  <c r="TUK67" i="9"/>
  <c r="TVU67" i="9"/>
  <c r="TXE67" i="9"/>
  <c r="TYO67" i="9"/>
  <c r="TZY67" i="9"/>
  <c r="UBG67" i="9"/>
  <c r="UCO67" i="9"/>
  <c r="UDW67" i="9"/>
  <c r="UFG67" i="9"/>
  <c r="UGO67" i="9"/>
  <c r="UHW67" i="9"/>
  <c r="UJC67" i="9"/>
  <c r="UKI67" i="9"/>
  <c r="ULO67" i="9"/>
  <c r="UMU67" i="9"/>
  <c r="UOA67" i="9"/>
  <c r="UPG67" i="9"/>
  <c r="UQM67" i="9"/>
  <c r="URS67" i="9"/>
  <c r="USY67" i="9"/>
  <c r="UUE67" i="9"/>
  <c r="UVK67" i="9"/>
  <c r="UWQ67" i="9"/>
  <c r="UXW67" i="9"/>
  <c r="UZC67" i="9"/>
  <c r="VAI67" i="9"/>
  <c r="VBO67" i="9"/>
  <c r="VCU67" i="9"/>
  <c r="VEA67" i="9"/>
  <c r="VFG67" i="9"/>
  <c r="VGM67" i="9"/>
  <c r="VHS67" i="9"/>
  <c r="VIY67" i="9"/>
  <c r="VKE67" i="9"/>
  <c r="VLK67" i="9"/>
  <c r="VMQ67" i="9"/>
  <c r="VNW67" i="9"/>
  <c r="VPC67" i="9"/>
  <c r="VQI67" i="9"/>
  <c r="VRO67" i="9"/>
  <c r="VSU67" i="9"/>
  <c r="VUA67" i="9"/>
  <c r="VVG67" i="9"/>
  <c r="VWM67" i="9"/>
  <c r="QIU67" i="9"/>
  <c r="QNS67" i="9"/>
  <c r="QRQ67" i="9"/>
  <c r="QVE67" i="9"/>
  <c r="QYQ67" i="9"/>
  <c r="RBC67" i="9"/>
  <c r="RDG67" i="9"/>
  <c r="RFA67" i="9"/>
  <c r="RHE67" i="9"/>
  <c r="RIW67" i="9"/>
  <c r="RLA67" i="9"/>
  <c r="RNC67" i="9"/>
  <c r="ROW67" i="9"/>
  <c r="RRA67" i="9"/>
  <c r="RSS67" i="9"/>
  <c r="RUW67" i="9"/>
  <c r="RWS67" i="9"/>
  <c r="RYO67" i="9"/>
  <c r="SAC67" i="9"/>
  <c r="SBW67" i="9"/>
  <c r="SDM67" i="9"/>
  <c r="SFA67" i="9"/>
  <c r="SGM67" i="9"/>
  <c r="SIE67" i="9"/>
  <c r="SJQ67" i="9"/>
  <c r="SLC67" i="9"/>
  <c r="SMO67" i="9"/>
  <c r="SOA67" i="9"/>
  <c r="SPO67" i="9"/>
  <c r="SQY67" i="9"/>
  <c r="SSI67" i="9"/>
  <c r="STS67" i="9"/>
  <c r="SVC67" i="9"/>
  <c r="SWM67" i="9"/>
  <c r="SXW67" i="9"/>
  <c r="SZK67" i="9"/>
  <c r="TAU67" i="9"/>
  <c r="TCE67" i="9"/>
  <c r="TDO67" i="9"/>
  <c r="TEY67" i="9"/>
  <c r="TGI67" i="9"/>
  <c r="THS67" i="9"/>
  <c r="TJG67" i="9"/>
  <c r="TKQ67" i="9"/>
  <c r="TMA67" i="9"/>
  <c r="TNK67" i="9"/>
  <c r="TOU67" i="9"/>
  <c r="TQE67" i="9"/>
  <c r="TRO67" i="9"/>
  <c r="TTC67" i="9"/>
  <c r="TUM67" i="9"/>
  <c r="TVW67" i="9"/>
  <c r="TXG67" i="9"/>
  <c r="TYQ67" i="9"/>
  <c r="UAA67" i="9"/>
  <c r="UBI67" i="9"/>
  <c r="UCQ67" i="9"/>
  <c r="UEA67" i="9"/>
  <c r="UFI67" i="9"/>
  <c r="UGQ67" i="9"/>
  <c r="UHY67" i="9"/>
  <c r="UJE67" i="9"/>
  <c r="UKK67" i="9"/>
  <c r="ULQ67" i="9"/>
  <c r="UMW67" i="9"/>
  <c r="UOC67" i="9"/>
  <c r="UPI67" i="9"/>
  <c r="UQO67" i="9"/>
  <c r="URU67" i="9"/>
  <c r="UTA67" i="9"/>
  <c r="UUG67" i="9"/>
  <c r="UVM67" i="9"/>
  <c r="UWS67" i="9"/>
  <c r="UXY67" i="9"/>
  <c r="UZE67" i="9"/>
  <c r="VAK67" i="9"/>
  <c r="VBQ67" i="9"/>
  <c r="VCW67" i="9"/>
  <c r="VEC67" i="9"/>
  <c r="VFI67" i="9"/>
  <c r="VGO67" i="9"/>
  <c r="VHU67" i="9"/>
  <c r="VJA67" i="9"/>
  <c r="VKG67" i="9"/>
  <c r="VLM67" i="9"/>
  <c r="VMS67" i="9"/>
  <c r="VNY67" i="9"/>
  <c r="VPE67" i="9"/>
  <c r="VQK67" i="9"/>
  <c r="VRQ67" i="9"/>
  <c r="VSW67" i="9"/>
  <c r="VUC67" i="9"/>
  <c r="VVI67" i="9"/>
  <c r="VWO67" i="9"/>
  <c r="VXU67" i="9"/>
  <c r="VZA67" i="9"/>
  <c r="WAG67" i="9"/>
  <c r="WBM67" i="9"/>
  <c r="WCS67" i="9"/>
  <c r="WDY67" i="9"/>
  <c r="WFE67" i="9"/>
  <c r="WGK67" i="9"/>
  <c r="WHQ67" i="9"/>
  <c r="WIW67" i="9"/>
  <c r="QIY67" i="9"/>
  <c r="QNW67" i="9"/>
  <c r="QSK67" i="9"/>
  <c r="QVG67" i="9"/>
  <c r="QYS67" i="9"/>
  <c r="RBE67" i="9"/>
  <c r="RDK67" i="9"/>
  <c r="RFC67" i="9"/>
  <c r="RHG67" i="9"/>
  <c r="RJE67" i="9"/>
  <c r="RLC67" i="9"/>
  <c r="RNG67" i="9"/>
  <c r="ROY67" i="9"/>
  <c r="RRC67" i="9"/>
  <c r="RTA67" i="9"/>
  <c r="RUY67" i="9"/>
  <c r="RWY67" i="9"/>
  <c r="RYQ67" i="9"/>
  <c r="SAG67" i="9"/>
  <c r="SCA67" i="9"/>
  <c r="SDO67" i="9"/>
  <c r="SFC67" i="9"/>
  <c r="SGO67" i="9"/>
  <c r="SIG67" i="9"/>
  <c r="SJS67" i="9"/>
  <c r="SLE67" i="9"/>
  <c r="SMQ67" i="9"/>
  <c r="SOE67" i="9"/>
  <c r="SPQ67" i="9"/>
  <c r="SRA67" i="9"/>
  <c r="SSK67" i="9"/>
  <c r="STU67" i="9"/>
  <c r="SVE67" i="9"/>
  <c r="SWO67" i="9"/>
  <c r="SYA67" i="9"/>
  <c r="TUO67" i="9"/>
  <c r="UPK67" i="9"/>
  <c r="VBI67" i="9"/>
  <c r="VHM67" i="9"/>
  <c r="VLO67" i="9"/>
  <c r="VOW67" i="9"/>
  <c r="VSI67" i="9"/>
  <c r="VUY67" i="9"/>
  <c r="VXO67" i="9"/>
  <c r="VZU67" i="9"/>
  <c r="WBQ67" i="9"/>
  <c r="WDQ67" i="9"/>
  <c r="WFO67" i="9"/>
  <c r="WHO67" i="9"/>
  <c r="WJI67" i="9"/>
  <c r="WKY67" i="9"/>
  <c r="WMM67" i="9"/>
  <c r="WNY67" i="9"/>
  <c r="WPK67" i="9"/>
  <c r="WRA67" i="9"/>
  <c r="WSM67" i="9"/>
  <c r="WTY67" i="9"/>
  <c r="WVI67" i="9"/>
  <c r="WWS67" i="9"/>
  <c r="WYC67" i="9"/>
  <c r="WZQ67" i="9"/>
  <c r="XBA67" i="9"/>
  <c r="XCK67" i="9"/>
  <c r="XDU67" i="9"/>
  <c r="SZM67" i="9"/>
  <c r="TVY67" i="9"/>
  <c r="UQQ67" i="9"/>
  <c r="VBK67" i="9"/>
  <c r="VHO67" i="9"/>
  <c r="VME67" i="9"/>
  <c r="VOY67" i="9"/>
  <c r="VSK67" i="9"/>
  <c r="VVA67" i="9"/>
  <c r="VXS67" i="9"/>
  <c r="VZW67" i="9"/>
  <c r="WBU67" i="9"/>
  <c r="WDS67" i="9"/>
  <c r="WFW67" i="9"/>
  <c r="WHS67" i="9"/>
  <c r="WJO67" i="9"/>
  <c r="WLA67" i="9"/>
  <c r="WMO67" i="9"/>
  <c r="WOA67" i="9"/>
  <c r="WPM67" i="9"/>
  <c r="WRC67" i="9"/>
  <c r="WSQ67" i="9"/>
  <c r="WUA67" i="9"/>
  <c r="WVK67" i="9"/>
  <c r="WWU67" i="9"/>
  <c r="WYI67" i="9"/>
  <c r="WZS67" i="9"/>
  <c r="XBC67" i="9"/>
  <c r="XCM67" i="9"/>
  <c r="XDW67" i="9"/>
  <c r="TAW67" i="9"/>
  <c r="TXI67" i="9"/>
  <c r="URW67" i="9"/>
  <c r="VBS67" i="9"/>
  <c r="VHW67" i="9"/>
  <c r="VMG67" i="9"/>
  <c r="VPG67" i="9"/>
  <c r="VSM67" i="9"/>
  <c r="VVC67" i="9"/>
  <c r="VXW67" i="9"/>
  <c r="VZY67" i="9"/>
  <c r="WBW67" i="9"/>
  <c r="WDW67" i="9"/>
  <c r="WFY67" i="9"/>
  <c r="WHU67" i="9"/>
  <c r="WJQ67" i="9"/>
  <c r="WLC67" i="9"/>
  <c r="WMQ67" i="9"/>
  <c r="WOC67" i="9"/>
  <c r="WPS67" i="9"/>
  <c r="WRE67" i="9"/>
  <c r="WSS67" i="9"/>
  <c r="WUC67" i="9"/>
  <c r="WVM67" i="9"/>
  <c r="WWW67" i="9"/>
  <c r="WYK67" i="9"/>
  <c r="WZU67" i="9"/>
  <c r="XBE67" i="9"/>
  <c r="XCO67" i="9"/>
  <c r="XDY67" i="9"/>
  <c r="TCG67" i="9"/>
  <c r="TYS67" i="9"/>
  <c r="UTC67" i="9"/>
  <c r="VCO67" i="9"/>
  <c r="VIO67" i="9"/>
  <c r="VMI67" i="9"/>
  <c r="VPW67" i="9"/>
  <c r="VSO67" i="9"/>
  <c r="VVK67" i="9"/>
  <c r="VYC67" i="9"/>
  <c r="WAA67" i="9"/>
  <c r="WCE67" i="9"/>
  <c r="WEA67" i="9"/>
  <c r="WGA67" i="9"/>
  <c r="WHY67" i="9"/>
  <c r="WJS67" i="9"/>
  <c r="WLG67" i="9"/>
  <c r="WMS67" i="9"/>
  <c r="WOE67" i="9"/>
  <c r="WPU67" i="9"/>
  <c r="WRG67" i="9"/>
  <c r="WSU67" i="9"/>
  <c r="WUE67" i="9"/>
  <c r="WVO67" i="9"/>
  <c r="WXC67" i="9"/>
  <c r="WYM67" i="9"/>
  <c r="WZW67" i="9"/>
  <c r="XBG67" i="9"/>
  <c r="XCQ67" i="9"/>
  <c r="XEA67" i="9"/>
  <c r="TDQ67" i="9"/>
  <c r="UAC67" i="9"/>
  <c r="UUA67" i="9"/>
  <c r="VCQ67" i="9"/>
  <c r="VIS67" i="9"/>
  <c r="VMK67" i="9"/>
  <c r="VPY67" i="9"/>
  <c r="VSQ67" i="9"/>
  <c r="VVQ67" i="9"/>
  <c r="VYE67" i="9"/>
  <c r="WAE67" i="9"/>
  <c r="WCG67" i="9"/>
  <c r="WEC67" i="9"/>
  <c r="WGC67" i="9"/>
  <c r="WIA67" i="9"/>
  <c r="WJU67" i="9"/>
  <c r="WLI67" i="9"/>
  <c r="WMU67" i="9"/>
  <c r="WOG67" i="9"/>
  <c r="WPW67" i="9"/>
  <c r="WRK67" i="9"/>
  <c r="WSW67" i="9"/>
  <c r="WUG67" i="9"/>
  <c r="WVQ67" i="9"/>
  <c r="WXE67" i="9"/>
  <c r="WYO67" i="9"/>
  <c r="WZY67" i="9"/>
  <c r="XBI67" i="9"/>
  <c r="XCS67" i="9"/>
  <c r="XEC67" i="9"/>
  <c r="TFA67" i="9"/>
  <c r="UBK67" i="9"/>
  <c r="UUI67" i="9"/>
  <c r="VCY67" i="9"/>
  <c r="VIU67" i="9"/>
  <c r="VMM67" i="9"/>
  <c r="VQA67" i="9"/>
  <c r="VSY67" i="9"/>
  <c r="VWA67" i="9"/>
  <c r="VYM67" i="9"/>
  <c r="WAI67" i="9"/>
  <c r="WCI67" i="9"/>
  <c r="WEG67" i="9"/>
  <c r="WGE67" i="9"/>
  <c r="WIC67" i="9"/>
  <c r="WJW67" i="9"/>
  <c r="WLK67" i="9"/>
  <c r="WMW67" i="9"/>
  <c r="WOM67" i="9"/>
  <c r="WPY67" i="9"/>
  <c r="WRM67" i="9"/>
  <c r="WSY67" i="9"/>
  <c r="WUI67" i="9"/>
  <c r="WVW67" i="9"/>
  <c r="WXG67" i="9"/>
  <c r="WYQ67" i="9"/>
  <c r="XAA67" i="9"/>
  <c r="XBK67" i="9"/>
  <c r="XCU67" i="9"/>
  <c r="XEE67" i="9"/>
  <c r="TGK67" i="9"/>
  <c r="UCU67" i="9"/>
  <c r="UVG67" i="9"/>
  <c r="VDU67" i="9"/>
  <c r="VJC67" i="9"/>
  <c r="VMU67" i="9"/>
  <c r="VQC67" i="9"/>
  <c r="VTE67" i="9"/>
  <c r="VWC67" i="9"/>
  <c r="VYO67" i="9"/>
  <c r="WAK67" i="9"/>
  <c r="WCK67" i="9"/>
  <c r="WEI67" i="9"/>
  <c r="WGI67" i="9"/>
  <c r="WII67" i="9"/>
  <c r="WKA67" i="9"/>
  <c r="WLM67" i="9"/>
  <c r="WMY67" i="9"/>
  <c r="WOO67" i="9"/>
  <c r="WQA67" i="9"/>
  <c r="WRO67" i="9"/>
  <c r="WTA67" i="9"/>
  <c r="WUK67" i="9"/>
  <c r="WVY67" i="9"/>
  <c r="WXI67" i="9"/>
  <c r="WYS67" i="9"/>
  <c r="XAC67" i="9"/>
  <c r="XBM67" i="9"/>
  <c r="XCW67" i="9"/>
  <c r="XEG67" i="9"/>
  <c r="THW67" i="9"/>
  <c r="UEC67" i="9"/>
  <c r="UVO67" i="9"/>
  <c r="VDW67" i="9"/>
  <c r="VJU67" i="9"/>
  <c r="VNK67" i="9"/>
  <c r="VQE67" i="9"/>
  <c r="VTO67" i="9"/>
  <c r="VWE67" i="9"/>
  <c r="VYQ67" i="9"/>
  <c r="WAO67" i="9"/>
  <c r="WCM67" i="9"/>
  <c r="WEQ67" i="9"/>
  <c r="WGM67" i="9"/>
  <c r="WIK67" i="9"/>
  <c r="WKC67" i="9"/>
  <c r="WLO67" i="9"/>
  <c r="WNA67" i="9"/>
  <c r="WOQ67" i="9"/>
  <c r="WQE67" i="9"/>
  <c r="WRQ67" i="9"/>
  <c r="WTC67" i="9"/>
  <c r="WUQ67" i="9"/>
  <c r="WWA67" i="9"/>
  <c r="WXK67" i="9"/>
  <c r="WYU67" i="9"/>
  <c r="XAE67" i="9"/>
  <c r="XBO67" i="9"/>
  <c r="XCY67" i="9"/>
  <c r="XEM67" i="9"/>
  <c r="TJI67" i="9"/>
  <c r="UFK67" i="9"/>
  <c r="UWM67" i="9"/>
  <c r="VEE67" i="9"/>
  <c r="VJW67" i="9"/>
  <c r="VNM67" i="9"/>
  <c r="VQM67" i="9"/>
  <c r="VTQ67" i="9"/>
  <c r="VWG67" i="9"/>
  <c r="VYS67" i="9"/>
  <c r="WAQ67" i="9"/>
  <c r="WCQ67" i="9"/>
  <c r="WES67" i="9"/>
  <c r="WGO67" i="9"/>
  <c r="WIM67" i="9"/>
  <c r="WKE67" i="9"/>
  <c r="WLQ67" i="9"/>
  <c r="WNG67" i="9"/>
  <c r="WOS67" i="9"/>
  <c r="WQG67" i="9"/>
  <c r="WRS67" i="9"/>
  <c r="WTE67" i="9"/>
  <c r="WUS67" i="9"/>
  <c r="WWC67" i="9"/>
  <c r="WXM67" i="9"/>
  <c r="WYW67" i="9"/>
  <c r="XAG67" i="9"/>
  <c r="XBQ67" i="9"/>
  <c r="XDA67" i="9"/>
  <c r="XEO67" i="9"/>
  <c r="TKS67" i="9"/>
  <c r="UGS67" i="9"/>
  <c r="UWU67" i="9"/>
  <c r="VFA67" i="9"/>
  <c r="VJY67" i="9"/>
  <c r="VNO67" i="9"/>
  <c r="VRC67" i="9"/>
  <c r="VTS67" i="9"/>
  <c r="VWI67" i="9"/>
  <c r="VYU67" i="9"/>
  <c r="WAY67" i="9"/>
  <c r="WCU67" i="9"/>
  <c r="WEU67" i="9"/>
  <c r="WGS67" i="9"/>
  <c r="WIO67" i="9"/>
  <c r="WKG67" i="9"/>
  <c r="WLS67" i="9"/>
  <c r="WNI67" i="9"/>
  <c r="WOU67" i="9"/>
  <c r="WQI67" i="9"/>
  <c r="WRU67" i="9"/>
  <c r="WTK67" i="9"/>
  <c r="WUU67" i="9"/>
  <c r="WWE67" i="9"/>
  <c r="WXO67" i="9"/>
  <c r="WYY67" i="9"/>
  <c r="XAI67" i="9"/>
  <c r="XBS67" i="9"/>
  <c r="XDG67" i="9"/>
  <c r="XEQ67" i="9"/>
  <c r="TMC67" i="9"/>
  <c r="UIA67" i="9"/>
  <c r="UXS67" i="9"/>
  <c r="VFC67" i="9"/>
  <c r="VKA67" i="9"/>
  <c r="VNQ67" i="9"/>
  <c r="VRE67" i="9"/>
  <c r="VTU67" i="9"/>
  <c r="VWQ67" i="9"/>
  <c r="VYY67" i="9"/>
  <c r="WBA67" i="9"/>
  <c r="WCW67" i="9"/>
  <c r="WEW67" i="9"/>
  <c r="WGU67" i="9"/>
  <c r="WIQ67" i="9"/>
  <c r="WKI67" i="9"/>
  <c r="WLU67" i="9"/>
  <c r="WNK67" i="9"/>
  <c r="WOY67" i="9"/>
  <c r="WQK67" i="9"/>
  <c r="WRW67" i="9"/>
  <c r="WTM67" i="9"/>
  <c r="WUW67" i="9"/>
  <c r="WWG67" i="9"/>
  <c r="WXQ67" i="9"/>
  <c r="WZA67" i="9"/>
  <c r="XAK67" i="9"/>
  <c r="XBU67" i="9"/>
  <c r="XDI67" i="9"/>
  <c r="XES67" i="9"/>
  <c r="TNM67" i="9"/>
  <c r="UJG67" i="9"/>
  <c r="UYA67" i="9"/>
  <c r="VFK67" i="9"/>
  <c r="VKI67" i="9"/>
  <c r="VNS67" i="9"/>
  <c r="VRG67" i="9"/>
  <c r="VTW67" i="9"/>
  <c r="VWW67" i="9"/>
  <c r="VZC67" i="9"/>
  <c r="WBC67" i="9"/>
  <c r="WDA67" i="9"/>
  <c r="WEY67" i="9"/>
  <c r="WHC67" i="9"/>
  <c r="WIU67" i="9"/>
  <c r="WKK67" i="9"/>
  <c r="WMA67" i="9"/>
  <c r="WNM67" i="9"/>
  <c r="WPA67" i="9"/>
  <c r="WQM67" i="9"/>
  <c r="WRY67" i="9"/>
  <c r="WTO67" i="9"/>
  <c r="WUY67" i="9"/>
  <c r="WWI67" i="9"/>
  <c r="WXS67" i="9"/>
  <c r="WZC67" i="9"/>
  <c r="XAM67" i="9"/>
  <c r="XCA67" i="9"/>
  <c r="XDK67" i="9"/>
  <c r="XEU67" i="9"/>
  <c r="TOW67" i="9"/>
  <c r="UKM67" i="9"/>
  <c r="UYY67" i="9"/>
  <c r="VGG67" i="9"/>
  <c r="VLA67" i="9"/>
  <c r="VOA67" i="9"/>
  <c r="VRI67" i="9"/>
  <c r="VUE67" i="9"/>
  <c r="VXG67" i="9"/>
  <c r="VZE67" i="9"/>
  <c r="WBE67" i="9"/>
  <c r="WDC67" i="9"/>
  <c r="WFC67" i="9"/>
  <c r="WHE67" i="9"/>
  <c r="WIY67" i="9"/>
  <c r="WKM67" i="9"/>
  <c r="WMC67" i="9"/>
  <c r="WNO67" i="9"/>
  <c r="WPC67" i="9"/>
  <c r="WQO67" i="9"/>
  <c r="WSE67" i="9"/>
  <c r="WTQ67" i="9"/>
  <c r="WVA67" i="9"/>
  <c r="WWK67" i="9"/>
  <c r="WXU67" i="9"/>
  <c r="WZE67" i="9"/>
  <c r="XAO67" i="9"/>
  <c r="XCC67" i="9"/>
  <c r="XDM67" i="9"/>
  <c r="XEW67" i="9"/>
  <c r="TQG67" i="9"/>
  <c r="ULS67" i="9"/>
  <c r="UZG67" i="9"/>
  <c r="VGI67" i="9"/>
  <c r="VLC67" i="9"/>
  <c r="VOQ67" i="9"/>
  <c r="VRK67" i="9"/>
  <c r="VUK67" i="9"/>
  <c r="VXI67" i="9"/>
  <c r="VZI67" i="9"/>
  <c r="WBG67" i="9"/>
  <c r="WDK67" i="9"/>
  <c r="WFG67" i="9"/>
  <c r="WHG67" i="9"/>
  <c r="WJA67" i="9"/>
  <c r="WKO67" i="9"/>
  <c r="WME67" i="9"/>
  <c r="WNS67" i="9"/>
  <c r="WPE67" i="9"/>
  <c r="WQQ67" i="9"/>
  <c r="WSG67" i="9"/>
  <c r="WTS67" i="9"/>
  <c r="WVC67" i="9"/>
  <c r="WWM67" i="9"/>
  <c r="WXW67" i="9"/>
  <c r="WZG67" i="9"/>
  <c r="XAU67" i="9"/>
  <c r="XCE67" i="9"/>
  <c r="XDO67" i="9"/>
  <c r="XEY67" i="9"/>
  <c r="TRS67" i="9"/>
  <c r="UMY67" i="9"/>
  <c r="VAE67" i="9"/>
  <c r="VGQ67" i="9"/>
  <c r="VLE67" i="9"/>
  <c r="VOS67" i="9"/>
  <c r="VRS67" i="9"/>
  <c r="VUU67" i="9"/>
  <c r="VXK67" i="9"/>
  <c r="VZK67" i="9"/>
  <c r="WBK67" i="9"/>
  <c r="WDM67" i="9"/>
  <c r="WFI67" i="9"/>
  <c r="WHI67" i="9"/>
  <c r="WJE67" i="9"/>
  <c r="WKU67" i="9"/>
  <c r="WMG67" i="9"/>
  <c r="WNU67" i="9"/>
  <c r="WPG67" i="9"/>
  <c r="WQS67" i="9"/>
  <c r="WSI67" i="9"/>
  <c r="WTU67" i="9"/>
  <c r="WVE67" i="9"/>
  <c r="WWO67" i="9"/>
  <c r="WXY67" i="9"/>
  <c r="WZI67" i="9"/>
  <c r="XAW67" i="9"/>
  <c r="XCG67" i="9"/>
  <c r="XDQ67" i="9"/>
  <c r="XFA67" i="9"/>
  <c r="TTE67" i="9"/>
  <c r="UOE67" i="9"/>
  <c r="VAM67" i="9"/>
  <c r="VHI67" i="9"/>
  <c r="VLG67" i="9"/>
  <c r="VOU67" i="9"/>
  <c r="VRY67" i="9"/>
  <c r="VUW67" i="9"/>
  <c r="VXM67" i="9"/>
  <c r="VZS67" i="9"/>
  <c r="WBO67" i="9"/>
  <c r="WDO67" i="9"/>
  <c r="WFM67" i="9"/>
  <c r="WHK67" i="9"/>
  <c r="WJG67" i="9"/>
  <c r="WKW67" i="9"/>
  <c r="WMI67" i="9"/>
  <c r="WNW67" i="9"/>
  <c r="WPI67" i="9"/>
  <c r="WQY67" i="9"/>
  <c r="WSK67" i="9"/>
  <c r="WTW67" i="9"/>
  <c r="WVG67" i="9"/>
  <c r="WWQ67" i="9"/>
  <c r="WYA67" i="9"/>
  <c r="WZO67" i="9"/>
  <c r="XAY67" i="9"/>
  <c r="XCI67" i="9"/>
  <c r="XDS67" i="9"/>
  <c r="XFC67" i="9"/>
  <c r="AS68" i="9"/>
  <c r="BY68" i="9"/>
  <c r="DE68" i="9"/>
  <c r="EK68" i="9"/>
  <c r="FQ68" i="9"/>
  <c r="GW68" i="9"/>
  <c r="IC68" i="9"/>
  <c r="JI68" i="9"/>
  <c r="KO68" i="9"/>
  <c r="LU68" i="9"/>
  <c r="NA68" i="9"/>
  <c r="OG68" i="9"/>
  <c r="PM68" i="9"/>
  <c r="QS68" i="9"/>
  <c r="RY68" i="9"/>
  <c r="TE68" i="9"/>
  <c r="UK68" i="9"/>
  <c r="VQ68" i="9"/>
  <c r="WW68" i="9"/>
  <c r="YC68" i="9"/>
  <c r="ZI68" i="9"/>
  <c r="AAO68" i="9"/>
  <c r="ABU68" i="9"/>
  <c r="ADA68" i="9"/>
  <c r="AEG68" i="9"/>
  <c r="AFM68" i="9"/>
  <c r="AGS68" i="9"/>
  <c r="AHY68" i="9"/>
  <c r="AJE68" i="9"/>
  <c r="AKK68" i="9"/>
  <c r="ALQ68" i="9"/>
  <c r="AMW68" i="9"/>
  <c r="AOC68" i="9"/>
  <c r="API68" i="9"/>
  <c r="AQO68" i="9"/>
  <c r="ARU68" i="9"/>
  <c r="ATA68" i="9"/>
  <c r="AUG68" i="9"/>
  <c r="AVM68" i="9"/>
  <c r="AWS68" i="9"/>
  <c r="AXY68" i="9"/>
  <c r="AZE68" i="9"/>
  <c r="BAK68" i="9"/>
  <c r="AU68" i="9"/>
  <c r="CA68" i="9"/>
  <c r="DG68" i="9"/>
  <c r="EM68" i="9"/>
  <c r="FS68" i="9"/>
  <c r="GY68" i="9"/>
  <c r="IE68" i="9"/>
  <c r="JK68" i="9"/>
  <c r="KQ68" i="9"/>
  <c r="LW68" i="9"/>
  <c r="NC68" i="9"/>
  <c r="OI68" i="9"/>
  <c r="PO68" i="9"/>
  <c r="QU68" i="9"/>
  <c r="SA68" i="9"/>
  <c r="TG68" i="9"/>
  <c r="UM68" i="9"/>
  <c r="VS68" i="9"/>
  <c r="WY68" i="9"/>
  <c r="YE68" i="9"/>
  <c r="ZK68" i="9"/>
  <c r="AAQ68" i="9"/>
  <c r="ABW68" i="9"/>
  <c r="ADC68" i="9"/>
  <c r="AEI68" i="9"/>
  <c r="AFO68" i="9"/>
  <c r="AGU68" i="9"/>
  <c r="AIA68" i="9"/>
  <c r="AI68" i="9"/>
  <c r="BS68" i="9"/>
  <c r="DC68" i="9"/>
  <c r="EQ68" i="9"/>
  <c r="GA68" i="9"/>
  <c r="HK68" i="9"/>
  <c r="IU68" i="9"/>
  <c r="KE68" i="9"/>
  <c r="LO68" i="9"/>
  <c r="MY68" i="9"/>
  <c r="OM68" i="9"/>
  <c r="PW68" i="9"/>
  <c r="RG68" i="9"/>
  <c r="SQ68" i="9"/>
  <c r="UA68" i="9"/>
  <c r="VK68" i="9"/>
  <c r="WU68" i="9"/>
  <c r="YI68" i="9"/>
  <c r="ZS68" i="9"/>
  <c r="ABC68" i="9"/>
  <c r="ACM68" i="9"/>
  <c r="ADW68" i="9"/>
  <c r="AFG68" i="9"/>
  <c r="AGQ68" i="9"/>
  <c r="AIE68" i="9"/>
  <c r="AJM68" i="9"/>
  <c r="AKU68" i="9"/>
  <c r="AK68" i="9"/>
  <c r="BU68" i="9"/>
  <c r="DI68" i="9"/>
  <c r="ES68" i="9"/>
  <c r="GC68" i="9"/>
  <c r="HM68" i="9"/>
  <c r="IW68" i="9"/>
  <c r="KG68" i="9"/>
  <c r="LQ68" i="9"/>
  <c r="NE68" i="9"/>
  <c r="OO68" i="9"/>
  <c r="PY68" i="9"/>
  <c r="RI68" i="9"/>
  <c r="SS68" i="9"/>
  <c r="UC68" i="9"/>
  <c r="VM68" i="9"/>
  <c r="XA68" i="9"/>
  <c r="YK68" i="9"/>
  <c r="ZU68" i="9"/>
  <c r="AM68" i="9"/>
  <c r="BW68" i="9"/>
  <c r="DK68" i="9"/>
  <c r="EU68" i="9"/>
  <c r="GE68" i="9"/>
  <c r="HO68" i="9"/>
  <c r="IY68" i="9"/>
  <c r="KI68" i="9"/>
  <c r="LS68" i="9"/>
  <c r="NG68" i="9"/>
  <c r="OQ68" i="9"/>
  <c r="QA68" i="9"/>
  <c r="RK68" i="9"/>
  <c r="SU68" i="9"/>
  <c r="UE68" i="9"/>
  <c r="VO68" i="9"/>
  <c r="XC68" i="9"/>
  <c r="YM68" i="9"/>
  <c r="ZW68" i="9"/>
  <c r="ABG68" i="9"/>
  <c r="ACQ68" i="9"/>
  <c r="AEA68" i="9"/>
  <c r="AFK68" i="9"/>
  <c r="AGY68" i="9"/>
  <c r="AII68" i="9"/>
  <c r="AJQ68" i="9"/>
  <c r="AKY68" i="9"/>
  <c r="AMG68" i="9"/>
  <c r="ANO68" i="9"/>
  <c r="AOW68" i="9"/>
  <c r="AQE68" i="9"/>
  <c r="ARM68" i="9"/>
  <c r="ASU68" i="9"/>
  <c r="AUC68" i="9"/>
  <c r="AVK68" i="9"/>
  <c r="AWU68" i="9"/>
  <c r="AYC68" i="9"/>
  <c r="AZK68" i="9"/>
  <c r="BAS68" i="9"/>
  <c r="BBY68" i="9"/>
  <c r="BDE68" i="9"/>
  <c r="BEK68" i="9"/>
  <c r="BFQ68" i="9"/>
  <c r="BGW68" i="9"/>
  <c r="BIC68" i="9"/>
  <c r="BJI68" i="9"/>
  <c r="BKO68" i="9"/>
  <c r="BLU68" i="9"/>
  <c r="BNA68" i="9"/>
  <c r="BOG68" i="9"/>
  <c r="BPM68" i="9"/>
  <c r="BQS68" i="9"/>
  <c r="BRY68" i="9"/>
  <c r="BTE68" i="9"/>
  <c r="BUK68" i="9"/>
  <c r="BVQ68" i="9"/>
  <c r="BWW68" i="9"/>
  <c r="BYC68" i="9"/>
  <c r="BZI68" i="9"/>
  <c r="CAO68" i="9"/>
  <c r="CBU68" i="9"/>
  <c r="AO68" i="9"/>
  <c r="CC68" i="9"/>
  <c r="DM68" i="9"/>
  <c r="EW68" i="9"/>
  <c r="GG68" i="9"/>
  <c r="HQ68" i="9"/>
  <c r="JA68" i="9"/>
  <c r="KK68" i="9"/>
  <c r="LY68" i="9"/>
  <c r="NI68" i="9"/>
  <c r="OS68" i="9"/>
  <c r="QC68" i="9"/>
  <c r="RM68" i="9"/>
  <c r="SW68" i="9"/>
  <c r="UG68" i="9"/>
  <c r="VU68" i="9"/>
  <c r="XE68" i="9"/>
  <c r="YO68" i="9"/>
  <c r="ZY68" i="9"/>
  <c r="ABI68" i="9"/>
  <c r="ACS68" i="9"/>
  <c r="AEC68" i="9"/>
  <c r="AFQ68" i="9"/>
  <c r="AHA68" i="9"/>
  <c r="AIK68" i="9"/>
  <c r="AJS68" i="9"/>
  <c r="ALA68" i="9"/>
  <c r="AMI68" i="9"/>
  <c r="ANQ68" i="9"/>
  <c r="AOY68" i="9"/>
  <c r="AQG68" i="9"/>
  <c r="ARO68" i="9"/>
  <c r="ASW68" i="9"/>
  <c r="AUE68" i="9"/>
  <c r="AVO68" i="9"/>
  <c r="AWW68" i="9"/>
  <c r="AYE68" i="9"/>
  <c r="AZM68" i="9"/>
  <c r="BAU68" i="9"/>
  <c r="BCA68" i="9"/>
  <c r="BDG68" i="9"/>
  <c r="BEM68" i="9"/>
  <c r="BFS68" i="9"/>
  <c r="BGY68" i="9"/>
  <c r="BIE68" i="9"/>
  <c r="BJK68" i="9"/>
  <c r="BKQ68" i="9"/>
  <c r="BLW68" i="9"/>
  <c r="BNC68" i="9"/>
  <c r="BOI68" i="9"/>
  <c r="BPO68" i="9"/>
  <c r="BQU68" i="9"/>
  <c r="BSA68" i="9"/>
  <c r="BTG68" i="9"/>
  <c r="BUM68" i="9"/>
  <c r="BVS68" i="9"/>
  <c r="BWY68" i="9"/>
  <c r="BYE68" i="9"/>
  <c r="BZK68" i="9"/>
  <c r="CAQ68" i="9"/>
  <c r="AQ68" i="9"/>
  <c r="CE68" i="9"/>
  <c r="DO68" i="9"/>
  <c r="EY68" i="9"/>
  <c r="GI68" i="9"/>
  <c r="HS68" i="9"/>
  <c r="JC68" i="9"/>
  <c r="KM68" i="9"/>
  <c r="MA68" i="9"/>
  <c r="NK68" i="9"/>
  <c r="OU68" i="9"/>
  <c r="QE68" i="9"/>
  <c r="RO68" i="9"/>
  <c r="SY68" i="9"/>
  <c r="UI68" i="9"/>
  <c r="VW68" i="9"/>
  <c r="XG68" i="9"/>
  <c r="YQ68" i="9"/>
  <c r="AAA68" i="9"/>
  <c r="ABK68" i="9"/>
  <c r="ACU68" i="9"/>
  <c r="AEE68" i="9"/>
  <c r="AW68" i="9"/>
  <c r="CG68" i="9"/>
  <c r="DQ68" i="9"/>
  <c r="FA68" i="9"/>
  <c r="GK68" i="9"/>
  <c r="HU68" i="9"/>
  <c r="JE68" i="9"/>
  <c r="KS68" i="9"/>
  <c r="MC68" i="9"/>
  <c r="NM68" i="9"/>
  <c r="OW68" i="9"/>
  <c r="QG68" i="9"/>
  <c r="RQ68" i="9"/>
  <c r="TA68" i="9"/>
  <c r="UO68" i="9"/>
  <c r="VY68" i="9"/>
  <c r="XI68" i="9"/>
  <c r="YS68" i="9"/>
  <c r="AAC68" i="9"/>
  <c r="ABM68" i="9"/>
  <c r="ACW68" i="9"/>
  <c r="AEK68" i="9"/>
  <c r="AFU68" i="9"/>
  <c r="AY68" i="9"/>
  <c r="CI68" i="9"/>
  <c r="DS68" i="9"/>
  <c r="FC68" i="9"/>
  <c r="GM68" i="9"/>
  <c r="HW68" i="9"/>
  <c r="JG68" i="9"/>
  <c r="KU68" i="9"/>
  <c r="ME68" i="9"/>
  <c r="NO68" i="9"/>
  <c r="OY68" i="9"/>
  <c r="QI68" i="9"/>
  <c r="RS68" i="9"/>
  <c r="TC68" i="9"/>
  <c r="UQ68" i="9"/>
  <c r="WA68" i="9"/>
  <c r="XK68" i="9"/>
  <c r="YU68" i="9"/>
  <c r="AAE68" i="9"/>
  <c r="ABO68" i="9"/>
  <c r="ACY68" i="9"/>
  <c r="AEM68" i="9"/>
  <c r="AFW68" i="9"/>
  <c r="BA68" i="9"/>
  <c r="CK68" i="9"/>
  <c r="DU68" i="9"/>
  <c r="FE68" i="9"/>
  <c r="GO68" i="9"/>
  <c r="HY68" i="9"/>
  <c r="JM68" i="9"/>
  <c r="KW68" i="9"/>
  <c r="MG68" i="9"/>
  <c r="NQ68" i="9"/>
  <c r="PA68" i="9"/>
  <c r="QK68" i="9"/>
  <c r="RU68" i="9"/>
  <c r="TI68" i="9"/>
  <c r="US68" i="9"/>
  <c r="WC68" i="9"/>
  <c r="XM68" i="9"/>
  <c r="YW68" i="9"/>
  <c r="AAG68" i="9"/>
  <c r="ABQ68" i="9"/>
  <c r="ADE68" i="9"/>
  <c r="AEO68" i="9"/>
  <c r="AFY68" i="9"/>
  <c r="AHI68" i="9"/>
  <c r="AIS68" i="9"/>
  <c r="AKA68" i="9"/>
  <c r="BC68" i="9"/>
  <c r="CM68" i="9"/>
  <c r="DW68" i="9"/>
  <c r="FG68" i="9"/>
  <c r="GQ68" i="9"/>
  <c r="IA68" i="9"/>
  <c r="JO68" i="9"/>
  <c r="KY68" i="9"/>
  <c r="MI68" i="9"/>
  <c r="NS68" i="9"/>
  <c r="PC68" i="9"/>
  <c r="QM68" i="9"/>
  <c r="RW68" i="9"/>
  <c r="TK68" i="9"/>
  <c r="UU68" i="9"/>
  <c r="WE68" i="9"/>
  <c r="XO68" i="9"/>
  <c r="YY68" i="9"/>
  <c r="AAI68" i="9"/>
  <c r="ABS68" i="9"/>
  <c r="ADG68" i="9"/>
  <c r="AEQ68" i="9"/>
  <c r="BE68" i="9"/>
  <c r="CO68" i="9"/>
  <c r="DY68" i="9"/>
  <c r="FI68" i="9"/>
  <c r="GS68" i="9"/>
  <c r="IG68" i="9"/>
  <c r="JQ68" i="9"/>
  <c r="LA68" i="9"/>
  <c r="MK68" i="9"/>
  <c r="NU68" i="9"/>
  <c r="PE68" i="9"/>
  <c r="QO68" i="9"/>
  <c r="SC68" i="9"/>
  <c r="TM68" i="9"/>
  <c r="UW68" i="9"/>
  <c r="WG68" i="9"/>
  <c r="XQ68" i="9"/>
  <c r="ZA68" i="9"/>
  <c r="AAK68" i="9"/>
  <c r="ABY68" i="9"/>
  <c r="ADI68" i="9"/>
  <c r="AES68" i="9"/>
  <c r="AGC68" i="9"/>
  <c r="AHM68" i="9"/>
  <c r="AIW68" i="9"/>
  <c r="AKE68" i="9"/>
  <c r="ALM68" i="9"/>
  <c r="AMU68" i="9"/>
  <c r="AOE68" i="9"/>
  <c r="APM68" i="9"/>
  <c r="AQU68" i="9"/>
  <c r="ASC68" i="9"/>
  <c r="ATK68" i="9"/>
  <c r="AUS68" i="9"/>
  <c r="AWA68" i="9"/>
  <c r="AXI68" i="9"/>
  <c r="AYQ68" i="9"/>
  <c r="AZY68" i="9"/>
  <c r="BBG68" i="9"/>
  <c r="BCM68" i="9"/>
  <c r="BDS68" i="9"/>
  <c r="BEY68" i="9"/>
  <c r="BGE68" i="9"/>
  <c r="BHK68" i="9"/>
  <c r="BIQ68" i="9"/>
  <c r="BJW68" i="9"/>
  <c r="BLC68" i="9"/>
  <c r="BMI68" i="9"/>
  <c r="BNO68" i="9"/>
  <c r="BOU68" i="9"/>
  <c r="BQA68" i="9"/>
  <c r="BRG68" i="9"/>
  <c r="BSM68" i="9"/>
  <c r="BTS68" i="9"/>
  <c r="BUY68" i="9"/>
  <c r="BG68" i="9"/>
  <c r="CQ68" i="9"/>
  <c r="EA68" i="9"/>
  <c r="FK68" i="9"/>
  <c r="GU68" i="9"/>
  <c r="II68" i="9"/>
  <c r="JS68" i="9"/>
  <c r="LC68" i="9"/>
  <c r="MM68" i="9"/>
  <c r="NW68" i="9"/>
  <c r="PG68" i="9"/>
  <c r="QQ68" i="9"/>
  <c r="SE68" i="9"/>
  <c r="TO68" i="9"/>
  <c r="UY68" i="9"/>
  <c r="WI68" i="9"/>
  <c r="XS68" i="9"/>
  <c r="ZC68" i="9"/>
  <c r="AAM68" i="9"/>
  <c r="BI68" i="9"/>
  <c r="CS68" i="9"/>
  <c r="EC68" i="9"/>
  <c r="FM68" i="9"/>
  <c r="HA68" i="9"/>
  <c r="IK68" i="9"/>
  <c r="JU68" i="9"/>
  <c r="LE68" i="9"/>
  <c r="MO68" i="9"/>
  <c r="NY68" i="9"/>
  <c r="PI68" i="9"/>
  <c r="QW68" i="9"/>
  <c r="SG68" i="9"/>
  <c r="TQ68" i="9"/>
  <c r="VA68" i="9"/>
  <c r="WK68" i="9"/>
  <c r="XU68" i="9"/>
  <c r="ZE68" i="9"/>
  <c r="AAS68" i="9"/>
  <c r="ACC68" i="9"/>
  <c r="BK68" i="9"/>
  <c r="CU68" i="9"/>
  <c r="EE68" i="9"/>
  <c r="FO68" i="9"/>
  <c r="HC68" i="9"/>
  <c r="IM68" i="9"/>
  <c r="JW68" i="9"/>
  <c r="LG68" i="9"/>
  <c r="MQ68" i="9"/>
  <c r="OA68" i="9"/>
  <c r="PK68" i="9"/>
  <c r="QY68" i="9"/>
  <c r="SI68" i="9"/>
  <c r="TS68" i="9"/>
  <c r="VC68" i="9"/>
  <c r="WM68" i="9"/>
  <c r="XW68" i="9"/>
  <c r="ZG68" i="9"/>
  <c r="AAU68" i="9"/>
  <c r="ACE68" i="9"/>
  <c r="ADO68" i="9"/>
  <c r="AEY68" i="9"/>
  <c r="AGI68" i="9"/>
  <c r="AHS68" i="9"/>
  <c r="AJC68" i="9"/>
  <c r="AKM68" i="9"/>
  <c r="ALU68" i="9"/>
  <c r="ANC68" i="9"/>
  <c r="AOK68" i="9"/>
  <c r="APS68" i="9"/>
  <c r="ARA68" i="9"/>
  <c r="ASI68" i="9"/>
  <c r="ATQ68" i="9"/>
  <c r="BM68" i="9"/>
  <c r="CW68" i="9"/>
  <c r="EG68" i="9"/>
  <c r="FU68" i="9"/>
  <c r="HE68" i="9"/>
  <c r="IO68" i="9"/>
  <c r="JY68" i="9"/>
  <c r="LI68" i="9"/>
  <c r="MS68" i="9"/>
  <c r="OC68" i="9"/>
  <c r="PQ68" i="9"/>
  <c r="RA68" i="9"/>
  <c r="SK68" i="9"/>
  <c r="TU68" i="9"/>
  <c r="VE68" i="9"/>
  <c r="WO68" i="9"/>
  <c r="XY68" i="9"/>
  <c r="ZM68" i="9"/>
  <c r="AAW68" i="9"/>
  <c r="ACG68" i="9"/>
  <c r="ADQ68" i="9"/>
  <c r="AFA68" i="9"/>
  <c r="AGK68" i="9"/>
  <c r="AHU68" i="9"/>
  <c r="AJG68" i="9"/>
  <c r="AKO68" i="9"/>
  <c r="ALW68" i="9"/>
  <c r="ANE68" i="9"/>
  <c r="AOM68" i="9"/>
  <c r="APU68" i="9"/>
  <c r="ARC68" i="9"/>
  <c r="ASK68" i="9"/>
  <c r="ATS68" i="9"/>
  <c r="BO68" i="9"/>
  <c r="CY68" i="9"/>
  <c r="EI68" i="9"/>
  <c r="FW68" i="9"/>
  <c r="HG68" i="9"/>
  <c r="IQ68" i="9"/>
  <c r="KA68" i="9"/>
  <c r="LK68" i="9"/>
  <c r="MU68" i="9"/>
  <c r="OE68" i="9"/>
  <c r="PS68" i="9"/>
  <c r="BQ68" i="9"/>
  <c r="DA68" i="9"/>
  <c r="EO68" i="9"/>
  <c r="FY68" i="9"/>
  <c r="HI68" i="9"/>
  <c r="IS68" i="9"/>
  <c r="KC68" i="9"/>
  <c r="LM68" i="9"/>
  <c r="MW68" i="9"/>
  <c r="OK68" i="9"/>
  <c r="PU68" i="9"/>
  <c r="RE68" i="9"/>
  <c r="SO68" i="9"/>
  <c r="TY68" i="9"/>
  <c r="VI68" i="9"/>
  <c r="WS68" i="9"/>
  <c r="YG68" i="9"/>
  <c r="ZQ68" i="9"/>
  <c r="ABA68" i="9"/>
  <c r="ACK68" i="9"/>
  <c r="ADU68" i="9"/>
  <c r="AFE68" i="9"/>
  <c r="AGO68" i="9"/>
  <c r="AIC68" i="9"/>
  <c r="AJK68" i="9"/>
  <c r="AKS68" i="9"/>
  <c r="AMA68" i="9"/>
  <c r="ANI68" i="9"/>
  <c r="AOQ68" i="9"/>
  <c r="APY68" i="9"/>
  <c r="ARG68" i="9"/>
  <c r="ASO68" i="9"/>
  <c r="ATW68" i="9"/>
  <c r="AVE68" i="9"/>
  <c r="AWM68" i="9"/>
  <c r="AXU68" i="9"/>
  <c r="AZC68" i="9"/>
  <c r="BAM68" i="9"/>
  <c r="BBS68" i="9"/>
  <c r="RC68" i="9"/>
  <c r="AEU68" i="9"/>
  <c r="AHW68" i="9"/>
  <c r="AKQ68" i="9"/>
  <c r="AMS68" i="9"/>
  <c r="APA68" i="9"/>
  <c r="AQY68" i="9"/>
  <c r="ATE68" i="9"/>
  <c r="AVA68" i="9"/>
  <c r="AWY68" i="9"/>
  <c r="AYO68" i="9"/>
  <c r="BAG68" i="9"/>
  <c r="BCC68" i="9"/>
  <c r="BDO68" i="9"/>
  <c r="BFC68" i="9"/>
  <c r="BGO68" i="9"/>
  <c r="BIA68" i="9"/>
  <c r="BJQ68" i="9"/>
  <c r="BLE68" i="9"/>
  <c r="BMQ68" i="9"/>
  <c r="BOC68" i="9"/>
  <c r="BPS68" i="9"/>
  <c r="BRE68" i="9"/>
  <c r="BSS68" i="9"/>
  <c r="BUE68" i="9"/>
  <c r="BVU68" i="9"/>
  <c r="BXE68" i="9"/>
  <c r="BYO68" i="9"/>
  <c r="BZY68" i="9"/>
  <c r="CBI68" i="9"/>
  <c r="CCQ68" i="9"/>
  <c r="CDW68" i="9"/>
  <c r="CFC68" i="9"/>
  <c r="CGI68" i="9"/>
  <c r="CHO68" i="9"/>
  <c r="CIU68" i="9"/>
  <c r="CKA68" i="9"/>
  <c r="CLG68" i="9"/>
  <c r="CMM68" i="9"/>
  <c r="CNS68" i="9"/>
  <c r="COY68" i="9"/>
  <c r="CQE68" i="9"/>
  <c r="CRK68" i="9"/>
  <c r="CSQ68" i="9"/>
  <c r="CTW68" i="9"/>
  <c r="CVC68" i="9"/>
  <c r="CWI68" i="9"/>
  <c r="CXO68" i="9"/>
  <c r="CYU68" i="9"/>
  <c r="DAA68" i="9"/>
  <c r="DBG68" i="9"/>
  <c r="DCM68" i="9"/>
  <c r="DDS68" i="9"/>
  <c r="DEY68" i="9"/>
  <c r="DGE68" i="9"/>
  <c r="DHK68" i="9"/>
  <c r="DIQ68" i="9"/>
  <c r="DJW68" i="9"/>
  <c r="DLC68" i="9"/>
  <c r="DMI68" i="9"/>
  <c r="DNO68" i="9"/>
  <c r="DOU68" i="9"/>
  <c r="DQA68" i="9"/>
  <c r="DRG68" i="9"/>
  <c r="DSM68" i="9"/>
  <c r="DTS68" i="9"/>
  <c r="DUY68" i="9"/>
  <c r="DWE68" i="9"/>
  <c r="DXK68" i="9"/>
  <c r="DYQ68" i="9"/>
  <c r="DZW68" i="9"/>
  <c r="EBC68" i="9"/>
  <c r="ECI68" i="9"/>
  <c r="EDO68" i="9"/>
  <c r="EEU68" i="9"/>
  <c r="EGA68" i="9"/>
  <c r="EHG68" i="9"/>
  <c r="EIM68" i="9"/>
  <c r="EJS68" i="9"/>
  <c r="EKY68" i="9"/>
  <c r="EME68" i="9"/>
  <c r="ENK68" i="9"/>
  <c r="EOQ68" i="9"/>
  <c r="EPW68" i="9"/>
  <c r="ERC68" i="9"/>
  <c r="ESI68" i="9"/>
  <c r="ETO68" i="9"/>
  <c r="EUU68" i="9"/>
  <c r="EWA68" i="9"/>
  <c r="EXG68" i="9"/>
  <c r="EYM68" i="9"/>
  <c r="SM68" i="9"/>
  <c r="AEW68" i="9"/>
  <c r="AIG68" i="9"/>
  <c r="AKW68" i="9"/>
  <c r="AMY68" i="9"/>
  <c r="APC68" i="9"/>
  <c r="ARE68" i="9"/>
  <c r="ATG68" i="9"/>
  <c r="AVC68" i="9"/>
  <c r="AXA68" i="9"/>
  <c r="AYS68" i="9"/>
  <c r="BAI68" i="9"/>
  <c r="BCE68" i="9"/>
  <c r="BDQ68" i="9"/>
  <c r="BFE68" i="9"/>
  <c r="BGQ68" i="9"/>
  <c r="BIG68" i="9"/>
  <c r="BJS68" i="9"/>
  <c r="BLG68" i="9"/>
  <c r="BMS68" i="9"/>
  <c r="BOE68" i="9"/>
  <c r="BPU68" i="9"/>
  <c r="BRI68" i="9"/>
  <c r="BSU68" i="9"/>
  <c r="BUG68" i="9"/>
  <c r="BVW68" i="9"/>
  <c r="BXG68" i="9"/>
  <c r="BYQ68" i="9"/>
  <c r="CAA68" i="9"/>
  <c r="CBK68" i="9"/>
  <c r="CCS68" i="9"/>
  <c r="CDY68" i="9"/>
  <c r="CFE68" i="9"/>
  <c r="CGK68" i="9"/>
  <c r="CHQ68" i="9"/>
  <c r="CIW68" i="9"/>
  <c r="CKC68" i="9"/>
  <c r="CLI68" i="9"/>
  <c r="CMO68" i="9"/>
  <c r="CNU68" i="9"/>
  <c r="CPA68" i="9"/>
  <c r="CQG68" i="9"/>
  <c r="CRM68" i="9"/>
  <c r="CSS68" i="9"/>
  <c r="CTY68" i="9"/>
  <c r="CVE68" i="9"/>
  <c r="CWK68" i="9"/>
  <c r="CXQ68" i="9"/>
  <c r="CYW68" i="9"/>
  <c r="DAC68" i="9"/>
  <c r="DBI68" i="9"/>
  <c r="DCO68" i="9"/>
  <c r="DDU68" i="9"/>
  <c r="DFA68" i="9"/>
  <c r="DGG68" i="9"/>
  <c r="DHM68" i="9"/>
  <c r="DIS68" i="9"/>
  <c r="DJY68" i="9"/>
  <c r="DLE68" i="9"/>
  <c r="DMK68" i="9"/>
  <c r="DNQ68" i="9"/>
  <c r="DOW68" i="9"/>
  <c r="DQC68" i="9"/>
  <c r="DRI68" i="9"/>
  <c r="DSO68" i="9"/>
  <c r="DTU68" i="9"/>
  <c r="DVA68" i="9"/>
  <c r="DWG68" i="9"/>
  <c r="DXM68" i="9"/>
  <c r="DYS68" i="9"/>
  <c r="DZY68" i="9"/>
  <c r="EBE68" i="9"/>
  <c r="ECK68" i="9"/>
  <c r="EDQ68" i="9"/>
  <c r="EEW68" i="9"/>
  <c r="EGC68" i="9"/>
  <c r="EHI68" i="9"/>
  <c r="EIO68" i="9"/>
  <c r="EJU68" i="9"/>
  <c r="ELA68" i="9"/>
  <c r="EMG68" i="9"/>
  <c r="ENM68" i="9"/>
  <c r="EOS68" i="9"/>
  <c r="EPY68" i="9"/>
  <c r="ERE68" i="9"/>
  <c r="ESK68" i="9"/>
  <c r="ETQ68" i="9"/>
  <c r="EUW68" i="9"/>
  <c r="EWC68" i="9"/>
  <c r="EXI68" i="9"/>
  <c r="EYO68" i="9"/>
  <c r="EZU68" i="9"/>
  <c r="FBA68" i="9"/>
  <c r="FCG68" i="9"/>
  <c r="FDM68" i="9"/>
  <c r="FES68" i="9"/>
  <c r="FFY68" i="9"/>
  <c r="FHE68" i="9"/>
  <c r="FIK68" i="9"/>
  <c r="FJQ68" i="9"/>
  <c r="FKW68" i="9"/>
  <c r="FMC68" i="9"/>
  <c r="FNI68" i="9"/>
  <c r="FOO68" i="9"/>
  <c r="FPU68" i="9"/>
  <c r="FRA68" i="9"/>
  <c r="FSG68" i="9"/>
  <c r="FTM68" i="9"/>
  <c r="FUS68" i="9"/>
  <c r="FVY68" i="9"/>
  <c r="FXE68" i="9"/>
  <c r="FYK68" i="9"/>
  <c r="FZQ68" i="9"/>
  <c r="GAW68" i="9"/>
  <c r="GCC68" i="9"/>
  <c r="GDI68" i="9"/>
  <c r="GEO68" i="9"/>
  <c r="GFU68" i="9"/>
  <c r="GHA68" i="9"/>
  <c r="GIG68" i="9"/>
  <c r="GJM68" i="9"/>
  <c r="GKS68" i="9"/>
  <c r="GLY68" i="9"/>
  <c r="GNE68" i="9"/>
  <c r="GOK68" i="9"/>
  <c r="GPQ68" i="9"/>
  <c r="GQW68" i="9"/>
  <c r="GSC68" i="9"/>
  <c r="GTI68" i="9"/>
  <c r="GUO68" i="9"/>
  <c r="GVU68" i="9"/>
  <c r="GXA68" i="9"/>
  <c r="GYG68" i="9"/>
  <c r="GZM68" i="9"/>
  <c r="HAS68" i="9"/>
  <c r="HBY68" i="9"/>
  <c r="HDE68" i="9"/>
  <c r="HEK68" i="9"/>
  <c r="HFQ68" i="9"/>
  <c r="HGW68" i="9"/>
  <c r="HIC68" i="9"/>
  <c r="HJI68" i="9"/>
  <c r="HKO68" i="9"/>
  <c r="HLU68" i="9"/>
  <c r="HNA68" i="9"/>
  <c r="HOG68" i="9"/>
  <c r="HPM68" i="9"/>
  <c r="HQS68" i="9"/>
  <c r="HRY68" i="9"/>
  <c r="HTE68" i="9"/>
  <c r="HUK68" i="9"/>
  <c r="HVQ68" i="9"/>
  <c r="HWW68" i="9"/>
  <c r="HYC68" i="9"/>
  <c r="HZI68" i="9"/>
  <c r="IAO68" i="9"/>
  <c r="IBU68" i="9"/>
  <c r="IDA68" i="9"/>
  <c r="TW68" i="9"/>
  <c r="AFC68" i="9"/>
  <c r="AIM68" i="9"/>
  <c r="ALC68" i="9"/>
  <c r="ANA68" i="9"/>
  <c r="APE68" i="9"/>
  <c r="ARI68" i="9"/>
  <c r="ATI68" i="9"/>
  <c r="AVG68" i="9"/>
  <c r="AXC68" i="9"/>
  <c r="AYU68" i="9"/>
  <c r="BAO68" i="9"/>
  <c r="BCG68" i="9"/>
  <c r="BDU68" i="9"/>
  <c r="BFG68" i="9"/>
  <c r="BGS68" i="9"/>
  <c r="BII68" i="9"/>
  <c r="BJU68" i="9"/>
  <c r="BLI68" i="9"/>
  <c r="BMU68" i="9"/>
  <c r="BOK68" i="9"/>
  <c r="BPW68" i="9"/>
  <c r="BRK68" i="9"/>
  <c r="BSW68" i="9"/>
  <c r="BUI68" i="9"/>
  <c r="BVY68" i="9"/>
  <c r="BXI68" i="9"/>
  <c r="BYS68" i="9"/>
  <c r="CAC68" i="9"/>
  <c r="CBM68" i="9"/>
  <c r="CCU68" i="9"/>
  <c r="CEA68" i="9"/>
  <c r="CFG68" i="9"/>
  <c r="CGM68" i="9"/>
  <c r="CHS68" i="9"/>
  <c r="CIY68" i="9"/>
  <c r="CKE68" i="9"/>
  <c r="CLK68" i="9"/>
  <c r="CMQ68" i="9"/>
  <c r="CNW68" i="9"/>
  <c r="CPC68" i="9"/>
  <c r="CQI68" i="9"/>
  <c r="CRO68" i="9"/>
  <c r="CSU68" i="9"/>
  <c r="CUA68" i="9"/>
  <c r="CVG68" i="9"/>
  <c r="CWM68" i="9"/>
  <c r="CXS68" i="9"/>
  <c r="CYY68" i="9"/>
  <c r="DAE68" i="9"/>
  <c r="DBK68" i="9"/>
  <c r="DCQ68" i="9"/>
  <c r="DDW68" i="9"/>
  <c r="DFC68" i="9"/>
  <c r="DGI68" i="9"/>
  <c r="DHO68" i="9"/>
  <c r="DIU68" i="9"/>
  <c r="DKA68" i="9"/>
  <c r="DLG68" i="9"/>
  <c r="DMM68" i="9"/>
  <c r="DNS68" i="9"/>
  <c r="DOY68" i="9"/>
  <c r="DQE68" i="9"/>
  <c r="DRK68" i="9"/>
  <c r="DSQ68" i="9"/>
  <c r="DTW68" i="9"/>
  <c r="DVC68" i="9"/>
  <c r="DWI68" i="9"/>
  <c r="DXO68" i="9"/>
  <c r="DYU68" i="9"/>
  <c r="EAA68" i="9"/>
  <c r="EBG68" i="9"/>
  <c r="ECM68" i="9"/>
  <c r="EDS68" i="9"/>
  <c r="EEY68" i="9"/>
  <c r="EGE68" i="9"/>
  <c r="EHK68" i="9"/>
  <c r="EIQ68" i="9"/>
  <c r="EJW68" i="9"/>
  <c r="ELC68" i="9"/>
  <c r="EMI68" i="9"/>
  <c r="ENO68" i="9"/>
  <c r="EOU68" i="9"/>
  <c r="EQA68" i="9"/>
  <c r="ERG68" i="9"/>
  <c r="ESM68" i="9"/>
  <c r="ETS68" i="9"/>
  <c r="EUY68" i="9"/>
  <c r="EWE68" i="9"/>
  <c r="EXK68" i="9"/>
  <c r="EYQ68" i="9"/>
  <c r="EZW68" i="9"/>
  <c r="FBC68" i="9"/>
  <c r="FCI68" i="9"/>
  <c r="FDO68" i="9"/>
  <c r="FEU68" i="9"/>
  <c r="FGA68" i="9"/>
  <c r="FHG68" i="9"/>
  <c r="FIM68" i="9"/>
  <c r="FJS68" i="9"/>
  <c r="FKY68" i="9"/>
  <c r="FME68" i="9"/>
  <c r="FNK68" i="9"/>
  <c r="FOQ68" i="9"/>
  <c r="FPW68" i="9"/>
  <c r="FRC68" i="9"/>
  <c r="VG68" i="9"/>
  <c r="AFI68" i="9"/>
  <c r="AIO68" i="9"/>
  <c r="ALE68" i="9"/>
  <c r="ANG68" i="9"/>
  <c r="APG68" i="9"/>
  <c r="ARK68" i="9"/>
  <c r="ATM68" i="9"/>
  <c r="AVI68" i="9"/>
  <c r="AXE68" i="9"/>
  <c r="AYW68" i="9"/>
  <c r="BAQ68" i="9"/>
  <c r="BCI68" i="9"/>
  <c r="BDW68" i="9"/>
  <c r="BFI68" i="9"/>
  <c r="BGU68" i="9"/>
  <c r="BIK68" i="9"/>
  <c r="BJY68" i="9"/>
  <c r="BLK68" i="9"/>
  <c r="BMW68" i="9"/>
  <c r="BOM68" i="9"/>
  <c r="BPY68" i="9"/>
  <c r="BRM68" i="9"/>
  <c r="BSY68" i="9"/>
  <c r="BUO68" i="9"/>
  <c r="BWA68" i="9"/>
  <c r="BXK68" i="9"/>
  <c r="BYU68" i="9"/>
  <c r="CAE68" i="9"/>
  <c r="CBO68" i="9"/>
  <c r="CCW68" i="9"/>
  <c r="CEC68" i="9"/>
  <c r="CFI68" i="9"/>
  <c r="CGO68" i="9"/>
  <c r="CHU68" i="9"/>
  <c r="CJA68" i="9"/>
  <c r="CKG68" i="9"/>
  <c r="CLM68" i="9"/>
  <c r="CMS68" i="9"/>
  <c r="CNY68" i="9"/>
  <c r="CPE68" i="9"/>
  <c r="CQK68" i="9"/>
  <c r="CRQ68" i="9"/>
  <c r="CSW68" i="9"/>
  <c r="CUC68" i="9"/>
  <c r="CVI68" i="9"/>
  <c r="CWO68" i="9"/>
  <c r="CXU68" i="9"/>
  <c r="CZA68" i="9"/>
  <c r="DAG68" i="9"/>
  <c r="DBM68" i="9"/>
  <c r="DCS68" i="9"/>
  <c r="DDY68" i="9"/>
  <c r="DFE68" i="9"/>
  <c r="DGK68" i="9"/>
  <c r="DHQ68" i="9"/>
  <c r="DIW68" i="9"/>
  <c r="DKC68" i="9"/>
  <c r="DLI68" i="9"/>
  <c r="DMO68" i="9"/>
  <c r="DNU68" i="9"/>
  <c r="DPA68" i="9"/>
  <c r="DQG68" i="9"/>
  <c r="DRM68" i="9"/>
  <c r="DSS68" i="9"/>
  <c r="DTY68" i="9"/>
  <c r="DVE68" i="9"/>
  <c r="DWK68" i="9"/>
  <c r="DXQ68" i="9"/>
  <c r="DYW68" i="9"/>
  <c r="EAC68" i="9"/>
  <c r="EBI68" i="9"/>
  <c r="ECO68" i="9"/>
  <c r="EDU68" i="9"/>
  <c r="EFA68" i="9"/>
  <c r="EGG68" i="9"/>
  <c r="EHM68" i="9"/>
  <c r="EIS68" i="9"/>
  <c r="EJY68" i="9"/>
  <c r="ELE68" i="9"/>
  <c r="EMK68" i="9"/>
  <c r="ENQ68" i="9"/>
  <c r="EOW68" i="9"/>
  <c r="EQC68" i="9"/>
  <c r="ERI68" i="9"/>
  <c r="ESO68" i="9"/>
  <c r="ETU68" i="9"/>
  <c r="EVA68" i="9"/>
  <c r="EWG68" i="9"/>
  <c r="EXM68" i="9"/>
  <c r="EYS68" i="9"/>
  <c r="EZY68" i="9"/>
  <c r="FBE68" i="9"/>
  <c r="FCK68" i="9"/>
  <c r="FDQ68" i="9"/>
  <c r="FEW68" i="9"/>
  <c r="FGC68" i="9"/>
  <c r="FHI68" i="9"/>
  <c r="FIO68" i="9"/>
  <c r="FJU68" i="9"/>
  <c r="FLA68" i="9"/>
  <c r="FMG68" i="9"/>
  <c r="FNM68" i="9"/>
  <c r="FOS68" i="9"/>
  <c r="FPY68" i="9"/>
  <c r="FRE68" i="9"/>
  <c r="FSK68" i="9"/>
  <c r="FTQ68" i="9"/>
  <c r="FUW68" i="9"/>
  <c r="FWC68" i="9"/>
  <c r="FXI68" i="9"/>
  <c r="FYO68" i="9"/>
  <c r="FZU68" i="9"/>
  <c r="GBA68" i="9"/>
  <c r="GCG68" i="9"/>
  <c r="GDM68" i="9"/>
  <c r="GES68" i="9"/>
  <c r="GFY68" i="9"/>
  <c r="GHE68" i="9"/>
  <c r="GIK68" i="9"/>
  <c r="GJQ68" i="9"/>
  <c r="GKW68" i="9"/>
  <c r="GMC68" i="9"/>
  <c r="GNI68" i="9"/>
  <c r="GOO68" i="9"/>
  <c r="GPU68" i="9"/>
  <c r="GRA68" i="9"/>
  <c r="GSG68" i="9"/>
  <c r="GTM68" i="9"/>
  <c r="GUS68" i="9"/>
  <c r="GVY68" i="9"/>
  <c r="GXE68" i="9"/>
  <c r="GYK68" i="9"/>
  <c r="GZQ68" i="9"/>
  <c r="HAW68" i="9"/>
  <c r="HCC68" i="9"/>
  <c r="HDI68" i="9"/>
  <c r="HEO68" i="9"/>
  <c r="HFU68" i="9"/>
  <c r="HHA68" i="9"/>
  <c r="HIG68" i="9"/>
  <c r="HJM68" i="9"/>
  <c r="HKS68" i="9"/>
  <c r="HLY68" i="9"/>
  <c r="HNE68" i="9"/>
  <c r="HOK68" i="9"/>
  <c r="HPQ68" i="9"/>
  <c r="HQW68" i="9"/>
  <c r="HSC68" i="9"/>
  <c r="HTI68" i="9"/>
  <c r="HUO68" i="9"/>
  <c r="HVU68" i="9"/>
  <c r="HXA68" i="9"/>
  <c r="HYG68" i="9"/>
  <c r="HZM68" i="9"/>
  <c r="IAS68" i="9"/>
  <c r="IBY68" i="9"/>
  <c r="IDE68" i="9"/>
  <c r="IEK68" i="9"/>
  <c r="IFQ68" i="9"/>
  <c r="IGW68" i="9"/>
  <c r="IIC68" i="9"/>
  <c r="IJI68" i="9"/>
  <c r="IKO68" i="9"/>
  <c r="ILU68" i="9"/>
  <c r="INA68" i="9"/>
  <c r="IOG68" i="9"/>
  <c r="IPM68" i="9"/>
  <c r="IQS68" i="9"/>
  <c r="IRY68" i="9"/>
  <c r="WQ68" i="9"/>
  <c r="AFS68" i="9"/>
  <c r="AIQ68" i="9"/>
  <c r="ALG68" i="9"/>
  <c r="ANK68" i="9"/>
  <c r="APK68" i="9"/>
  <c r="ARQ68" i="9"/>
  <c r="ATO68" i="9"/>
  <c r="AVQ68" i="9"/>
  <c r="AXG68" i="9"/>
  <c r="AYY68" i="9"/>
  <c r="BAW68" i="9"/>
  <c r="BCK68" i="9"/>
  <c r="BDY68" i="9"/>
  <c r="BFK68" i="9"/>
  <c r="BHA68" i="9"/>
  <c r="BIM68" i="9"/>
  <c r="BKA68" i="9"/>
  <c r="BLM68" i="9"/>
  <c r="BMY68" i="9"/>
  <c r="BOO68" i="9"/>
  <c r="BQC68" i="9"/>
  <c r="BRO68" i="9"/>
  <c r="BTA68" i="9"/>
  <c r="BUQ68" i="9"/>
  <c r="BWC68" i="9"/>
  <c r="BXM68" i="9"/>
  <c r="BYW68" i="9"/>
  <c r="CAG68" i="9"/>
  <c r="CBQ68" i="9"/>
  <c r="CCY68" i="9"/>
  <c r="CEE68" i="9"/>
  <c r="CFK68" i="9"/>
  <c r="CGQ68" i="9"/>
  <c r="CHW68" i="9"/>
  <c r="CJC68" i="9"/>
  <c r="CKI68" i="9"/>
  <c r="CLO68" i="9"/>
  <c r="CMU68" i="9"/>
  <c r="COA68" i="9"/>
  <c r="CPG68" i="9"/>
  <c r="CQM68" i="9"/>
  <c r="CRS68" i="9"/>
  <c r="CSY68" i="9"/>
  <c r="CUE68" i="9"/>
  <c r="CVK68" i="9"/>
  <c r="CWQ68" i="9"/>
  <c r="CXW68" i="9"/>
  <c r="CZC68" i="9"/>
  <c r="DAI68" i="9"/>
  <c r="DBO68" i="9"/>
  <c r="DCU68" i="9"/>
  <c r="DEA68" i="9"/>
  <c r="DFG68" i="9"/>
  <c r="DGM68" i="9"/>
  <c r="DHS68" i="9"/>
  <c r="DIY68" i="9"/>
  <c r="DKE68" i="9"/>
  <c r="DLK68" i="9"/>
  <c r="DMQ68" i="9"/>
  <c r="DNW68" i="9"/>
  <c r="DPC68" i="9"/>
  <c r="DQI68" i="9"/>
  <c r="DRO68" i="9"/>
  <c r="DSU68" i="9"/>
  <c r="DUA68" i="9"/>
  <c r="DVG68" i="9"/>
  <c r="DWM68" i="9"/>
  <c r="DXS68" i="9"/>
  <c r="DYY68" i="9"/>
  <c r="EAE68" i="9"/>
  <c r="EBK68" i="9"/>
  <c r="ECQ68" i="9"/>
  <c r="EDW68" i="9"/>
  <c r="EFC68" i="9"/>
  <c r="EGI68" i="9"/>
  <c r="EHO68" i="9"/>
  <c r="EIU68" i="9"/>
  <c r="EKA68" i="9"/>
  <c r="ELG68" i="9"/>
  <c r="EMM68" i="9"/>
  <c r="ENS68" i="9"/>
  <c r="EOY68" i="9"/>
  <c r="EQE68" i="9"/>
  <c r="ERK68" i="9"/>
  <c r="ESQ68" i="9"/>
  <c r="ETW68" i="9"/>
  <c r="EVC68" i="9"/>
  <c r="EWI68" i="9"/>
  <c r="EXO68" i="9"/>
  <c r="EYU68" i="9"/>
  <c r="FAA68" i="9"/>
  <c r="FBG68" i="9"/>
  <c r="YA68" i="9"/>
  <c r="AGA68" i="9"/>
  <c r="AIU68" i="9"/>
  <c r="ALI68" i="9"/>
  <c r="ANM68" i="9"/>
  <c r="APO68" i="9"/>
  <c r="ARS68" i="9"/>
  <c r="ATU68" i="9"/>
  <c r="AVS68" i="9"/>
  <c r="AXK68" i="9"/>
  <c r="AZA68" i="9"/>
  <c r="BAY68" i="9"/>
  <c r="BCO68" i="9"/>
  <c r="BEA68" i="9"/>
  <c r="BFM68" i="9"/>
  <c r="BHC68" i="9"/>
  <c r="BIO68" i="9"/>
  <c r="BKC68" i="9"/>
  <c r="BLO68" i="9"/>
  <c r="BNE68" i="9"/>
  <c r="BOQ68" i="9"/>
  <c r="BQE68" i="9"/>
  <c r="BRQ68" i="9"/>
  <c r="BTC68" i="9"/>
  <c r="BUS68" i="9"/>
  <c r="BWE68" i="9"/>
  <c r="BXO68" i="9"/>
  <c r="BYY68" i="9"/>
  <c r="CAI68" i="9"/>
  <c r="CBS68" i="9"/>
  <c r="CDA68" i="9"/>
  <c r="CEG68" i="9"/>
  <c r="CFM68" i="9"/>
  <c r="CGS68" i="9"/>
  <c r="CHY68" i="9"/>
  <c r="CJE68" i="9"/>
  <c r="CKK68" i="9"/>
  <c r="CLQ68" i="9"/>
  <c r="CMW68" i="9"/>
  <c r="COC68" i="9"/>
  <c r="CPI68" i="9"/>
  <c r="CQO68" i="9"/>
  <c r="CRU68" i="9"/>
  <c r="CTA68" i="9"/>
  <c r="CUG68" i="9"/>
  <c r="CVM68" i="9"/>
  <c r="CWS68" i="9"/>
  <c r="CXY68" i="9"/>
  <c r="CZE68" i="9"/>
  <c r="DAK68" i="9"/>
  <c r="DBQ68" i="9"/>
  <c r="DCW68" i="9"/>
  <c r="DEC68" i="9"/>
  <c r="DFI68" i="9"/>
  <c r="DGO68" i="9"/>
  <c r="DHU68" i="9"/>
  <c r="DJA68" i="9"/>
  <c r="DKG68" i="9"/>
  <c r="DLM68" i="9"/>
  <c r="DMS68" i="9"/>
  <c r="DNY68" i="9"/>
  <c r="DPE68" i="9"/>
  <c r="DQK68" i="9"/>
  <c r="DRQ68" i="9"/>
  <c r="DSW68" i="9"/>
  <c r="DUC68" i="9"/>
  <c r="DVI68" i="9"/>
  <c r="DWO68" i="9"/>
  <c r="DXU68" i="9"/>
  <c r="DZA68" i="9"/>
  <c r="EAG68" i="9"/>
  <c r="EBM68" i="9"/>
  <c r="ECS68" i="9"/>
  <c r="EDY68" i="9"/>
  <c r="EFE68" i="9"/>
  <c r="EGK68" i="9"/>
  <c r="EHQ68" i="9"/>
  <c r="EIW68" i="9"/>
  <c r="EKC68" i="9"/>
  <c r="ELI68" i="9"/>
  <c r="EMO68" i="9"/>
  <c r="ENU68" i="9"/>
  <c r="EPA68" i="9"/>
  <c r="EQG68" i="9"/>
  <c r="ZO68" i="9"/>
  <c r="AGE68" i="9"/>
  <c r="AIY68" i="9"/>
  <c r="ALK68" i="9"/>
  <c r="ANS68" i="9"/>
  <c r="APQ68" i="9"/>
  <c r="ARW68" i="9"/>
  <c r="ATY68" i="9"/>
  <c r="AVU68" i="9"/>
  <c r="AXM68" i="9"/>
  <c r="AZG68" i="9"/>
  <c r="BBA68" i="9"/>
  <c r="BCQ68" i="9"/>
  <c r="BEC68" i="9"/>
  <c r="BFO68" i="9"/>
  <c r="BHE68" i="9"/>
  <c r="BIS68" i="9"/>
  <c r="BKE68" i="9"/>
  <c r="BLQ68" i="9"/>
  <c r="BNG68" i="9"/>
  <c r="BOS68" i="9"/>
  <c r="BQG68" i="9"/>
  <c r="BRS68" i="9"/>
  <c r="BTI68" i="9"/>
  <c r="BUU68" i="9"/>
  <c r="BWG68" i="9"/>
  <c r="BXQ68" i="9"/>
  <c r="BZA68" i="9"/>
  <c r="CAK68" i="9"/>
  <c r="CBW68" i="9"/>
  <c r="CDC68" i="9"/>
  <c r="CEI68" i="9"/>
  <c r="CFO68" i="9"/>
  <c r="CGU68" i="9"/>
  <c r="CIA68" i="9"/>
  <c r="CJG68" i="9"/>
  <c r="CKM68" i="9"/>
  <c r="CLS68" i="9"/>
  <c r="CMY68" i="9"/>
  <c r="COE68" i="9"/>
  <c r="CPK68" i="9"/>
  <c r="CQQ68" i="9"/>
  <c r="CRW68" i="9"/>
  <c r="CTC68" i="9"/>
  <c r="CUI68" i="9"/>
  <c r="CVO68" i="9"/>
  <c r="CWU68" i="9"/>
  <c r="CYA68" i="9"/>
  <c r="CZG68" i="9"/>
  <c r="DAM68" i="9"/>
  <c r="DBS68" i="9"/>
  <c r="DCY68" i="9"/>
  <c r="DEE68" i="9"/>
  <c r="DFK68" i="9"/>
  <c r="DGQ68" i="9"/>
  <c r="DHW68" i="9"/>
  <c r="DJC68" i="9"/>
  <c r="DKI68" i="9"/>
  <c r="DLO68" i="9"/>
  <c r="DMU68" i="9"/>
  <c r="DOA68" i="9"/>
  <c r="DPG68" i="9"/>
  <c r="DQM68" i="9"/>
  <c r="DRS68" i="9"/>
  <c r="DSY68" i="9"/>
  <c r="DUE68" i="9"/>
  <c r="DVK68" i="9"/>
  <c r="DWQ68" i="9"/>
  <c r="DXW68" i="9"/>
  <c r="DZC68" i="9"/>
  <c r="EAI68" i="9"/>
  <c r="EBO68" i="9"/>
  <c r="ECU68" i="9"/>
  <c r="EEA68" i="9"/>
  <c r="EFG68" i="9"/>
  <c r="EGM68" i="9"/>
  <c r="EHS68" i="9"/>
  <c r="EIY68" i="9"/>
  <c r="EKE68" i="9"/>
  <c r="ELK68" i="9"/>
  <c r="EMQ68" i="9"/>
  <c r="ENW68" i="9"/>
  <c r="EPC68" i="9"/>
  <c r="EQI68" i="9"/>
  <c r="ERO68" i="9"/>
  <c r="ESU68" i="9"/>
  <c r="EUA68" i="9"/>
  <c r="EVG68" i="9"/>
  <c r="EWM68" i="9"/>
  <c r="EXS68" i="9"/>
  <c r="EYY68" i="9"/>
  <c r="FAE68" i="9"/>
  <c r="AAY68" i="9"/>
  <c r="AGG68" i="9"/>
  <c r="AJA68" i="9"/>
  <c r="ALO68" i="9"/>
  <c r="ANU68" i="9"/>
  <c r="APW68" i="9"/>
  <c r="ARY68" i="9"/>
  <c r="AUA68" i="9"/>
  <c r="AVW68" i="9"/>
  <c r="AXO68" i="9"/>
  <c r="AZI68" i="9"/>
  <c r="BBC68" i="9"/>
  <c r="BCS68" i="9"/>
  <c r="BEE68" i="9"/>
  <c r="BFU68" i="9"/>
  <c r="BHG68" i="9"/>
  <c r="BIU68" i="9"/>
  <c r="BKG68" i="9"/>
  <c r="BLS68" i="9"/>
  <c r="BNI68" i="9"/>
  <c r="BOW68" i="9"/>
  <c r="BQI68" i="9"/>
  <c r="BRU68" i="9"/>
  <c r="BTK68" i="9"/>
  <c r="BUW68" i="9"/>
  <c r="BWI68" i="9"/>
  <c r="BXS68" i="9"/>
  <c r="BZC68" i="9"/>
  <c r="CAM68" i="9"/>
  <c r="CBY68" i="9"/>
  <c r="CDE68" i="9"/>
  <c r="CEK68" i="9"/>
  <c r="CFQ68" i="9"/>
  <c r="CGW68" i="9"/>
  <c r="CIC68" i="9"/>
  <c r="CJI68" i="9"/>
  <c r="CKO68" i="9"/>
  <c r="CLU68" i="9"/>
  <c r="CNA68" i="9"/>
  <c r="COG68" i="9"/>
  <c r="CPM68" i="9"/>
  <c r="CQS68" i="9"/>
  <c r="CRY68" i="9"/>
  <c r="CTE68" i="9"/>
  <c r="CUK68" i="9"/>
  <c r="CVQ68" i="9"/>
  <c r="CWW68" i="9"/>
  <c r="CYC68" i="9"/>
  <c r="CZI68" i="9"/>
  <c r="DAO68" i="9"/>
  <c r="DBU68" i="9"/>
  <c r="DDA68" i="9"/>
  <c r="DEG68" i="9"/>
  <c r="DFM68" i="9"/>
  <c r="DGS68" i="9"/>
  <c r="DHY68" i="9"/>
  <c r="DJE68" i="9"/>
  <c r="DKK68" i="9"/>
  <c r="DLQ68" i="9"/>
  <c r="DMW68" i="9"/>
  <c r="DOC68" i="9"/>
  <c r="DPI68" i="9"/>
  <c r="DQO68" i="9"/>
  <c r="DRU68" i="9"/>
  <c r="DTA68" i="9"/>
  <c r="DUG68" i="9"/>
  <c r="DVM68" i="9"/>
  <c r="DWS68" i="9"/>
  <c r="DXY68" i="9"/>
  <c r="DZE68" i="9"/>
  <c r="EAK68" i="9"/>
  <c r="EBQ68" i="9"/>
  <c r="ECW68" i="9"/>
  <c r="EEC68" i="9"/>
  <c r="EFI68" i="9"/>
  <c r="EGO68" i="9"/>
  <c r="EHU68" i="9"/>
  <c r="EJA68" i="9"/>
  <c r="EKG68" i="9"/>
  <c r="ELM68" i="9"/>
  <c r="ABE68" i="9"/>
  <c r="AGM68" i="9"/>
  <c r="AJI68" i="9"/>
  <c r="ALS68" i="9"/>
  <c r="ANW68" i="9"/>
  <c r="AQA68" i="9"/>
  <c r="ASA68" i="9"/>
  <c r="AUI68" i="9"/>
  <c r="AVY68" i="9"/>
  <c r="AXQ68" i="9"/>
  <c r="AZO68" i="9"/>
  <c r="BBE68" i="9"/>
  <c r="BCU68" i="9"/>
  <c r="BEG68" i="9"/>
  <c r="BFW68" i="9"/>
  <c r="BHI68" i="9"/>
  <c r="BIW68" i="9"/>
  <c r="BKI68" i="9"/>
  <c r="BLY68" i="9"/>
  <c r="BNK68" i="9"/>
  <c r="BOY68" i="9"/>
  <c r="BQK68" i="9"/>
  <c r="BRW68" i="9"/>
  <c r="BTM68" i="9"/>
  <c r="BVA68" i="9"/>
  <c r="BWK68" i="9"/>
  <c r="BXU68" i="9"/>
  <c r="BZE68" i="9"/>
  <c r="CAS68" i="9"/>
  <c r="CCA68" i="9"/>
  <c r="CDG68" i="9"/>
  <c r="CEM68" i="9"/>
  <c r="CFS68" i="9"/>
  <c r="CGY68" i="9"/>
  <c r="CIE68" i="9"/>
  <c r="CJK68" i="9"/>
  <c r="CKQ68" i="9"/>
  <c r="CLW68" i="9"/>
  <c r="CNC68" i="9"/>
  <c r="COI68" i="9"/>
  <c r="CPO68" i="9"/>
  <c r="CQU68" i="9"/>
  <c r="CSA68" i="9"/>
  <c r="CTG68" i="9"/>
  <c r="CUM68" i="9"/>
  <c r="CVS68" i="9"/>
  <c r="CWY68" i="9"/>
  <c r="CYE68" i="9"/>
  <c r="CZK68" i="9"/>
  <c r="DAQ68" i="9"/>
  <c r="DBW68" i="9"/>
  <c r="DDC68" i="9"/>
  <c r="DEI68" i="9"/>
  <c r="DFO68" i="9"/>
  <c r="DGU68" i="9"/>
  <c r="DIA68" i="9"/>
  <c r="DJG68" i="9"/>
  <c r="DKM68" i="9"/>
  <c r="DLS68" i="9"/>
  <c r="DMY68" i="9"/>
  <c r="DOE68" i="9"/>
  <c r="DPK68" i="9"/>
  <c r="DQQ68" i="9"/>
  <c r="DRW68" i="9"/>
  <c r="DTC68" i="9"/>
  <c r="DUI68" i="9"/>
  <c r="DVO68" i="9"/>
  <c r="DWU68" i="9"/>
  <c r="DYA68" i="9"/>
  <c r="DZG68" i="9"/>
  <c r="EAM68" i="9"/>
  <c r="EBS68" i="9"/>
  <c r="ECY68" i="9"/>
  <c r="EEE68" i="9"/>
  <c r="EFK68" i="9"/>
  <c r="EGQ68" i="9"/>
  <c r="EHW68" i="9"/>
  <c r="EJC68" i="9"/>
  <c r="EKI68" i="9"/>
  <c r="ELO68" i="9"/>
  <c r="EMU68" i="9"/>
  <c r="EOA68" i="9"/>
  <c r="EPG68" i="9"/>
  <c r="EQM68" i="9"/>
  <c r="ERS68" i="9"/>
  <c r="ACA68" i="9"/>
  <c r="AGW68" i="9"/>
  <c r="AJO68" i="9"/>
  <c r="ALY68" i="9"/>
  <c r="ANY68" i="9"/>
  <c r="AQC68" i="9"/>
  <c r="ASE68" i="9"/>
  <c r="AUK68" i="9"/>
  <c r="AWC68" i="9"/>
  <c r="AXS68" i="9"/>
  <c r="AZQ68" i="9"/>
  <c r="BBI68" i="9"/>
  <c r="BCW68" i="9"/>
  <c r="BEI68" i="9"/>
  <c r="BFY68" i="9"/>
  <c r="BHM68" i="9"/>
  <c r="BIY68" i="9"/>
  <c r="BKK68" i="9"/>
  <c r="BMA68" i="9"/>
  <c r="BNM68" i="9"/>
  <c r="BPA68" i="9"/>
  <c r="BQM68" i="9"/>
  <c r="BSC68" i="9"/>
  <c r="BTO68" i="9"/>
  <c r="BVC68" i="9"/>
  <c r="BWM68" i="9"/>
  <c r="BXW68" i="9"/>
  <c r="BZG68" i="9"/>
  <c r="CAU68" i="9"/>
  <c r="CCC68" i="9"/>
  <c r="CDI68" i="9"/>
  <c r="CEO68" i="9"/>
  <c r="CFU68" i="9"/>
  <c r="CHA68" i="9"/>
  <c r="CIG68" i="9"/>
  <c r="CJM68" i="9"/>
  <c r="CKS68" i="9"/>
  <c r="CLY68" i="9"/>
  <c r="CNE68" i="9"/>
  <c r="COK68" i="9"/>
  <c r="CPQ68" i="9"/>
  <c r="CQW68" i="9"/>
  <c r="CSC68" i="9"/>
  <c r="CTI68" i="9"/>
  <c r="CUO68" i="9"/>
  <c r="CVU68" i="9"/>
  <c r="CXA68" i="9"/>
  <c r="CYG68" i="9"/>
  <c r="CZM68" i="9"/>
  <c r="DAS68" i="9"/>
  <c r="DBY68" i="9"/>
  <c r="DDE68" i="9"/>
  <c r="DEK68" i="9"/>
  <c r="DFQ68" i="9"/>
  <c r="DGW68" i="9"/>
  <c r="DIC68" i="9"/>
  <c r="DJI68" i="9"/>
  <c r="DKO68" i="9"/>
  <c r="DLU68" i="9"/>
  <c r="DNA68" i="9"/>
  <c r="DOG68" i="9"/>
  <c r="DPM68" i="9"/>
  <c r="DQS68" i="9"/>
  <c r="DRY68" i="9"/>
  <c r="DTE68" i="9"/>
  <c r="DUK68" i="9"/>
  <c r="DVQ68" i="9"/>
  <c r="DWW68" i="9"/>
  <c r="DYC68" i="9"/>
  <c r="DZI68" i="9"/>
  <c r="EAO68" i="9"/>
  <c r="EBU68" i="9"/>
  <c r="EDA68" i="9"/>
  <c r="EEG68" i="9"/>
  <c r="EFM68" i="9"/>
  <c r="EGS68" i="9"/>
  <c r="EHY68" i="9"/>
  <c r="ACI68" i="9"/>
  <c r="AHC68" i="9"/>
  <c r="AJU68" i="9"/>
  <c r="AMC68" i="9"/>
  <c r="AOA68" i="9"/>
  <c r="AQI68" i="9"/>
  <c r="ASG68" i="9"/>
  <c r="AUM68" i="9"/>
  <c r="AWE68" i="9"/>
  <c r="AXW68" i="9"/>
  <c r="AZS68" i="9"/>
  <c r="BBK68" i="9"/>
  <c r="BCY68" i="9"/>
  <c r="BEO68" i="9"/>
  <c r="BGA68" i="9"/>
  <c r="BHO68" i="9"/>
  <c r="BJA68" i="9"/>
  <c r="BKM68" i="9"/>
  <c r="BMC68" i="9"/>
  <c r="BNQ68" i="9"/>
  <c r="BPC68" i="9"/>
  <c r="BQO68" i="9"/>
  <c r="BSE68" i="9"/>
  <c r="BTQ68" i="9"/>
  <c r="BVE68" i="9"/>
  <c r="BWO68" i="9"/>
  <c r="BXY68" i="9"/>
  <c r="BZM68" i="9"/>
  <c r="CAW68" i="9"/>
  <c r="CCE68" i="9"/>
  <c r="CDK68" i="9"/>
  <c r="CEQ68" i="9"/>
  <c r="CFW68" i="9"/>
  <c r="CHC68" i="9"/>
  <c r="CII68" i="9"/>
  <c r="CJO68" i="9"/>
  <c r="CKU68" i="9"/>
  <c r="CMA68" i="9"/>
  <c r="CNG68" i="9"/>
  <c r="COM68" i="9"/>
  <c r="CPS68" i="9"/>
  <c r="CQY68" i="9"/>
  <c r="CSE68" i="9"/>
  <c r="CTK68" i="9"/>
  <c r="CUQ68" i="9"/>
  <c r="CVW68" i="9"/>
  <c r="CXC68" i="9"/>
  <c r="CYI68" i="9"/>
  <c r="CZO68" i="9"/>
  <c r="DAU68" i="9"/>
  <c r="DCA68" i="9"/>
  <c r="DDG68" i="9"/>
  <c r="DEM68" i="9"/>
  <c r="DFS68" i="9"/>
  <c r="DGY68" i="9"/>
  <c r="DIE68" i="9"/>
  <c r="DJK68" i="9"/>
  <c r="DKQ68" i="9"/>
  <c r="DLW68" i="9"/>
  <c r="DNC68" i="9"/>
  <c r="DOI68" i="9"/>
  <c r="DPO68" i="9"/>
  <c r="DQU68" i="9"/>
  <c r="DSA68" i="9"/>
  <c r="DTG68" i="9"/>
  <c r="DUM68" i="9"/>
  <c r="DVS68" i="9"/>
  <c r="DWY68" i="9"/>
  <c r="DYE68" i="9"/>
  <c r="DZK68" i="9"/>
  <c r="EAQ68" i="9"/>
  <c r="EBW68" i="9"/>
  <c r="EDC68" i="9"/>
  <c r="EEI68" i="9"/>
  <c r="EFO68" i="9"/>
  <c r="EGU68" i="9"/>
  <c r="EIA68" i="9"/>
  <c r="EJG68" i="9"/>
  <c r="EKM68" i="9"/>
  <c r="ELS68" i="9"/>
  <c r="EMY68" i="9"/>
  <c r="EOE68" i="9"/>
  <c r="EPK68" i="9"/>
  <c r="ACO68" i="9"/>
  <c r="AHE68" i="9"/>
  <c r="AJW68" i="9"/>
  <c r="AME68" i="9"/>
  <c r="AOG68" i="9"/>
  <c r="AQK68" i="9"/>
  <c r="ASM68" i="9"/>
  <c r="AUO68" i="9"/>
  <c r="AWG68" i="9"/>
  <c r="AYA68" i="9"/>
  <c r="AZU68" i="9"/>
  <c r="BBM68" i="9"/>
  <c r="BDA68" i="9"/>
  <c r="BEQ68" i="9"/>
  <c r="BGC68" i="9"/>
  <c r="BHQ68" i="9"/>
  <c r="BJC68" i="9"/>
  <c r="BKS68" i="9"/>
  <c r="BME68" i="9"/>
  <c r="BNS68" i="9"/>
  <c r="BPE68" i="9"/>
  <c r="BQQ68" i="9"/>
  <c r="BSG68" i="9"/>
  <c r="BTU68" i="9"/>
  <c r="BVG68" i="9"/>
  <c r="BWQ68" i="9"/>
  <c r="BYA68" i="9"/>
  <c r="BZO68" i="9"/>
  <c r="CAY68" i="9"/>
  <c r="CCG68" i="9"/>
  <c r="CDM68" i="9"/>
  <c r="CES68" i="9"/>
  <c r="CFY68" i="9"/>
  <c r="CHE68" i="9"/>
  <c r="CIK68" i="9"/>
  <c r="CJQ68" i="9"/>
  <c r="CKW68" i="9"/>
  <c r="CMC68" i="9"/>
  <c r="CNI68" i="9"/>
  <c r="COO68" i="9"/>
  <c r="CPU68" i="9"/>
  <c r="CRA68" i="9"/>
  <c r="CSG68" i="9"/>
  <c r="CTM68" i="9"/>
  <c r="CUS68" i="9"/>
  <c r="CVY68" i="9"/>
  <c r="CXE68" i="9"/>
  <c r="CYK68" i="9"/>
  <c r="CZQ68" i="9"/>
  <c r="DAW68" i="9"/>
  <c r="DCC68" i="9"/>
  <c r="DDI68" i="9"/>
  <c r="DEO68" i="9"/>
  <c r="DFU68" i="9"/>
  <c r="DHA68" i="9"/>
  <c r="DIG68" i="9"/>
  <c r="DJM68" i="9"/>
  <c r="DKS68" i="9"/>
  <c r="DLY68" i="9"/>
  <c r="DNE68" i="9"/>
  <c r="DOK68" i="9"/>
  <c r="DPQ68" i="9"/>
  <c r="DQW68" i="9"/>
  <c r="DSC68" i="9"/>
  <c r="DTI68" i="9"/>
  <c r="DUO68" i="9"/>
  <c r="DVU68" i="9"/>
  <c r="DXA68" i="9"/>
  <c r="DYG68" i="9"/>
  <c r="DZM68" i="9"/>
  <c r="EAS68" i="9"/>
  <c r="EBY68" i="9"/>
  <c r="EDE68" i="9"/>
  <c r="EEK68" i="9"/>
  <c r="EFQ68" i="9"/>
  <c r="EGW68" i="9"/>
  <c r="EIC68" i="9"/>
  <c r="EJI68" i="9"/>
  <c r="EKO68" i="9"/>
  <c r="ELU68" i="9"/>
  <c r="ENA68" i="9"/>
  <c r="EOG68" i="9"/>
  <c r="EPM68" i="9"/>
  <c r="EQS68" i="9"/>
  <c r="ERY68" i="9"/>
  <c r="ETE68" i="9"/>
  <c r="EUK68" i="9"/>
  <c r="EVQ68" i="9"/>
  <c r="EWW68" i="9"/>
  <c r="EYC68" i="9"/>
  <c r="EZI68" i="9"/>
  <c r="FAO68" i="9"/>
  <c r="FBU68" i="9"/>
  <c r="FDA68" i="9"/>
  <c r="FEG68" i="9"/>
  <c r="FFM68" i="9"/>
  <c r="FGS68" i="9"/>
  <c r="FHY68" i="9"/>
  <c r="FJE68" i="9"/>
  <c r="FKK68" i="9"/>
  <c r="FLQ68" i="9"/>
  <c r="FMW68" i="9"/>
  <c r="FOC68" i="9"/>
  <c r="FPI68" i="9"/>
  <c r="FQO68" i="9"/>
  <c r="FRU68" i="9"/>
  <c r="FTA68" i="9"/>
  <c r="FUG68" i="9"/>
  <c r="FVM68" i="9"/>
  <c r="FWS68" i="9"/>
  <c r="FXY68" i="9"/>
  <c r="FZE68" i="9"/>
  <c r="GAK68" i="9"/>
  <c r="GBQ68" i="9"/>
  <c r="GCW68" i="9"/>
  <c r="GEC68" i="9"/>
  <c r="GFI68" i="9"/>
  <c r="GGO68" i="9"/>
  <c r="GHU68" i="9"/>
  <c r="GJA68" i="9"/>
  <c r="GKG68" i="9"/>
  <c r="GLM68" i="9"/>
  <c r="GMS68" i="9"/>
  <c r="GNY68" i="9"/>
  <c r="GPE68" i="9"/>
  <c r="GQK68" i="9"/>
  <c r="GRQ68" i="9"/>
  <c r="GSW68" i="9"/>
  <c r="GUC68" i="9"/>
  <c r="GVI68" i="9"/>
  <c r="GWO68" i="9"/>
  <c r="GXU68" i="9"/>
  <c r="GZA68" i="9"/>
  <c r="HAG68" i="9"/>
  <c r="HBM68" i="9"/>
  <c r="HCS68" i="9"/>
  <c r="HDY68" i="9"/>
  <c r="ADK68" i="9"/>
  <c r="AHG68" i="9"/>
  <c r="AJY68" i="9"/>
  <c r="AMK68" i="9"/>
  <c r="AOI68" i="9"/>
  <c r="AQM68" i="9"/>
  <c r="ASQ68" i="9"/>
  <c r="AUQ68" i="9"/>
  <c r="AWI68" i="9"/>
  <c r="AYG68" i="9"/>
  <c r="AZW68" i="9"/>
  <c r="BBO68" i="9"/>
  <c r="BDC68" i="9"/>
  <c r="BES68" i="9"/>
  <c r="BGG68" i="9"/>
  <c r="BHS68" i="9"/>
  <c r="BJE68" i="9"/>
  <c r="BKU68" i="9"/>
  <c r="BMG68" i="9"/>
  <c r="BNU68" i="9"/>
  <c r="BPG68" i="9"/>
  <c r="BQW68" i="9"/>
  <c r="BSI68" i="9"/>
  <c r="BTW68" i="9"/>
  <c r="BVI68" i="9"/>
  <c r="BWS68" i="9"/>
  <c r="BYG68" i="9"/>
  <c r="BZQ68" i="9"/>
  <c r="CBA68" i="9"/>
  <c r="CCI68" i="9"/>
  <c r="CDO68" i="9"/>
  <c r="CEU68" i="9"/>
  <c r="CGA68" i="9"/>
  <c r="CHG68" i="9"/>
  <c r="CIM68" i="9"/>
  <c r="CJS68" i="9"/>
  <c r="CKY68" i="9"/>
  <c r="CME68" i="9"/>
  <c r="CNK68" i="9"/>
  <c r="COQ68" i="9"/>
  <c r="CPW68" i="9"/>
  <c r="CRC68" i="9"/>
  <c r="CSI68" i="9"/>
  <c r="CTO68" i="9"/>
  <c r="CUU68" i="9"/>
  <c r="CWA68" i="9"/>
  <c r="CXG68" i="9"/>
  <c r="CYM68" i="9"/>
  <c r="CZS68" i="9"/>
  <c r="DAY68" i="9"/>
  <c r="DCE68" i="9"/>
  <c r="DDK68" i="9"/>
  <c r="DEQ68" i="9"/>
  <c r="DFW68" i="9"/>
  <c r="DHC68" i="9"/>
  <c r="DII68" i="9"/>
  <c r="DJO68" i="9"/>
  <c r="DKU68" i="9"/>
  <c r="DMA68" i="9"/>
  <c r="DNG68" i="9"/>
  <c r="DOM68" i="9"/>
  <c r="DPS68" i="9"/>
  <c r="DQY68" i="9"/>
  <c r="DSE68" i="9"/>
  <c r="DTK68" i="9"/>
  <c r="DUQ68" i="9"/>
  <c r="DVW68" i="9"/>
  <c r="DXC68" i="9"/>
  <c r="DYI68" i="9"/>
  <c r="DZO68" i="9"/>
  <c r="EAU68" i="9"/>
  <c r="ECA68" i="9"/>
  <c r="EDG68" i="9"/>
  <c r="EEM68" i="9"/>
  <c r="EFS68" i="9"/>
  <c r="EGY68" i="9"/>
  <c r="EIE68" i="9"/>
  <c r="EJK68" i="9"/>
  <c r="EKQ68" i="9"/>
  <c r="ELW68" i="9"/>
  <c r="ENC68" i="9"/>
  <c r="EOI68" i="9"/>
  <c r="EPO68" i="9"/>
  <c r="EQU68" i="9"/>
  <c r="ESA68" i="9"/>
  <c r="ETG68" i="9"/>
  <c r="EUM68" i="9"/>
  <c r="EVS68" i="9"/>
  <c r="EWY68" i="9"/>
  <c r="EYE68" i="9"/>
  <c r="EZK68" i="9"/>
  <c r="FAQ68" i="9"/>
  <c r="FBW68" i="9"/>
  <c r="FDC68" i="9"/>
  <c r="FEI68" i="9"/>
  <c r="FFO68" i="9"/>
  <c r="FGU68" i="9"/>
  <c r="FIA68" i="9"/>
  <c r="FJG68" i="9"/>
  <c r="FKM68" i="9"/>
  <c r="FLS68" i="9"/>
  <c r="FMY68" i="9"/>
  <c r="FOE68" i="9"/>
  <c r="FPK68" i="9"/>
  <c r="FQQ68" i="9"/>
  <c r="FRW68" i="9"/>
  <c r="FTC68" i="9"/>
  <c r="FUI68" i="9"/>
  <c r="FVO68" i="9"/>
  <c r="FWU68" i="9"/>
  <c r="FYA68" i="9"/>
  <c r="FZG68" i="9"/>
  <c r="GAM68" i="9"/>
  <c r="GBS68" i="9"/>
  <c r="GCY68" i="9"/>
  <c r="GEE68" i="9"/>
  <c r="GFK68" i="9"/>
  <c r="GGQ68" i="9"/>
  <c r="GHW68" i="9"/>
  <c r="GJC68" i="9"/>
  <c r="ADM68" i="9"/>
  <c r="AHK68" i="9"/>
  <c r="AKC68" i="9"/>
  <c r="AMM68" i="9"/>
  <c r="AOO68" i="9"/>
  <c r="AQQ68" i="9"/>
  <c r="ASS68" i="9"/>
  <c r="AUU68" i="9"/>
  <c r="AWK68" i="9"/>
  <c r="AYI68" i="9"/>
  <c r="BAA68" i="9"/>
  <c r="BBQ68" i="9"/>
  <c r="BDI68" i="9"/>
  <c r="BEU68" i="9"/>
  <c r="BGI68" i="9"/>
  <c r="BHU68" i="9"/>
  <c r="BJG68" i="9"/>
  <c r="BKW68" i="9"/>
  <c r="BMK68" i="9"/>
  <c r="BNW68" i="9"/>
  <c r="BPI68" i="9"/>
  <c r="BQY68" i="9"/>
  <c r="BSK68" i="9"/>
  <c r="BTY68" i="9"/>
  <c r="BVK68" i="9"/>
  <c r="BWU68" i="9"/>
  <c r="BYI68" i="9"/>
  <c r="BZS68" i="9"/>
  <c r="CBC68" i="9"/>
  <c r="CCK68" i="9"/>
  <c r="CDQ68" i="9"/>
  <c r="CEW68" i="9"/>
  <c r="CGC68" i="9"/>
  <c r="CHI68" i="9"/>
  <c r="CIO68" i="9"/>
  <c r="CJU68" i="9"/>
  <c r="CLA68" i="9"/>
  <c r="CMG68" i="9"/>
  <c r="CNM68" i="9"/>
  <c r="COS68" i="9"/>
  <c r="CPY68" i="9"/>
  <c r="CRE68" i="9"/>
  <c r="CSK68" i="9"/>
  <c r="CTQ68" i="9"/>
  <c r="CUW68" i="9"/>
  <c r="CWC68" i="9"/>
  <c r="CXI68" i="9"/>
  <c r="CYO68" i="9"/>
  <c r="CZU68" i="9"/>
  <c r="DBA68" i="9"/>
  <c r="DCG68" i="9"/>
  <c r="DDM68" i="9"/>
  <c r="DES68" i="9"/>
  <c r="DFY68" i="9"/>
  <c r="DHE68" i="9"/>
  <c r="DIK68" i="9"/>
  <c r="DJQ68" i="9"/>
  <c r="DKW68" i="9"/>
  <c r="DMC68" i="9"/>
  <c r="DNI68" i="9"/>
  <c r="DOO68" i="9"/>
  <c r="DPU68" i="9"/>
  <c r="DRA68" i="9"/>
  <c r="DSG68" i="9"/>
  <c r="DTM68" i="9"/>
  <c r="DUS68" i="9"/>
  <c r="DVY68" i="9"/>
  <c r="DXE68" i="9"/>
  <c r="DYK68" i="9"/>
  <c r="DZQ68" i="9"/>
  <c r="EAW68" i="9"/>
  <c r="ECC68" i="9"/>
  <c r="EDI68" i="9"/>
  <c r="EEO68" i="9"/>
  <c r="EFU68" i="9"/>
  <c r="EHA68" i="9"/>
  <c r="EIG68" i="9"/>
  <c r="EJM68" i="9"/>
  <c r="EKS68" i="9"/>
  <c r="ELY68" i="9"/>
  <c r="ENE68" i="9"/>
  <c r="EOK68" i="9"/>
  <c r="EPQ68" i="9"/>
  <c r="EQW68" i="9"/>
  <c r="ESC68" i="9"/>
  <c r="ETI68" i="9"/>
  <c r="EUO68" i="9"/>
  <c r="EVU68" i="9"/>
  <c r="EXA68" i="9"/>
  <c r="EYG68" i="9"/>
  <c r="EZM68" i="9"/>
  <c r="FAS68" i="9"/>
  <c r="FBY68" i="9"/>
  <c r="FDE68" i="9"/>
  <c r="FEK68" i="9"/>
  <c r="FFQ68" i="9"/>
  <c r="FGW68" i="9"/>
  <c r="FIC68" i="9"/>
  <c r="FJI68" i="9"/>
  <c r="FKO68" i="9"/>
  <c r="FLU68" i="9"/>
  <c r="FNA68" i="9"/>
  <c r="FOG68" i="9"/>
  <c r="FPM68" i="9"/>
  <c r="FQS68" i="9"/>
  <c r="FRY68" i="9"/>
  <c r="FTE68" i="9"/>
  <c r="FUK68" i="9"/>
  <c r="FVQ68" i="9"/>
  <c r="FWW68" i="9"/>
  <c r="FYC68" i="9"/>
  <c r="ADS68" i="9"/>
  <c r="AHO68" i="9"/>
  <c r="AKG68" i="9"/>
  <c r="AMO68" i="9"/>
  <c r="AOS68" i="9"/>
  <c r="AQS68" i="9"/>
  <c r="ASY68" i="9"/>
  <c r="AUW68" i="9"/>
  <c r="AWO68" i="9"/>
  <c r="AYK68" i="9"/>
  <c r="BAC68" i="9"/>
  <c r="BBU68" i="9"/>
  <c r="BDK68" i="9"/>
  <c r="BEW68" i="9"/>
  <c r="BGK68" i="9"/>
  <c r="BHW68" i="9"/>
  <c r="BJM68" i="9"/>
  <c r="BKY68" i="9"/>
  <c r="BMM68" i="9"/>
  <c r="BNY68" i="9"/>
  <c r="BPK68" i="9"/>
  <c r="BRA68" i="9"/>
  <c r="BSO68" i="9"/>
  <c r="BUA68" i="9"/>
  <c r="BVM68" i="9"/>
  <c r="BXA68" i="9"/>
  <c r="BYK68" i="9"/>
  <c r="BZU68" i="9"/>
  <c r="CBE68" i="9"/>
  <c r="CCM68" i="9"/>
  <c r="CDS68" i="9"/>
  <c r="CEY68" i="9"/>
  <c r="CGE68" i="9"/>
  <c r="CHK68" i="9"/>
  <c r="CIQ68" i="9"/>
  <c r="CJW68" i="9"/>
  <c r="CLC68" i="9"/>
  <c r="CMI68" i="9"/>
  <c r="CNO68" i="9"/>
  <c r="COU68" i="9"/>
  <c r="CQA68" i="9"/>
  <c r="CRG68" i="9"/>
  <c r="CSM68" i="9"/>
  <c r="CTS68" i="9"/>
  <c r="CUY68" i="9"/>
  <c r="CWE68" i="9"/>
  <c r="CXK68" i="9"/>
  <c r="CYQ68" i="9"/>
  <c r="CZW68" i="9"/>
  <c r="DBC68" i="9"/>
  <c r="DCI68" i="9"/>
  <c r="DDO68" i="9"/>
  <c r="DEU68" i="9"/>
  <c r="DGA68" i="9"/>
  <c r="DHG68" i="9"/>
  <c r="DIM68" i="9"/>
  <c r="DJS68" i="9"/>
  <c r="DKY68" i="9"/>
  <c r="DME68" i="9"/>
  <c r="DNK68" i="9"/>
  <c r="DOQ68" i="9"/>
  <c r="DPW68" i="9"/>
  <c r="DRC68" i="9"/>
  <c r="DSI68" i="9"/>
  <c r="DTO68" i="9"/>
  <c r="DUU68" i="9"/>
  <c r="DWA68" i="9"/>
  <c r="DXG68" i="9"/>
  <c r="DYM68" i="9"/>
  <c r="DZS68" i="9"/>
  <c r="EAY68" i="9"/>
  <c r="ECE68" i="9"/>
  <c r="EDK68" i="9"/>
  <c r="EEQ68" i="9"/>
  <c r="EFW68" i="9"/>
  <c r="EHC68" i="9"/>
  <c r="EII68" i="9"/>
  <c r="EJO68" i="9"/>
  <c r="EKU68" i="9"/>
  <c r="EMA68" i="9"/>
  <c r="ENG68" i="9"/>
  <c r="EOM68" i="9"/>
  <c r="EPS68" i="9"/>
  <c r="EQY68" i="9"/>
  <c r="ESE68" i="9"/>
  <c r="ETK68" i="9"/>
  <c r="EUQ68" i="9"/>
  <c r="EVW68" i="9"/>
  <c r="EXC68" i="9"/>
  <c r="EYI68" i="9"/>
  <c r="EZO68" i="9"/>
  <c r="FAU68" i="9"/>
  <c r="FCA68" i="9"/>
  <c r="FDG68" i="9"/>
  <c r="FEM68" i="9"/>
  <c r="FFS68" i="9"/>
  <c r="FGY68" i="9"/>
  <c r="FIE68" i="9"/>
  <c r="FJK68" i="9"/>
  <c r="FKQ68" i="9"/>
  <c r="FLW68" i="9"/>
  <c r="FNC68" i="9"/>
  <c r="FOI68" i="9"/>
  <c r="FPO68" i="9"/>
  <c r="FQU68" i="9"/>
  <c r="FSA68" i="9"/>
  <c r="ADY68" i="9"/>
  <c r="AHQ68" i="9"/>
  <c r="AKI68" i="9"/>
  <c r="AMQ68" i="9"/>
  <c r="AOU68" i="9"/>
  <c r="AQW68" i="9"/>
  <c r="ATC68" i="9"/>
  <c r="AUY68" i="9"/>
  <c r="AWQ68" i="9"/>
  <c r="AYM68" i="9"/>
  <c r="BAE68" i="9"/>
  <c r="BBW68" i="9"/>
  <c r="BDM68" i="9"/>
  <c r="BFA68" i="9"/>
  <c r="BGM68" i="9"/>
  <c r="BHY68" i="9"/>
  <c r="BJO68" i="9"/>
  <c r="BLA68" i="9"/>
  <c r="BMO68" i="9"/>
  <c r="BOA68" i="9"/>
  <c r="BPQ68" i="9"/>
  <c r="BRC68" i="9"/>
  <c r="BSQ68" i="9"/>
  <c r="BUC68" i="9"/>
  <c r="BVO68" i="9"/>
  <c r="BXC68" i="9"/>
  <c r="BYM68" i="9"/>
  <c r="BZW68" i="9"/>
  <c r="CBG68" i="9"/>
  <c r="CCO68" i="9"/>
  <c r="CDU68" i="9"/>
  <c r="CFA68" i="9"/>
  <c r="CGG68" i="9"/>
  <c r="CHM68" i="9"/>
  <c r="CIS68" i="9"/>
  <c r="CJY68" i="9"/>
  <c r="CLE68" i="9"/>
  <c r="CMK68" i="9"/>
  <c r="CNQ68" i="9"/>
  <c r="COW68" i="9"/>
  <c r="CQC68" i="9"/>
  <c r="CRI68" i="9"/>
  <c r="CSO68" i="9"/>
  <c r="CTU68" i="9"/>
  <c r="CVA68" i="9"/>
  <c r="CWG68" i="9"/>
  <c r="CXM68" i="9"/>
  <c r="CYS68" i="9"/>
  <c r="CZY68" i="9"/>
  <c r="DBE68" i="9"/>
  <c r="DCK68" i="9"/>
  <c r="DDQ68" i="9"/>
  <c r="DEW68" i="9"/>
  <c r="DGC68" i="9"/>
  <c r="DHI68" i="9"/>
  <c r="DIO68" i="9"/>
  <c r="DJU68" i="9"/>
  <c r="DLA68" i="9"/>
  <c r="DMG68" i="9"/>
  <c r="DNM68" i="9"/>
  <c r="DOS68" i="9"/>
  <c r="DPY68" i="9"/>
  <c r="DRE68" i="9"/>
  <c r="DSK68" i="9"/>
  <c r="DTQ68" i="9"/>
  <c r="DUW68" i="9"/>
  <c r="DWC68" i="9"/>
  <c r="DXI68" i="9"/>
  <c r="DYO68" i="9"/>
  <c r="DZU68" i="9"/>
  <c r="EBA68" i="9"/>
  <c r="ECG68" i="9"/>
  <c r="EDM68" i="9"/>
  <c r="EES68" i="9"/>
  <c r="EFY68" i="9"/>
  <c r="EHE68" i="9"/>
  <c r="EIK68" i="9"/>
  <c r="EJQ68" i="9"/>
  <c r="EKW68" i="9"/>
  <c r="EMC68" i="9"/>
  <c r="ENI68" i="9"/>
  <c r="EOO68" i="9"/>
  <c r="EPU68" i="9"/>
  <c r="ERA68" i="9"/>
  <c r="ESG68" i="9"/>
  <c r="ETM68" i="9"/>
  <c r="EUS68" i="9"/>
  <c r="EVY68" i="9"/>
  <c r="EXE68" i="9"/>
  <c r="EYK68" i="9"/>
  <c r="EZQ68" i="9"/>
  <c r="FAW68" i="9"/>
  <c r="FCC68" i="9"/>
  <c r="FDI68" i="9"/>
  <c r="FEO68" i="9"/>
  <c r="FFU68" i="9"/>
  <c r="FHA68" i="9"/>
  <c r="FIG68" i="9"/>
  <c r="FJM68" i="9"/>
  <c r="FKS68" i="9"/>
  <c r="FLY68" i="9"/>
  <c r="FNE68" i="9"/>
  <c r="FOK68" i="9"/>
  <c r="FPQ68" i="9"/>
  <c r="FQW68" i="9"/>
  <c r="FSC68" i="9"/>
  <c r="FTI68" i="9"/>
  <c r="FUO68" i="9"/>
  <c r="FVU68" i="9"/>
  <c r="FXA68" i="9"/>
  <c r="FYG68" i="9"/>
  <c r="FZM68" i="9"/>
  <c r="GAS68" i="9"/>
  <c r="GBY68" i="9"/>
  <c r="GDE68" i="9"/>
  <c r="GEK68" i="9"/>
  <c r="GFQ68" i="9"/>
  <c r="GGW68" i="9"/>
  <c r="GIC68" i="9"/>
  <c r="GJI68" i="9"/>
  <c r="GKO68" i="9"/>
  <c r="GLU68" i="9"/>
  <c r="GNA68" i="9"/>
  <c r="GOG68" i="9"/>
  <c r="GPM68" i="9"/>
  <c r="GQS68" i="9"/>
  <c r="GRY68" i="9"/>
  <c r="GTE68" i="9"/>
  <c r="GUK68" i="9"/>
  <c r="GVQ68" i="9"/>
  <c r="GWW68" i="9"/>
  <c r="GYC68" i="9"/>
  <c r="GZI68" i="9"/>
  <c r="HAO68" i="9"/>
  <c r="HBU68" i="9"/>
  <c r="HDA68" i="9"/>
  <c r="HEG68" i="9"/>
  <c r="EJE68" i="9"/>
  <c r="ESS68" i="9"/>
  <c r="EWO68" i="9"/>
  <c r="FAG68" i="9"/>
  <c r="FCU68" i="9"/>
  <c r="FFG68" i="9"/>
  <c r="FHS68" i="9"/>
  <c r="FKE68" i="9"/>
  <c r="FMQ68" i="9"/>
  <c r="FPC68" i="9"/>
  <c r="FRO68" i="9"/>
  <c r="FTU68" i="9"/>
  <c r="FVS68" i="9"/>
  <c r="FXQ68" i="9"/>
  <c r="FZO68" i="9"/>
  <c r="GBI68" i="9"/>
  <c r="GDC68" i="9"/>
  <c r="GEY68" i="9"/>
  <c r="GGS68" i="9"/>
  <c r="GIO68" i="9"/>
  <c r="GKE68" i="9"/>
  <c r="GLW68" i="9"/>
  <c r="GNO68" i="9"/>
  <c r="GPC68" i="9"/>
  <c r="GQU68" i="9"/>
  <c r="GSM68" i="9"/>
  <c r="GUA68" i="9"/>
  <c r="GVS68" i="9"/>
  <c r="GXK68" i="9"/>
  <c r="GYY68" i="9"/>
  <c r="HAQ68" i="9"/>
  <c r="HCI68" i="9"/>
  <c r="HDW68" i="9"/>
  <c r="HFK68" i="9"/>
  <c r="HGU68" i="9"/>
  <c r="HII68" i="9"/>
  <c r="HJS68" i="9"/>
  <c r="HLC68" i="9"/>
  <c r="HMM68" i="9"/>
  <c r="HNW68" i="9"/>
  <c r="HPG68" i="9"/>
  <c r="HQQ68" i="9"/>
  <c r="HSE68" i="9"/>
  <c r="HTO68" i="9"/>
  <c r="HUY68" i="9"/>
  <c r="HWI68" i="9"/>
  <c r="HXS68" i="9"/>
  <c r="HZC68" i="9"/>
  <c r="IAM68" i="9"/>
  <c r="ICA68" i="9"/>
  <c r="IDK68" i="9"/>
  <c r="IES68" i="9"/>
  <c r="IGA68" i="9"/>
  <c r="IHI68" i="9"/>
  <c r="IIQ68" i="9"/>
  <c r="IJY68" i="9"/>
  <c r="ILG68" i="9"/>
  <c r="IMO68" i="9"/>
  <c r="INW68" i="9"/>
  <c r="IPE68" i="9"/>
  <c r="IQM68" i="9"/>
  <c r="IRU68" i="9"/>
  <c r="ITC68" i="9"/>
  <c r="IUI68" i="9"/>
  <c r="IVO68" i="9"/>
  <c r="IWU68" i="9"/>
  <c r="IYA68" i="9"/>
  <c r="IZG68" i="9"/>
  <c r="JAM68" i="9"/>
  <c r="JBS68" i="9"/>
  <c r="JCY68" i="9"/>
  <c r="JEE68" i="9"/>
  <c r="JFK68" i="9"/>
  <c r="JGQ68" i="9"/>
  <c r="JHW68" i="9"/>
  <c r="JJC68" i="9"/>
  <c r="JKI68" i="9"/>
  <c r="JLO68" i="9"/>
  <c r="JMU68" i="9"/>
  <c r="JOA68" i="9"/>
  <c r="JPG68" i="9"/>
  <c r="JQM68" i="9"/>
  <c r="JRS68" i="9"/>
  <c r="JSY68" i="9"/>
  <c r="JUE68" i="9"/>
  <c r="JVK68" i="9"/>
  <c r="JWQ68" i="9"/>
  <c r="JXW68" i="9"/>
  <c r="JZC68" i="9"/>
  <c r="KAI68" i="9"/>
  <c r="KBO68" i="9"/>
  <c r="KCU68" i="9"/>
  <c r="KEA68" i="9"/>
  <c r="KFG68" i="9"/>
  <c r="KGM68" i="9"/>
  <c r="KHS68" i="9"/>
  <c r="KIY68" i="9"/>
  <c r="KKE68" i="9"/>
  <c r="EKK68" i="9"/>
  <c r="ESW68" i="9"/>
  <c r="EWQ68" i="9"/>
  <c r="FAI68" i="9"/>
  <c r="FCW68" i="9"/>
  <c r="FFI68" i="9"/>
  <c r="FHU68" i="9"/>
  <c r="FKG68" i="9"/>
  <c r="FMS68" i="9"/>
  <c r="FPE68" i="9"/>
  <c r="FRQ68" i="9"/>
  <c r="FTW68" i="9"/>
  <c r="FVW68" i="9"/>
  <c r="FXS68" i="9"/>
  <c r="FZS68" i="9"/>
  <c r="GBK68" i="9"/>
  <c r="GDG68" i="9"/>
  <c r="GFA68" i="9"/>
  <c r="GGU68" i="9"/>
  <c r="GIQ68" i="9"/>
  <c r="GKI68" i="9"/>
  <c r="GMA68" i="9"/>
  <c r="GNQ68" i="9"/>
  <c r="GPG68" i="9"/>
  <c r="GQY68" i="9"/>
  <c r="GSO68" i="9"/>
  <c r="GUE68" i="9"/>
  <c r="GVW68" i="9"/>
  <c r="GXM68" i="9"/>
  <c r="GZC68" i="9"/>
  <c r="HAU68" i="9"/>
  <c r="HCK68" i="9"/>
  <c r="HEA68" i="9"/>
  <c r="HFM68" i="9"/>
  <c r="HGY68" i="9"/>
  <c r="HIK68" i="9"/>
  <c r="HJU68" i="9"/>
  <c r="HLE68" i="9"/>
  <c r="HMO68" i="9"/>
  <c r="HNY68" i="9"/>
  <c r="HPI68" i="9"/>
  <c r="HQU68" i="9"/>
  <c r="HSG68" i="9"/>
  <c r="HTQ68" i="9"/>
  <c r="HVA68" i="9"/>
  <c r="HWK68" i="9"/>
  <c r="HXU68" i="9"/>
  <c r="HZE68" i="9"/>
  <c r="IAQ68" i="9"/>
  <c r="ICC68" i="9"/>
  <c r="IDM68" i="9"/>
  <c r="IEU68" i="9"/>
  <c r="IGC68" i="9"/>
  <c r="IHK68" i="9"/>
  <c r="IIS68" i="9"/>
  <c r="IKA68" i="9"/>
  <c r="ILI68" i="9"/>
  <c r="IMQ68" i="9"/>
  <c r="INY68" i="9"/>
  <c r="IPG68" i="9"/>
  <c r="IQO68" i="9"/>
  <c r="IRW68" i="9"/>
  <c r="ITE68" i="9"/>
  <c r="IUK68" i="9"/>
  <c r="IVQ68" i="9"/>
  <c r="IWW68" i="9"/>
  <c r="IYC68" i="9"/>
  <c r="IZI68" i="9"/>
  <c r="JAO68" i="9"/>
  <c r="JBU68" i="9"/>
  <c r="JDA68" i="9"/>
  <c r="JEG68" i="9"/>
  <c r="JFM68" i="9"/>
  <c r="JGS68" i="9"/>
  <c r="JHY68" i="9"/>
  <c r="JJE68" i="9"/>
  <c r="JKK68" i="9"/>
  <c r="JLQ68" i="9"/>
  <c r="JMW68" i="9"/>
  <c r="JOC68" i="9"/>
  <c r="JPI68" i="9"/>
  <c r="JQO68" i="9"/>
  <c r="JRU68" i="9"/>
  <c r="JTA68" i="9"/>
  <c r="JUG68" i="9"/>
  <c r="JVM68" i="9"/>
  <c r="JWS68" i="9"/>
  <c r="JXY68" i="9"/>
  <c r="JZE68" i="9"/>
  <c r="KAK68" i="9"/>
  <c r="KBQ68" i="9"/>
  <c r="KCW68" i="9"/>
  <c r="KEC68" i="9"/>
  <c r="KFI68" i="9"/>
  <c r="KGO68" i="9"/>
  <c r="KHU68" i="9"/>
  <c r="KJA68" i="9"/>
  <c r="KKG68" i="9"/>
  <c r="KLM68" i="9"/>
  <c r="KMS68" i="9"/>
  <c r="KNY68" i="9"/>
  <c r="KPE68" i="9"/>
  <c r="KQK68" i="9"/>
  <c r="KRQ68" i="9"/>
  <c r="KSW68" i="9"/>
  <c r="KUC68" i="9"/>
  <c r="KVI68" i="9"/>
  <c r="KWO68" i="9"/>
  <c r="KXU68" i="9"/>
  <c r="KZA68" i="9"/>
  <c r="LAG68" i="9"/>
  <c r="LBM68" i="9"/>
  <c r="LCS68" i="9"/>
  <c r="LDY68" i="9"/>
  <c r="LFE68" i="9"/>
  <c r="LGK68" i="9"/>
  <c r="LHQ68" i="9"/>
  <c r="LIW68" i="9"/>
  <c r="LKC68" i="9"/>
  <c r="ELQ68" i="9"/>
  <c r="ESY68" i="9"/>
  <c r="EWS68" i="9"/>
  <c r="FAK68" i="9"/>
  <c r="FCY68" i="9"/>
  <c r="FFK68" i="9"/>
  <c r="FHW68" i="9"/>
  <c r="FKI68" i="9"/>
  <c r="FMU68" i="9"/>
  <c r="FPG68" i="9"/>
  <c r="FRS68" i="9"/>
  <c r="FTY68" i="9"/>
  <c r="FWA68" i="9"/>
  <c r="FXU68" i="9"/>
  <c r="FZW68" i="9"/>
  <c r="GBM68" i="9"/>
  <c r="GDK68" i="9"/>
  <c r="GFC68" i="9"/>
  <c r="GGY68" i="9"/>
  <c r="GIS68" i="9"/>
  <c r="GKK68" i="9"/>
  <c r="GME68" i="9"/>
  <c r="GNS68" i="9"/>
  <c r="GPI68" i="9"/>
  <c r="GRC68" i="9"/>
  <c r="GSQ68" i="9"/>
  <c r="GUG68" i="9"/>
  <c r="GWA68" i="9"/>
  <c r="GXO68" i="9"/>
  <c r="GZE68" i="9"/>
  <c r="HAY68" i="9"/>
  <c r="HCM68" i="9"/>
  <c r="HEC68" i="9"/>
  <c r="HFO68" i="9"/>
  <c r="HHC68" i="9"/>
  <c r="HIM68" i="9"/>
  <c r="HJW68" i="9"/>
  <c r="HLG68" i="9"/>
  <c r="HMQ68" i="9"/>
  <c r="HOA68" i="9"/>
  <c r="HPK68" i="9"/>
  <c r="HQY68" i="9"/>
  <c r="HSI68" i="9"/>
  <c r="HTS68" i="9"/>
  <c r="HVC68" i="9"/>
  <c r="HWM68" i="9"/>
  <c r="HXW68" i="9"/>
  <c r="HZG68" i="9"/>
  <c r="IAU68" i="9"/>
  <c r="ICE68" i="9"/>
  <c r="IDO68" i="9"/>
  <c r="IEW68" i="9"/>
  <c r="IGE68" i="9"/>
  <c r="IHM68" i="9"/>
  <c r="IIU68" i="9"/>
  <c r="IKC68" i="9"/>
  <c r="ILK68" i="9"/>
  <c r="IMS68" i="9"/>
  <c r="IOA68" i="9"/>
  <c r="IPI68" i="9"/>
  <c r="IQQ68" i="9"/>
  <c r="ISA68" i="9"/>
  <c r="ITG68" i="9"/>
  <c r="IUM68" i="9"/>
  <c r="IVS68" i="9"/>
  <c r="IWY68" i="9"/>
  <c r="IYE68" i="9"/>
  <c r="IZK68" i="9"/>
  <c r="JAQ68" i="9"/>
  <c r="JBW68" i="9"/>
  <c r="JDC68" i="9"/>
  <c r="JEI68" i="9"/>
  <c r="JFO68" i="9"/>
  <c r="JGU68" i="9"/>
  <c r="JIA68" i="9"/>
  <c r="JJG68" i="9"/>
  <c r="JKM68" i="9"/>
  <c r="JLS68" i="9"/>
  <c r="JMY68" i="9"/>
  <c r="JOE68" i="9"/>
  <c r="JPK68" i="9"/>
  <c r="JQQ68" i="9"/>
  <c r="JRW68" i="9"/>
  <c r="JTC68" i="9"/>
  <c r="JUI68" i="9"/>
  <c r="JVO68" i="9"/>
  <c r="JWU68" i="9"/>
  <c r="JYA68" i="9"/>
  <c r="JZG68" i="9"/>
  <c r="KAM68" i="9"/>
  <c r="KBS68" i="9"/>
  <c r="KCY68" i="9"/>
  <c r="KEE68" i="9"/>
  <c r="KFK68" i="9"/>
  <c r="KGQ68" i="9"/>
  <c r="KHW68" i="9"/>
  <c r="KJC68" i="9"/>
  <c r="KKI68" i="9"/>
  <c r="KLO68" i="9"/>
  <c r="KMU68" i="9"/>
  <c r="KOA68" i="9"/>
  <c r="KPG68" i="9"/>
  <c r="KQM68" i="9"/>
  <c r="KRS68" i="9"/>
  <c r="KSY68" i="9"/>
  <c r="KUE68" i="9"/>
  <c r="KVK68" i="9"/>
  <c r="KWQ68" i="9"/>
  <c r="KXW68" i="9"/>
  <c r="KZC68" i="9"/>
  <c r="LAI68" i="9"/>
  <c r="LBO68" i="9"/>
  <c r="LCU68" i="9"/>
  <c r="LEA68" i="9"/>
  <c r="LFG68" i="9"/>
  <c r="LGM68" i="9"/>
  <c r="LHS68" i="9"/>
  <c r="LIY68" i="9"/>
  <c r="LKE68" i="9"/>
  <c r="LLK68" i="9"/>
  <c r="LMQ68" i="9"/>
  <c r="LNW68" i="9"/>
  <c r="LPC68" i="9"/>
  <c r="LQI68" i="9"/>
  <c r="LRO68" i="9"/>
  <c r="LSU68" i="9"/>
  <c r="LUA68" i="9"/>
  <c r="LVG68" i="9"/>
  <c r="LWM68" i="9"/>
  <c r="LXS68" i="9"/>
  <c r="LYY68" i="9"/>
  <c r="MAE68" i="9"/>
  <c r="MBK68" i="9"/>
  <c r="MCQ68" i="9"/>
  <c r="MDW68" i="9"/>
  <c r="MFC68" i="9"/>
  <c r="MGI68" i="9"/>
  <c r="MHO68" i="9"/>
  <c r="MIU68" i="9"/>
  <c r="MKA68" i="9"/>
  <c r="MLG68" i="9"/>
  <c r="MMM68" i="9"/>
  <c r="MNS68" i="9"/>
  <c r="MOY68" i="9"/>
  <c r="MQE68" i="9"/>
  <c r="MRK68" i="9"/>
  <c r="MSQ68" i="9"/>
  <c r="MTW68" i="9"/>
  <c r="MVC68" i="9"/>
  <c r="MWI68" i="9"/>
  <c r="MXO68" i="9"/>
  <c r="MYU68" i="9"/>
  <c r="NAA68" i="9"/>
  <c r="NBG68" i="9"/>
  <c r="NCM68" i="9"/>
  <c r="NDS68" i="9"/>
  <c r="NEY68" i="9"/>
  <c r="NGE68" i="9"/>
  <c r="NHK68" i="9"/>
  <c r="NIQ68" i="9"/>
  <c r="NJW68" i="9"/>
  <c r="NLC68" i="9"/>
  <c r="EMS68" i="9"/>
  <c r="ETA68" i="9"/>
  <c r="EWU68" i="9"/>
  <c r="FAM68" i="9"/>
  <c r="FDK68" i="9"/>
  <c r="FFW68" i="9"/>
  <c r="FII68" i="9"/>
  <c r="FKU68" i="9"/>
  <c r="FNG68" i="9"/>
  <c r="FPS68" i="9"/>
  <c r="FSE68" i="9"/>
  <c r="FUA68" i="9"/>
  <c r="FWE68" i="9"/>
  <c r="FXW68" i="9"/>
  <c r="FZY68" i="9"/>
  <c r="GBO68" i="9"/>
  <c r="GDO68" i="9"/>
  <c r="GFE68" i="9"/>
  <c r="GHC68" i="9"/>
  <c r="GIU68" i="9"/>
  <c r="GKM68" i="9"/>
  <c r="GMG68" i="9"/>
  <c r="GNU68" i="9"/>
  <c r="GPK68" i="9"/>
  <c r="GRE68" i="9"/>
  <c r="GSS68" i="9"/>
  <c r="GUI68" i="9"/>
  <c r="GWC68" i="9"/>
  <c r="GXQ68" i="9"/>
  <c r="GZG68" i="9"/>
  <c r="HBA68" i="9"/>
  <c r="HCO68" i="9"/>
  <c r="HEE68" i="9"/>
  <c r="HFS68" i="9"/>
  <c r="HHE68" i="9"/>
  <c r="HIO68" i="9"/>
  <c r="HJY68" i="9"/>
  <c r="HLI68" i="9"/>
  <c r="HMS68" i="9"/>
  <c r="HOC68" i="9"/>
  <c r="HPO68" i="9"/>
  <c r="HRA68" i="9"/>
  <c r="HSK68" i="9"/>
  <c r="HTU68" i="9"/>
  <c r="HVE68" i="9"/>
  <c r="HWO68" i="9"/>
  <c r="HXY68" i="9"/>
  <c r="HZK68" i="9"/>
  <c r="IAW68" i="9"/>
  <c r="ICG68" i="9"/>
  <c r="IDQ68" i="9"/>
  <c r="IEY68" i="9"/>
  <c r="IGG68" i="9"/>
  <c r="IHO68" i="9"/>
  <c r="IIW68" i="9"/>
  <c r="IKE68" i="9"/>
  <c r="ILM68" i="9"/>
  <c r="IMU68" i="9"/>
  <c r="IOC68" i="9"/>
  <c r="IPK68" i="9"/>
  <c r="IQU68" i="9"/>
  <c r="ISC68" i="9"/>
  <c r="ITI68" i="9"/>
  <c r="IUO68" i="9"/>
  <c r="IVU68" i="9"/>
  <c r="IXA68" i="9"/>
  <c r="IYG68" i="9"/>
  <c r="IZM68" i="9"/>
  <c r="JAS68" i="9"/>
  <c r="JBY68" i="9"/>
  <c r="JDE68" i="9"/>
  <c r="JEK68" i="9"/>
  <c r="JFQ68" i="9"/>
  <c r="JGW68" i="9"/>
  <c r="JIC68" i="9"/>
  <c r="JJI68" i="9"/>
  <c r="JKO68" i="9"/>
  <c r="JLU68" i="9"/>
  <c r="JNA68" i="9"/>
  <c r="JOG68" i="9"/>
  <c r="JPM68" i="9"/>
  <c r="JQS68" i="9"/>
  <c r="JRY68" i="9"/>
  <c r="JTE68" i="9"/>
  <c r="JUK68" i="9"/>
  <c r="JVQ68" i="9"/>
  <c r="JWW68" i="9"/>
  <c r="JYC68" i="9"/>
  <c r="JZI68" i="9"/>
  <c r="KAO68" i="9"/>
  <c r="KBU68" i="9"/>
  <c r="KDA68" i="9"/>
  <c r="KEG68" i="9"/>
  <c r="KFM68" i="9"/>
  <c r="KGS68" i="9"/>
  <c r="KHY68" i="9"/>
  <c r="KJE68" i="9"/>
  <c r="KKK68" i="9"/>
  <c r="KLQ68" i="9"/>
  <c r="KMW68" i="9"/>
  <c r="KOC68" i="9"/>
  <c r="KPI68" i="9"/>
  <c r="KQO68" i="9"/>
  <c r="KRU68" i="9"/>
  <c r="KTA68" i="9"/>
  <c r="KUG68" i="9"/>
  <c r="KVM68" i="9"/>
  <c r="KWS68" i="9"/>
  <c r="KXY68" i="9"/>
  <c r="KZE68" i="9"/>
  <c r="LAK68" i="9"/>
  <c r="LBQ68" i="9"/>
  <c r="LCW68" i="9"/>
  <c r="LEC68" i="9"/>
  <c r="LFI68" i="9"/>
  <c r="LGO68" i="9"/>
  <c r="LHU68" i="9"/>
  <c r="LJA68" i="9"/>
  <c r="LKG68" i="9"/>
  <c r="LLM68" i="9"/>
  <c r="LMS68" i="9"/>
  <c r="LNY68" i="9"/>
  <c r="LPE68" i="9"/>
  <c r="LQK68" i="9"/>
  <c r="LRQ68" i="9"/>
  <c r="LSW68" i="9"/>
  <c r="LUC68" i="9"/>
  <c r="LVI68" i="9"/>
  <c r="LWO68" i="9"/>
  <c r="LXU68" i="9"/>
  <c r="LZA68" i="9"/>
  <c r="MAG68" i="9"/>
  <c r="MBM68" i="9"/>
  <c r="MCS68" i="9"/>
  <c r="MDY68" i="9"/>
  <c r="MFE68" i="9"/>
  <c r="MGK68" i="9"/>
  <c r="MHQ68" i="9"/>
  <c r="MIW68" i="9"/>
  <c r="MKC68" i="9"/>
  <c r="MLI68" i="9"/>
  <c r="MMO68" i="9"/>
  <c r="MNU68" i="9"/>
  <c r="MPA68" i="9"/>
  <c r="MQG68" i="9"/>
  <c r="MRM68" i="9"/>
  <c r="MSS68" i="9"/>
  <c r="MTY68" i="9"/>
  <c r="MVE68" i="9"/>
  <c r="MWK68" i="9"/>
  <c r="MXQ68" i="9"/>
  <c r="MYW68" i="9"/>
  <c r="NAC68" i="9"/>
  <c r="NBI68" i="9"/>
  <c r="NCO68" i="9"/>
  <c r="NDU68" i="9"/>
  <c r="NFA68" i="9"/>
  <c r="NGG68" i="9"/>
  <c r="NHM68" i="9"/>
  <c r="NIS68" i="9"/>
  <c r="EMW68" i="9"/>
  <c r="ETC68" i="9"/>
  <c r="EXQ68" i="9"/>
  <c r="FAY68" i="9"/>
  <c r="FDS68" i="9"/>
  <c r="FGE68" i="9"/>
  <c r="FIQ68" i="9"/>
  <c r="FLC68" i="9"/>
  <c r="FNO68" i="9"/>
  <c r="FQA68" i="9"/>
  <c r="FSI68" i="9"/>
  <c r="FUC68" i="9"/>
  <c r="FWG68" i="9"/>
  <c r="FYE68" i="9"/>
  <c r="GAA68" i="9"/>
  <c r="GBU68" i="9"/>
  <c r="GDQ68" i="9"/>
  <c r="GFG68" i="9"/>
  <c r="GHG68" i="9"/>
  <c r="GIW68" i="9"/>
  <c r="GKQ68" i="9"/>
  <c r="GMI68" i="9"/>
  <c r="GNW68" i="9"/>
  <c r="GPO68" i="9"/>
  <c r="GRG68" i="9"/>
  <c r="GSU68" i="9"/>
  <c r="GUM68" i="9"/>
  <c r="GWE68" i="9"/>
  <c r="GXS68" i="9"/>
  <c r="GZK68" i="9"/>
  <c r="HBC68" i="9"/>
  <c r="HCQ68" i="9"/>
  <c r="HEI68" i="9"/>
  <c r="HFW68" i="9"/>
  <c r="HHG68" i="9"/>
  <c r="HIQ68" i="9"/>
  <c r="HKA68" i="9"/>
  <c r="HLK68" i="9"/>
  <c r="HMU68" i="9"/>
  <c r="HOE68" i="9"/>
  <c r="HPS68" i="9"/>
  <c r="HRC68" i="9"/>
  <c r="HSM68" i="9"/>
  <c r="HTW68" i="9"/>
  <c r="HVG68" i="9"/>
  <c r="HWQ68" i="9"/>
  <c r="HYA68" i="9"/>
  <c r="HZO68" i="9"/>
  <c r="IAY68" i="9"/>
  <c r="ICI68" i="9"/>
  <c r="IDS68" i="9"/>
  <c r="IFA68" i="9"/>
  <c r="IGI68" i="9"/>
  <c r="IHQ68" i="9"/>
  <c r="IIY68" i="9"/>
  <c r="IKG68" i="9"/>
  <c r="ILO68" i="9"/>
  <c r="IMW68" i="9"/>
  <c r="IOE68" i="9"/>
  <c r="IPO68" i="9"/>
  <c r="IQW68" i="9"/>
  <c r="ISE68" i="9"/>
  <c r="ITK68" i="9"/>
  <c r="IUQ68" i="9"/>
  <c r="IVW68" i="9"/>
  <c r="IXC68" i="9"/>
  <c r="IYI68" i="9"/>
  <c r="IZO68" i="9"/>
  <c r="JAU68" i="9"/>
  <c r="JCA68" i="9"/>
  <c r="JDG68" i="9"/>
  <c r="JEM68" i="9"/>
  <c r="JFS68" i="9"/>
  <c r="JGY68" i="9"/>
  <c r="JIE68" i="9"/>
  <c r="JJK68" i="9"/>
  <c r="JKQ68" i="9"/>
  <c r="JLW68" i="9"/>
  <c r="JNC68" i="9"/>
  <c r="JOI68" i="9"/>
  <c r="JPO68" i="9"/>
  <c r="JQU68" i="9"/>
  <c r="JSA68" i="9"/>
  <c r="JTG68" i="9"/>
  <c r="JUM68" i="9"/>
  <c r="JVS68" i="9"/>
  <c r="JWY68" i="9"/>
  <c r="JYE68" i="9"/>
  <c r="JZK68" i="9"/>
  <c r="KAQ68" i="9"/>
  <c r="KBW68" i="9"/>
  <c r="KDC68" i="9"/>
  <c r="KEI68" i="9"/>
  <c r="KFO68" i="9"/>
  <c r="KGU68" i="9"/>
  <c r="KIA68" i="9"/>
  <c r="ENY68" i="9"/>
  <c r="ETY68" i="9"/>
  <c r="EXU68" i="9"/>
  <c r="FBI68" i="9"/>
  <c r="FDU68" i="9"/>
  <c r="FGG68" i="9"/>
  <c r="FIS68" i="9"/>
  <c r="FLE68" i="9"/>
  <c r="FNQ68" i="9"/>
  <c r="FQC68" i="9"/>
  <c r="FSM68" i="9"/>
  <c r="FUE68" i="9"/>
  <c r="FWI68" i="9"/>
  <c r="FYI68" i="9"/>
  <c r="GAC68" i="9"/>
  <c r="GBW68" i="9"/>
  <c r="GDS68" i="9"/>
  <c r="GFM68" i="9"/>
  <c r="GHI68" i="9"/>
  <c r="GIY68" i="9"/>
  <c r="GKU68" i="9"/>
  <c r="GMK68" i="9"/>
  <c r="GOA68" i="9"/>
  <c r="GPS68" i="9"/>
  <c r="GRI68" i="9"/>
  <c r="GSY68" i="9"/>
  <c r="GUQ68" i="9"/>
  <c r="GWG68" i="9"/>
  <c r="GXW68" i="9"/>
  <c r="GZO68" i="9"/>
  <c r="HBE68" i="9"/>
  <c r="HCU68" i="9"/>
  <c r="HEM68" i="9"/>
  <c r="HFY68" i="9"/>
  <c r="HHI68" i="9"/>
  <c r="HIS68" i="9"/>
  <c r="HKC68" i="9"/>
  <c r="HLM68" i="9"/>
  <c r="HMW68" i="9"/>
  <c r="HOI68" i="9"/>
  <c r="HPU68" i="9"/>
  <c r="HRE68" i="9"/>
  <c r="HSO68" i="9"/>
  <c r="HTY68" i="9"/>
  <c r="HVI68" i="9"/>
  <c r="HWS68" i="9"/>
  <c r="HYE68" i="9"/>
  <c r="HZQ68" i="9"/>
  <c r="IBA68" i="9"/>
  <c r="ICK68" i="9"/>
  <c r="IDU68" i="9"/>
  <c r="IFC68" i="9"/>
  <c r="IGK68" i="9"/>
  <c r="IHS68" i="9"/>
  <c r="IJA68" i="9"/>
  <c r="IKI68" i="9"/>
  <c r="ILQ68" i="9"/>
  <c r="IMY68" i="9"/>
  <c r="IOI68" i="9"/>
  <c r="IPQ68" i="9"/>
  <c r="IQY68" i="9"/>
  <c r="ISG68" i="9"/>
  <c r="ITM68" i="9"/>
  <c r="IUS68" i="9"/>
  <c r="IVY68" i="9"/>
  <c r="IXE68" i="9"/>
  <c r="IYK68" i="9"/>
  <c r="IZQ68" i="9"/>
  <c r="JAW68" i="9"/>
  <c r="JCC68" i="9"/>
  <c r="JDI68" i="9"/>
  <c r="JEO68" i="9"/>
  <c r="JFU68" i="9"/>
  <c r="JHA68" i="9"/>
  <c r="JIG68" i="9"/>
  <c r="JJM68" i="9"/>
  <c r="JKS68" i="9"/>
  <c r="JLY68" i="9"/>
  <c r="JNE68" i="9"/>
  <c r="JOK68" i="9"/>
  <c r="JPQ68" i="9"/>
  <c r="JQW68" i="9"/>
  <c r="JSC68" i="9"/>
  <c r="JTI68" i="9"/>
  <c r="JUO68" i="9"/>
  <c r="JVU68" i="9"/>
  <c r="JXA68" i="9"/>
  <c r="JYG68" i="9"/>
  <c r="JZM68" i="9"/>
  <c r="KAS68" i="9"/>
  <c r="KBY68" i="9"/>
  <c r="EOC68" i="9"/>
  <c r="EUC68" i="9"/>
  <c r="EXW68" i="9"/>
  <c r="FBK68" i="9"/>
  <c r="FDW68" i="9"/>
  <c r="FGI68" i="9"/>
  <c r="FIU68" i="9"/>
  <c r="FLG68" i="9"/>
  <c r="FNS68" i="9"/>
  <c r="FQE68" i="9"/>
  <c r="FSO68" i="9"/>
  <c r="FUM68" i="9"/>
  <c r="FWK68" i="9"/>
  <c r="FYM68" i="9"/>
  <c r="GAE68" i="9"/>
  <c r="GCA68" i="9"/>
  <c r="GDU68" i="9"/>
  <c r="GFO68" i="9"/>
  <c r="GHK68" i="9"/>
  <c r="GJE68" i="9"/>
  <c r="GKY68" i="9"/>
  <c r="GMM68" i="9"/>
  <c r="GOC68" i="9"/>
  <c r="GPW68" i="9"/>
  <c r="GRK68" i="9"/>
  <c r="GTA68" i="9"/>
  <c r="GUU68" i="9"/>
  <c r="GWI68" i="9"/>
  <c r="GXY68" i="9"/>
  <c r="GZS68" i="9"/>
  <c r="HBG68" i="9"/>
  <c r="HCW68" i="9"/>
  <c r="HEQ68" i="9"/>
  <c r="HGA68" i="9"/>
  <c r="HHK68" i="9"/>
  <c r="HIU68" i="9"/>
  <c r="HKE68" i="9"/>
  <c r="HLO68" i="9"/>
  <c r="HMY68" i="9"/>
  <c r="HOM68" i="9"/>
  <c r="HPW68" i="9"/>
  <c r="HRG68" i="9"/>
  <c r="HSQ68" i="9"/>
  <c r="HUA68" i="9"/>
  <c r="HVK68" i="9"/>
  <c r="HWU68" i="9"/>
  <c r="HYI68" i="9"/>
  <c r="HZS68" i="9"/>
  <c r="IBC68" i="9"/>
  <c r="ICM68" i="9"/>
  <c r="IDW68" i="9"/>
  <c r="IFE68" i="9"/>
  <c r="IGM68" i="9"/>
  <c r="IHU68" i="9"/>
  <c r="IJC68" i="9"/>
  <c r="IKK68" i="9"/>
  <c r="ILS68" i="9"/>
  <c r="INC68" i="9"/>
  <c r="IOK68" i="9"/>
  <c r="IPS68" i="9"/>
  <c r="IRA68" i="9"/>
  <c r="ISI68" i="9"/>
  <c r="ITO68" i="9"/>
  <c r="IUU68" i="9"/>
  <c r="IWA68" i="9"/>
  <c r="IXG68" i="9"/>
  <c r="IYM68" i="9"/>
  <c r="IZS68" i="9"/>
  <c r="JAY68" i="9"/>
  <c r="JCE68" i="9"/>
  <c r="JDK68" i="9"/>
  <c r="JEQ68" i="9"/>
  <c r="JFW68" i="9"/>
  <c r="JHC68" i="9"/>
  <c r="JII68" i="9"/>
  <c r="JJO68" i="9"/>
  <c r="JKU68" i="9"/>
  <c r="JMA68" i="9"/>
  <c r="JNG68" i="9"/>
  <c r="JOM68" i="9"/>
  <c r="JPS68" i="9"/>
  <c r="JQY68" i="9"/>
  <c r="JSE68" i="9"/>
  <c r="JTK68" i="9"/>
  <c r="JUQ68" i="9"/>
  <c r="JVW68" i="9"/>
  <c r="JXC68" i="9"/>
  <c r="JYI68" i="9"/>
  <c r="JZO68" i="9"/>
  <c r="KAU68" i="9"/>
  <c r="KCA68" i="9"/>
  <c r="KDG68" i="9"/>
  <c r="KEM68" i="9"/>
  <c r="KFS68" i="9"/>
  <c r="EPE68" i="9"/>
  <c r="EUE68" i="9"/>
  <c r="EXY68" i="9"/>
  <c r="FBM68" i="9"/>
  <c r="FDY68" i="9"/>
  <c r="FGK68" i="9"/>
  <c r="FIW68" i="9"/>
  <c r="FLI68" i="9"/>
  <c r="FNU68" i="9"/>
  <c r="FQG68" i="9"/>
  <c r="FSQ68" i="9"/>
  <c r="FUQ68" i="9"/>
  <c r="FWM68" i="9"/>
  <c r="FYQ68" i="9"/>
  <c r="GAG68" i="9"/>
  <c r="GCE68" i="9"/>
  <c r="GDW68" i="9"/>
  <c r="GFS68" i="9"/>
  <c r="GHM68" i="9"/>
  <c r="GJG68" i="9"/>
  <c r="GLA68" i="9"/>
  <c r="GMO68" i="9"/>
  <c r="GOE68" i="9"/>
  <c r="GPY68" i="9"/>
  <c r="GRM68" i="9"/>
  <c r="GTC68" i="9"/>
  <c r="GUW68" i="9"/>
  <c r="GWK68" i="9"/>
  <c r="GYA68" i="9"/>
  <c r="GZU68" i="9"/>
  <c r="HBI68" i="9"/>
  <c r="HCY68" i="9"/>
  <c r="HES68" i="9"/>
  <c r="HGC68" i="9"/>
  <c r="HHM68" i="9"/>
  <c r="HIW68" i="9"/>
  <c r="HKG68" i="9"/>
  <c r="HLQ68" i="9"/>
  <c r="HNC68" i="9"/>
  <c r="HOO68" i="9"/>
  <c r="HPY68" i="9"/>
  <c r="HRI68" i="9"/>
  <c r="HSS68" i="9"/>
  <c r="HUC68" i="9"/>
  <c r="HVM68" i="9"/>
  <c r="HWY68" i="9"/>
  <c r="HYK68" i="9"/>
  <c r="HZU68" i="9"/>
  <c r="IBE68" i="9"/>
  <c r="ICO68" i="9"/>
  <c r="IDY68" i="9"/>
  <c r="IFG68" i="9"/>
  <c r="IGO68" i="9"/>
  <c r="IHW68" i="9"/>
  <c r="IJE68" i="9"/>
  <c r="IKM68" i="9"/>
  <c r="ILW68" i="9"/>
  <c r="INE68" i="9"/>
  <c r="IOM68" i="9"/>
  <c r="IPU68" i="9"/>
  <c r="IRC68" i="9"/>
  <c r="ISK68" i="9"/>
  <c r="ITQ68" i="9"/>
  <c r="IUW68" i="9"/>
  <c r="IWC68" i="9"/>
  <c r="IXI68" i="9"/>
  <c r="IYO68" i="9"/>
  <c r="IZU68" i="9"/>
  <c r="JBA68" i="9"/>
  <c r="JCG68" i="9"/>
  <c r="JDM68" i="9"/>
  <c r="JES68" i="9"/>
  <c r="JFY68" i="9"/>
  <c r="JHE68" i="9"/>
  <c r="JIK68" i="9"/>
  <c r="JJQ68" i="9"/>
  <c r="JKW68" i="9"/>
  <c r="JMC68" i="9"/>
  <c r="JNI68" i="9"/>
  <c r="JOO68" i="9"/>
  <c r="JPU68" i="9"/>
  <c r="JRA68" i="9"/>
  <c r="JSG68" i="9"/>
  <c r="JTM68" i="9"/>
  <c r="JUS68" i="9"/>
  <c r="JVY68" i="9"/>
  <c r="JXE68" i="9"/>
  <c r="JYK68" i="9"/>
  <c r="JZQ68" i="9"/>
  <c r="KAW68" i="9"/>
  <c r="KCC68" i="9"/>
  <c r="KDI68" i="9"/>
  <c r="KEO68" i="9"/>
  <c r="KFU68" i="9"/>
  <c r="KHA68" i="9"/>
  <c r="KIG68" i="9"/>
  <c r="EPI68" i="9"/>
  <c r="EUG68" i="9"/>
  <c r="EYA68" i="9"/>
  <c r="FBO68" i="9"/>
  <c r="FEA68" i="9"/>
  <c r="FGM68" i="9"/>
  <c r="FIY68" i="9"/>
  <c r="FLK68" i="9"/>
  <c r="FNW68" i="9"/>
  <c r="FQI68" i="9"/>
  <c r="FSS68" i="9"/>
  <c r="FUU68" i="9"/>
  <c r="FWO68" i="9"/>
  <c r="FYS68" i="9"/>
  <c r="GAI68" i="9"/>
  <c r="GCI68" i="9"/>
  <c r="GDY68" i="9"/>
  <c r="GFW68" i="9"/>
  <c r="GHO68" i="9"/>
  <c r="GJK68" i="9"/>
  <c r="GLC68" i="9"/>
  <c r="GMQ68" i="9"/>
  <c r="GOI68" i="9"/>
  <c r="GQA68" i="9"/>
  <c r="GRO68" i="9"/>
  <c r="GTG68" i="9"/>
  <c r="GUY68" i="9"/>
  <c r="GWM68" i="9"/>
  <c r="GYE68" i="9"/>
  <c r="GZW68" i="9"/>
  <c r="HBK68" i="9"/>
  <c r="HDC68" i="9"/>
  <c r="HEU68" i="9"/>
  <c r="HGE68" i="9"/>
  <c r="HHO68" i="9"/>
  <c r="HIY68" i="9"/>
  <c r="HKI68" i="9"/>
  <c r="HLS68" i="9"/>
  <c r="HNG68" i="9"/>
  <c r="HOQ68" i="9"/>
  <c r="HQA68" i="9"/>
  <c r="HRK68" i="9"/>
  <c r="HSU68" i="9"/>
  <c r="HUE68" i="9"/>
  <c r="HVO68" i="9"/>
  <c r="HXC68" i="9"/>
  <c r="HYM68" i="9"/>
  <c r="HZW68" i="9"/>
  <c r="IBG68" i="9"/>
  <c r="ICQ68" i="9"/>
  <c r="IEA68" i="9"/>
  <c r="IFI68" i="9"/>
  <c r="IGQ68" i="9"/>
  <c r="IHY68" i="9"/>
  <c r="IJG68" i="9"/>
  <c r="IKQ68" i="9"/>
  <c r="ILY68" i="9"/>
  <c r="ING68" i="9"/>
  <c r="IOO68" i="9"/>
  <c r="IPW68" i="9"/>
  <c r="IRE68" i="9"/>
  <c r="ISM68" i="9"/>
  <c r="ITS68" i="9"/>
  <c r="IUY68" i="9"/>
  <c r="IWE68" i="9"/>
  <c r="IXK68" i="9"/>
  <c r="IYQ68" i="9"/>
  <c r="IZW68" i="9"/>
  <c r="JBC68" i="9"/>
  <c r="JCI68" i="9"/>
  <c r="JDO68" i="9"/>
  <c r="JEU68" i="9"/>
  <c r="JGA68" i="9"/>
  <c r="JHG68" i="9"/>
  <c r="JIM68" i="9"/>
  <c r="JJS68" i="9"/>
  <c r="JKY68" i="9"/>
  <c r="JME68" i="9"/>
  <c r="JNK68" i="9"/>
  <c r="JOQ68" i="9"/>
  <c r="JPW68" i="9"/>
  <c r="JRC68" i="9"/>
  <c r="JSI68" i="9"/>
  <c r="JTO68" i="9"/>
  <c r="JUU68" i="9"/>
  <c r="JWA68" i="9"/>
  <c r="JXG68" i="9"/>
  <c r="JYM68" i="9"/>
  <c r="EQK68" i="9"/>
  <c r="EUI68" i="9"/>
  <c r="EYW68" i="9"/>
  <c r="FBQ68" i="9"/>
  <c r="FEC68" i="9"/>
  <c r="FGO68" i="9"/>
  <c r="FJA68" i="9"/>
  <c r="FLM68" i="9"/>
  <c r="FNY68" i="9"/>
  <c r="FQK68" i="9"/>
  <c r="FSU68" i="9"/>
  <c r="FUY68" i="9"/>
  <c r="FWQ68" i="9"/>
  <c r="FYU68" i="9"/>
  <c r="GAO68" i="9"/>
  <c r="GCK68" i="9"/>
  <c r="GEA68" i="9"/>
  <c r="GGA68" i="9"/>
  <c r="GHQ68" i="9"/>
  <c r="GJO68" i="9"/>
  <c r="GLE68" i="9"/>
  <c r="GMU68" i="9"/>
  <c r="GOM68" i="9"/>
  <c r="GQC68" i="9"/>
  <c r="GRS68" i="9"/>
  <c r="GTK68" i="9"/>
  <c r="GVA68" i="9"/>
  <c r="GWQ68" i="9"/>
  <c r="GYI68" i="9"/>
  <c r="GZY68" i="9"/>
  <c r="HBO68" i="9"/>
  <c r="HDG68" i="9"/>
  <c r="HEW68" i="9"/>
  <c r="HGG68" i="9"/>
  <c r="HHQ68" i="9"/>
  <c r="HJA68" i="9"/>
  <c r="HKK68" i="9"/>
  <c r="HLW68" i="9"/>
  <c r="HNI68" i="9"/>
  <c r="HOS68" i="9"/>
  <c r="HQC68" i="9"/>
  <c r="HRM68" i="9"/>
  <c r="HSW68" i="9"/>
  <c r="HUG68" i="9"/>
  <c r="HVS68" i="9"/>
  <c r="HXE68" i="9"/>
  <c r="HYO68" i="9"/>
  <c r="HZY68" i="9"/>
  <c r="IBI68" i="9"/>
  <c r="ICS68" i="9"/>
  <c r="IEC68" i="9"/>
  <c r="IFK68" i="9"/>
  <c r="IGS68" i="9"/>
  <c r="IIA68" i="9"/>
  <c r="IJK68" i="9"/>
  <c r="IKS68" i="9"/>
  <c r="IMA68" i="9"/>
  <c r="INI68" i="9"/>
  <c r="IOQ68" i="9"/>
  <c r="IPY68" i="9"/>
  <c r="IRG68" i="9"/>
  <c r="ISO68" i="9"/>
  <c r="ITU68" i="9"/>
  <c r="IVA68" i="9"/>
  <c r="IWG68" i="9"/>
  <c r="IXM68" i="9"/>
  <c r="IYS68" i="9"/>
  <c r="IZY68" i="9"/>
  <c r="JBE68" i="9"/>
  <c r="JCK68" i="9"/>
  <c r="JDQ68" i="9"/>
  <c r="JEW68" i="9"/>
  <c r="JGC68" i="9"/>
  <c r="JHI68" i="9"/>
  <c r="JIO68" i="9"/>
  <c r="JJU68" i="9"/>
  <c r="JLA68" i="9"/>
  <c r="JMG68" i="9"/>
  <c r="JNM68" i="9"/>
  <c r="JOS68" i="9"/>
  <c r="JPY68" i="9"/>
  <c r="JRE68" i="9"/>
  <c r="JSK68" i="9"/>
  <c r="JTQ68" i="9"/>
  <c r="JUW68" i="9"/>
  <c r="JWC68" i="9"/>
  <c r="JXI68" i="9"/>
  <c r="JYO68" i="9"/>
  <c r="JZU68" i="9"/>
  <c r="KBA68" i="9"/>
  <c r="EQO68" i="9"/>
  <c r="EVE68" i="9"/>
  <c r="EZA68" i="9"/>
  <c r="FBS68" i="9"/>
  <c r="FEE68" i="9"/>
  <c r="FGQ68" i="9"/>
  <c r="FJC68" i="9"/>
  <c r="FLO68" i="9"/>
  <c r="FOA68" i="9"/>
  <c r="FQM68" i="9"/>
  <c r="FSW68" i="9"/>
  <c r="FVA68" i="9"/>
  <c r="FWY68" i="9"/>
  <c r="FYW68" i="9"/>
  <c r="GAQ68" i="9"/>
  <c r="GCM68" i="9"/>
  <c r="GEG68" i="9"/>
  <c r="GGC68" i="9"/>
  <c r="GHS68" i="9"/>
  <c r="GJS68" i="9"/>
  <c r="GLG68" i="9"/>
  <c r="GMW68" i="9"/>
  <c r="GOQ68" i="9"/>
  <c r="GQE68" i="9"/>
  <c r="GRU68" i="9"/>
  <c r="GTO68" i="9"/>
  <c r="GVC68" i="9"/>
  <c r="GWS68" i="9"/>
  <c r="GYM68" i="9"/>
  <c r="HAA68" i="9"/>
  <c r="HBQ68" i="9"/>
  <c r="HDK68" i="9"/>
  <c r="HEY68" i="9"/>
  <c r="HGI68" i="9"/>
  <c r="HHS68" i="9"/>
  <c r="HJC68" i="9"/>
  <c r="HKM68" i="9"/>
  <c r="HMA68" i="9"/>
  <c r="HNK68" i="9"/>
  <c r="HOU68" i="9"/>
  <c r="HQE68" i="9"/>
  <c r="HRO68" i="9"/>
  <c r="HSY68" i="9"/>
  <c r="HUI68" i="9"/>
  <c r="HVW68" i="9"/>
  <c r="HXG68" i="9"/>
  <c r="HYQ68" i="9"/>
  <c r="IAA68" i="9"/>
  <c r="IBK68" i="9"/>
  <c r="ICU68" i="9"/>
  <c r="IEE68" i="9"/>
  <c r="IFM68" i="9"/>
  <c r="IGU68" i="9"/>
  <c r="IIE68" i="9"/>
  <c r="IJM68" i="9"/>
  <c r="IKU68" i="9"/>
  <c r="IMC68" i="9"/>
  <c r="INK68" i="9"/>
  <c r="IOS68" i="9"/>
  <c r="IQA68" i="9"/>
  <c r="IRI68" i="9"/>
  <c r="ISQ68" i="9"/>
  <c r="ITW68" i="9"/>
  <c r="IVC68" i="9"/>
  <c r="IWI68" i="9"/>
  <c r="IXO68" i="9"/>
  <c r="IYU68" i="9"/>
  <c r="JAA68" i="9"/>
  <c r="JBG68" i="9"/>
  <c r="JCM68" i="9"/>
  <c r="JDS68" i="9"/>
  <c r="JEY68" i="9"/>
  <c r="JGE68" i="9"/>
  <c r="JHK68" i="9"/>
  <c r="JIQ68" i="9"/>
  <c r="JJW68" i="9"/>
  <c r="JLC68" i="9"/>
  <c r="JMI68" i="9"/>
  <c r="JNO68" i="9"/>
  <c r="JOU68" i="9"/>
  <c r="JQA68" i="9"/>
  <c r="JRG68" i="9"/>
  <c r="JSM68" i="9"/>
  <c r="JTS68" i="9"/>
  <c r="JUY68" i="9"/>
  <c r="EQQ68" i="9"/>
  <c r="EVI68" i="9"/>
  <c r="EZC68" i="9"/>
  <c r="FCE68" i="9"/>
  <c r="FEQ68" i="9"/>
  <c r="FHC68" i="9"/>
  <c r="FJO68" i="9"/>
  <c r="FMA68" i="9"/>
  <c r="FOM68" i="9"/>
  <c r="FQY68" i="9"/>
  <c r="FSY68" i="9"/>
  <c r="FVC68" i="9"/>
  <c r="FXC68" i="9"/>
  <c r="FYY68" i="9"/>
  <c r="GAU68" i="9"/>
  <c r="GCO68" i="9"/>
  <c r="GEI68" i="9"/>
  <c r="GGE68" i="9"/>
  <c r="GHY68" i="9"/>
  <c r="GJU68" i="9"/>
  <c r="GLI68" i="9"/>
  <c r="GMY68" i="9"/>
  <c r="GOS68" i="9"/>
  <c r="GQG68" i="9"/>
  <c r="GRW68" i="9"/>
  <c r="GTQ68" i="9"/>
  <c r="GVE68" i="9"/>
  <c r="GWU68" i="9"/>
  <c r="GYO68" i="9"/>
  <c r="HAC68" i="9"/>
  <c r="HBS68" i="9"/>
  <c r="HDM68" i="9"/>
  <c r="HFA68" i="9"/>
  <c r="HGK68" i="9"/>
  <c r="HHU68" i="9"/>
  <c r="HJE68" i="9"/>
  <c r="HKQ68" i="9"/>
  <c r="HMC68" i="9"/>
  <c r="HNM68" i="9"/>
  <c r="HOW68" i="9"/>
  <c r="HQG68" i="9"/>
  <c r="HRQ68" i="9"/>
  <c r="HTA68" i="9"/>
  <c r="HUM68" i="9"/>
  <c r="HVY68" i="9"/>
  <c r="HXI68" i="9"/>
  <c r="HYS68" i="9"/>
  <c r="IAC68" i="9"/>
  <c r="IBM68" i="9"/>
  <c r="ICW68" i="9"/>
  <c r="IEG68" i="9"/>
  <c r="IFO68" i="9"/>
  <c r="IGY68" i="9"/>
  <c r="IIG68" i="9"/>
  <c r="IJO68" i="9"/>
  <c r="IKW68" i="9"/>
  <c r="IME68" i="9"/>
  <c r="INM68" i="9"/>
  <c r="IOU68" i="9"/>
  <c r="IQC68" i="9"/>
  <c r="IRK68" i="9"/>
  <c r="ISS68" i="9"/>
  <c r="ITY68" i="9"/>
  <c r="IVE68" i="9"/>
  <c r="IWK68" i="9"/>
  <c r="IXQ68" i="9"/>
  <c r="IYW68" i="9"/>
  <c r="JAC68" i="9"/>
  <c r="JBI68" i="9"/>
  <c r="JCO68" i="9"/>
  <c r="JDU68" i="9"/>
  <c r="JFA68" i="9"/>
  <c r="JGG68" i="9"/>
  <c r="JHM68" i="9"/>
  <c r="JIS68" i="9"/>
  <c r="JJY68" i="9"/>
  <c r="JLE68" i="9"/>
  <c r="JMK68" i="9"/>
  <c r="JNQ68" i="9"/>
  <c r="JOW68" i="9"/>
  <c r="JQC68" i="9"/>
  <c r="JRI68" i="9"/>
  <c r="JSO68" i="9"/>
  <c r="JTU68" i="9"/>
  <c r="JVA68" i="9"/>
  <c r="JWG68" i="9"/>
  <c r="JXM68" i="9"/>
  <c r="JYS68" i="9"/>
  <c r="JZY68" i="9"/>
  <c r="KBE68" i="9"/>
  <c r="KCK68" i="9"/>
  <c r="KDQ68" i="9"/>
  <c r="KEW68" i="9"/>
  <c r="KGC68" i="9"/>
  <c r="KHI68" i="9"/>
  <c r="KIO68" i="9"/>
  <c r="KJU68" i="9"/>
  <c r="KLA68" i="9"/>
  <c r="KMG68" i="9"/>
  <c r="KNM68" i="9"/>
  <c r="KOS68" i="9"/>
  <c r="KPY68" i="9"/>
  <c r="KRE68" i="9"/>
  <c r="KSK68" i="9"/>
  <c r="KTQ68" i="9"/>
  <c r="KUW68" i="9"/>
  <c r="KWC68" i="9"/>
  <c r="KXI68" i="9"/>
  <c r="KYO68" i="9"/>
  <c r="KZU68" i="9"/>
  <c r="LBA68" i="9"/>
  <c r="LCG68" i="9"/>
  <c r="LDM68" i="9"/>
  <c r="LES68" i="9"/>
  <c r="LFY68" i="9"/>
  <c r="LHE68" i="9"/>
  <c r="LIK68" i="9"/>
  <c r="LJQ68" i="9"/>
  <c r="LKW68" i="9"/>
  <c r="LMC68" i="9"/>
  <c r="LNI68" i="9"/>
  <c r="LOO68" i="9"/>
  <c r="LPU68" i="9"/>
  <c r="LRA68" i="9"/>
  <c r="LSG68" i="9"/>
  <c r="LTM68" i="9"/>
  <c r="ERM68" i="9"/>
  <c r="EVK68" i="9"/>
  <c r="EZE68" i="9"/>
  <c r="FCM68" i="9"/>
  <c r="FEY68" i="9"/>
  <c r="FHK68" i="9"/>
  <c r="FJW68" i="9"/>
  <c r="FMI68" i="9"/>
  <c r="FOU68" i="9"/>
  <c r="FRG68" i="9"/>
  <c r="FTG68" i="9"/>
  <c r="FVE68" i="9"/>
  <c r="FXG68" i="9"/>
  <c r="FZA68" i="9"/>
  <c r="GAY68" i="9"/>
  <c r="GCQ68" i="9"/>
  <c r="GEM68" i="9"/>
  <c r="GGG68" i="9"/>
  <c r="GIA68" i="9"/>
  <c r="GJW68" i="9"/>
  <c r="GLK68" i="9"/>
  <c r="GNC68" i="9"/>
  <c r="GOU68" i="9"/>
  <c r="GQI68" i="9"/>
  <c r="GSA68" i="9"/>
  <c r="GTS68" i="9"/>
  <c r="GVG68" i="9"/>
  <c r="GWY68" i="9"/>
  <c r="GYQ68" i="9"/>
  <c r="HAE68" i="9"/>
  <c r="HBW68" i="9"/>
  <c r="HDO68" i="9"/>
  <c r="HFC68" i="9"/>
  <c r="HGM68" i="9"/>
  <c r="HHW68" i="9"/>
  <c r="HJG68" i="9"/>
  <c r="HKU68" i="9"/>
  <c r="HME68" i="9"/>
  <c r="HNO68" i="9"/>
  <c r="HOY68" i="9"/>
  <c r="HQI68" i="9"/>
  <c r="HRS68" i="9"/>
  <c r="HTC68" i="9"/>
  <c r="HUQ68" i="9"/>
  <c r="HWA68" i="9"/>
  <c r="HXK68" i="9"/>
  <c r="HYU68" i="9"/>
  <c r="IAE68" i="9"/>
  <c r="IBO68" i="9"/>
  <c r="ICY68" i="9"/>
  <c r="IEI68" i="9"/>
  <c r="IFS68" i="9"/>
  <c r="IHA68" i="9"/>
  <c r="III68" i="9"/>
  <c r="IJQ68" i="9"/>
  <c r="IKY68" i="9"/>
  <c r="IMG68" i="9"/>
  <c r="INO68" i="9"/>
  <c r="IOW68" i="9"/>
  <c r="IQE68" i="9"/>
  <c r="IRM68" i="9"/>
  <c r="ISU68" i="9"/>
  <c r="IUA68" i="9"/>
  <c r="IVG68" i="9"/>
  <c r="IWM68" i="9"/>
  <c r="IXS68" i="9"/>
  <c r="IYY68" i="9"/>
  <c r="JAE68" i="9"/>
  <c r="JBK68" i="9"/>
  <c r="JCQ68" i="9"/>
  <c r="JDW68" i="9"/>
  <c r="JFC68" i="9"/>
  <c r="JGI68" i="9"/>
  <c r="JHO68" i="9"/>
  <c r="JIU68" i="9"/>
  <c r="JKA68" i="9"/>
  <c r="JLG68" i="9"/>
  <c r="JMM68" i="9"/>
  <c r="JNS68" i="9"/>
  <c r="JOY68" i="9"/>
  <c r="JQE68" i="9"/>
  <c r="JRK68" i="9"/>
  <c r="JSQ68" i="9"/>
  <c r="JTW68" i="9"/>
  <c r="JVC68" i="9"/>
  <c r="JWI68" i="9"/>
  <c r="JXO68" i="9"/>
  <c r="JYU68" i="9"/>
  <c r="KAA68" i="9"/>
  <c r="KBG68" i="9"/>
  <c r="KCM68" i="9"/>
  <c r="KDS68" i="9"/>
  <c r="KEY68" i="9"/>
  <c r="KGE68" i="9"/>
  <c r="KHK68" i="9"/>
  <c r="KIQ68" i="9"/>
  <c r="KJW68" i="9"/>
  <c r="KLC68" i="9"/>
  <c r="KMI68" i="9"/>
  <c r="KNO68" i="9"/>
  <c r="KOU68" i="9"/>
  <c r="KQA68" i="9"/>
  <c r="KRG68" i="9"/>
  <c r="KSM68" i="9"/>
  <c r="KTS68" i="9"/>
  <c r="KUY68" i="9"/>
  <c r="KWE68" i="9"/>
  <c r="KXK68" i="9"/>
  <c r="KYQ68" i="9"/>
  <c r="KZW68" i="9"/>
  <c r="LBC68" i="9"/>
  <c r="LCI68" i="9"/>
  <c r="LDO68" i="9"/>
  <c r="LEU68" i="9"/>
  <c r="LGA68" i="9"/>
  <c r="LHG68" i="9"/>
  <c r="LIM68" i="9"/>
  <c r="ERQ68" i="9"/>
  <c r="EVM68" i="9"/>
  <c r="EZG68" i="9"/>
  <c r="FCO68" i="9"/>
  <c r="FFA68" i="9"/>
  <c r="FHM68" i="9"/>
  <c r="FJY68" i="9"/>
  <c r="FMK68" i="9"/>
  <c r="FOW68" i="9"/>
  <c r="FRI68" i="9"/>
  <c r="FTK68" i="9"/>
  <c r="FVG68" i="9"/>
  <c r="FXK68" i="9"/>
  <c r="FZC68" i="9"/>
  <c r="GBC68" i="9"/>
  <c r="GCS68" i="9"/>
  <c r="GEQ68" i="9"/>
  <c r="GGI68" i="9"/>
  <c r="GIE68" i="9"/>
  <c r="GJY68" i="9"/>
  <c r="GLO68" i="9"/>
  <c r="GNG68" i="9"/>
  <c r="GOW68" i="9"/>
  <c r="GQM68" i="9"/>
  <c r="GSE68" i="9"/>
  <c r="GTU68" i="9"/>
  <c r="GVK68" i="9"/>
  <c r="GXC68" i="9"/>
  <c r="GYS68" i="9"/>
  <c r="HAI68" i="9"/>
  <c r="HCA68" i="9"/>
  <c r="HDQ68" i="9"/>
  <c r="HFE68" i="9"/>
  <c r="HGO68" i="9"/>
  <c r="HHY68" i="9"/>
  <c r="HJK68" i="9"/>
  <c r="HKW68" i="9"/>
  <c r="HMG68" i="9"/>
  <c r="HNQ68" i="9"/>
  <c r="HPA68" i="9"/>
  <c r="HQK68" i="9"/>
  <c r="HRU68" i="9"/>
  <c r="HTG68" i="9"/>
  <c r="HUS68" i="9"/>
  <c r="HWC68" i="9"/>
  <c r="HXM68" i="9"/>
  <c r="HYW68" i="9"/>
  <c r="IAG68" i="9"/>
  <c r="IBQ68" i="9"/>
  <c r="IDC68" i="9"/>
  <c r="IEM68" i="9"/>
  <c r="IFU68" i="9"/>
  <c r="IHC68" i="9"/>
  <c r="IIK68" i="9"/>
  <c r="IJS68" i="9"/>
  <c r="ILA68" i="9"/>
  <c r="IMI68" i="9"/>
  <c r="INQ68" i="9"/>
  <c r="IOY68" i="9"/>
  <c r="IQG68" i="9"/>
  <c r="IRO68" i="9"/>
  <c r="ISW68" i="9"/>
  <c r="IUC68" i="9"/>
  <c r="IVI68" i="9"/>
  <c r="IWO68" i="9"/>
  <c r="IXU68" i="9"/>
  <c r="IZA68" i="9"/>
  <c r="JAG68" i="9"/>
  <c r="JBM68" i="9"/>
  <c r="JCS68" i="9"/>
  <c r="JDY68" i="9"/>
  <c r="JFE68" i="9"/>
  <c r="JGK68" i="9"/>
  <c r="JHQ68" i="9"/>
  <c r="JIW68" i="9"/>
  <c r="JKC68" i="9"/>
  <c r="JLI68" i="9"/>
  <c r="JMO68" i="9"/>
  <c r="JNU68" i="9"/>
  <c r="JPA68" i="9"/>
  <c r="JQG68" i="9"/>
  <c r="JRM68" i="9"/>
  <c r="JSS68" i="9"/>
  <c r="JTY68" i="9"/>
  <c r="JVE68" i="9"/>
  <c r="JWK68" i="9"/>
  <c r="JXQ68" i="9"/>
  <c r="JYW68" i="9"/>
  <c r="KAC68" i="9"/>
  <c r="KBI68" i="9"/>
  <c r="KCO68" i="9"/>
  <c r="KDU68" i="9"/>
  <c r="KFA68" i="9"/>
  <c r="KGG68" i="9"/>
  <c r="KHM68" i="9"/>
  <c r="KIS68" i="9"/>
  <c r="KJY68" i="9"/>
  <c r="KLE68" i="9"/>
  <c r="KMK68" i="9"/>
  <c r="KNQ68" i="9"/>
  <c r="KOW68" i="9"/>
  <c r="KQC68" i="9"/>
  <c r="KRI68" i="9"/>
  <c r="KSO68" i="9"/>
  <c r="KTU68" i="9"/>
  <c r="KVA68" i="9"/>
  <c r="KWG68" i="9"/>
  <c r="KXM68" i="9"/>
  <c r="KYS68" i="9"/>
  <c r="KZY68" i="9"/>
  <c r="LBE68" i="9"/>
  <c r="LCK68" i="9"/>
  <c r="LDQ68" i="9"/>
  <c r="LEW68" i="9"/>
  <c r="LGC68" i="9"/>
  <c r="LHI68" i="9"/>
  <c r="LIO68" i="9"/>
  <c r="LJU68" i="9"/>
  <c r="LLA68" i="9"/>
  <c r="LMG68" i="9"/>
  <c r="LNM68" i="9"/>
  <c r="LOS68" i="9"/>
  <c r="LPY68" i="9"/>
  <c r="LRE68" i="9"/>
  <c r="LSK68" i="9"/>
  <c r="LTQ68" i="9"/>
  <c r="LUW68" i="9"/>
  <c r="LWC68" i="9"/>
  <c r="LXI68" i="9"/>
  <c r="LYO68" i="9"/>
  <c r="LZU68" i="9"/>
  <c r="MBA68" i="9"/>
  <c r="MCG68" i="9"/>
  <c r="MDM68" i="9"/>
  <c r="MES68" i="9"/>
  <c r="ERU68" i="9"/>
  <c r="EVO68" i="9"/>
  <c r="EZS68" i="9"/>
  <c r="FCQ68" i="9"/>
  <c r="FFC68" i="9"/>
  <c r="FHO68" i="9"/>
  <c r="FKA68" i="9"/>
  <c r="FMM68" i="9"/>
  <c r="FOY68" i="9"/>
  <c r="FRK68" i="9"/>
  <c r="FTO68" i="9"/>
  <c r="FVI68" i="9"/>
  <c r="FXM68" i="9"/>
  <c r="FZI68" i="9"/>
  <c r="GBE68" i="9"/>
  <c r="GCU68" i="9"/>
  <c r="GEU68" i="9"/>
  <c r="GGK68" i="9"/>
  <c r="GII68" i="9"/>
  <c r="GKA68" i="9"/>
  <c r="GLQ68" i="9"/>
  <c r="GNK68" i="9"/>
  <c r="GOY68" i="9"/>
  <c r="GQO68" i="9"/>
  <c r="GSI68" i="9"/>
  <c r="GTW68" i="9"/>
  <c r="GVM68" i="9"/>
  <c r="GXG68" i="9"/>
  <c r="GYU68" i="9"/>
  <c r="HAK68" i="9"/>
  <c r="HCE68" i="9"/>
  <c r="HDS68" i="9"/>
  <c r="HFG68" i="9"/>
  <c r="HGQ68" i="9"/>
  <c r="HIA68" i="9"/>
  <c r="HJO68" i="9"/>
  <c r="HKY68" i="9"/>
  <c r="HMI68" i="9"/>
  <c r="HNS68" i="9"/>
  <c r="HPC68" i="9"/>
  <c r="HQM68" i="9"/>
  <c r="HRW68" i="9"/>
  <c r="HTK68" i="9"/>
  <c r="HUU68" i="9"/>
  <c r="HWE68" i="9"/>
  <c r="HXO68" i="9"/>
  <c r="HYY68" i="9"/>
  <c r="IAI68" i="9"/>
  <c r="IBS68" i="9"/>
  <c r="IDG68" i="9"/>
  <c r="IEO68" i="9"/>
  <c r="IFW68" i="9"/>
  <c r="IHE68" i="9"/>
  <c r="IIM68" i="9"/>
  <c r="IJU68" i="9"/>
  <c r="ILC68" i="9"/>
  <c r="IMK68" i="9"/>
  <c r="INS68" i="9"/>
  <c r="IPA68" i="9"/>
  <c r="IQI68" i="9"/>
  <c r="IRQ68" i="9"/>
  <c r="ISY68" i="9"/>
  <c r="IUE68" i="9"/>
  <c r="IVK68" i="9"/>
  <c r="IWQ68" i="9"/>
  <c r="IXW68" i="9"/>
  <c r="IZC68" i="9"/>
  <c r="JAI68" i="9"/>
  <c r="JBO68" i="9"/>
  <c r="JCU68" i="9"/>
  <c r="JEA68" i="9"/>
  <c r="JFG68" i="9"/>
  <c r="JGM68" i="9"/>
  <c r="JHS68" i="9"/>
  <c r="JIY68" i="9"/>
  <c r="JKE68" i="9"/>
  <c r="JLK68" i="9"/>
  <c r="JMQ68" i="9"/>
  <c r="JNW68" i="9"/>
  <c r="JPC68" i="9"/>
  <c r="JQI68" i="9"/>
  <c r="JRO68" i="9"/>
  <c r="JSU68" i="9"/>
  <c r="JUA68" i="9"/>
  <c r="JVG68" i="9"/>
  <c r="JWM68" i="9"/>
  <c r="JXS68" i="9"/>
  <c r="JYY68" i="9"/>
  <c r="KAE68" i="9"/>
  <c r="KBK68" i="9"/>
  <c r="KCQ68" i="9"/>
  <c r="KDW68" i="9"/>
  <c r="KFC68" i="9"/>
  <c r="KGI68" i="9"/>
  <c r="KHO68" i="9"/>
  <c r="KIU68" i="9"/>
  <c r="KKA68" i="9"/>
  <c r="KLG68" i="9"/>
  <c r="KMM68" i="9"/>
  <c r="KNS68" i="9"/>
  <c r="KOY68" i="9"/>
  <c r="KQE68" i="9"/>
  <c r="KRK68" i="9"/>
  <c r="KSQ68" i="9"/>
  <c r="KTW68" i="9"/>
  <c r="KVC68" i="9"/>
  <c r="KWI68" i="9"/>
  <c r="KXO68" i="9"/>
  <c r="KYU68" i="9"/>
  <c r="LAA68" i="9"/>
  <c r="LBG68" i="9"/>
  <c r="LCM68" i="9"/>
  <c r="LDS68" i="9"/>
  <c r="LEY68" i="9"/>
  <c r="LGE68" i="9"/>
  <c r="LHK68" i="9"/>
  <c r="LIQ68" i="9"/>
  <c r="LJW68" i="9"/>
  <c r="LLC68" i="9"/>
  <c r="ERW68" i="9"/>
  <c r="EWK68" i="9"/>
  <c r="FAC68" i="9"/>
  <c r="FCS68" i="9"/>
  <c r="FFE68" i="9"/>
  <c r="FHQ68" i="9"/>
  <c r="FKC68" i="9"/>
  <c r="FMO68" i="9"/>
  <c r="FPA68" i="9"/>
  <c r="FRM68" i="9"/>
  <c r="FTS68" i="9"/>
  <c r="FVK68" i="9"/>
  <c r="FXO68" i="9"/>
  <c r="FZK68" i="9"/>
  <c r="GBG68" i="9"/>
  <c r="GDA68" i="9"/>
  <c r="GEW68" i="9"/>
  <c r="GGM68" i="9"/>
  <c r="GIM68" i="9"/>
  <c r="GKC68" i="9"/>
  <c r="GLS68" i="9"/>
  <c r="GNM68" i="9"/>
  <c r="GPA68" i="9"/>
  <c r="GQQ68" i="9"/>
  <c r="GSK68" i="9"/>
  <c r="GTY68" i="9"/>
  <c r="GVO68" i="9"/>
  <c r="GXI68" i="9"/>
  <c r="GYW68" i="9"/>
  <c r="HAM68" i="9"/>
  <c r="HCG68" i="9"/>
  <c r="HDU68" i="9"/>
  <c r="HFI68" i="9"/>
  <c r="HGS68" i="9"/>
  <c r="HIE68" i="9"/>
  <c r="HJQ68" i="9"/>
  <c r="HLA68" i="9"/>
  <c r="HMK68" i="9"/>
  <c r="HNU68" i="9"/>
  <c r="HPE68" i="9"/>
  <c r="HQO68" i="9"/>
  <c r="HSA68" i="9"/>
  <c r="HTM68" i="9"/>
  <c r="HUW68" i="9"/>
  <c r="HWG68" i="9"/>
  <c r="HXQ68" i="9"/>
  <c r="HZA68" i="9"/>
  <c r="IAK68" i="9"/>
  <c r="IBW68" i="9"/>
  <c r="IDI68" i="9"/>
  <c r="IEQ68" i="9"/>
  <c r="IFY68" i="9"/>
  <c r="IHG68" i="9"/>
  <c r="IIO68" i="9"/>
  <c r="IJW68" i="9"/>
  <c r="ILE68" i="9"/>
  <c r="IMM68" i="9"/>
  <c r="INU68" i="9"/>
  <c r="IPC68" i="9"/>
  <c r="IQK68" i="9"/>
  <c r="IRS68" i="9"/>
  <c r="ITA68" i="9"/>
  <c r="IUG68" i="9"/>
  <c r="IVM68" i="9"/>
  <c r="IWS68" i="9"/>
  <c r="IXY68" i="9"/>
  <c r="IZE68" i="9"/>
  <c r="JAK68" i="9"/>
  <c r="JBQ68" i="9"/>
  <c r="JCW68" i="9"/>
  <c r="JEC68" i="9"/>
  <c r="JFI68" i="9"/>
  <c r="JGO68" i="9"/>
  <c r="JHU68" i="9"/>
  <c r="JJA68" i="9"/>
  <c r="JKG68" i="9"/>
  <c r="JLM68" i="9"/>
  <c r="JMS68" i="9"/>
  <c r="JNY68" i="9"/>
  <c r="JPE68" i="9"/>
  <c r="JQK68" i="9"/>
  <c r="JRQ68" i="9"/>
  <c r="JSW68" i="9"/>
  <c r="JUC68" i="9"/>
  <c r="JVI68" i="9"/>
  <c r="JWO68" i="9"/>
  <c r="JXU68" i="9"/>
  <c r="JZA68" i="9"/>
  <c r="KAG68" i="9"/>
  <c r="KBM68" i="9"/>
  <c r="KCS68" i="9"/>
  <c r="KDY68" i="9"/>
  <c r="KFE68" i="9"/>
  <c r="KGK68" i="9"/>
  <c r="KHQ68" i="9"/>
  <c r="KIW68" i="9"/>
  <c r="KKC68" i="9"/>
  <c r="KLI68" i="9"/>
  <c r="KMO68" i="9"/>
  <c r="KNU68" i="9"/>
  <c r="KPA68" i="9"/>
  <c r="KQG68" i="9"/>
  <c r="KRM68" i="9"/>
  <c r="KSS68" i="9"/>
  <c r="KTY68" i="9"/>
  <c r="KVE68" i="9"/>
  <c r="KWK68" i="9"/>
  <c r="KXQ68" i="9"/>
  <c r="KYW68" i="9"/>
  <c r="LAC68" i="9"/>
  <c r="LBI68" i="9"/>
  <c r="LCO68" i="9"/>
  <c r="LDU68" i="9"/>
  <c r="LFA68" i="9"/>
  <c r="LGG68" i="9"/>
  <c r="LHM68" i="9"/>
  <c r="LIS68" i="9"/>
  <c r="LJY68" i="9"/>
  <c r="LLE68" i="9"/>
  <c r="LMK68" i="9"/>
  <c r="LNQ68" i="9"/>
  <c r="LOW68" i="9"/>
  <c r="LQC68" i="9"/>
  <c r="LRI68" i="9"/>
  <c r="LSO68" i="9"/>
  <c r="LTU68" i="9"/>
  <c r="LVA68" i="9"/>
  <c r="LWG68" i="9"/>
  <c r="LXM68" i="9"/>
  <c r="LYS68" i="9"/>
  <c r="LZY68" i="9"/>
  <c r="MBE68" i="9"/>
  <c r="MCK68" i="9"/>
  <c r="MDQ68" i="9"/>
  <c r="MEW68" i="9"/>
  <c r="MGC68" i="9"/>
  <c r="MHI68" i="9"/>
  <c r="MIO68" i="9"/>
  <c r="MJU68" i="9"/>
  <c r="MLA68" i="9"/>
  <c r="JWE68" i="9"/>
  <c r="KES68" i="9"/>
  <c r="KJG68" i="9"/>
  <c r="KLU68" i="9"/>
  <c r="KOG68" i="9"/>
  <c r="KQS68" i="9"/>
  <c r="KTE68" i="9"/>
  <c r="KVQ68" i="9"/>
  <c r="KYC68" i="9"/>
  <c r="LAO68" i="9"/>
  <c r="LDA68" i="9"/>
  <c r="LFM68" i="9"/>
  <c r="LHY68" i="9"/>
  <c r="LKI68" i="9"/>
  <c r="LMA68" i="9"/>
  <c r="LOA68" i="9"/>
  <c r="LPQ68" i="9"/>
  <c r="LRM68" i="9"/>
  <c r="LTG68" i="9"/>
  <c r="LUY68" i="9"/>
  <c r="LWS68" i="9"/>
  <c r="LYG68" i="9"/>
  <c r="LZW68" i="9"/>
  <c r="MBQ68" i="9"/>
  <c r="MDE68" i="9"/>
  <c r="MEU68" i="9"/>
  <c r="MGM68" i="9"/>
  <c r="MHY68" i="9"/>
  <c r="MJK68" i="9"/>
  <c r="MKW68" i="9"/>
  <c r="MMI68" i="9"/>
  <c r="MNW68" i="9"/>
  <c r="MPG68" i="9"/>
  <c r="MQQ68" i="9"/>
  <c r="MSA68" i="9"/>
  <c r="MTK68" i="9"/>
  <c r="MUU68" i="9"/>
  <c r="MWE68" i="9"/>
  <c r="MXS68" i="9"/>
  <c r="MZC68" i="9"/>
  <c r="NAM68" i="9"/>
  <c r="NBW68" i="9"/>
  <c r="NDG68" i="9"/>
  <c r="NEQ68" i="9"/>
  <c r="NGA68" i="9"/>
  <c r="NHO68" i="9"/>
  <c r="NIY68" i="9"/>
  <c r="NKG68" i="9"/>
  <c r="NLO68" i="9"/>
  <c r="NMU68" i="9"/>
  <c r="NOA68" i="9"/>
  <c r="NPG68" i="9"/>
  <c r="NQM68" i="9"/>
  <c r="NRS68" i="9"/>
  <c r="NSY68" i="9"/>
  <c r="NUE68" i="9"/>
  <c r="NVK68" i="9"/>
  <c r="NWQ68" i="9"/>
  <c r="NXW68" i="9"/>
  <c r="NZC68" i="9"/>
  <c r="OAI68" i="9"/>
  <c r="OBO68" i="9"/>
  <c r="OCU68" i="9"/>
  <c r="OEA68" i="9"/>
  <c r="OFG68" i="9"/>
  <c r="OGM68" i="9"/>
  <c r="OHS68" i="9"/>
  <c r="OIY68" i="9"/>
  <c r="OKE68" i="9"/>
  <c r="OLK68" i="9"/>
  <c r="OMQ68" i="9"/>
  <c r="ONW68" i="9"/>
  <c r="OPC68" i="9"/>
  <c r="OQI68" i="9"/>
  <c r="ORO68" i="9"/>
  <c r="OSU68" i="9"/>
  <c r="OUA68" i="9"/>
  <c r="OVG68" i="9"/>
  <c r="OWM68" i="9"/>
  <c r="OXS68" i="9"/>
  <c r="OYY68" i="9"/>
  <c r="PAE68" i="9"/>
  <c r="PBK68" i="9"/>
  <c r="PCQ68" i="9"/>
  <c r="PDW68" i="9"/>
  <c r="PFC68" i="9"/>
  <c r="PGI68" i="9"/>
  <c r="PHO68" i="9"/>
  <c r="PIU68" i="9"/>
  <c r="PKA68" i="9"/>
  <c r="PLG68" i="9"/>
  <c r="PMM68" i="9"/>
  <c r="PNS68" i="9"/>
  <c r="POY68" i="9"/>
  <c r="PQE68" i="9"/>
  <c r="PRK68" i="9"/>
  <c r="PSQ68" i="9"/>
  <c r="PTW68" i="9"/>
  <c r="PVC68" i="9"/>
  <c r="PWI68" i="9"/>
  <c r="PXO68" i="9"/>
  <c r="PYU68" i="9"/>
  <c r="QAA68" i="9"/>
  <c r="QBG68" i="9"/>
  <c r="QCM68" i="9"/>
  <c r="QDS68" i="9"/>
  <c r="QEY68" i="9"/>
  <c r="QGE68" i="9"/>
  <c r="QHK68" i="9"/>
  <c r="QIQ68" i="9"/>
  <c r="QJW68" i="9"/>
  <c r="QLC68" i="9"/>
  <c r="QMI68" i="9"/>
  <c r="JXK68" i="9"/>
  <c r="KEU68" i="9"/>
  <c r="KJI68" i="9"/>
  <c r="KLW68" i="9"/>
  <c r="KOI68" i="9"/>
  <c r="KQU68" i="9"/>
  <c r="KTG68" i="9"/>
  <c r="KVS68" i="9"/>
  <c r="KYE68" i="9"/>
  <c r="LAQ68" i="9"/>
  <c r="LDC68" i="9"/>
  <c r="LFO68" i="9"/>
  <c r="LIA68" i="9"/>
  <c r="LKK68" i="9"/>
  <c r="LME68" i="9"/>
  <c r="LOC68" i="9"/>
  <c r="LPS68" i="9"/>
  <c r="LRS68" i="9"/>
  <c r="LTI68" i="9"/>
  <c r="LVC68" i="9"/>
  <c r="LWU68" i="9"/>
  <c r="LYI68" i="9"/>
  <c r="MAA68" i="9"/>
  <c r="MBS68" i="9"/>
  <c r="MDG68" i="9"/>
  <c r="MEY68" i="9"/>
  <c r="MGO68" i="9"/>
  <c r="MIA68" i="9"/>
  <c r="MJM68" i="9"/>
  <c r="MKY68" i="9"/>
  <c r="MMK68" i="9"/>
  <c r="MNY68" i="9"/>
  <c r="MPI68" i="9"/>
  <c r="MQS68" i="9"/>
  <c r="MSC68" i="9"/>
  <c r="MTM68" i="9"/>
  <c r="MUW68" i="9"/>
  <c r="MWG68" i="9"/>
  <c r="MXU68" i="9"/>
  <c r="MZE68" i="9"/>
  <c r="NAO68" i="9"/>
  <c r="NBY68" i="9"/>
  <c r="NDI68" i="9"/>
  <c r="NES68" i="9"/>
  <c r="NGC68" i="9"/>
  <c r="NHQ68" i="9"/>
  <c r="NJA68" i="9"/>
  <c r="NKI68" i="9"/>
  <c r="NLQ68" i="9"/>
  <c r="NMW68" i="9"/>
  <c r="NOC68" i="9"/>
  <c r="NPI68" i="9"/>
  <c r="NQO68" i="9"/>
  <c r="NRU68" i="9"/>
  <c r="NTA68" i="9"/>
  <c r="NUG68" i="9"/>
  <c r="NVM68" i="9"/>
  <c r="NWS68" i="9"/>
  <c r="NXY68" i="9"/>
  <c r="NZE68" i="9"/>
  <c r="OAK68" i="9"/>
  <c r="OBQ68" i="9"/>
  <c r="OCW68" i="9"/>
  <c r="OEC68" i="9"/>
  <c r="OFI68" i="9"/>
  <c r="OGO68" i="9"/>
  <c r="OHU68" i="9"/>
  <c r="OJA68" i="9"/>
  <c r="OKG68" i="9"/>
  <c r="OLM68" i="9"/>
  <c r="OMS68" i="9"/>
  <c r="ONY68" i="9"/>
  <c r="OPE68" i="9"/>
  <c r="OQK68" i="9"/>
  <c r="ORQ68" i="9"/>
  <c r="OSW68" i="9"/>
  <c r="OUC68" i="9"/>
  <c r="OVI68" i="9"/>
  <c r="OWO68" i="9"/>
  <c r="OXU68" i="9"/>
  <c r="OZA68" i="9"/>
  <c r="PAG68" i="9"/>
  <c r="PBM68" i="9"/>
  <c r="PCS68" i="9"/>
  <c r="PDY68" i="9"/>
  <c r="PFE68" i="9"/>
  <c r="PGK68" i="9"/>
  <c r="PHQ68" i="9"/>
  <c r="PIW68" i="9"/>
  <c r="PKC68" i="9"/>
  <c r="PLI68" i="9"/>
  <c r="PMO68" i="9"/>
  <c r="PNU68" i="9"/>
  <c r="PPA68" i="9"/>
  <c r="PQG68" i="9"/>
  <c r="PRM68" i="9"/>
  <c r="PSS68" i="9"/>
  <c r="PTY68" i="9"/>
  <c r="PVE68" i="9"/>
  <c r="PWK68" i="9"/>
  <c r="PXQ68" i="9"/>
  <c r="PYW68" i="9"/>
  <c r="QAC68" i="9"/>
  <c r="QBI68" i="9"/>
  <c r="QCO68" i="9"/>
  <c r="QDU68" i="9"/>
  <c r="QFA68" i="9"/>
  <c r="QGG68" i="9"/>
  <c r="QHM68" i="9"/>
  <c r="QIS68" i="9"/>
  <c r="QJY68" i="9"/>
  <c r="QLE68" i="9"/>
  <c r="QMK68" i="9"/>
  <c r="QNQ68" i="9"/>
  <c r="QOW68" i="9"/>
  <c r="QQC68" i="9"/>
  <c r="QRI68" i="9"/>
  <c r="QSO68" i="9"/>
  <c r="QTU68" i="9"/>
  <c r="QVA68" i="9"/>
  <c r="QWG68" i="9"/>
  <c r="QXM68" i="9"/>
  <c r="QYS68" i="9"/>
  <c r="QZY68" i="9"/>
  <c r="RBE68" i="9"/>
  <c r="RCK68" i="9"/>
  <c r="RDQ68" i="9"/>
  <c r="REW68" i="9"/>
  <c r="RGC68" i="9"/>
  <c r="RHI68" i="9"/>
  <c r="RIO68" i="9"/>
  <c r="RJU68" i="9"/>
  <c r="RLA68" i="9"/>
  <c r="RMG68" i="9"/>
  <c r="RNM68" i="9"/>
  <c r="ROS68" i="9"/>
  <c r="RPY68" i="9"/>
  <c r="RRE68" i="9"/>
  <c r="RSK68" i="9"/>
  <c r="RTQ68" i="9"/>
  <c r="RUW68" i="9"/>
  <c r="RWC68" i="9"/>
  <c r="RXI68" i="9"/>
  <c r="RYO68" i="9"/>
  <c r="RZU68" i="9"/>
  <c r="SBA68" i="9"/>
  <c r="SCG68" i="9"/>
  <c r="SDM68" i="9"/>
  <c r="SES68" i="9"/>
  <c r="SFY68" i="9"/>
  <c r="SHE68" i="9"/>
  <c r="SIK68" i="9"/>
  <c r="SJQ68" i="9"/>
  <c r="SKW68" i="9"/>
  <c r="SMC68" i="9"/>
  <c r="SNI68" i="9"/>
  <c r="SOO68" i="9"/>
  <c r="SPU68" i="9"/>
  <c r="SRA68" i="9"/>
  <c r="SSG68" i="9"/>
  <c r="STM68" i="9"/>
  <c r="SUS68" i="9"/>
  <c r="SVY68" i="9"/>
  <c r="SXE68" i="9"/>
  <c r="SYK68" i="9"/>
  <c r="SZQ68" i="9"/>
  <c r="TAW68" i="9"/>
  <c r="TCC68" i="9"/>
  <c r="TDI68" i="9"/>
  <c r="TEO68" i="9"/>
  <c r="TFU68" i="9"/>
  <c r="THA68" i="9"/>
  <c r="TIG68" i="9"/>
  <c r="TJM68" i="9"/>
  <c r="TKS68" i="9"/>
  <c r="TLY68" i="9"/>
  <c r="TNE68" i="9"/>
  <c r="TOK68" i="9"/>
  <c r="TPQ68" i="9"/>
  <c r="TQW68" i="9"/>
  <c r="TSC68" i="9"/>
  <c r="TTI68" i="9"/>
  <c r="TUO68" i="9"/>
  <c r="TVU68" i="9"/>
  <c r="TXA68" i="9"/>
  <c r="TYG68" i="9"/>
  <c r="TZM68" i="9"/>
  <c r="UAS68" i="9"/>
  <c r="UBY68" i="9"/>
  <c r="UDE68" i="9"/>
  <c r="UEK68" i="9"/>
  <c r="UFQ68" i="9"/>
  <c r="UGW68" i="9"/>
  <c r="UIC68" i="9"/>
  <c r="UJI68" i="9"/>
  <c r="UKO68" i="9"/>
  <c r="ULU68" i="9"/>
  <c r="UNA68" i="9"/>
  <c r="JYQ68" i="9"/>
  <c r="KFQ68" i="9"/>
  <c r="KJK68" i="9"/>
  <c r="KLY68" i="9"/>
  <c r="KOK68" i="9"/>
  <c r="KQW68" i="9"/>
  <c r="KTI68" i="9"/>
  <c r="KVU68" i="9"/>
  <c r="KYG68" i="9"/>
  <c r="LAS68" i="9"/>
  <c r="LDE68" i="9"/>
  <c r="LFQ68" i="9"/>
  <c r="LIC68" i="9"/>
  <c r="LKM68" i="9"/>
  <c r="LMI68" i="9"/>
  <c r="LOE68" i="9"/>
  <c r="LPW68" i="9"/>
  <c r="LRU68" i="9"/>
  <c r="LTK68" i="9"/>
  <c r="LVE68" i="9"/>
  <c r="LWW68" i="9"/>
  <c r="LYK68" i="9"/>
  <c r="MAC68" i="9"/>
  <c r="MBU68" i="9"/>
  <c r="MDI68" i="9"/>
  <c r="MFA68" i="9"/>
  <c r="MGQ68" i="9"/>
  <c r="MIC68" i="9"/>
  <c r="MJO68" i="9"/>
  <c r="MLC68" i="9"/>
  <c r="MMQ68" i="9"/>
  <c r="MOA68" i="9"/>
  <c r="MPK68" i="9"/>
  <c r="MQU68" i="9"/>
  <c r="MSE68" i="9"/>
  <c r="MTO68" i="9"/>
  <c r="MUY68" i="9"/>
  <c r="MWM68" i="9"/>
  <c r="MXW68" i="9"/>
  <c r="MZG68" i="9"/>
  <c r="NAQ68" i="9"/>
  <c r="NCA68" i="9"/>
  <c r="NDK68" i="9"/>
  <c r="NEU68" i="9"/>
  <c r="NGI68" i="9"/>
  <c r="NHS68" i="9"/>
  <c r="NJC68" i="9"/>
  <c r="NKK68" i="9"/>
  <c r="NLS68" i="9"/>
  <c r="NMY68" i="9"/>
  <c r="NOE68" i="9"/>
  <c r="NPK68" i="9"/>
  <c r="NQQ68" i="9"/>
  <c r="NRW68" i="9"/>
  <c r="NTC68" i="9"/>
  <c r="NUI68" i="9"/>
  <c r="NVO68" i="9"/>
  <c r="NWU68" i="9"/>
  <c r="NYA68" i="9"/>
  <c r="NZG68" i="9"/>
  <c r="OAM68" i="9"/>
  <c r="OBS68" i="9"/>
  <c r="OCY68" i="9"/>
  <c r="OEE68" i="9"/>
  <c r="OFK68" i="9"/>
  <c r="OGQ68" i="9"/>
  <c r="OHW68" i="9"/>
  <c r="OJC68" i="9"/>
  <c r="OKI68" i="9"/>
  <c r="OLO68" i="9"/>
  <c r="OMU68" i="9"/>
  <c r="OOA68" i="9"/>
  <c r="OPG68" i="9"/>
  <c r="OQM68" i="9"/>
  <c r="ORS68" i="9"/>
  <c r="OSY68" i="9"/>
  <c r="OUE68" i="9"/>
  <c r="OVK68" i="9"/>
  <c r="OWQ68" i="9"/>
  <c r="OXW68" i="9"/>
  <c r="OZC68" i="9"/>
  <c r="PAI68" i="9"/>
  <c r="PBO68" i="9"/>
  <c r="PCU68" i="9"/>
  <c r="PEA68" i="9"/>
  <c r="PFG68" i="9"/>
  <c r="PGM68" i="9"/>
  <c r="PHS68" i="9"/>
  <c r="PIY68" i="9"/>
  <c r="PKE68" i="9"/>
  <c r="PLK68" i="9"/>
  <c r="PMQ68" i="9"/>
  <c r="PNW68" i="9"/>
  <c r="PPC68" i="9"/>
  <c r="PQI68" i="9"/>
  <c r="PRO68" i="9"/>
  <c r="PSU68" i="9"/>
  <c r="PUA68" i="9"/>
  <c r="PVG68" i="9"/>
  <c r="PWM68" i="9"/>
  <c r="PXS68" i="9"/>
  <c r="PYY68" i="9"/>
  <c r="QAE68" i="9"/>
  <c r="QBK68" i="9"/>
  <c r="QCQ68" i="9"/>
  <c r="QDW68" i="9"/>
  <c r="QFC68" i="9"/>
  <c r="QGI68" i="9"/>
  <c r="QHO68" i="9"/>
  <c r="QIU68" i="9"/>
  <c r="QKA68" i="9"/>
  <c r="QLG68" i="9"/>
  <c r="QMM68" i="9"/>
  <c r="QNS68" i="9"/>
  <c r="QOY68" i="9"/>
  <c r="QQE68" i="9"/>
  <c r="QRK68" i="9"/>
  <c r="QSQ68" i="9"/>
  <c r="QTW68" i="9"/>
  <c r="QVC68" i="9"/>
  <c r="QWI68" i="9"/>
  <c r="QXO68" i="9"/>
  <c r="QYU68" i="9"/>
  <c r="RAA68" i="9"/>
  <c r="RBG68" i="9"/>
  <c r="RCM68" i="9"/>
  <c r="RDS68" i="9"/>
  <c r="REY68" i="9"/>
  <c r="RGE68" i="9"/>
  <c r="RHK68" i="9"/>
  <c r="RIQ68" i="9"/>
  <c r="RJW68" i="9"/>
  <c r="RLC68" i="9"/>
  <c r="RMI68" i="9"/>
  <c r="RNO68" i="9"/>
  <c r="ROU68" i="9"/>
  <c r="RQA68" i="9"/>
  <c r="RRG68" i="9"/>
  <c r="RSM68" i="9"/>
  <c r="RTS68" i="9"/>
  <c r="RUY68" i="9"/>
  <c r="RWE68" i="9"/>
  <c r="RXK68" i="9"/>
  <c r="RYQ68" i="9"/>
  <c r="RZW68" i="9"/>
  <c r="SBC68" i="9"/>
  <c r="SCI68" i="9"/>
  <c r="SDO68" i="9"/>
  <c r="SEU68" i="9"/>
  <c r="SGA68" i="9"/>
  <c r="SHG68" i="9"/>
  <c r="JZS68" i="9"/>
  <c r="KFW68" i="9"/>
  <c r="KJM68" i="9"/>
  <c r="KMA68" i="9"/>
  <c r="KOM68" i="9"/>
  <c r="KQY68" i="9"/>
  <c r="KTK68" i="9"/>
  <c r="KVW68" i="9"/>
  <c r="KYI68" i="9"/>
  <c r="LAU68" i="9"/>
  <c r="LDG68" i="9"/>
  <c r="LFS68" i="9"/>
  <c r="LIE68" i="9"/>
  <c r="LKO68" i="9"/>
  <c r="LMM68" i="9"/>
  <c r="LOG68" i="9"/>
  <c r="LQA68" i="9"/>
  <c r="LRW68" i="9"/>
  <c r="LTO68" i="9"/>
  <c r="LVK68" i="9"/>
  <c r="LWY68" i="9"/>
  <c r="LYM68" i="9"/>
  <c r="MAI68" i="9"/>
  <c r="MBW68" i="9"/>
  <c r="MDK68" i="9"/>
  <c r="MFG68" i="9"/>
  <c r="MGS68" i="9"/>
  <c r="MIE68" i="9"/>
  <c r="MJQ68" i="9"/>
  <c r="MLE68" i="9"/>
  <c r="MMS68" i="9"/>
  <c r="MOC68" i="9"/>
  <c r="MPM68" i="9"/>
  <c r="MQW68" i="9"/>
  <c r="MSG68" i="9"/>
  <c r="MTQ68" i="9"/>
  <c r="MVA68" i="9"/>
  <c r="MWO68" i="9"/>
  <c r="MXY68" i="9"/>
  <c r="MZI68" i="9"/>
  <c r="NAS68" i="9"/>
  <c r="NCC68" i="9"/>
  <c r="NDM68" i="9"/>
  <c r="NEW68" i="9"/>
  <c r="NGK68" i="9"/>
  <c r="NHU68" i="9"/>
  <c r="NJE68" i="9"/>
  <c r="NKM68" i="9"/>
  <c r="NLU68" i="9"/>
  <c r="NNA68" i="9"/>
  <c r="NOG68" i="9"/>
  <c r="NPM68" i="9"/>
  <c r="NQS68" i="9"/>
  <c r="NRY68" i="9"/>
  <c r="NTE68" i="9"/>
  <c r="NUK68" i="9"/>
  <c r="NVQ68" i="9"/>
  <c r="NWW68" i="9"/>
  <c r="NYC68" i="9"/>
  <c r="NZI68" i="9"/>
  <c r="OAO68" i="9"/>
  <c r="OBU68" i="9"/>
  <c r="ODA68" i="9"/>
  <c r="OEG68" i="9"/>
  <c r="OFM68" i="9"/>
  <c r="OGS68" i="9"/>
  <c r="OHY68" i="9"/>
  <c r="OJE68" i="9"/>
  <c r="OKK68" i="9"/>
  <c r="OLQ68" i="9"/>
  <c r="OMW68" i="9"/>
  <c r="OOC68" i="9"/>
  <c r="OPI68" i="9"/>
  <c r="OQO68" i="9"/>
  <c r="ORU68" i="9"/>
  <c r="OTA68" i="9"/>
  <c r="OUG68" i="9"/>
  <c r="OVM68" i="9"/>
  <c r="OWS68" i="9"/>
  <c r="OXY68" i="9"/>
  <c r="OZE68" i="9"/>
  <c r="PAK68" i="9"/>
  <c r="PBQ68" i="9"/>
  <c r="PCW68" i="9"/>
  <c r="PEC68" i="9"/>
  <c r="PFI68" i="9"/>
  <c r="PGO68" i="9"/>
  <c r="PHU68" i="9"/>
  <c r="PJA68" i="9"/>
  <c r="PKG68" i="9"/>
  <c r="PLM68" i="9"/>
  <c r="PMS68" i="9"/>
  <c r="PNY68" i="9"/>
  <c r="PPE68" i="9"/>
  <c r="PQK68" i="9"/>
  <c r="PRQ68" i="9"/>
  <c r="PSW68" i="9"/>
  <c r="PUC68" i="9"/>
  <c r="PVI68" i="9"/>
  <c r="PWO68" i="9"/>
  <c r="PXU68" i="9"/>
  <c r="PZA68" i="9"/>
  <c r="QAG68" i="9"/>
  <c r="QBM68" i="9"/>
  <c r="QCS68" i="9"/>
  <c r="QDY68" i="9"/>
  <c r="QFE68" i="9"/>
  <c r="QGK68" i="9"/>
  <c r="QHQ68" i="9"/>
  <c r="QIW68" i="9"/>
  <c r="QKC68" i="9"/>
  <c r="QLI68" i="9"/>
  <c r="QMO68" i="9"/>
  <c r="QNU68" i="9"/>
  <c r="QPA68" i="9"/>
  <c r="QQG68" i="9"/>
  <c r="QRM68" i="9"/>
  <c r="QSS68" i="9"/>
  <c r="QTY68" i="9"/>
  <c r="QVE68" i="9"/>
  <c r="QWK68" i="9"/>
  <c r="QXQ68" i="9"/>
  <c r="QYW68" i="9"/>
  <c r="RAC68" i="9"/>
  <c r="RBI68" i="9"/>
  <c r="RCO68" i="9"/>
  <c r="RDU68" i="9"/>
  <c r="RFA68" i="9"/>
  <c r="RGG68" i="9"/>
  <c r="RHM68" i="9"/>
  <c r="RIS68" i="9"/>
  <c r="RJY68" i="9"/>
  <c r="RLE68" i="9"/>
  <c r="RMK68" i="9"/>
  <c r="RNQ68" i="9"/>
  <c r="ROW68" i="9"/>
  <c r="RQC68" i="9"/>
  <c r="RRI68" i="9"/>
  <c r="RSO68" i="9"/>
  <c r="RTU68" i="9"/>
  <c r="RVA68" i="9"/>
  <c r="RWG68" i="9"/>
  <c r="RXM68" i="9"/>
  <c r="RYS68" i="9"/>
  <c r="RZY68" i="9"/>
  <c r="SBE68" i="9"/>
  <c r="SCK68" i="9"/>
  <c r="SDQ68" i="9"/>
  <c r="SEW68" i="9"/>
  <c r="SGC68" i="9"/>
  <c r="SHI68" i="9"/>
  <c r="SIO68" i="9"/>
  <c r="SJU68" i="9"/>
  <c r="SLA68" i="9"/>
  <c r="SMG68" i="9"/>
  <c r="SNM68" i="9"/>
  <c r="SOS68" i="9"/>
  <c r="SPY68" i="9"/>
  <c r="SRE68" i="9"/>
  <c r="SSK68" i="9"/>
  <c r="STQ68" i="9"/>
  <c r="SUW68" i="9"/>
  <c r="SWC68" i="9"/>
  <c r="SXI68" i="9"/>
  <c r="SYO68" i="9"/>
  <c r="SZU68" i="9"/>
  <c r="TBA68" i="9"/>
  <c r="TCG68" i="9"/>
  <c r="TDM68" i="9"/>
  <c r="TES68" i="9"/>
  <c r="TFY68" i="9"/>
  <c r="THE68" i="9"/>
  <c r="TIK68" i="9"/>
  <c r="TJQ68" i="9"/>
  <c r="TKW68" i="9"/>
  <c r="TMC68" i="9"/>
  <c r="TNI68" i="9"/>
  <c r="TOO68" i="9"/>
  <c r="TPU68" i="9"/>
  <c r="TRA68" i="9"/>
  <c r="TSG68" i="9"/>
  <c r="TTM68" i="9"/>
  <c r="TUS68" i="9"/>
  <c r="TVY68" i="9"/>
  <c r="TXE68" i="9"/>
  <c r="TYK68" i="9"/>
  <c r="TZQ68" i="9"/>
  <c r="UAW68" i="9"/>
  <c r="UCC68" i="9"/>
  <c r="UDI68" i="9"/>
  <c r="UEO68" i="9"/>
  <c r="UFU68" i="9"/>
  <c r="UHA68" i="9"/>
  <c r="UIG68" i="9"/>
  <c r="UJM68" i="9"/>
  <c r="UKS68" i="9"/>
  <c r="ULY68" i="9"/>
  <c r="UNE68" i="9"/>
  <c r="UOK68" i="9"/>
  <c r="UPQ68" i="9"/>
  <c r="UQW68" i="9"/>
  <c r="USC68" i="9"/>
  <c r="UTI68" i="9"/>
  <c r="UUO68" i="9"/>
  <c r="UVU68" i="9"/>
  <c r="UXA68" i="9"/>
  <c r="UYG68" i="9"/>
  <c r="UZM68" i="9"/>
  <c r="VAS68" i="9"/>
  <c r="VBY68" i="9"/>
  <c r="VDE68" i="9"/>
  <c r="VEK68" i="9"/>
  <c r="VFQ68" i="9"/>
  <c r="VGW68" i="9"/>
  <c r="VIC68" i="9"/>
  <c r="VJI68" i="9"/>
  <c r="VKO68" i="9"/>
  <c r="VLU68" i="9"/>
  <c r="VNA68" i="9"/>
  <c r="VOG68" i="9"/>
  <c r="VPM68" i="9"/>
  <c r="VQS68" i="9"/>
  <c r="VRY68" i="9"/>
  <c r="VTE68" i="9"/>
  <c r="VUK68" i="9"/>
  <c r="VVQ68" i="9"/>
  <c r="VWW68" i="9"/>
  <c r="VYC68" i="9"/>
  <c r="VZI68" i="9"/>
  <c r="WAO68" i="9"/>
  <c r="WBU68" i="9"/>
  <c r="WDA68" i="9"/>
  <c r="WEG68" i="9"/>
  <c r="JZW68" i="9"/>
  <c r="KFY68" i="9"/>
  <c r="KJO68" i="9"/>
  <c r="KMC68" i="9"/>
  <c r="KOO68" i="9"/>
  <c r="KRA68" i="9"/>
  <c r="KTM68" i="9"/>
  <c r="KVY68" i="9"/>
  <c r="KYK68" i="9"/>
  <c r="LAW68" i="9"/>
  <c r="LDI68" i="9"/>
  <c r="LFU68" i="9"/>
  <c r="LIG68" i="9"/>
  <c r="LKQ68" i="9"/>
  <c r="LMO68" i="9"/>
  <c r="LOI68" i="9"/>
  <c r="LQE68" i="9"/>
  <c r="LRY68" i="9"/>
  <c r="LTS68" i="9"/>
  <c r="LVM68" i="9"/>
  <c r="LXA68" i="9"/>
  <c r="LYQ68" i="9"/>
  <c r="MAK68" i="9"/>
  <c r="MBY68" i="9"/>
  <c r="MDO68" i="9"/>
  <c r="MFI68" i="9"/>
  <c r="MGU68" i="9"/>
  <c r="MIG68" i="9"/>
  <c r="MJS68" i="9"/>
  <c r="MLK68" i="9"/>
  <c r="MMU68" i="9"/>
  <c r="MOE68" i="9"/>
  <c r="MPO68" i="9"/>
  <c r="MQY68" i="9"/>
  <c r="MSI68" i="9"/>
  <c r="MTS68" i="9"/>
  <c r="MVG68" i="9"/>
  <c r="MWQ68" i="9"/>
  <c r="MYA68" i="9"/>
  <c r="MZK68" i="9"/>
  <c r="NAU68" i="9"/>
  <c r="NCE68" i="9"/>
  <c r="NDO68" i="9"/>
  <c r="NFC68" i="9"/>
  <c r="NGM68" i="9"/>
  <c r="NHW68" i="9"/>
  <c r="NJG68" i="9"/>
  <c r="NKO68" i="9"/>
  <c r="NLW68" i="9"/>
  <c r="NNC68" i="9"/>
  <c r="NOI68" i="9"/>
  <c r="NPO68" i="9"/>
  <c r="NQU68" i="9"/>
  <c r="NSA68" i="9"/>
  <c r="NTG68" i="9"/>
  <c r="NUM68" i="9"/>
  <c r="NVS68" i="9"/>
  <c r="NWY68" i="9"/>
  <c r="NYE68" i="9"/>
  <c r="NZK68" i="9"/>
  <c r="OAQ68" i="9"/>
  <c r="OBW68" i="9"/>
  <c r="ODC68" i="9"/>
  <c r="OEI68" i="9"/>
  <c r="OFO68" i="9"/>
  <c r="OGU68" i="9"/>
  <c r="OIA68" i="9"/>
  <c r="OJG68" i="9"/>
  <c r="OKM68" i="9"/>
  <c r="OLS68" i="9"/>
  <c r="OMY68" i="9"/>
  <c r="OOE68" i="9"/>
  <c r="OPK68" i="9"/>
  <c r="OQQ68" i="9"/>
  <c r="ORW68" i="9"/>
  <c r="OTC68" i="9"/>
  <c r="OUI68" i="9"/>
  <c r="OVO68" i="9"/>
  <c r="OWU68" i="9"/>
  <c r="OYA68" i="9"/>
  <c r="OZG68" i="9"/>
  <c r="PAM68" i="9"/>
  <c r="PBS68" i="9"/>
  <c r="PCY68" i="9"/>
  <c r="PEE68" i="9"/>
  <c r="PFK68" i="9"/>
  <c r="PGQ68" i="9"/>
  <c r="PHW68" i="9"/>
  <c r="PJC68" i="9"/>
  <c r="PKI68" i="9"/>
  <c r="PLO68" i="9"/>
  <c r="PMU68" i="9"/>
  <c r="POA68" i="9"/>
  <c r="PPG68" i="9"/>
  <c r="PQM68" i="9"/>
  <c r="PRS68" i="9"/>
  <c r="PSY68" i="9"/>
  <c r="PUE68" i="9"/>
  <c r="PVK68" i="9"/>
  <c r="PWQ68" i="9"/>
  <c r="PXW68" i="9"/>
  <c r="PZC68" i="9"/>
  <c r="QAI68" i="9"/>
  <c r="QBO68" i="9"/>
  <c r="QCU68" i="9"/>
  <c r="QEA68" i="9"/>
  <c r="QFG68" i="9"/>
  <c r="QGM68" i="9"/>
  <c r="QHS68" i="9"/>
  <c r="QIY68" i="9"/>
  <c r="QKE68" i="9"/>
  <c r="QLK68" i="9"/>
  <c r="QMQ68" i="9"/>
  <c r="QNW68" i="9"/>
  <c r="QPC68" i="9"/>
  <c r="QQI68" i="9"/>
  <c r="QRO68" i="9"/>
  <c r="QSU68" i="9"/>
  <c r="QUA68" i="9"/>
  <c r="QVG68" i="9"/>
  <c r="QWM68" i="9"/>
  <c r="QXS68" i="9"/>
  <c r="QYY68" i="9"/>
  <c r="RAE68" i="9"/>
  <c r="RBK68" i="9"/>
  <c r="RCQ68" i="9"/>
  <c r="RDW68" i="9"/>
  <c r="KAY68" i="9"/>
  <c r="KGA68" i="9"/>
  <c r="KJQ68" i="9"/>
  <c r="KME68" i="9"/>
  <c r="KOQ68" i="9"/>
  <c r="KRC68" i="9"/>
  <c r="KTO68" i="9"/>
  <c r="KWA68" i="9"/>
  <c r="KYM68" i="9"/>
  <c r="LAY68" i="9"/>
  <c r="LDK68" i="9"/>
  <c r="LFW68" i="9"/>
  <c r="LII68" i="9"/>
  <c r="LKS68" i="9"/>
  <c r="LMU68" i="9"/>
  <c r="LOK68" i="9"/>
  <c r="LQG68" i="9"/>
  <c r="LSA68" i="9"/>
  <c r="LTW68" i="9"/>
  <c r="LVO68" i="9"/>
  <c r="LXC68" i="9"/>
  <c r="LYU68" i="9"/>
  <c r="MAM68" i="9"/>
  <c r="MCA68" i="9"/>
  <c r="MDS68" i="9"/>
  <c r="MFK68" i="9"/>
  <c r="MGW68" i="9"/>
  <c r="MII68" i="9"/>
  <c r="MJW68" i="9"/>
  <c r="MLM68" i="9"/>
  <c r="MMW68" i="9"/>
  <c r="MOG68" i="9"/>
  <c r="MPQ68" i="9"/>
  <c r="MRA68" i="9"/>
  <c r="MSK68" i="9"/>
  <c r="MTU68" i="9"/>
  <c r="MVI68" i="9"/>
  <c r="MWS68" i="9"/>
  <c r="MYC68" i="9"/>
  <c r="MZM68" i="9"/>
  <c r="NAW68" i="9"/>
  <c r="NCG68" i="9"/>
  <c r="NDQ68" i="9"/>
  <c r="NFE68" i="9"/>
  <c r="NGO68" i="9"/>
  <c r="NHY68" i="9"/>
  <c r="NJI68" i="9"/>
  <c r="NKQ68" i="9"/>
  <c r="NLY68" i="9"/>
  <c r="NNE68" i="9"/>
  <c r="NOK68" i="9"/>
  <c r="NPQ68" i="9"/>
  <c r="NQW68" i="9"/>
  <c r="NSC68" i="9"/>
  <c r="NTI68" i="9"/>
  <c r="NUO68" i="9"/>
  <c r="NVU68" i="9"/>
  <c r="NXA68" i="9"/>
  <c r="NYG68" i="9"/>
  <c r="NZM68" i="9"/>
  <c r="OAS68" i="9"/>
  <c r="OBY68" i="9"/>
  <c r="ODE68" i="9"/>
  <c r="OEK68" i="9"/>
  <c r="OFQ68" i="9"/>
  <c r="OGW68" i="9"/>
  <c r="OIC68" i="9"/>
  <c r="OJI68" i="9"/>
  <c r="OKO68" i="9"/>
  <c r="OLU68" i="9"/>
  <c r="ONA68" i="9"/>
  <c r="OOG68" i="9"/>
  <c r="OPM68" i="9"/>
  <c r="OQS68" i="9"/>
  <c r="ORY68" i="9"/>
  <c r="OTE68" i="9"/>
  <c r="OUK68" i="9"/>
  <c r="OVQ68" i="9"/>
  <c r="OWW68" i="9"/>
  <c r="OYC68" i="9"/>
  <c r="OZI68" i="9"/>
  <c r="PAO68" i="9"/>
  <c r="PBU68" i="9"/>
  <c r="PDA68" i="9"/>
  <c r="PEG68" i="9"/>
  <c r="PFM68" i="9"/>
  <c r="PGS68" i="9"/>
  <c r="PHY68" i="9"/>
  <c r="PJE68" i="9"/>
  <c r="PKK68" i="9"/>
  <c r="PLQ68" i="9"/>
  <c r="PMW68" i="9"/>
  <c r="POC68" i="9"/>
  <c r="PPI68" i="9"/>
  <c r="PQO68" i="9"/>
  <c r="PRU68" i="9"/>
  <c r="PTA68" i="9"/>
  <c r="PUG68" i="9"/>
  <c r="PVM68" i="9"/>
  <c r="PWS68" i="9"/>
  <c r="PXY68" i="9"/>
  <c r="PZE68" i="9"/>
  <c r="QAK68" i="9"/>
  <c r="QBQ68" i="9"/>
  <c r="QCW68" i="9"/>
  <c r="QEC68" i="9"/>
  <c r="QFI68" i="9"/>
  <c r="QGO68" i="9"/>
  <c r="KBC68" i="9"/>
  <c r="KGW68" i="9"/>
  <c r="KJS68" i="9"/>
  <c r="KMQ68" i="9"/>
  <c r="KPC68" i="9"/>
  <c r="KRO68" i="9"/>
  <c r="KUA68" i="9"/>
  <c r="KWM68" i="9"/>
  <c r="KYY68" i="9"/>
  <c r="LBK68" i="9"/>
  <c r="LDW68" i="9"/>
  <c r="LGI68" i="9"/>
  <c r="LIU68" i="9"/>
  <c r="LKU68" i="9"/>
  <c r="LMW68" i="9"/>
  <c r="LOM68" i="9"/>
  <c r="LQM68" i="9"/>
  <c r="LSC68" i="9"/>
  <c r="LTY68" i="9"/>
  <c r="LVQ68" i="9"/>
  <c r="LXE68" i="9"/>
  <c r="LYW68" i="9"/>
  <c r="MAO68" i="9"/>
  <c r="MCC68" i="9"/>
  <c r="MDU68" i="9"/>
  <c r="MFM68" i="9"/>
  <c r="MGY68" i="9"/>
  <c r="MIK68" i="9"/>
  <c r="MJY68" i="9"/>
  <c r="MLO68" i="9"/>
  <c r="MMY68" i="9"/>
  <c r="MOI68" i="9"/>
  <c r="MPS68" i="9"/>
  <c r="MRC68" i="9"/>
  <c r="MSM68" i="9"/>
  <c r="MUA68" i="9"/>
  <c r="MVK68" i="9"/>
  <c r="MWU68" i="9"/>
  <c r="MYE68" i="9"/>
  <c r="MZO68" i="9"/>
  <c r="NAY68" i="9"/>
  <c r="NCI68" i="9"/>
  <c r="NDW68" i="9"/>
  <c r="NFG68" i="9"/>
  <c r="NGQ68" i="9"/>
  <c r="NIA68" i="9"/>
  <c r="NJK68" i="9"/>
  <c r="NKS68" i="9"/>
  <c r="NMA68" i="9"/>
  <c r="NNG68" i="9"/>
  <c r="NOM68" i="9"/>
  <c r="NPS68" i="9"/>
  <c r="NQY68" i="9"/>
  <c r="NSE68" i="9"/>
  <c r="NTK68" i="9"/>
  <c r="NUQ68" i="9"/>
  <c r="NVW68" i="9"/>
  <c r="NXC68" i="9"/>
  <c r="NYI68" i="9"/>
  <c r="NZO68" i="9"/>
  <c r="OAU68" i="9"/>
  <c r="OCA68" i="9"/>
  <c r="ODG68" i="9"/>
  <c r="OEM68" i="9"/>
  <c r="OFS68" i="9"/>
  <c r="OGY68" i="9"/>
  <c r="OIE68" i="9"/>
  <c r="OJK68" i="9"/>
  <c r="OKQ68" i="9"/>
  <c r="OLW68" i="9"/>
  <c r="ONC68" i="9"/>
  <c r="OOI68" i="9"/>
  <c r="OPO68" i="9"/>
  <c r="OQU68" i="9"/>
  <c r="OSA68" i="9"/>
  <c r="OTG68" i="9"/>
  <c r="OUM68" i="9"/>
  <c r="OVS68" i="9"/>
  <c r="OWY68" i="9"/>
  <c r="OYE68" i="9"/>
  <c r="OZK68" i="9"/>
  <c r="PAQ68" i="9"/>
  <c r="PBW68" i="9"/>
  <c r="PDC68" i="9"/>
  <c r="PEI68" i="9"/>
  <c r="PFO68" i="9"/>
  <c r="PGU68" i="9"/>
  <c r="PIA68" i="9"/>
  <c r="PJG68" i="9"/>
  <c r="PKM68" i="9"/>
  <c r="PLS68" i="9"/>
  <c r="PMY68" i="9"/>
  <c r="POE68" i="9"/>
  <c r="PPK68" i="9"/>
  <c r="PQQ68" i="9"/>
  <c r="PRW68" i="9"/>
  <c r="PTC68" i="9"/>
  <c r="PUI68" i="9"/>
  <c r="PVO68" i="9"/>
  <c r="PWU68" i="9"/>
  <c r="PYA68" i="9"/>
  <c r="PZG68" i="9"/>
  <c r="QAM68" i="9"/>
  <c r="QBS68" i="9"/>
  <c r="QCY68" i="9"/>
  <c r="QEE68" i="9"/>
  <c r="QFK68" i="9"/>
  <c r="QGQ68" i="9"/>
  <c r="QHW68" i="9"/>
  <c r="QJC68" i="9"/>
  <c r="QKI68" i="9"/>
  <c r="QLO68" i="9"/>
  <c r="QMU68" i="9"/>
  <c r="QOA68" i="9"/>
  <c r="QPG68" i="9"/>
  <c r="QQM68" i="9"/>
  <c r="QRS68" i="9"/>
  <c r="QSY68" i="9"/>
  <c r="QUE68" i="9"/>
  <c r="QVK68" i="9"/>
  <c r="QWQ68" i="9"/>
  <c r="KCE68" i="9"/>
  <c r="KGY68" i="9"/>
  <c r="KKM68" i="9"/>
  <c r="KMY68" i="9"/>
  <c r="KPK68" i="9"/>
  <c r="KRW68" i="9"/>
  <c r="KUI68" i="9"/>
  <c r="KWU68" i="9"/>
  <c r="KZG68" i="9"/>
  <c r="LBS68" i="9"/>
  <c r="LEE68" i="9"/>
  <c r="LGQ68" i="9"/>
  <c r="LJC68" i="9"/>
  <c r="LKY68" i="9"/>
  <c r="LMY68" i="9"/>
  <c r="LOQ68" i="9"/>
  <c r="LQO68" i="9"/>
  <c r="LSE68" i="9"/>
  <c r="LUE68" i="9"/>
  <c r="LVS68" i="9"/>
  <c r="LXG68" i="9"/>
  <c r="LZC68" i="9"/>
  <c r="MAQ68" i="9"/>
  <c r="MCE68" i="9"/>
  <c r="MEA68" i="9"/>
  <c r="MFO68" i="9"/>
  <c r="MHA68" i="9"/>
  <c r="MIM68" i="9"/>
  <c r="MKE68" i="9"/>
  <c r="MLQ68" i="9"/>
  <c r="MNA68" i="9"/>
  <c r="MOK68" i="9"/>
  <c r="MPU68" i="9"/>
  <c r="MRE68" i="9"/>
  <c r="MSO68" i="9"/>
  <c r="MUC68" i="9"/>
  <c r="MVM68" i="9"/>
  <c r="MWW68" i="9"/>
  <c r="MYG68" i="9"/>
  <c r="MZQ68" i="9"/>
  <c r="NBA68" i="9"/>
  <c r="NCK68" i="9"/>
  <c r="NDY68" i="9"/>
  <c r="NFI68" i="9"/>
  <c r="NGS68" i="9"/>
  <c r="NIC68" i="9"/>
  <c r="NJM68" i="9"/>
  <c r="NKU68" i="9"/>
  <c r="NMC68" i="9"/>
  <c r="NNI68" i="9"/>
  <c r="NOO68" i="9"/>
  <c r="NPU68" i="9"/>
  <c r="NRA68" i="9"/>
  <c r="NSG68" i="9"/>
  <c r="NTM68" i="9"/>
  <c r="NUS68" i="9"/>
  <c r="NVY68" i="9"/>
  <c r="NXE68" i="9"/>
  <c r="NYK68" i="9"/>
  <c r="NZQ68" i="9"/>
  <c r="OAW68" i="9"/>
  <c r="OCC68" i="9"/>
  <c r="ODI68" i="9"/>
  <c r="OEO68" i="9"/>
  <c r="OFU68" i="9"/>
  <c r="OHA68" i="9"/>
  <c r="OIG68" i="9"/>
  <c r="OJM68" i="9"/>
  <c r="OKS68" i="9"/>
  <c r="OLY68" i="9"/>
  <c r="ONE68" i="9"/>
  <c r="OOK68" i="9"/>
  <c r="OPQ68" i="9"/>
  <c r="OQW68" i="9"/>
  <c r="OSC68" i="9"/>
  <c r="OTI68" i="9"/>
  <c r="OUO68" i="9"/>
  <c r="OVU68" i="9"/>
  <c r="OXA68" i="9"/>
  <c r="OYG68" i="9"/>
  <c r="OZM68" i="9"/>
  <c r="PAS68" i="9"/>
  <c r="PBY68" i="9"/>
  <c r="PDE68" i="9"/>
  <c r="PEK68" i="9"/>
  <c r="PFQ68" i="9"/>
  <c r="PGW68" i="9"/>
  <c r="PIC68" i="9"/>
  <c r="PJI68" i="9"/>
  <c r="PKO68" i="9"/>
  <c r="PLU68" i="9"/>
  <c r="PNA68" i="9"/>
  <c r="POG68" i="9"/>
  <c r="PPM68" i="9"/>
  <c r="PQS68" i="9"/>
  <c r="PRY68" i="9"/>
  <c r="PTE68" i="9"/>
  <c r="PUK68" i="9"/>
  <c r="PVQ68" i="9"/>
  <c r="PWW68" i="9"/>
  <c r="PYC68" i="9"/>
  <c r="PZI68" i="9"/>
  <c r="QAO68" i="9"/>
  <c r="QBU68" i="9"/>
  <c r="QDA68" i="9"/>
  <c r="QEG68" i="9"/>
  <c r="QFM68" i="9"/>
  <c r="QGS68" i="9"/>
  <c r="QHY68" i="9"/>
  <c r="KCG68" i="9"/>
  <c r="KHC68" i="9"/>
  <c r="KKO68" i="9"/>
  <c r="KNA68" i="9"/>
  <c r="KPM68" i="9"/>
  <c r="KRY68" i="9"/>
  <c r="KUK68" i="9"/>
  <c r="KWW68" i="9"/>
  <c r="KZI68" i="9"/>
  <c r="LBU68" i="9"/>
  <c r="LEG68" i="9"/>
  <c r="LGS68" i="9"/>
  <c r="LJE68" i="9"/>
  <c r="LLG68" i="9"/>
  <c r="LNA68" i="9"/>
  <c r="LOU68" i="9"/>
  <c r="LQQ68" i="9"/>
  <c r="LSI68" i="9"/>
  <c r="LUG68" i="9"/>
  <c r="LVU68" i="9"/>
  <c r="LXK68" i="9"/>
  <c r="LZE68" i="9"/>
  <c r="MAS68" i="9"/>
  <c r="MCI68" i="9"/>
  <c r="MEC68" i="9"/>
  <c r="MFQ68" i="9"/>
  <c r="MHC68" i="9"/>
  <c r="MIQ68" i="9"/>
  <c r="MKG68" i="9"/>
  <c r="MLS68" i="9"/>
  <c r="MNC68" i="9"/>
  <c r="MOM68" i="9"/>
  <c r="MPW68" i="9"/>
  <c r="MRG68" i="9"/>
  <c r="MSU68" i="9"/>
  <c r="MUE68" i="9"/>
  <c r="MVO68" i="9"/>
  <c r="MWY68" i="9"/>
  <c r="MYI68" i="9"/>
  <c r="MZS68" i="9"/>
  <c r="NBC68" i="9"/>
  <c r="NCQ68" i="9"/>
  <c r="NEA68" i="9"/>
  <c r="NFK68" i="9"/>
  <c r="NGU68" i="9"/>
  <c r="NIE68" i="9"/>
  <c r="NJO68" i="9"/>
  <c r="NKW68" i="9"/>
  <c r="NME68" i="9"/>
  <c r="NNK68" i="9"/>
  <c r="NOQ68" i="9"/>
  <c r="NPW68" i="9"/>
  <c r="NRC68" i="9"/>
  <c r="NSI68" i="9"/>
  <c r="NTO68" i="9"/>
  <c r="NUU68" i="9"/>
  <c r="NWA68" i="9"/>
  <c r="NXG68" i="9"/>
  <c r="NYM68" i="9"/>
  <c r="NZS68" i="9"/>
  <c r="OAY68" i="9"/>
  <c r="OCE68" i="9"/>
  <c r="ODK68" i="9"/>
  <c r="OEQ68" i="9"/>
  <c r="OFW68" i="9"/>
  <c r="OHC68" i="9"/>
  <c r="OII68" i="9"/>
  <c r="OJO68" i="9"/>
  <c r="OKU68" i="9"/>
  <c r="OMA68" i="9"/>
  <c r="ONG68" i="9"/>
  <c r="OOM68" i="9"/>
  <c r="OPS68" i="9"/>
  <c r="OQY68" i="9"/>
  <c r="OSE68" i="9"/>
  <c r="OTK68" i="9"/>
  <c r="OUQ68" i="9"/>
  <c r="OVW68" i="9"/>
  <c r="OXC68" i="9"/>
  <c r="OYI68" i="9"/>
  <c r="OZO68" i="9"/>
  <c r="PAU68" i="9"/>
  <c r="PCA68" i="9"/>
  <c r="PDG68" i="9"/>
  <c r="PEM68" i="9"/>
  <c r="PFS68" i="9"/>
  <c r="PGY68" i="9"/>
  <c r="PIE68" i="9"/>
  <c r="PJK68" i="9"/>
  <c r="PKQ68" i="9"/>
  <c r="PLW68" i="9"/>
  <c r="PNC68" i="9"/>
  <c r="POI68" i="9"/>
  <c r="PPO68" i="9"/>
  <c r="PQU68" i="9"/>
  <c r="PSA68" i="9"/>
  <c r="PTG68" i="9"/>
  <c r="PUM68" i="9"/>
  <c r="PVS68" i="9"/>
  <c r="PWY68" i="9"/>
  <c r="PYE68" i="9"/>
  <c r="PZK68" i="9"/>
  <c r="QAQ68" i="9"/>
  <c r="QBW68" i="9"/>
  <c r="QDC68" i="9"/>
  <c r="QEI68" i="9"/>
  <c r="QFO68" i="9"/>
  <c r="QGU68" i="9"/>
  <c r="QIA68" i="9"/>
  <c r="QJG68" i="9"/>
  <c r="QKM68" i="9"/>
  <c r="QLS68" i="9"/>
  <c r="KCI68" i="9"/>
  <c r="KHE68" i="9"/>
  <c r="KKQ68" i="9"/>
  <c r="KNC68" i="9"/>
  <c r="KPO68" i="9"/>
  <c r="KSA68" i="9"/>
  <c r="KUM68" i="9"/>
  <c r="KWY68" i="9"/>
  <c r="KZK68" i="9"/>
  <c r="LBW68" i="9"/>
  <c r="LEI68" i="9"/>
  <c r="LGU68" i="9"/>
  <c r="LJG68" i="9"/>
  <c r="LLI68" i="9"/>
  <c r="LNC68" i="9"/>
  <c r="LOY68" i="9"/>
  <c r="LQS68" i="9"/>
  <c r="LSM68" i="9"/>
  <c r="LUI68" i="9"/>
  <c r="LVW68" i="9"/>
  <c r="LXO68" i="9"/>
  <c r="LZG68" i="9"/>
  <c r="MAU68" i="9"/>
  <c r="MCM68" i="9"/>
  <c r="MEE68" i="9"/>
  <c r="MFS68" i="9"/>
  <c r="MHE68" i="9"/>
  <c r="MIS68" i="9"/>
  <c r="MKI68" i="9"/>
  <c r="MLU68" i="9"/>
  <c r="MNE68" i="9"/>
  <c r="MOO68" i="9"/>
  <c r="MPY68" i="9"/>
  <c r="MRI68" i="9"/>
  <c r="MSW68" i="9"/>
  <c r="MUG68" i="9"/>
  <c r="MVQ68" i="9"/>
  <c r="MXA68" i="9"/>
  <c r="MYK68" i="9"/>
  <c r="MZU68" i="9"/>
  <c r="NBE68" i="9"/>
  <c r="NCS68" i="9"/>
  <c r="NEC68" i="9"/>
  <c r="NFM68" i="9"/>
  <c r="NGW68" i="9"/>
  <c r="NIG68" i="9"/>
  <c r="NJQ68" i="9"/>
  <c r="NKY68" i="9"/>
  <c r="NMG68" i="9"/>
  <c r="NNM68" i="9"/>
  <c r="NOS68" i="9"/>
  <c r="NPY68" i="9"/>
  <c r="NRE68" i="9"/>
  <c r="NSK68" i="9"/>
  <c r="NTQ68" i="9"/>
  <c r="NUW68" i="9"/>
  <c r="NWC68" i="9"/>
  <c r="NXI68" i="9"/>
  <c r="NYO68" i="9"/>
  <c r="NZU68" i="9"/>
  <c r="OBA68" i="9"/>
  <c r="OCG68" i="9"/>
  <c r="ODM68" i="9"/>
  <c r="OES68" i="9"/>
  <c r="OFY68" i="9"/>
  <c r="OHE68" i="9"/>
  <c r="OIK68" i="9"/>
  <c r="OJQ68" i="9"/>
  <c r="OKW68" i="9"/>
  <c r="OMC68" i="9"/>
  <c r="ONI68" i="9"/>
  <c r="OOO68" i="9"/>
  <c r="OPU68" i="9"/>
  <c r="ORA68" i="9"/>
  <c r="OSG68" i="9"/>
  <c r="OTM68" i="9"/>
  <c r="OUS68" i="9"/>
  <c r="OVY68" i="9"/>
  <c r="OXE68" i="9"/>
  <c r="OYK68" i="9"/>
  <c r="OZQ68" i="9"/>
  <c r="PAW68" i="9"/>
  <c r="PCC68" i="9"/>
  <c r="PDI68" i="9"/>
  <c r="PEO68" i="9"/>
  <c r="PFU68" i="9"/>
  <c r="PHA68" i="9"/>
  <c r="PIG68" i="9"/>
  <c r="PJM68" i="9"/>
  <c r="PKS68" i="9"/>
  <c r="PLY68" i="9"/>
  <c r="PNE68" i="9"/>
  <c r="POK68" i="9"/>
  <c r="PPQ68" i="9"/>
  <c r="PQW68" i="9"/>
  <c r="PSC68" i="9"/>
  <c r="PTI68" i="9"/>
  <c r="PUO68" i="9"/>
  <c r="PVU68" i="9"/>
  <c r="PXA68" i="9"/>
  <c r="PYG68" i="9"/>
  <c r="PZM68" i="9"/>
  <c r="QAS68" i="9"/>
  <c r="QBY68" i="9"/>
  <c r="QDE68" i="9"/>
  <c r="QEK68" i="9"/>
  <c r="KDE68" i="9"/>
  <c r="KHG68" i="9"/>
  <c r="KKS68" i="9"/>
  <c r="KNE68" i="9"/>
  <c r="KPQ68" i="9"/>
  <c r="KSC68" i="9"/>
  <c r="KUO68" i="9"/>
  <c r="KXA68" i="9"/>
  <c r="KZM68" i="9"/>
  <c r="LBY68" i="9"/>
  <c r="LEK68" i="9"/>
  <c r="LGW68" i="9"/>
  <c r="LJI68" i="9"/>
  <c r="LLO68" i="9"/>
  <c r="LNE68" i="9"/>
  <c r="LPA68" i="9"/>
  <c r="LQU68" i="9"/>
  <c r="LSQ68" i="9"/>
  <c r="LUK68" i="9"/>
  <c r="LVY68" i="9"/>
  <c r="LXQ68" i="9"/>
  <c r="LZI68" i="9"/>
  <c r="MAW68" i="9"/>
  <c r="MCO68" i="9"/>
  <c r="MEG68" i="9"/>
  <c r="MFU68" i="9"/>
  <c r="MHG68" i="9"/>
  <c r="MIY68" i="9"/>
  <c r="MKK68" i="9"/>
  <c r="MLW68" i="9"/>
  <c r="MNG68" i="9"/>
  <c r="MOQ68" i="9"/>
  <c r="MQA68" i="9"/>
  <c r="MRO68" i="9"/>
  <c r="MSY68" i="9"/>
  <c r="MUI68" i="9"/>
  <c r="MVS68" i="9"/>
  <c r="MXC68" i="9"/>
  <c r="MYM68" i="9"/>
  <c r="MZW68" i="9"/>
  <c r="NBK68" i="9"/>
  <c r="NCU68" i="9"/>
  <c r="NEE68" i="9"/>
  <c r="NFO68" i="9"/>
  <c r="NGY68" i="9"/>
  <c r="NII68" i="9"/>
  <c r="NJS68" i="9"/>
  <c r="NLA68" i="9"/>
  <c r="NMI68" i="9"/>
  <c r="NNO68" i="9"/>
  <c r="NOU68" i="9"/>
  <c r="NQA68" i="9"/>
  <c r="NRG68" i="9"/>
  <c r="NSM68" i="9"/>
  <c r="NTS68" i="9"/>
  <c r="NUY68" i="9"/>
  <c r="NWE68" i="9"/>
  <c r="NXK68" i="9"/>
  <c r="NYQ68" i="9"/>
  <c r="NZW68" i="9"/>
  <c r="OBC68" i="9"/>
  <c r="OCI68" i="9"/>
  <c r="ODO68" i="9"/>
  <c r="OEU68" i="9"/>
  <c r="OGA68" i="9"/>
  <c r="OHG68" i="9"/>
  <c r="OIM68" i="9"/>
  <c r="OJS68" i="9"/>
  <c r="OKY68" i="9"/>
  <c r="OME68" i="9"/>
  <c r="ONK68" i="9"/>
  <c r="OOQ68" i="9"/>
  <c r="OPW68" i="9"/>
  <c r="ORC68" i="9"/>
  <c r="OSI68" i="9"/>
  <c r="OTO68" i="9"/>
  <c r="OUU68" i="9"/>
  <c r="OWA68" i="9"/>
  <c r="OXG68" i="9"/>
  <c r="OYM68" i="9"/>
  <c r="OZS68" i="9"/>
  <c r="PAY68" i="9"/>
  <c r="PCE68" i="9"/>
  <c r="PDK68" i="9"/>
  <c r="PEQ68" i="9"/>
  <c r="PFW68" i="9"/>
  <c r="PHC68" i="9"/>
  <c r="PII68" i="9"/>
  <c r="PJO68" i="9"/>
  <c r="PKU68" i="9"/>
  <c r="PMA68" i="9"/>
  <c r="PNG68" i="9"/>
  <c r="POM68" i="9"/>
  <c r="PPS68" i="9"/>
  <c r="PQY68" i="9"/>
  <c r="PSE68" i="9"/>
  <c r="PTK68" i="9"/>
  <c r="PUQ68" i="9"/>
  <c r="PVW68" i="9"/>
  <c r="PXC68" i="9"/>
  <c r="PYI68" i="9"/>
  <c r="PZO68" i="9"/>
  <c r="QAU68" i="9"/>
  <c r="QCA68" i="9"/>
  <c r="QDG68" i="9"/>
  <c r="QEM68" i="9"/>
  <c r="QFS68" i="9"/>
  <c r="QGY68" i="9"/>
  <c r="KDK68" i="9"/>
  <c r="KIC68" i="9"/>
  <c r="KKU68" i="9"/>
  <c r="KNG68" i="9"/>
  <c r="KPS68" i="9"/>
  <c r="KSE68" i="9"/>
  <c r="KUQ68" i="9"/>
  <c r="KXC68" i="9"/>
  <c r="KZO68" i="9"/>
  <c r="LCA68" i="9"/>
  <c r="LEM68" i="9"/>
  <c r="LGY68" i="9"/>
  <c r="LJK68" i="9"/>
  <c r="LLQ68" i="9"/>
  <c r="LNG68" i="9"/>
  <c r="LPG68" i="9"/>
  <c r="LQW68" i="9"/>
  <c r="LSS68" i="9"/>
  <c r="LUM68" i="9"/>
  <c r="LWA68" i="9"/>
  <c r="LXW68" i="9"/>
  <c r="LZK68" i="9"/>
  <c r="MAY68" i="9"/>
  <c r="MCU68" i="9"/>
  <c r="MEI68" i="9"/>
  <c r="MFW68" i="9"/>
  <c r="MHK68" i="9"/>
  <c r="MJA68" i="9"/>
  <c r="MKM68" i="9"/>
  <c r="MLY68" i="9"/>
  <c r="MNI68" i="9"/>
  <c r="MOS68" i="9"/>
  <c r="MQC68" i="9"/>
  <c r="MRQ68" i="9"/>
  <c r="MTA68" i="9"/>
  <c r="MUK68" i="9"/>
  <c r="MVU68" i="9"/>
  <c r="MXE68" i="9"/>
  <c r="MYO68" i="9"/>
  <c r="MZY68" i="9"/>
  <c r="NBM68" i="9"/>
  <c r="NCW68" i="9"/>
  <c r="NEG68" i="9"/>
  <c r="NFQ68" i="9"/>
  <c r="NHA68" i="9"/>
  <c r="NIK68" i="9"/>
  <c r="NJU68" i="9"/>
  <c r="NLE68" i="9"/>
  <c r="NMK68" i="9"/>
  <c r="NNQ68" i="9"/>
  <c r="NOW68" i="9"/>
  <c r="NQC68" i="9"/>
  <c r="NRI68" i="9"/>
  <c r="NSO68" i="9"/>
  <c r="NTU68" i="9"/>
  <c r="NVA68" i="9"/>
  <c r="NWG68" i="9"/>
  <c r="NXM68" i="9"/>
  <c r="NYS68" i="9"/>
  <c r="NZY68" i="9"/>
  <c r="OBE68" i="9"/>
  <c r="OCK68" i="9"/>
  <c r="ODQ68" i="9"/>
  <c r="OEW68" i="9"/>
  <c r="OGC68" i="9"/>
  <c r="OHI68" i="9"/>
  <c r="OIO68" i="9"/>
  <c r="OJU68" i="9"/>
  <c r="OLA68" i="9"/>
  <c r="OMG68" i="9"/>
  <c r="ONM68" i="9"/>
  <c r="OOS68" i="9"/>
  <c r="OPY68" i="9"/>
  <c r="ORE68" i="9"/>
  <c r="OSK68" i="9"/>
  <c r="OTQ68" i="9"/>
  <c r="OUW68" i="9"/>
  <c r="OWC68" i="9"/>
  <c r="OXI68" i="9"/>
  <c r="OYO68" i="9"/>
  <c r="OZU68" i="9"/>
  <c r="PBA68" i="9"/>
  <c r="PCG68" i="9"/>
  <c r="PDM68" i="9"/>
  <c r="PES68" i="9"/>
  <c r="PFY68" i="9"/>
  <c r="PHE68" i="9"/>
  <c r="PIK68" i="9"/>
  <c r="PJQ68" i="9"/>
  <c r="PKW68" i="9"/>
  <c r="PMC68" i="9"/>
  <c r="PNI68" i="9"/>
  <c r="POO68" i="9"/>
  <c r="PPU68" i="9"/>
  <c r="PRA68" i="9"/>
  <c r="PSG68" i="9"/>
  <c r="PTM68" i="9"/>
  <c r="PUS68" i="9"/>
  <c r="PVY68" i="9"/>
  <c r="PXE68" i="9"/>
  <c r="PYK68" i="9"/>
  <c r="PZQ68" i="9"/>
  <c r="QAW68" i="9"/>
  <c r="QCC68" i="9"/>
  <c r="QDI68" i="9"/>
  <c r="QEO68" i="9"/>
  <c r="QFU68" i="9"/>
  <c r="QHA68" i="9"/>
  <c r="QIG68" i="9"/>
  <c r="QJM68" i="9"/>
  <c r="QKS68" i="9"/>
  <c r="QLY68" i="9"/>
  <c r="QNE68" i="9"/>
  <c r="QOK68" i="9"/>
  <c r="QPQ68" i="9"/>
  <c r="QQW68" i="9"/>
  <c r="QSC68" i="9"/>
  <c r="QTI68" i="9"/>
  <c r="QUO68" i="9"/>
  <c r="QVU68" i="9"/>
  <c r="QXA68" i="9"/>
  <c r="QYG68" i="9"/>
  <c r="QZM68" i="9"/>
  <c r="RAS68" i="9"/>
  <c r="RBY68" i="9"/>
  <c r="RDE68" i="9"/>
  <c r="REK68" i="9"/>
  <c r="RFQ68" i="9"/>
  <c r="RGW68" i="9"/>
  <c r="RIC68" i="9"/>
  <c r="RJI68" i="9"/>
  <c r="RKO68" i="9"/>
  <c r="RLU68" i="9"/>
  <c r="RNA68" i="9"/>
  <c r="ROG68" i="9"/>
  <c r="RPM68" i="9"/>
  <c r="RQS68" i="9"/>
  <c r="RRY68" i="9"/>
  <c r="RTE68" i="9"/>
  <c r="RUK68" i="9"/>
  <c r="RVQ68" i="9"/>
  <c r="RWW68" i="9"/>
  <c r="RYC68" i="9"/>
  <c r="RZI68" i="9"/>
  <c r="SAO68" i="9"/>
  <c r="SBU68" i="9"/>
  <c r="SDA68" i="9"/>
  <c r="SEG68" i="9"/>
  <c r="SFM68" i="9"/>
  <c r="SGS68" i="9"/>
  <c r="SHY68" i="9"/>
  <c r="SJE68" i="9"/>
  <c r="SKK68" i="9"/>
  <c r="SLQ68" i="9"/>
  <c r="SMW68" i="9"/>
  <c r="SOC68" i="9"/>
  <c r="SPI68" i="9"/>
  <c r="SQO68" i="9"/>
  <c r="SRU68" i="9"/>
  <c r="STA68" i="9"/>
  <c r="SUG68" i="9"/>
  <c r="SVM68" i="9"/>
  <c r="SWS68" i="9"/>
  <c r="SXY68" i="9"/>
  <c r="SZE68" i="9"/>
  <c r="TAK68" i="9"/>
  <c r="TBQ68" i="9"/>
  <c r="TCW68" i="9"/>
  <c r="TEC68" i="9"/>
  <c r="TFI68" i="9"/>
  <c r="TGO68" i="9"/>
  <c r="KDM68" i="9"/>
  <c r="KIE68" i="9"/>
  <c r="KKW68" i="9"/>
  <c r="KNI68" i="9"/>
  <c r="KPU68" i="9"/>
  <c r="KSG68" i="9"/>
  <c r="KUS68" i="9"/>
  <c r="KXE68" i="9"/>
  <c r="KZQ68" i="9"/>
  <c r="LCC68" i="9"/>
  <c r="LEO68" i="9"/>
  <c r="LHA68" i="9"/>
  <c r="LJM68" i="9"/>
  <c r="LLS68" i="9"/>
  <c r="LNK68" i="9"/>
  <c r="LPI68" i="9"/>
  <c r="LQY68" i="9"/>
  <c r="LSY68" i="9"/>
  <c r="LUO68" i="9"/>
  <c r="LWE68" i="9"/>
  <c r="LXY68" i="9"/>
  <c r="LZM68" i="9"/>
  <c r="MBC68" i="9"/>
  <c r="MCW68" i="9"/>
  <c r="MEK68" i="9"/>
  <c r="MFY68" i="9"/>
  <c r="MHM68" i="9"/>
  <c r="MJC68" i="9"/>
  <c r="MKO68" i="9"/>
  <c r="MMA68" i="9"/>
  <c r="MNK68" i="9"/>
  <c r="MOU68" i="9"/>
  <c r="MQI68" i="9"/>
  <c r="MRS68" i="9"/>
  <c r="MTC68" i="9"/>
  <c r="MUM68" i="9"/>
  <c r="MVW68" i="9"/>
  <c r="MXG68" i="9"/>
  <c r="MYQ68" i="9"/>
  <c r="NAE68" i="9"/>
  <c r="NBO68" i="9"/>
  <c r="NCY68" i="9"/>
  <c r="NEI68" i="9"/>
  <c r="NFS68" i="9"/>
  <c r="NHC68" i="9"/>
  <c r="NIM68" i="9"/>
  <c r="NJY68" i="9"/>
  <c r="NLG68" i="9"/>
  <c r="NMM68" i="9"/>
  <c r="NNS68" i="9"/>
  <c r="NOY68" i="9"/>
  <c r="NQE68" i="9"/>
  <c r="NRK68" i="9"/>
  <c r="NSQ68" i="9"/>
  <c r="NTW68" i="9"/>
  <c r="NVC68" i="9"/>
  <c r="NWI68" i="9"/>
  <c r="NXO68" i="9"/>
  <c r="NYU68" i="9"/>
  <c r="OAA68" i="9"/>
  <c r="OBG68" i="9"/>
  <c r="OCM68" i="9"/>
  <c r="ODS68" i="9"/>
  <c r="OEY68" i="9"/>
  <c r="OGE68" i="9"/>
  <c r="OHK68" i="9"/>
  <c r="OIQ68" i="9"/>
  <c r="OJW68" i="9"/>
  <c r="OLC68" i="9"/>
  <c r="OMI68" i="9"/>
  <c r="ONO68" i="9"/>
  <c r="OOU68" i="9"/>
  <c r="OQA68" i="9"/>
  <c r="ORG68" i="9"/>
  <c r="OSM68" i="9"/>
  <c r="OTS68" i="9"/>
  <c r="OUY68" i="9"/>
  <c r="OWE68" i="9"/>
  <c r="OXK68" i="9"/>
  <c r="OYQ68" i="9"/>
  <c r="OZW68" i="9"/>
  <c r="PBC68" i="9"/>
  <c r="PCI68" i="9"/>
  <c r="PDO68" i="9"/>
  <c r="PEU68" i="9"/>
  <c r="PGA68" i="9"/>
  <c r="PHG68" i="9"/>
  <c r="PIM68" i="9"/>
  <c r="PJS68" i="9"/>
  <c r="PKY68" i="9"/>
  <c r="PME68" i="9"/>
  <c r="PNK68" i="9"/>
  <c r="POQ68" i="9"/>
  <c r="PPW68" i="9"/>
  <c r="PRC68" i="9"/>
  <c r="PSI68" i="9"/>
  <c r="PTO68" i="9"/>
  <c r="PUU68" i="9"/>
  <c r="PWA68" i="9"/>
  <c r="PXG68" i="9"/>
  <c r="PYM68" i="9"/>
  <c r="PZS68" i="9"/>
  <c r="QAY68" i="9"/>
  <c r="QCE68" i="9"/>
  <c r="QDK68" i="9"/>
  <c r="QEQ68" i="9"/>
  <c r="QFW68" i="9"/>
  <c r="QHC68" i="9"/>
  <c r="QII68" i="9"/>
  <c r="QJO68" i="9"/>
  <c r="QKU68" i="9"/>
  <c r="QMA68" i="9"/>
  <c r="QNG68" i="9"/>
  <c r="QOM68" i="9"/>
  <c r="QPS68" i="9"/>
  <c r="QQY68" i="9"/>
  <c r="QSE68" i="9"/>
  <c r="QTK68" i="9"/>
  <c r="QUQ68" i="9"/>
  <c r="QVW68" i="9"/>
  <c r="QXC68" i="9"/>
  <c r="QYI68" i="9"/>
  <c r="QZO68" i="9"/>
  <c r="RAU68" i="9"/>
  <c r="RCA68" i="9"/>
  <c r="RDG68" i="9"/>
  <c r="REM68" i="9"/>
  <c r="RFS68" i="9"/>
  <c r="RGY68" i="9"/>
  <c r="RIE68" i="9"/>
  <c r="RJK68" i="9"/>
  <c r="RKQ68" i="9"/>
  <c r="RLW68" i="9"/>
  <c r="RNC68" i="9"/>
  <c r="ROI68" i="9"/>
  <c r="RPO68" i="9"/>
  <c r="RQU68" i="9"/>
  <c r="RSA68" i="9"/>
  <c r="RTG68" i="9"/>
  <c r="RUM68" i="9"/>
  <c r="RVS68" i="9"/>
  <c r="RWY68" i="9"/>
  <c r="RYE68" i="9"/>
  <c r="RZK68" i="9"/>
  <c r="SAQ68" i="9"/>
  <c r="SBW68" i="9"/>
  <c r="SDC68" i="9"/>
  <c r="SEI68" i="9"/>
  <c r="SFO68" i="9"/>
  <c r="SGU68" i="9"/>
  <c r="SIA68" i="9"/>
  <c r="SJG68" i="9"/>
  <c r="SKM68" i="9"/>
  <c r="SLS68" i="9"/>
  <c r="SMY68" i="9"/>
  <c r="SOE68" i="9"/>
  <c r="SPK68" i="9"/>
  <c r="SQQ68" i="9"/>
  <c r="SRW68" i="9"/>
  <c r="STC68" i="9"/>
  <c r="SUI68" i="9"/>
  <c r="SVO68" i="9"/>
  <c r="SWU68" i="9"/>
  <c r="SYA68" i="9"/>
  <c r="SZG68" i="9"/>
  <c r="TAM68" i="9"/>
  <c r="TBS68" i="9"/>
  <c r="TCY68" i="9"/>
  <c r="TEE68" i="9"/>
  <c r="TFK68" i="9"/>
  <c r="KDO68" i="9"/>
  <c r="KII68" i="9"/>
  <c r="KKY68" i="9"/>
  <c r="KNK68" i="9"/>
  <c r="KPW68" i="9"/>
  <c r="KSI68" i="9"/>
  <c r="KUU68" i="9"/>
  <c r="KXG68" i="9"/>
  <c r="KZS68" i="9"/>
  <c r="LCE68" i="9"/>
  <c r="LEQ68" i="9"/>
  <c r="LHC68" i="9"/>
  <c r="LJO68" i="9"/>
  <c r="LLU68" i="9"/>
  <c r="LNO68" i="9"/>
  <c r="LPK68" i="9"/>
  <c r="LRC68" i="9"/>
  <c r="LTA68" i="9"/>
  <c r="LUQ68" i="9"/>
  <c r="LWI68" i="9"/>
  <c r="LYA68" i="9"/>
  <c r="LZO68" i="9"/>
  <c r="MBG68" i="9"/>
  <c r="MCY68" i="9"/>
  <c r="MEM68" i="9"/>
  <c r="MGA68" i="9"/>
  <c r="MHS68" i="9"/>
  <c r="MJE68" i="9"/>
  <c r="MKQ68" i="9"/>
  <c r="MMC68" i="9"/>
  <c r="MNM68" i="9"/>
  <c r="MOW68" i="9"/>
  <c r="MQK68" i="9"/>
  <c r="MRU68" i="9"/>
  <c r="MTE68" i="9"/>
  <c r="MUO68" i="9"/>
  <c r="MVY68" i="9"/>
  <c r="MXI68" i="9"/>
  <c r="MYS68" i="9"/>
  <c r="NAG68" i="9"/>
  <c r="NBQ68" i="9"/>
  <c r="NDA68" i="9"/>
  <c r="NEK68" i="9"/>
  <c r="NFU68" i="9"/>
  <c r="NHE68" i="9"/>
  <c r="NIO68" i="9"/>
  <c r="NKA68" i="9"/>
  <c r="NLI68" i="9"/>
  <c r="NMO68" i="9"/>
  <c r="NNU68" i="9"/>
  <c r="NPA68" i="9"/>
  <c r="NQG68" i="9"/>
  <c r="NRM68" i="9"/>
  <c r="NSS68" i="9"/>
  <c r="NTY68" i="9"/>
  <c r="NVE68" i="9"/>
  <c r="NWK68" i="9"/>
  <c r="NXQ68" i="9"/>
  <c r="NYW68" i="9"/>
  <c r="OAC68" i="9"/>
  <c r="OBI68" i="9"/>
  <c r="OCO68" i="9"/>
  <c r="ODU68" i="9"/>
  <c r="OFA68" i="9"/>
  <c r="OGG68" i="9"/>
  <c r="OHM68" i="9"/>
  <c r="OIS68" i="9"/>
  <c r="OJY68" i="9"/>
  <c r="OLE68" i="9"/>
  <c r="OMK68" i="9"/>
  <c r="ONQ68" i="9"/>
  <c r="OOW68" i="9"/>
  <c r="OQC68" i="9"/>
  <c r="ORI68" i="9"/>
  <c r="OSO68" i="9"/>
  <c r="OTU68" i="9"/>
  <c r="OVA68" i="9"/>
  <c r="OWG68" i="9"/>
  <c r="OXM68" i="9"/>
  <c r="OYS68" i="9"/>
  <c r="OZY68" i="9"/>
  <c r="PBE68" i="9"/>
  <c r="PCK68" i="9"/>
  <c r="PDQ68" i="9"/>
  <c r="PEW68" i="9"/>
  <c r="PGC68" i="9"/>
  <c r="PHI68" i="9"/>
  <c r="PIO68" i="9"/>
  <c r="PJU68" i="9"/>
  <c r="PLA68" i="9"/>
  <c r="PMG68" i="9"/>
  <c r="PNM68" i="9"/>
  <c r="POS68" i="9"/>
  <c r="PPY68" i="9"/>
  <c r="PRE68" i="9"/>
  <c r="PSK68" i="9"/>
  <c r="PTQ68" i="9"/>
  <c r="PUW68" i="9"/>
  <c r="PWC68" i="9"/>
  <c r="PXI68" i="9"/>
  <c r="PYO68" i="9"/>
  <c r="PZU68" i="9"/>
  <c r="QBA68" i="9"/>
  <c r="QCG68" i="9"/>
  <c r="QDM68" i="9"/>
  <c r="QES68" i="9"/>
  <c r="QFY68" i="9"/>
  <c r="QHE68" i="9"/>
  <c r="QIK68" i="9"/>
  <c r="QJQ68" i="9"/>
  <c r="QKW68" i="9"/>
  <c r="QMC68" i="9"/>
  <c r="QNI68" i="9"/>
  <c r="QOO68" i="9"/>
  <c r="QPU68" i="9"/>
  <c r="QRA68" i="9"/>
  <c r="QSG68" i="9"/>
  <c r="QTM68" i="9"/>
  <c r="QUS68" i="9"/>
  <c r="QVY68" i="9"/>
  <c r="QXE68" i="9"/>
  <c r="QYK68" i="9"/>
  <c r="QZQ68" i="9"/>
  <c r="RAW68" i="9"/>
  <c r="RCC68" i="9"/>
  <c r="RDI68" i="9"/>
  <c r="REO68" i="9"/>
  <c r="RFU68" i="9"/>
  <c r="RHA68" i="9"/>
  <c r="RIG68" i="9"/>
  <c r="RJM68" i="9"/>
  <c r="RKS68" i="9"/>
  <c r="RLY68" i="9"/>
  <c r="RNE68" i="9"/>
  <c r="ROK68" i="9"/>
  <c r="RPQ68" i="9"/>
  <c r="RQW68" i="9"/>
  <c r="RSC68" i="9"/>
  <c r="RTI68" i="9"/>
  <c r="RUO68" i="9"/>
  <c r="RVU68" i="9"/>
  <c r="RXA68" i="9"/>
  <c r="RYG68" i="9"/>
  <c r="RZM68" i="9"/>
  <c r="SAS68" i="9"/>
  <c r="SBY68" i="9"/>
  <c r="SDE68" i="9"/>
  <c r="SEK68" i="9"/>
  <c r="SFQ68" i="9"/>
  <c r="SGW68" i="9"/>
  <c r="SIC68" i="9"/>
  <c r="SJI68" i="9"/>
  <c r="SKO68" i="9"/>
  <c r="SLU68" i="9"/>
  <c r="KEK68" i="9"/>
  <c r="KIK68" i="9"/>
  <c r="KLK68" i="9"/>
  <c r="KNW68" i="9"/>
  <c r="KQI68" i="9"/>
  <c r="KSU68" i="9"/>
  <c r="KVG68" i="9"/>
  <c r="KXS68" i="9"/>
  <c r="LAE68" i="9"/>
  <c r="LCQ68" i="9"/>
  <c r="LFC68" i="9"/>
  <c r="LHO68" i="9"/>
  <c r="LJS68" i="9"/>
  <c r="LLW68" i="9"/>
  <c r="LNS68" i="9"/>
  <c r="LPM68" i="9"/>
  <c r="LRG68" i="9"/>
  <c r="LTC68" i="9"/>
  <c r="LUS68" i="9"/>
  <c r="LWK68" i="9"/>
  <c r="LYC68" i="9"/>
  <c r="LZQ68" i="9"/>
  <c r="MBI68" i="9"/>
  <c r="MDA68" i="9"/>
  <c r="MEO68" i="9"/>
  <c r="MGE68" i="9"/>
  <c r="MHU68" i="9"/>
  <c r="MJG68" i="9"/>
  <c r="MKS68" i="9"/>
  <c r="MME68" i="9"/>
  <c r="MNO68" i="9"/>
  <c r="MPC68" i="9"/>
  <c r="MQM68" i="9"/>
  <c r="MRW68" i="9"/>
  <c r="MTG68" i="9"/>
  <c r="MUQ68" i="9"/>
  <c r="MWA68" i="9"/>
  <c r="MXK68" i="9"/>
  <c r="MYY68" i="9"/>
  <c r="NAI68" i="9"/>
  <c r="NBS68" i="9"/>
  <c r="NDC68" i="9"/>
  <c r="NEM68" i="9"/>
  <c r="NFW68" i="9"/>
  <c r="NHG68" i="9"/>
  <c r="NIU68" i="9"/>
  <c r="NKC68" i="9"/>
  <c r="NLK68" i="9"/>
  <c r="NMQ68" i="9"/>
  <c r="NNW68" i="9"/>
  <c r="NPC68" i="9"/>
  <c r="NQI68" i="9"/>
  <c r="NRO68" i="9"/>
  <c r="NSU68" i="9"/>
  <c r="NUA68" i="9"/>
  <c r="NVG68" i="9"/>
  <c r="NWM68" i="9"/>
  <c r="NXS68" i="9"/>
  <c r="NYY68" i="9"/>
  <c r="OAE68" i="9"/>
  <c r="OBK68" i="9"/>
  <c r="OCQ68" i="9"/>
  <c r="ODW68" i="9"/>
  <c r="OFC68" i="9"/>
  <c r="OGI68" i="9"/>
  <c r="OHO68" i="9"/>
  <c r="OIU68" i="9"/>
  <c r="OKA68" i="9"/>
  <c r="OLG68" i="9"/>
  <c r="OMM68" i="9"/>
  <c r="ONS68" i="9"/>
  <c r="OOY68" i="9"/>
  <c r="OQE68" i="9"/>
  <c r="ORK68" i="9"/>
  <c r="OSQ68" i="9"/>
  <c r="OTW68" i="9"/>
  <c r="OVC68" i="9"/>
  <c r="OWI68" i="9"/>
  <c r="OXO68" i="9"/>
  <c r="OYU68" i="9"/>
  <c r="PAA68" i="9"/>
  <c r="PBG68" i="9"/>
  <c r="PCM68" i="9"/>
  <c r="PDS68" i="9"/>
  <c r="PEY68" i="9"/>
  <c r="PGE68" i="9"/>
  <c r="PHK68" i="9"/>
  <c r="PIQ68" i="9"/>
  <c r="PJW68" i="9"/>
  <c r="PLC68" i="9"/>
  <c r="PMI68" i="9"/>
  <c r="PNO68" i="9"/>
  <c r="POU68" i="9"/>
  <c r="PQA68" i="9"/>
  <c r="PRG68" i="9"/>
  <c r="PSM68" i="9"/>
  <c r="PTS68" i="9"/>
  <c r="PUY68" i="9"/>
  <c r="PWE68" i="9"/>
  <c r="PXK68" i="9"/>
  <c r="PYQ68" i="9"/>
  <c r="PZW68" i="9"/>
  <c r="QBC68" i="9"/>
  <c r="QCI68" i="9"/>
  <c r="QDO68" i="9"/>
  <c r="QEU68" i="9"/>
  <c r="QGA68" i="9"/>
  <c r="QHG68" i="9"/>
  <c r="QIM68" i="9"/>
  <c r="QJS68" i="9"/>
  <c r="QKY68" i="9"/>
  <c r="QME68" i="9"/>
  <c r="QNK68" i="9"/>
  <c r="QOQ68" i="9"/>
  <c r="QPW68" i="9"/>
  <c r="QRC68" i="9"/>
  <c r="QSI68" i="9"/>
  <c r="QTO68" i="9"/>
  <c r="QUU68" i="9"/>
  <c r="QWA68" i="9"/>
  <c r="QXG68" i="9"/>
  <c r="QYM68" i="9"/>
  <c r="QZS68" i="9"/>
  <c r="RAY68" i="9"/>
  <c r="RCE68" i="9"/>
  <c r="RDK68" i="9"/>
  <c r="REQ68" i="9"/>
  <c r="RFW68" i="9"/>
  <c r="RHC68" i="9"/>
  <c r="RII68" i="9"/>
  <c r="RJO68" i="9"/>
  <c r="RKU68" i="9"/>
  <c r="RMA68" i="9"/>
  <c r="RNG68" i="9"/>
  <c r="ROM68" i="9"/>
  <c r="RPS68" i="9"/>
  <c r="RQY68" i="9"/>
  <c r="RSE68" i="9"/>
  <c r="RTK68" i="9"/>
  <c r="RUQ68" i="9"/>
  <c r="RVW68" i="9"/>
  <c r="RXC68" i="9"/>
  <c r="RYI68" i="9"/>
  <c r="RZO68" i="9"/>
  <c r="SAU68" i="9"/>
  <c r="SCA68" i="9"/>
  <c r="SDG68" i="9"/>
  <c r="SEM68" i="9"/>
  <c r="SFS68" i="9"/>
  <c r="SGY68" i="9"/>
  <c r="SIE68" i="9"/>
  <c r="KEQ68" i="9"/>
  <c r="KIM68" i="9"/>
  <c r="KLS68" i="9"/>
  <c r="KOE68" i="9"/>
  <c r="KQQ68" i="9"/>
  <c r="KTC68" i="9"/>
  <c r="KVO68" i="9"/>
  <c r="KYA68" i="9"/>
  <c r="LAM68" i="9"/>
  <c r="LCY68" i="9"/>
  <c r="LFK68" i="9"/>
  <c r="LHW68" i="9"/>
  <c r="LKA68" i="9"/>
  <c r="LLY68" i="9"/>
  <c r="LNU68" i="9"/>
  <c r="LPO68" i="9"/>
  <c r="LRK68" i="9"/>
  <c r="LTE68" i="9"/>
  <c r="LUU68" i="9"/>
  <c r="LWQ68" i="9"/>
  <c r="LYE68" i="9"/>
  <c r="LZS68" i="9"/>
  <c r="MBO68" i="9"/>
  <c r="MDC68" i="9"/>
  <c r="MEQ68" i="9"/>
  <c r="MGG68" i="9"/>
  <c r="MHW68" i="9"/>
  <c r="MJI68" i="9"/>
  <c r="MKU68" i="9"/>
  <c r="MMG68" i="9"/>
  <c r="MNQ68" i="9"/>
  <c r="MPE68" i="9"/>
  <c r="MQO68" i="9"/>
  <c r="MRY68" i="9"/>
  <c r="MTI68" i="9"/>
  <c r="MUS68" i="9"/>
  <c r="MWC68" i="9"/>
  <c r="MXM68" i="9"/>
  <c r="MZA68" i="9"/>
  <c r="NAK68" i="9"/>
  <c r="NBU68" i="9"/>
  <c r="NDE68" i="9"/>
  <c r="NEO68" i="9"/>
  <c r="NFY68" i="9"/>
  <c r="NHI68" i="9"/>
  <c r="NIW68" i="9"/>
  <c r="NKE68" i="9"/>
  <c r="NLM68" i="9"/>
  <c r="NMS68" i="9"/>
  <c r="NNY68" i="9"/>
  <c r="NPE68" i="9"/>
  <c r="NQK68" i="9"/>
  <c r="NRQ68" i="9"/>
  <c r="NSW68" i="9"/>
  <c r="NUC68" i="9"/>
  <c r="NVI68" i="9"/>
  <c r="NWO68" i="9"/>
  <c r="NXU68" i="9"/>
  <c r="NZA68" i="9"/>
  <c r="OAG68" i="9"/>
  <c r="OBM68" i="9"/>
  <c r="OCS68" i="9"/>
  <c r="ODY68" i="9"/>
  <c r="OFE68" i="9"/>
  <c r="OGK68" i="9"/>
  <c r="OHQ68" i="9"/>
  <c r="OIW68" i="9"/>
  <c r="OKC68" i="9"/>
  <c r="OLI68" i="9"/>
  <c r="OMO68" i="9"/>
  <c r="ONU68" i="9"/>
  <c r="OPA68" i="9"/>
  <c r="OQG68" i="9"/>
  <c r="ORM68" i="9"/>
  <c r="OSS68" i="9"/>
  <c r="OTY68" i="9"/>
  <c r="OVE68" i="9"/>
  <c r="OWK68" i="9"/>
  <c r="OXQ68" i="9"/>
  <c r="OYW68" i="9"/>
  <c r="PAC68" i="9"/>
  <c r="PBI68" i="9"/>
  <c r="PCO68" i="9"/>
  <c r="PDU68" i="9"/>
  <c r="PFA68" i="9"/>
  <c r="PGG68" i="9"/>
  <c r="PHM68" i="9"/>
  <c r="PIS68" i="9"/>
  <c r="PJY68" i="9"/>
  <c r="PLE68" i="9"/>
  <c r="PMK68" i="9"/>
  <c r="PNQ68" i="9"/>
  <c r="POW68" i="9"/>
  <c r="PQC68" i="9"/>
  <c r="PRI68" i="9"/>
  <c r="PSO68" i="9"/>
  <c r="PTU68" i="9"/>
  <c r="PVA68" i="9"/>
  <c r="PWG68" i="9"/>
  <c r="PXM68" i="9"/>
  <c r="PYS68" i="9"/>
  <c r="PZY68" i="9"/>
  <c r="QBE68" i="9"/>
  <c r="QCK68" i="9"/>
  <c r="QDQ68" i="9"/>
  <c r="QEW68" i="9"/>
  <c r="QGC68" i="9"/>
  <c r="QHI68" i="9"/>
  <c r="QIO68" i="9"/>
  <c r="QJU68" i="9"/>
  <c r="QLA68" i="9"/>
  <c r="QMG68" i="9"/>
  <c r="QNM68" i="9"/>
  <c r="QOS68" i="9"/>
  <c r="QPY68" i="9"/>
  <c r="QRE68" i="9"/>
  <c r="QSK68" i="9"/>
  <c r="QTQ68" i="9"/>
  <c r="QUW68" i="9"/>
  <c r="QWC68" i="9"/>
  <c r="QXI68" i="9"/>
  <c r="QYO68" i="9"/>
  <c r="QZU68" i="9"/>
  <c r="RBA68" i="9"/>
  <c r="RCG68" i="9"/>
  <c r="RDM68" i="9"/>
  <c r="RES68" i="9"/>
  <c r="RFY68" i="9"/>
  <c r="RHE68" i="9"/>
  <c r="RIK68" i="9"/>
  <c r="RJQ68" i="9"/>
  <c r="RKW68" i="9"/>
  <c r="RMC68" i="9"/>
  <c r="RNI68" i="9"/>
  <c r="ROO68" i="9"/>
  <c r="RPU68" i="9"/>
  <c r="RRA68" i="9"/>
  <c r="RSG68" i="9"/>
  <c r="RTM68" i="9"/>
  <c r="RUS68" i="9"/>
  <c r="RVY68" i="9"/>
  <c r="RXE68" i="9"/>
  <c r="RYK68" i="9"/>
  <c r="RZQ68" i="9"/>
  <c r="SAW68" i="9"/>
  <c r="SCC68" i="9"/>
  <c r="SDI68" i="9"/>
  <c r="SEO68" i="9"/>
  <c r="SFU68" i="9"/>
  <c r="SHA68" i="9"/>
  <c r="SIG68" i="9"/>
  <c r="SJM68" i="9"/>
  <c r="SKS68" i="9"/>
  <c r="SLY68" i="9"/>
  <c r="SNE68" i="9"/>
  <c r="SOK68" i="9"/>
  <c r="SPQ68" i="9"/>
  <c r="SQW68" i="9"/>
  <c r="SSC68" i="9"/>
  <c r="STI68" i="9"/>
  <c r="SUO68" i="9"/>
  <c r="SVU68" i="9"/>
  <c r="SXA68" i="9"/>
  <c r="SYG68" i="9"/>
  <c r="SZM68" i="9"/>
  <c r="TAS68" i="9"/>
  <c r="TBY68" i="9"/>
  <c r="TDE68" i="9"/>
  <c r="TEK68" i="9"/>
  <c r="TFQ68" i="9"/>
  <c r="TGW68" i="9"/>
  <c r="TIC68" i="9"/>
  <c r="TJI68" i="9"/>
  <c r="TKO68" i="9"/>
  <c r="TLU68" i="9"/>
  <c r="TNA68" i="9"/>
  <c r="TOG68" i="9"/>
  <c r="QFQ68" i="9"/>
  <c r="QLW68" i="9"/>
  <c r="QPM68" i="9"/>
  <c r="QTA68" i="9"/>
  <c r="QWE68" i="9"/>
  <c r="QZE68" i="9"/>
  <c r="RBU68" i="9"/>
  <c r="REU68" i="9"/>
  <c r="RHG68" i="9"/>
  <c r="RJS68" i="9"/>
  <c r="RME68" i="9"/>
  <c r="ROQ68" i="9"/>
  <c r="RRC68" i="9"/>
  <c r="RTO68" i="9"/>
  <c r="RWA68" i="9"/>
  <c r="RYM68" i="9"/>
  <c r="SAY68" i="9"/>
  <c r="SDK68" i="9"/>
  <c r="SFW68" i="9"/>
  <c r="SII68" i="9"/>
  <c r="SKE68" i="9"/>
  <c r="SMI68" i="9"/>
  <c r="SNY68" i="9"/>
  <c r="SPW68" i="9"/>
  <c r="SRO68" i="9"/>
  <c r="STK68" i="9"/>
  <c r="SVE68" i="9"/>
  <c r="SWY68" i="9"/>
  <c r="SYU68" i="9"/>
  <c r="TAO68" i="9"/>
  <c r="TCK68" i="9"/>
  <c r="TEA68" i="9"/>
  <c r="TGA68" i="9"/>
  <c r="THO68" i="9"/>
  <c r="TJA68" i="9"/>
  <c r="TKM68" i="9"/>
  <c r="TME68" i="9"/>
  <c r="TNQ68" i="9"/>
  <c r="TPC68" i="9"/>
  <c r="TQM68" i="9"/>
  <c r="TRW68" i="9"/>
  <c r="TTG68" i="9"/>
  <c r="TUU68" i="9"/>
  <c r="TWE68" i="9"/>
  <c r="TXO68" i="9"/>
  <c r="TYY68" i="9"/>
  <c r="UAI68" i="9"/>
  <c r="UBS68" i="9"/>
  <c r="UDC68" i="9"/>
  <c r="UEQ68" i="9"/>
  <c r="UGA68" i="9"/>
  <c r="UHK68" i="9"/>
  <c r="UIU68" i="9"/>
  <c r="UKE68" i="9"/>
  <c r="ULO68" i="9"/>
  <c r="UMY68" i="9"/>
  <c r="UOI68" i="9"/>
  <c r="UPS68" i="9"/>
  <c r="URA68" i="9"/>
  <c r="USI68" i="9"/>
  <c r="UTQ68" i="9"/>
  <c r="UUY68" i="9"/>
  <c r="UWG68" i="9"/>
  <c r="UXO68" i="9"/>
  <c r="UYW68" i="9"/>
  <c r="VAE68" i="9"/>
  <c r="VBM68" i="9"/>
  <c r="VCU68" i="9"/>
  <c r="VEC68" i="9"/>
  <c r="VFK68" i="9"/>
  <c r="VGS68" i="9"/>
  <c r="VIA68" i="9"/>
  <c r="VJK68" i="9"/>
  <c r="VKS68" i="9"/>
  <c r="VMA68" i="9"/>
  <c r="VNI68" i="9"/>
  <c r="VOQ68" i="9"/>
  <c r="VPY68" i="9"/>
  <c r="VRG68" i="9"/>
  <c r="VSO68" i="9"/>
  <c r="VTW68" i="9"/>
  <c r="VVE68" i="9"/>
  <c r="VWM68" i="9"/>
  <c r="VXU68" i="9"/>
  <c r="VZC68" i="9"/>
  <c r="WAK68" i="9"/>
  <c r="WBS68" i="9"/>
  <c r="WDC68" i="9"/>
  <c r="WEK68" i="9"/>
  <c r="WFQ68" i="9"/>
  <c r="WGW68" i="9"/>
  <c r="WIC68" i="9"/>
  <c r="WJI68" i="9"/>
  <c r="WKO68" i="9"/>
  <c r="WLU68" i="9"/>
  <c r="WNA68" i="9"/>
  <c r="WOG68" i="9"/>
  <c r="WPM68" i="9"/>
  <c r="WQS68" i="9"/>
  <c r="WRY68" i="9"/>
  <c r="WTE68" i="9"/>
  <c r="WUK68" i="9"/>
  <c r="WVQ68" i="9"/>
  <c r="WWW68" i="9"/>
  <c r="WYC68" i="9"/>
  <c r="WZI68" i="9"/>
  <c r="XAO68" i="9"/>
  <c r="XBU68" i="9"/>
  <c r="XDA68" i="9"/>
  <c r="XEG68" i="9"/>
  <c r="QGW68" i="9"/>
  <c r="QMS68" i="9"/>
  <c r="QPO68" i="9"/>
  <c r="QTC68" i="9"/>
  <c r="QWO68" i="9"/>
  <c r="QZG68" i="9"/>
  <c r="RBW68" i="9"/>
  <c r="RFC68" i="9"/>
  <c r="RHO68" i="9"/>
  <c r="RKA68" i="9"/>
  <c r="RMM68" i="9"/>
  <c r="ROY68" i="9"/>
  <c r="RRK68" i="9"/>
  <c r="RTW68" i="9"/>
  <c r="RWI68" i="9"/>
  <c r="RYU68" i="9"/>
  <c r="SBG68" i="9"/>
  <c r="SDS68" i="9"/>
  <c r="SGE68" i="9"/>
  <c r="SIM68" i="9"/>
  <c r="SKG68" i="9"/>
  <c r="SMK68" i="9"/>
  <c r="SOA68" i="9"/>
  <c r="SQA68" i="9"/>
  <c r="SRQ68" i="9"/>
  <c r="STO68" i="9"/>
  <c r="SVG68" i="9"/>
  <c r="SXC68" i="9"/>
  <c r="SYW68" i="9"/>
  <c r="TAQ68" i="9"/>
  <c r="TCM68" i="9"/>
  <c r="TEG68" i="9"/>
  <c r="TGC68" i="9"/>
  <c r="THQ68" i="9"/>
  <c r="TJC68" i="9"/>
  <c r="TKQ68" i="9"/>
  <c r="TMG68" i="9"/>
  <c r="TNS68" i="9"/>
  <c r="TPE68" i="9"/>
  <c r="TQO68" i="9"/>
  <c r="TRY68" i="9"/>
  <c r="TTK68" i="9"/>
  <c r="TUW68" i="9"/>
  <c r="TWG68" i="9"/>
  <c r="TXQ68" i="9"/>
  <c r="TZA68" i="9"/>
  <c r="UAK68" i="9"/>
  <c r="UBU68" i="9"/>
  <c r="UDG68" i="9"/>
  <c r="UES68" i="9"/>
  <c r="UGC68" i="9"/>
  <c r="UHM68" i="9"/>
  <c r="UIW68" i="9"/>
  <c r="UKG68" i="9"/>
  <c r="ULQ68" i="9"/>
  <c r="UNC68" i="9"/>
  <c r="UOM68" i="9"/>
  <c r="UPU68" i="9"/>
  <c r="URC68" i="9"/>
  <c r="USK68" i="9"/>
  <c r="UTS68" i="9"/>
  <c r="UVA68" i="9"/>
  <c r="UWI68" i="9"/>
  <c r="UXQ68" i="9"/>
  <c r="UYY68" i="9"/>
  <c r="VAG68" i="9"/>
  <c r="VBO68" i="9"/>
  <c r="VCW68" i="9"/>
  <c r="VEE68" i="9"/>
  <c r="VFM68" i="9"/>
  <c r="VGU68" i="9"/>
  <c r="VIE68" i="9"/>
  <c r="VJM68" i="9"/>
  <c r="VKU68" i="9"/>
  <c r="VMC68" i="9"/>
  <c r="VNK68" i="9"/>
  <c r="VOS68" i="9"/>
  <c r="VQA68" i="9"/>
  <c r="VRI68" i="9"/>
  <c r="VSQ68" i="9"/>
  <c r="VTY68" i="9"/>
  <c r="VVG68" i="9"/>
  <c r="VWO68" i="9"/>
  <c r="VXW68" i="9"/>
  <c r="VZE68" i="9"/>
  <c r="WAM68" i="9"/>
  <c r="WBW68" i="9"/>
  <c r="WDE68" i="9"/>
  <c r="WEM68" i="9"/>
  <c r="WFS68" i="9"/>
  <c r="WGY68" i="9"/>
  <c r="WIE68" i="9"/>
  <c r="WJK68" i="9"/>
  <c r="WKQ68" i="9"/>
  <c r="WLW68" i="9"/>
  <c r="WNC68" i="9"/>
  <c r="WOI68" i="9"/>
  <c r="WPO68" i="9"/>
  <c r="WQU68" i="9"/>
  <c r="WSA68" i="9"/>
  <c r="WTG68" i="9"/>
  <c r="WUM68" i="9"/>
  <c r="WVS68" i="9"/>
  <c r="WWY68" i="9"/>
  <c r="WYE68" i="9"/>
  <c r="WZK68" i="9"/>
  <c r="XAQ68" i="9"/>
  <c r="XBW68" i="9"/>
  <c r="XDC68" i="9"/>
  <c r="XEI68" i="9"/>
  <c r="QHU68" i="9"/>
  <c r="QMW68" i="9"/>
  <c r="QQA68" i="9"/>
  <c r="QTE68" i="9"/>
  <c r="QWS68" i="9"/>
  <c r="QZI68" i="9"/>
  <c r="RCI68" i="9"/>
  <c r="RFE68" i="9"/>
  <c r="RHQ68" i="9"/>
  <c r="RKC68" i="9"/>
  <c r="RMO68" i="9"/>
  <c r="RPA68" i="9"/>
  <c r="RRM68" i="9"/>
  <c r="RTY68" i="9"/>
  <c r="RWK68" i="9"/>
  <c r="RYW68" i="9"/>
  <c r="SBI68" i="9"/>
  <c r="SDU68" i="9"/>
  <c r="SGG68" i="9"/>
  <c r="SIQ68" i="9"/>
  <c r="SKI68" i="9"/>
  <c r="SMM68" i="9"/>
  <c r="SOG68" i="9"/>
  <c r="SQC68" i="9"/>
  <c r="SRS68" i="9"/>
  <c r="STS68" i="9"/>
  <c r="SVI68" i="9"/>
  <c r="SXG68" i="9"/>
  <c r="SYY68" i="9"/>
  <c r="TAU68" i="9"/>
  <c r="TCO68" i="9"/>
  <c r="TEI68" i="9"/>
  <c r="TGE68" i="9"/>
  <c r="THS68" i="9"/>
  <c r="TJE68" i="9"/>
  <c r="TKU68" i="9"/>
  <c r="TMI68" i="9"/>
  <c r="TNU68" i="9"/>
  <c r="TPG68" i="9"/>
  <c r="TQQ68" i="9"/>
  <c r="TSA68" i="9"/>
  <c r="TTO68" i="9"/>
  <c r="TUY68" i="9"/>
  <c r="TWI68" i="9"/>
  <c r="TXS68" i="9"/>
  <c r="TZC68" i="9"/>
  <c r="UAM68" i="9"/>
  <c r="UBW68" i="9"/>
  <c r="UDK68" i="9"/>
  <c r="UEU68" i="9"/>
  <c r="UGE68" i="9"/>
  <c r="UHO68" i="9"/>
  <c r="UIY68" i="9"/>
  <c r="UKI68" i="9"/>
  <c r="ULS68" i="9"/>
  <c r="UNG68" i="9"/>
  <c r="UOO68" i="9"/>
  <c r="UPW68" i="9"/>
  <c r="URE68" i="9"/>
  <c r="USM68" i="9"/>
  <c r="UTU68" i="9"/>
  <c r="UVC68" i="9"/>
  <c r="UWK68" i="9"/>
  <c r="UXS68" i="9"/>
  <c r="UZA68" i="9"/>
  <c r="VAI68" i="9"/>
  <c r="VBQ68" i="9"/>
  <c r="VCY68" i="9"/>
  <c r="VEG68" i="9"/>
  <c r="VFO68" i="9"/>
  <c r="VGY68" i="9"/>
  <c r="VIG68" i="9"/>
  <c r="VJO68" i="9"/>
  <c r="VKW68" i="9"/>
  <c r="VME68" i="9"/>
  <c r="VNM68" i="9"/>
  <c r="VOU68" i="9"/>
  <c r="VQC68" i="9"/>
  <c r="VRK68" i="9"/>
  <c r="VSS68" i="9"/>
  <c r="VUA68" i="9"/>
  <c r="VVI68" i="9"/>
  <c r="VWQ68" i="9"/>
  <c r="VXY68" i="9"/>
  <c r="VZG68" i="9"/>
  <c r="WAQ68" i="9"/>
  <c r="WBY68" i="9"/>
  <c r="WDG68" i="9"/>
  <c r="WEO68" i="9"/>
  <c r="WFU68" i="9"/>
  <c r="WHA68" i="9"/>
  <c r="WIG68" i="9"/>
  <c r="WJM68" i="9"/>
  <c r="WKS68" i="9"/>
  <c r="WLY68" i="9"/>
  <c r="WNE68" i="9"/>
  <c r="WOK68" i="9"/>
  <c r="WPQ68" i="9"/>
  <c r="WQW68" i="9"/>
  <c r="WSC68" i="9"/>
  <c r="WTI68" i="9"/>
  <c r="WUO68" i="9"/>
  <c r="WVU68" i="9"/>
  <c r="WXA68" i="9"/>
  <c r="WYG68" i="9"/>
  <c r="WZM68" i="9"/>
  <c r="XAS68" i="9"/>
  <c r="XBY68" i="9"/>
  <c r="XDE68" i="9"/>
  <c r="XEK68" i="9"/>
  <c r="QIC68" i="9"/>
  <c r="QMY68" i="9"/>
  <c r="QQK68" i="9"/>
  <c r="QTG68" i="9"/>
  <c r="QWU68" i="9"/>
  <c r="QZK68" i="9"/>
  <c r="RCS68" i="9"/>
  <c r="RFG68" i="9"/>
  <c r="RHS68" i="9"/>
  <c r="RKE68" i="9"/>
  <c r="RMQ68" i="9"/>
  <c r="RPC68" i="9"/>
  <c r="RRO68" i="9"/>
  <c r="RUA68" i="9"/>
  <c r="RWM68" i="9"/>
  <c r="RYY68" i="9"/>
  <c r="SBK68" i="9"/>
  <c r="SDW68" i="9"/>
  <c r="SGI68" i="9"/>
  <c r="SIS68" i="9"/>
  <c r="SKQ68" i="9"/>
  <c r="SMO68" i="9"/>
  <c r="SOI68" i="9"/>
  <c r="SQE68" i="9"/>
  <c r="SRY68" i="9"/>
  <c r="STU68" i="9"/>
  <c r="SVK68" i="9"/>
  <c r="SXK68" i="9"/>
  <c r="SZA68" i="9"/>
  <c r="TAY68" i="9"/>
  <c r="TCQ68" i="9"/>
  <c r="TEM68" i="9"/>
  <c r="TGG68" i="9"/>
  <c r="THU68" i="9"/>
  <c r="TJG68" i="9"/>
  <c r="TKY68" i="9"/>
  <c r="TMK68" i="9"/>
  <c r="TNW68" i="9"/>
  <c r="TPI68" i="9"/>
  <c r="TQS68" i="9"/>
  <c r="TSE68" i="9"/>
  <c r="TTQ68" i="9"/>
  <c r="TVA68" i="9"/>
  <c r="TWK68" i="9"/>
  <c r="TXU68" i="9"/>
  <c r="TZE68" i="9"/>
  <c r="UAO68" i="9"/>
  <c r="UCA68" i="9"/>
  <c r="UDM68" i="9"/>
  <c r="UEW68" i="9"/>
  <c r="UGG68" i="9"/>
  <c r="UHQ68" i="9"/>
  <c r="UJA68" i="9"/>
  <c r="UKK68" i="9"/>
  <c r="ULW68" i="9"/>
  <c r="UNI68" i="9"/>
  <c r="UOQ68" i="9"/>
  <c r="UPY68" i="9"/>
  <c r="URG68" i="9"/>
  <c r="USO68" i="9"/>
  <c r="UTW68" i="9"/>
  <c r="UVE68" i="9"/>
  <c r="UWM68" i="9"/>
  <c r="UXU68" i="9"/>
  <c r="UZC68" i="9"/>
  <c r="VAK68" i="9"/>
  <c r="VBS68" i="9"/>
  <c r="VDA68" i="9"/>
  <c r="VEI68" i="9"/>
  <c r="VFS68" i="9"/>
  <c r="VHA68" i="9"/>
  <c r="VII68" i="9"/>
  <c r="VJQ68" i="9"/>
  <c r="VKY68" i="9"/>
  <c r="VMG68" i="9"/>
  <c r="VNO68" i="9"/>
  <c r="VOW68" i="9"/>
  <c r="VQE68" i="9"/>
  <c r="VRM68" i="9"/>
  <c r="VSU68" i="9"/>
  <c r="VUC68" i="9"/>
  <c r="VVK68" i="9"/>
  <c r="VWS68" i="9"/>
  <c r="VYA68" i="9"/>
  <c r="VZK68" i="9"/>
  <c r="WAS68" i="9"/>
  <c r="WCA68" i="9"/>
  <c r="WDI68" i="9"/>
  <c r="WEQ68" i="9"/>
  <c r="WFW68" i="9"/>
  <c r="WHC68" i="9"/>
  <c r="WII68" i="9"/>
  <c r="WJO68" i="9"/>
  <c r="WKU68" i="9"/>
  <c r="WMA68" i="9"/>
  <c r="WNG68" i="9"/>
  <c r="WOM68" i="9"/>
  <c r="WPS68" i="9"/>
  <c r="WQY68" i="9"/>
  <c r="WSE68" i="9"/>
  <c r="WTK68" i="9"/>
  <c r="WUQ68" i="9"/>
  <c r="WVW68" i="9"/>
  <c r="WXC68" i="9"/>
  <c r="WYI68" i="9"/>
  <c r="WZO68" i="9"/>
  <c r="XAU68" i="9"/>
  <c r="XCA68" i="9"/>
  <c r="XDG68" i="9"/>
  <c r="XEM68" i="9"/>
  <c r="QIE68" i="9"/>
  <c r="QNA68" i="9"/>
  <c r="QQO68" i="9"/>
  <c r="QTS68" i="9"/>
  <c r="QWW68" i="9"/>
  <c r="QZW68" i="9"/>
  <c r="RCU68" i="9"/>
  <c r="RFI68" i="9"/>
  <c r="RHU68" i="9"/>
  <c r="RKG68" i="9"/>
  <c r="RMS68" i="9"/>
  <c r="RPE68" i="9"/>
  <c r="RRQ68" i="9"/>
  <c r="RUC68" i="9"/>
  <c r="RWO68" i="9"/>
  <c r="RZA68" i="9"/>
  <c r="SBM68" i="9"/>
  <c r="SDY68" i="9"/>
  <c r="SGK68" i="9"/>
  <c r="SIU68" i="9"/>
  <c r="SKU68" i="9"/>
  <c r="SMQ68" i="9"/>
  <c r="SOM68" i="9"/>
  <c r="SQG68" i="9"/>
  <c r="SSA68" i="9"/>
  <c r="STW68" i="9"/>
  <c r="SVQ68" i="9"/>
  <c r="SXM68" i="9"/>
  <c r="SZC68" i="9"/>
  <c r="TBC68" i="9"/>
  <c r="TCS68" i="9"/>
  <c r="TEQ68" i="9"/>
  <c r="TGI68" i="9"/>
  <c r="THW68" i="9"/>
  <c r="TJK68" i="9"/>
  <c r="TLA68" i="9"/>
  <c r="TMM68" i="9"/>
  <c r="TNY68" i="9"/>
  <c r="TPK68" i="9"/>
  <c r="TQU68" i="9"/>
  <c r="TSI68" i="9"/>
  <c r="TTS68" i="9"/>
  <c r="TVC68" i="9"/>
  <c r="TWM68" i="9"/>
  <c r="TXW68" i="9"/>
  <c r="TZG68" i="9"/>
  <c r="UAQ68" i="9"/>
  <c r="UCE68" i="9"/>
  <c r="UDO68" i="9"/>
  <c r="UEY68" i="9"/>
  <c r="UGI68" i="9"/>
  <c r="UHS68" i="9"/>
  <c r="UJC68" i="9"/>
  <c r="UKM68" i="9"/>
  <c r="UMA68" i="9"/>
  <c r="UNK68" i="9"/>
  <c r="UOS68" i="9"/>
  <c r="UQA68" i="9"/>
  <c r="URI68" i="9"/>
  <c r="USQ68" i="9"/>
  <c r="UTY68" i="9"/>
  <c r="UVG68" i="9"/>
  <c r="UWO68" i="9"/>
  <c r="UXW68" i="9"/>
  <c r="UZE68" i="9"/>
  <c r="VAM68" i="9"/>
  <c r="VBU68" i="9"/>
  <c r="VDC68" i="9"/>
  <c r="VEM68" i="9"/>
  <c r="VFU68" i="9"/>
  <c r="VHC68" i="9"/>
  <c r="VIK68" i="9"/>
  <c r="VJS68" i="9"/>
  <c r="VLA68" i="9"/>
  <c r="VMI68" i="9"/>
  <c r="VNQ68" i="9"/>
  <c r="VOY68" i="9"/>
  <c r="VQG68" i="9"/>
  <c r="VRO68" i="9"/>
  <c r="VSW68" i="9"/>
  <c r="VUE68" i="9"/>
  <c r="VVM68" i="9"/>
  <c r="VWU68" i="9"/>
  <c r="VYE68" i="9"/>
  <c r="VZM68" i="9"/>
  <c r="WAU68" i="9"/>
  <c r="WCC68" i="9"/>
  <c r="WDK68" i="9"/>
  <c r="WES68" i="9"/>
  <c r="WFY68" i="9"/>
  <c r="WHE68" i="9"/>
  <c r="WIK68" i="9"/>
  <c r="WJQ68" i="9"/>
  <c r="WKW68" i="9"/>
  <c r="WMC68" i="9"/>
  <c r="WNI68" i="9"/>
  <c r="WOO68" i="9"/>
  <c r="WPU68" i="9"/>
  <c r="WRA68" i="9"/>
  <c r="WSG68" i="9"/>
  <c r="WTM68" i="9"/>
  <c r="WUS68" i="9"/>
  <c r="WVY68" i="9"/>
  <c r="WXE68" i="9"/>
  <c r="WYK68" i="9"/>
  <c r="WZQ68" i="9"/>
  <c r="XAW68" i="9"/>
  <c r="XCC68" i="9"/>
  <c r="XDI68" i="9"/>
  <c r="XEO68" i="9"/>
  <c r="QJA68" i="9"/>
  <c r="QNC68" i="9"/>
  <c r="QQQ68" i="9"/>
  <c r="QUC68" i="9"/>
  <c r="QWY68" i="9"/>
  <c r="RAG68" i="9"/>
  <c r="RCW68" i="9"/>
  <c r="RFK68" i="9"/>
  <c r="RHW68" i="9"/>
  <c r="RKI68" i="9"/>
  <c r="RMU68" i="9"/>
  <c r="RPG68" i="9"/>
  <c r="RRS68" i="9"/>
  <c r="RUE68" i="9"/>
  <c r="RWQ68" i="9"/>
  <c r="RZC68" i="9"/>
  <c r="SBO68" i="9"/>
  <c r="SEA68" i="9"/>
  <c r="SGM68" i="9"/>
  <c r="SIW68" i="9"/>
  <c r="SKY68" i="9"/>
  <c r="SMS68" i="9"/>
  <c r="SOQ68" i="9"/>
  <c r="SQI68" i="9"/>
  <c r="SSE68" i="9"/>
  <c r="STY68" i="9"/>
  <c r="SVS68" i="9"/>
  <c r="SXO68" i="9"/>
  <c r="SZI68" i="9"/>
  <c r="TBE68" i="9"/>
  <c r="TCU68" i="9"/>
  <c r="TEU68" i="9"/>
  <c r="TGK68" i="9"/>
  <c r="THY68" i="9"/>
  <c r="TJO68" i="9"/>
  <c r="TLC68" i="9"/>
  <c r="TMO68" i="9"/>
  <c r="TOA68" i="9"/>
  <c r="TPM68" i="9"/>
  <c r="TQY68" i="9"/>
  <c r="TSK68" i="9"/>
  <c r="TTU68" i="9"/>
  <c r="TVE68" i="9"/>
  <c r="TWO68" i="9"/>
  <c r="TXY68" i="9"/>
  <c r="TZI68" i="9"/>
  <c r="UAU68" i="9"/>
  <c r="UCG68" i="9"/>
  <c r="UDQ68" i="9"/>
  <c r="UFA68" i="9"/>
  <c r="UGK68" i="9"/>
  <c r="UHU68" i="9"/>
  <c r="UJE68" i="9"/>
  <c r="UKQ68" i="9"/>
  <c r="UMC68" i="9"/>
  <c r="UNM68" i="9"/>
  <c r="UOU68" i="9"/>
  <c r="UQC68" i="9"/>
  <c r="URK68" i="9"/>
  <c r="USS68" i="9"/>
  <c r="UUA68" i="9"/>
  <c r="UVI68" i="9"/>
  <c r="UWQ68" i="9"/>
  <c r="UXY68" i="9"/>
  <c r="UZG68" i="9"/>
  <c r="VAO68" i="9"/>
  <c r="VBW68" i="9"/>
  <c r="VDG68" i="9"/>
  <c r="VEO68" i="9"/>
  <c r="VFW68" i="9"/>
  <c r="VHE68" i="9"/>
  <c r="VIM68" i="9"/>
  <c r="VJU68" i="9"/>
  <c r="VLC68" i="9"/>
  <c r="VMK68" i="9"/>
  <c r="VNS68" i="9"/>
  <c r="VPA68" i="9"/>
  <c r="VQI68" i="9"/>
  <c r="VRQ68" i="9"/>
  <c r="VSY68" i="9"/>
  <c r="VUG68" i="9"/>
  <c r="VVO68" i="9"/>
  <c r="VWY68" i="9"/>
  <c r="VYG68" i="9"/>
  <c r="VZO68" i="9"/>
  <c r="WAW68" i="9"/>
  <c r="WCE68" i="9"/>
  <c r="WDM68" i="9"/>
  <c r="WEU68" i="9"/>
  <c r="WGA68" i="9"/>
  <c r="WHG68" i="9"/>
  <c r="WIM68" i="9"/>
  <c r="WJS68" i="9"/>
  <c r="WKY68" i="9"/>
  <c r="WME68" i="9"/>
  <c r="WNK68" i="9"/>
  <c r="WOQ68" i="9"/>
  <c r="WPW68" i="9"/>
  <c r="WRC68" i="9"/>
  <c r="WSI68" i="9"/>
  <c r="WTO68" i="9"/>
  <c r="WUU68" i="9"/>
  <c r="WWA68" i="9"/>
  <c r="WXG68" i="9"/>
  <c r="WYM68" i="9"/>
  <c r="WZS68" i="9"/>
  <c r="XAY68" i="9"/>
  <c r="XCE68" i="9"/>
  <c r="XDK68" i="9"/>
  <c r="XEQ68" i="9"/>
  <c r="QJE68" i="9"/>
  <c r="QNO68" i="9"/>
  <c r="QQS68" i="9"/>
  <c r="QUG68" i="9"/>
  <c r="QXK68" i="9"/>
  <c r="RAI68" i="9"/>
  <c r="RCY68" i="9"/>
  <c r="RFM68" i="9"/>
  <c r="RHY68" i="9"/>
  <c r="RKK68" i="9"/>
  <c r="RMW68" i="9"/>
  <c r="RPI68" i="9"/>
  <c r="RRU68" i="9"/>
  <c r="RUG68" i="9"/>
  <c r="RWS68" i="9"/>
  <c r="RZE68" i="9"/>
  <c r="SBQ68" i="9"/>
  <c r="SEC68" i="9"/>
  <c r="SGO68" i="9"/>
  <c r="SIY68" i="9"/>
  <c r="SLC68" i="9"/>
  <c r="SMU68" i="9"/>
  <c r="SOU68" i="9"/>
  <c r="SQK68" i="9"/>
  <c r="SSI68" i="9"/>
  <c r="SUA68" i="9"/>
  <c r="SVW68" i="9"/>
  <c r="SXQ68" i="9"/>
  <c r="SZK68" i="9"/>
  <c r="TBG68" i="9"/>
  <c r="TDA68" i="9"/>
  <c r="TEW68" i="9"/>
  <c r="TGM68" i="9"/>
  <c r="TIA68" i="9"/>
  <c r="TJS68" i="9"/>
  <c r="TLE68" i="9"/>
  <c r="TMQ68" i="9"/>
  <c r="TOC68" i="9"/>
  <c r="TPO68" i="9"/>
  <c r="TRC68" i="9"/>
  <c r="TSM68" i="9"/>
  <c r="TTW68" i="9"/>
  <c r="TVG68" i="9"/>
  <c r="TWQ68" i="9"/>
  <c r="TYA68" i="9"/>
  <c r="TZK68" i="9"/>
  <c r="UAY68" i="9"/>
  <c r="UCI68" i="9"/>
  <c r="UDS68" i="9"/>
  <c r="UFC68" i="9"/>
  <c r="UGM68" i="9"/>
  <c r="UHW68" i="9"/>
  <c r="UJG68" i="9"/>
  <c r="UKU68" i="9"/>
  <c r="UME68" i="9"/>
  <c r="UNO68" i="9"/>
  <c r="UOW68" i="9"/>
  <c r="UQE68" i="9"/>
  <c r="URM68" i="9"/>
  <c r="USU68" i="9"/>
  <c r="UUC68" i="9"/>
  <c r="UVK68" i="9"/>
  <c r="UWS68" i="9"/>
  <c r="UYA68" i="9"/>
  <c r="UZI68" i="9"/>
  <c r="VAQ68" i="9"/>
  <c r="VCA68" i="9"/>
  <c r="VDI68" i="9"/>
  <c r="VEQ68" i="9"/>
  <c r="VFY68" i="9"/>
  <c r="VHG68" i="9"/>
  <c r="VIO68" i="9"/>
  <c r="VJW68" i="9"/>
  <c r="VLE68" i="9"/>
  <c r="VMM68" i="9"/>
  <c r="VNU68" i="9"/>
  <c r="VPC68" i="9"/>
  <c r="VQK68" i="9"/>
  <c r="VRS68" i="9"/>
  <c r="VTA68" i="9"/>
  <c r="VUI68" i="9"/>
  <c r="VVS68" i="9"/>
  <c r="VXA68" i="9"/>
  <c r="VYI68" i="9"/>
  <c r="VZQ68" i="9"/>
  <c r="WAY68" i="9"/>
  <c r="WCG68" i="9"/>
  <c r="WDO68" i="9"/>
  <c r="WEW68" i="9"/>
  <c r="WGC68" i="9"/>
  <c r="WHI68" i="9"/>
  <c r="WIO68" i="9"/>
  <c r="WJU68" i="9"/>
  <c r="WLA68" i="9"/>
  <c r="WMG68" i="9"/>
  <c r="WNM68" i="9"/>
  <c r="WOS68" i="9"/>
  <c r="WPY68" i="9"/>
  <c r="WRE68" i="9"/>
  <c r="WSK68" i="9"/>
  <c r="WTQ68" i="9"/>
  <c r="WUW68" i="9"/>
  <c r="WWC68" i="9"/>
  <c r="WXI68" i="9"/>
  <c r="WYO68" i="9"/>
  <c r="WZU68" i="9"/>
  <c r="XBA68" i="9"/>
  <c r="XCG68" i="9"/>
  <c r="XDM68" i="9"/>
  <c r="XES68" i="9"/>
  <c r="QJI68" i="9"/>
  <c r="QNY68" i="9"/>
  <c r="QQU68" i="9"/>
  <c r="QUI68" i="9"/>
  <c r="QXU68" i="9"/>
  <c r="RAK68" i="9"/>
  <c r="RDA68" i="9"/>
  <c r="RFO68" i="9"/>
  <c r="RIA68" i="9"/>
  <c r="RKM68" i="9"/>
  <c r="RMY68" i="9"/>
  <c r="RPK68" i="9"/>
  <c r="RRW68" i="9"/>
  <c r="RUI68" i="9"/>
  <c r="RWU68" i="9"/>
  <c r="RZG68" i="9"/>
  <c r="SBS68" i="9"/>
  <c r="SEE68" i="9"/>
  <c r="SGQ68" i="9"/>
  <c r="SJA68" i="9"/>
  <c r="SLE68" i="9"/>
  <c r="SNA68" i="9"/>
  <c r="SOW68" i="9"/>
  <c r="SQM68" i="9"/>
  <c r="SSM68" i="9"/>
  <c r="SUC68" i="9"/>
  <c r="SWA68" i="9"/>
  <c r="SXS68" i="9"/>
  <c r="SZO68" i="9"/>
  <c r="TBI68" i="9"/>
  <c r="TDC68" i="9"/>
  <c r="TEY68" i="9"/>
  <c r="TGQ68" i="9"/>
  <c r="TIE68" i="9"/>
  <c r="TJU68" i="9"/>
  <c r="TLG68" i="9"/>
  <c r="TMS68" i="9"/>
  <c r="TOE68" i="9"/>
  <c r="TPS68" i="9"/>
  <c r="TRE68" i="9"/>
  <c r="TSO68" i="9"/>
  <c r="TTY68" i="9"/>
  <c r="TVI68" i="9"/>
  <c r="TWS68" i="9"/>
  <c r="TYC68" i="9"/>
  <c r="TZO68" i="9"/>
  <c r="UBA68" i="9"/>
  <c r="UCK68" i="9"/>
  <c r="UDU68" i="9"/>
  <c r="UFE68" i="9"/>
  <c r="UGO68" i="9"/>
  <c r="UHY68" i="9"/>
  <c r="UJK68" i="9"/>
  <c r="UKW68" i="9"/>
  <c r="UMG68" i="9"/>
  <c r="UNQ68" i="9"/>
  <c r="UOY68" i="9"/>
  <c r="UQG68" i="9"/>
  <c r="URO68" i="9"/>
  <c r="USW68" i="9"/>
  <c r="UUE68" i="9"/>
  <c r="UVM68" i="9"/>
  <c r="UWU68" i="9"/>
  <c r="UYC68" i="9"/>
  <c r="UZK68" i="9"/>
  <c r="VAU68" i="9"/>
  <c r="VCC68" i="9"/>
  <c r="VDK68" i="9"/>
  <c r="VES68" i="9"/>
  <c r="VGA68" i="9"/>
  <c r="VHI68" i="9"/>
  <c r="VIQ68" i="9"/>
  <c r="VJY68" i="9"/>
  <c r="VLG68" i="9"/>
  <c r="VMO68" i="9"/>
  <c r="VNW68" i="9"/>
  <c r="VPE68" i="9"/>
  <c r="VQM68" i="9"/>
  <c r="VRU68" i="9"/>
  <c r="VTC68" i="9"/>
  <c r="VUM68" i="9"/>
  <c r="VVU68" i="9"/>
  <c r="VXC68" i="9"/>
  <c r="VYK68" i="9"/>
  <c r="VZS68" i="9"/>
  <c r="WBA68" i="9"/>
  <c r="WCI68" i="9"/>
  <c r="WDQ68" i="9"/>
  <c r="WEY68" i="9"/>
  <c r="WGE68" i="9"/>
  <c r="WHK68" i="9"/>
  <c r="WIQ68" i="9"/>
  <c r="WJW68" i="9"/>
  <c r="WLC68" i="9"/>
  <c r="WMI68" i="9"/>
  <c r="WNO68" i="9"/>
  <c r="WOU68" i="9"/>
  <c r="WQA68" i="9"/>
  <c r="WRG68" i="9"/>
  <c r="WSM68" i="9"/>
  <c r="WTS68" i="9"/>
  <c r="WUY68" i="9"/>
  <c r="WWE68" i="9"/>
  <c r="WXK68" i="9"/>
  <c r="WYQ68" i="9"/>
  <c r="WZW68" i="9"/>
  <c r="XBC68" i="9"/>
  <c r="XCI68" i="9"/>
  <c r="XDO68" i="9"/>
  <c r="XEU68" i="9"/>
  <c r="QJK68" i="9"/>
  <c r="QOC68" i="9"/>
  <c r="QRG68" i="9"/>
  <c r="QUK68" i="9"/>
  <c r="QXW68" i="9"/>
  <c r="RAM68" i="9"/>
  <c r="RDC68" i="9"/>
  <c r="RGA68" i="9"/>
  <c r="RIM68" i="9"/>
  <c r="RKY68" i="9"/>
  <c r="RNK68" i="9"/>
  <c r="RPW68" i="9"/>
  <c r="RSI68" i="9"/>
  <c r="RUU68" i="9"/>
  <c r="RXG68" i="9"/>
  <c r="RZS68" i="9"/>
  <c r="SCE68" i="9"/>
  <c r="SEQ68" i="9"/>
  <c r="SHC68" i="9"/>
  <c r="SJC68" i="9"/>
  <c r="SLG68" i="9"/>
  <c r="SNC68" i="9"/>
  <c r="SOY68" i="9"/>
  <c r="SQS68" i="9"/>
  <c r="SSO68" i="9"/>
  <c r="SUE68" i="9"/>
  <c r="SWE68" i="9"/>
  <c r="SXU68" i="9"/>
  <c r="SZS68" i="9"/>
  <c r="TBK68" i="9"/>
  <c r="TDG68" i="9"/>
  <c r="TFA68" i="9"/>
  <c r="TGS68" i="9"/>
  <c r="TII68" i="9"/>
  <c r="TJW68" i="9"/>
  <c r="TLI68" i="9"/>
  <c r="TMU68" i="9"/>
  <c r="TOI68" i="9"/>
  <c r="TPW68" i="9"/>
  <c r="TRG68" i="9"/>
  <c r="TSQ68" i="9"/>
  <c r="TUA68" i="9"/>
  <c r="TVK68" i="9"/>
  <c r="TWU68" i="9"/>
  <c r="TYE68" i="9"/>
  <c r="TZS68" i="9"/>
  <c r="UBC68" i="9"/>
  <c r="UCM68" i="9"/>
  <c r="UDW68" i="9"/>
  <c r="UFG68" i="9"/>
  <c r="UGQ68" i="9"/>
  <c r="UIA68" i="9"/>
  <c r="UJO68" i="9"/>
  <c r="UKY68" i="9"/>
  <c r="UMI68" i="9"/>
  <c r="UNS68" i="9"/>
  <c r="UPA68" i="9"/>
  <c r="UQI68" i="9"/>
  <c r="URQ68" i="9"/>
  <c r="USY68" i="9"/>
  <c r="UUG68" i="9"/>
  <c r="UVO68" i="9"/>
  <c r="UWW68" i="9"/>
  <c r="UYE68" i="9"/>
  <c r="UZO68" i="9"/>
  <c r="VAW68" i="9"/>
  <c r="VCE68" i="9"/>
  <c r="VDM68" i="9"/>
  <c r="VEU68" i="9"/>
  <c r="VGC68" i="9"/>
  <c r="VHK68" i="9"/>
  <c r="VIS68" i="9"/>
  <c r="VKA68" i="9"/>
  <c r="VLI68" i="9"/>
  <c r="VMQ68" i="9"/>
  <c r="VNY68" i="9"/>
  <c r="VPG68" i="9"/>
  <c r="VQO68" i="9"/>
  <c r="VRW68" i="9"/>
  <c r="VTG68" i="9"/>
  <c r="VUO68" i="9"/>
  <c r="VVW68" i="9"/>
  <c r="VXE68" i="9"/>
  <c r="VYM68" i="9"/>
  <c r="VZU68" i="9"/>
  <c r="WBC68" i="9"/>
  <c r="WCK68" i="9"/>
  <c r="WDS68" i="9"/>
  <c r="WFA68" i="9"/>
  <c r="WGG68" i="9"/>
  <c r="WHM68" i="9"/>
  <c r="WIS68" i="9"/>
  <c r="WJY68" i="9"/>
  <c r="WLE68" i="9"/>
  <c r="WMK68" i="9"/>
  <c r="WNQ68" i="9"/>
  <c r="WOW68" i="9"/>
  <c r="WQC68" i="9"/>
  <c r="WRI68" i="9"/>
  <c r="WSO68" i="9"/>
  <c r="WTU68" i="9"/>
  <c r="WVA68" i="9"/>
  <c r="WWG68" i="9"/>
  <c r="WXM68" i="9"/>
  <c r="WYS68" i="9"/>
  <c r="WZY68" i="9"/>
  <c r="XBE68" i="9"/>
  <c r="XCK68" i="9"/>
  <c r="XDQ68" i="9"/>
  <c r="XEW68" i="9"/>
  <c r="QKG68" i="9"/>
  <c r="QOE68" i="9"/>
  <c r="QRQ68" i="9"/>
  <c r="QUM68" i="9"/>
  <c r="QXY68" i="9"/>
  <c r="RAO68" i="9"/>
  <c r="RDO68" i="9"/>
  <c r="RGI68" i="9"/>
  <c r="RIU68" i="9"/>
  <c r="RLG68" i="9"/>
  <c r="RNS68" i="9"/>
  <c r="RQE68" i="9"/>
  <c r="RSQ68" i="9"/>
  <c r="RVC68" i="9"/>
  <c r="RXO68" i="9"/>
  <c r="SAA68" i="9"/>
  <c r="SCM68" i="9"/>
  <c r="SEY68" i="9"/>
  <c r="SHK68" i="9"/>
  <c r="SJK68" i="9"/>
  <c r="SLI68" i="9"/>
  <c r="SNG68" i="9"/>
  <c r="SPA68" i="9"/>
  <c r="SQU68" i="9"/>
  <c r="SSQ68" i="9"/>
  <c r="SUK68" i="9"/>
  <c r="SWG68" i="9"/>
  <c r="SXW68" i="9"/>
  <c r="SZW68" i="9"/>
  <c r="TBM68" i="9"/>
  <c r="TDK68" i="9"/>
  <c r="TFC68" i="9"/>
  <c r="TGU68" i="9"/>
  <c r="TIM68" i="9"/>
  <c r="TJY68" i="9"/>
  <c r="TLK68" i="9"/>
  <c r="TMW68" i="9"/>
  <c r="TOM68" i="9"/>
  <c r="TPY68" i="9"/>
  <c r="TRI68" i="9"/>
  <c r="TSS68" i="9"/>
  <c r="TUC68" i="9"/>
  <c r="TVM68" i="9"/>
  <c r="TWW68" i="9"/>
  <c r="TYI68" i="9"/>
  <c r="TZU68" i="9"/>
  <c r="UBE68" i="9"/>
  <c r="UCO68" i="9"/>
  <c r="UDY68" i="9"/>
  <c r="UFI68" i="9"/>
  <c r="UGS68" i="9"/>
  <c r="UIE68" i="9"/>
  <c r="UJQ68" i="9"/>
  <c r="ULA68" i="9"/>
  <c r="UMK68" i="9"/>
  <c r="UNU68" i="9"/>
  <c r="UPC68" i="9"/>
  <c r="UQK68" i="9"/>
  <c r="URS68" i="9"/>
  <c r="UTA68" i="9"/>
  <c r="UUI68" i="9"/>
  <c r="UVQ68" i="9"/>
  <c r="UWY68" i="9"/>
  <c r="UYI68" i="9"/>
  <c r="UZQ68" i="9"/>
  <c r="VAY68" i="9"/>
  <c r="VCG68" i="9"/>
  <c r="VDO68" i="9"/>
  <c r="VEW68" i="9"/>
  <c r="VGE68" i="9"/>
  <c r="VHM68" i="9"/>
  <c r="VIU68" i="9"/>
  <c r="VKC68" i="9"/>
  <c r="VLK68" i="9"/>
  <c r="VMS68" i="9"/>
  <c r="VOA68" i="9"/>
  <c r="VPI68" i="9"/>
  <c r="VQQ68" i="9"/>
  <c r="VSA68" i="9"/>
  <c r="VTI68" i="9"/>
  <c r="VUQ68" i="9"/>
  <c r="VVY68" i="9"/>
  <c r="VXG68" i="9"/>
  <c r="VYO68" i="9"/>
  <c r="VZW68" i="9"/>
  <c r="WBE68" i="9"/>
  <c r="WCM68" i="9"/>
  <c r="WDU68" i="9"/>
  <c r="WFC68" i="9"/>
  <c r="WGI68" i="9"/>
  <c r="WHO68" i="9"/>
  <c r="WIU68" i="9"/>
  <c r="WKA68" i="9"/>
  <c r="WLG68" i="9"/>
  <c r="WMM68" i="9"/>
  <c r="WNS68" i="9"/>
  <c r="WOY68" i="9"/>
  <c r="WQE68" i="9"/>
  <c r="WRK68" i="9"/>
  <c r="WSQ68" i="9"/>
  <c r="WTW68" i="9"/>
  <c r="WVC68" i="9"/>
  <c r="WWI68" i="9"/>
  <c r="WXO68" i="9"/>
  <c r="WYU68" i="9"/>
  <c r="XAA68" i="9"/>
  <c r="XBG68" i="9"/>
  <c r="XCM68" i="9"/>
  <c r="XDS68" i="9"/>
  <c r="XEY68" i="9"/>
  <c r="QKK68" i="9"/>
  <c r="QOG68" i="9"/>
  <c r="QRU68" i="9"/>
  <c r="QUY68" i="9"/>
  <c r="QYA68" i="9"/>
  <c r="RAQ68" i="9"/>
  <c r="RDY68" i="9"/>
  <c r="RGK68" i="9"/>
  <c r="RIW68" i="9"/>
  <c r="RLI68" i="9"/>
  <c r="RNU68" i="9"/>
  <c r="RQG68" i="9"/>
  <c r="RSS68" i="9"/>
  <c r="RVE68" i="9"/>
  <c r="RXQ68" i="9"/>
  <c r="SAC68" i="9"/>
  <c r="SCO68" i="9"/>
  <c r="SFA68" i="9"/>
  <c r="SHM68" i="9"/>
  <c r="SJO68" i="9"/>
  <c r="SLK68" i="9"/>
  <c r="SNK68" i="9"/>
  <c r="SPC68" i="9"/>
  <c r="SQY68" i="9"/>
  <c r="SSS68" i="9"/>
  <c r="SUM68" i="9"/>
  <c r="SWI68" i="9"/>
  <c r="SYC68" i="9"/>
  <c r="SZY68" i="9"/>
  <c r="TBO68" i="9"/>
  <c r="TDO68" i="9"/>
  <c r="TFE68" i="9"/>
  <c r="TGY68" i="9"/>
  <c r="TIO68" i="9"/>
  <c r="TKA68" i="9"/>
  <c r="TLM68" i="9"/>
  <c r="TMY68" i="9"/>
  <c r="TOQ68" i="9"/>
  <c r="TQA68" i="9"/>
  <c r="TRK68" i="9"/>
  <c r="TSU68" i="9"/>
  <c r="TUE68" i="9"/>
  <c r="TVO68" i="9"/>
  <c r="TWY68" i="9"/>
  <c r="TYM68" i="9"/>
  <c r="TZW68" i="9"/>
  <c r="UBG68" i="9"/>
  <c r="UCQ68" i="9"/>
  <c r="UEA68" i="9"/>
  <c r="UFK68" i="9"/>
  <c r="UGU68" i="9"/>
  <c r="UII68" i="9"/>
  <c r="UJS68" i="9"/>
  <c r="ULC68" i="9"/>
  <c r="UMM68" i="9"/>
  <c r="UNW68" i="9"/>
  <c r="UPE68" i="9"/>
  <c r="UQM68" i="9"/>
  <c r="URU68" i="9"/>
  <c r="UTC68" i="9"/>
  <c r="UUK68" i="9"/>
  <c r="UVS68" i="9"/>
  <c r="UXC68" i="9"/>
  <c r="UYK68" i="9"/>
  <c r="UZS68" i="9"/>
  <c r="VBA68" i="9"/>
  <c r="VCI68" i="9"/>
  <c r="VDQ68" i="9"/>
  <c r="VEY68" i="9"/>
  <c r="VGG68" i="9"/>
  <c r="VHO68" i="9"/>
  <c r="VIW68" i="9"/>
  <c r="VKE68" i="9"/>
  <c r="VLM68" i="9"/>
  <c r="VMU68" i="9"/>
  <c r="VOC68" i="9"/>
  <c r="VPK68" i="9"/>
  <c r="VQU68" i="9"/>
  <c r="VSC68" i="9"/>
  <c r="VTK68" i="9"/>
  <c r="VUS68" i="9"/>
  <c r="VWA68" i="9"/>
  <c r="VXI68" i="9"/>
  <c r="VYQ68" i="9"/>
  <c r="VZY68" i="9"/>
  <c r="WBG68" i="9"/>
  <c r="WCO68" i="9"/>
  <c r="WDW68" i="9"/>
  <c r="WFE68" i="9"/>
  <c r="WGK68" i="9"/>
  <c r="WHQ68" i="9"/>
  <c r="WIW68" i="9"/>
  <c r="WKC68" i="9"/>
  <c r="WLI68" i="9"/>
  <c r="WMO68" i="9"/>
  <c r="WNU68" i="9"/>
  <c r="WPA68" i="9"/>
  <c r="WQG68" i="9"/>
  <c r="WRM68" i="9"/>
  <c r="WSS68" i="9"/>
  <c r="WTY68" i="9"/>
  <c r="WVE68" i="9"/>
  <c r="WWK68" i="9"/>
  <c r="WXQ68" i="9"/>
  <c r="WYW68" i="9"/>
  <c r="QKO68" i="9"/>
  <c r="QOI68" i="9"/>
  <c r="QRW68" i="9"/>
  <c r="QVI68" i="9"/>
  <c r="QYC68" i="9"/>
  <c r="RBC68" i="9"/>
  <c r="REA68" i="9"/>
  <c r="RGM68" i="9"/>
  <c r="RIY68" i="9"/>
  <c r="RLK68" i="9"/>
  <c r="RNW68" i="9"/>
  <c r="RQI68" i="9"/>
  <c r="RSU68" i="9"/>
  <c r="RVG68" i="9"/>
  <c r="RXS68" i="9"/>
  <c r="SAE68" i="9"/>
  <c r="SCQ68" i="9"/>
  <c r="SFC68" i="9"/>
  <c r="SHO68" i="9"/>
  <c r="SJS68" i="9"/>
  <c r="SLM68" i="9"/>
  <c r="SNO68" i="9"/>
  <c r="SPE68" i="9"/>
  <c r="SRC68" i="9"/>
  <c r="SSU68" i="9"/>
  <c r="SUQ68" i="9"/>
  <c r="SWK68" i="9"/>
  <c r="SYE68" i="9"/>
  <c r="TAA68" i="9"/>
  <c r="TBU68" i="9"/>
  <c r="TDQ68" i="9"/>
  <c r="TFG68" i="9"/>
  <c r="THC68" i="9"/>
  <c r="TIQ68" i="9"/>
  <c r="TKC68" i="9"/>
  <c r="TLO68" i="9"/>
  <c r="TNC68" i="9"/>
  <c r="TOS68" i="9"/>
  <c r="TQC68" i="9"/>
  <c r="TRM68" i="9"/>
  <c r="TSW68" i="9"/>
  <c r="TUG68" i="9"/>
  <c r="TVQ68" i="9"/>
  <c r="TXC68" i="9"/>
  <c r="TYO68" i="9"/>
  <c r="TZY68" i="9"/>
  <c r="UBI68" i="9"/>
  <c r="UCS68" i="9"/>
  <c r="UEC68" i="9"/>
  <c r="UFM68" i="9"/>
  <c r="UGY68" i="9"/>
  <c r="UIK68" i="9"/>
  <c r="UJU68" i="9"/>
  <c r="ULE68" i="9"/>
  <c r="UMO68" i="9"/>
  <c r="UNY68" i="9"/>
  <c r="UPG68" i="9"/>
  <c r="UQO68" i="9"/>
  <c r="URW68" i="9"/>
  <c r="UTE68" i="9"/>
  <c r="UUM68" i="9"/>
  <c r="UVW68" i="9"/>
  <c r="UXE68" i="9"/>
  <c r="UYM68" i="9"/>
  <c r="UZU68" i="9"/>
  <c r="VBC68" i="9"/>
  <c r="VCK68" i="9"/>
  <c r="VDS68" i="9"/>
  <c r="VFA68" i="9"/>
  <c r="VGI68" i="9"/>
  <c r="VHQ68" i="9"/>
  <c r="VIY68" i="9"/>
  <c r="VKG68" i="9"/>
  <c r="VLO68" i="9"/>
  <c r="VMW68" i="9"/>
  <c r="VOE68" i="9"/>
  <c r="VPO68" i="9"/>
  <c r="VQW68" i="9"/>
  <c r="VSE68" i="9"/>
  <c r="VTM68" i="9"/>
  <c r="VUU68" i="9"/>
  <c r="VWC68" i="9"/>
  <c r="VXK68" i="9"/>
  <c r="VYS68" i="9"/>
  <c r="WAA68" i="9"/>
  <c r="WBI68" i="9"/>
  <c r="WCQ68" i="9"/>
  <c r="WDY68" i="9"/>
  <c r="WFG68" i="9"/>
  <c r="WGM68" i="9"/>
  <c r="WHS68" i="9"/>
  <c r="WIY68" i="9"/>
  <c r="WKE68" i="9"/>
  <c r="WLK68" i="9"/>
  <c r="WMQ68" i="9"/>
  <c r="WNW68" i="9"/>
  <c r="WPC68" i="9"/>
  <c r="WQI68" i="9"/>
  <c r="WRO68" i="9"/>
  <c r="WSU68" i="9"/>
  <c r="WUA68" i="9"/>
  <c r="WVG68" i="9"/>
  <c r="WWM68" i="9"/>
  <c r="WXS68" i="9"/>
  <c r="WYY68" i="9"/>
  <c r="XAE68" i="9"/>
  <c r="XBK68" i="9"/>
  <c r="XCQ68" i="9"/>
  <c r="XDW68" i="9"/>
  <c r="XFC68" i="9"/>
  <c r="QKQ68" i="9"/>
  <c r="QOU68" i="9"/>
  <c r="QRY68" i="9"/>
  <c r="QVM68" i="9"/>
  <c r="QYE68" i="9"/>
  <c r="RBM68" i="9"/>
  <c r="REC68" i="9"/>
  <c r="RGO68" i="9"/>
  <c r="RJA68" i="9"/>
  <c r="RLM68" i="9"/>
  <c r="RNY68" i="9"/>
  <c r="RQK68" i="9"/>
  <c r="RSW68" i="9"/>
  <c r="RVI68" i="9"/>
  <c r="RXU68" i="9"/>
  <c r="SAG68" i="9"/>
  <c r="SCS68" i="9"/>
  <c r="SFE68" i="9"/>
  <c r="SHQ68" i="9"/>
  <c r="SJW68" i="9"/>
  <c r="SLO68" i="9"/>
  <c r="SNQ68" i="9"/>
  <c r="SPG68" i="9"/>
  <c r="SRG68" i="9"/>
  <c r="SSW68" i="9"/>
  <c r="SUU68" i="9"/>
  <c r="SWM68" i="9"/>
  <c r="SYI68" i="9"/>
  <c r="TAC68" i="9"/>
  <c r="TBW68" i="9"/>
  <c r="TDS68" i="9"/>
  <c r="TFM68" i="9"/>
  <c r="THG68" i="9"/>
  <c r="TIS68" i="9"/>
  <c r="TKE68" i="9"/>
  <c r="TLQ68" i="9"/>
  <c r="TNG68" i="9"/>
  <c r="TOU68" i="9"/>
  <c r="TQE68" i="9"/>
  <c r="TRO68" i="9"/>
  <c r="TSY68" i="9"/>
  <c r="TUI68" i="9"/>
  <c r="TVS68" i="9"/>
  <c r="TXG68" i="9"/>
  <c r="TYQ68" i="9"/>
  <c r="UAA68" i="9"/>
  <c r="UBK68" i="9"/>
  <c r="UCU68" i="9"/>
  <c r="UEE68" i="9"/>
  <c r="UFO68" i="9"/>
  <c r="UHC68" i="9"/>
  <c r="UIM68" i="9"/>
  <c r="UJW68" i="9"/>
  <c r="ULG68" i="9"/>
  <c r="UMQ68" i="9"/>
  <c r="UOA68" i="9"/>
  <c r="UPI68" i="9"/>
  <c r="UQQ68" i="9"/>
  <c r="URY68" i="9"/>
  <c r="UTG68" i="9"/>
  <c r="UUQ68" i="9"/>
  <c r="UVY68" i="9"/>
  <c r="UXG68" i="9"/>
  <c r="UYO68" i="9"/>
  <c r="UZW68" i="9"/>
  <c r="VBE68" i="9"/>
  <c r="VCM68" i="9"/>
  <c r="VDU68" i="9"/>
  <c r="VFC68" i="9"/>
  <c r="VGK68" i="9"/>
  <c r="VHS68" i="9"/>
  <c r="VJA68" i="9"/>
  <c r="VKI68" i="9"/>
  <c r="VLQ68" i="9"/>
  <c r="VMY68" i="9"/>
  <c r="VOI68" i="9"/>
  <c r="VPQ68" i="9"/>
  <c r="VQY68" i="9"/>
  <c r="VSG68" i="9"/>
  <c r="VTO68" i="9"/>
  <c r="VUW68" i="9"/>
  <c r="VWE68" i="9"/>
  <c r="VXM68" i="9"/>
  <c r="VYU68" i="9"/>
  <c r="WAC68" i="9"/>
  <c r="WBK68" i="9"/>
  <c r="WCS68" i="9"/>
  <c r="WEA68" i="9"/>
  <c r="WFI68" i="9"/>
  <c r="WGO68" i="9"/>
  <c r="WHU68" i="9"/>
  <c r="WJA68" i="9"/>
  <c r="WKG68" i="9"/>
  <c r="WLM68" i="9"/>
  <c r="WMS68" i="9"/>
  <c r="WNY68" i="9"/>
  <c r="WPE68" i="9"/>
  <c r="WQK68" i="9"/>
  <c r="WRQ68" i="9"/>
  <c r="WSW68" i="9"/>
  <c r="WUC68" i="9"/>
  <c r="WVI68" i="9"/>
  <c r="WWO68" i="9"/>
  <c r="WXU68" i="9"/>
  <c r="WZA68" i="9"/>
  <c r="XAG68" i="9"/>
  <c r="XBM68" i="9"/>
  <c r="XCS68" i="9"/>
  <c r="XDY68" i="9"/>
  <c r="QLM68" i="9"/>
  <c r="QPE68" i="9"/>
  <c r="QSA68" i="9"/>
  <c r="QVO68" i="9"/>
  <c r="QYQ68" i="9"/>
  <c r="RBO68" i="9"/>
  <c r="REE68" i="9"/>
  <c r="RGQ68" i="9"/>
  <c r="RJC68" i="9"/>
  <c r="RLO68" i="9"/>
  <c r="ROA68" i="9"/>
  <c r="RQM68" i="9"/>
  <c r="RSY68" i="9"/>
  <c r="RVK68" i="9"/>
  <c r="RXW68" i="9"/>
  <c r="SAI68" i="9"/>
  <c r="SCU68" i="9"/>
  <c r="SFG68" i="9"/>
  <c r="SHS68" i="9"/>
  <c r="SJY68" i="9"/>
  <c r="SLW68" i="9"/>
  <c r="SNS68" i="9"/>
  <c r="SPM68" i="9"/>
  <c r="SRI68" i="9"/>
  <c r="SSY68" i="9"/>
  <c r="SUY68" i="9"/>
  <c r="SWO68" i="9"/>
  <c r="SYM68" i="9"/>
  <c r="TAE68" i="9"/>
  <c r="TCA68" i="9"/>
  <c r="TDU68" i="9"/>
  <c r="TFO68" i="9"/>
  <c r="THI68" i="9"/>
  <c r="TIU68" i="9"/>
  <c r="TKG68" i="9"/>
  <c r="TLS68" i="9"/>
  <c r="TNK68" i="9"/>
  <c r="TOW68" i="9"/>
  <c r="TQG68" i="9"/>
  <c r="TRQ68" i="9"/>
  <c r="TTA68" i="9"/>
  <c r="TUK68" i="9"/>
  <c r="TVW68" i="9"/>
  <c r="TXI68" i="9"/>
  <c r="TYS68" i="9"/>
  <c r="UAC68" i="9"/>
  <c r="UBM68" i="9"/>
  <c r="UCW68" i="9"/>
  <c r="UEG68" i="9"/>
  <c r="UFS68" i="9"/>
  <c r="UHE68" i="9"/>
  <c r="UIO68" i="9"/>
  <c r="UJY68" i="9"/>
  <c r="ULI68" i="9"/>
  <c r="UMS68" i="9"/>
  <c r="UOC68" i="9"/>
  <c r="UPK68" i="9"/>
  <c r="UQS68" i="9"/>
  <c r="USA68" i="9"/>
  <c r="UTK68" i="9"/>
  <c r="UUS68" i="9"/>
  <c r="UWA68" i="9"/>
  <c r="UXI68" i="9"/>
  <c r="UYQ68" i="9"/>
  <c r="UZY68" i="9"/>
  <c r="VBG68" i="9"/>
  <c r="VCO68" i="9"/>
  <c r="VDW68" i="9"/>
  <c r="VFE68" i="9"/>
  <c r="VGM68" i="9"/>
  <c r="VHU68" i="9"/>
  <c r="VJC68" i="9"/>
  <c r="VKK68" i="9"/>
  <c r="VLS68" i="9"/>
  <c r="VNC68" i="9"/>
  <c r="VOK68" i="9"/>
  <c r="VPS68" i="9"/>
  <c r="VRA68" i="9"/>
  <c r="VSI68" i="9"/>
  <c r="VTQ68" i="9"/>
  <c r="VUY68" i="9"/>
  <c r="VWG68" i="9"/>
  <c r="VXO68" i="9"/>
  <c r="VYW68" i="9"/>
  <c r="WAE68" i="9"/>
  <c r="WBM68" i="9"/>
  <c r="WCU68" i="9"/>
  <c r="WEC68" i="9"/>
  <c r="WFK68" i="9"/>
  <c r="WGQ68" i="9"/>
  <c r="WHW68" i="9"/>
  <c r="WJC68" i="9"/>
  <c r="WKI68" i="9"/>
  <c r="WLO68" i="9"/>
  <c r="WMU68" i="9"/>
  <c r="WOA68" i="9"/>
  <c r="WPG68" i="9"/>
  <c r="WQM68" i="9"/>
  <c r="WRS68" i="9"/>
  <c r="WSY68" i="9"/>
  <c r="WUE68" i="9"/>
  <c r="WVK68" i="9"/>
  <c r="WWQ68" i="9"/>
  <c r="WXW68" i="9"/>
  <c r="WZC68" i="9"/>
  <c r="XAI68" i="9"/>
  <c r="XBO68" i="9"/>
  <c r="XCU68" i="9"/>
  <c r="XEA68" i="9"/>
  <c r="QLQ68" i="9"/>
  <c r="QPI68" i="9"/>
  <c r="QSM68" i="9"/>
  <c r="QVQ68" i="9"/>
  <c r="QZA68" i="9"/>
  <c r="RBQ68" i="9"/>
  <c r="REG68" i="9"/>
  <c r="RGS68" i="9"/>
  <c r="RJE68" i="9"/>
  <c r="RLQ68" i="9"/>
  <c r="ROC68" i="9"/>
  <c r="RQO68" i="9"/>
  <c r="RTA68" i="9"/>
  <c r="RVM68" i="9"/>
  <c r="RXY68" i="9"/>
  <c r="SAK68" i="9"/>
  <c r="SCW68" i="9"/>
  <c r="SFI68" i="9"/>
  <c r="SHU68" i="9"/>
  <c r="SKA68" i="9"/>
  <c r="SMA68" i="9"/>
  <c r="SNU68" i="9"/>
  <c r="SPO68" i="9"/>
  <c r="SRK68" i="9"/>
  <c r="STE68" i="9"/>
  <c r="SVA68" i="9"/>
  <c r="SWQ68" i="9"/>
  <c r="SYQ68" i="9"/>
  <c r="TAG68" i="9"/>
  <c r="TCE68" i="9"/>
  <c r="TDW68" i="9"/>
  <c r="TFS68" i="9"/>
  <c r="THK68" i="9"/>
  <c r="TIW68" i="9"/>
  <c r="TKI68" i="9"/>
  <c r="TLW68" i="9"/>
  <c r="TNM68" i="9"/>
  <c r="TOY68" i="9"/>
  <c r="TQI68" i="9"/>
  <c r="TRS68" i="9"/>
  <c r="TTC68" i="9"/>
  <c r="TUM68" i="9"/>
  <c r="TWA68" i="9"/>
  <c r="TXK68" i="9"/>
  <c r="TYU68" i="9"/>
  <c r="UAE68" i="9"/>
  <c r="UBO68" i="9"/>
  <c r="UCY68" i="9"/>
  <c r="UEI68" i="9"/>
  <c r="UFW68" i="9"/>
  <c r="UHG68" i="9"/>
  <c r="UIQ68" i="9"/>
  <c r="UKA68" i="9"/>
  <c r="ULK68" i="9"/>
  <c r="UMU68" i="9"/>
  <c r="UOE68" i="9"/>
  <c r="UPM68" i="9"/>
  <c r="UQU68" i="9"/>
  <c r="USE68" i="9"/>
  <c r="UTM68" i="9"/>
  <c r="UUU68" i="9"/>
  <c r="UWC68" i="9"/>
  <c r="UXK68" i="9"/>
  <c r="UYS68" i="9"/>
  <c r="VAA68" i="9"/>
  <c r="VBI68" i="9"/>
  <c r="VCQ68" i="9"/>
  <c r="VDY68" i="9"/>
  <c r="VFG68" i="9"/>
  <c r="VGO68" i="9"/>
  <c r="VHW68" i="9"/>
  <c r="VJE68" i="9"/>
  <c r="VKM68" i="9"/>
  <c r="VLW68" i="9"/>
  <c r="VNE68" i="9"/>
  <c r="VOM68" i="9"/>
  <c r="VPU68" i="9"/>
  <c r="VRC68" i="9"/>
  <c r="VSK68" i="9"/>
  <c r="VTS68" i="9"/>
  <c r="VVA68" i="9"/>
  <c r="VWI68" i="9"/>
  <c r="VXQ68" i="9"/>
  <c r="VYY68" i="9"/>
  <c r="WAG68" i="9"/>
  <c r="WBO68" i="9"/>
  <c r="WCW68" i="9"/>
  <c r="WEE68" i="9"/>
  <c r="WFM68" i="9"/>
  <c r="WGS68" i="9"/>
  <c r="WHY68" i="9"/>
  <c r="WJE68" i="9"/>
  <c r="WKK68" i="9"/>
  <c r="WLQ68" i="9"/>
  <c r="WMW68" i="9"/>
  <c r="WOC68" i="9"/>
  <c r="WPI68" i="9"/>
  <c r="WQO68" i="9"/>
  <c r="WRU68" i="9"/>
  <c r="WTA68" i="9"/>
  <c r="WUG68" i="9"/>
  <c r="WVM68" i="9"/>
  <c r="WWS68" i="9"/>
  <c r="WXY68" i="9"/>
  <c r="WZE68" i="9"/>
  <c r="XAK68" i="9"/>
  <c r="XBQ68" i="9"/>
  <c r="XCW68" i="9"/>
  <c r="XEC68" i="9"/>
  <c r="QLU68" i="9"/>
  <c r="QPK68" i="9"/>
  <c r="QSW68" i="9"/>
  <c r="QVS68" i="9"/>
  <c r="QZC68" i="9"/>
  <c r="RBS68" i="9"/>
  <c r="REI68" i="9"/>
  <c r="RGU68" i="9"/>
  <c r="RJG68" i="9"/>
  <c r="RLS68" i="9"/>
  <c r="ROE68" i="9"/>
  <c r="RQQ68" i="9"/>
  <c r="RTC68" i="9"/>
  <c r="RVO68" i="9"/>
  <c r="RYA68" i="9"/>
  <c r="SAM68" i="9"/>
  <c r="SCY68" i="9"/>
  <c r="SFK68" i="9"/>
  <c r="SHW68" i="9"/>
  <c r="SKC68" i="9"/>
  <c r="SME68" i="9"/>
  <c r="SNW68" i="9"/>
  <c r="SPS68" i="9"/>
  <c r="SRM68" i="9"/>
  <c r="STG68" i="9"/>
  <c r="SVC68" i="9"/>
  <c r="SWW68" i="9"/>
  <c r="SYS68" i="9"/>
  <c r="TAI68" i="9"/>
  <c r="TCI68" i="9"/>
  <c r="TDY68" i="9"/>
  <c r="TFW68" i="9"/>
  <c r="THM68" i="9"/>
  <c r="TIY68" i="9"/>
  <c r="TKK68" i="9"/>
  <c r="TMA68" i="9"/>
  <c r="TNO68" i="9"/>
  <c r="TPA68" i="9"/>
  <c r="TQK68" i="9"/>
  <c r="TRU68" i="9"/>
  <c r="TTE68" i="9"/>
  <c r="TUQ68" i="9"/>
  <c r="TWC68" i="9"/>
  <c r="TXM68" i="9"/>
  <c r="TYW68" i="9"/>
  <c r="UAG68" i="9"/>
  <c r="UBQ68" i="9"/>
  <c r="UDA68" i="9"/>
  <c r="UEM68" i="9"/>
  <c r="UFY68" i="9"/>
  <c r="UHI68" i="9"/>
  <c r="UIS68" i="9"/>
  <c r="UKC68" i="9"/>
  <c r="ULM68" i="9"/>
  <c r="UMW68" i="9"/>
  <c r="UOG68" i="9"/>
  <c r="UPO68" i="9"/>
  <c r="UQY68" i="9"/>
  <c r="USG68" i="9"/>
  <c r="UTO68" i="9"/>
  <c r="UUW68" i="9"/>
  <c r="UWE68" i="9"/>
  <c r="UXM68" i="9"/>
  <c r="UYU68" i="9"/>
  <c r="VAC68" i="9"/>
  <c r="VBK68" i="9"/>
  <c r="VCS68" i="9"/>
  <c r="VEA68" i="9"/>
  <c r="VFI68" i="9"/>
  <c r="VGQ68" i="9"/>
  <c r="VHY68" i="9"/>
  <c r="VJG68" i="9"/>
  <c r="VKQ68" i="9"/>
  <c r="VLY68" i="9"/>
  <c r="VNG68" i="9"/>
  <c r="VOO68" i="9"/>
  <c r="VPW68" i="9"/>
  <c r="VRE68" i="9"/>
  <c r="VSM68" i="9"/>
  <c r="VTU68" i="9"/>
  <c r="VVC68" i="9"/>
  <c r="VWK68" i="9"/>
  <c r="VXS68" i="9"/>
  <c r="VZA68" i="9"/>
  <c r="WAI68" i="9"/>
  <c r="WBQ68" i="9"/>
  <c r="WCY68" i="9"/>
  <c r="WEI68" i="9"/>
  <c r="WFO68" i="9"/>
  <c r="WGU68" i="9"/>
  <c r="WIA68" i="9"/>
  <c r="WJG68" i="9"/>
  <c r="WKM68" i="9"/>
  <c r="WLS68" i="9"/>
  <c r="WMY68" i="9"/>
  <c r="WOE68" i="9"/>
  <c r="WPK68" i="9"/>
  <c r="WQQ68" i="9"/>
  <c r="WRW68" i="9"/>
  <c r="WTC68" i="9"/>
  <c r="WUI68" i="9"/>
  <c r="WVO68" i="9"/>
  <c r="WWU68" i="9"/>
  <c r="WYA68" i="9"/>
  <c r="WZG68" i="9"/>
  <c r="XAM68" i="9"/>
  <c r="XBS68" i="9"/>
  <c r="XCY68" i="9"/>
  <c r="XEE68" i="9"/>
  <c r="XAC68" i="9"/>
  <c r="XBI68" i="9"/>
  <c r="XCO68" i="9"/>
  <c r="XDU68" i="9"/>
  <c r="XFA68" i="9"/>
  <c r="AI66" i="9"/>
  <c r="BO66" i="9"/>
  <c r="CU66" i="9"/>
  <c r="EA66" i="9"/>
  <c r="FG66" i="9"/>
  <c r="GM66" i="9"/>
  <c r="HS66" i="9"/>
  <c r="IY66" i="9"/>
  <c r="KE66" i="9"/>
  <c r="LK66" i="9"/>
  <c r="MQ66" i="9"/>
  <c r="NW66" i="9"/>
  <c r="PC66" i="9"/>
  <c r="QI66" i="9"/>
  <c r="RO66" i="9"/>
  <c r="SU66" i="9"/>
  <c r="UA66" i="9"/>
  <c r="VG66" i="9"/>
  <c r="AM66" i="9"/>
  <c r="BS66" i="9"/>
  <c r="CY66" i="9"/>
  <c r="EE66" i="9"/>
  <c r="FK66" i="9"/>
  <c r="GQ66" i="9"/>
  <c r="HW66" i="9"/>
  <c r="JC66" i="9"/>
  <c r="KI66" i="9"/>
  <c r="LO66" i="9"/>
  <c r="MU66" i="9"/>
  <c r="OA66" i="9"/>
  <c r="PG66" i="9"/>
  <c r="QM66" i="9"/>
  <c r="RS66" i="9"/>
  <c r="SY66" i="9"/>
  <c r="UE66" i="9"/>
  <c r="VK66" i="9"/>
  <c r="WQ66" i="9"/>
  <c r="XW66" i="9"/>
  <c r="ZC66" i="9"/>
  <c r="AAI66" i="9"/>
  <c r="ABO66" i="9"/>
  <c r="ACU66" i="9"/>
  <c r="AEA66" i="9"/>
  <c r="AFG66" i="9"/>
  <c r="AGM66" i="9"/>
  <c r="AHS66" i="9"/>
  <c r="AIY66" i="9"/>
  <c r="AKE66" i="9"/>
  <c r="ALK66" i="9"/>
  <c r="AMQ66" i="9"/>
  <c r="ANW66" i="9"/>
  <c r="APC66" i="9"/>
  <c r="AQI66" i="9"/>
  <c r="ARO66" i="9"/>
  <c r="ASU66" i="9"/>
  <c r="AUA66" i="9"/>
  <c r="AVG66" i="9"/>
  <c r="AWM66" i="9"/>
  <c r="AXS66" i="9"/>
  <c r="AYY66" i="9"/>
  <c r="BAE66" i="9"/>
  <c r="BBK66" i="9"/>
  <c r="BCQ66" i="9"/>
  <c r="BDW66" i="9"/>
  <c r="BFC66" i="9"/>
  <c r="BGI66" i="9"/>
  <c r="BHO66" i="9"/>
  <c r="BIU66" i="9"/>
  <c r="BKA66" i="9"/>
  <c r="BLG66" i="9"/>
  <c r="BMM66" i="9"/>
  <c r="BNS66" i="9"/>
  <c r="BOY66" i="9"/>
  <c r="BQE66" i="9"/>
  <c r="BRK66" i="9"/>
  <c r="BSQ66" i="9"/>
  <c r="BTW66" i="9"/>
  <c r="BVC66" i="9"/>
  <c r="BWI66" i="9"/>
  <c r="BXO66" i="9"/>
  <c r="BYU66" i="9"/>
  <c r="CAA66" i="9"/>
  <c r="CBG66" i="9"/>
  <c r="CCM66" i="9"/>
  <c r="CDS66" i="9"/>
  <c r="CEY66" i="9"/>
  <c r="CGE66" i="9"/>
  <c r="CHK66" i="9"/>
  <c r="CIQ66" i="9"/>
  <c r="CJW66" i="9"/>
  <c r="CLC66" i="9"/>
  <c r="CMI66" i="9"/>
  <c r="CNO66" i="9"/>
  <c r="COU66" i="9"/>
  <c r="CQA66" i="9"/>
  <c r="CRG66" i="9"/>
  <c r="CSM66" i="9"/>
  <c r="CTS66" i="9"/>
  <c r="CUY66" i="9"/>
  <c r="CWE66" i="9"/>
  <c r="CXK66" i="9"/>
  <c r="CYQ66" i="9"/>
  <c r="CZW66" i="9"/>
  <c r="AY66" i="9"/>
  <c r="BA66" i="9"/>
  <c r="BE66" i="9"/>
  <c r="CK66" i="9"/>
  <c r="DQ66" i="9"/>
  <c r="EW66" i="9"/>
  <c r="GC66" i="9"/>
  <c r="HI66" i="9"/>
  <c r="IO66" i="9"/>
  <c r="JU66" i="9"/>
  <c r="LA66" i="9"/>
  <c r="MG66" i="9"/>
  <c r="NM66" i="9"/>
  <c r="OS66" i="9"/>
  <c r="PY66" i="9"/>
  <c r="RE66" i="9"/>
  <c r="SK66" i="9"/>
  <c r="TQ66" i="9"/>
  <c r="UW66" i="9"/>
  <c r="WC66" i="9"/>
  <c r="XI66" i="9"/>
  <c r="YO66" i="9"/>
  <c r="ZU66" i="9"/>
  <c r="ABA66" i="9"/>
  <c r="ACG66" i="9"/>
  <c r="ADM66" i="9"/>
  <c r="AES66" i="9"/>
  <c r="AFY66" i="9"/>
  <c r="AHE66" i="9"/>
  <c r="AIK66" i="9"/>
  <c r="AJQ66" i="9"/>
  <c r="AKW66" i="9"/>
  <c r="AMC66" i="9"/>
  <c r="ANI66" i="9"/>
  <c r="AOO66" i="9"/>
  <c r="APU66" i="9"/>
  <c r="ARA66" i="9"/>
  <c r="ASG66" i="9"/>
  <c r="ATM66" i="9"/>
  <c r="AUS66" i="9"/>
  <c r="AVY66" i="9"/>
  <c r="AXE66" i="9"/>
  <c r="AYK66" i="9"/>
  <c r="AZQ66" i="9"/>
  <c r="BAW66" i="9"/>
  <c r="BCC66" i="9"/>
  <c r="BDI66" i="9"/>
  <c r="BEO66" i="9"/>
  <c r="BFU66" i="9"/>
  <c r="BHA66" i="9"/>
  <c r="BIG66" i="9"/>
  <c r="BJM66" i="9"/>
  <c r="BKS66" i="9"/>
  <c r="BLY66" i="9"/>
  <c r="BNE66" i="9"/>
  <c r="BOK66" i="9"/>
  <c r="BPQ66" i="9"/>
  <c r="BQW66" i="9"/>
  <c r="BSC66" i="9"/>
  <c r="BTI66" i="9"/>
  <c r="BUO66" i="9"/>
  <c r="BVU66" i="9"/>
  <c r="BXA66" i="9"/>
  <c r="BYG66" i="9"/>
  <c r="BZM66" i="9"/>
  <c r="CAS66" i="9"/>
  <c r="CBY66" i="9"/>
  <c r="CDE66" i="9"/>
  <c r="CEK66" i="9"/>
  <c r="CFQ66" i="9"/>
  <c r="CGW66" i="9"/>
  <c r="CIC66" i="9"/>
  <c r="CJI66" i="9"/>
  <c r="CKO66" i="9"/>
  <c r="CLU66" i="9"/>
  <c r="CNA66" i="9"/>
  <c r="COG66" i="9"/>
  <c r="CPM66" i="9"/>
  <c r="CQS66" i="9"/>
  <c r="CRY66" i="9"/>
  <c r="CTE66" i="9"/>
  <c r="CUK66" i="9"/>
  <c r="CVQ66" i="9"/>
  <c r="CWW66" i="9"/>
  <c r="CYC66" i="9"/>
  <c r="CZI66" i="9"/>
  <c r="DAO66" i="9"/>
  <c r="BG66" i="9"/>
  <c r="CM66" i="9"/>
  <c r="DS66" i="9"/>
  <c r="EY66" i="9"/>
  <c r="GE66" i="9"/>
  <c r="HK66" i="9"/>
  <c r="IQ66" i="9"/>
  <c r="JW66" i="9"/>
  <c r="LC66" i="9"/>
  <c r="MI66" i="9"/>
  <c r="NO66" i="9"/>
  <c r="OU66" i="9"/>
  <c r="QA66" i="9"/>
  <c r="RG66" i="9"/>
  <c r="SM66" i="9"/>
  <c r="TS66" i="9"/>
  <c r="UY66" i="9"/>
  <c r="WE66" i="9"/>
  <c r="BK66" i="9"/>
  <c r="CQ66" i="9"/>
  <c r="DW66" i="9"/>
  <c r="FC66" i="9"/>
  <c r="GI66" i="9"/>
  <c r="HO66" i="9"/>
  <c r="IU66" i="9"/>
  <c r="KA66" i="9"/>
  <c r="LG66" i="9"/>
  <c r="MM66" i="9"/>
  <c r="NS66" i="9"/>
  <c r="OY66" i="9"/>
  <c r="QE66" i="9"/>
  <c r="RK66" i="9"/>
  <c r="SQ66" i="9"/>
  <c r="TW66" i="9"/>
  <c r="VC66" i="9"/>
  <c r="WI66" i="9"/>
  <c r="XO66" i="9"/>
  <c r="YU66" i="9"/>
  <c r="AAA66" i="9"/>
  <c r="ABG66" i="9"/>
  <c r="ACM66" i="9"/>
  <c r="ADS66" i="9"/>
  <c r="AEY66" i="9"/>
  <c r="AGE66" i="9"/>
  <c r="AHK66" i="9"/>
  <c r="AIQ66" i="9"/>
  <c r="AJW66" i="9"/>
  <c r="ALC66" i="9"/>
  <c r="AMI66" i="9"/>
  <c r="ANO66" i="9"/>
  <c r="AOU66" i="9"/>
  <c r="AQA66" i="9"/>
  <c r="ARG66" i="9"/>
  <c r="ASM66" i="9"/>
  <c r="ATS66" i="9"/>
  <c r="AUY66" i="9"/>
  <c r="AWE66" i="9"/>
  <c r="AXK66" i="9"/>
  <c r="AYQ66" i="9"/>
  <c r="AZW66" i="9"/>
  <c r="BBC66" i="9"/>
  <c r="BCI66" i="9"/>
  <c r="BDO66" i="9"/>
  <c r="BEU66" i="9"/>
  <c r="BGA66" i="9"/>
  <c r="BM66" i="9"/>
  <c r="CS66" i="9"/>
  <c r="DY66" i="9"/>
  <c r="FE66" i="9"/>
  <c r="GK66" i="9"/>
  <c r="HQ66" i="9"/>
  <c r="IW66" i="9"/>
  <c r="KC66" i="9"/>
  <c r="LI66" i="9"/>
  <c r="MO66" i="9"/>
  <c r="NU66" i="9"/>
  <c r="PA66" i="9"/>
  <c r="QG66" i="9"/>
  <c r="RM66" i="9"/>
  <c r="SS66" i="9"/>
  <c r="TY66" i="9"/>
  <c r="VE66" i="9"/>
  <c r="WK66" i="9"/>
  <c r="XQ66" i="9"/>
  <c r="YW66" i="9"/>
  <c r="AAC66" i="9"/>
  <c r="ABI66" i="9"/>
  <c r="ACO66" i="9"/>
  <c r="ADU66" i="9"/>
  <c r="AFA66" i="9"/>
  <c r="AGG66" i="9"/>
  <c r="AHM66" i="9"/>
  <c r="AIS66" i="9"/>
  <c r="AJY66" i="9"/>
  <c r="ALE66" i="9"/>
  <c r="AMK66" i="9"/>
  <c r="ANQ66" i="9"/>
  <c r="AOW66" i="9"/>
  <c r="AQC66" i="9"/>
  <c r="ARI66" i="9"/>
  <c r="ASO66" i="9"/>
  <c r="ATU66" i="9"/>
  <c r="AVA66" i="9"/>
  <c r="AWG66" i="9"/>
  <c r="AXM66" i="9"/>
  <c r="AYS66" i="9"/>
  <c r="AZY66" i="9"/>
  <c r="BBE66" i="9"/>
  <c r="BCK66" i="9"/>
  <c r="BDQ66" i="9"/>
  <c r="BEW66" i="9"/>
  <c r="BGC66" i="9"/>
  <c r="AK66" i="9"/>
  <c r="CI66" i="9"/>
  <c r="EM66" i="9"/>
  <c r="GO66" i="9"/>
  <c r="II66" i="9"/>
  <c r="KM66" i="9"/>
  <c r="ME66" i="9"/>
  <c r="OI66" i="9"/>
  <c r="QK66" i="9"/>
  <c r="SE66" i="9"/>
  <c r="AO66" i="9"/>
  <c r="AQ66" i="9"/>
  <c r="CW66" i="9"/>
  <c r="EQ66" i="9"/>
  <c r="GU66" i="9"/>
  <c r="IM66" i="9"/>
  <c r="KQ66" i="9"/>
  <c r="MS66" i="9"/>
  <c r="OM66" i="9"/>
  <c r="QQ66" i="9"/>
  <c r="SI66" i="9"/>
  <c r="BY66" i="9"/>
  <c r="DU66" i="9"/>
  <c r="FU66" i="9"/>
  <c r="HY66" i="9"/>
  <c r="JQ66" i="9"/>
  <c r="LU66" i="9"/>
  <c r="NQ66" i="9"/>
  <c r="PQ66" i="9"/>
  <c r="RU66" i="9"/>
  <c r="CA66" i="9"/>
  <c r="EC66" i="9"/>
  <c r="FW66" i="9"/>
  <c r="IA66" i="9"/>
  <c r="JS66" i="9"/>
  <c r="LW66" i="9"/>
  <c r="NY66" i="9"/>
  <c r="PS66" i="9"/>
  <c r="RW66" i="9"/>
  <c r="TO66" i="9"/>
  <c r="CC66" i="9"/>
  <c r="CE66" i="9"/>
  <c r="EI66" i="9"/>
  <c r="GA66" i="9"/>
  <c r="IE66" i="9"/>
  <c r="KG66" i="9"/>
  <c r="MA66" i="9"/>
  <c r="OE66" i="9"/>
  <c r="PW66" i="9"/>
  <c r="SA66" i="9"/>
  <c r="UC66" i="9"/>
  <c r="VW66" i="9"/>
  <c r="XS66" i="9"/>
  <c r="ZI66" i="9"/>
  <c r="AAW66" i="9"/>
  <c r="ACQ66" i="9"/>
  <c r="AEG66" i="9"/>
  <c r="AFU66" i="9"/>
  <c r="AHO66" i="9"/>
  <c r="AJE66" i="9"/>
  <c r="AKS66" i="9"/>
  <c r="AMM66" i="9"/>
  <c r="AOC66" i="9"/>
  <c r="APQ66" i="9"/>
  <c r="ARK66" i="9"/>
  <c r="ATA66" i="9"/>
  <c r="AUO66" i="9"/>
  <c r="AWI66" i="9"/>
  <c r="AXY66" i="9"/>
  <c r="AZM66" i="9"/>
  <c r="BBG66" i="9"/>
  <c r="BCW66" i="9"/>
  <c r="BEK66" i="9"/>
  <c r="BGE66" i="9"/>
  <c r="BHQ66" i="9"/>
  <c r="BJA66" i="9"/>
  <c r="BKK66" i="9"/>
  <c r="BLU66" i="9"/>
  <c r="BNG66" i="9"/>
  <c r="BOQ66" i="9"/>
  <c r="BQA66" i="9"/>
  <c r="BRM66" i="9"/>
  <c r="BSW66" i="9"/>
  <c r="BUG66" i="9"/>
  <c r="BVQ66" i="9"/>
  <c r="BXC66" i="9"/>
  <c r="BYM66" i="9"/>
  <c r="BZW66" i="9"/>
  <c r="CBI66" i="9"/>
  <c r="CCS66" i="9"/>
  <c r="CEC66" i="9"/>
  <c r="CFM66" i="9"/>
  <c r="CGY66" i="9"/>
  <c r="CII66" i="9"/>
  <c r="CJS66" i="9"/>
  <c r="CLE66" i="9"/>
  <c r="CMO66" i="9"/>
  <c r="CNY66" i="9"/>
  <c r="CPI66" i="9"/>
  <c r="CQU66" i="9"/>
  <c r="CSE66" i="9"/>
  <c r="CTO66" i="9"/>
  <c r="CVA66" i="9"/>
  <c r="CWK66" i="9"/>
  <c r="CXU66" i="9"/>
  <c r="CZE66" i="9"/>
  <c r="DAQ66" i="9"/>
  <c r="DBW66" i="9"/>
  <c r="DDC66" i="9"/>
  <c r="DEI66" i="9"/>
  <c r="DFO66" i="9"/>
  <c r="DGU66" i="9"/>
  <c r="DIA66" i="9"/>
  <c r="DJG66" i="9"/>
  <c r="DKM66" i="9"/>
  <c r="DLS66" i="9"/>
  <c r="DMY66" i="9"/>
  <c r="DOE66" i="9"/>
  <c r="DPK66" i="9"/>
  <c r="DQQ66" i="9"/>
  <c r="DRW66" i="9"/>
  <c r="DTC66" i="9"/>
  <c r="DUI66" i="9"/>
  <c r="DVO66" i="9"/>
  <c r="DWU66" i="9"/>
  <c r="DYA66" i="9"/>
  <c r="CG66" i="9"/>
  <c r="EK66" i="9"/>
  <c r="GG66" i="9"/>
  <c r="IG66" i="9"/>
  <c r="KK66" i="9"/>
  <c r="MC66" i="9"/>
  <c r="OG66" i="9"/>
  <c r="QC66" i="9"/>
  <c r="SC66" i="9"/>
  <c r="UG66" i="9"/>
  <c r="VY66" i="9"/>
  <c r="XU66" i="9"/>
  <c r="ZK66" i="9"/>
  <c r="AAY66" i="9"/>
  <c r="ACS66" i="9"/>
  <c r="AEI66" i="9"/>
  <c r="AFW66" i="9"/>
  <c r="AHQ66" i="9"/>
  <c r="AJG66" i="9"/>
  <c r="AKU66" i="9"/>
  <c r="AMO66" i="9"/>
  <c r="AOE66" i="9"/>
  <c r="APS66" i="9"/>
  <c r="ARM66" i="9"/>
  <c r="ATC66" i="9"/>
  <c r="AUQ66" i="9"/>
  <c r="AWK66" i="9"/>
  <c r="AYA66" i="9"/>
  <c r="AZO66" i="9"/>
  <c r="BBI66" i="9"/>
  <c r="BCY66" i="9"/>
  <c r="BEM66" i="9"/>
  <c r="BGG66" i="9"/>
  <c r="BHS66" i="9"/>
  <c r="BJC66" i="9"/>
  <c r="BKM66" i="9"/>
  <c r="BLW66" i="9"/>
  <c r="BNI66" i="9"/>
  <c r="BOS66" i="9"/>
  <c r="BQC66" i="9"/>
  <c r="BRO66" i="9"/>
  <c r="BSY66" i="9"/>
  <c r="BUI66" i="9"/>
  <c r="BVS66" i="9"/>
  <c r="BXE66" i="9"/>
  <c r="BYO66" i="9"/>
  <c r="BZY66" i="9"/>
  <c r="CBK66" i="9"/>
  <c r="CCU66" i="9"/>
  <c r="CEE66" i="9"/>
  <c r="CFO66" i="9"/>
  <c r="CHA66" i="9"/>
  <c r="CIK66" i="9"/>
  <c r="CJU66" i="9"/>
  <c r="CLG66" i="9"/>
  <c r="CMQ66" i="9"/>
  <c r="COA66" i="9"/>
  <c r="CPK66" i="9"/>
  <c r="CQW66" i="9"/>
  <c r="CSG66" i="9"/>
  <c r="CTQ66" i="9"/>
  <c r="CVC66" i="9"/>
  <c r="CWM66" i="9"/>
  <c r="CXW66" i="9"/>
  <c r="CZG66" i="9"/>
  <c r="DAS66" i="9"/>
  <c r="DBY66" i="9"/>
  <c r="DDE66" i="9"/>
  <c r="DEK66" i="9"/>
  <c r="DFQ66" i="9"/>
  <c r="DGW66" i="9"/>
  <c r="DIC66" i="9"/>
  <c r="DJI66" i="9"/>
  <c r="DKO66" i="9"/>
  <c r="DLU66" i="9"/>
  <c r="DNA66" i="9"/>
  <c r="DOG66" i="9"/>
  <c r="DPM66" i="9"/>
  <c r="DQS66" i="9"/>
  <c r="DRY66" i="9"/>
  <c r="DTE66" i="9"/>
  <c r="DUK66" i="9"/>
  <c r="DVQ66" i="9"/>
  <c r="DWW66" i="9"/>
  <c r="DYC66" i="9"/>
  <c r="AS66" i="9"/>
  <c r="DO66" i="9"/>
  <c r="HC66" i="9"/>
  <c r="KO66" i="9"/>
  <c r="NG66" i="9"/>
  <c r="QU66" i="9"/>
  <c r="TK66" i="9"/>
  <c r="VU66" i="9"/>
  <c r="YA66" i="9"/>
  <c r="ZS66" i="9"/>
  <c r="ABS66" i="9"/>
  <c r="ADK66" i="9"/>
  <c r="AFK66" i="9"/>
  <c r="AHC66" i="9"/>
  <c r="AJC66" i="9"/>
  <c r="ALA66" i="9"/>
  <c r="AMY66" i="9"/>
  <c r="AOS66" i="9"/>
  <c r="AQQ66" i="9"/>
  <c r="ASK66" i="9"/>
  <c r="AUI66" i="9"/>
  <c r="AWC66" i="9"/>
  <c r="AYE66" i="9"/>
  <c r="BAC66" i="9"/>
  <c r="BBW66" i="9"/>
  <c r="BDU66" i="9"/>
  <c r="BFO66" i="9"/>
  <c r="BHI66" i="9"/>
  <c r="BIY66" i="9"/>
  <c r="BKQ66" i="9"/>
  <c r="BMG66" i="9"/>
  <c r="BNW66" i="9"/>
  <c r="BPK66" i="9"/>
  <c r="BRA66" i="9"/>
  <c r="BSO66" i="9"/>
  <c r="BUE66" i="9"/>
  <c r="BVY66" i="9"/>
  <c r="BXM66" i="9"/>
  <c r="BZC66" i="9"/>
  <c r="CAQ66" i="9"/>
  <c r="CCG66" i="9"/>
  <c r="CDW66" i="9"/>
  <c r="CFK66" i="9"/>
  <c r="CHE66" i="9"/>
  <c r="CIU66" i="9"/>
  <c r="CKI66" i="9"/>
  <c r="CLY66" i="9"/>
  <c r="CNM66" i="9"/>
  <c r="CPC66" i="9"/>
  <c r="CQQ66" i="9"/>
  <c r="CSK66" i="9"/>
  <c r="CUA66" i="9"/>
  <c r="CVO66" i="9"/>
  <c r="CXE66" i="9"/>
  <c r="CYU66" i="9"/>
  <c r="DAI66" i="9"/>
  <c r="DBU66" i="9"/>
  <c r="DDI66" i="9"/>
  <c r="DES66" i="9"/>
  <c r="DGC66" i="9"/>
  <c r="DHM66" i="9"/>
  <c r="DIW66" i="9"/>
  <c r="DKG66" i="9"/>
  <c r="DLQ66" i="9"/>
  <c r="DNE66" i="9"/>
  <c r="DOO66" i="9"/>
  <c r="DPY66" i="9"/>
  <c r="DRI66" i="9"/>
  <c r="DSS66" i="9"/>
  <c r="DUC66" i="9"/>
  <c r="DVM66" i="9"/>
  <c r="DXA66" i="9"/>
  <c r="DYK66" i="9"/>
  <c r="DZQ66" i="9"/>
  <c r="EAW66" i="9"/>
  <c r="ECC66" i="9"/>
  <c r="EDI66" i="9"/>
  <c r="EEO66" i="9"/>
  <c r="EFU66" i="9"/>
  <c r="EHA66" i="9"/>
  <c r="EIG66" i="9"/>
  <c r="EJM66" i="9"/>
  <c r="EKS66" i="9"/>
  <c r="ELY66" i="9"/>
  <c r="ENE66" i="9"/>
  <c r="AU66" i="9"/>
  <c r="EG66" i="9"/>
  <c r="HE66" i="9"/>
  <c r="KS66" i="9"/>
  <c r="NI66" i="9"/>
  <c r="QW66" i="9"/>
  <c r="TM66" i="9"/>
  <c r="WA66" i="9"/>
  <c r="YC66" i="9"/>
  <c r="ZW66" i="9"/>
  <c r="ABU66" i="9"/>
  <c r="ADO66" i="9"/>
  <c r="AFM66" i="9"/>
  <c r="AHG66" i="9"/>
  <c r="AJI66" i="9"/>
  <c r="ALG66" i="9"/>
  <c r="ANA66" i="9"/>
  <c r="AOY66" i="9"/>
  <c r="AQS66" i="9"/>
  <c r="ASQ66" i="9"/>
  <c r="AUK66" i="9"/>
  <c r="AWO66" i="9"/>
  <c r="AYG66" i="9"/>
  <c r="BAG66" i="9"/>
  <c r="BBY66" i="9"/>
  <c r="BDY66" i="9"/>
  <c r="BFQ66" i="9"/>
  <c r="BHK66" i="9"/>
  <c r="BJE66" i="9"/>
  <c r="BKU66" i="9"/>
  <c r="BMI66" i="9"/>
  <c r="BNY66" i="9"/>
  <c r="BPM66" i="9"/>
  <c r="BRC66" i="9"/>
  <c r="BSS66" i="9"/>
  <c r="BUK66" i="9"/>
  <c r="BWA66" i="9"/>
  <c r="BXQ66" i="9"/>
  <c r="AW66" i="9"/>
  <c r="EO66" i="9"/>
  <c r="HG66" i="9"/>
  <c r="KU66" i="9"/>
  <c r="NK66" i="9"/>
  <c r="QY66" i="9"/>
  <c r="TU66" i="9"/>
  <c r="WG66" i="9"/>
  <c r="YE66" i="9"/>
  <c r="ZY66" i="9"/>
  <c r="ABW66" i="9"/>
  <c r="ADQ66" i="9"/>
  <c r="AFO66" i="9"/>
  <c r="AHI66" i="9"/>
  <c r="AJK66" i="9"/>
  <c r="ALI66" i="9"/>
  <c r="ANC66" i="9"/>
  <c r="APA66" i="9"/>
  <c r="AQU66" i="9"/>
  <c r="ASS66" i="9"/>
  <c r="AUM66" i="9"/>
  <c r="AWQ66" i="9"/>
  <c r="AYI66" i="9"/>
  <c r="BAI66" i="9"/>
  <c r="BCA66" i="9"/>
  <c r="BEA66" i="9"/>
  <c r="BFS66" i="9"/>
  <c r="BHM66" i="9"/>
  <c r="BJG66" i="9"/>
  <c r="BKW66" i="9"/>
  <c r="BMK66" i="9"/>
  <c r="BOA66" i="9"/>
  <c r="BPO66" i="9"/>
  <c r="BRE66" i="9"/>
  <c r="BSU66" i="9"/>
  <c r="BUM66" i="9"/>
  <c r="BWC66" i="9"/>
  <c r="BC66" i="9"/>
  <c r="ES66" i="9"/>
  <c r="HM66" i="9"/>
  <c r="KW66" i="9"/>
  <c r="OC66" i="9"/>
  <c r="RA66" i="9"/>
  <c r="UI66" i="9"/>
  <c r="WM66" i="9"/>
  <c r="YG66" i="9"/>
  <c r="AAE66" i="9"/>
  <c r="ABY66" i="9"/>
  <c r="ADW66" i="9"/>
  <c r="AFQ66" i="9"/>
  <c r="AHU66" i="9"/>
  <c r="AJM66" i="9"/>
  <c r="ALM66" i="9"/>
  <c r="ANE66" i="9"/>
  <c r="APE66" i="9"/>
  <c r="AQW66" i="9"/>
  <c r="ASW66" i="9"/>
  <c r="AUU66" i="9"/>
  <c r="AWS66" i="9"/>
  <c r="AYM66" i="9"/>
  <c r="BAK66" i="9"/>
  <c r="BCE66" i="9"/>
  <c r="BI66" i="9"/>
  <c r="EU66" i="9"/>
  <c r="HU66" i="9"/>
  <c r="KY66" i="9"/>
  <c r="OK66" i="9"/>
  <c r="RC66" i="9"/>
  <c r="UK66" i="9"/>
  <c r="WO66" i="9"/>
  <c r="YI66" i="9"/>
  <c r="AAG66" i="9"/>
  <c r="ACA66" i="9"/>
  <c r="ADY66" i="9"/>
  <c r="AFS66" i="9"/>
  <c r="AHW66" i="9"/>
  <c r="BQ66" i="9"/>
  <c r="FA66" i="9"/>
  <c r="IC66" i="9"/>
  <c r="LE66" i="9"/>
  <c r="OO66" i="9"/>
  <c r="RI66" i="9"/>
  <c r="UM66" i="9"/>
  <c r="WS66" i="9"/>
  <c r="YK66" i="9"/>
  <c r="AAK66" i="9"/>
  <c r="ACC66" i="9"/>
  <c r="AEC66" i="9"/>
  <c r="AGA66" i="9"/>
  <c r="AHY66" i="9"/>
  <c r="BU66" i="9"/>
  <c r="FI66" i="9"/>
  <c r="IK66" i="9"/>
  <c r="LM66" i="9"/>
  <c r="OQ66" i="9"/>
  <c r="RQ66" i="9"/>
  <c r="UO66" i="9"/>
  <c r="WU66" i="9"/>
  <c r="YM66" i="9"/>
  <c r="AAM66" i="9"/>
  <c r="ACE66" i="9"/>
  <c r="AEE66" i="9"/>
  <c r="AGC66" i="9"/>
  <c r="AIA66" i="9"/>
  <c r="AJU66" i="9"/>
  <c r="ALS66" i="9"/>
  <c r="ANM66" i="9"/>
  <c r="BW66" i="9"/>
  <c r="FM66" i="9"/>
  <c r="IS66" i="9"/>
  <c r="LQ66" i="9"/>
  <c r="OW66" i="9"/>
  <c r="RY66" i="9"/>
  <c r="UQ66" i="9"/>
  <c r="WW66" i="9"/>
  <c r="YQ66" i="9"/>
  <c r="AAO66" i="9"/>
  <c r="ACI66" i="9"/>
  <c r="AEK66" i="9"/>
  <c r="AGI66" i="9"/>
  <c r="AIC66" i="9"/>
  <c r="AKA66" i="9"/>
  <c r="ALU66" i="9"/>
  <c r="CO66" i="9"/>
  <c r="FO66" i="9"/>
  <c r="JA66" i="9"/>
  <c r="LS66" i="9"/>
  <c r="PE66" i="9"/>
  <c r="SG66" i="9"/>
  <c r="US66" i="9"/>
  <c r="WY66" i="9"/>
  <c r="YS66" i="9"/>
  <c r="AAQ66" i="9"/>
  <c r="ACK66" i="9"/>
  <c r="AEM66" i="9"/>
  <c r="AGK66" i="9"/>
  <c r="AIE66" i="9"/>
  <c r="AKC66" i="9"/>
  <c r="ALW66" i="9"/>
  <c r="ANU66" i="9"/>
  <c r="APO66" i="9"/>
  <c r="ARS66" i="9"/>
  <c r="ATK66" i="9"/>
  <c r="AVK66" i="9"/>
  <c r="AXC66" i="9"/>
  <c r="AZC66" i="9"/>
  <c r="BAU66" i="9"/>
  <c r="BCU66" i="9"/>
  <c r="BES66" i="9"/>
  <c r="BGQ66" i="9"/>
  <c r="BIE66" i="9"/>
  <c r="BJU66" i="9"/>
  <c r="BLK66" i="9"/>
  <c r="BMY66" i="9"/>
  <c r="BOO66" i="9"/>
  <c r="BQI66" i="9"/>
  <c r="BRW66" i="9"/>
  <c r="DA66" i="9"/>
  <c r="FQ66" i="9"/>
  <c r="JE66" i="9"/>
  <c r="LY66" i="9"/>
  <c r="PI66" i="9"/>
  <c r="SO66" i="9"/>
  <c r="UU66" i="9"/>
  <c r="XA66" i="9"/>
  <c r="YY66" i="9"/>
  <c r="AAS66" i="9"/>
  <c r="ACW66" i="9"/>
  <c r="AEO66" i="9"/>
  <c r="AGO66" i="9"/>
  <c r="AIG66" i="9"/>
  <c r="AKG66" i="9"/>
  <c r="ALY66" i="9"/>
  <c r="ANY66" i="9"/>
  <c r="APW66" i="9"/>
  <c r="ARU66" i="9"/>
  <c r="ATO66" i="9"/>
  <c r="AVM66" i="9"/>
  <c r="AXG66" i="9"/>
  <c r="AZE66" i="9"/>
  <c r="BAY66" i="9"/>
  <c r="BDA66" i="9"/>
  <c r="BEY66" i="9"/>
  <c r="BGS66" i="9"/>
  <c r="BII66" i="9"/>
  <c r="BJW66" i="9"/>
  <c r="BLM66" i="9"/>
  <c r="DC66" i="9"/>
  <c r="FS66" i="9"/>
  <c r="JG66" i="9"/>
  <c r="MK66" i="9"/>
  <c r="PK66" i="9"/>
  <c r="SW66" i="9"/>
  <c r="VA66" i="9"/>
  <c r="XC66" i="9"/>
  <c r="ZA66" i="9"/>
  <c r="AAU66" i="9"/>
  <c r="ACY66" i="9"/>
  <c r="AEQ66" i="9"/>
  <c r="AGQ66" i="9"/>
  <c r="AII66" i="9"/>
  <c r="AKI66" i="9"/>
  <c r="AMA66" i="9"/>
  <c r="AOA66" i="9"/>
  <c r="APY66" i="9"/>
  <c r="ARW66" i="9"/>
  <c r="ATQ66" i="9"/>
  <c r="AVO66" i="9"/>
  <c r="DE66" i="9"/>
  <c r="FY66" i="9"/>
  <c r="JI66" i="9"/>
  <c r="MW66" i="9"/>
  <c r="PM66" i="9"/>
  <c r="TA66" i="9"/>
  <c r="VI66" i="9"/>
  <c r="XE66" i="9"/>
  <c r="ZE66" i="9"/>
  <c r="ABC66" i="9"/>
  <c r="ADA66" i="9"/>
  <c r="AEU66" i="9"/>
  <c r="AGS66" i="9"/>
  <c r="AIM66" i="9"/>
  <c r="AKK66" i="9"/>
  <c r="AME66" i="9"/>
  <c r="AOG66" i="9"/>
  <c r="AQE66" i="9"/>
  <c r="ARY66" i="9"/>
  <c r="ATW66" i="9"/>
  <c r="AVQ66" i="9"/>
  <c r="AXO66" i="9"/>
  <c r="AZI66" i="9"/>
  <c r="BBM66" i="9"/>
  <c r="BDE66" i="9"/>
  <c r="BFE66" i="9"/>
  <c r="BGW66" i="9"/>
  <c r="BIM66" i="9"/>
  <c r="BKC66" i="9"/>
  <c r="BLQ66" i="9"/>
  <c r="BNK66" i="9"/>
  <c r="BPA66" i="9"/>
  <c r="BQO66" i="9"/>
  <c r="BSE66" i="9"/>
  <c r="BTS66" i="9"/>
  <c r="BVI66" i="9"/>
  <c r="BWW66" i="9"/>
  <c r="DG66" i="9"/>
  <c r="GS66" i="9"/>
  <c r="JK66" i="9"/>
  <c r="MY66" i="9"/>
  <c r="PO66" i="9"/>
  <c r="TC66" i="9"/>
  <c r="VM66" i="9"/>
  <c r="XG66" i="9"/>
  <c r="ZG66" i="9"/>
  <c r="ABE66" i="9"/>
  <c r="ADC66" i="9"/>
  <c r="AEW66" i="9"/>
  <c r="AGU66" i="9"/>
  <c r="AIO66" i="9"/>
  <c r="AKM66" i="9"/>
  <c r="AMG66" i="9"/>
  <c r="AOI66" i="9"/>
  <c r="AQG66" i="9"/>
  <c r="ASA66" i="9"/>
  <c r="ATY66" i="9"/>
  <c r="AVS66" i="9"/>
  <c r="AXQ66" i="9"/>
  <c r="AZK66" i="9"/>
  <c r="BBO66" i="9"/>
  <c r="BDG66" i="9"/>
  <c r="BFG66" i="9"/>
  <c r="BGY66" i="9"/>
  <c r="BIO66" i="9"/>
  <c r="BKE66" i="9"/>
  <c r="BLS66" i="9"/>
  <c r="BNM66" i="9"/>
  <c r="BPC66" i="9"/>
  <c r="BQQ66" i="9"/>
  <c r="BSG66" i="9"/>
  <c r="BTU66" i="9"/>
  <c r="BVK66" i="9"/>
  <c r="BWY66" i="9"/>
  <c r="BYS66" i="9"/>
  <c r="CAI66" i="9"/>
  <c r="CBW66" i="9"/>
  <c r="CDM66" i="9"/>
  <c r="CFC66" i="9"/>
  <c r="CGQ66" i="9"/>
  <c r="CIG66" i="9"/>
  <c r="CKA66" i="9"/>
  <c r="CLO66" i="9"/>
  <c r="CNE66" i="9"/>
  <c r="COS66" i="9"/>
  <c r="CQI66" i="9"/>
  <c r="CRW66" i="9"/>
  <c r="CTM66" i="9"/>
  <c r="CVG66" i="9"/>
  <c r="CWU66" i="9"/>
  <c r="CYK66" i="9"/>
  <c r="DAA66" i="9"/>
  <c r="DBM66" i="9"/>
  <c r="DCW66" i="9"/>
  <c r="DEG66" i="9"/>
  <c r="DFU66" i="9"/>
  <c r="DHE66" i="9"/>
  <c r="DIO66" i="9"/>
  <c r="DJY66" i="9"/>
  <c r="DLI66" i="9"/>
  <c r="DMS66" i="9"/>
  <c r="DOC66" i="9"/>
  <c r="DPQ66" i="9"/>
  <c r="DRA66" i="9"/>
  <c r="DSK66" i="9"/>
  <c r="DTU66" i="9"/>
  <c r="DVE66" i="9"/>
  <c r="DWO66" i="9"/>
  <c r="DXY66" i="9"/>
  <c r="DZI66" i="9"/>
  <c r="EAO66" i="9"/>
  <c r="EBU66" i="9"/>
  <c r="EDA66" i="9"/>
  <c r="EEG66" i="9"/>
  <c r="EFM66" i="9"/>
  <c r="EGS66" i="9"/>
  <c r="EHY66" i="9"/>
  <c r="EJE66" i="9"/>
  <c r="EKK66" i="9"/>
  <c r="ELQ66" i="9"/>
  <c r="EMW66" i="9"/>
  <c r="EOC66" i="9"/>
  <c r="DI66" i="9"/>
  <c r="GW66" i="9"/>
  <c r="JM66" i="9"/>
  <c r="NA66" i="9"/>
  <c r="PU66" i="9"/>
  <c r="TE66" i="9"/>
  <c r="VO66" i="9"/>
  <c r="XK66" i="9"/>
  <c r="ZM66" i="9"/>
  <c r="ABK66" i="9"/>
  <c r="ADE66" i="9"/>
  <c r="AFC66" i="9"/>
  <c r="AGW66" i="9"/>
  <c r="AIU66" i="9"/>
  <c r="AKO66" i="9"/>
  <c r="AMS66" i="9"/>
  <c r="AOK66" i="9"/>
  <c r="AQK66" i="9"/>
  <c r="ASC66" i="9"/>
  <c r="AUC66" i="9"/>
  <c r="AVU66" i="9"/>
  <c r="AXU66" i="9"/>
  <c r="AZS66" i="9"/>
  <c r="BBQ66" i="9"/>
  <c r="BDK66" i="9"/>
  <c r="BFI66" i="9"/>
  <c r="BHC66" i="9"/>
  <c r="BIQ66" i="9"/>
  <c r="BKG66" i="9"/>
  <c r="BMA66" i="9"/>
  <c r="BNO66" i="9"/>
  <c r="BPE66" i="9"/>
  <c r="BQS66" i="9"/>
  <c r="BSI66" i="9"/>
  <c r="BTY66" i="9"/>
  <c r="BVM66" i="9"/>
  <c r="BXG66" i="9"/>
  <c r="BYW66" i="9"/>
  <c r="DK66" i="9"/>
  <c r="GY66" i="9"/>
  <c r="JO66" i="9"/>
  <c r="NC66" i="9"/>
  <c r="QO66" i="9"/>
  <c r="TG66" i="9"/>
  <c r="VQ66" i="9"/>
  <c r="XM66" i="9"/>
  <c r="ZO66" i="9"/>
  <c r="ABM66" i="9"/>
  <c r="ADG66" i="9"/>
  <c r="AFE66" i="9"/>
  <c r="AGY66" i="9"/>
  <c r="AIW66" i="9"/>
  <c r="AKQ66" i="9"/>
  <c r="AMU66" i="9"/>
  <c r="AOM66" i="9"/>
  <c r="AQM66" i="9"/>
  <c r="ASE66" i="9"/>
  <c r="AUE66" i="9"/>
  <c r="AVW66" i="9"/>
  <c r="AXW66" i="9"/>
  <c r="AZU66" i="9"/>
  <c r="BBS66" i="9"/>
  <c r="BDM66" i="9"/>
  <c r="BFK66" i="9"/>
  <c r="BHE66" i="9"/>
  <c r="BIS66" i="9"/>
  <c r="BKI66" i="9"/>
  <c r="BMC66" i="9"/>
  <c r="BNQ66" i="9"/>
  <c r="BPG66" i="9"/>
  <c r="BQU66" i="9"/>
  <c r="BSK66" i="9"/>
  <c r="BUA66" i="9"/>
  <c r="BVO66" i="9"/>
  <c r="BXI66" i="9"/>
  <c r="BYY66" i="9"/>
  <c r="CAM66" i="9"/>
  <c r="CCC66" i="9"/>
  <c r="CDQ66" i="9"/>
  <c r="CFG66" i="9"/>
  <c r="CGU66" i="9"/>
  <c r="CIO66" i="9"/>
  <c r="CKE66" i="9"/>
  <c r="CLS66" i="9"/>
  <c r="CNI66" i="9"/>
  <c r="COY66" i="9"/>
  <c r="CQM66" i="9"/>
  <c r="CSC66" i="9"/>
  <c r="CTW66" i="9"/>
  <c r="CVK66" i="9"/>
  <c r="CXA66" i="9"/>
  <c r="CYO66" i="9"/>
  <c r="DAE66" i="9"/>
  <c r="DBQ66" i="9"/>
  <c r="DDA66" i="9"/>
  <c r="DEO66" i="9"/>
  <c r="DFY66" i="9"/>
  <c r="DHI66" i="9"/>
  <c r="DIS66" i="9"/>
  <c r="DKC66" i="9"/>
  <c r="DLM66" i="9"/>
  <c r="DMW66" i="9"/>
  <c r="DOK66" i="9"/>
  <c r="DPU66" i="9"/>
  <c r="DRE66" i="9"/>
  <c r="DSO66" i="9"/>
  <c r="DTY66" i="9"/>
  <c r="DVI66" i="9"/>
  <c r="DWS66" i="9"/>
  <c r="DYG66" i="9"/>
  <c r="DZM66" i="9"/>
  <c r="EAS66" i="9"/>
  <c r="EBY66" i="9"/>
  <c r="EDE66" i="9"/>
  <c r="EEK66" i="9"/>
  <c r="EFQ66" i="9"/>
  <c r="EGW66" i="9"/>
  <c r="EIC66" i="9"/>
  <c r="EJI66" i="9"/>
  <c r="EKO66" i="9"/>
  <c r="ELU66" i="9"/>
  <c r="ENA66" i="9"/>
  <c r="EOG66" i="9"/>
  <c r="EPM66" i="9"/>
  <c r="EQS66" i="9"/>
  <c r="ERY66" i="9"/>
  <c r="ETE66" i="9"/>
  <c r="EUK66" i="9"/>
  <c r="EVQ66" i="9"/>
  <c r="EWW66" i="9"/>
  <c r="EYC66" i="9"/>
  <c r="EZI66" i="9"/>
  <c r="FAO66" i="9"/>
  <c r="FBU66" i="9"/>
  <c r="FDA66" i="9"/>
  <c r="FEG66" i="9"/>
  <c r="FFM66" i="9"/>
  <c r="FGS66" i="9"/>
  <c r="FHY66" i="9"/>
  <c r="FJE66" i="9"/>
  <c r="FKK66" i="9"/>
  <c r="FLQ66" i="9"/>
  <c r="FMW66" i="9"/>
  <c r="FOC66" i="9"/>
  <c r="FPI66" i="9"/>
  <c r="FQO66" i="9"/>
  <c r="FRU66" i="9"/>
  <c r="FTA66" i="9"/>
  <c r="FUG66" i="9"/>
  <c r="FVM66" i="9"/>
  <c r="FWS66" i="9"/>
  <c r="FXY66" i="9"/>
  <c r="FZE66" i="9"/>
  <c r="GAK66" i="9"/>
  <c r="GBQ66" i="9"/>
  <c r="GCW66" i="9"/>
  <c r="GEC66" i="9"/>
  <c r="GFI66" i="9"/>
  <c r="GGO66" i="9"/>
  <c r="GHU66" i="9"/>
  <c r="GJA66" i="9"/>
  <c r="GKG66" i="9"/>
  <c r="GLM66" i="9"/>
  <c r="GMS66" i="9"/>
  <c r="GNY66" i="9"/>
  <c r="GPE66" i="9"/>
  <c r="GQK66" i="9"/>
  <c r="GRQ66" i="9"/>
  <c r="DM66" i="9"/>
  <c r="HA66" i="9"/>
  <c r="JY66" i="9"/>
  <c r="NE66" i="9"/>
  <c r="QS66" i="9"/>
  <c r="TI66" i="9"/>
  <c r="VS66" i="9"/>
  <c r="XY66" i="9"/>
  <c r="ZQ66" i="9"/>
  <c r="ABQ66" i="9"/>
  <c r="ADI66" i="9"/>
  <c r="AFI66" i="9"/>
  <c r="AHA66" i="9"/>
  <c r="AJA66" i="9"/>
  <c r="AKY66" i="9"/>
  <c r="AMW66" i="9"/>
  <c r="AOQ66" i="9"/>
  <c r="AQO66" i="9"/>
  <c r="ASI66" i="9"/>
  <c r="AUG66" i="9"/>
  <c r="AWA66" i="9"/>
  <c r="AYC66" i="9"/>
  <c r="BAA66" i="9"/>
  <c r="BBU66" i="9"/>
  <c r="BDS66" i="9"/>
  <c r="BFM66" i="9"/>
  <c r="BHG66" i="9"/>
  <c r="BIW66" i="9"/>
  <c r="BKO66" i="9"/>
  <c r="BME66" i="9"/>
  <c r="BNU66" i="9"/>
  <c r="BPI66" i="9"/>
  <c r="BQY66" i="9"/>
  <c r="BSM66" i="9"/>
  <c r="BUC66" i="9"/>
  <c r="BVW66" i="9"/>
  <c r="BXK66" i="9"/>
  <c r="BZA66" i="9"/>
  <c r="CAO66" i="9"/>
  <c r="CCE66" i="9"/>
  <c r="CDU66" i="9"/>
  <c r="CFI66" i="9"/>
  <c r="CHC66" i="9"/>
  <c r="CIS66" i="9"/>
  <c r="CKG66" i="9"/>
  <c r="CLW66" i="9"/>
  <c r="CNK66" i="9"/>
  <c r="CPA66" i="9"/>
  <c r="CQO66" i="9"/>
  <c r="CSI66" i="9"/>
  <c r="CTY66" i="9"/>
  <c r="CVM66" i="9"/>
  <c r="CXC66" i="9"/>
  <c r="CYS66" i="9"/>
  <c r="DAG66" i="9"/>
  <c r="DBS66" i="9"/>
  <c r="DDG66" i="9"/>
  <c r="DEQ66" i="9"/>
  <c r="DGA66" i="9"/>
  <c r="DHK66" i="9"/>
  <c r="DIU66" i="9"/>
  <c r="DKE66" i="9"/>
  <c r="DLO66" i="9"/>
  <c r="DNC66" i="9"/>
  <c r="DOM66" i="9"/>
  <c r="DPW66" i="9"/>
  <c r="DRG66" i="9"/>
  <c r="DSQ66" i="9"/>
  <c r="DUA66" i="9"/>
  <c r="DVK66" i="9"/>
  <c r="DWY66" i="9"/>
  <c r="DYI66" i="9"/>
  <c r="DZO66" i="9"/>
  <c r="EAU66" i="9"/>
  <c r="ECA66" i="9"/>
  <c r="EDG66" i="9"/>
  <c r="EEM66" i="9"/>
  <c r="EFS66" i="9"/>
  <c r="EGY66" i="9"/>
  <c r="EIE66" i="9"/>
  <c r="EJK66" i="9"/>
  <c r="EKQ66" i="9"/>
  <c r="ELW66" i="9"/>
  <c r="ENC66" i="9"/>
  <c r="EOI66" i="9"/>
  <c r="EPO66" i="9"/>
  <c r="EQU66" i="9"/>
  <c r="ESA66" i="9"/>
  <c r="ETG66" i="9"/>
  <c r="EUM66" i="9"/>
  <c r="EVS66" i="9"/>
  <c r="EWY66" i="9"/>
  <c r="EYE66" i="9"/>
  <c r="EZK66" i="9"/>
  <c r="FAQ66" i="9"/>
  <c r="FBW66" i="9"/>
  <c r="FDC66" i="9"/>
  <c r="FEI66" i="9"/>
  <c r="FFO66" i="9"/>
  <c r="FGU66" i="9"/>
  <c r="FIA66" i="9"/>
  <c r="FJG66" i="9"/>
  <c r="FKM66" i="9"/>
  <c r="FLS66" i="9"/>
  <c r="FMY66" i="9"/>
  <c r="FOE66" i="9"/>
  <c r="FPK66" i="9"/>
  <c r="FQQ66" i="9"/>
  <c r="FRW66" i="9"/>
  <c r="FTC66" i="9"/>
  <c r="FUI66" i="9"/>
  <c r="FVO66" i="9"/>
  <c r="FWU66" i="9"/>
  <c r="FYA66" i="9"/>
  <c r="FZG66" i="9"/>
  <c r="GAM66" i="9"/>
  <c r="GBS66" i="9"/>
  <c r="GCY66" i="9"/>
  <c r="GEE66" i="9"/>
  <c r="GFK66" i="9"/>
  <c r="GGQ66" i="9"/>
  <c r="GHW66" i="9"/>
  <c r="GJC66" i="9"/>
  <c r="GKI66" i="9"/>
  <c r="GLO66" i="9"/>
  <c r="GMU66" i="9"/>
  <c r="GOA66" i="9"/>
  <c r="GPG66" i="9"/>
  <c r="GQM66" i="9"/>
  <c r="GRS66" i="9"/>
  <c r="GSY66" i="9"/>
  <c r="AJO66" i="9"/>
  <c r="ATE66" i="9"/>
  <c r="AZG66" i="9"/>
  <c r="BFA66" i="9"/>
  <c r="BJQ66" i="9"/>
  <c r="BOC66" i="9"/>
  <c r="BRQ66" i="9"/>
  <c r="BUW66" i="9"/>
  <c r="BXY66" i="9"/>
  <c r="CAE66" i="9"/>
  <c r="CCK66" i="9"/>
  <c r="CEO66" i="9"/>
  <c r="CGM66" i="9"/>
  <c r="CIY66" i="9"/>
  <c r="CKW66" i="9"/>
  <c r="CMY66" i="9"/>
  <c r="CPG66" i="9"/>
  <c r="CRK66" i="9"/>
  <c r="CTI66" i="9"/>
  <c r="AJS66" i="9"/>
  <c r="ATG66" i="9"/>
  <c r="BAM66" i="9"/>
  <c r="BFW66" i="9"/>
  <c r="BJS66" i="9"/>
  <c r="BOE66" i="9"/>
  <c r="BRS66" i="9"/>
  <c r="BUY66" i="9"/>
  <c r="BYA66" i="9"/>
  <c r="CAG66" i="9"/>
  <c r="CCO66" i="9"/>
  <c r="CEQ66" i="9"/>
  <c r="CGO66" i="9"/>
  <c r="CJA66" i="9"/>
  <c r="CKY66" i="9"/>
  <c r="CNC66" i="9"/>
  <c r="CPO66" i="9"/>
  <c r="CRM66" i="9"/>
  <c r="CTK66" i="9"/>
  <c r="ALO66" i="9"/>
  <c r="ATI66" i="9"/>
  <c r="BAO66" i="9"/>
  <c r="BFY66" i="9"/>
  <c r="BJY66" i="9"/>
  <c r="BOG66" i="9"/>
  <c r="BRU66" i="9"/>
  <c r="BVA66" i="9"/>
  <c r="BYC66" i="9"/>
  <c r="CAK66" i="9"/>
  <c r="CCQ66" i="9"/>
  <c r="CES66" i="9"/>
  <c r="CGS66" i="9"/>
  <c r="CJC66" i="9"/>
  <c r="CLA66" i="9"/>
  <c r="CNG66" i="9"/>
  <c r="CPQ66" i="9"/>
  <c r="CRO66" i="9"/>
  <c r="CTU66" i="9"/>
  <c r="CVY66" i="9"/>
  <c r="CYA66" i="9"/>
  <c r="DAC66" i="9"/>
  <c r="DCG66" i="9"/>
  <c r="DDY66" i="9"/>
  <c r="DFW66" i="9"/>
  <c r="DHU66" i="9"/>
  <c r="DJQ66" i="9"/>
  <c r="DLK66" i="9"/>
  <c r="DNM66" i="9"/>
  <c r="DPE66" i="9"/>
  <c r="DRC66" i="9"/>
  <c r="DTA66" i="9"/>
  <c r="DUW66" i="9"/>
  <c r="DWQ66" i="9"/>
  <c r="DYS66" i="9"/>
  <c r="EAG66" i="9"/>
  <c r="EBW66" i="9"/>
  <c r="EDQ66" i="9"/>
  <c r="EFE66" i="9"/>
  <c r="EGU66" i="9"/>
  <c r="EIO66" i="9"/>
  <c r="EKC66" i="9"/>
  <c r="ELS66" i="9"/>
  <c r="ENM66" i="9"/>
  <c r="EOY66" i="9"/>
  <c r="EQI66" i="9"/>
  <c r="ERS66" i="9"/>
  <c r="ETC66" i="9"/>
  <c r="EUQ66" i="9"/>
  <c r="EWA66" i="9"/>
  <c r="EXK66" i="9"/>
  <c r="EYU66" i="9"/>
  <c r="FAE66" i="9"/>
  <c r="FBO66" i="9"/>
  <c r="FCY66" i="9"/>
  <c r="FEM66" i="9"/>
  <c r="FFW66" i="9"/>
  <c r="FHG66" i="9"/>
  <c r="FIQ66" i="9"/>
  <c r="FKA66" i="9"/>
  <c r="FLK66" i="9"/>
  <c r="FMU66" i="9"/>
  <c r="FOI66" i="9"/>
  <c r="FPS66" i="9"/>
  <c r="FRC66" i="9"/>
  <c r="FSM66" i="9"/>
  <c r="FTW66" i="9"/>
  <c r="FVG66" i="9"/>
  <c r="FWQ66" i="9"/>
  <c r="FYE66" i="9"/>
  <c r="FZO66" i="9"/>
  <c r="GAY66" i="9"/>
  <c r="GCI66" i="9"/>
  <c r="GDS66" i="9"/>
  <c r="GFC66" i="9"/>
  <c r="GGM66" i="9"/>
  <c r="GIA66" i="9"/>
  <c r="GJK66" i="9"/>
  <c r="GKU66" i="9"/>
  <c r="GME66" i="9"/>
  <c r="GNO66" i="9"/>
  <c r="GOY66" i="9"/>
  <c r="GQI66" i="9"/>
  <c r="GRW66" i="9"/>
  <c r="GTE66" i="9"/>
  <c r="GUK66" i="9"/>
  <c r="GVQ66" i="9"/>
  <c r="GWW66" i="9"/>
  <c r="GYC66" i="9"/>
  <c r="GZI66" i="9"/>
  <c r="HAO66" i="9"/>
  <c r="HBU66" i="9"/>
  <c r="HDA66" i="9"/>
  <c r="HEG66" i="9"/>
  <c r="HFM66" i="9"/>
  <c r="HGS66" i="9"/>
  <c r="HHY66" i="9"/>
  <c r="HJE66" i="9"/>
  <c r="HKK66" i="9"/>
  <c r="HLQ66" i="9"/>
  <c r="HMW66" i="9"/>
  <c r="HOC66" i="9"/>
  <c r="HPI66" i="9"/>
  <c r="HQO66" i="9"/>
  <c r="HRU66" i="9"/>
  <c r="HTA66" i="9"/>
  <c r="HUG66" i="9"/>
  <c r="HVM66" i="9"/>
  <c r="HWS66" i="9"/>
  <c r="HXY66" i="9"/>
  <c r="HZE66" i="9"/>
  <c r="IAK66" i="9"/>
  <c r="IBQ66" i="9"/>
  <c r="ICW66" i="9"/>
  <c r="IEC66" i="9"/>
  <c r="IFI66" i="9"/>
  <c r="IGO66" i="9"/>
  <c r="IHU66" i="9"/>
  <c r="IJA66" i="9"/>
  <c r="IKG66" i="9"/>
  <c r="ILM66" i="9"/>
  <c r="IMS66" i="9"/>
  <c r="INY66" i="9"/>
  <c r="IPE66" i="9"/>
  <c r="IQK66" i="9"/>
  <c r="IRQ66" i="9"/>
  <c r="ISW66" i="9"/>
  <c r="IUC66" i="9"/>
  <c r="IVI66" i="9"/>
  <c r="IWO66" i="9"/>
  <c r="IXU66" i="9"/>
  <c r="IZA66" i="9"/>
  <c r="JAG66" i="9"/>
  <c r="JBM66" i="9"/>
  <c r="JCS66" i="9"/>
  <c r="JDY66" i="9"/>
  <c r="JFE66" i="9"/>
  <c r="JGK66" i="9"/>
  <c r="JHQ66" i="9"/>
  <c r="JIW66" i="9"/>
  <c r="JKC66" i="9"/>
  <c r="JLI66" i="9"/>
  <c r="JMO66" i="9"/>
  <c r="JNU66" i="9"/>
  <c r="JPA66" i="9"/>
  <c r="JQG66" i="9"/>
  <c r="JRM66" i="9"/>
  <c r="JSS66" i="9"/>
  <c r="JTY66" i="9"/>
  <c r="JVE66" i="9"/>
  <c r="JWK66" i="9"/>
  <c r="JXQ66" i="9"/>
  <c r="JYW66" i="9"/>
  <c r="KAC66" i="9"/>
  <c r="KBI66" i="9"/>
  <c r="KCO66" i="9"/>
  <c r="KDU66" i="9"/>
  <c r="KFA66" i="9"/>
  <c r="KGG66" i="9"/>
  <c r="KHM66" i="9"/>
  <c r="KIS66" i="9"/>
  <c r="KJY66" i="9"/>
  <c r="KLE66" i="9"/>
  <c r="KMK66" i="9"/>
  <c r="KNQ66" i="9"/>
  <c r="KOW66" i="9"/>
  <c r="KQC66" i="9"/>
  <c r="KRI66" i="9"/>
  <c r="KSO66" i="9"/>
  <c r="KTU66" i="9"/>
  <c r="ALQ66" i="9"/>
  <c r="AUW66" i="9"/>
  <c r="BAQ66" i="9"/>
  <c r="BGK66" i="9"/>
  <c r="BKY66" i="9"/>
  <c r="BOI66" i="9"/>
  <c r="BRY66" i="9"/>
  <c r="BVE66" i="9"/>
  <c r="BYE66" i="9"/>
  <c r="CAU66" i="9"/>
  <c r="CCW66" i="9"/>
  <c r="CEU66" i="9"/>
  <c r="CHG66" i="9"/>
  <c r="CJE66" i="9"/>
  <c r="CLI66" i="9"/>
  <c r="CNQ66" i="9"/>
  <c r="CPS66" i="9"/>
  <c r="CRQ66" i="9"/>
  <c r="CUC66" i="9"/>
  <c r="CWA66" i="9"/>
  <c r="CYE66" i="9"/>
  <c r="DAK66" i="9"/>
  <c r="DCI66" i="9"/>
  <c r="DEA66" i="9"/>
  <c r="DGE66" i="9"/>
  <c r="DHW66" i="9"/>
  <c r="DJS66" i="9"/>
  <c r="DLW66" i="9"/>
  <c r="DNO66" i="9"/>
  <c r="DPG66" i="9"/>
  <c r="DRK66" i="9"/>
  <c r="DTG66" i="9"/>
  <c r="DUY66" i="9"/>
  <c r="DXC66" i="9"/>
  <c r="DYU66" i="9"/>
  <c r="EAI66" i="9"/>
  <c r="ECE66" i="9"/>
  <c r="EDS66" i="9"/>
  <c r="EFG66" i="9"/>
  <c r="EHC66" i="9"/>
  <c r="EIQ66" i="9"/>
  <c r="EKE66" i="9"/>
  <c r="EMA66" i="9"/>
  <c r="ENO66" i="9"/>
  <c r="EPA66" i="9"/>
  <c r="EQK66" i="9"/>
  <c r="ERU66" i="9"/>
  <c r="ETI66" i="9"/>
  <c r="EUS66" i="9"/>
  <c r="EWC66" i="9"/>
  <c r="EXM66" i="9"/>
  <c r="EYW66" i="9"/>
  <c r="FAG66" i="9"/>
  <c r="FBQ66" i="9"/>
  <c r="FDE66" i="9"/>
  <c r="FEO66" i="9"/>
  <c r="FFY66" i="9"/>
  <c r="FHI66" i="9"/>
  <c r="FIS66" i="9"/>
  <c r="FKC66" i="9"/>
  <c r="FLM66" i="9"/>
  <c r="FNA66" i="9"/>
  <c r="FOK66" i="9"/>
  <c r="FPU66" i="9"/>
  <c r="FRE66" i="9"/>
  <c r="FSO66" i="9"/>
  <c r="FTY66" i="9"/>
  <c r="FVI66" i="9"/>
  <c r="FWW66" i="9"/>
  <c r="FYG66" i="9"/>
  <c r="FZQ66" i="9"/>
  <c r="GBA66" i="9"/>
  <c r="GCK66" i="9"/>
  <c r="GDU66" i="9"/>
  <c r="ANG66" i="9"/>
  <c r="AVC66" i="9"/>
  <c r="BAS66" i="9"/>
  <c r="BGM66" i="9"/>
  <c r="BLA66" i="9"/>
  <c r="BOM66" i="9"/>
  <c r="BSA66" i="9"/>
  <c r="BVG66" i="9"/>
  <c r="BYI66" i="9"/>
  <c r="CAW66" i="9"/>
  <c r="CCY66" i="9"/>
  <c r="CEW66" i="9"/>
  <c r="CHI66" i="9"/>
  <c r="CJG66" i="9"/>
  <c r="CLK66" i="9"/>
  <c r="CNS66" i="9"/>
  <c r="CPU66" i="9"/>
  <c r="CRS66" i="9"/>
  <c r="CUE66" i="9"/>
  <c r="CWC66" i="9"/>
  <c r="CYG66" i="9"/>
  <c r="DAM66" i="9"/>
  <c r="DCK66" i="9"/>
  <c r="DEC66" i="9"/>
  <c r="DGG66" i="9"/>
  <c r="DHY66" i="9"/>
  <c r="DJU66" i="9"/>
  <c r="DLY66" i="9"/>
  <c r="DNQ66" i="9"/>
  <c r="DPI66" i="9"/>
  <c r="DRM66" i="9"/>
  <c r="DTI66" i="9"/>
  <c r="DVA66" i="9"/>
  <c r="DXE66" i="9"/>
  <c r="DYW66" i="9"/>
  <c r="EAK66" i="9"/>
  <c r="ECG66" i="9"/>
  <c r="EDU66" i="9"/>
  <c r="EFI66" i="9"/>
  <c r="EHE66" i="9"/>
  <c r="EIS66" i="9"/>
  <c r="EKG66" i="9"/>
  <c r="EMC66" i="9"/>
  <c r="ENQ66" i="9"/>
  <c r="EPC66" i="9"/>
  <c r="EQM66" i="9"/>
  <c r="ERW66" i="9"/>
  <c r="ETK66" i="9"/>
  <c r="EUU66" i="9"/>
  <c r="EWE66" i="9"/>
  <c r="EXO66" i="9"/>
  <c r="EYY66" i="9"/>
  <c r="FAI66" i="9"/>
  <c r="FBS66" i="9"/>
  <c r="FDG66" i="9"/>
  <c r="FEQ66" i="9"/>
  <c r="FGA66" i="9"/>
  <c r="FHK66" i="9"/>
  <c r="FIU66" i="9"/>
  <c r="FKE66" i="9"/>
  <c r="FLO66" i="9"/>
  <c r="FNC66" i="9"/>
  <c r="FOM66" i="9"/>
  <c r="FPW66" i="9"/>
  <c r="FRG66" i="9"/>
  <c r="FSQ66" i="9"/>
  <c r="FUA66" i="9"/>
  <c r="FVK66" i="9"/>
  <c r="FWY66" i="9"/>
  <c r="FYI66" i="9"/>
  <c r="FZS66" i="9"/>
  <c r="GBC66" i="9"/>
  <c r="GCM66" i="9"/>
  <c r="GDW66" i="9"/>
  <c r="ANK66" i="9"/>
  <c r="AVE66" i="9"/>
  <c r="BBA66" i="9"/>
  <c r="BGO66" i="9"/>
  <c r="BLC66" i="9"/>
  <c r="BOU66" i="9"/>
  <c r="BTA66" i="9"/>
  <c r="BWE66" i="9"/>
  <c r="BYK66" i="9"/>
  <c r="CAY66" i="9"/>
  <c r="CDA66" i="9"/>
  <c r="CFA66" i="9"/>
  <c r="CHM66" i="9"/>
  <c r="CJK66" i="9"/>
  <c r="CLM66" i="9"/>
  <c r="CNU66" i="9"/>
  <c r="CPW66" i="9"/>
  <c r="CRU66" i="9"/>
  <c r="ANS66" i="9"/>
  <c r="AVI66" i="9"/>
  <c r="BCG66" i="9"/>
  <c r="BGU66" i="9"/>
  <c r="BLE66" i="9"/>
  <c r="BOW66" i="9"/>
  <c r="BTC66" i="9"/>
  <c r="BWG66" i="9"/>
  <c r="BYQ66" i="9"/>
  <c r="CBA66" i="9"/>
  <c r="CDC66" i="9"/>
  <c r="CFE66" i="9"/>
  <c r="CHO66" i="9"/>
  <c r="CJM66" i="9"/>
  <c r="CLQ66" i="9"/>
  <c r="CNW66" i="9"/>
  <c r="CPY66" i="9"/>
  <c r="APG66" i="9"/>
  <c r="AWU66" i="9"/>
  <c r="BCM66" i="9"/>
  <c r="BHU66" i="9"/>
  <c r="BLI66" i="9"/>
  <c r="BPS66" i="9"/>
  <c r="BTE66" i="9"/>
  <c r="BWK66" i="9"/>
  <c r="BZE66" i="9"/>
  <c r="CBC66" i="9"/>
  <c r="CDG66" i="9"/>
  <c r="CFS66" i="9"/>
  <c r="CHQ66" i="9"/>
  <c r="CJO66" i="9"/>
  <c r="CMA66" i="9"/>
  <c r="COC66" i="9"/>
  <c r="API66" i="9"/>
  <c r="AWW66" i="9"/>
  <c r="BCO66" i="9"/>
  <c r="BHW66" i="9"/>
  <c r="BLO66" i="9"/>
  <c r="BPU66" i="9"/>
  <c r="BTG66" i="9"/>
  <c r="BWM66" i="9"/>
  <c r="BZG66" i="9"/>
  <c r="CBE66" i="9"/>
  <c r="CDI66" i="9"/>
  <c r="CFU66" i="9"/>
  <c r="CHS66" i="9"/>
  <c r="CJQ66" i="9"/>
  <c r="CMC66" i="9"/>
  <c r="COE66" i="9"/>
  <c r="CQE66" i="9"/>
  <c r="CSQ66" i="9"/>
  <c r="CUO66" i="9"/>
  <c r="CWQ66" i="9"/>
  <c r="CYY66" i="9"/>
  <c r="DBA66" i="9"/>
  <c r="APK66" i="9"/>
  <c r="AWY66" i="9"/>
  <c r="BCS66" i="9"/>
  <c r="BHY66" i="9"/>
  <c r="BMO66" i="9"/>
  <c r="BPW66" i="9"/>
  <c r="BTK66" i="9"/>
  <c r="BWO66" i="9"/>
  <c r="BZI66" i="9"/>
  <c r="CBM66" i="9"/>
  <c r="CDK66" i="9"/>
  <c r="CFW66" i="9"/>
  <c r="CHU66" i="9"/>
  <c r="CJY66" i="9"/>
  <c r="CME66" i="9"/>
  <c r="COI66" i="9"/>
  <c r="CQG66" i="9"/>
  <c r="CSS66" i="9"/>
  <c r="CUQ66" i="9"/>
  <c r="CWS66" i="9"/>
  <c r="CZA66" i="9"/>
  <c r="DBC66" i="9"/>
  <c r="APM66" i="9"/>
  <c r="AXA66" i="9"/>
  <c r="BDC66" i="9"/>
  <c r="BIA66" i="9"/>
  <c r="BMQ66" i="9"/>
  <c r="BPY66" i="9"/>
  <c r="BTM66" i="9"/>
  <c r="BWQ66" i="9"/>
  <c r="BZK66" i="9"/>
  <c r="CBO66" i="9"/>
  <c r="CDO66" i="9"/>
  <c r="CFY66" i="9"/>
  <c r="CHW66" i="9"/>
  <c r="CKC66" i="9"/>
  <c r="CMG66" i="9"/>
  <c r="COK66" i="9"/>
  <c r="AQY66" i="9"/>
  <c r="AXI66" i="9"/>
  <c r="BEC66" i="9"/>
  <c r="BIC66" i="9"/>
  <c r="BMS66" i="9"/>
  <c r="BQG66" i="9"/>
  <c r="BTO66" i="9"/>
  <c r="BWS66" i="9"/>
  <c r="BZO66" i="9"/>
  <c r="CBQ66" i="9"/>
  <c r="CDY66" i="9"/>
  <c r="CGA66" i="9"/>
  <c r="CHY66" i="9"/>
  <c r="CKK66" i="9"/>
  <c r="CMK66" i="9"/>
  <c r="COM66" i="9"/>
  <c r="CQY66" i="9"/>
  <c r="CSW66" i="9"/>
  <c r="CUU66" i="9"/>
  <c r="CXG66" i="9"/>
  <c r="CZK66" i="9"/>
  <c r="DBG66" i="9"/>
  <c r="DDK66" i="9"/>
  <c r="DFC66" i="9"/>
  <c r="DGY66" i="9"/>
  <c r="DIY66" i="9"/>
  <c r="DKU66" i="9"/>
  <c r="DMM66" i="9"/>
  <c r="DOQ66" i="9"/>
  <c r="DQI66" i="9"/>
  <c r="DSE66" i="9"/>
  <c r="DUE66" i="9"/>
  <c r="DWA66" i="9"/>
  <c r="DXS66" i="9"/>
  <c r="DZS66" i="9"/>
  <c r="EBG66" i="9"/>
  <c r="ECU66" i="9"/>
  <c r="EEQ66" i="9"/>
  <c r="EGE66" i="9"/>
  <c r="EHS66" i="9"/>
  <c r="EJO66" i="9"/>
  <c r="ELC66" i="9"/>
  <c r="EMQ66" i="9"/>
  <c r="EOK66" i="9"/>
  <c r="EPU66" i="9"/>
  <c r="ERE66" i="9"/>
  <c r="ESO66" i="9"/>
  <c r="ETY66" i="9"/>
  <c r="EVI66" i="9"/>
  <c r="EWS66" i="9"/>
  <c r="EYG66" i="9"/>
  <c r="EZQ66" i="9"/>
  <c r="FBA66" i="9"/>
  <c r="FCK66" i="9"/>
  <c r="FDU66" i="9"/>
  <c r="FFE66" i="9"/>
  <c r="FGO66" i="9"/>
  <c r="FIC66" i="9"/>
  <c r="FJM66" i="9"/>
  <c r="FKW66" i="9"/>
  <c r="FMG66" i="9"/>
  <c r="FNQ66" i="9"/>
  <c r="FPA66" i="9"/>
  <c r="FQK66" i="9"/>
  <c r="FRY66" i="9"/>
  <c r="FTI66" i="9"/>
  <c r="FUS66" i="9"/>
  <c r="FWC66" i="9"/>
  <c r="FXM66" i="9"/>
  <c r="FYW66" i="9"/>
  <c r="GAG66" i="9"/>
  <c r="GBU66" i="9"/>
  <c r="GDE66" i="9"/>
  <c r="GEO66" i="9"/>
  <c r="GFY66" i="9"/>
  <c r="GHI66" i="9"/>
  <c r="GIS66" i="9"/>
  <c r="GKC66" i="9"/>
  <c r="GLQ66" i="9"/>
  <c r="GNA66" i="9"/>
  <c r="GOK66" i="9"/>
  <c r="GPU66" i="9"/>
  <c r="GRE66" i="9"/>
  <c r="GSO66" i="9"/>
  <c r="GTW66" i="9"/>
  <c r="GVC66" i="9"/>
  <c r="GWI66" i="9"/>
  <c r="GXO66" i="9"/>
  <c r="GYU66" i="9"/>
  <c r="HAA66" i="9"/>
  <c r="HBG66" i="9"/>
  <c r="HCM66" i="9"/>
  <c r="HDS66" i="9"/>
  <c r="HEY66" i="9"/>
  <c r="HGE66" i="9"/>
  <c r="HHK66" i="9"/>
  <c r="HIQ66" i="9"/>
  <c r="HJW66" i="9"/>
  <c r="HLC66" i="9"/>
  <c r="HMI66" i="9"/>
  <c r="HNO66" i="9"/>
  <c r="HOU66" i="9"/>
  <c r="HQA66" i="9"/>
  <c r="HRG66" i="9"/>
  <c r="HSM66" i="9"/>
  <c r="HTS66" i="9"/>
  <c r="HUY66" i="9"/>
  <c r="HWE66" i="9"/>
  <c r="HXK66" i="9"/>
  <c r="HYQ66" i="9"/>
  <c r="HZW66" i="9"/>
  <c r="IBC66" i="9"/>
  <c r="ICI66" i="9"/>
  <c r="IDO66" i="9"/>
  <c r="IEU66" i="9"/>
  <c r="IGA66" i="9"/>
  <c r="IHG66" i="9"/>
  <c r="IIM66" i="9"/>
  <c r="IJS66" i="9"/>
  <c r="IKY66" i="9"/>
  <c r="IME66" i="9"/>
  <c r="INK66" i="9"/>
  <c r="IOQ66" i="9"/>
  <c r="IPW66" i="9"/>
  <c r="IRC66" i="9"/>
  <c r="ISI66" i="9"/>
  <c r="ITO66" i="9"/>
  <c r="IUU66" i="9"/>
  <c r="IWA66" i="9"/>
  <c r="IXG66" i="9"/>
  <c r="IYM66" i="9"/>
  <c r="IZS66" i="9"/>
  <c r="JAY66" i="9"/>
  <c r="JCE66" i="9"/>
  <c r="JDK66" i="9"/>
  <c r="JEQ66" i="9"/>
  <c r="JFW66" i="9"/>
  <c r="JHC66" i="9"/>
  <c r="JII66" i="9"/>
  <c r="JJO66" i="9"/>
  <c r="JKU66" i="9"/>
  <c r="JMA66" i="9"/>
  <c r="JNG66" i="9"/>
  <c r="JOM66" i="9"/>
  <c r="JPS66" i="9"/>
  <c r="JQY66" i="9"/>
  <c r="JSE66" i="9"/>
  <c r="JTK66" i="9"/>
  <c r="JUQ66" i="9"/>
  <c r="JVW66" i="9"/>
  <c r="JXC66" i="9"/>
  <c r="JYI66" i="9"/>
  <c r="JZO66" i="9"/>
  <c r="KAU66" i="9"/>
  <c r="KCA66" i="9"/>
  <c r="KDG66" i="9"/>
  <c r="ARC66" i="9"/>
  <c r="AYO66" i="9"/>
  <c r="BEE66" i="9"/>
  <c r="BIK66" i="9"/>
  <c r="BMU66" i="9"/>
  <c r="BQK66" i="9"/>
  <c r="BTQ66" i="9"/>
  <c r="BWU66" i="9"/>
  <c r="BZQ66" i="9"/>
  <c r="CBS66" i="9"/>
  <c r="CEA66" i="9"/>
  <c r="CGC66" i="9"/>
  <c r="CIA66" i="9"/>
  <c r="CKM66" i="9"/>
  <c r="CMM66" i="9"/>
  <c r="COO66" i="9"/>
  <c r="CRA66" i="9"/>
  <c r="CSY66" i="9"/>
  <c r="ARE66" i="9"/>
  <c r="AYU66" i="9"/>
  <c r="BEG66" i="9"/>
  <c r="BJI66" i="9"/>
  <c r="BMW66" i="9"/>
  <c r="BQM66" i="9"/>
  <c r="BUQ66" i="9"/>
  <c r="BXS66" i="9"/>
  <c r="BZS66" i="9"/>
  <c r="CBU66" i="9"/>
  <c r="CEG66" i="9"/>
  <c r="CGG66" i="9"/>
  <c r="CIE66" i="9"/>
  <c r="CKQ66" i="9"/>
  <c r="CMS66" i="9"/>
  <c r="COQ66" i="9"/>
  <c r="CRC66" i="9"/>
  <c r="CTA66" i="9"/>
  <c r="ARQ66" i="9"/>
  <c r="AYW66" i="9"/>
  <c r="BEI66" i="9"/>
  <c r="BJK66" i="9"/>
  <c r="BNA66" i="9"/>
  <c r="BRG66" i="9"/>
  <c r="BUS66" i="9"/>
  <c r="BXU66" i="9"/>
  <c r="BZU66" i="9"/>
  <c r="CCA66" i="9"/>
  <c r="CEI66" i="9"/>
  <c r="CGI66" i="9"/>
  <c r="CIM66" i="9"/>
  <c r="CKS66" i="9"/>
  <c r="CMU66" i="9"/>
  <c r="COW66" i="9"/>
  <c r="CRE66" i="9"/>
  <c r="CTC66" i="9"/>
  <c r="CVI66" i="9"/>
  <c r="CXO66" i="9"/>
  <c r="CZQ66" i="9"/>
  <c r="DBO66" i="9"/>
  <c r="DDQ66" i="9"/>
  <c r="DFI66" i="9"/>
  <c r="DHG66" i="9"/>
  <c r="DJE66" i="9"/>
  <c r="DLA66" i="9"/>
  <c r="DMU66" i="9"/>
  <c r="DOW66" i="9"/>
  <c r="DQO66" i="9"/>
  <c r="DSM66" i="9"/>
  <c r="DUO66" i="9"/>
  <c r="DWG66" i="9"/>
  <c r="DYE66" i="9"/>
  <c r="DZY66" i="9"/>
  <c r="EBM66" i="9"/>
  <c r="EDC66" i="9"/>
  <c r="EEW66" i="9"/>
  <c r="EGK66" i="9"/>
  <c r="EIA66" i="9"/>
  <c r="EJU66" i="9"/>
  <c r="ELI66" i="9"/>
  <c r="EMY66" i="9"/>
  <c r="EOQ66" i="9"/>
  <c r="EQA66" i="9"/>
  <c r="ERK66" i="9"/>
  <c r="ESU66" i="9"/>
  <c r="EUE66" i="9"/>
  <c r="EVO66" i="9"/>
  <c r="EXC66" i="9"/>
  <c r="EYM66" i="9"/>
  <c r="EZW66" i="9"/>
  <c r="FBG66" i="9"/>
  <c r="FCQ66" i="9"/>
  <c r="FEA66" i="9"/>
  <c r="FFK66" i="9"/>
  <c r="FGY66" i="9"/>
  <c r="FII66" i="9"/>
  <c r="FJS66" i="9"/>
  <c r="FLC66" i="9"/>
  <c r="FMM66" i="9"/>
  <c r="FNW66" i="9"/>
  <c r="FPG66" i="9"/>
  <c r="FQU66" i="9"/>
  <c r="FSE66" i="9"/>
  <c r="FTO66" i="9"/>
  <c r="FUY66" i="9"/>
  <c r="FWI66" i="9"/>
  <c r="FXS66" i="9"/>
  <c r="FZC66" i="9"/>
  <c r="GAQ66" i="9"/>
  <c r="GCA66" i="9"/>
  <c r="GDK66" i="9"/>
  <c r="GEU66" i="9"/>
  <c r="GGE66" i="9"/>
  <c r="GHO66" i="9"/>
  <c r="GIY66" i="9"/>
  <c r="GKM66" i="9"/>
  <c r="GLW66" i="9"/>
  <c r="GNG66" i="9"/>
  <c r="GOQ66" i="9"/>
  <c r="GQA66" i="9"/>
  <c r="GRK66" i="9"/>
  <c r="GSU66" i="9"/>
  <c r="GUC66" i="9"/>
  <c r="GVI66" i="9"/>
  <c r="GWO66" i="9"/>
  <c r="GXU66" i="9"/>
  <c r="GZA66" i="9"/>
  <c r="HAG66" i="9"/>
  <c r="HBM66" i="9"/>
  <c r="HCS66" i="9"/>
  <c r="HDY66" i="9"/>
  <c r="HFE66" i="9"/>
  <c r="HGK66" i="9"/>
  <c r="HHQ66" i="9"/>
  <c r="HIW66" i="9"/>
  <c r="HKC66" i="9"/>
  <c r="HLI66" i="9"/>
  <c r="HMO66" i="9"/>
  <c r="HNU66" i="9"/>
  <c r="HPA66" i="9"/>
  <c r="HQG66" i="9"/>
  <c r="HRM66" i="9"/>
  <c r="HSS66" i="9"/>
  <c r="HTY66" i="9"/>
  <c r="HVE66" i="9"/>
  <c r="HWK66" i="9"/>
  <c r="HXQ66" i="9"/>
  <c r="HYW66" i="9"/>
  <c r="IAC66" i="9"/>
  <c r="IBI66" i="9"/>
  <c r="ICO66" i="9"/>
  <c r="IDU66" i="9"/>
  <c r="IFA66" i="9"/>
  <c r="IGG66" i="9"/>
  <c r="IHM66" i="9"/>
  <c r="IIS66" i="9"/>
  <c r="IJY66" i="9"/>
  <c r="ILE66" i="9"/>
  <c r="IMK66" i="9"/>
  <c r="INQ66" i="9"/>
  <c r="IOW66" i="9"/>
  <c r="IQC66" i="9"/>
  <c r="IRI66" i="9"/>
  <c r="ISO66" i="9"/>
  <c r="ITU66" i="9"/>
  <c r="IVA66" i="9"/>
  <c r="IWG66" i="9"/>
  <c r="IXM66" i="9"/>
  <c r="IYS66" i="9"/>
  <c r="IZY66" i="9"/>
  <c r="JBE66" i="9"/>
  <c r="JCK66" i="9"/>
  <c r="JDQ66" i="9"/>
  <c r="JEW66" i="9"/>
  <c r="JGC66" i="9"/>
  <c r="JHI66" i="9"/>
  <c r="JIO66" i="9"/>
  <c r="JJU66" i="9"/>
  <c r="JLA66" i="9"/>
  <c r="JMG66" i="9"/>
  <c r="JNM66" i="9"/>
  <c r="JOS66" i="9"/>
  <c r="JPY66" i="9"/>
  <c r="JRE66" i="9"/>
  <c r="JSK66" i="9"/>
  <c r="JTQ66" i="9"/>
  <c r="JUW66" i="9"/>
  <c r="JWC66" i="9"/>
  <c r="JXI66" i="9"/>
  <c r="JYO66" i="9"/>
  <c r="ASY66" i="9"/>
  <c r="AZA66" i="9"/>
  <c r="BEQ66" i="9"/>
  <c r="BJO66" i="9"/>
  <c r="BNC66" i="9"/>
  <c r="BRI66" i="9"/>
  <c r="BUU66" i="9"/>
  <c r="BXW66" i="9"/>
  <c r="CAC66" i="9"/>
  <c r="CCI66" i="9"/>
  <c r="CEM66" i="9"/>
  <c r="CGK66" i="9"/>
  <c r="CIW66" i="9"/>
  <c r="CKU66" i="9"/>
  <c r="CMW66" i="9"/>
  <c r="CPE66" i="9"/>
  <c r="CRI66" i="9"/>
  <c r="CTG66" i="9"/>
  <c r="CVS66" i="9"/>
  <c r="CXQ66" i="9"/>
  <c r="CZS66" i="9"/>
  <c r="DCA66" i="9"/>
  <c r="DDS66" i="9"/>
  <c r="DFK66" i="9"/>
  <c r="DHO66" i="9"/>
  <c r="DJK66" i="9"/>
  <c r="DLC66" i="9"/>
  <c r="DNG66" i="9"/>
  <c r="DOY66" i="9"/>
  <c r="DQU66" i="9"/>
  <c r="DSU66" i="9"/>
  <c r="DUQ66" i="9"/>
  <c r="DWI66" i="9"/>
  <c r="DYM66" i="9"/>
  <c r="EAA66" i="9"/>
  <c r="EBO66" i="9"/>
  <c r="EDK66" i="9"/>
  <c r="EEY66" i="9"/>
  <c r="EGM66" i="9"/>
  <c r="EII66" i="9"/>
  <c r="EJW66" i="9"/>
  <c r="ELK66" i="9"/>
  <c r="ENG66" i="9"/>
  <c r="EOS66" i="9"/>
  <c r="EQC66" i="9"/>
  <c r="ERM66" i="9"/>
  <c r="ESW66" i="9"/>
  <c r="EUG66" i="9"/>
  <c r="EVU66" i="9"/>
  <c r="EXE66" i="9"/>
  <c r="EYO66" i="9"/>
  <c r="EZY66" i="9"/>
  <c r="FBI66" i="9"/>
  <c r="FCS66" i="9"/>
  <c r="FEC66" i="9"/>
  <c r="FFQ66" i="9"/>
  <c r="FHA66" i="9"/>
  <c r="FIK66" i="9"/>
  <c r="FJU66" i="9"/>
  <c r="FLE66" i="9"/>
  <c r="FMO66" i="9"/>
  <c r="FNY66" i="9"/>
  <c r="FPM66" i="9"/>
  <c r="FQW66" i="9"/>
  <c r="FSG66" i="9"/>
  <c r="FTQ66" i="9"/>
  <c r="FVA66" i="9"/>
  <c r="FWK66" i="9"/>
  <c r="FXU66" i="9"/>
  <c r="FZI66" i="9"/>
  <c r="GAS66" i="9"/>
  <c r="GCC66" i="9"/>
  <c r="GDM66" i="9"/>
  <c r="GEW66" i="9"/>
  <c r="GGG66" i="9"/>
  <c r="GHQ66" i="9"/>
  <c r="GJE66" i="9"/>
  <c r="GKO66" i="9"/>
  <c r="GLY66" i="9"/>
  <c r="GNI66" i="9"/>
  <c r="GOS66" i="9"/>
  <c r="GQC66" i="9"/>
  <c r="GRM66" i="9"/>
  <c r="GSW66" i="9"/>
  <c r="GUE66" i="9"/>
  <c r="GVK66" i="9"/>
  <c r="GWQ66" i="9"/>
  <c r="GXW66" i="9"/>
  <c r="GZC66" i="9"/>
  <c r="HAI66" i="9"/>
  <c r="HBO66" i="9"/>
  <c r="HCU66" i="9"/>
  <c r="HEA66" i="9"/>
  <c r="HFG66" i="9"/>
  <c r="HGM66" i="9"/>
  <c r="HHS66" i="9"/>
  <c r="HIY66" i="9"/>
  <c r="HKE66" i="9"/>
  <c r="HLK66" i="9"/>
  <c r="HMQ66" i="9"/>
  <c r="HNW66" i="9"/>
  <c r="HPC66" i="9"/>
  <c r="HQI66" i="9"/>
  <c r="HRO66" i="9"/>
  <c r="HSU66" i="9"/>
  <c r="HUA66" i="9"/>
  <c r="HVG66" i="9"/>
  <c r="HWM66" i="9"/>
  <c r="HXS66" i="9"/>
  <c r="HYY66" i="9"/>
  <c r="IAE66" i="9"/>
  <c r="IBK66" i="9"/>
  <c r="ICQ66" i="9"/>
  <c r="IDW66" i="9"/>
  <c r="IFC66" i="9"/>
  <c r="IGI66" i="9"/>
  <c r="IHO66" i="9"/>
  <c r="IIU66" i="9"/>
  <c r="IKA66" i="9"/>
  <c r="ILG66" i="9"/>
  <c r="IMM66" i="9"/>
  <c r="INS66" i="9"/>
  <c r="IOY66" i="9"/>
  <c r="IQE66" i="9"/>
  <c r="IRK66" i="9"/>
  <c r="ISQ66" i="9"/>
  <c r="ITW66" i="9"/>
  <c r="IVC66" i="9"/>
  <c r="IWI66" i="9"/>
  <c r="IXO66" i="9"/>
  <c r="IYU66" i="9"/>
  <c r="JAA66" i="9"/>
  <c r="JBG66" i="9"/>
  <c r="JCM66" i="9"/>
  <c r="JDS66" i="9"/>
  <c r="JEY66" i="9"/>
  <c r="JGE66" i="9"/>
  <c r="JHK66" i="9"/>
  <c r="JIQ66" i="9"/>
  <c r="JJW66" i="9"/>
  <c r="JLC66" i="9"/>
  <c r="JMI66" i="9"/>
  <c r="JNO66" i="9"/>
  <c r="JOU66" i="9"/>
  <c r="JQA66" i="9"/>
  <c r="JRG66" i="9"/>
  <c r="JSM66" i="9"/>
  <c r="JTS66" i="9"/>
  <c r="JUY66" i="9"/>
  <c r="JWE66" i="9"/>
  <c r="JXK66" i="9"/>
  <c r="JYQ66" i="9"/>
  <c r="CQC66" i="9"/>
  <c r="CWY66" i="9"/>
  <c r="DBE66" i="9"/>
  <c r="DEM66" i="9"/>
  <c r="DHC66" i="9"/>
  <c r="DKK66" i="9"/>
  <c r="DNK66" i="9"/>
  <c r="DQG66" i="9"/>
  <c r="DTM66" i="9"/>
  <c r="DWE66" i="9"/>
  <c r="DZE66" i="9"/>
  <c r="EBS66" i="9"/>
  <c r="EEI66" i="9"/>
  <c r="EHI66" i="9"/>
  <c r="EJS66" i="9"/>
  <c r="EMK66" i="9"/>
  <c r="EOW66" i="9"/>
  <c r="ERC66" i="9"/>
  <c r="ETO66" i="9"/>
  <c r="EVM66" i="9"/>
  <c r="EXW66" i="9"/>
  <c r="FAC66" i="9"/>
  <c r="FCI66" i="9"/>
  <c r="FEU66" i="9"/>
  <c r="FGW66" i="9"/>
  <c r="FJC66" i="9"/>
  <c r="FLI66" i="9"/>
  <c r="FNO66" i="9"/>
  <c r="FQA66" i="9"/>
  <c r="FSC66" i="9"/>
  <c r="FUM66" i="9"/>
  <c r="FWO66" i="9"/>
  <c r="FYU66" i="9"/>
  <c r="GBG66" i="9"/>
  <c r="GDI66" i="9"/>
  <c r="GFO66" i="9"/>
  <c r="GHG66" i="9"/>
  <c r="GJI66" i="9"/>
  <c r="GLC66" i="9"/>
  <c r="GMY66" i="9"/>
  <c r="GOW66" i="9"/>
  <c r="GQU66" i="9"/>
  <c r="GSM66" i="9"/>
  <c r="GUI66" i="9"/>
  <c r="CQK66" i="9"/>
  <c r="CXI66" i="9"/>
  <c r="DBI66" i="9"/>
  <c r="DEU66" i="9"/>
  <c r="DHQ66" i="9"/>
  <c r="DKQ66" i="9"/>
  <c r="DNS66" i="9"/>
  <c r="DQK66" i="9"/>
  <c r="DTO66" i="9"/>
  <c r="DWK66" i="9"/>
  <c r="DZG66" i="9"/>
  <c r="ECI66" i="9"/>
  <c r="EES66" i="9"/>
  <c r="EHK66" i="9"/>
  <c r="EJY66" i="9"/>
  <c r="EMM66" i="9"/>
  <c r="EPE66" i="9"/>
  <c r="ERG66" i="9"/>
  <c r="ETQ66" i="9"/>
  <c r="EVW66" i="9"/>
  <c r="EXY66" i="9"/>
  <c r="FAK66" i="9"/>
  <c r="FCM66" i="9"/>
  <c r="FEW66" i="9"/>
  <c r="FHC66" i="9"/>
  <c r="FJI66" i="9"/>
  <c r="FLU66" i="9"/>
  <c r="FNS66" i="9"/>
  <c r="FQC66" i="9"/>
  <c r="FSI66" i="9"/>
  <c r="FUO66" i="9"/>
  <c r="FXA66" i="9"/>
  <c r="FYY66" i="9"/>
  <c r="GBI66" i="9"/>
  <c r="GDO66" i="9"/>
  <c r="GFQ66" i="9"/>
  <c r="GHK66" i="9"/>
  <c r="GJM66" i="9"/>
  <c r="GLE66" i="9"/>
  <c r="GNC66" i="9"/>
  <c r="GPA66" i="9"/>
  <c r="GQW66" i="9"/>
  <c r="GSQ66" i="9"/>
  <c r="GUM66" i="9"/>
  <c r="GWA66" i="9"/>
  <c r="GXQ66" i="9"/>
  <c r="GZK66" i="9"/>
  <c r="HAY66" i="9"/>
  <c r="CSA66" i="9"/>
  <c r="CXM66" i="9"/>
  <c r="DBK66" i="9"/>
  <c r="DEW66" i="9"/>
  <c r="DHS66" i="9"/>
  <c r="DKS66" i="9"/>
  <c r="DNU66" i="9"/>
  <c r="DQM66" i="9"/>
  <c r="DTQ66" i="9"/>
  <c r="DWM66" i="9"/>
  <c r="DZK66" i="9"/>
  <c r="ECK66" i="9"/>
  <c r="EEU66" i="9"/>
  <c r="EHM66" i="9"/>
  <c r="EKA66" i="9"/>
  <c r="EMO66" i="9"/>
  <c r="EPG66" i="9"/>
  <c r="ERI66" i="9"/>
  <c r="ETS66" i="9"/>
  <c r="EVY66" i="9"/>
  <c r="EYA66" i="9"/>
  <c r="FAM66" i="9"/>
  <c r="FCO66" i="9"/>
  <c r="FEY66" i="9"/>
  <c r="FHE66" i="9"/>
  <c r="FJK66" i="9"/>
  <c r="FLW66" i="9"/>
  <c r="FNU66" i="9"/>
  <c r="FQE66" i="9"/>
  <c r="FSK66" i="9"/>
  <c r="FUQ66" i="9"/>
  <c r="FXC66" i="9"/>
  <c r="FZA66" i="9"/>
  <c r="GBK66" i="9"/>
  <c r="GDQ66" i="9"/>
  <c r="GFS66" i="9"/>
  <c r="GHM66" i="9"/>
  <c r="GJO66" i="9"/>
  <c r="GLG66" i="9"/>
  <c r="GNE66" i="9"/>
  <c r="GPC66" i="9"/>
  <c r="GQY66" i="9"/>
  <c r="GSS66" i="9"/>
  <c r="GUO66" i="9"/>
  <c r="GWC66" i="9"/>
  <c r="GXS66" i="9"/>
  <c r="GZM66" i="9"/>
  <c r="HBA66" i="9"/>
  <c r="HCQ66" i="9"/>
  <c r="HEK66" i="9"/>
  <c r="HFY66" i="9"/>
  <c r="HHO66" i="9"/>
  <c r="HJI66" i="9"/>
  <c r="HKW66" i="9"/>
  <c r="HMM66" i="9"/>
  <c r="HOG66" i="9"/>
  <c r="HPU66" i="9"/>
  <c r="HRK66" i="9"/>
  <c r="HTE66" i="9"/>
  <c r="HUS66" i="9"/>
  <c r="HWI66" i="9"/>
  <c r="HYC66" i="9"/>
  <c r="HZQ66" i="9"/>
  <c r="IBG66" i="9"/>
  <c r="IDA66" i="9"/>
  <c r="IEO66" i="9"/>
  <c r="IGE66" i="9"/>
  <c r="IHY66" i="9"/>
  <c r="IJM66" i="9"/>
  <c r="ILC66" i="9"/>
  <c r="IMW66" i="9"/>
  <c r="IOK66" i="9"/>
  <c r="IQA66" i="9"/>
  <c r="IRU66" i="9"/>
  <c r="ITI66" i="9"/>
  <c r="IUY66" i="9"/>
  <c r="IWS66" i="9"/>
  <c r="IYG66" i="9"/>
  <c r="IZW66" i="9"/>
  <c r="JBQ66" i="9"/>
  <c r="JDE66" i="9"/>
  <c r="JEU66" i="9"/>
  <c r="JGO66" i="9"/>
  <c r="JIC66" i="9"/>
  <c r="JJS66" i="9"/>
  <c r="JLM66" i="9"/>
  <c r="JNA66" i="9"/>
  <c r="JOQ66" i="9"/>
  <c r="JQK66" i="9"/>
  <c r="JRY66" i="9"/>
  <c r="JTO66" i="9"/>
  <c r="JVI66" i="9"/>
  <c r="JWW66" i="9"/>
  <c r="JYM66" i="9"/>
  <c r="KAA66" i="9"/>
  <c r="KBM66" i="9"/>
  <c r="KCW66" i="9"/>
  <c r="KEG66" i="9"/>
  <c r="KFO66" i="9"/>
  <c r="KGW66" i="9"/>
  <c r="KIE66" i="9"/>
  <c r="KJM66" i="9"/>
  <c r="KKU66" i="9"/>
  <c r="KMC66" i="9"/>
  <c r="KNK66" i="9"/>
  <c r="KOS66" i="9"/>
  <c r="KQA66" i="9"/>
  <c r="KRK66" i="9"/>
  <c r="KSS66" i="9"/>
  <c r="KUA66" i="9"/>
  <c r="KVG66" i="9"/>
  <c r="KWM66" i="9"/>
  <c r="KXS66" i="9"/>
  <c r="KYY66" i="9"/>
  <c r="LAE66" i="9"/>
  <c r="LBK66" i="9"/>
  <c r="LCQ66" i="9"/>
  <c r="LDW66" i="9"/>
  <c r="LFC66" i="9"/>
  <c r="LGI66" i="9"/>
  <c r="LHO66" i="9"/>
  <c r="LIU66" i="9"/>
  <c r="LKA66" i="9"/>
  <c r="LLG66" i="9"/>
  <c r="LMM66" i="9"/>
  <c r="LNS66" i="9"/>
  <c r="LOY66" i="9"/>
  <c r="LQE66" i="9"/>
  <c r="LRK66" i="9"/>
  <c r="LSQ66" i="9"/>
  <c r="LTW66" i="9"/>
  <c r="LVC66" i="9"/>
  <c r="LWI66" i="9"/>
  <c r="LXO66" i="9"/>
  <c r="LYU66" i="9"/>
  <c r="MAA66" i="9"/>
  <c r="MBG66" i="9"/>
  <c r="MCM66" i="9"/>
  <c r="MDS66" i="9"/>
  <c r="MEY66" i="9"/>
  <c r="MGE66" i="9"/>
  <c r="MHK66" i="9"/>
  <c r="MIQ66" i="9"/>
  <c r="MJW66" i="9"/>
  <c r="MLC66" i="9"/>
  <c r="MMI66" i="9"/>
  <c r="MNO66" i="9"/>
  <c r="MOU66" i="9"/>
  <c r="MQA66" i="9"/>
  <c r="MRG66" i="9"/>
  <c r="MSM66" i="9"/>
  <c r="MTS66" i="9"/>
  <c r="MUY66" i="9"/>
  <c r="MWE66" i="9"/>
  <c r="MXK66" i="9"/>
  <c r="MYQ66" i="9"/>
  <c r="MZW66" i="9"/>
  <c r="NBC66" i="9"/>
  <c r="NCI66" i="9"/>
  <c r="NDO66" i="9"/>
  <c r="NEU66" i="9"/>
  <c r="NGA66" i="9"/>
  <c r="NHG66" i="9"/>
  <c r="NIM66" i="9"/>
  <c r="NJS66" i="9"/>
  <c r="NKY66" i="9"/>
  <c r="NME66" i="9"/>
  <c r="NNK66" i="9"/>
  <c r="NOQ66" i="9"/>
  <c r="NPW66" i="9"/>
  <c r="NRC66" i="9"/>
  <c r="NSI66" i="9"/>
  <c r="CSO66" i="9"/>
  <c r="CXS66" i="9"/>
  <c r="DCC66" i="9"/>
  <c r="DEY66" i="9"/>
  <c r="DIE66" i="9"/>
  <c r="DKW66" i="9"/>
  <c r="DNW66" i="9"/>
  <c r="DQW66" i="9"/>
  <c r="DTS66" i="9"/>
  <c r="DXG66" i="9"/>
  <c r="DZU66" i="9"/>
  <c r="ECM66" i="9"/>
  <c r="EFA66" i="9"/>
  <c r="EHO66" i="9"/>
  <c r="EKI66" i="9"/>
  <c r="EMS66" i="9"/>
  <c r="EPI66" i="9"/>
  <c r="ERO66" i="9"/>
  <c r="ETU66" i="9"/>
  <c r="EWG66" i="9"/>
  <c r="EYI66" i="9"/>
  <c r="FAS66" i="9"/>
  <c r="FCU66" i="9"/>
  <c r="FFA66" i="9"/>
  <c r="FHM66" i="9"/>
  <c r="FJO66" i="9"/>
  <c r="FLY66" i="9"/>
  <c r="FOA66" i="9"/>
  <c r="FQG66" i="9"/>
  <c r="FSS66" i="9"/>
  <c r="FUU66" i="9"/>
  <c r="FXE66" i="9"/>
  <c r="FZK66" i="9"/>
  <c r="GBM66" i="9"/>
  <c r="GDY66" i="9"/>
  <c r="GFU66" i="9"/>
  <c r="CSU66" i="9"/>
  <c r="CXY66" i="9"/>
  <c r="DCE66" i="9"/>
  <c r="DFA66" i="9"/>
  <c r="DIG66" i="9"/>
  <c r="DKY66" i="9"/>
  <c r="DNY66" i="9"/>
  <c r="DQY66" i="9"/>
  <c r="DTW66" i="9"/>
  <c r="DXI66" i="9"/>
  <c r="DZW66" i="9"/>
  <c r="ECO66" i="9"/>
  <c r="EFC66" i="9"/>
  <c r="EHQ66" i="9"/>
  <c r="EKM66" i="9"/>
  <c r="EMU66" i="9"/>
  <c r="EPK66" i="9"/>
  <c r="ERQ66" i="9"/>
  <c r="ETW66" i="9"/>
  <c r="EWI66" i="9"/>
  <c r="EYK66" i="9"/>
  <c r="FAU66" i="9"/>
  <c r="FCW66" i="9"/>
  <c r="FFC66" i="9"/>
  <c r="FHO66" i="9"/>
  <c r="FJQ66" i="9"/>
  <c r="FMA66" i="9"/>
  <c r="FOG66" i="9"/>
  <c r="FQI66" i="9"/>
  <c r="FSU66" i="9"/>
  <c r="FUW66" i="9"/>
  <c r="FXG66" i="9"/>
  <c r="FZM66" i="9"/>
  <c r="GBO66" i="9"/>
  <c r="CUG66" i="9"/>
  <c r="CYI66" i="9"/>
  <c r="DCM66" i="9"/>
  <c r="DFE66" i="9"/>
  <c r="DII66" i="9"/>
  <c r="DLE66" i="9"/>
  <c r="DOA66" i="9"/>
  <c r="DRO66" i="9"/>
  <c r="DUG66" i="9"/>
  <c r="DXK66" i="9"/>
  <c r="EAC66" i="9"/>
  <c r="ECQ66" i="9"/>
  <c r="EFK66" i="9"/>
  <c r="EHU66" i="9"/>
  <c r="EKU66" i="9"/>
  <c r="ENI66" i="9"/>
  <c r="EPQ66" i="9"/>
  <c r="ESC66" i="9"/>
  <c r="EUA66" i="9"/>
  <c r="EWK66" i="9"/>
  <c r="EYQ66" i="9"/>
  <c r="FAW66" i="9"/>
  <c r="FDI66" i="9"/>
  <c r="FFG66" i="9"/>
  <c r="FHQ66" i="9"/>
  <c r="FJW66" i="9"/>
  <c r="FMC66" i="9"/>
  <c r="FOO66" i="9"/>
  <c r="FQM66" i="9"/>
  <c r="FSW66" i="9"/>
  <c r="FVC66" i="9"/>
  <c r="FXI66" i="9"/>
  <c r="FZU66" i="9"/>
  <c r="CUI66" i="9"/>
  <c r="CYM66" i="9"/>
  <c r="DCO66" i="9"/>
  <c r="DFG66" i="9"/>
  <c r="DIK66" i="9"/>
  <c r="DLG66" i="9"/>
  <c r="DOI66" i="9"/>
  <c r="DRQ66" i="9"/>
  <c r="DUM66" i="9"/>
  <c r="DXM66" i="9"/>
  <c r="EAE66" i="9"/>
  <c r="ECS66" i="9"/>
  <c r="EFO66" i="9"/>
  <c r="EHW66" i="9"/>
  <c r="EKW66" i="9"/>
  <c r="ENK66" i="9"/>
  <c r="EPS66" i="9"/>
  <c r="ESE66" i="9"/>
  <c r="EUC66" i="9"/>
  <c r="EWM66" i="9"/>
  <c r="EYS66" i="9"/>
  <c r="FAY66" i="9"/>
  <c r="FDK66" i="9"/>
  <c r="FFI66" i="9"/>
  <c r="FHS66" i="9"/>
  <c r="FJY66" i="9"/>
  <c r="FME66" i="9"/>
  <c r="FOQ66" i="9"/>
  <c r="FQS66" i="9"/>
  <c r="FSY66" i="9"/>
  <c r="FVE66" i="9"/>
  <c r="FXK66" i="9"/>
  <c r="FZW66" i="9"/>
  <c r="GBY66" i="9"/>
  <c r="GEI66" i="9"/>
  <c r="GGC66" i="9"/>
  <c r="CUM66" i="9"/>
  <c r="CYW66" i="9"/>
  <c r="DCQ66" i="9"/>
  <c r="DFM66" i="9"/>
  <c r="DIM66" i="9"/>
  <c r="DMA66" i="9"/>
  <c r="DOS66" i="9"/>
  <c r="DRS66" i="9"/>
  <c r="DUS66" i="9"/>
  <c r="DXO66" i="9"/>
  <c r="EAM66" i="9"/>
  <c r="ECW66" i="9"/>
  <c r="EFW66" i="9"/>
  <c r="EIK66" i="9"/>
  <c r="EKY66" i="9"/>
  <c r="ENS66" i="9"/>
  <c r="EPW66" i="9"/>
  <c r="ESG66" i="9"/>
  <c r="EUI66" i="9"/>
  <c r="EWO66" i="9"/>
  <c r="EZA66" i="9"/>
  <c r="FBC66" i="9"/>
  <c r="FDM66" i="9"/>
  <c r="FFS66" i="9"/>
  <c r="FHU66" i="9"/>
  <c r="FKG66" i="9"/>
  <c r="FMI66" i="9"/>
  <c r="FOS66" i="9"/>
  <c r="FQY66" i="9"/>
  <c r="FTE66" i="9"/>
  <c r="FVQ66" i="9"/>
  <c r="FXO66" i="9"/>
  <c r="FZY66" i="9"/>
  <c r="GCE66" i="9"/>
  <c r="GEK66" i="9"/>
  <c r="CUS66" i="9"/>
  <c r="CZC66" i="9"/>
  <c r="DCS66" i="9"/>
  <c r="DFS66" i="9"/>
  <c r="DIQ66" i="9"/>
  <c r="DMC66" i="9"/>
  <c r="DOU66" i="9"/>
  <c r="DRU66" i="9"/>
  <c r="DUU66" i="9"/>
  <c r="DXQ66" i="9"/>
  <c r="EAQ66" i="9"/>
  <c r="ECY66" i="9"/>
  <c r="EFY66" i="9"/>
  <c r="EIM66" i="9"/>
  <c r="ELA66" i="9"/>
  <c r="ENU66" i="9"/>
  <c r="EPY66" i="9"/>
  <c r="ESI66" i="9"/>
  <c r="EUO66" i="9"/>
  <c r="EWQ66" i="9"/>
  <c r="EZC66" i="9"/>
  <c r="FBE66" i="9"/>
  <c r="FDO66" i="9"/>
  <c r="FFU66" i="9"/>
  <c r="FHW66" i="9"/>
  <c r="FKI66" i="9"/>
  <c r="FMK66" i="9"/>
  <c r="FOU66" i="9"/>
  <c r="FRA66" i="9"/>
  <c r="FTG66" i="9"/>
  <c r="FVS66" i="9"/>
  <c r="FXQ66" i="9"/>
  <c r="GAA66" i="9"/>
  <c r="GCG66" i="9"/>
  <c r="GEM66" i="9"/>
  <c r="GGK66" i="9"/>
  <c r="GII66" i="9"/>
  <c r="CUW66" i="9"/>
  <c r="CZM66" i="9"/>
  <c r="DCU66" i="9"/>
  <c r="DGI66" i="9"/>
  <c r="DJA66" i="9"/>
  <c r="DME66" i="9"/>
  <c r="DPA66" i="9"/>
  <c r="DSA66" i="9"/>
  <c r="DVC66" i="9"/>
  <c r="DXU66" i="9"/>
  <c r="EAY66" i="9"/>
  <c r="EDM66" i="9"/>
  <c r="EGA66" i="9"/>
  <c r="EIU66" i="9"/>
  <c r="ELE66" i="9"/>
  <c r="ENW66" i="9"/>
  <c r="EQE66" i="9"/>
  <c r="ESK66" i="9"/>
  <c r="EUW66" i="9"/>
  <c r="EWU66" i="9"/>
  <c r="EZE66" i="9"/>
  <c r="FBK66" i="9"/>
  <c r="FDQ66" i="9"/>
  <c r="FGC66" i="9"/>
  <c r="FIE66" i="9"/>
  <c r="FKO66" i="9"/>
  <c r="FMQ66" i="9"/>
  <c r="FOW66" i="9"/>
  <c r="FRI66" i="9"/>
  <c r="FTK66" i="9"/>
  <c r="FVU66" i="9"/>
  <c r="FXW66" i="9"/>
  <c r="GAC66" i="9"/>
  <c r="GCO66" i="9"/>
  <c r="GEQ66" i="9"/>
  <c r="GGS66" i="9"/>
  <c r="GIK66" i="9"/>
  <c r="GKE66" i="9"/>
  <c r="GMG66" i="9"/>
  <c r="GOC66" i="9"/>
  <c r="CVE66" i="9"/>
  <c r="CZO66" i="9"/>
  <c r="DCY66" i="9"/>
  <c r="DGK66" i="9"/>
  <c r="DJC66" i="9"/>
  <c r="DMG66" i="9"/>
  <c r="DPC66" i="9"/>
  <c r="DSC66" i="9"/>
  <c r="DVG66" i="9"/>
  <c r="DXW66" i="9"/>
  <c r="EBA66" i="9"/>
  <c r="EDO66" i="9"/>
  <c r="EGC66" i="9"/>
  <c r="EIW66" i="9"/>
  <c r="ELG66" i="9"/>
  <c r="ENY66" i="9"/>
  <c r="EQG66" i="9"/>
  <c r="ESM66" i="9"/>
  <c r="EUY66" i="9"/>
  <c r="EXA66" i="9"/>
  <c r="EZG66" i="9"/>
  <c r="FBM66" i="9"/>
  <c r="FDS66" i="9"/>
  <c r="FGE66" i="9"/>
  <c r="FIG66" i="9"/>
  <c r="FKQ66" i="9"/>
  <c r="FMS66" i="9"/>
  <c r="FOY66" i="9"/>
  <c r="FRK66" i="9"/>
  <c r="FTM66" i="9"/>
  <c r="FVW66" i="9"/>
  <c r="FYC66" i="9"/>
  <c r="GAE66" i="9"/>
  <c r="GCQ66" i="9"/>
  <c r="CVU66" i="9"/>
  <c r="CZU66" i="9"/>
  <c r="DDM66" i="9"/>
  <c r="DGM66" i="9"/>
  <c r="DJM66" i="9"/>
  <c r="DMI66" i="9"/>
  <c r="DPO66" i="9"/>
  <c r="DSG66" i="9"/>
  <c r="DVS66" i="9"/>
  <c r="DYO66" i="9"/>
  <c r="EBC66" i="9"/>
  <c r="EDW66" i="9"/>
  <c r="EGG66" i="9"/>
  <c r="EIY66" i="9"/>
  <c r="ELM66" i="9"/>
  <c r="EOA66" i="9"/>
  <c r="EQO66" i="9"/>
  <c r="ESQ66" i="9"/>
  <c r="EVA66" i="9"/>
  <c r="EXG66" i="9"/>
  <c r="EZM66" i="9"/>
  <c r="FBY66" i="9"/>
  <c r="FDW66" i="9"/>
  <c r="FGG66" i="9"/>
  <c r="FIM66" i="9"/>
  <c r="FKS66" i="9"/>
  <c r="FNE66" i="9"/>
  <c r="FPC66" i="9"/>
  <c r="FRM66" i="9"/>
  <c r="FTS66" i="9"/>
  <c r="FVY66" i="9"/>
  <c r="FYK66" i="9"/>
  <c r="GAI66" i="9"/>
  <c r="GCS66" i="9"/>
  <c r="GEY66" i="9"/>
  <c r="GGW66" i="9"/>
  <c r="GIO66" i="9"/>
  <c r="GKQ66" i="9"/>
  <c r="GMK66" i="9"/>
  <c r="GOG66" i="9"/>
  <c r="GQE66" i="9"/>
  <c r="GSC66" i="9"/>
  <c r="GTS66" i="9"/>
  <c r="GVM66" i="9"/>
  <c r="GXC66" i="9"/>
  <c r="GYQ66" i="9"/>
  <c r="HAK66" i="9"/>
  <c r="HCA66" i="9"/>
  <c r="HDO66" i="9"/>
  <c r="HFI66" i="9"/>
  <c r="HGY66" i="9"/>
  <c r="HIM66" i="9"/>
  <c r="HKG66" i="9"/>
  <c r="HLW66" i="9"/>
  <c r="HNK66" i="9"/>
  <c r="HPE66" i="9"/>
  <c r="HQU66" i="9"/>
  <c r="HSI66" i="9"/>
  <c r="HUC66" i="9"/>
  <c r="HVS66" i="9"/>
  <c r="HXG66" i="9"/>
  <c r="HZA66" i="9"/>
  <c r="IAQ66" i="9"/>
  <c r="ICE66" i="9"/>
  <c r="IDY66" i="9"/>
  <c r="IFO66" i="9"/>
  <c r="IHC66" i="9"/>
  <c r="IIW66" i="9"/>
  <c r="IKM66" i="9"/>
  <c r="IMA66" i="9"/>
  <c r="INU66" i="9"/>
  <c r="IPK66" i="9"/>
  <c r="IQY66" i="9"/>
  <c r="ISS66" i="9"/>
  <c r="IUI66" i="9"/>
  <c r="IVW66" i="9"/>
  <c r="IXQ66" i="9"/>
  <c r="IZG66" i="9"/>
  <c r="JAU66" i="9"/>
  <c r="JCO66" i="9"/>
  <c r="JEE66" i="9"/>
  <c r="JFS66" i="9"/>
  <c r="JHM66" i="9"/>
  <c r="JJC66" i="9"/>
  <c r="JKQ66" i="9"/>
  <c r="JMK66" i="9"/>
  <c r="JOA66" i="9"/>
  <c r="JPO66" i="9"/>
  <c r="JRI66" i="9"/>
  <c r="JSY66" i="9"/>
  <c r="JUM66" i="9"/>
  <c r="JWG66" i="9"/>
  <c r="JXW66" i="9"/>
  <c r="JZK66" i="9"/>
  <c r="KAW66" i="9"/>
  <c r="KCG66" i="9"/>
  <c r="KDQ66" i="9"/>
  <c r="KEY66" i="9"/>
  <c r="KGI66" i="9"/>
  <c r="KHQ66" i="9"/>
  <c r="KIY66" i="9"/>
  <c r="KKG66" i="9"/>
  <c r="KLO66" i="9"/>
  <c r="KMW66" i="9"/>
  <c r="KOE66" i="9"/>
  <c r="KPM66" i="9"/>
  <c r="KQU66" i="9"/>
  <c r="KSC66" i="9"/>
  <c r="KTK66" i="9"/>
  <c r="KUS66" i="9"/>
  <c r="KVY66" i="9"/>
  <c r="KXE66" i="9"/>
  <c r="KYK66" i="9"/>
  <c r="KZQ66" i="9"/>
  <c r="LAW66" i="9"/>
  <c r="LCC66" i="9"/>
  <c r="LDI66" i="9"/>
  <c r="LEO66" i="9"/>
  <c r="LFU66" i="9"/>
  <c r="LHA66" i="9"/>
  <c r="LIG66" i="9"/>
  <c r="LJM66" i="9"/>
  <c r="LKS66" i="9"/>
  <c r="LLY66" i="9"/>
  <c r="LNE66" i="9"/>
  <c r="LOK66" i="9"/>
  <c r="LPQ66" i="9"/>
  <c r="LQW66" i="9"/>
  <c r="LSC66" i="9"/>
  <c r="LTI66" i="9"/>
  <c r="LUO66" i="9"/>
  <c r="LVU66" i="9"/>
  <c r="LXA66" i="9"/>
  <c r="LYG66" i="9"/>
  <c r="LZM66" i="9"/>
  <c r="MAS66" i="9"/>
  <c r="MBY66" i="9"/>
  <c r="MDE66" i="9"/>
  <c r="MEK66" i="9"/>
  <c r="MFQ66" i="9"/>
  <c r="MGW66" i="9"/>
  <c r="MIC66" i="9"/>
  <c r="MJI66" i="9"/>
  <c r="MKO66" i="9"/>
  <c r="MLU66" i="9"/>
  <c r="MNA66" i="9"/>
  <c r="MOG66" i="9"/>
  <c r="MPM66" i="9"/>
  <c r="MQS66" i="9"/>
  <c r="MRY66" i="9"/>
  <c r="MTE66" i="9"/>
  <c r="MUK66" i="9"/>
  <c r="MVQ66" i="9"/>
  <c r="MWW66" i="9"/>
  <c r="MYC66" i="9"/>
  <c r="MZI66" i="9"/>
  <c r="NAO66" i="9"/>
  <c r="NBU66" i="9"/>
  <c r="NDA66" i="9"/>
  <c r="NEG66" i="9"/>
  <c r="NFM66" i="9"/>
  <c r="NGS66" i="9"/>
  <c r="NHY66" i="9"/>
  <c r="NJE66" i="9"/>
  <c r="NKK66" i="9"/>
  <c r="NLQ66" i="9"/>
  <c r="NMW66" i="9"/>
  <c r="NOC66" i="9"/>
  <c r="NPI66" i="9"/>
  <c r="NQO66" i="9"/>
  <c r="CVW66" i="9"/>
  <c r="CZY66" i="9"/>
  <c r="DDO66" i="9"/>
  <c r="DGO66" i="9"/>
  <c r="DJO66" i="9"/>
  <c r="DMK66" i="9"/>
  <c r="DPS66" i="9"/>
  <c r="DSI66" i="9"/>
  <c r="DVU66" i="9"/>
  <c r="DYQ66" i="9"/>
  <c r="EBE66" i="9"/>
  <c r="EDY66" i="9"/>
  <c r="EGI66" i="9"/>
  <c r="EJA66" i="9"/>
  <c r="ELO66" i="9"/>
  <c r="EOE66" i="9"/>
  <c r="EQQ66" i="9"/>
  <c r="ESS66" i="9"/>
  <c r="EVC66" i="9"/>
  <c r="EXI66" i="9"/>
  <c r="EZO66" i="9"/>
  <c r="FCA66" i="9"/>
  <c r="FDY66" i="9"/>
  <c r="FGI66" i="9"/>
  <c r="FIO66" i="9"/>
  <c r="FKU66" i="9"/>
  <c r="FNG66" i="9"/>
  <c r="FPE66" i="9"/>
  <c r="FRO66" i="9"/>
  <c r="FTU66" i="9"/>
  <c r="FWA66" i="9"/>
  <c r="FYM66" i="9"/>
  <c r="GAO66" i="9"/>
  <c r="GCU66" i="9"/>
  <c r="GFA66" i="9"/>
  <c r="GGY66" i="9"/>
  <c r="GIQ66" i="9"/>
  <c r="GKS66" i="9"/>
  <c r="GMM66" i="9"/>
  <c r="GOI66" i="9"/>
  <c r="CWG66" i="9"/>
  <c r="DAU66" i="9"/>
  <c r="DDU66" i="9"/>
  <c r="DGQ66" i="9"/>
  <c r="DJW66" i="9"/>
  <c r="DMO66" i="9"/>
  <c r="DQA66" i="9"/>
  <c r="DSW66" i="9"/>
  <c r="DVW66" i="9"/>
  <c r="DYY66" i="9"/>
  <c r="EBI66" i="9"/>
  <c r="EEA66" i="9"/>
  <c r="EGO66" i="9"/>
  <c r="EJC66" i="9"/>
  <c r="EME66" i="9"/>
  <c r="EOM66" i="9"/>
  <c r="EQW66" i="9"/>
  <c r="ESY66" i="9"/>
  <c r="EVE66" i="9"/>
  <c r="EXQ66" i="9"/>
  <c r="EZS66" i="9"/>
  <c r="FCC66" i="9"/>
  <c r="FEE66" i="9"/>
  <c r="FGK66" i="9"/>
  <c r="FIW66" i="9"/>
  <c r="FKY66" i="9"/>
  <c r="FNI66" i="9"/>
  <c r="FPO66" i="9"/>
  <c r="FRQ66" i="9"/>
  <c r="FUC66" i="9"/>
  <c r="FWE66" i="9"/>
  <c r="FYO66" i="9"/>
  <c r="GAU66" i="9"/>
  <c r="GDA66" i="9"/>
  <c r="GFE66" i="9"/>
  <c r="GHA66" i="9"/>
  <c r="GIU66" i="9"/>
  <c r="GKW66" i="9"/>
  <c r="GMO66" i="9"/>
  <c r="GOM66" i="9"/>
  <c r="GQO66" i="9"/>
  <c r="GSG66" i="9"/>
  <c r="CWI66" i="9"/>
  <c r="DAW66" i="9"/>
  <c r="DDW66" i="9"/>
  <c r="DGS66" i="9"/>
  <c r="DKA66" i="9"/>
  <c r="DMQ66" i="9"/>
  <c r="DQC66" i="9"/>
  <c r="DSY66" i="9"/>
  <c r="DVY66" i="9"/>
  <c r="DZA66" i="9"/>
  <c r="EBK66" i="9"/>
  <c r="EEC66" i="9"/>
  <c r="EGQ66" i="9"/>
  <c r="EJG66" i="9"/>
  <c r="EMG66" i="9"/>
  <c r="EOO66" i="9"/>
  <c r="EQY66" i="9"/>
  <c r="ETA66" i="9"/>
  <c r="EVG66" i="9"/>
  <c r="EXS66" i="9"/>
  <c r="EZU66" i="9"/>
  <c r="FCE66" i="9"/>
  <c r="FEK66" i="9"/>
  <c r="FGM66" i="9"/>
  <c r="FIY66" i="9"/>
  <c r="FLA66" i="9"/>
  <c r="FNK66" i="9"/>
  <c r="FPQ66" i="9"/>
  <c r="FRS66" i="9"/>
  <c r="FUE66" i="9"/>
  <c r="FWG66" i="9"/>
  <c r="FYQ66" i="9"/>
  <c r="GAW66" i="9"/>
  <c r="GDC66" i="9"/>
  <c r="GFG66" i="9"/>
  <c r="GHC66" i="9"/>
  <c r="GIW66" i="9"/>
  <c r="GKY66" i="9"/>
  <c r="GMQ66" i="9"/>
  <c r="GOO66" i="9"/>
  <c r="GQQ66" i="9"/>
  <c r="GSI66" i="9"/>
  <c r="GUA66" i="9"/>
  <c r="GVU66" i="9"/>
  <c r="GXI66" i="9"/>
  <c r="GYY66" i="9"/>
  <c r="HAS66" i="9"/>
  <c r="HCG66" i="9"/>
  <c r="HDW66" i="9"/>
  <c r="HFQ66" i="9"/>
  <c r="HHE66" i="9"/>
  <c r="HIU66" i="9"/>
  <c r="HKO66" i="9"/>
  <c r="HMC66" i="9"/>
  <c r="HNS66" i="9"/>
  <c r="HPM66" i="9"/>
  <c r="HRA66" i="9"/>
  <c r="HSQ66" i="9"/>
  <c r="HUK66" i="9"/>
  <c r="HVY66" i="9"/>
  <c r="HXO66" i="9"/>
  <c r="HZI66" i="9"/>
  <c r="IAW66" i="9"/>
  <c r="ICM66" i="9"/>
  <c r="IEG66" i="9"/>
  <c r="IFU66" i="9"/>
  <c r="IHK66" i="9"/>
  <c r="IJE66" i="9"/>
  <c r="IKS66" i="9"/>
  <c r="IMI66" i="9"/>
  <c r="IOC66" i="9"/>
  <c r="IPQ66" i="9"/>
  <c r="IRG66" i="9"/>
  <c r="ITA66" i="9"/>
  <c r="IUO66" i="9"/>
  <c r="IWE66" i="9"/>
  <c r="IXY66" i="9"/>
  <c r="IZM66" i="9"/>
  <c r="JBC66" i="9"/>
  <c r="JCW66" i="9"/>
  <c r="JEK66" i="9"/>
  <c r="JGA66" i="9"/>
  <c r="JHU66" i="9"/>
  <c r="JJI66" i="9"/>
  <c r="JKY66" i="9"/>
  <c r="JMS66" i="9"/>
  <c r="JOG66" i="9"/>
  <c r="JPW66" i="9"/>
  <c r="JRQ66" i="9"/>
  <c r="JTE66" i="9"/>
  <c r="JUU66" i="9"/>
  <c r="JWO66" i="9"/>
  <c r="JYC66" i="9"/>
  <c r="JZS66" i="9"/>
  <c r="KBC66" i="9"/>
  <c r="KCM66" i="9"/>
  <c r="KDY66" i="9"/>
  <c r="KFG66" i="9"/>
  <c r="KGO66" i="9"/>
  <c r="KHW66" i="9"/>
  <c r="KJE66" i="9"/>
  <c r="KKM66" i="9"/>
  <c r="KLU66" i="9"/>
  <c r="KNC66" i="9"/>
  <c r="KOK66" i="9"/>
  <c r="KPS66" i="9"/>
  <c r="KRA66" i="9"/>
  <c r="KSI66" i="9"/>
  <c r="KTQ66" i="9"/>
  <c r="KUY66" i="9"/>
  <c r="KWE66" i="9"/>
  <c r="KXK66" i="9"/>
  <c r="KYQ66" i="9"/>
  <c r="KZW66" i="9"/>
  <c r="LBC66" i="9"/>
  <c r="LCI66" i="9"/>
  <c r="LDO66" i="9"/>
  <c r="LEU66" i="9"/>
  <c r="LGA66" i="9"/>
  <c r="LHG66" i="9"/>
  <c r="LIM66" i="9"/>
  <c r="LJS66" i="9"/>
  <c r="LKY66" i="9"/>
  <c r="LME66" i="9"/>
  <c r="LNK66" i="9"/>
  <c r="LOQ66" i="9"/>
  <c r="LPW66" i="9"/>
  <c r="LRC66" i="9"/>
  <c r="LSI66" i="9"/>
  <c r="LTO66" i="9"/>
  <c r="LUU66" i="9"/>
  <c r="LWA66" i="9"/>
  <c r="LXG66" i="9"/>
  <c r="LYM66" i="9"/>
  <c r="LZS66" i="9"/>
  <c r="MAY66" i="9"/>
  <c r="MCE66" i="9"/>
  <c r="MDK66" i="9"/>
  <c r="MEQ66" i="9"/>
  <c r="MFW66" i="9"/>
  <c r="MHC66" i="9"/>
  <c r="MII66" i="9"/>
  <c r="MJO66" i="9"/>
  <c r="MKU66" i="9"/>
  <c r="MMA66" i="9"/>
  <c r="MNG66" i="9"/>
  <c r="MOM66" i="9"/>
  <c r="MPS66" i="9"/>
  <c r="MQY66" i="9"/>
  <c r="MSE66" i="9"/>
  <c r="MTK66" i="9"/>
  <c r="MUQ66" i="9"/>
  <c r="MVW66" i="9"/>
  <c r="MXC66" i="9"/>
  <c r="MYI66" i="9"/>
  <c r="MZO66" i="9"/>
  <c r="NAU66" i="9"/>
  <c r="NCA66" i="9"/>
  <c r="NDG66" i="9"/>
  <c r="NEM66" i="9"/>
  <c r="CWO66" i="9"/>
  <c r="DAY66" i="9"/>
  <c r="DEE66" i="9"/>
  <c r="DHA66" i="9"/>
  <c r="DKI66" i="9"/>
  <c r="DNI66" i="9"/>
  <c r="DQE66" i="9"/>
  <c r="DTK66" i="9"/>
  <c r="DWC66" i="9"/>
  <c r="DZC66" i="9"/>
  <c r="EBQ66" i="9"/>
  <c r="EEE66" i="9"/>
  <c r="EHG66" i="9"/>
  <c r="EJQ66" i="9"/>
  <c r="EMI66" i="9"/>
  <c r="EOU66" i="9"/>
  <c r="ERA66" i="9"/>
  <c r="ETM66" i="9"/>
  <c r="EVK66" i="9"/>
  <c r="EXU66" i="9"/>
  <c r="FAA66" i="9"/>
  <c r="FCG66" i="9"/>
  <c r="FES66" i="9"/>
  <c r="FGQ66" i="9"/>
  <c r="FJA66" i="9"/>
  <c r="FLG66" i="9"/>
  <c r="FNM66" i="9"/>
  <c r="FPY66" i="9"/>
  <c r="FSA66" i="9"/>
  <c r="FUK66" i="9"/>
  <c r="FWM66" i="9"/>
  <c r="FYS66" i="9"/>
  <c r="GBE66" i="9"/>
  <c r="GDG66" i="9"/>
  <c r="GFM66" i="9"/>
  <c r="GHE66" i="9"/>
  <c r="GJG66" i="9"/>
  <c r="GLA66" i="9"/>
  <c r="GMW66" i="9"/>
  <c r="GOU66" i="9"/>
  <c r="GQS66" i="9"/>
  <c r="GSK66" i="9"/>
  <c r="GUG66" i="9"/>
  <c r="GVW66" i="9"/>
  <c r="GXK66" i="9"/>
  <c r="GZE66" i="9"/>
  <c r="HAU66" i="9"/>
  <c r="HCI66" i="9"/>
  <c r="HEC66" i="9"/>
  <c r="HFS66" i="9"/>
  <c r="HHG66" i="9"/>
  <c r="HJA66" i="9"/>
  <c r="HKQ66" i="9"/>
  <c r="HME66" i="9"/>
  <c r="HNY66" i="9"/>
  <c r="HPO66" i="9"/>
  <c r="HRC66" i="9"/>
  <c r="HSW66" i="9"/>
  <c r="HUM66" i="9"/>
  <c r="HWA66" i="9"/>
  <c r="HXU66" i="9"/>
  <c r="HZK66" i="9"/>
  <c r="IAY66" i="9"/>
  <c r="ICS66" i="9"/>
  <c r="IEI66" i="9"/>
  <c r="IFW66" i="9"/>
  <c r="IHQ66" i="9"/>
  <c r="IJG66" i="9"/>
  <c r="IKU66" i="9"/>
  <c r="IMO66" i="9"/>
  <c r="IOE66" i="9"/>
  <c r="IPS66" i="9"/>
  <c r="IRM66" i="9"/>
  <c r="ITC66" i="9"/>
  <c r="IUQ66" i="9"/>
  <c r="IWK66" i="9"/>
  <c r="IYA66" i="9"/>
  <c r="IZO66" i="9"/>
  <c r="JBI66" i="9"/>
  <c r="JCY66" i="9"/>
  <c r="JEM66" i="9"/>
  <c r="JGG66" i="9"/>
  <c r="JHW66" i="9"/>
  <c r="JJK66" i="9"/>
  <c r="JLE66" i="9"/>
  <c r="JMU66" i="9"/>
  <c r="JOI66" i="9"/>
  <c r="JQC66" i="9"/>
  <c r="JRS66" i="9"/>
  <c r="JTG66" i="9"/>
  <c r="JVA66" i="9"/>
  <c r="JWQ66" i="9"/>
  <c r="JYE66" i="9"/>
  <c r="JZU66" i="9"/>
  <c r="KBE66" i="9"/>
  <c r="KCQ66" i="9"/>
  <c r="KEA66" i="9"/>
  <c r="KFI66" i="9"/>
  <c r="KGQ66" i="9"/>
  <c r="KHY66" i="9"/>
  <c r="KJG66" i="9"/>
  <c r="KKO66" i="9"/>
  <c r="KLW66" i="9"/>
  <c r="KNE66" i="9"/>
  <c r="KOM66" i="9"/>
  <c r="KPU66" i="9"/>
  <c r="KRC66" i="9"/>
  <c r="KSK66" i="9"/>
  <c r="KTS66" i="9"/>
  <c r="KVA66" i="9"/>
  <c r="KWG66" i="9"/>
  <c r="KXM66" i="9"/>
  <c r="KYS66" i="9"/>
  <c r="KZY66" i="9"/>
  <c r="LBE66" i="9"/>
  <c r="LCK66" i="9"/>
  <c r="LDQ66" i="9"/>
  <c r="LEW66" i="9"/>
  <c r="LGC66" i="9"/>
  <c r="LHI66" i="9"/>
  <c r="LIO66" i="9"/>
  <c r="LJU66" i="9"/>
  <c r="LLA66" i="9"/>
  <c r="LMG66" i="9"/>
  <c r="LNM66" i="9"/>
  <c r="LOS66" i="9"/>
  <c r="LPY66" i="9"/>
  <c r="LRE66" i="9"/>
  <c r="LSK66" i="9"/>
  <c r="LTQ66" i="9"/>
  <c r="LUW66" i="9"/>
  <c r="LWC66" i="9"/>
  <c r="LXI66" i="9"/>
  <c r="LYO66" i="9"/>
  <c r="LZU66" i="9"/>
  <c r="MBA66" i="9"/>
  <c r="MCG66" i="9"/>
  <c r="MDM66" i="9"/>
  <c r="MES66" i="9"/>
  <c r="MFY66" i="9"/>
  <c r="MHE66" i="9"/>
  <c r="MIK66" i="9"/>
  <c r="MJQ66" i="9"/>
  <c r="MKW66" i="9"/>
  <c r="MMC66" i="9"/>
  <c r="MNI66" i="9"/>
  <c r="MOO66" i="9"/>
  <c r="MPU66" i="9"/>
  <c r="MRA66" i="9"/>
  <c r="MSG66" i="9"/>
  <c r="MTM66" i="9"/>
  <c r="MUS66" i="9"/>
  <c r="MVY66" i="9"/>
  <c r="MXE66" i="9"/>
  <c r="MYK66" i="9"/>
  <c r="MZQ66" i="9"/>
  <c r="NAW66" i="9"/>
  <c r="NCC66" i="9"/>
  <c r="NDI66" i="9"/>
  <c r="NEO66" i="9"/>
  <c r="NFU66" i="9"/>
  <c r="GBW66" i="9"/>
  <c r="GJU66" i="9"/>
  <c r="GNU66" i="9"/>
  <c r="GRO66" i="9"/>
  <c r="GUS66" i="9"/>
  <c r="GWY66" i="9"/>
  <c r="GZO66" i="9"/>
  <c r="HBS66" i="9"/>
  <c r="HDU66" i="9"/>
  <c r="HGC66" i="9"/>
  <c r="HIG66" i="9"/>
  <c r="HKM66" i="9"/>
  <c r="HMU66" i="9"/>
  <c r="HOS66" i="9"/>
  <c r="HQY66" i="9"/>
  <c r="HTI66" i="9"/>
  <c r="HVK66" i="9"/>
  <c r="HXM66" i="9"/>
  <c r="HZU66" i="9"/>
  <c r="IBY66" i="9"/>
  <c r="IEE66" i="9"/>
  <c r="IGM66" i="9"/>
  <c r="IIK66" i="9"/>
  <c r="IKQ66" i="9"/>
  <c r="INA66" i="9"/>
  <c r="IPC66" i="9"/>
  <c r="IRE66" i="9"/>
  <c r="ITM66" i="9"/>
  <c r="IVQ66" i="9"/>
  <c r="IXW66" i="9"/>
  <c r="JAE66" i="9"/>
  <c r="JCC66" i="9"/>
  <c r="JEI66" i="9"/>
  <c r="JGS66" i="9"/>
  <c r="JIU66" i="9"/>
  <c r="JKW66" i="9"/>
  <c r="JNE66" i="9"/>
  <c r="JPI66" i="9"/>
  <c r="JRO66" i="9"/>
  <c r="JTW66" i="9"/>
  <c r="JVU66" i="9"/>
  <c r="JYA66" i="9"/>
  <c r="KAG66" i="9"/>
  <c r="KBY66" i="9"/>
  <c r="KDW66" i="9"/>
  <c r="KFS66" i="9"/>
  <c r="KHI66" i="9"/>
  <c r="KJC66" i="9"/>
  <c r="KKY66" i="9"/>
  <c r="KMQ66" i="9"/>
  <c r="KOI66" i="9"/>
  <c r="KQG66" i="9"/>
  <c r="KRW66" i="9"/>
  <c r="KTO66" i="9"/>
  <c r="KVK66" i="9"/>
  <c r="KWY66" i="9"/>
  <c r="KYO66" i="9"/>
  <c r="LAI66" i="9"/>
  <c r="LBW66" i="9"/>
  <c r="LDM66" i="9"/>
  <c r="LFG66" i="9"/>
  <c r="GEA66" i="9"/>
  <c r="GJW66" i="9"/>
  <c r="GNW66" i="9"/>
  <c r="GRU66" i="9"/>
  <c r="GUU66" i="9"/>
  <c r="GXA66" i="9"/>
  <c r="GZQ66" i="9"/>
  <c r="HBW66" i="9"/>
  <c r="HEE66" i="9"/>
  <c r="HGG66" i="9"/>
  <c r="HII66" i="9"/>
  <c r="HKS66" i="9"/>
  <c r="HMY66" i="9"/>
  <c r="HOW66" i="9"/>
  <c r="HRE66" i="9"/>
  <c r="HTK66" i="9"/>
  <c r="HVO66" i="9"/>
  <c r="HXW66" i="9"/>
  <c r="HZY66" i="9"/>
  <c r="ICA66" i="9"/>
  <c r="IEK66" i="9"/>
  <c r="IGQ66" i="9"/>
  <c r="IIO66" i="9"/>
  <c r="IKW66" i="9"/>
  <c r="INC66" i="9"/>
  <c r="IPG66" i="9"/>
  <c r="IRO66" i="9"/>
  <c r="ITQ66" i="9"/>
  <c r="IVS66" i="9"/>
  <c r="IYC66" i="9"/>
  <c r="JAI66" i="9"/>
  <c r="JCG66" i="9"/>
  <c r="JEO66" i="9"/>
  <c r="JGU66" i="9"/>
  <c r="JIY66" i="9"/>
  <c r="JLG66" i="9"/>
  <c r="JNI66" i="9"/>
  <c r="JPK66" i="9"/>
  <c r="JRU66" i="9"/>
  <c r="JUA66" i="9"/>
  <c r="JVY66" i="9"/>
  <c r="JYG66" i="9"/>
  <c r="KAI66" i="9"/>
  <c r="KCC66" i="9"/>
  <c r="KEC66" i="9"/>
  <c r="KFU66" i="9"/>
  <c r="KHK66" i="9"/>
  <c r="KJI66" i="9"/>
  <c r="KLA66" i="9"/>
  <c r="KMS66" i="9"/>
  <c r="KOO66" i="9"/>
  <c r="KQI66" i="9"/>
  <c r="KRY66" i="9"/>
  <c r="KTW66" i="9"/>
  <c r="KVM66" i="9"/>
  <c r="KXA66" i="9"/>
  <c r="KYU66" i="9"/>
  <c r="LAK66" i="9"/>
  <c r="LBY66" i="9"/>
  <c r="LDS66" i="9"/>
  <c r="LFI66" i="9"/>
  <c r="GEG66" i="9"/>
  <c r="GJY66" i="9"/>
  <c r="GOE66" i="9"/>
  <c r="GRY66" i="9"/>
  <c r="GUW66" i="9"/>
  <c r="GXE66" i="9"/>
  <c r="GZS66" i="9"/>
  <c r="HBY66" i="9"/>
  <c r="HEI66" i="9"/>
  <c r="HGI66" i="9"/>
  <c r="HIK66" i="9"/>
  <c r="HKU66" i="9"/>
  <c r="HNA66" i="9"/>
  <c r="HOY66" i="9"/>
  <c r="HRI66" i="9"/>
  <c r="HTM66" i="9"/>
  <c r="HVQ66" i="9"/>
  <c r="HYA66" i="9"/>
  <c r="IAA66" i="9"/>
  <c r="ICC66" i="9"/>
  <c r="IEM66" i="9"/>
  <c r="IGS66" i="9"/>
  <c r="IIQ66" i="9"/>
  <c r="ILA66" i="9"/>
  <c r="INE66" i="9"/>
  <c r="IPI66" i="9"/>
  <c r="IRS66" i="9"/>
  <c r="ITS66" i="9"/>
  <c r="IVU66" i="9"/>
  <c r="IYE66" i="9"/>
  <c r="JAK66" i="9"/>
  <c r="JCI66" i="9"/>
  <c r="JES66" i="9"/>
  <c r="JGW66" i="9"/>
  <c r="JJA66" i="9"/>
  <c r="JLK66" i="9"/>
  <c r="JNK66" i="9"/>
  <c r="JPM66" i="9"/>
  <c r="JRW66" i="9"/>
  <c r="JUC66" i="9"/>
  <c r="JWA66" i="9"/>
  <c r="JYK66" i="9"/>
  <c r="KAK66" i="9"/>
  <c r="KCE66" i="9"/>
  <c r="KEE66" i="9"/>
  <c r="KFW66" i="9"/>
  <c r="KHO66" i="9"/>
  <c r="KJK66" i="9"/>
  <c r="KLC66" i="9"/>
  <c r="KMU66" i="9"/>
  <c r="KOQ66" i="9"/>
  <c r="KQK66" i="9"/>
  <c r="KSA66" i="9"/>
  <c r="KTY66" i="9"/>
  <c r="KVO66" i="9"/>
  <c r="KXC66" i="9"/>
  <c r="KYW66" i="9"/>
  <c r="LAM66" i="9"/>
  <c r="LCA66" i="9"/>
  <c r="LDU66" i="9"/>
  <c r="LFK66" i="9"/>
  <c r="LGY66" i="9"/>
  <c r="LIS66" i="9"/>
  <c r="LKI66" i="9"/>
  <c r="LLW66" i="9"/>
  <c r="LNQ66" i="9"/>
  <c r="LPG66" i="9"/>
  <c r="LQU66" i="9"/>
  <c r="LSO66" i="9"/>
  <c r="LUE66" i="9"/>
  <c r="LVS66" i="9"/>
  <c r="LXM66" i="9"/>
  <c r="LZC66" i="9"/>
  <c r="MAQ66" i="9"/>
  <c r="MCK66" i="9"/>
  <c r="MEA66" i="9"/>
  <c r="MFO66" i="9"/>
  <c r="MHI66" i="9"/>
  <c r="MIY66" i="9"/>
  <c r="MKM66" i="9"/>
  <c r="MMG66" i="9"/>
  <c r="MNW66" i="9"/>
  <c r="MPK66" i="9"/>
  <c r="MRE66" i="9"/>
  <c r="MSU66" i="9"/>
  <c r="MUI66" i="9"/>
  <c r="MWC66" i="9"/>
  <c r="MXS66" i="9"/>
  <c r="MZG66" i="9"/>
  <c r="NBA66" i="9"/>
  <c r="NCQ66" i="9"/>
  <c r="NEE66" i="9"/>
  <c r="NFW66" i="9"/>
  <c r="NHI66" i="9"/>
  <c r="NIS66" i="9"/>
  <c r="NKC66" i="9"/>
  <c r="NLM66" i="9"/>
  <c r="NMY66" i="9"/>
  <c r="NOI66" i="9"/>
  <c r="NPS66" i="9"/>
  <c r="NRE66" i="9"/>
  <c r="NSM66" i="9"/>
  <c r="NTS66" i="9"/>
  <c r="NUY66" i="9"/>
  <c r="NWE66" i="9"/>
  <c r="NXK66" i="9"/>
  <c r="NYQ66" i="9"/>
  <c r="NZW66" i="9"/>
  <c r="OBC66" i="9"/>
  <c r="OCI66" i="9"/>
  <c r="ODO66" i="9"/>
  <c r="OEU66" i="9"/>
  <c r="OGA66" i="9"/>
  <c r="OHG66" i="9"/>
  <c r="OIM66" i="9"/>
  <c r="OJS66" i="9"/>
  <c r="OKY66" i="9"/>
  <c r="OME66" i="9"/>
  <c r="ONK66" i="9"/>
  <c r="OOQ66" i="9"/>
  <c r="OPW66" i="9"/>
  <c r="ORC66" i="9"/>
  <c r="OSI66" i="9"/>
  <c r="OTO66" i="9"/>
  <c r="OUU66" i="9"/>
  <c r="OWA66" i="9"/>
  <c r="OXG66" i="9"/>
  <c r="OYM66" i="9"/>
  <c r="OZS66" i="9"/>
  <c r="PAY66" i="9"/>
  <c r="PCE66" i="9"/>
  <c r="PDK66" i="9"/>
  <c r="PEQ66" i="9"/>
  <c r="PFW66" i="9"/>
  <c r="PHC66" i="9"/>
  <c r="PII66" i="9"/>
  <c r="PJO66" i="9"/>
  <c r="PKU66" i="9"/>
  <c r="PMA66" i="9"/>
  <c r="PNG66" i="9"/>
  <c r="POM66" i="9"/>
  <c r="PPS66" i="9"/>
  <c r="PQY66" i="9"/>
  <c r="PSE66" i="9"/>
  <c r="PTK66" i="9"/>
  <c r="PUQ66" i="9"/>
  <c r="PVW66" i="9"/>
  <c r="PXC66" i="9"/>
  <c r="PYI66" i="9"/>
  <c r="PZO66" i="9"/>
  <c r="QAU66" i="9"/>
  <c r="QCA66" i="9"/>
  <c r="QDG66" i="9"/>
  <c r="QEM66" i="9"/>
  <c r="QFS66" i="9"/>
  <c r="QGY66" i="9"/>
  <c r="QIE66" i="9"/>
  <c r="QJK66" i="9"/>
  <c r="QKQ66" i="9"/>
  <c r="QLW66" i="9"/>
  <c r="QNC66" i="9"/>
  <c r="QOI66" i="9"/>
  <c r="QPO66" i="9"/>
  <c r="QQU66" i="9"/>
  <c r="QSA66" i="9"/>
  <c r="QTG66" i="9"/>
  <c r="QUM66" i="9"/>
  <c r="QVS66" i="9"/>
  <c r="QWY66" i="9"/>
  <c r="QYE66" i="9"/>
  <c r="QZK66" i="9"/>
  <c r="RAQ66" i="9"/>
  <c r="RBW66" i="9"/>
  <c r="RDC66" i="9"/>
  <c r="REI66" i="9"/>
  <c r="RFO66" i="9"/>
  <c r="RGU66" i="9"/>
  <c r="RIA66" i="9"/>
  <c r="RJG66" i="9"/>
  <c r="RKM66" i="9"/>
  <c r="RLS66" i="9"/>
  <c r="RMY66" i="9"/>
  <c r="ROE66" i="9"/>
  <c r="RPK66" i="9"/>
  <c r="RQQ66" i="9"/>
  <c r="RRW66" i="9"/>
  <c r="RTC66" i="9"/>
  <c r="RUI66" i="9"/>
  <c r="RVO66" i="9"/>
  <c r="RWU66" i="9"/>
  <c r="RYA66" i="9"/>
  <c r="RZG66" i="9"/>
  <c r="GES66" i="9"/>
  <c r="GKA66" i="9"/>
  <c r="GPI66" i="9"/>
  <c r="GSA66" i="9"/>
  <c r="GUY66" i="9"/>
  <c r="GXG66" i="9"/>
  <c r="GZU66" i="9"/>
  <c r="HCC66" i="9"/>
  <c r="HEM66" i="9"/>
  <c r="HGO66" i="9"/>
  <c r="HIO66" i="9"/>
  <c r="HKY66" i="9"/>
  <c r="HNC66" i="9"/>
  <c r="HPG66" i="9"/>
  <c r="HRQ66" i="9"/>
  <c r="HTO66" i="9"/>
  <c r="HVU66" i="9"/>
  <c r="HYE66" i="9"/>
  <c r="IAG66" i="9"/>
  <c r="ICG66" i="9"/>
  <c r="IEQ66" i="9"/>
  <c r="IGU66" i="9"/>
  <c r="IIY66" i="9"/>
  <c r="ILI66" i="9"/>
  <c r="ING66" i="9"/>
  <c r="IPM66" i="9"/>
  <c r="IRW66" i="9"/>
  <c r="ITY66" i="9"/>
  <c r="IVY66" i="9"/>
  <c r="IYI66" i="9"/>
  <c r="JAM66" i="9"/>
  <c r="JCQ66" i="9"/>
  <c r="JFA66" i="9"/>
  <c r="JGY66" i="9"/>
  <c r="JJE66" i="9"/>
  <c r="JLO66" i="9"/>
  <c r="JNQ66" i="9"/>
  <c r="JPQ66" i="9"/>
  <c r="JSA66" i="9"/>
  <c r="JUE66" i="9"/>
  <c r="JWI66" i="9"/>
  <c r="JYS66" i="9"/>
  <c r="KAM66" i="9"/>
  <c r="KCI66" i="9"/>
  <c r="KEI66" i="9"/>
  <c r="KFY66" i="9"/>
  <c r="KHS66" i="9"/>
  <c r="KJO66" i="9"/>
  <c r="GFW66" i="9"/>
  <c r="GKK66" i="9"/>
  <c r="GPK66" i="9"/>
  <c r="GSE66" i="9"/>
  <c r="GVA66" i="9"/>
  <c r="GXM66" i="9"/>
  <c r="GZW66" i="9"/>
  <c r="HCE66" i="9"/>
  <c r="HEO66" i="9"/>
  <c r="HGQ66" i="9"/>
  <c r="HIS66" i="9"/>
  <c r="HLA66" i="9"/>
  <c r="HNE66" i="9"/>
  <c r="HPK66" i="9"/>
  <c r="HRS66" i="9"/>
  <c r="HTQ66" i="9"/>
  <c r="HVW66" i="9"/>
  <c r="HYG66" i="9"/>
  <c r="IAI66" i="9"/>
  <c r="ICK66" i="9"/>
  <c r="IES66" i="9"/>
  <c r="IGW66" i="9"/>
  <c r="IJC66" i="9"/>
  <c r="ILK66" i="9"/>
  <c r="INI66" i="9"/>
  <c r="IPO66" i="9"/>
  <c r="IRY66" i="9"/>
  <c r="IUA66" i="9"/>
  <c r="IWC66" i="9"/>
  <c r="IYK66" i="9"/>
  <c r="JAO66" i="9"/>
  <c r="JCU66" i="9"/>
  <c r="JFC66" i="9"/>
  <c r="JHA66" i="9"/>
  <c r="JJG66" i="9"/>
  <c r="JLQ66" i="9"/>
  <c r="JNS66" i="9"/>
  <c r="JPU66" i="9"/>
  <c r="JSC66" i="9"/>
  <c r="JUG66" i="9"/>
  <c r="JWM66" i="9"/>
  <c r="JYU66" i="9"/>
  <c r="KAO66" i="9"/>
  <c r="KCK66" i="9"/>
  <c r="KEK66" i="9"/>
  <c r="KGA66" i="9"/>
  <c r="KHU66" i="9"/>
  <c r="GGA66" i="9"/>
  <c r="GLI66" i="9"/>
  <c r="GPM66" i="9"/>
  <c r="GTA66" i="9"/>
  <c r="GVE66" i="9"/>
  <c r="GXY66" i="9"/>
  <c r="GZY66" i="9"/>
  <c r="HCK66" i="9"/>
  <c r="HEQ66" i="9"/>
  <c r="HGU66" i="9"/>
  <c r="HJC66" i="9"/>
  <c r="HLE66" i="9"/>
  <c r="HNG66" i="9"/>
  <c r="HPQ66" i="9"/>
  <c r="HRW66" i="9"/>
  <c r="HTU66" i="9"/>
  <c r="HWC66" i="9"/>
  <c r="HYI66" i="9"/>
  <c r="IAM66" i="9"/>
  <c r="ICU66" i="9"/>
  <c r="IEW66" i="9"/>
  <c r="IGY66" i="9"/>
  <c r="IJI66" i="9"/>
  <c r="ILO66" i="9"/>
  <c r="INM66" i="9"/>
  <c r="IPU66" i="9"/>
  <c r="ISA66" i="9"/>
  <c r="IUE66" i="9"/>
  <c r="IWM66" i="9"/>
  <c r="IYO66" i="9"/>
  <c r="JAQ66" i="9"/>
  <c r="JDA66" i="9"/>
  <c r="JFG66" i="9"/>
  <c r="JHE66" i="9"/>
  <c r="JJM66" i="9"/>
  <c r="JLS66" i="9"/>
  <c r="JNW66" i="9"/>
  <c r="JQE66" i="9"/>
  <c r="JSG66" i="9"/>
  <c r="JUI66" i="9"/>
  <c r="JWS66" i="9"/>
  <c r="JYY66" i="9"/>
  <c r="KAQ66" i="9"/>
  <c r="KCS66" i="9"/>
  <c r="KEM66" i="9"/>
  <c r="KGC66" i="9"/>
  <c r="KIA66" i="9"/>
  <c r="GGI66" i="9"/>
  <c r="GLK66" i="9"/>
  <c r="GPO66" i="9"/>
  <c r="GTC66" i="9"/>
  <c r="GVG66" i="9"/>
  <c r="GYA66" i="9"/>
  <c r="HAC66" i="9"/>
  <c r="HCO66" i="9"/>
  <c r="HES66" i="9"/>
  <c r="HGW66" i="9"/>
  <c r="HJG66" i="9"/>
  <c r="HLG66" i="9"/>
  <c r="HNI66" i="9"/>
  <c r="HPS66" i="9"/>
  <c r="HRY66" i="9"/>
  <c r="HTW66" i="9"/>
  <c r="HWG66" i="9"/>
  <c r="HYK66" i="9"/>
  <c r="IAO66" i="9"/>
  <c r="ICY66" i="9"/>
  <c r="IEY66" i="9"/>
  <c r="IHA66" i="9"/>
  <c r="IJK66" i="9"/>
  <c r="ILQ66" i="9"/>
  <c r="INO66" i="9"/>
  <c r="IPY66" i="9"/>
  <c r="ISC66" i="9"/>
  <c r="IUG66" i="9"/>
  <c r="IWQ66" i="9"/>
  <c r="IYQ66" i="9"/>
  <c r="JAS66" i="9"/>
  <c r="JDC66" i="9"/>
  <c r="JFI66" i="9"/>
  <c r="JHG66" i="9"/>
  <c r="JJQ66" i="9"/>
  <c r="JLU66" i="9"/>
  <c r="JNY66" i="9"/>
  <c r="JQI66" i="9"/>
  <c r="JSI66" i="9"/>
  <c r="JUK66" i="9"/>
  <c r="JWU66" i="9"/>
  <c r="JZA66" i="9"/>
  <c r="KAS66" i="9"/>
  <c r="KCU66" i="9"/>
  <c r="KEO66" i="9"/>
  <c r="KGE66" i="9"/>
  <c r="KIC66" i="9"/>
  <c r="KJU66" i="9"/>
  <c r="GGU66" i="9"/>
  <c r="GLS66" i="9"/>
  <c r="GPQ66" i="9"/>
  <c r="GTG66" i="9"/>
  <c r="GVO66" i="9"/>
  <c r="GYE66" i="9"/>
  <c r="HAE66" i="9"/>
  <c r="HCW66" i="9"/>
  <c r="HEU66" i="9"/>
  <c r="HHA66" i="9"/>
  <c r="HJK66" i="9"/>
  <c r="HLM66" i="9"/>
  <c r="HNM66" i="9"/>
  <c r="HPW66" i="9"/>
  <c r="HSA66" i="9"/>
  <c r="HUE66" i="9"/>
  <c r="HWO66" i="9"/>
  <c r="HYM66" i="9"/>
  <c r="IAS66" i="9"/>
  <c r="IDC66" i="9"/>
  <c r="IFE66" i="9"/>
  <c r="IHE66" i="9"/>
  <c r="IJO66" i="9"/>
  <c r="ILS66" i="9"/>
  <c r="INW66" i="9"/>
  <c r="IQG66" i="9"/>
  <c r="ISE66" i="9"/>
  <c r="IUK66" i="9"/>
  <c r="IWU66" i="9"/>
  <c r="IYW66" i="9"/>
  <c r="JAW66" i="9"/>
  <c r="JDG66" i="9"/>
  <c r="JFK66" i="9"/>
  <c r="JHO66" i="9"/>
  <c r="JJY66" i="9"/>
  <c r="JLW66" i="9"/>
  <c r="JOC66" i="9"/>
  <c r="JQM66" i="9"/>
  <c r="JSO66" i="9"/>
  <c r="JUO66" i="9"/>
  <c r="JWY66" i="9"/>
  <c r="JZC66" i="9"/>
  <c r="KAY66" i="9"/>
  <c r="KCY66" i="9"/>
  <c r="KEQ66" i="9"/>
  <c r="KGK66" i="9"/>
  <c r="KIG66" i="9"/>
  <c r="GHS66" i="9"/>
  <c r="GLU66" i="9"/>
  <c r="GPS66" i="9"/>
  <c r="GTI66" i="9"/>
  <c r="GVS66" i="9"/>
  <c r="GYG66" i="9"/>
  <c r="HAM66" i="9"/>
  <c r="HCY66" i="9"/>
  <c r="HEW66" i="9"/>
  <c r="HHC66" i="9"/>
  <c r="HJM66" i="9"/>
  <c r="HLO66" i="9"/>
  <c r="HNQ66" i="9"/>
  <c r="HPY66" i="9"/>
  <c r="HSC66" i="9"/>
  <c r="HUI66" i="9"/>
  <c r="HWQ66" i="9"/>
  <c r="HYO66" i="9"/>
  <c r="IAU66" i="9"/>
  <c r="IDE66" i="9"/>
  <c r="IFG66" i="9"/>
  <c r="IHI66" i="9"/>
  <c r="IJQ66" i="9"/>
  <c r="ILU66" i="9"/>
  <c r="IOA66" i="9"/>
  <c r="IQI66" i="9"/>
  <c r="ISG66" i="9"/>
  <c r="IUM66" i="9"/>
  <c r="IWW66" i="9"/>
  <c r="IYY66" i="9"/>
  <c r="JBA66" i="9"/>
  <c r="JDI66" i="9"/>
  <c r="JFM66" i="9"/>
  <c r="JHS66" i="9"/>
  <c r="JKA66" i="9"/>
  <c r="JLY66" i="9"/>
  <c r="JOE66" i="9"/>
  <c r="JQO66" i="9"/>
  <c r="JSQ66" i="9"/>
  <c r="JUS66" i="9"/>
  <c r="JXA66" i="9"/>
  <c r="JZE66" i="9"/>
  <c r="KBA66" i="9"/>
  <c r="KDA66" i="9"/>
  <c r="KES66" i="9"/>
  <c r="KGM66" i="9"/>
  <c r="KII66" i="9"/>
  <c r="KKA66" i="9"/>
  <c r="KLS66" i="9"/>
  <c r="KNO66" i="9"/>
  <c r="KPG66" i="9"/>
  <c r="GHY66" i="9"/>
  <c r="GMA66" i="9"/>
  <c r="GPW66" i="9"/>
  <c r="GTK66" i="9"/>
  <c r="GVY66" i="9"/>
  <c r="GYI66" i="9"/>
  <c r="HAQ66" i="9"/>
  <c r="HDC66" i="9"/>
  <c r="HFA66" i="9"/>
  <c r="HHI66" i="9"/>
  <c r="HJO66" i="9"/>
  <c r="HLS66" i="9"/>
  <c r="HOA66" i="9"/>
  <c r="HQC66" i="9"/>
  <c r="HSE66" i="9"/>
  <c r="HUO66" i="9"/>
  <c r="HWU66" i="9"/>
  <c r="HYS66" i="9"/>
  <c r="IBA66" i="9"/>
  <c r="IDG66" i="9"/>
  <c r="IFK66" i="9"/>
  <c r="IHS66" i="9"/>
  <c r="IJU66" i="9"/>
  <c r="ILW66" i="9"/>
  <c r="IOG66" i="9"/>
  <c r="IQM66" i="9"/>
  <c r="ISK66" i="9"/>
  <c r="IUS66" i="9"/>
  <c r="IWY66" i="9"/>
  <c r="IZC66" i="9"/>
  <c r="JBK66" i="9"/>
  <c r="JDM66" i="9"/>
  <c r="JFO66" i="9"/>
  <c r="JHY66" i="9"/>
  <c r="JKE66" i="9"/>
  <c r="JMC66" i="9"/>
  <c r="JOK66" i="9"/>
  <c r="JQQ66" i="9"/>
  <c r="JSU66" i="9"/>
  <c r="JVC66" i="9"/>
  <c r="JXE66" i="9"/>
  <c r="JZG66" i="9"/>
  <c r="KBG66" i="9"/>
  <c r="KDC66" i="9"/>
  <c r="KEU66" i="9"/>
  <c r="KGS66" i="9"/>
  <c r="GIC66" i="9"/>
  <c r="GMC66" i="9"/>
  <c r="GPY66" i="9"/>
  <c r="GTM66" i="9"/>
  <c r="GWE66" i="9"/>
  <c r="GYK66" i="9"/>
  <c r="HAW66" i="9"/>
  <c r="HDE66" i="9"/>
  <c r="HFC66" i="9"/>
  <c r="HHM66" i="9"/>
  <c r="HJQ66" i="9"/>
  <c r="HLU66" i="9"/>
  <c r="HOE66" i="9"/>
  <c r="HQE66" i="9"/>
  <c r="HSG66" i="9"/>
  <c r="HUQ66" i="9"/>
  <c r="HWW66" i="9"/>
  <c r="HYU66" i="9"/>
  <c r="IBE66" i="9"/>
  <c r="IDI66" i="9"/>
  <c r="IFM66" i="9"/>
  <c r="IHW66" i="9"/>
  <c r="IJW66" i="9"/>
  <c r="ILY66" i="9"/>
  <c r="IOI66" i="9"/>
  <c r="IQO66" i="9"/>
  <c r="ISM66" i="9"/>
  <c r="IUW66" i="9"/>
  <c r="IXA66" i="9"/>
  <c r="IZE66" i="9"/>
  <c r="JBO66" i="9"/>
  <c r="JDO66" i="9"/>
  <c r="JFQ66" i="9"/>
  <c r="JIA66" i="9"/>
  <c r="JKG66" i="9"/>
  <c r="JME66" i="9"/>
  <c r="JOO66" i="9"/>
  <c r="JQS66" i="9"/>
  <c r="JSW66" i="9"/>
  <c r="JVG66" i="9"/>
  <c r="GIE66" i="9"/>
  <c r="GMI66" i="9"/>
  <c r="GQG66" i="9"/>
  <c r="GTO66" i="9"/>
  <c r="GWG66" i="9"/>
  <c r="GYM66" i="9"/>
  <c r="HBC66" i="9"/>
  <c r="HDG66" i="9"/>
  <c r="HFK66" i="9"/>
  <c r="HHU66" i="9"/>
  <c r="HJS66" i="9"/>
  <c r="HLY66" i="9"/>
  <c r="HOI66" i="9"/>
  <c r="HQK66" i="9"/>
  <c r="HSK66" i="9"/>
  <c r="HUU66" i="9"/>
  <c r="HWY66" i="9"/>
  <c r="HZC66" i="9"/>
  <c r="IBM66" i="9"/>
  <c r="IDK66" i="9"/>
  <c r="IFQ66" i="9"/>
  <c r="IIA66" i="9"/>
  <c r="IKC66" i="9"/>
  <c r="IMC66" i="9"/>
  <c r="IOM66" i="9"/>
  <c r="IQQ66" i="9"/>
  <c r="ISU66" i="9"/>
  <c r="IVE66" i="9"/>
  <c r="IXC66" i="9"/>
  <c r="IZI66" i="9"/>
  <c r="JBS66" i="9"/>
  <c r="JDU66" i="9"/>
  <c r="JFU66" i="9"/>
  <c r="JIE66" i="9"/>
  <c r="JKI66" i="9"/>
  <c r="JMM66" i="9"/>
  <c r="JOW66" i="9"/>
  <c r="JQU66" i="9"/>
  <c r="JTA66" i="9"/>
  <c r="JVK66" i="9"/>
  <c r="JXM66" i="9"/>
  <c r="JZM66" i="9"/>
  <c r="KBO66" i="9"/>
  <c r="KDI66" i="9"/>
  <c r="KFC66" i="9"/>
  <c r="KGY66" i="9"/>
  <c r="KIO66" i="9"/>
  <c r="KKI66" i="9"/>
  <c r="KME66" i="9"/>
  <c r="KNW66" i="9"/>
  <c r="KPO66" i="9"/>
  <c r="KRM66" i="9"/>
  <c r="KTC66" i="9"/>
  <c r="KUU66" i="9"/>
  <c r="KWO66" i="9"/>
  <c r="KYC66" i="9"/>
  <c r="KZS66" i="9"/>
  <c r="LBM66" i="9"/>
  <c r="LDA66" i="9"/>
  <c r="LEQ66" i="9"/>
  <c r="LGK66" i="9"/>
  <c r="LHY66" i="9"/>
  <c r="LJO66" i="9"/>
  <c r="LLI66" i="9"/>
  <c r="LMW66" i="9"/>
  <c r="LOM66" i="9"/>
  <c r="LQG66" i="9"/>
  <c r="LRU66" i="9"/>
  <c r="LTK66" i="9"/>
  <c r="LVE66" i="9"/>
  <c r="LWS66" i="9"/>
  <c r="LYI66" i="9"/>
  <c r="MAC66" i="9"/>
  <c r="MBQ66" i="9"/>
  <c r="MDG66" i="9"/>
  <c r="MFA66" i="9"/>
  <c r="MGO66" i="9"/>
  <c r="MIE66" i="9"/>
  <c r="MJY66" i="9"/>
  <c r="MLM66" i="9"/>
  <c r="MNC66" i="9"/>
  <c r="MOW66" i="9"/>
  <c r="MQK66" i="9"/>
  <c r="MSA66" i="9"/>
  <c r="MTU66" i="9"/>
  <c r="MVI66" i="9"/>
  <c r="MWY66" i="9"/>
  <c r="MYS66" i="9"/>
  <c r="NAG66" i="9"/>
  <c r="NBW66" i="9"/>
  <c r="NDQ66" i="9"/>
  <c r="NFE66" i="9"/>
  <c r="NGQ66" i="9"/>
  <c r="NIC66" i="9"/>
  <c r="NJM66" i="9"/>
  <c r="NKW66" i="9"/>
  <c r="NMI66" i="9"/>
  <c r="NNS66" i="9"/>
  <c r="NPC66" i="9"/>
  <c r="NQM66" i="9"/>
  <c r="NRW66" i="9"/>
  <c r="NTE66" i="9"/>
  <c r="NUK66" i="9"/>
  <c r="NVQ66" i="9"/>
  <c r="NWW66" i="9"/>
  <c r="NYC66" i="9"/>
  <c r="NZI66" i="9"/>
  <c r="OAO66" i="9"/>
  <c r="OBU66" i="9"/>
  <c r="ODA66" i="9"/>
  <c r="OEG66" i="9"/>
  <c r="OFM66" i="9"/>
  <c r="OGS66" i="9"/>
  <c r="OHY66" i="9"/>
  <c r="OJE66" i="9"/>
  <c r="OKK66" i="9"/>
  <c r="OLQ66" i="9"/>
  <c r="OMW66" i="9"/>
  <c r="OOC66" i="9"/>
  <c r="OPI66" i="9"/>
  <c r="OQO66" i="9"/>
  <c r="ORU66" i="9"/>
  <c r="OTA66" i="9"/>
  <c r="OUG66" i="9"/>
  <c r="OVM66" i="9"/>
  <c r="OWS66" i="9"/>
  <c r="OXY66" i="9"/>
  <c r="OZE66" i="9"/>
  <c r="PAK66" i="9"/>
  <c r="PBQ66" i="9"/>
  <c r="PCW66" i="9"/>
  <c r="PEC66" i="9"/>
  <c r="PFI66" i="9"/>
  <c r="PGO66" i="9"/>
  <c r="PHU66" i="9"/>
  <c r="PJA66" i="9"/>
  <c r="PKG66" i="9"/>
  <c r="PLM66" i="9"/>
  <c r="PMS66" i="9"/>
  <c r="PNY66" i="9"/>
  <c r="PPE66" i="9"/>
  <c r="PQK66" i="9"/>
  <c r="PRQ66" i="9"/>
  <c r="PSW66" i="9"/>
  <c r="PUC66" i="9"/>
  <c r="PVI66" i="9"/>
  <c r="PWO66" i="9"/>
  <c r="PXU66" i="9"/>
  <c r="PZA66" i="9"/>
  <c r="QAG66" i="9"/>
  <c r="QBM66" i="9"/>
  <c r="QCS66" i="9"/>
  <c r="QDY66" i="9"/>
  <c r="QFE66" i="9"/>
  <c r="QGK66" i="9"/>
  <c r="QHQ66" i="9"/>
  <c r="QIW66" i="9"/>
  <c r="QKC66" i="9"/>
  <c r="QLI66" i="9"/>
  <c r="QMO66" i="9"/>
  <c r="QNU66" i="9"/>
  <c r="QPA66" i="9"/>
  <c r="QQG66" i="9"/>
  <c r="QRM66" i="9"/>
  <c r="QSS66" i="9"/>
  <c r="QTY66" i="9"/>
  <c r="QVE66" i="9"/>
  <c r="QWK66" i="9"/>
  <c r="QXQ66" i="9"/>
  <c r="QYW66" i="9"/>
  <c r="RAC66" i="9"/>
  <c r="RBI66" i="9"/>
  <c r="RCO66" i="9"/>
  <c r="RDU66" i="9"/>
  <c r="RFA66" i="9"/>
  <c r="RGG66" i="9"/>
  <c r="RHM66" i="9"/>
  <c r="RIS66" i="9"/>
  <c r="RJY66" i="9"/>
  <c r="RLE66" i="9"/>
  <c r="RMK66" i="9"/>
  <c r="RNQ66" i="9"/>
  <c r="ROW66" i="9"/>
  <c r="RQC66" i="9"/>
  <c r="RRI66" i="9"/>
  <c r="RSO66" i="9"/>
  <c r="RTU66" i="9"/>
  <c r="RVA66" i="9"/>
  <c r="RWG66" i="9"/>
  <c r="GIG66" i="9"/>
  <c r="GNK66" i="9"/>
  <c r="GRA66" i="9"/>
  <c r="GTQ66" i="9"/>
  <c r="GWK66" i="9"/>
  <c r="GYO66" i="9"/>
  <c r="HBE66" i="9"/>
  <c r="HDI66" i="9"/>
  <c r="HFO66" i="9"/>
  <c r="HHW66" i="9"/>
  <c r="HJU66" i="9"/>
  <c r="HMA66" i="9"/>
  <c r="HOK66" i="9"/>
  <c r="HQM66" i="9"/>
  <c r="HSO66" i="9"/>
  <c r="HUW66" i="9"/>
  <c r="HXA66" i="9"/>
  <c r="HZG66" i="9"/>
  <c r="IBO66" i="9"/>
  <c r="IDM66" i="9"/>
  <c r="IFS66" i="9"/>
  <c r="IIC66" i="9"/>
  <c r="IKE66" i="9"/>
  <c r="IMG66" i="9"/>
  <c r="IOO66" i="9"/>
  <c r="IQS66" i="9"/>
  <c r="ISY66" i="9"/>
  <c r="IVG66" i="9"/>
  <c r="IXE66" i="9"/>
  <c r="IZK66" i="9"/>
  <c r="JBU66" i="9"/>
  <c r="JDW66" i="9"/>
  <c r="JFY66" i="9"/>
  <c r="JIG66" i="9"/>
  <c r="JKK66" i="9"/>
  <c r="JMQ66" i="9"/>
  <c r="JOY66" i="9"/>
  <c r="JQW66" i="9"/>
  <c r="JTC66" i="9"/>
  <c r="JVM66" i="9"/>
  <c r="JXO66" i="9"/>
  <c r="JZQ66" i="9"/>
  <c r="KBQ66" i="9"/>
  <c r="KDK66" i="9"/>
  <c r="KFE66" i="9"/>
  <c r="KHA66" i="9"/>
  <c r="KIQ66" i="9"/>
  <c r="KKK66" i="9"/>
  <c r="KMG66" i="9"/>
  <c r="KNY66" i="9"/>
  <c r="KPQ66" i="9"/>
  <c r="KRO66" i="9"/>
  <c r="KTE66" i="9"/>
  <c r="KUW66" i="9"/>
  <c r="KWQ66" i="9"/>
  <c r="KYE66" i="9"/>
  <c r="KZU66" i="9"/>
  <c r="LBO66" i="9"/>
  <c r="LDC66" i="9"/>
  <c r="GIM66" i="9"/>
  <c r="GNM66" i="9"/>
  <c r="GRC66" i="9"/>
  <c r="GTU66" i="9"/>
  <c r="GWM66" i="9"/>
  <c r="GYS66" i="9"/>
  <c r="HBI66" i="9"/>
  <c r="HDK66" i="9"/>
  <c r="HFU66" i="9"/>
  <c r="HIA66" i="9"/>
  <c r="HJY66" i="9"/>
  <c r="HMG66" i="9"/>
  <c r="HOM66" i="9"/>
  <c r="HQQ66" i="9"/>
  <c r="HSY66" i="9"/>
  <c r="HVA66" i="9"/>
  <c r="HXC66" i="9"/>
  <c r="HZM66" i="9"/>
  <c r="IBS66" i="9"/>
  <c r="IDQ66" i="9"/>
  <c r="IFY66" i="9"/>
  <c r="IIE66" i="9"/>
  <c r="IKI66" i="9"/>
  <c r="IMQ66" i="9"/>
  <c r="IOS66" i="9"/>
  <c r="IQU66" i="9"/>
  <c r="ITE66" i="9"/>
  <c r="IVK66" i="9"/>
  <c r="IXI66" i="9"/>
  <c r="IZQ66" i="9"/>
  <c r="JBW66" i="9"/>
  <c r="JEA66" i="9"/>
  <c r="JGI66" i="9"/>
  <c r="JIK66" i="9"/>
  <c r="JKM66" i="9"/>
  <c r="JMW66" i="9"/>
  <c r="JPC66" i="9"/>
  <c r="JRA66" i="9"/>
  <c r="JTI66" i="9"/>
  <c r="JVO66" i="9"/>
  <c r="JXS66" i="9"/>
  <c r="JZW66" i="9"/>
  <c r="KBS66" i="9"/>
  <c r="KDM66" i="9"/>
  <c r="KFK66" i="9"/>
  <c r="KHC66" i="9"/>
  <c r="KIU66" i="9"/>
  <c r="KKQ66" i="9"/>
  <c r="KMI66" i="9"/>
  <c r="KOA66" i="9"/>
  <c r="KPW66" i="9"/>
  <c r="KRQ66" i="9"/>
  <c r="KTG66" i="9"/>
  <c r="KVC66" i="9"/>
  <c r="KWS66" i="9"/>
  <c r="KYG66" i="9"/>
  <c r="LAA66" i="9"/>
  <c r="LBQ66" i="9"/>
  <c r="LDE66" i="9"/>
  <c r="LEY66" i="9"/>
  <c r="LGO66" i="9"/>
  <c r="GJQ66" i="9"/>
  <c r="GNQ66" i="9"/>
  <c r="GRG66" i="9"/>
  <c r="GTY66" i="9"/>
  <c r="GWS66" i="9"/>
  <c r="GYW66" i="9"/>
  <c r="HBK66" i="9"/>
  <c r="HDM66" i="9"/>
  <c r="HFW66" i="9"/>
  <c r="HIC66" i="9"/>
  <c r="HKA66" i="9"/>
  <c r="HMK66" i="9"/>
  <c r="HOO66" i="9"/>
  <c r="HQS66" i="9"/>
  <c r="HTC66" i="9"/>
  <c r="HVC66" i="9"/>
  <c r="HXE66" i="9"/>
  <c r="HZO66" i="9"/>
  <c r="IBU66" i="9"/>
  <c r="IDS66" i="9"/>
  <c r="IGC66" i="9"/>
  <c r="IIG66" i="9"/>
  <c r="IKK66" i="9"/>
  <c r="IMU66" i="9"/>
  <c r="IOU66" i="9"/>
  <c r="IQW66" i="9"/>
  <c r="ITG66" i="9"/>
  <c r="IVM66" i="9"/>
  <c r="IXK66" i="9"/>
  <c r="IZU66" i="9"/>
  <c r="JBY66" i="9"/>
  <c r="JEC66" i="9"/>
  <c r="JGM66" i="9"/>
  <c r="JIM66" i="9"/>
  <c r="JKO66" i="9"/>
  <c r="JMY66" i="9"/>
  <c r="JPE66" i="9"/>
  <c r="JRC66" i="9"/>
  <c r="JTM66" i="9"/>
  <c r="JVQ66" i="9"/>
  <c r="JXU66" i="9"/>
  <c r="JZY66" i="9"/>
  <c r="KBU66" i="9"/>
  <c r="KDO66" i="9"/>
  <c r="KFM66" i="9"/>
  <c r="KHE66" i="9"/>
  <c r="KIW66" i="9"/>
  <c r="KKS66" i="9"/>
  <c r="KMM66" i="9"/>
  <c r="KOC66" i="9"/>
  <c r="KPY66" i="9"/>
  <c r="KRS66" i="9"/>
  <c r="KTI66" i="9"/>
  <c r="KVE66" i="9"/>
  <c r="KWU66" i="9"/>
  <c r="KYI66" i="9"/>
  <c r="LAC66" i="9"/>
  <c r="LBS66" i="9"/>
  <c r="LDG66" i="9"/>
  <c r="LFA66" i="9"/>
  <c r="LGQ66" i="9"/>
  <c r="LIE66" i="9"/>
  <c r="LJY66" i="9"/>
  <c r="LLO66" i="9"/>
  <c r="LNC66" i="9"/>
  <c r="LOW66" i="9"/>
  <c r="LQM66" i="9"/>
  <c r="LSA66" i="9"/>
  <c r="LTU66" i="9"/>
  <c r="LVK66" i="9"/>
  <c r="LWY66" i="9"/>
  <c r="LYS66" i="9"/>
  <c r="MAI66" i="9"/>
  <c r="MBW66" i="9"/>
  <c r="MDQ66" i="9"/>
  <c r="MFG66" i="9"/>
  <c r="MGU66" i="9"/>
  <c r="MIO66" i="9"/>
  <c r="MKE66" i="9"/>
  <c r="MLS66" i="9"/>
  <c r="MNM66" i="9"/>
  <c r="MPC66" i="9"/>
  <c r="MQQ66" i="9"/>
  <c r="MSK66" i="9"/>
  <c r="MUA66" i="9"/>
  <c r="MVO66" i="9"/>
  <c r="MXI66" i="9"/>
  <c r="MYY66" i="9"/>
  <c r="NAM66" i="9"/>
  <c r="NCG66" i="9"/>
  <c r="NDW66" i="9"/>
  <c r="NFK66" i="9"/>
  <c r="NGY66" i="9"/>
  <c r="NII66" i="9"/>
  <c r="NJU66" i="9"/>
  <c r="NLE66" i="9"/>
  <c r="NMO66" i="9"/>
  <c r="NNY66" i="9"/>
  <c r="NPK66" i="9"/>
  <c r="NQU66" i="9"/>
  <c r="NSC66" i="9"/>
  <c r="NTK66" i="9"/>
  <c r="NUQ66" i="9"/>
  <c r="NVW66" i="9"/>
  <c r="NXC66" i="9"/>
  <c r="NYI66" i="9"/>
  <c r="NZO66" i="9"/>
  <c r="OAU66" i="9"/>
  <c r="OCA66" i="9"/>
  <c r="ODG66" i="9"/>
  <c r="OEM66" i="9"/>
  <c r="OFS66" i="9"/>
  <c r="OGY66" i="9"/>
  <c r="OIE66" i="9"/>
  <c r="OJK66" i="9"/>
  <c r="OKQ66" i="9"/>
  <c r="OLW66" i="9"/>
  <c r="ONC66" i="9"/>
  <c r="OOI66" i="9"/>
  <c r="OPO66" i="9"/>
  <c r="OQU66" i="9"/>
  <c r="OSA66" i="9"/>
  <c r="OTG66" i="9"/>
  <c r="OUM66" i="9"/>
  <c r="OVS66" i="9"/>
  <c r="OWY66" i="9"/>
  <c r="OYE66" i="9"/>
  <c r="OZK66" i="9"/>
  <c r="PAQ66" i="9"/>
  <c r="PBW66" i="9"/>
  <c r="PDC66" i="9"/>
  <c r="PEI66" i="9"/>
  <c r="PFO66" i="9"/>
  <c r="PGU66" i="9"/>
  <c r="PIA66" i="9"/>
  <c r="PJG66" i="9"/>
  <c r="PKM66" i="9"/>
  <c r="PLS66" i="9"/>
  <c r="PMY66" i="9"/>
  <c r="POE66" i="9"/>
  <c r="PPK66" i="9"/>
  <c r="PQQ66" i="9"/>
  <c r="PRW66" i="9"/>
  <c r="PTC66" i="9"/>
  <c r="PUI66" i="9"/>
  <c r="PVO66" i="9"/>
  <c r="PWU66" i="9"/>
  <c r="PYA66" i="9"/>
  <c r="PZG66" i="9"/>
  <c r="QAM66" i="9"/>
  <c r="QBS66" i="9"/>
  <c r="QCY66" i="9"/>
  <c r="QEE66" i="9"/>
  <c r="QFK66" i="9"/>
  <c r="QGQ66" i="9"/>
  <c r="QHW66" i="9"/>
  <c r="QJC66" i="9"/>
  <c r="QKI66" i="9"/>
  <c r="QLO66" i="9"/>
  <c r="QMU66" i="9"/>
  <c r="QOA66" i="9"/>
  <c r="QPG66" i="9"/>
  <c r="QQM66" i="9"/>
  <c r="QRS66" i="9"/>
  <c r="QSY66" i="9"/>
  <c r="QUE66" i="9"/>
  <c r="QVK66" i="9"/>
  <c r="QWQ66" i="9"/>
  <c r="QXW66" i="9"/>
  <c r="QZC66" i="9"/>
  <c r="GJS66" i="9"/>
  <c r="GNS66" i="9"/>
  <c r="GRI66" i="9"/>
  <c r="GUQ66" i="9"/>
  <c r="GWU66" i="9"/>
  <c r="GZG66" i="9"/>
  <c r="HBQ66" i="9"/>
  <c r="HDQ66" i="9"/>
  <c r="HGA66" i="9"/>
  <c r="HIE66" i="9"/>
  <c r="HKI66" i="9"/>
  <c r="HMS66" i="9"/>
  <c r="HOQ66" i="9"/>
  <c r="HQW66" i="9"/>
  <c r="HTG66" i="9"/>
  <c r="HVI66" i="9"/>
  <c r="HXI66" i="9"/>
  <c r="HZS66" i="9"/>
  <c r="IBW66" i="9"/>
  <c r="IEA66" i="9"/>
  <c r="IGK66" i="9"/>
  <c r="III66" i="9"/>
  <c r="IKO66" i="9"/>
  <c r="IMY66" i="9"/>
  <c r="IPA66" i="9"/>
  <c r="IRA66" i="9"/>
  <c r="ITK66" i="9"/>
  <c r="IVO66" i="9"/>
  <c r="IXS66" i="9"/>
  <c r="JAC66" i="9"/>
  <c r="JCA66" i="9"/>
  <c r="JEG66" i="9"/>
  <c r="JGQ66" i="9"/>
  <c r="JIS66" i="9"/>
  <c r="JKS66" i="9"/>
  <c r="JNC66" i="9"/>
  <c r="JPG66" i="9"/>
  <c r="JRK66" i="9"/>
  <c r="JTU66" i="9"/>
  <c r="JVS66" i="9"/>
  <c r="JXY66" i="9"/>
  <c r="KAE66" i="9"/>
  <c r="KBW66" i="9"/>
  <c r="KDS66" i="9"/>
  <c r="KFQ66" i="9"/>
  <c r="KHG66" i="9"/>
  <c r="KJA66" i="9"/>
  <c r="KKW66" i="9"/>
  <c r="KMO66" i="9"/>
  <c r="KOG66" i="9"/>
  <c r="KQE66" i="9"/>
  <c r="KRU66" i="9"/>
  <c r="KTM66" i="9"/>
  <c r="KVI66" i="9"/>
  <c r="KWW66" i="9"/>
  <c r="KYM66" i="9"/>
  <c r="LAG66" i="9"/>
  <c r="LBU66" i="9"/>
  <c r="LDK66" i="9"/>
  <c r="LFE66" i="9"/>
  <c r="LGS66" i="9"/>
  <c r="LII66" i="9"/>
  <c r="LKC66" i="9"/>
  <c r="LLQ66" i="9"/>
  <c r="LNG66" i="9"/>
  <c r="LPA66" i="9"/>
  <c r="LQO66" i="9"/>
  <c r="LSE66" i="9"/>
  <c r="LTY66" i="9"/>
  <c r="LVM66" i="9"/>
  <c r="LXC66" i="9"/>
  <c r="LYW66" i="9"/>
  <c r="MAK66" i="9"/>
  <c r="MCA66" i="9"/>
  <c r="MDU66" i="9"/>
  <c r="MFI66" i="9"/>
  <c r="MGY66" i="9"/>
  <c r="MIS66" i="9"/>
  <c r="MKG66" i="9"/>
  <c r="MLW66" i="9"/>
  <c r="MNQ66" i="9"/>
  <c r="MPE66" i="9"/>
  <c r="MQU66" i="9"/>
  <c r="MSO66" i="9"/>
  <c r="MUC66" i="9"/>
  <c r="MVS66" i="9"/>
  <c r="MXM66" i="9"/>
  <c r="MZA66" i="9"/>
  <c r="NAQ66" i="9"/>
  <c r="NCK66" i="9"/>
  <c r="NDY66" i="9"/>
  <c r="NFO66" i="9"/>
  <c r="NHA66" i="9"/>
  <c r="NIK66" i="9"/>
  <c r="NJW66" i="9"/>
  <c r="NLG66" i="9"/>
  <c r="NMQ66" i="9"/>
  <c r="NOA66" i="9"/>
  <c r="NPM66" i="9"/>
  <c r="NQW66" i="9"/>
  <c r="NSE66" i="9"/>
  <c r="NTM66" i="9"/>
  <c r="NUS66" i="9"/>
  <c r="NVY66" i="9"/>
  <c r="NXE66" i="9"/>
  <c r="NYK66" i="9"/>
  <c r="NZQ66" i="9"/>
  <c r="OAW66" i="9"/>
  <c r="OCC66" i="9"/>
  <c r="ODI66" i="9"/>
  <c r="OEO66" i="9"/>
  <c r="OFU66" i="9"/>
  <c r="OHA66" i="9"/>
  <c r="OIG66" i="9"/>
  <c r="OJM66" i="9"/>
  <c r="OKS66" i="9"/>
  <c r="OLY66" i="9"/>
  <c r="ONE66" i="9"/>
  <c r="OOK66" i="9"/>
  <c r="OPQ66" i="9"/>
  <c r="OQW66" i="9"/>
  <c r="OSC66" i="9"/>
  <c r="OTI66" i="9"/>
  <c r="OUO66" i="9"/>
  <c r="OVU66" i="9"/>
  <c r="OXA66" i="9"/>
  <c r="OYG66" i="9"/>
  <c r="OZM66" i="9"/>
  <c r="PAS66" i="9"/>
  <c r="PBY66" i="9"/>
  <c r="PDE66" i="9"/>
  <c r="PEK66" i="9"/>
  <c r="PFQ66" i="9"/>
  <c r="PGW66" i="9"/>
  <c r="PIC66" i="9"/>
  <c r="PJI66" i="9"/>
  <c r="PKO66" i="9"/>
  <c r="PLU66" i="9"/>
  <c r="PNA66" i="9"/>
  <c r="POG66" i="9"/>
  <c r="PPM66" i="9"/>
  <c r="PQS66" i="9"/>
  <c r="PRY66" i="9"/>
  <c r="PTE66" i="9"/>
  <c r="PUK66" i="9"/>
  <c r="PVQ66" i="9"/>
  <c r="PWW66" i="9"/>
  <c r="PYC66" i="9"/>
  <c r="PZI66" i="9"/>
  <c r="QAO66" i="9"/>
  <c r="QBU66" i="9"/>
  <c r="QDA66" i="9"/>
  <c r="QEG66" i="9"/>
  <c r="QFM66" i="9"/>
  <c r="QGS66" i="9"/>
  <c r="QHY66" i="9"/>
  <c r="QJE66" i="9"/>
  <c r="QKK66" i="9"/>
  <c r="QLQ66" i="9"/>
  <c r="QMW66" i="9"/>
  <c r="QOC66" i="9"/>
  <c r="QPI66" i="9"/>
  <c r="QQO66" i="9"/>
  <c r="QRU66" i="9"/>
  <c r="QTA66" i="9"/>
  <c r="QUG66" i="9"/>
  <c r="QVM66" i="9"/>
  <c r="QWS66" i="9"/>
  <c r="QXY66" i="9"/>
  <c r="QZE66" i="9"/>
  <c r="JXG66" i="9"/>
  <c r="KLM66" i="9"/>
  <c r="KPI66" i="9"/>
  <c r="KSY66" i="9"/>
  <c r="KWI66" i="9"/>
  <c r="KZM66" i="9"/>
  <c r="LCW66" i="9"/>
  <c r="LFY66" i="9"/>
  <c r="LIK66" i="9"/>
  <c r="LKO66" i="9"/>
  <c r="LMS66" i="9"/>
  <c r="LPC66" i="9"/>
  <c r="LRG66" i="9"/>
  <c r="LTE66" i="9"/>
  <c r="LVO66" i="9"/>
  <c r="LXU66" i="9"/>
  <c r="LZW66" i="9"/>
  <c r="MCC66" i="9"/>
  <c r="MEG66" i="9"/>
  <c r="MGK66" i="9"/>
  <c r="MIU66" i="9"/>
  <c r="MKY66" i="9"/>
  <c r="MMW66" i="9"/>
  <c r="MPG66" i="9"/>
  <c r="MRM66" i="9"/>
  <c r="MTO66" i="9"/>
  <c r="MVU66" i="9"/>
  <c r="MXY66" i="9"/>
  <c r="NAC66" i="9"/>
  <c r="NCM66" i="9"/>
  <c r="NEQ66" i="9"/>
  <c r="NGM66" i="9"/>
  <c r="NIO66" i="9"/>
  <c r="NKI66" i="9"/>
  <c r="NMC66" i="9"/>
  <c r="NOE66" i="9"/>
  <c r="NQA66" i="9"/>
  <c r="NRS66" i="9"/>
  <c r="NTO66" i="9"/>
  <c r="NVE66" i="9"/>
  <c r="NWS66" i="9"/>
  <c r="NYM66" i="9"/>
  <c r="OAC66" i="9"/>
  <c r="OBQ66" i="9"/>
  <c r="ODK66" i="9"/>
  <c r="OFA66" i="9"/>
  <c r="OGO66" i="9"/>
  <c r="OII66" i="9"/>
  <c r="OJY66" i="9"/>
  <c r="OLM66" i="9"/>
  <c r="ONG66" i="9"/>
  <c r="OOW66" i="9"/>
  <c r="OQK66" i="9"/>
  <c r="OSE66" i="9"/>
  <c r="OTU66" i="9"/>
  <c r="OVI66" i="9"/>
  <c r="OXC66" i="9"/>
  <c r="OYS66" i="9"/>
  <c r="PAG66" i="9"/>
  <c r="PCA66" i="9"/>
  <c r="PDQ66" i="9"/>
  <c r="PFE66" i="9"/>
  <c r="PGY66" i="9"/>
  <c r="PIO66" i="9"/>
  <c r="PKC66" i="9"/>
  <c r="PLW66" i="9"/>
  <c r="PNM66" i="9"/>
  <c r="PPA66" i="9"/>
  <c r="PQU66" i="9"/>
  <c r="PSK66" i="9"/>
  <c r="PTY66" i="9"/>
  <c r="PVS66" i="9"/>
  <c r="PXI66" i="9"/>
  <c r="PYW66" i="9"/>
  <c r="QAQ66" i="9"/>
  <c r="QCG66" i="9"/>
  <c r="QDU66" i="9"/>
  <c r="QFO66" i="9"/>
  <c r="QHE66" i="9"/>
  <c r="QIS66" i="9"/>
  <c r="QKM66" i="9"/>
  <c r="QMC66" i="9"/>
  <c r="QNQ66" i="9"/>
  <c r="QPK66" i="9"/>
  <c r="QRA66" i="9"/>
  <c r="QSO66" i="9"/>
  <c r="QUI66" i="9"/>
  <c r="QVY66" i="9"/>
  <c r="QXM66" i="9"/>
  <c r="QZG66" i="9"/>
  <c r="RAS66" i="9"/>
  <c r="RCC66" i="9"/>
  <c r="RDM66" i="9"/>
  <c r="REW66" i="9"/>
  <c r="RGI66" i="9"/>
  <c r="RHS66" i="9"/>
  <c r="RJC66" i="9"/>
  <c r="RKO66" i="9"/>
  <c r="RLY66" i="9"/>
  <c r="RNI66" i="9"/>
  <c r="ROS66" i="9"/>
  <c r="RQE66" i="9"/>
  <c r="RRO66" i="9"/>
  <c r="RSY66" i="9"/>
  <c r="RUK66" i="9"/>
  <c r="RVU66" i="9"/>
  <c r="RXE66" i="9"/>
  <c r="RYM66" i="9"/>
  <c r="RZU66" i="9"/>
  <c r="SBA66" i="9"/>
  <c r="SCG66" i="9"/>
  <c r="SDM66" i="9"/>
  <c r="SES66" i="9"/>
  <c r="SFY66" i="9"/>
  <c r="SHE66" i="9"/>
  <c r="SIK66" i="9"/>
  <c r="SJQ66" i="9"/>
  <c r="SKW66" i="9"/>
  <c r="SMC66" i="9"/>
  <c r="SNI66" i="9"/>
  <c r="SOO66" i="9"/>
  <c r="SPU66" i="9"/>
  <c r="SRA66" i="9"/>
  <c r="SSG66" i="9"/>
  <c r="STM66" i="9"/>
  <c r="SUS66" i="9"/>
  <c r="SVY66" i="9"/>
  <c r="SXE66" i="9"/>
  <c r="SYK66" i="9"/>
  <c r="SZQ66" i="9"/>
  <c r="TAW66" i="9"/>
  <c r="TCC66" i="9"/>
  <c r="TDI66" i="9"/>
  <c r="TEO66" i="9"/>
  <c r="TFU66" i="9"/>
  <c r="THA66" i="9"/>
  <c r="TIG66" i="9"/>
  <c r="TJM66" i="9"/>
  <c r="TKS66" i="9"/>
  <c r="TLY66" i="9"/>
  <c r="TNE66" i="9"/>
  <c r="TOK66" i="9"/>
  <c r="TPQ66" i="9"/>
  <c r="TQW66" i="9"/>
  <c r="TSC66" i="9"/>
  <c r="TTI66" i="9"/>
  <c r="TUO66" i="9"/>
  <c r="TVU66" i="9"/>
  <c r="TXA66" i="9"/>
  <c r="TYG66" i="9"/>
  <c r="TZM66" i="9"/>
  <c r="UAS66" i="9"/>
  <c r="UBY66" i="9"/>
  <c r="UDE66" i="9"/>
  <c r="UEK66" i="9"/>
  <c r="UFQ66" i="9"/>
  <c r="UGW66" i="9"/>
  <c r="UIC66" i="9"/>
  <c r="UJI66" i="9"/>
  <c r="JZI66" i="9"/>
  <c r="KLQ66" i="9"/>
  <c r="KPK66" i="9"/>
  <c r="KTA66" i="9"/>
  <c r="KWK66" i="9"/>
  <c r="KZO66" i="9"/>
  <c r="LCY66" i="9"/>
  <c r="LGE66" i="9"/>
  <c r="LIQ66" i="9"/>
  <c r="LKQ66" i="9"/>
  <c r="LMU66" i="9"/>
  <c r="LPE66" i="9"/>
  <c r="LRI66" i="9"/>
  <c r="LTG66" i="9"/>
  <c r="LVQ66" i="9"/>
  <c r="LXW66" i="9"/>
  <c r="LZY66" i="9"/>
  <c r="MCI66" i="9"/>
  <c r="MEI66" i="9"/>
  <c r="MGM66" i="9"/>
  <c r="MIW66" i="9"/>
  <c r="MLA66" i="9"/>
  <c r="MMY66" i="9"/>
  <c r="MPI66" i="9"/>
  <c r="MRO66" i="9"/>
  <c r="MTQ66" i="9"/>
  <c r="MWA66" i="9"/>
  <c r="MYA66" i="9"/>
  <c r="NAE66" i="9"/>
  <c r="NCO66" i="9"/>
  <c r="NES66" i="9"/>
  <c r="NGO66" i="9"/>
  <c r="NIQ66" i="9"/>
  <c r="NKM66" i="9"/>
  <c r="NMG66" i="9"/>
  <c r="NOG66" i="9"/>
  <c r="NQC66" i="9"/>
  <c r="NRU66" i="9"/>
  <c r="NTQ66" i="9"/>
  <c r="NVG66" i="9"/>
  <c r="NWU66" i="9"/>
  <c r="NYO66" i="9"/>
  <c r="OAE66" i="9"/>
  <c r="OBS66" i="9"/>
  <c r="ODM66" i="9"/>
  <c r="OFC66" i="9"/>
  <c r="OGQ66" i="9"/>
  <c r="OIK66" i="9"/>
  <c r="OKA66" i="9"/>
  <c r="OLO66" i="9"/>
  <c r="ONI66" i="9"/>
  <c r="OOY66" i="9"/>
  <c r="OQM66" i="9"/>
  <c r="OSG66" i="9"/>
  <c r="OTW66" i="9"/>
  <c r="OVK66" i="9"/>
  <c r="OXE66" i="9"/>
  <c r="OYU66" i="9"/>
  <c r="PAI66" i="9"/>
  <c r="PCC66" i="9"/>
  <c r="PDS66" i="9"/>
  <c r="PFG66" i="9"/>
  <c r="PHA66" i="9"/>
  <c r="PIQ66" i="9"/>
  <c r="PKE66" i="9"/>
  <c r="PLY66" i="9"/>
  <c r="PNO66" i="9"/>
  <c r="PPC66" i="9"/>
  <c r="PQW66" i="9"/>
  <c r="PSM66" i="9"/>
  <c r="PUA66" i="9"/>
  <c r="PVU66" i="9"/>
  <c r="PXK66" i="9"/>
  <c r="PYY66" i="9"/>
  <c r="QAS66" i="9"/>
  <c r="QCI66" i="9"/>
  <c r="QDW66" i="9"/>
  <c r="QFQ66" i="9"/>
  <c r="QHG66" i="9"/>
  <c r="QIU66" i="9"/>
  <c r="QKO66" i="9"/>
  <c r="QME66" i="9"/>
  <c r="QNS66" i="9"/>
  <c r="QPM66" i="9"/>
  <c r="QRC66" i="9"/>
  <c r="KBK66" i="9"/>
  <c r="KLY66" i="9"/>
  <c r="KQM66" i="9"/>
  <c r="KUC66" i="9"/>
  <c r="KXG66" i="9"/>
  <c r="LAO66" i="9"/>
  <c r="LDY66" i="9"/>
  <c r="LGG66" i="9"/>
  <c r="LIW66" i="9"/>
  <c r="LKU66" i="9"/>
  <c r="LMY66" i="9"/>
  <c r="LPI66" i="9"/>
  <c r="LRM66" i="9"/>
  <c r="LTM66" i="9"/>
  <c r="LVW66" i="9"/>
  <c r="LXY66" i="9"/>
  <c r="MAE66" i="9"/>
  <c r="MCO66" i="9"/>
  <c r="MEM66" i="9"/>
  <c r="MGQ66" i="9"/>
  <c r="MJA66" i="9"/>
  <c r="MLE66" i="9"/>
  <c r="MNE66" i="9"/>
  <c r="MPO66" i="9"/>
  <c r="MRQ66" i="9"/>
  <c r="MTW66" i="9"/>
  <c r="MWG66" i="9"/>
  <c r="MYE66" i="9"/>
  <c r="NAI66" i="9"/>
  <c r="NCS66" i="9"/>
  <c r="NEW66" i="9"/>
  <c r="NGU66" i="9"/>
  <c r="NIU66" i="9"/>
  <c r="NKO66" i="9"/>
  <c r="NMK66" i="9"/>
  <c r="NOK66" i="9"/>
  <c r="NQE66" i="9"/>
  <c r="NRY66" i="9"/>
  <c r="NTU66" i="9"/>
  <c r="NVI66" i="9"/>
  <c r="NWY66" i="9"/>
  <c r="NYS66" i="9"/>
  <c r="OAG66" i="9"/>
  <c r="OBW66" i="9"/>
  <c r="ODQ66" i="9"/>
  <c r="OFE66" i="9"/>
  <c r="OGU66" i="9"/>
  <c r="OIO66" i="9"/>
  <c r="OKC66" i="9"/>
  <c r="OLS66" i="9"/>
  <c r="ONM66" i="9"/>
  <c r="OPA66" i="9"/>
  <c r="OQQ66" i="9"/>
  <c r="OSK66" i="9"/>
  <c r="OTY66" i="9"/>
  <c r="OVO66" i="9"/>
  <c r="OXI66" i="9"/>
  <c r="OYW66" i="9"/>
  <c r="PAM66" i="9"/>
  <c r="PCG66" i="9"/>
  <c r="PDU66" i="9"/>
  <c r="PFK66" i="9"/>
  <c r="PHE66" i="9"/>
  <c r="PIS66" i="9"/>
  <c r="PKI66" i="9"/>
  <c r="PMC66" i="9"/>
  <c r="PNQ66" i="9"/>
  <c r="PPG66" i="9"/>
  <c r="PRA66" i="9"/>
  <c r="PSO66" i="9"/>
  <c r="PUE66" i="9"/>
  <c r="PVY66" i="9"/>
  <c r="PXM66" i="9"/>
  <c r="PZC66" i="9"/>
  <c r="QAW66" i="9"/>
  <c r="QCK66" i="9"/>
  <c r="QEA66" i="9"/>
  <c r="QFU66" i="9"/>
  <c r="QHI66" i="9"/>
  <c r="QIY66" i="9"/>
  <c r="QKS66" i="9"/>
  <c r="QMG66" i="9"/>
  <c r="QNW66" i="9"/>
  <c r="QPQ66" i="9"/>
  <c r="QRE66" i="9"/>
  <c r="QSU66" i="9"/>
  <c r="QUO66" i="9"/>
  <c r="QWC66" i="9"/>
  <c r="QXS66" i="9"/>
  <c r="QZM66" i="9"/>
  <c r="RAW66" i="9"/>
  <c r="RCG66" i="9"/>
  <c r="RDQ66" i="9"/>
  <c r="RFC66" i="9"/>
  <c r="RGM66" i="9"/>
  <c r="RHW66" i="9"/>
  <c r="RJI66" i="9"/>
  <c r="RKS66" i="9"/>
  <c r="RMC66" i="9"/>
  <c r="RNM66" i="9"/>
  <c r="ROY66" i="9"/>
  <c r="RQI66" i="9"/>
  <c r="RRS66" i="9"/>
  <c r="RTE66" i="9"/>
  <c r="RUO66" i="9"/>
  <c r="RVY66" i="9"/>
  <c r="RXI66" i="9"/>
  <c r="RYQ66" i="9"/>
  <c r="RZY66" i="9"/>
  <c r="SBE66" i="9"/>
  <c r="SCK66" i="9"/>
  <c r="SDQ66" i="9"/>
  <c r="SEW66" i="9"/>
  <c r="SGC66" i="9"/>
  <c r="SHI66" i="9"/>
  <c r="SIO66" i="9"/>
  <c r="SJU66" i="9"/>
  <c r="SLA66" i="9"/>
  <c r="SMG66" i="9"/>
  <c r="SNM66" i="9"/>
  <c r="SOS66" i="9"/>
  <c r="SPY66" i="9"/>
  <c r="SRE66" i="9"/>
  <c r="SSK66" i="9"/>
  <c r="STQ66" i="9"/>
  <c r="SUW66" i="9"/>
  <c r="SWC66" i="9"/>
  <c r="SXI66" i="9"/>
  <c r="SYO66" i="9"/>
  <c r="SZU66" i="9"/>
  <c r="TBA66" i="9"/>
  <c r="TCG66" i="9"/>
  <c r="TDM66" i="9"/>
  <c r="TES66" i="9"/>
  <c r="TFY66" i="9"/>
  <c r="THE66" i="9"/>
  <c r="TIK66" i="9"/>
  <c r="TJQ66" i="9"/>
  <c r="TKW66" i="9"/>
  <c r="TMC66" i="9"/>
  <c r="TNI66" i="9"/>
  <c r="TOO66" i="9"/>
  <c r="TPU66" i="9"/>
  <c r="TRA66" i="9"/>
  <c r="TSG66" i="9"/>
  <c r="TTM66" i="9"/>
  <c r="TUS66" i="9"/>
  <c r="TVY66" i="9"/>
  <c r="TXE66" i="9"/>
  <c r="TYK66" i="9"/>
  <c r="TZQ66" i="9"/>
  <c r="UAW66" i="9"/>
  <c r="UCC66" i="9"/>
  <c r="UDI66" i="9"/>
  <c r="UEO66" i="9"/>
  <c r="UFU66" i="9"/>
  <c r="UHA66" i="9"/>
  <c r="UIG66" i="9"/>
  <c r="UJM66" i="9"/>
  <c r="UKS66" i="9"/>
  <c r="ULY66" i="9"/>
  <c r="UNE66" i="9"/>
  <c r="UOK66" i="9"/>
  <c r="UPQ66" i="9"/>
  <c r="KDE66" i="9"/>
  <c r="KMA66" i="9"/>
  <c r="KQO66" i="9"/>
  <c r="KUE66" i="9"/>
  <c r="KXI66" i="9"/>
  <c r="LAQ66" i="9"/>
  <c r="LEA66" i="9"/>
  <c r="LGM66" i="9"/>
  <c r="LIY66" i="9"/>
  <c r="LKW66" i="9"/>
  <c r="LNA66" i="9"/>
  <c r="LPK66" i="9"/>
  <c r="LRO66" i="9"/>
  <c r="LTS66" i="9"/>
  <c r="LVY66" i="9"/>
  <c r="LYA66" i="9"/>
  <c r="MAG66" i="9"/>
  <c r="MCQ66" i="9"/>
  <c r="MEO66" i="9"/>
  <c r="MGS66" i="9"/>
  <c r="MJC66" i="9"/>
  <c r="MLG66" i="9"/>
  <c r="MNK66" i="9"/>
  <c r="MPQ66" i="9"/>
  <c r="MRS66" i="9"/>
  <c r="MTY66" i="9"/>
  <c r="MWI66" i="9"/>
  <c r="MYG66" i="9"/>
  <c r="NAK66" i="9"/>
  <c r="NCU66" i="9"/>
  <c r="NEY66" i="9"/>
  <c r="NGW66" i="9"/>
  <c r="NIW66" i="9"/>
  <c r="NKQ66" i="9"/>
  <c r="NMM66" i="9"/>
  <c r="NOM66" i="9"/>
  <c r="NQG66" i="9"/>
  <c r="NSA66" i="9"/>
  <c r="NTW66" i="9"/>
  <c r="NVK66" i="9"/>
  <c r="NXA66" i="9"/>
  <c r="NYU66" i="9"/>
  <c r="OAI66" i="9"/>
  <c r="OBY66" i="9"/>
  <c r="ODS66" i="9"/>
  <c r="OFG66" i="9"/>
  <c r="OGW66" i="9"/>
  <c r="OIQ66" i="9"/>
  <c r="OKE66" i="9"/>
  <c r="OLU66" i="9"/>
  <c r="ONO66" i="9"/>
  <c r="OPC66" i="9"/>
  <c r="OQS66" i="9"/>
  <c r="OSM66" i="9"/>
  <c r="OUA66" i="9"/>
  <c r="OVQ66" i="9"/>
  <c r="OXK66" i="9"/>
  <c r="OYY66" i="9"/>
  <c r="PAO66" i="9"/>
  <c r="PCI66" i="9"/>
  <c r="PDW66" i="9"/>
  <c r="PFM66" i="9"/>
  <c r="PHG66" i="9"/>
  <c r="PIU66" i="9"/>
  <c r="PKK66" i="9"/>
  <c r="PME66" i="9"/>
  <c r="PNS66" i="9"/>
  <c r="PPI66" i="9"/>
  <c r="KEW66" i="9"/>
  <c r="KMY66" i="9"/>
  <c r="KQQ66" i="9"/>
  <c r="KUG66" i="9"/>
  <c r="KXO66" i="9"/>
  <c r="LAS66" i="9"/>
  <c r="LEC66" i="9"/>
  <c r="LGU66" i="9"/>
  <c r="LJA66" i="9"/>
  <c r="LLC66" i="9"/>
  <c r="LNI66" i="9"/>
  <c r="LPM66" i="9"/>
  <c r="LRQ66" i="9"/>
  <c r="LUA66" i="9"/>
  <c r="LWE66" i="9"/>
  <c r="LYC66" i="9"/>
  <c r="MAM66" i="9"/>
  <c r="MCS66" i="9"/>
  <c r="MEU66" i="9"/>
  <c r="MHA66" i="9"/>
  <c r="MJE66" i="9"/>
  <c r="MLI66" i="9"/>
  <c r="MNS66" i="9"/>
  <c r="MPW66" i="9"/>
  <c r="MRU66" i="9"/>
  <c r="MUE66" i="9"/>
  <c r="MWK66" i="9"/>
  <c r="MYM66" i="9"/>
  <c r="KGU66" i="9"/>
  <c r="KNA66" i="9"/>
  <c r="KQS66" i="9"/>
  <c r="KUI66" i="9"/>
  <c r="KXQ66" i="9"/>
  <c r="LAU66" i="9"/>
  <c r="LEE66" i="9"/>
  <c r="LGW66" i="9"/>
  <c r="LJC66" i="9"/>
  <c r="LLE66" i="9"/>
  <c r="LNO66" i="9"/>
  <c r="LPO66" i="9"/>
  <c r="LRS66" i="9"/>
  <c r="LUC66" i="9"/>
  <c r="LWG66" i="9"/>
  <c r="LYE66" i="9"/>
  <c r="MAO66" i="9"/>
  <c r="MCU66" i="9"/>
  <c r="MEW66" i="9"/>
  <c r="MHG66" i="9"/>
  <c r="MJG66" i="9"/>
  <c r="MLK66" i="9"/>
  <c r="MNU66" i="9"/>
  <c r="MPY66" i="9"/>
  <c r="MRW66" i="9"/>
  <c r="MUG66" i="9"/>
  <c r="MWM66" i="9"/>
  <c r="MYO66" i="9"/>
  <c r="NAY66" i="9"/>
  <c r="NCY66" i="9"/>
  <c r="NFC66" i="9"/>
  <c r="NHE66" i="9"/>
  <c r="NJA66" i="9"/>
  <c r="KIK66" i="9"/>
  <c r="KNG66" i="9"/>
  <c r="KQW66" i="9"/>
  <c r="KUK66" i="9"/>
  <c r="KXU66" i="9"/>
  <c r="LAY66" i="9"/>
  <c r="LEG66" i="9"/>
  <c r="LHC66" i="9"/>
  <c r="LJE66" i="9"/>
  <c r="LLK66" i="9"/>
  <c r="LNU66" i="9"/>
  <c r="LPS66" i="9"/>
  <c r="LRW66" i="9"/>
  <c r="LUG66" i="9"/>
  <c r="LWK66" i="9"/>
  <c r="LYK66" i="9"/>
  <c r="MAU66" i="9"/>
  <c r="MCW66" i="9"/>
  <c r="MFC66" i="9"/>
  <c r="MHM66" i="9"/>
  <c r="MJK66" i="9"/>
  <c r="MLO66" i="9"/>
  <c r="MNY66" i="9"/>
  <c r="MQC66" i="9"/>
  <c r="MSC66" i="9"/>
  <c r="MUM66" i="9"/>
  <c r="MWO66" i="9"/>
  <c r="MYU66" i="9"/>
  <c r="NBE66" i="9"/>
  <c r="NDC66" i="9"/>
  <c r="NFG66" i="9"/>
  <c r="NHK66" i="9"/>
  <c r="NJC66" i="9"/>
  <c r="NLA66" i="9"/>
  <c r="NNA66" i="9"/>
  <c r="NOU66" i="9"/>
  <c r="NQQ66" i="9"/>
  <c r="KIM66" i="9"/>
  <c r="KNI66" i="9"/>
  <c r="KQY66" i="9"/>
  <c r="KUM66" i="9"/>
  <c r="KXW66" i="9"/>
  <c r="LBA66" i="9"/>
  <c r="LEI66" i="9"/>
  <c r="LHE66" i="9"/>
  <c r="LJG66" i="9"/>
  <c r="LLM66" i="9"/>
  <c r="LNW66" i="9"/>
  <c r="LPU66" i="9"/>
  <c r="LRY66" i="9"/>
  <c r="LUI66" i="9"/>
  <c r="LWM66" i="9"/>
  <c r="LYQ66" i="9"/>
  <c r="MAW66" i="9"/>
  <c r="MCY66" i="9"/>
  <c r="MFE66" i="9"/>
  <c r="MHO66" i="9"/>
  <c r="MJM66" i="9"/>
  <c r="MLQ66" i="9"/>
  <c r="MOA66" i="9"/>
  <c r="MQE66" i="9"/>
  <c r="MSI66" i="9"/>
  <c r="MUO66" i="9"/>
  <c r="MWQ66" i="9"/>
  <c r="MYW66" i="9"/>
  <c r="NBG66" i="9"/>
  <c r="NDE66" i="9"/>
  <c r="NFI66" i="9"/>
  <c r="NHM66" i="9"/>
  <c r="NJG66" i="9"/>
  <c r="KJQ66" i="9"/>
  <c r="KNM66" i="9"/>
  <c r="KRE66" i="9"/>
  <c r="KUO66" i="9"/>
  <c r="KXY66" i="9"/>
  <c r="LBG66" i="9"/>
  <c r="LEK66" i="9"/>
  <c r="LHK66" i="9"/>
  <c r="LJI66" i="9"/>
  <c r="LLS66" i="9"/>
  <c r="LNY66" i="9"/>
  <c r="LQA66" i="9"/>
  <c r="LSG66" i="9"/>
  <c r="LUK66" i="9"/>
  <c r="LWO66" i="9"/>
  <c r="LYY66" i="9"/>
  <c r="MBC66" i="9"/>
  <c r="MDA66" i="9"/>
  <c r="MFK66" i="9"/>
  <c r="MHQ66" i="9"/>
  <c r="MJS66" i="9"/>
  <c r="MLY66" i="9"/>
  <c r="MOC66" i="9"/>
  <c r="MQG66" i="9"/>
  <c r="MSQ66" i="9"/>
  <c r="MUU66" i="9"/>
  <c r="MWS66" i="9"/>
  <c r="MZC66" i="9"/>
  <c r="NBI66" i="9"/>
  <c r="NDK66" i="9"/>
  <c r="NFQ66" i="9"/>
  <c r="NHO66" i="9"/>
  <c r="NJI66" i="9"/>
  <c r="NLI66" i="9"/>
  <c r="NNE66" i="9"/>
  <c r="NOY66" i="9"/>
  <c r="NQY66" i="9"/>
  <c r="NSS66" i="9"/>
  <c r="KJS66" i="9"/>
  <c r="KNS66" i="9"/>
  <c r="KRG66" i="9"/>
  <c r="KUQ66" i="9"/>
  <c r="KYA66" i="9"/>
  <c r="LBI66" i="9"/>
  <c r="LEM66" i="9"/>
  <c r="LHM66" i="9"/>
  <c r="LJK66" i="9"/>
  <c r="LLU66" i="9"/>
  <c r="LOA66" i="9"/>
  <c r="LQC66" i="9"/>
  <c r="LSM66" i="9"/>
  <c r="LUM66" i="9"/>
  <c r="LWQ66" i="9"/>
  <c r="LZA66" i="9"/>
  <c r="MBE66" i="9"/>
  <c r="MDC66" i="9"/>
  <c r="MFM66" i="9"/>
  <c r="MHS66" i="9"/>
  <c r="MJU66" i="9"/>
  <c r="MME66" i="9"/>
  <c r="MOE66" i="9"/>
  <c r="MQI66" i="9"/>
  <c r="MSS66" i="9"/>
  <c r="MUW66" i="9"/>
  <c r="MWU66" i="9"/>
  <c r="MZE66" i="9"/>
  <c r="NBK66" i="9"/>
  <c r="NDM66" i="9"/>
  <c r="NFS66" i="9"/>
  <c r="NHQ66" i="9"/>
  <c r="NJK66" i="9"/>
  <c r="NLK66" i="9"/>
  <c r="NNG66" i="9"/>
  <c r="KJW66" i="9"/>
  <c r="KNU66" i="9"/>
  <c r="KSE66" i="9"/>
  <c r="KVQ66" i="9"/>
  <c r="KZA66" i="9"/>
  <c r="LCE66" i="9"/>
  <c r="LES66" i="9"/>
  <c r="LHQ66" i="9"/>
  <c r="LJQ66" i="9"/>
  <c r="LMA66" i="9"/>
  <c r="LOC66" i="9"/>
  <c r="LQI66" i="9"/>
  <c r="LSS66" i="9"/>
  <c r="LUQ66" i="9"/>
  <c r="LWU66" i="9"/>
  <c r="LZE66" i="9"/>
  <c r="MBI66" i="9"/>
  <c r="MDI66" i="9"/>
  <c r="MFS66" i="9"/>
  <c r="MHU66" i="9"/>
  <c r="MKA66" i="9"/>
  <c r="MMK66" i="9"/>
  <c r="MOI66" i="9"/>
  <c r="MQM66" i="9"/>
  <c r="MSW66" i="9"/>
  <c r="MVA66" i="9"/>
  <c r="MXA66" i="9"/>
  <c r="MZK66" i="9"/>
  <c r="NBM66" i="9"/>
  <c r="NDS66" i="9"/>
  <c r="NFY66" i="9"/>
  <c r="NHS66" i="9"/>
  <c r="NJO66" i="9"/>
  <c r="NLO66" i="9"/>
  <c r="KKC66" i="9"/>
  <c r="KOU66" i="9"/>
  <c r="KSG66" i="9"/>
  <c r="KVS66" i="9"/>
  <c r="KZC66" i="9"/>
  <c r="LCG66" i="9"/>
  <c r="LFM66" i="9"/>
  <c r="LHS66" i="9"/>
  <c r="LJW66" i="9"/>
  <c r="LMC66" i="9"/>
  <c r="LOE66" i="9"/>
  <c r="LQK66" i="9"/>
  <c r="LSU66" i="9"/>
  <c r="LUS66" i="9"/>
  <c r="LWW66" i="9"/>
  <c r="LZG66" i="9"/>
  <c r="MBK66" i="9"/>
  <c r="MDO66" i="9"/>
  <c r="MFU66" i="9"/>
  <c r="MHW66" i="9"/>
  <c r="MKC66" i="9"/>
  <c r="MMM66" i="9"/>
  <c r="MOK66" i="9"/>
  <c r="MQO66" i="9"/>
  <c r="MSY66" i="9"/>
  <c r="MVC66" i="9"/>
  <c r="MXG66" i="9"/>
  <c r="MZM66" i="9"/>
  <c r="NBO66" i="9"/>
  <c r="NDU66" i="9"/>
  <c r="NGC66" i="9"/>
  <c r="NHU66" i="9"/>
  <c r="NJQ66" i="9"/>
  <c r="NLS66" i="9"/>
  <c r="NNM66" i="9"/>
  <c r="NPG66" i="9"/>
  <c r="NRI66" i="9"/>
  <c r="NSY66" i="9"/>
  <c r="NUO66" i="9"/>
  <c r="NWI66" i="9"/>
  <c r="NXW66" i="9"/>
  <c r="NZM66" i="9"/>
  <c r="OBG66" i="9"/>
  <c r="OCU66" i="9"/>
  <c r="OEK66" i="9"/>
  <c r="OGE66" i="9"/>
  <c r="OHS66" i="9"/>
  <c r="OJI66" i="9"/>
  <c r="OLC66" i="9"/>
  <c r="OMQ66" i="9"/>
  <c r="OOG66" i="9"/>
  <c r="OQA66" i="9"/>
  <c r="ORO66" i="9"/>
  <c r="OTE66" i="9"/>
  <c r="OUY66" i="9"/>
  <c r="OWM66" i="9"/>
  <c r="OYC66" i="9"/>
  <c r="OZW66" i="9"/>
  <c r="PBK66" i="9"/>
  <c r="PDA66" i="9"/>
  <c r="PEU66" i="9"/>
  <c r="PGI66" i="9"/>
  <c r="PHY66" i="9"/>
  <c r="PJS66" i="9"/>
  <c r="PLG66" i="9"/>
  <c r="PMW66" i="9"/>
  <c r="POQ66" i="9"/>
  <c r="PQE66" i="9"/>
  <c r="PRU66" i="9"/>
  <c r="PTO66" i="9"/>
  <c r="PVC66" i="9"/>
  <c r="PWS66" i="9"/>
  <c r="PYM66" i="9"/>
  <c r="QAA66" i="9"/>
  <c r="QBQ66" i="9"/>
  <c r="QDK66" i="9"/>
  <c r="QEY66" i="9"/>
  <c r="QGO66" i="9"/>
  <c r="QII66" i="9"/>
  <c r="QJW66" i="9"/>
  <c r="QLM66" i="9"/>
  <c r="QNG66" i="9"/>
  <c r="QOU66" i="9"/>
  <c r="QQK66" i="9"/>
  <c r="QSE66" i="9"/>
  <c r="QTS66" i="9"/>
  <c r="QVI66" i="9"/>
  <c r="QXC66" i="9"/>
  <c r="QYQ66" i="9"/>
  <c r="RAG66" i="9"/>
  <c r="RBQ66" i="9"/>
  <c r="RDA66" i="9"/>
  <c r="REM66" i="9"/>
  <c r="RFW66" i="9"/>
  <c r="RHG66" i="9"/>
  <c r="RIQ66" i="9"/>
  <c r="RKC66" i="9"/>
  <c r="RLM66" i="9"/>
  <c r="RMW66" i="9"/>
  <c r="ROI66" i="9"/>
  <c r="RPS66" i="9"/>
  <c r="RRC66" i="9"/>
  <c r="RSM66" i="9"/>
  <c r="RTY66" i="9"/>
  <c r="RVI66" i="9"/>
  <c r="RWS66" i="9"/>
  <c r="RYC66" i="9"/>
  <c r="RZK66" i="9"/>
  <c r="SAQ66" i="9"/>
  <c r="SBW66" i="9"/>
  <c r="SDC66" i="9"/>
  <c r="KKE66" i="9"/>
  <c r="KOY66" i="9"/>
  <c r="KSM66" i="9"/>
  <c r="KVU66" i="9"/>
  <c r="KZE66" i="9"/>
  <c r="LCM66" i="9"/>
  <c r="LFO66" i="9"/>
  <c r="LHU66" i="9"/>
  <c r="LKE66" i="9"/>
  <c r="LMI66" i="9"/>
  <c r="LOG66" i="9"/>
  <c r="LQQ66" i="9"/>
  <c r="LSW66" i="9"/>
  <c r="LUY66" i="9"/>
  <c r="LXE66" i="9"/>
  <c r="LZI66" i="9"/>
  <c r="MBM66" i="9"/>
  <c r="MDW66" i="9"/>
  <c r="MGA66" i="9"/>
  <c r="MHY66" i="9"/>
  <c r="MKI66" i="9"/>
  <c r="MMO66" i="9"/>
  <c r="MOQ66" i="9"/>
  <c r="MQW66" i="9"/>
  <c r="MTA66" i="9"/>
  <c r="MVE66" i="9"/>
  <c r="MXO66" i="9"/>
  <c r="MZS66" i="9"/>
  <c r="NBQ66" i="9"/>
  <c r="NEA66" i="9"/>
  <c r="NGE66" i="9"/>
  <c r="NHW66" i="9"/>
  <c r="NJY66" i="9"/>
  <c r="NLU66" i="9"/>
  <c r="NNO66" i="9"/>
  <c r="NPO66" i="9"/>
  <c r="NRK66" i="9"/>
  <c r="NTA66" i="9"/>
  <c r="NUU66" i="9"/>
  <c r="NWK66" i="9"/>
  <c r="NXY66" i="9"/>
  <c r="NZS66" i="9"/>
  <c r="OBI66" i="9"/>
  <c r="OCW66" i="9"/>
  <c r="OEQ66" i="9"/>
  <c r="OGG66" i="9"/>
  <c r="OHU66" i="9"/>
  <c r="OJO66" i="9"/>
  <c r="OLE66" i="9"/>
  <c r="OMS66" i="9"/>
  <c r="OOM66" i="9"/>
  <c r="OQC66" i="9"/>
  <c r="ORQ66" i="9"/>
  <c r="OTK66" i="9"/>
  <c r="OVA66" i="9"/>
  <c r="OWO66" i="9"/>
  <c r="OYI66" i="9"/>
  <c r="OZY66" i="9"/>
  <c r="PBM66" i="9"/>
  <c r="PDG66" i="9"/>
  <c r="PEW66" i="9"/>
  <c r="PGK66" i="9"/>
  <c r="PIE66" i="9"/>
  <c r="PJU66" i="9"/>
  <c r="PLI66" i="9"/>
  <c r="PNC66" i="9"/>
  <c r="POS66" i="9"/>
  <c r="PQG66" i="9"/>
  <c r="PSA66" i="9"/>
  <c r="PTQ66" i="9"/>
  <c r="PVE66" i="9"/>
  <c r="PWY66" i="9"/>
  <c r="PYO66" i="9"/>
  <c r="QAC66" i="9"/>
  <c r="QBW66" i="9"/>
  <c r="QDM66" i="9"/>
  <c r="QFA66" i="9"/>
  <c r="QGU66" i="9"/>
  <c r="QIK66" i="9"/>
  <c r="QJY66" i="9"/>
  <c r="QLS66" i="9"/>
  <c r="QNI66" i="9"/>
  <c r="QOW66" i="9"/>
  <c r="QQQ66" i="9"/>
  <c r="QSG66" i="9"/>
  <c r="QTU66" i="9"/>
  <c r="QVO66" i="9"/>
  <c r="QXE66" i="9"/>
  <c r="QYS66" i="9"/>
  <c r="RAI66" i="9"/>
  <c r="RBS66" i="9"/>
  <c r="RDE66" i="9"/>
  <c r="REO66" i="9"/>
  <c r="RFY66" i="9"/>
  <c r="RHI66" i="9"/>
  <c r="RIU66" i="9"/>
  <c r="RKE66" i="9"/>
  <c r="RLO66" i="9"/>
  <c r="RNA66" i="9"/>
  <c r="ROK66" i="9"/>
  <c r="RPU66" i="9"/>
  <c r="RRE66" i="9"/>
  <c r="RSQ66" i="9"/>
  <c r="RUA66" i="9"/>
  <c r="RVK66" i="9"/>
  <c r="RWW66" i="9"/>
  <c r="KLG66" i="9"/>
  <c r="KPA66" i="9"/>
  <c r="KSQ66" i="9"/>
  <c r="KVW66" i="9"/>
  <c r="KZG66" i="9"/>
  <c r="LCO66" i="9"/>
  <c r="LFQ66" i="9"/>
  <c r="LHW66" i="9"/>
  <c r="LKG66" i="9"/>
  <c r="LMK66" i="9"/>
  <c r="LOI66" i="9"/>
  <c r="LQS66" i="9"/>
  <c r="LSY66" i="9"/>
  <c r="LVA66" i="9"/>
  <c r="LXK66" i="9"/>
  <c r="LZK66" i="9"/>
  <c r="MBO66" i="9"/>
  <c r="MDY66" i="9"/>
  <c r="MGC66" i="9"/>
  <c r="MIA66" i="9"/>
  <c r="MKK66" i="9"/>
  <c r="MMQ66" i="9"/>
  <c r="MOS66" i="9"/>
  <c r="MRC66" i="9"/>
  <c r="MTC66" i="9"/>
  <c r="MVG66" i="9"/>
  <c r="MXQ66" i="9"/>
  <c r="MZU66" i="9"/>
  <c r="NBS66" i="9"/>
  <c r="NEC66" i="9"/>
  <c r="NGG66" i="9"/>
  <c r="NIA66" i="9"/>
  <c r="NKA66" i="9"/>
  <c r="NLW66" i="9"/>
  <c r="NNQ66" i="9"/>
  <c r="NPQ66" i="9"/>
  <c r="NRM66" i="9"/>
  <c r="NTC66" i="9"/>
  <c r="NUW66" i="9"/>
  <c r="NWM66" i="9"/>
  <c r="NYA66" i="9"/>
  <c r="NZU66" i="9"/>
  <c r="OBK66" i="9"/>
  <c r="OCY66" i="9"/>
  <c r="OES66" i="9"/>
  <c r="OGI66" i="9"/>
  <c r="OHW66" i="9"/>
  <c r="OJQ66" i="9"/>
  <c r="OLG66" i="9"/>
  <c r="OMU66" i="9"/>
  <c r="OOO66" i="9"/>
  <c r="OQE66" i="9"/>
  <c r="ORS66" i="9"/>
  <c r="OTM66" i="9"/>
  <c r="OVC66" i="9"/>
  <c r="OWQ66" i="9"/>
  <c r="OYK66" i="9"/>
  <c r="PAA66" i="9"/>
  <c r="PBO66" i="9"/>
  <c r="PDI66" i="9"/>
  <c r="PEY66" i="9"/>
  <c r="PGM66" i="9"/>
  <c r="PIG66" i="9"/>
  <c r="PJW66" i="9"/>
  <c r="PLK66" i="9"/>
  <c r="PNE66" i="9"/>
  <c r="POU66" i="9"/>
  <c r="PQI66" i="9"/>
  <c r="PSC66" i="9"/>
  <c r="PTS66" i="9"/>
  <c r="PVG66" i="9"/>
  <c r="PXA66" i="9"/>
  <c r="PYQ66" i="9"/>
  <c r="QAE66" i="9"/>
  <c r="QBY66" i="9"/>
  <c r="QDO66" i="9"/>
  <c r="QFC66" i="9"/>
  <c r="QGW66" i="9"/>
  <c r="QIM66" i="9"/>
  <c r="QKA66" i="9"/>
  <c r="QLU66" i="9"/>
  <c r="QNK66" i="9"/>
  <c r="QOY66" i="9"/>
  <c r="QQS66" i="9"/>
  <c r="KLI66" i="9"/>
  <c r="KPC66" i="9"/>
  <c r="KSU66" i="9"/>
  <c r="KWA66" i="9"/>
  <c r="KZI66" i="9"/>
  <c r="LCS66" i="9"/>
  <c r="LFS66" i="9"/>
  <c r="LIA66" i="9"/>
  <c r="LKK66" i="9"/>
  <c r="LMO66" i="9"/>
  <c r="LOO66" i="9"/>
  <c r="LQY66" i="9"/>
  <c r="LTA66" i="9"/>
  <c r="LVG66" i="9"/>
  <c r="LXQ66" i="9"/>
  <c r="LZO66" i="9"/>
  <c r="MBS66" i="9"/>
  <c r="MEC66" i="9"/>
  <c r="MGG66" i="9"/>
  <c r="MIG66" i="9"/>
  <c r="MKQ66" i="9"/>
  <c r="MMS66" i="9"/>
  <c r="MOY66" i="9"/>
  <c r="MRI66" i="9"/>
  <c r="MTG66" i="9"/>
  <c r="MVK66" i="9"/>
  <c r="MXU66" i="9"/>
  <c r="MZY66" i="9"/>
  <c r="NBY66" i="9"/>
  <c r="NEI66" i="9"/>
  <c r="NGI66" i="9"/>
  <c r="NIE66" i="9"/>
  <c r="NKE66" i="9"/>
  <c r="NLY66" i="9"/>
  <c r="NNU66" i="9"/>
  <c r="NPU66" i="9"/>
  <c r="NRO66" i="9"/>
  <c r="NTG66" i="9"/>
  <c r="NVA66" i="9"/>
  <c r="NWO66" i="9"/>
  <c r="NYE66" i="9"/>
  <c r="NZY66" i="9"/>
  <c r="OBM66" i="9"/>
  <c r="ODC66" i="9"/>
  <c r="OEW66" i="9"/>
  <c r="OGK66" i="9"/>
  <c r="OIA66" i="9"/>
  <c r="OJU66" i="9"/>
  <c r="OLI66" i="9"/>
  <c r="OMY66" i="9"/>
  <c r="OOS66" i="9"/>
  <c r="OQG66" i="9"/>
  <c r="ORW66" i="9"/>
  <c r="OTQ66" i="9"/>
  <c r="OVE66" i="9"/>
  <c r="OWU66" i="9"/>
  <c r="OYO66" i="9"/>
  <c r="PAC66" i="9"/>
  <c r="PBS66" i="9"/>
  <c r="PDM66" i="9"/>
  <c r="PFA66" i="9"/>
  <c r="PGQ66" i="9"/>
  <c r="PIK66" i="9"/>
  <c r="PJY66" i="9"/>
  <c r="PLO66" i="9"/>
  <c r="PNI66" i="9"/>
  <c r="POW66" i="9"/>
  <c r="PQM66" i="9"/>
  <c r="PSG66" i="9"/>
  <c r="PTU66" i="9"/>
  <c r="PVK66" i="9"/>
  <c r="PXE66" i="9"/>
  <c r="PYS66" i="9"/>
  <c r="QAI66" i="9"/>
  <c r="QCC66" i="9"/>
  <c r="QDQ66" i="9"/>
  <c r="QFG66" i="9"/>
  <c r="QHA66" i="9"/>
  <c r="QIO66" i="9"/>
  <c r="QKE66" i="9"/>
  <c r="QLY66" i="9"/>
  <c r="QNM66" i="9"/>
  <c r="QPC66" i="9"/>
  <c r="QQW66" i="9"/>
  <c r="QSK66" i="9"/>
  <c r="QUA66" i="9"/>
  <c r="QVU66" i="9"/>
  <c r="QXI66" i="9"/>
  <c r="QYY66" i="9"/>
  <c r="RAM66" i="9"/>
  <c r="RBY66" i="9"/>
  <c r="RDI66" i="9"/>
  <c r="RES66" i="9"/>
  <c r="RGC66" i="9"/>
  <c r="RHO66" i="9"/>
  <c r="RIY66" i="9"/>
  <c r="RKI66" i="9"/>
  <c r="RLU66" i="9"/>
  <c r="RNE66" i="9"/>
  <c r="ROO66" i="9"/>
  <c r="RPY66" i="9"/>
  <c r="RRK66" i="9"/>
  <c r="RSU66" i="9"/>
  <c r="RUE66" i="9"/>
  <c r="RVQ66" i="9"/>
  <c r="RXA66" i="9"/>
  <c r="KLK66" i="9"/>
  <c r="KPE66" i="9"/>
  <c r="KSW66" i="9"/>
  <c r="KWC66" i="9"/>
  <c r="KZK66" i="9"/>
  <c r="LCU66" i="9"/>
  <c r="LFW66" i="9"/>
  <c r="LIC66" i="9"/>
  <c r="LKM66" i="9"/>
  <c r="LMQ66" i="9"/>
  <c r="LOU66" i="9"/>
  <c r="LRA66" i="9"/>
  <c r="LTC66" i="9"/>
  <c r="LVI66" i="9"/>
  <c r="LXS66" i="9"/>
  <c r="LZQ66" i="9"/>
  <c r="MBU66" i="9"/>
  <c r="MEE66" i="9"/>
  <c r="MGI66" i="9"/>
  <c r="MIM66" i="9"/>
  <c r="MKS66" i="9"/>
  <c r="MMU66" i="9"/>
  <c r="MPA66" i="9"/>
  <c r="MRK66" i="9"/>
  <c r="MTI66" i="9"/>
  <c r="MVM66" i="9"/>
  <c r="MXW66" i="9"/>
  <c r="NAA66" i="9"/>
  <c r="NCE66" i="9"/>
  <c r="NEK66" i="9"/>
  <c r="NGK66" i="9"/>
  <c r="NIG66" i="9"/>
  <c r="NKG66" i="9"/>
  <c r="NMA66" i="9"/>
  <c r="NNW66" i="9"/>
  <c r="NPY66" i="9"/>
  <c r="NRQ66" i="9"/>
  <c r="NTI66" i="9"/>
  <c r="NVC66" i="9"/>
  <c r="NWQ66" i="9"/>
  <c r="NYG66" i="9"/>
  <c r="OAA66" i="9"/>
  <c r="OBO66" i="9"/>
  <c r="ODE66" i="9"/>
  <c r="OEY66" i="9"/>
  <c r="OGM66" i="9"/>
  <c r="OIC66" i="9"/>
  <c r="OJW66" i="9"/>
  <c r="OLK66" i="9"/>
  <c r="ONA66" i="9"/>
  <c r="OOU66" i="9"/>
  <c r="OQI66" i="9"/>
  <c r="ORY66" i="9"/>
  <c r="OTS66" i="9"/>
  <c r="OVG66" i="9"/>
  <c r="OWW66" i="9"/>
  <c r="OYQ66" i="9"/>
  <c r="PAE66" i="9"/>
  <c r="PBU66" i="9"/>
  <c r="PDO66" i="9"/>
  <c r="PFC66" i="9"/>
  <c r="PGS66" i="9"/>
  <c r="PIM66" i="9"/>
  <c r="PKA66" i="9"/>
  <c r="PLQ66" i="9"/>
  <c r="PNK66" i="9"/>
  <c r="POY66" i="9"/>
  <c r="PQO66" i="9"/>
  <c r="PSI66" i="9"/>
  <c r="PTW66" i="9"/>
  <c r="PVM66" i="9"/>
  <c r="PXG66" i="9"/>
  <c r="PYU66" i="9"/>
  <c r="QAK66" i="9"/>
  <c r="QCE66" i="9"/>
  <c r="QDS66" i="9"/>
  <c r="QFI66" i="9"/>
  <c r="QHC66" i="9"/>
  <c r="QIQ66" i="9"/>
  <c r="QKG66" i="9"/>
  <c r="QMA66" i="9"/>
  <c r="QNO66" i="9"/>
  <c r="QPE66" i="9"/>
  <c r="QQY66" i="9"/>
  <c r="QSM66" i="9"/>
  <c r="QUC66" i="9"/>
  <c r="QVW66" i="9"/>
  <c r="QXK66" i="9"/>
  <c r="QZA66" i="9"/>
  <c r="RAO66" i="9"/>
  <c r="RCA66" i="9"/>
  <c r="RDK66" i="9"/>
  <c r="REU66" i="9"/>
  <c r="RGE66" i="9"/>
  <c r="RHQ66" i="9"/>
  <c r="RJA66" i="9"/>
  <c r="RKK66" i="9"/>
  <c r="RLW66" i="9"/>
  <c r="RNG66" i="9"/>
  <c r="ROQ66" i="9"/>
  <c r="RQA66" i="9"/>
  <c r="RRM66" i="9"/>
  <c r="RSW66" i="9"/>
  <c r="RUG66" i="9"/>
  <c r="RVS66" i="9"/>
  <c r="RXC66" i="9"/>
  <c r="RYK66" i="9"/>
  <c r="RZS66" i="9"/>
  <c r="SAY66" i="9"/>
  <c r="SCE66" i="9"/>
  <c r="SDK66" i="9"/>
  <c r="SEQ66" i="9"/>
  <c r="SFW66" i="9"/>
  <c r="SHC66" i="9"/>
  <c r="SII66" i="9"/>
  <c r="SJO66" i="9"/>
  <c r="SKU66" i="9"/>
  <c r="SMA66" i="9"/>
  <c r="SNG66" i="9"/>
  <c r="SOM66" i="9"/>
  <c r="SPS66" i="9"/>
  <c r="SQY66" i="9"/>
  <c r="SSE66" i="9"/>
  <c r="STK66" i="9"/>
  <c r="SUQ66" i="9"/>
  <c r="SVW66" i="9"/>
  <c r="SXC66" i="9"/>
  <c r="SYI66" i="9"/>
  <c r="SZO66" i="9"/>
  <c r="TAU66" i="9"/>
  <c r="TCA66" i="9"/>
  <c r="TDG66" i="9"/>
  <c r="TEM66" i="9"/>
  <c r="TFS66" i="9"/>
  <c r="TGY66" i="9"/>
  <c r="TIE66" i="9"/>
  <c r="TJK66" i="9"/>
  <c r="TKQ66" i="9"/>
  <c r="TLW66" i="9"/>
  <c r="TNC66" i="9"/>
  <c r="TOI66" i="9"/>
  <c r="TPO66" i="9"/>
  <c r="TQU66" i="9"/>
  <c r="TSA66" i="9"/>
  <c r="TTG66" i="9"/>
  <c r="TUM66" i="9"/>
  <c r="TVS66" i="9"/>
  <c r="TWY66" i="9"/>
  <c r="TYE66" i="9"/>
  <c r="TZK66" i="9"/>
  <c r="UAQ66" i="9"/>
  <c r="NAS66" i="9"/>
  <c r="NPE66" i="9"/>
  <c r="NUG66" i="9"/>
  <c r="NXU66" i="9"/>
  <c r="OCG66" i="9"/>
  <c r="OFQ66" i="9"/>
  <c r="OJC66" i="9"/>
  <c r="ONQ66" i="9"/>
  <c r="ORE66" i="9"/>
  <c r="OUQ66" i="9"/>
  <c r="OYA66" i="9"/>
  <c r="PCM66" i="9"/>
  <c r="PGA66" i="9"/>
  <c r="PJM66" i="9"/>
  <c r="PNU66" i="9"/>
  <c r="PRG66" i="9"/>
  <c r="PUO66" i="9"/>
  <c r="PXS66" i="9"/>
  <c r="QBC66" i="9"/>
  <c r="QEK66" i="9"/>
  <c r="QHO66" i="9"/>
  <c r="QKY66" i="9"/>
  <c r="QOG66" i="9"/>
  <c r="QRK66" i="9"/>
  <c r="QTW66" i="9"/>
  <c r="QWO66" i="9"/>
  <c r="QZO66" i="9"/>
  <c r="RBM66" i="9"/>
  <c r="RDY66" i="9"/>
  <c r="RGA66" i="9"/>
  <c r="RII66" i="9"/>
  <c r="RKU66" i="9"/>
  <c r="RMS66" i="9"/>
  <c r="RPE66" i="9"/>
  <c r="RRG66" i="9"/>
  <c r="RTO66" i="9"/>
  <c r="RWA66" i="9"/>
  <c r="RXW66" i="9"/>
  <c r="RZQ66" i="9"/>
  <c r="SBK66" i="9"/>
  <c r="SCY66" i="9"/>
  <c r="SEM66" i="9"/>
  <c r="SGE66" i="9"/>
  <c r="SHQ66" i="9"/>
  <c r="SJC66" i="9"/>
  <c r="SKO66" i="9"/>
  <c r="SME66" i="9"/>
  <c r="SNS66" i="9"/>
  <c r="SPE66" i="9"/>
  <c r="SQQ66" i="9"/>
  <c r="SSC66" i="9"/>
  <c r="STU66" i="9"/>
  <c r="SVG66" i="9"/>
  <c r="SWS66" i="9"/>
  <c r="SYE66" i="9"/>
  <c r="SZW66" i="9"/>
  <c r="TBI66" i="9"/>
  <c r="TCU66" i="9"/>
  <c r="TEG66" i="9"/>
  <c r="TFW66" i="9"/>
  <c r="THK66" i="9"/>
  <c r="TIW66" i="9"/>
  <c r="TKI66" i="9"/>
  <c r="TLU66" i="9"/>
  <c r="TNM66" i="9"/>
  <c r="TOY66" i="9"/>
  <c r="TQK66" i="9"/>
  <c r="TRW66" i="9"/>
  <c r="TTO66" i="9"/>
  <c r="TVA66" i="9"/>
  <c r="TWM66" i="9"/>
  <c r="TXY66" i="9"/>
  <c r="TZO66" i="9"/>
  <c r="UBC66" i="9"/>
  <c r="UCM66" i="9"/>
  <c r="UDW66" i="9"/>
  <c r="UFG66" i="9"/>
  <c r="UGQ66" i="9"/>
  <c r="UIA66" i="9"/>
  <c r="UJO66" i="9"/>
  <c r="UKW66" i="9"/>
  <c r="UME66" i="9"/>
  <c r="UNM66" i="9"/>
  <c r="UOU66" i="9"/>
  <c r="UQC66" i="9"/>
  <c r="URI66" i="9"/>
  <c r="USO66" i="9"/>
  <c r="UTU66" i="9"/>
  <c r="UVA66" i="9"/>
  <c r="UWG66" i="9"/>
  <c r="UXM66" i="9"/>
  <c r="UYS66" i="9"/>
  <c r="UZY66" i="9"/>
  <c r="VBE66" i="9"/>
  <c r="VCK66" i="9"/>
  <c r="VDQ66" i="9"/>
  <c r="VEW66" i="9"/>
  <c r="VGC66" i="9"/>
  <c r="VHI66" i="9"/>
  <c r="VIO66" i="9"/>
  <c r="VJU66" i="9"/>
  <c r="VLA66" i="9"/>
  <c r="VMG66" i="9"/>
  <c r="VNM66" i="9"/>
  <c r="VOS66" i="9"/>
  <c r="VPY66" i="9"/>
  <c r="VRE66" i="9"/>
  <c r="VSK66" i="9"/>
  <c r="VTQ66" i="9"/>
  <c r="VUW66" i="9"/>
  <c r="VWC66" i="9"/>
  <c r="VXI66" i="9"/>
  <c r="VYO66" i="9"/>
  <c r="VZU66" i="9"/>
  <c r="WBA66" i="9"/>
  <c r="WCG66" i="9"/>
  <c r="WDM66" i="9"/>
  <c r="WES66" i="9"/>
  <c r="WFY66" i="9"/>
  <c r="WHE66" i="9"/>
  <c r="WIK66" i="9"/>
  <c r="WJQ66" i="9"/>
  <c r="WKW66" i="9"/>
  <c r="WMC66" i="9"/>
  <c r="WNI66" i="9"/>
  <c r="WOO66" i="9"/>
  <c r="WPU66" i="9"/>
  <c r="WRA66" i="9"/>
  <c r="WSG66" i="9"/>
  <c r="WTM66" i="9"/>
  <c r="WUS66" i="9"/>
  <c r="WVY66" i="9"/>
  <c r="WXE66" i="9"/>
  <c r="WYK66" i="9"/>
  <c r="WZQ66" i="9"/>
  <c r="XAW66" i="9"/>
  <c r="XCC66" i="9"/>
  <c r="XDI66" i="9"/>
  <c r="XEO66" i="9"/>
  <c r="NCW66" i="9"/>
  <c r="NQI66" i="9"/>
  <c r="NUI66" i="9"/>
  <c r="NYW66" i="9"/>
  <c r="OCK66" i="9"/>
  <c r="OFW66" i="9"/>
  <c r="OJG66" i="9"/>
  <c r="ONS66" i="9"/>
  <c r="ORG66" i="9"/>
  <c r="OUS66" i="9"/>
  <c r="OZA66" i="9"/>
  <c r="PCO66" i="9"/>
  <c r="PGC66" i="9"/>
  <c r="PJQ66" i="9"/>
  <c r="PNW66" i="9"/>
  <c r="PRI66" i="9"/>
  <c r="PUS66" i="9"/>
  <c r="PXW66" i="9"/>
  <c r="QBE66" i="9"/>
  <c r="QEO66" i="9"/>
  <c r="QHS66" i="9"/>
  <c r="QLA66" i="9"/>
  <c r="QOK66" i="9"/>
  <c r="QRO66" i="9"/>
  <c r="QUK66" i="9"/>
  <c r="QWU66" i="9"/>
  <c r="QZQ66" i="9"/>
  <c r="RBO66" i="9"/>
  <c r="REA66" i="9"/>
  <c r="RGK66" i="9"/>
  <c r="RIK66" i="9"/>
  <c r="RKW66" i="9"/>
  <c r="RMU66" i="9"/>
  <c r="RPG66" i="9"/>
  <c r="RRQ66" i="9"/>
  <c r="RTQ66" i="9"/>
  <c r="RWC66" i="9"/>
  <c r="RXY66" i="9"/>
  <c r="RZW66" i="9"/>
  <c r="SBM66" i="9"/>
  <c r="SDA66" i="9"/>
  <c r="SEO66" i="9"/>
  <c r="SGG66" i="9"/>
  <c r="SHS66" i="9"/>
  <c r="SJE66" i="9"/>
  <c r="SKQ66" i="9"/>
  <c r="SMI66" i="9"/>
  <c r="SNU66" i="9"/>
  <c r="SPG66" i="9"/>
  <c r="SQS66" i="9"/>
  <c r="SSI66" i="9"/>
  <c r="STW66" i="9"/>
  <c r="SVI66" i="9"/>
  <c r="SWU66" i="9"/>
  <c r="SYG66" i="9"/>
  <c r="SZY66" i="9"/>
  <c r="TBK66" i="9"/>
  <c r="TCW66" i="9"/>
  <c r="TEI66" i="9"/>
  <c r="TGA66" i="9"/>
  <c r="THM66" i="9"/>
  <c r="TIY66" i="9"/>
  <c r="TKK66" i="9"/>
  <c r="TMA66" i="9"/>
  <c r="TNO66" i="9"/>
  <c r="TPA66" i="9"/>
  <c r="TQM66" i="9"/>
  <c r="TRY66" i="9"/>
  <c r="TTQ66" i="9"/>
  <c r="TVC66" i="9"/>
  <c r="TWO66" i="9"/>
  <c r="TYA66" i="9"/>
  <c r="TZS66" i="9"/>
  <c r="UBE66" i="9"/>
  <c r="UCO66" i="9"/>
  <c r="UDY66" i="9"/>
  <c r="UFI66" i="9"/>
  <c r="UGS66" i="9"/>
  <c r="UIE66" i="9"/>
  <c r="UJQ66" i="9"/>
  <c r="UKY66" i="9"/>
  <c r="UMG66" i="9"/>
  <c r="UNO66" i="9"/>
  <c r="UOW66" i="9"/>
  <c r="UQE66" i="9"/>
  <c r="URK66" i="9"/>
  <c r="USQ66" i="9"/>
  <c r="UTW66" i="9"/>
  <c r="UVC66" i="9"/>
  <c r="UWI66" i="9"/>
  <c r="UXO66" i="9"/>
  <c r="UYU66" i="9"/>
  <c r="VAA66" i="9"/>
  <c r="VBG66" i="9"/>
  <c r="VCM66" i="9"/>
  <c r="VDS66" i="9"/>
  <c r="VEY66" i="9"/>
  <c r="VGE66" i="9"/>
  <c r="VHK66" i="9"/>
  <c r="VIQ66" i="9"/>
  <c r="VJW66" i="9"/>
  <c r="VLC66" i="9"/>
  <c r="VMI66" i="9"/>
  <c r="VNO66" i="9"/>
  <c r="VOU66" i="9"/>
  <c r="VQA66" i="9"/>
  <c r="VRG66" i="9"/>
  <c r="VSM66" i="9"/>
  <c r="VTS66" i="9"/>
  <c r="VUY66" i="9"/>
  <c r="VWE66" i="9"/>
  <c r="VXK66" i="9"/>
  <c r="VYQ66" i="9"/>
  <c r="VZW66" i="9"/>
  <c r="WBC66" i="9"/>
  <c r="WCI66" i="9"/>
  <c r="WDO66" i="9"/>
  <c r="WEU66" i="9"/>
  <c r="WGA66" i="9"/>
  <c r="NFA66" i="9"/>
  <c r="NQK66" i="9"/>
  <c r="NUM66" i="9"/>
  <c r="NYY66" i="9"/>
  <c r="OCM66" i="9"/>
  <c r="OFY66" i="9"/>
  <c r="OKG66" i="9"/>
  <c r="ONU66" i="9"/>
  <c r="ORI66" i="9"/>
  <c r="OUW66" i="9"/>
  <c r="OZC66" i="9"/>
  <c r="PCQ66" i="9"/>
  <c r="PGE66" i="9"/>
  <c r="PKQ66" i="9"/>
  <c r="POA66" i="9"/>
  <c r="PRK66" i="9"/>
  <c r="PUU66" i="9"/>
  <c r="PXY66" i="9"/>
  <c r="QBG66" i="9"/>
  <c r="QEQ66" i="9"/>
  <c r="QHU66" i="9"/>
  <c r="QLC66" i="9"/>
  <c r="QOM66" i="9"/>
  <c r="QRQ66" i="9"/>
  <c r="QUQ66" i="9"/>
  <c r="QWW66" i="9"/>
  <c r="QZS66" i="9"/>
  <c r="RBU66" i="9"/>
  <c r="REC66" i="9"/>
  <c r="RGO66" i="9"/>
  <c r="RIM66" i="9"/>
  <c r="RKY66" i="9"/>
  <c r="RNC66" i="9"/>
  <c r="RPI66" i="9"/>
  <c r="RRU66" i="9"/>
  <c r="RTS66" i="9"/>
  <c r="RWE66" i="9"/>
  <c r="RYE66" i="9"/>
  <c r="SAA66" i="9"/>
  <c r="SBO66" i="9"/>
  <c r="SDE66" i="9"/>
  <c r="SEU66" i="9"/>
  <c r="SGI66" i="9"/>
  <c r="SHU66" i="9"/>
  <c r="SJG66" i="9"/>
  <c r="SKS66" i="9"/>
  <c r="SMK66" i="9"/>
  <c r="SNW66" i="9"/>
  <c r="SPI66" i="9"/>
  <c r="SQU66" i="9"/>
  <c r="SSM66" i="9"/>
  <c r="STY66" i="9"/>
  <c r="SVK66" i="9"/>
  <c r="SWW66" i="9"/>
  <c r="SYM66" i="9"/>
  <c r="TAA66" i="9"/>
  <c r="TBM66" i="9"/>
  <c r="TCY66" i="9"/>
  <c r="TEK66" i="9"/>
  <c r="TGC66" i="9"/>
  <c r="THO66" i="9"/>
  <c r="TJA66" i="9"/>
  <c r="TKM66" i="9"/>
  <c r="TME66" i="9"/>
  <c r="TNQ66" i="9"/>
  <c r="TPC66" i="9"/>
  <c r="TQO66" i="9"/>
  <c r="TSE66" i="9"/>
  <c r="TTS66" i="9"/>
  <c r="TVE66" i="9"/>
  <c r="TWQ66" i="9"/>
  <c r="TYC66" i="9"/>
  <c r="TZU66" i="9"/>
  <c r="UBG66" i="9"/>
  <c r="UCQ66" i="9"/>
  <c r="UEA66" i="9"/>
  <c r="UFK66" i="9"/>
  <c r="UGU66" i="9"/>
  <c r="UII66" i="9"/>
  <c r="UJS66" i="9"/>
  <c r="ULA66" i="9"/>
  <c r="UMI66" i="9"/>
  <c r="UNQ66" i="9"/>
  <c r="UOY66" i="9"/>
  <c r="UQG66" i="9"/>
  <c r="URM66" i="9"/>
  <c r="USS66" i="9"/>
  <c r="UTY66" i="9"/>
  <c r="UVE66" i="9"/>
  <c r="UWK66" i="9"/>
  <c r="UXQ66" i="9"/>
  <c r="UYW66" i="9"/>
  <c r="VAC66" i="9"/>
  <c r="VBI66" i="9"/>
  <c r="VCO66" i="9"/>
  <c r="VDU66" i="9"/>
  <c r="VFA66" i="9"/>
  <c r="VGG66" i="9"/>
  <c r="VHM66" i="9"/>
  <c r="VIS66" i="9"/>
  <c r="VJY66" i="9"/>
  <c r="VLE66" i="9"/>
  <c r="VMK66" i="9"/>
  <c r="VNQ66" i="9"/>
  <c r="VOW66" i="9"/>
  <c r="VQC66" i="9"/>
  <c r="VRI66" i="9"/>
  <c r="VSO66" i="9"/>
  <c r="VTU66" i="9"/>
  <c r="VVA66" i="9"/>
  <c r="VWG66" i="9"/>
  <c r="VXM66" i="9"/>
  <c r="VYS66" i="9"/>
  <c r="VZY66" i="9"/>
  <c r="WBE66" i="9"/>
  <c r="WCK66" i="9"/>
  <c r="WDQ66" i="9"/>
  <c r="WEW66" i="9"/>
  <c r="WGC66" i="9"/>
  <c r="WHI66" i="9"/>
  <c r="WIO66" i="9"/>
  <c r="WJU66" i="9"/>
  <c r="WLA66" i="9"/>
  <c r="WMG66" i="9"/>
  <c r="WNM66" i="9"/>
  <c r="WOS66" i="9"/>
  <c r="WPY66" i="9"/>
  <c r="WRE66" i="9"/>
  <c r="NHC66" i="9"/>
  <c r="NQS66" i="9"/>
  <c r="NVM66" i="9"/>
  <c r="NZA66" i="9"/>
  <c r="OCO66" i="9"/>
  <c r="OGC66" i="9"/>
  <c r="OKI66" i="9"/>
  <c r="ONW66" i="9"/>
  <c r="ORK66" i="9"/>
  <c r="OVW66" i="9"/>
  <c r="OZG66" i="9"/>
  <c r="PCS66" i="9"/>
  <c r="PGG66" i="9"/>
  <c r="PKS66" i="9"/>
  <c r="POC66" i="9"/>
  <c r="PRM66" i="9"/>
  <c r="NIY66" i="9"/>
  <c r="NRA66" i="9"/>
  <c r="NVO66" i="9"/>
  <c r="NZC66" i="9"/>
  <c r="OCQ66" i="9"/>
  <c r="OHC66" i="9"/>
  <c r="OKM66" i="9"/>
  <c r="ONY66" i="9"/>
  <c r="ORM66" i="9"/>
  <c r="OVY66" i="9"/>
  <c r="OZI66" i="9"/>
  <c r="PCU66" i="9"/>
  <c r="PHI66" i="9"/>
  <c r="PKW66" i="9"/>
  <c r="NKS66" i="9"/>
  <c r="NRG66" i="9"/>
  <c r="NVS66" i="9"/>
  <c r="NZE66" i="9"/>
  <c r="OCS66" i="9"/>
  <c r="OHE66" i="9"/>
  <c r="OKO66" i="9"/>
  <c r="OOA66" i="9"/>
  <c r="OSO66" i="9"/>
  <c r="OWC66" i="9"/>
  <c r="OZO66" i="9"/>
  <c r="PCY66" i="9"/>
  <c r="PHK66" i="9"/>
  <c r="PKY66" i="9"/>
  <c r="POK66" i="9"/>
  <c r="NKU66" i="9"/>
  <c r="NSG66" i="9"/>
  <c r="NVU66" i="9"/>
  <c r="NZG66" i="9"/>
  <c r="ODU66" i="9"/>
  <c r="OHI66" i="9"/>
  <c r="OKU66" i="9"/>
  <c r="OOE66" i="9"/>
  <c r="OSQ66" i="9"/>
  <c r="OWE66" i="9"/>
  <c r="OZQ66" i="9"/>
  <c r="PDY66" i="9"/>
  <c r="PHM66" i="9"/>
  <c r="PLA66" i="9"/>
  <c r="POO66" i="9"/>
  <c r="PSQ66" i="9"/>
  <c r="PWA66" i="9"/>
  <c r="PZE66" i="9"/>
  <c r="NLC66" i="9"/>
  <c r="NSK66" i="9"/>
  <c r="NWA66" i="9"/>
  <c r="NZK66" i="9"/>
  <c r="ODW66" i="9"/>
  <c r="OHK66" i="9"/>
  <c r="OKW66" i="9"/>
  <c r="OPE66" i="9"/>
  <c r="OSS66" i="9"/>
  <c r="OWG66" i="9"/>
  <c r="OZU66" i="9"/>
  <c r="PEA66" i="9"/>
  <c r="PHO66" i="9"/>
  <c r="PLC66" i="9"/>
  <c r="PPO66" i="9"/>
  <c r="PSS66" i="9"/>
  <c r="NMS66" i="9"/>
  <c r="NSO66" i="9"/>
  <c r="NWC66" i="9"/>
  <c r="OAK66" i="9"/>
  <c r="ODY66" i="9"/>
  <c r="OHM66" i="9"/>
  <c r="OLA66" i="9"/>
  <c r="OPG66" i="9"/>
  <c r="OSU66" i="9"/>
  <c r="OWI66" i="9"/>
  <c r="PAU66" i="9"/>
  <c r="PEE66" i="9"/>
  <c r="PHQ66" i="9"/>
  <c r="PLE66" i="9"/>
  <c r="PPQ66" i="9"/>
  <c r="PSU66" i="9"/>
  <c r="PWE66" i="9"/>
  <c r="PZM66" i="9"/>
  <c r="NMU66" i="9"/>
  <c r="NSQ66" i="9"/>
  <c r="NWG66" i="9"/>
  <c r="OAM66" i="9"/>
  <c r="OEA66" i="9"/>
  <c r="OHO66" i="9"/>
  <c r="OMA66" i="9"/>
  <c r="OPK66" i="9"/>
  <c r="OSW66" i="9"/>
  <c r="OWK66" i="9"/>
  <c r="PAW66" i="9"/>
  <c r="PEG66" i="9"/>
  <c r="PHS66" i="9"/>
  <c r="PMG66" i="9"/>
  <c r="PPU66" i="9"/>
  <c r="PSY66" i="9"/>
  <c r="NNC66" i="9"/>
  <c r="NSU66" i="9"/>
  <c r="NXG66" i="9"/>
  <c r="OAQ66" i="9"/>
  <c r="OEC66" i="9"/>
  <c r="OHQ66" i="9"/>
  <c r="OMC66" i="9"/>
  <c r="OPM66" i="9"/>
  <c r="OSY66" i="9"/>
  <c r="OXM66" i="9"/>
  <c r="PBA66" i="9"/>
  <c r="PEM66" i="9"/>
  <c r="PHW66" i="9"/>
  <c r="NNI66" i="9"/>
  <c r="NSW66" i="9"/>
  <c r="NXI66" i="9"/>
  <c r="OAS66" i="9"/>
  <c r="OEE66" i="9"/>
  <c r="OIS66" i="9"/>
  <c r="OMG66" i="9"/>
  <c r="OPS66" i="9"/>
  <c r="OTC66" i="9"/>
  <c r="OXO66" i="9"/>
  <c r="PBC66" i="9"/>
  <c r="PEO66" i="9"/>
  <c r="PIW66" i="9"/>
  <c r="PMK66" i="9"/>
  <c r="PPY66" i="9"/>
  <c r="PTG66" i="9"/>
  <c r="PWK66" i="9"/>
  <c r="PZU66" i="9"/>
  <c r="QDC66" i="9"/>
  <c r="QGG66" i="9"/>
  <c r="QJQ66" i="9"/>
  <c r="QMY66" i="9"/>
  <c r="QQC66" i="9"/>
  <c r="QTI66" i="9"/>
  <c r="QWA66" i="9"/>
  <c r="QYK66" i="9"/>
  <c r="RBA66" i="9"/>
  <c r="RCY66" i="9"/>
  <c r="RFK66" i="9"/>
  <c r="RHU66" i="9"/>
  <c r="RJU66" i="9"/>
  <c r="RMG66" i="9"/>
  <c r="ROG66" i="9"/>
  <c r="RQS66" i="9"/>
  <c r="RTA66" i="9"/>
  <c r="RVC66" i="9"/>
  <c r="RXM66" i="9"/>
  <c r="RZC66" i="9"/>
  <c r="SAU66" i="9"/>
  <c r="SCO66" i="9"/>
  <c r="SEC66" i="9"/>
  <c r="SFO66" i="9"/>
  <c r="SHA66" i="9"/>
  <c r="SIS66" i="9"/>
  <c r="SKE66" i="9"/>
  <c r="SLQ66" i="9"/>
  <c r="SNC66" i="9"/>
  <c r="SOU66" i="9"/>
  <c r="SQG66" i="9"/>
  <c r="SRS66" i="9"/>
  <c r="STE66" i="9"/>
  <c r="SUU66" i="9"/>
  <c r="SWI66" i="9"/>
  <c r="SXU66" i="9"/>
  <c r="SZG66" i="9"/>
  <c r="TAS66" i="9"/>
  <c r="TCK66" i="9"/>
  <c r="TDW66" i="9"/>
  <c r="TFI66" i="9"/>
  <c r="TGU66" i="9"/>
  <c r="TIM66" i="9"/>
  <c r="TJY66" i="9"/>
  <c r="TLK66" i="9"/>
  <c r="TMW66" i="9"/>
  <c r="TOM66" i="9"/>
  <c r="TQA66" i="9"/>
  <c r="TRM66" i="9"/>
  <c r="TSY66" i="9"/>
  <c r="TUK66" i="9"/>
  <c r="TWC66" i="9"/>
  <c r="TXO66" i="9"/>
  <c r="TZA66" i="9"/>
  <c r="UAM66" i="9"/>
  <c r="UCA66" i="9"/>
  <c r="UDM66" i="9"/>
  <c r="UEW66" i="9"/>
  <c r="UGG66" i="9"/>
  <c r="UHQ66" i="9"/>
  <c r="UJA66" i="9"/>
  <c r="UKK66" i="9"/>
  <c r="ULS66" i="9"/>
  <c r="UNA66" i="9"/>
  <c r="UOI66" i="9"/>
  <c r="UPS66" i="9"/>
  <c r="UQY66" i="9"/>
  <c r="USE66" i="9"/>
  <c r="UTK66" i="9"/>
  <c r="UUQ66" i="9"/>
  <c r="UVW66" i="9"/>
  <c r="UXC66" i="9"/>
  <c r="UYI66" i="9"/>
  <c r="UZO66" i="9"/>
  <c r="VAU66" i="9"/>
  <c r="VCA66" i="9"/>
  <c r="VDG66" i="9"/>
  <c r="VEM66" i="9"/>
  <c r="VFS66" i="9"/>
  <c r="VGY66" i="9"/>
  <c r="VIE66" i="9"/>
  <c r="VJK66" i="9"/>
  <c r="VKQ66" i="9"/>
  <c r="VLW66" i="9"/>
  <c r="VNC66" i="9"/>
  <c r="VOI66" i="9"/>
  <c r="VPO66" i="9"/>
  <c r="VQU66" i="9"/>
  <c r="VSA66" i="9"/>
  <c r="VTG66" i="9"/>
  <c r="VUM66" i="9"/>
  <c r="VVS66" i="9"/>
  <c r="VWY66" i="9"/>
  <c r="VYE66" i="9"/>
  <c r="VZK66" i="9"/>
  <c r="WAQ66" i="9"/>
  <c r="WBW66" i="9"/>
  <c r="WDC66" i="9"/>
  <c r="WEI66" i="9"/>
  <c r="WFO66" i="9"/>
  <c r="WGU66" i="9"/>
  <c r="WIA66" i="9"/>
  <c r="WJG66" i="9"/>
  <c r="WKM66" i="9"/>
  <c r="WLS66" i="9"/>
  <c r="WMY66" i="9"/>
  <c r="NOO66" i="9"/>
  <c r="NTY66" i="9"/>
  <c r="NXM66" i="9"/>
  <c r="OAY66" i="9"/>
  <c r="OEI66" i="9"/>
  <c r="OIU66" i="9"/>
  <c r="OMI66" i="9"/>
  <c r="OPU66" i="9"/>
  <c r="OUC66" i="9"/>
  <c r="OXQ66" i="9"/>
  <c r="PBE66" i="9"/>
  <c r="PES66" i="9"/>
  <c r="PIY66" i="9"/>
  <c r="PMM66" i="9"/>
  <c r="PQA66" i="9"/>
  <c r="PTI66" i="9"/>
  <c r="PWM66" i="9"/>
  <c r="PZW66" i="9"/>
  <c r="QDE66" i="9"/>
  <c r="QGI66" i="9"/>
  <c r="QJS66" i="9"/>
  <c r="QNA66" i="9"/>
  <c r="QQE66" i="9"/>
  <c r="QTK66" i="9"/>
  <c r="QWE66" i="9"/>
  <c r="QYM66" i="9"/>
  <c r="RBC66" i="9"/>
  <c r="RDG66" i="9"/>
  <c r="RFM66" i="9"/>
  <c r="RHY66" i="9"/>
  <c r="RJW66" i="9"/>
  <c r="RMI66" i="9"/>
  <c r="ROM66" i="9"/>
  <c r="RQU66" i="9"/>
  <c r="RTG66" i="9"/>
  <c r="RVE66" i="9"/>
  <c r="RXO66" i="9"/>
  <c r="RZE66" i="9"/>
  <c r="SAW66" i="9"/>
  <c r="SCQ66" i="9"/>
  <c r="SEE66" i="9"/>
  <c r="SFQ66" i="9"/>
  <c r="SHG66" i="9"/>
  <c r="SIU66" i="9"/>
  <c r="SKG66" i="9"/>
  <c r="SLS66" i="9"/>
  <c r="SNE66" i="9"/>
  <c r="SOW66" i="9"/>
  <c r="SQI66" i="9"/>
  <c r="SRU66" i="9"/>
  <c r="STG66" i="9"/>
  <c r="SUY66" i="9"/>
  <c r="SWK66" i="9"/>
  <c r="SXW66" i="9"/>
  <c r="SZI66" i="9"/>
  <c r="TAY66" i="9"/>
  <c r="TCM66" i="9"/>
  <c r="TDY66" i="9"/>
  <c r="TFK66" i="9"/>
  <c r="TGW66" i="9"/>
  <c r="TIO66" i="9"/>
  <c r="TKA66" i="9"/>
  <c r="TLM66" i="9"/>
  <c r="TMY66" i="9"/>
  <c r="TOQ66" i="9"/>
  <c r="TQC66" i="9"/>
  <c r="TRO66" i="9"/>
  <c r="TTA66" i="9"/>
  <c r="TUQ66" i="9"/>
  <c r="TWE66" i="9"/>
  <c r="TXQ66" i="9"/>
  <c r="TZC66" i="9"/>
  <c r="UAO66" i="9"/>
  <c r="UCE66" i="9"/>
  <c r="UDO66" i="9"/>
  <c r="UEY66" i="9"/>
  <c r="UGI66" i="9"/>
  <c r="UHS66" i="9"/>
  <c r="UJC66" i="9"/>
  <c r="UKM66" i="9"/>
  <c r="ULU66" i="9"/>
  <c r="UNC66" i="9"/>
  <c r="UOM66" i="9"/>
  <c r="UPU66" i="9"/>
  <c r="URA66" i="9"/>
  <c r="USG66" i="9"/>
  <c r="NOS66" i="9"/>
  <c r="NUA66" i="9"/>
  <c r="NXO66" i="9"/>
  <c r="OBA66" i="9"/>
  <c r="OFI66" i="9"/>
  <c r="OIW66" i="9"/>
  <c r="OMK66" i="9"/>
  <c r="OPY66" i="9"/>
  <c r="OUE66" i="9"/>
  <c r="OXS66" i="9"/>
  <c r="PBG66" i="9"/>
  <c r="PFS66" i="9"/>
  <c r="PJC66" i="9"/>
  <c r="PMO66" i="9"/>
  <c r="PQC66" i="9"/>
  <c r="PTM66" i="9"/>
  <c r="PWQ66" i="9"/>
  <c r="PZY66" i="9"/>
  <c r="QDI66" i="9"/>
  <c r="QGM66" i="9"/>
  <c r="QJU66" i="9"/>
  <c r="QNE66" i="9"/>
  <c r="QQI66" i="9"/>
  <c r="QTM66" i="9"/>
  <c r="QWG66" i="9"/>
  <c r="QYO66" i="9"/>
  <c r="RBE66" i="9"/>
  <c r="RDO66" i="9"/>
  <c r="RFQ66" i="9"/>
  <c r="RIC66" i="9"/>
  <c r="RKA66" i="9"/>
  <c r="RMM66" i="9"/>
  <c r="ROU66" i="9"/>
  <c r="RQW66" i="9"/>
  <c r="RTI66" i="9"/>
  <c r="RVG66" i="9"/>
  <c r="RXQ66" i="9"/>
  <c r="RZI66" i="9"/>
  <c r="SBC66" i="9"/>
  <c r="SCS66" i="9"/>
  <c r="SEG66" i="9"/>
  <c r="SFS66" i="9"/>
  <c r="SHK66" i="9"/>
  <c r="SIW66" i="9"/>
  <c r="SKI66" i="9"/>
  <c r="SLU66" i="9"/>
  <c r="SNK66" i="9"/>
  <c r="SOY66" i="9"/>
  <c r="SQK66" i="9"/>
  <c r="SRW66" i="9"/>
  <c r="STI66" i="9"/>
  <c r="SVA66" i="9"/>
  <c r="SWM66" i="9"/>
  <c r="SXY66" i="9"/>
  <c r="SZK66" i="9"/>
  <c r="TBC66" i="9"/>
  <c r="TCO66" i="9"/>
  <c r="TEA66" i="9"/>
  <c r="TFM66" i="9"/>
  <c r="THC66" i="9"/>
  <c r="TIQ66" i="9"/>
  <c r="TKC66" i="9"/>
  <c r="TLO66" i="9"/>
  <c r="TNA66" i="9"/>
  <c r="TOS66" i="9"/>
  <c r="TQE66" i="9"/>
  <c r="TRQ66" i="9"/>
  <c r="TTC66" i="9"/>
  <c r="TUU66" i="9"/>
  <c r="TWG66" i="9"/>
  <c r="TXS66" i="9"/>
  <c r="TZE66" i="9"/>
  <c r="UAU66" i="9"/>
  <c r="UCG66" i="9"/>
  <c r="UDQ66" i="9"/>
  <c r="UFA66" i="9"/>
  <c r="UGK66" i="9"/>
  <c r="UHU66" i="9"/>
  <c r="UJE66" i="9"/>
  <c r="UKO66" i="9"/>
  <c r="ULW66" i="9"/>
  <c r="UNG66" i="9"/>
  <c r="UOO66" i="9"/>
  <c r="UPW66" i="9"/>
  <c r="URC66" i="9"/>
  <c r="NOW66" i="9"/>
  <c r="NUC66" i="9"/>
  <c r="NXQ66" i="9"/>
  <c r="OBE66" i="9"/>
  <c r="OFK66" i="9"/>
  <c r="OIY66" i="9"/>
  <c r="OMM66" i="9"/>
  <c r="OQY66" i="9"/>
  <c r="OUI66" i="9"/>
  <c r="OXU66" i="9"/>
  <c r="PBI66" i="9"/>
  <c r="PFU66" i="9"/>
  <c r="PJE66" i="9"/>
  <c r="PMQ66" i="9"/>
  <c r="PRC66" i="9"/>
  <c r="PUG66" i="9"/>
  <c r="PXO66" i="9"/>
  <c r="QAY66" i="9"/>
  <c r="QEC66" i="9"/>
  <c r="QHK66" i="9"/>
  <c r="QKU66" i="9"/>
  <c r="QNY66" i="9"/>
  <c r="QRG66" i="9"/>
  <c r="QTO66" i="9"/>
  <c r="QWI66" i="9"/>
  <c r="QYU66" i="9"/>
  <c r="RBG66" i="9"/>
  <c r="RDS66" i="9"/>
  <c r="RFS66" i="9"/>
  <c r="RIE66" i="9"/>
  <c r="RKG66" i="9"/>
  <c r="RMO66" i="9"/>
  <c r="RPA66" i="9"/>
  <c r="RQY66" i="9"/>
  <c r="RTK66" i="9"/>
  <c r="RVM66" i="9"/>
  <c r="RXS66" i="9"/>
  <c r="RZM66" i="9"/>
  <c r="SBG66" i="9"/>
  <c r="SCU66" i="9"/>
  <c r="SEI66" i="9"/>
  <c r="SFU66" i="9"/>
  <c r="SHM66" i="9"/>
  <c r="SIY66" i="9"/>
  <c r="SKK66" i="9"/>
  <c r="SLW66" i="9"/>
  <c r="SNO66" i="9"/>
  <c r="SPA66" i="9"/>
  <c r="SQM66" i="9"/>
  <c r="SRY66" i="9"/>
  <c r="STO66" i="9"/>
  <c r="SVC66" i="9"/>
  <c r="SWO66" i="9"/>
  <c r="SYA66" i="9"/>
  <c r="SZM66" i="9"/>
  <c r="TBE66" i="9"/>
  <c r="TCQ66" i="9"/>
  <c r="TEC66" i="9"/>
  <c r="TFO66" i="9"/>
  <c r="THG66" i="9"/>
  <c r="TIS66" i="9"/>
  <c r="TKE66" i="9"/>
  <c r="TLQ66" i="9"/>
  <c r="TNG66" i="9"/>
  <c r="TOU66" i="9"/>
  <c r="TQG66" i="9"/>
  <c r="TRS66" i="9"/>
  <c r="TTE66" i="9"/>
  <c r="TUW66" i="9"/>
  <c r="TWI66" i="9"/>
  <c r="TXU66" i="9"/>
  <c r="TZG66" i="9"/>
  <c r="UAY66" i="9"/>
  <c r="UCI66" i="9"/>
  <c r="UDS66" i="9"/>
  <c r="UFC66" i="9"/>
  <c r="UGM66" i="9"/>
  <c r="UHW66" i="9"/>
  <c r="NPA66" i="9"/>
  <c r="NUE66" i="9"/>
  <c r="NXS66" i="9"/>
  <c r="OCE66" i="9"/>
  <c r="OFO66" i="9"/>
  <c r="OJA66" i="9"/>
  <c r="OMO66" i="9"/>
  <c r="ORA66" i="9"/>
  <c r="OUK66" i="9"/>
  <c r="OXW66" i="9"/>
  <c r="PCK66" i="9"/>
  <c r="PFY66" i="9"/>
  <c r="PJK66" i="9"/>
  <c r="PMU66" i="9"/>
  <c r="PRE66" i="9"/>
  <c r="PUM66" i="9"/>
  <c r="PXQ66" i="9"/>
  <c r="QBA66" i="9"/>
  <c r="QEI66" i="9"/>
  <c r="QHM66" i="9"/>
  <c r="QKW66" i="9"/>
  <c r="QOE66" i="9"/>
  <c r="QRI66" i="9"/>
  <c r="QTQ66" i="9"/>
  <c r="QWM66" i="9"/>
  <c r="QZI66" i="9"/>
  <c r="RBK66" i="9"/>
  <c r="RDW66" i="9"/>
  <c r="RFU66" i="9"/>
  <c r="RIG66" i="9"/>
  <c r="RKQ66" i="9"/>
  <c r="RMQ66" i="9"/>
  <c r="RPC66" i="9"/>
  <c r="RRA66" i="9"/>
  <c r="RTM66" i="9"/>
  <c r="RVW66" i="9"/>
  <c r="RXU66" i="9"/>
  <c r="RZO66" i="9"/>
  <c r="SBI66" i="9"/>
  <c r="SCW66" i="9"/>
  <c r="SEK66" i="9"/>
  <c r="SGA66" i="9"/>
  <c r="SHO66" i="9"/>
  <c r="SJA66" i="9"/>
  <c r="SKM66" i="9"/>
  <c r="SLY66" i="9"/>
  <c r="SNQ66" i="9"/>
  <c r="SPC66" i="9"/>
  <c r="SQO66" i="9"/>
  <c r="SSA66" i="9"/>
  <c r="STS66" i="9"/>
  <c r="SVE66" i="9"/>
  <c r="SWQ66" i="9"/>
  <c r="SYC66" i="9"/>
  <c r="SZS66" i="9"/>
  <c r="TBG66" i="9"/>
  <c r="TCS66" i="9"/>
  <c r="TEE66" i="9"/>
  <c r="TFQ66" i="9"/>
  <c r="THI66" i="9"/>
  <c r="TIU66" i="9"/>
  <c r="TKG66" i="9"/>
  <c r="TLS66" i="9"/>
  <c r="TNK66" i="9"/>
  <c r="TOW66" i="9"/>
  <c r="TQI66" i="9"/>
  <c r="TRU66" i="9"/>
  <c r="TTK66" i="9"/>
  <c r="TUY66" i="9"/>
  <c r="TWK66" i="9"/>
  <c r="TXW66" i="9"/>
  <c r="TZI66" i="9"/>
  <c r="UBA66" i="9"/>
  <c r="UCK66" i="9"/>
  <c r="UDU66" i="9"/>
  <c r="UFE66" i="9"/>
  <c r="UGO66" i="9"/>
  <c r="UHY66" i="9"/>
  <c r="UJK66" i="9"/>
  <c r="UKU66" i="9"/>
  <c r="UMC66" i="9"/>
  <c r="UNK66" i="9"/>
  <c r="UOS66" i="9"/>
  <c r="UQA66" i="9"/>
  <c r="URG66" i="9"/>
  <c r="USM66" i="9"/>
  <c r="UTS66" i="9"/>
  <c r="PMI66" i="9"/>
  <c r="PZQ66" i="9"/>
  <c r="QGC66" i="9"/>
  <c r="QMQ66" i="9"/>
  <c r="QTC66" i="9"/>
  <c r="QYG66" i="9"/>
  <c r="RCU66" i="9"/>
  <c r="RHE66" i="9"/>
  <c r="RMA66" i="9"/>
  <c r="RQM66" i="9"/>
  <c r="RUW66" i="9"/>
  <c r="RYY66" i="9"/>
  <c r="SCI66" i="9"/>
  <c r="SFK66" i="9"/>
  <c r="SIM66" i="9"/>
  <c r="SLM66" i="9"/>
  <c r="SOK66" i="9"/>
  <c r="SRO66" i="9"/>
  <c r="SUM66" i="9"/>
  <c r="SXQ66" i="9"/>
  <c r="TAO66" i="9"/>
  <c r="TDS66" i="9"/>
  <c r="TGQ66" i="9"/>
  <c r="TJU66" i="9"/>
  <c r="TMS66" i="9"/>
  <c r="TPW66" i="9"/>
  <c r="TSU66" i="9"/>
  <c r="TVW66" i="9"/>
  <c r="TYW66" i="9"/>
  <c r="UBU66" i="9"/>
  <c r="UES66" i="9"/>
  <c r="UHM66" i="9"/>
  <c r="UKE66" i="9"/>
  <c r="UMQ66" i="9"/>
  <c r="UPC66" i="9"/>
  <c r="URE66" i="9"/>
  <c r="UTE66" i="9"/>
  <c r="UUW66" i="9"/>
  <c r="UWQ66" i="9"/>
  <c r="UYE66" i="9"/>
  <c r="UZU66" i="9"/>
  <c r="VBO66" i="9"/>
  <c r="VDC66" i="9"/>
  <c r="VES66" i="9"/>
  <c r="VGM66" i="9"/>
  <c r="VIA66" i="9"/>
  <c r="VJQ66" i="9"/>
  <c r="VLK66" i="9"/>
  <c r="VMY66" i="9"/>
  <c r="VOO66" i="9"/>
  <c r="VQI66" i="9"/>
  <c r="VRW66" i="9"/>
  <c r="VTM66" i="9"/>
  <c r="VVG66" i="9"/>
  <c r="VWU66" i="9"/>
  <c r="VYK66" i="9"/>
  <c r="WAE66" i="9"/>
  <c r="WBS66" i="9"/>
  <c r="WDI66" i="9"/>
  <c r="WFC66" i="9"/>
  <c r="WGQ66" i="9"/>
  <c r="WIE66" i="9"/>
  <c r="WJS66" i="9"/>
  <c r="WLG66" i="9"/>
  <c r="WMS66" i="9"/>
  <c r="WOE66" i="9"/>
  <c r="WPO66" i="9"/>
  <c r="WQY66" i="9"/>
  <c r="WSK66" i="9"/>
  <c r="WTS66" i="9"/>
  <c r="WVA66" i="9"/>
  <c r="WWI66" i="9"/>
  <c r="WXQ66" i="9"/>
  <c r="WYY66" i="9"/>
  <c r="XAG66" i="9"/>
  <c r="XBO66" i="9"/>
  <c r="XCW66" i="9"/>
  <c r="XEE66" i="9"/>
  <c r="POI66" i="9"/>
  <c r="PZS66" i="9"/>
  <c r="QGE66" i="9"/>
  <c r="QMS66" i="9"/>
  <c r="QTE66" i="9"/>
  <c r="QYI66" i="9"/>
  <c r="RCW66" i="9"/>
  <c r="RHK66" i="9"/>
  <c r="RME66" i="9"/>
  <c r="RQO66" i="9"/>
  <c r="RUY66" i="9"/>
  <c r="RZA66" i="9"/>
  <c r="SCM66" i="9"/>
  <c r="SFM66" i="9"/>
  <c r="SIQ66" i="9"/>
  <c r="SLO66" i="9"/>
  <c r="SOQ66" i="9"/>
  <c r="SRQ66" i="9"/>
  <c r="SUO66" i="9"/>
  <c r="SXS66" i="9"/>
  <c r="TAQ66" i="9"/>
  <c r="TDU66" i="9"/>
  <c r="TGS66" i="9"/>
  <c r="TJW66" i="9"/>
  <c r="TMU66" i="9"/>
  <c r="TPY66" i="9"/>
  <c r="TSW66" i="9"/>
  <c r="TWA66" i="9"/>
  <c r="TYY66" i="9"/>
  <c r="UBW66" i="9"/>
  <c r="UEU66" i="9"/>
  <c r="UHO66" i="9"/>
  <c r="UKG66" i="9"/>
  <c r="UMS66" i="9"/>
  <c r="UPE66" i="9"/>
  <c r="URO66" i="9"/>
  <c r="UTG66" i="9"/>
  <c r="UUY66" i="9"/>
  <c r="UWS66" i="9"/>
  <c r="UYG66" i="9"/>
  <c r="UZW66" i="9"/>
  <c r="VBQ66" i="9"/>
  <c r="VDE66" i="9"/>
  <c r="VEU66" i="9"/>
  <c r="VGO66" i="9"/>
  <c r="VIC66" i="9"/>
  <c r="VJS66" i="9"/>
  <c r="VLM66" i="9"/>
  <c r="VNA66" i="9"/>
  <c r="VOQ66" i="9"/>
  <c r="VQK66" i="9"/>
  <c r="VRY66" i="9"/>
  <c r="VTO66" i="9"/>
  <c r="VVI66" i="9"/>
  <c r="VWW66" i="9"/>
  <c r="VYM66" i="9"/>
  <c r="WAG66" i="9"/>
  <c r="WBU66" i="9"/>
  <c r="WDK66" i="9"/>
  <c r="WFE66" i="9"/>
  <c r="WGS66" i="9"/>
  <c r="WIG66" i="9"/>
  <c r="WJW66" i="9"/>
  <c r="WLI66" i="9"/>
  <c r="WMU66" i="9"/>
  <c r="WOG66" i="9"/>
  <c r="WPQ66" i="9"/>
  <c r="WRC66" i="9"/>
  <c r="WSM66" i="9"/>
  <c r="WTU66" i="9"/>
  <c r="WVC66" i="9"/>
  <c r="WWK66" i="9"/>
  <c r="WXS66" i="9"/>
  <c r="WZA66" i="9"/>
  <c r="XAI66" i="9"/>
  <c r="XBQ66" i="9"/>
  <c r="XCY66" i="9"/>
  <c r="XEG66" i="9"/>
  <c r="PPW66" i="9"/>
  <c r="QBI66" i="9"/>
  <c r="QIA66" i="9"/>
  <c r="QOO66" i="9"/>
  <c r="QUS66" i="9"/>
  <c r="QZU66" i="9"/>
  <c r="REE66" i="9"/>
  <c r="RIO66" i="9"/>
  <c r="RNK66" i="9"/>
  <c r="RRY66" i="9"/>
  <c r="RWI66" i="9"/>
  <c r="SAC66" i="9"/>
  <c r="SDG66" i="9"/>
  <c r="SGK66" i="9"/>
  <c r="SJI66" i="9"/>
  <c r="SMM66" i="9"/>
  <c r="SPK66" i="9"/>
  <c r="SSO66" i="9"/>
  <c r="SVM66" i="9"/>
  <c r="SYQ66" i="9"/>
  <c r="TBO66" i="9"/>
  <c r="TEQ66" i="9"/>
  <c r="THQ66" i="9"/>
  <c r="TKO66" i="9"/>
  <c r="TNS66" i="9"/>
  <c r="TQQ66" i="9"/>
  <c r="TTU66" i="9"/>
  <c r="TWS66" i="9"/>
  <c r="TZW66" i="9"/>
  <c r="UCS66" i="9"/>
  <c r="UFM66" i="9"/>
  <c r="UIK66" i="9"/>
  <c r="UKI66" i="9"/>
  <c r="UMU66" i="9"/>
  <c r="UPG66" i="9"/>
  <c r="URQ66" i="9"/>
  <c r="UTI66" i="9"/>
  <c r="UVG66" i="9"/>
  <c r="UWU66" i="9"/>
  <c r="UYK66" i="9"/>
  <c r="VAE66" i="9"/>
  <c r="VBS66" i="9"/>
  <c r="VDI66" i="9"/>
  <c r="VFC66" i="9"/>
  <c r="VGQ66" i="9"/>
  <c r="VIG66" i="9"/>
  <c r="VKA66" i="9"/>
  <c r="VLO66" i="9"/>
  <c r="VNE66" i="9"/>
  <c r="VOY66" i="9"/>
  <c r="VQM66" i="9"/>
  <c r="VSC66" i="9"/>
  <c r="VTW66" i="9"/>
  <c r="VVK66" i="9"/>
  <c r="VXA66" i="9"/>
  <c r="VYU66" i="9"/>
  <c r="WAI66" i="9"/>
  <c r="WBY66" i="9"/>
  <c r="WDS66" i="9"/>
  <c r="WFG66" i="9"/>
  <c r="WGW66" i="9"/>
  <c r="WII66" i="9"/>
  <c r="WJY66" i="9"/>
  <c r="WLK66" i="9"/>
  <c r="WMW66" i="9"/>
  <c r="WOI66" i="9"/>
  <c r="WPS66" i="9"/>
  <c r="WRG66" i="9"/>
  <c r="WSO66" i="9"/>
  <c r="WTW66" i="9"/>
  <c r="WVE66" i="9"/>
  <c r="WWM66" i="9"/>
  <c r="WXU66" i="9"/>
  <c r="WZC66" i="9"/>
  <c r="XAK66" i="9"/>
  <c r="XBS66" i="9"/>
  <c r="XDA66" i="9"/>
  <c r="XEI66" i="9"/>
  <c r="PRO66" i="9"/>
  <c r="QBK66" i="9"/>
  <c r="QIC66" i="9"/>
  <c r="QOQ66" i="9"/>
  <c r="QUU66" i="9"/>
  <c r="QZW66" i="9"/>
  <c r="REG66" i="9"/>
  <c r="RIW66" i="9"/>
  <c r="RNO66" i="9"/>
  <c r="RSA66" i="9"/>
  <c r="RWK66" i="9"/>
  <c r="SAE66" i="9"/>
  <c r="SDI66" i="9"/>
  <c r="SGM66" i="9"/>
  <c r="SJK66" i="9"/>
  <c r="SMO66" i="9"/>
  <c r="SPM66" i="9"/>
  <c r="SSQ66" i="9"/>
  <c r="SVO66" i="9"/>
  <c r="SYS66" i="9"/>
  <c r="TBQ66" i="9"/>
  <c r="TEU66" i="9"/>
  <c r="THS66" i="9"/>
  <c r="TKU66" i="9"/>
  <c r="TNU66" i="9"/>
  <c r="TQS66" i="9"/>
  <c r="TTW66" i="9"/>
  <c r="TWU66" i="9"/>
  <c r="TZY66" i="9"/>
  <c r="UCU66" i="9"/>
  <c r="UFO66" i="9"/>
  <c r="UIM66" i="9"/>
  <c r="UKQ66" i="9"/>
  <c r="UMW66" i="9"/>
  <c r="UPI66" i="9"/>
  <c r="URS66" i="9"/>
  <c r="UTM66" i="9"/>
  <c r="UVI66" i="9"/>
  <c r="UWW66" i="9"/>
  <c r="UYM66" i="9"/>
  <c r="VAG66" i="9"/>
  <c r="VBU66" i="9"/>
  <c r="VDK66" i="9"/>
  <c r="VFE66" i="9"/>
  <c r="VGS66" i="9"/>
  <c r="VII66" i="9"/>
  <c r="VKC66" i="9"/>
  <c r="VLQ66" i="9"/>
  <c r="VNG66" i="9"/>
  <c r="VPA66" i="9"/>
  <c r="VQO66" i="9"/>
  <c r="VSE66" i="9"/>
  <c r="VTY66" i="9"/>
  <c r="VVM66" i="9"/>
  <c r="VXC66" i="9"/>
  <c r="VYW66" i="9"/>
  <c r="WAK66" i="9"/>
  <c r="WCA66" i="9"/>
  <c r="WDU66" i="9"/>
  <c r="WFI66" i="9"/>
  <c r="WGY66" i="9"/>
  <c r="WIM66" i="9"/>
  <c r="WKA66" i="9"/>
  <c r="WLM66" i="9"/>
  <c r="WNA66" i="9"/>
  <c r="WOK66" i="9"/>
  <c r="WPW66" i="9"/>
  <c r="WRI66" i="9"/>
  <c r="WSQ66" i="9"/>
  <c r="WTY66" i="9"/>
  <c r="WVG66" i="9"/>
  <c r="WWO66" i="9"/>
  <c r="WXW66" i="9"/>
  <c r="PRS66" i="9"/>
  <c r="QBO66" i="9"/>
  <c r="QIG66" i="9"/>
  <c r="QOS66" i="9"/>
  <c r="QUW66" i="9"/>
  <c r="QZY66" i="9"/>
  <c r="REK66" i="9"/>
  <c r="RJE66" i="9"/>
  <c r="RNS66" i="9"/>
  <c r="RSC66" i="9"/>
  <c r="RWM66" i="9"/>
  <c r="SAG66" i="9"/>
  <c r="SDO66" i="9"/>
  <c r="SGO66" i="9"/>
  <c r="SJM66" i="9"/>
  <c r="SMQ66" i="9"/>
  <c r="SPO66" i="9"/>
  <c r="SSS66" i="9"/>
  <c r="SVQ66" i="9"/>
  <c r="SYU66" i="9"/>
  <c r="TBS66" i="9"/>
  <c r="TEW66" i="9"/>
  <c r="THU66" i="9"/>
  <c r="TKY66" i="9"/>
  <c r="TNW66" i="9"/>
  <c r="TQY66" i="9"/>
  <c r="TTY66" i="9"/>
  <c r="TWW66" i="9"/>
  <c r="UAA66" i="9"/>
  <c r="UCW66" i="9"/>
  <c r="UFS66" i="9"/>
  <c r="UIO66" i="9"/>
  <c r="ULC66" i="9"/>
  <c r="UMY66" i="9"/>
  <c r="UPK66" i="9"/>
  <c r="URU66" i="9"/>
  <c r="UTO66" i="9"/>
  <c r="UVK66" i="9"/>
  <c r="UWY66" i="9"/>
  <c r="UYO66" i="9"/>
  <c r="VAI66" i="9"/>
  <c r="VBW66" i="9"/>
  <c r="VDM66" i="9"/>
  <c r="VFG66" i="9"/>
  <c r="VGU66" i="9"/>
  <c r="VIK66" i="9"/>
  <c r="VKE66" i="9"/>
  <c r="VLS66" i="9"/>
  <c r="VNI66" i="9"/>
  <c r="VPC66" i="9"/>
  <c r="VQQ66" i="9"/>
  <c r="VSG66" i="9"/>
  <c r="VUA66" i="9"/>
  <c r="VVO66" i="9"/>
  <c r="VXE66" i="9"/>
  <c r="VYY66" i="9"/>
  <c r="WAM66" i="9"/>
  <c r="WCC66" i="9"/>
  <c r="WDW66" i="9"/>
  <c r="WFK66" i="9"/>
  <c r="PTA66" i="9"/>
  <c r="QCM66" i="9"/>
  <c r="QJA66" i="9"/>
  <c r="QPS66" i="9"/>
  <c r="QUY66" i="9"/>
  <c r="RAA66" i="9"/>
  <c r="REQ66" i="9"/>
  <c r="RJK66" i="9"/>
  <c r="RNU66" i="9"/>
  <c r="RSE66" i="9"/>
  <c r="RWO66" i="9"/>
  <c r="SAI66" i="9"/>
  <c r="SDS66" i="9"/>
  <c r="SGQ66" i="9"/>
  <c r="SJS66" i="9"/>
  <c r="SMS66" i="9"/>
  <c r="SPQ66" i="9"/>
  <c r="SSU66" i="9"/>
  <c r="SVS66" i="9"/>
  <c r="SYW66" i="9"/>
  <c r="TBU66" i="9"/>
  <c r="TEY66" i="9"/>
  <c r="THW66" i="9"/>
  <c r="TLA66" i="9"/>
  <c r="TNY66" i="9"/>
  <c r="TRC66" i="9"/>
  <c r="TUA66" i="9"/>
  <c r="TXC66" i="9"/>
  <c r="UAC66" i="9"/>
  <c r="UCY66" i="9"/>
  <c r="UFW66" i="9"/>
  <c r="UIQ66" i="9"/>
  <c r="ULE66" i="9"/>
  <c r="UNI66" i="9"/>
  <c r="UPM66" i="9"/>
  <c r="URW66" i="9"/>
  <c r="UTQ66" i="9"/>
  <c r="UVM66" i="9"/>
  <c r="UXA66" i="9"/>
  <c r="UYQ66" i="9"/>
  <c r="VAK66" i="9"/>
  <c r="VBY66" i="9"/>
  <c r="VDO66" i="9"/>
  <c r="VFI66" i="9"/>
  <c r="VGW66" i="9"/>
  <c r="VIM66" i="9"/>
  <c r="VKG66" i="9"/>
  <c r="VLU66" i="9"/>
  <c r="VNK66" i="9"/>
  <c r="VPE66" i="9"/>
  <c r="VQS66" i="9"/>
  <c r="VSI66" i="9"/>
  <c r="VUC66" i="9"/>
  <c r="VVQ66" i="9"/>
  <c r="VXG66" i="9"/>
  <c r="VZA66" i="9"/>
  <c r="WAO66" i="9"/>
  <c r="WCE66" i="9"/>
  <c r="WDY66" i="9"/>
  <c r="WFM66" i="9"/>
  <c r="WHC66" i="9"/>
  <c r="WIS66" i="9"/>
  <c r="WKE66" i="9"/>
  <c r="WLQ66" i="9"/>
  <c r="PUW66" i="9"/>
  <c r="QCO66" i="9"/>
  <c r="QJG66" i="9"/>
  <c r="QPU66" i="9"/>
  <c r="QVA66" i="9"/>
  <c r="RAE66" i="9"/>
  <c r="REY66" i="9"/>
  <c r="RJM66" i="9"/>
  <c r="RNW66" i="9"/>
  <c r="RSG66" i="9"/>
  <c r="RWQ66" i="9"/>
  <c r="SAK66" i="9"/>
  <c r="SDU66" i="9"/>
  <c r="SGS66" i="9"/>
  <c r="SJW66" i="9"/>
  <c r="SMU66" i="9"/>
  <c r="SPW66" i="9"/>
  <c r="SSW66" i="9"/>
  <c r="SVU66" i="9"/>
  <c r="SYY66" i="9"/>
  <c r="TBW66" i="9"/>
  <c r="TFA66" i="9"/>
  <c r="THY66" i="9"/>
  <c r="TLC66" i="9"/>
  <c r="TOA66" i="9"/>
  <c r="TRE66" i="9"/>
  <c r="TUC66" i="9"/>
  <c r="TXG66" i="9"/>
  <c r="UAE66" i="9"/>
  <c r="UDA66" i="9"/>
  <c r="UFY66" i="9"/>
  <c r="UIS66" i="9"/>
  <c r="ULG66" i="9"/>
  <c r="UNS66" i="9"/>
  <c r="UPO66" i="9"/>
  <c r="URY66" i="9"/>
  <c r="UUA66" i="9"/>
  <c r="UVO66" i="9"/>
  <c r="UXE66" i="9"/>
  <c r="UYY66" i="9"/>
  <c r="VAM66" i="9"/>
  <c r="VCC66" i="9"/>
  <c r="VDW66" i="9"/>
  <c r="VFK66" i="9"/>
  <c r="VHA66" i="9"/>
  <c r="VIU66" i="9"/>
  <c r="VKI66" i="9"/>
  <c r="VLY66" i="9"/>
  <c r="VNS66" i="9"/>
  <c r="VPG66" i="9"/>
  <c r="VQW66" i="9"/>
  <c r="VSQ66" i="9"/>
  <c r="VUE66" i="9"/>
  <c r="VVU66" i="9"/>
  <c r="VXO66" i="9"/>
  <c r="VZC66" i="9"/>
  <c r="WAS66" i="9"/>
  <c r="WCM66" i="9"/>
  <c r="WEA66" i="9"/>
  <c r="WFQ66" i="9"/>
  <c r="WHG66" i="9"/>
  <c r="WIU66" i="9"/>
  <c r="WKG66" i="9"/>
  <c r="WLU66" i="9"/>
  <c r="WNG66" i="9"/>
  <c r="WOU66" i="9"/>
  <c r="WQE66" i="9"/>
  <c r="WRO66" i="9"/>
  <c r="WSW66" i="9"/>
  <c r="WUE66" i="9"/>
  <c r="WVM66" i="9"/>
  <c r="WWU66" i="9"/>
  <c r="WYC66" i="9"/>
  <c r="WZK66" i="9"/>
  <c r="PUY66" i="9"/>
  <c r="QCQ66" i="9"/>
  <c r="QJI66" i="9"/>
  <c r="QPW66" i="9"/>
  <c r="QVC66" i="9"/>
  <c r="RAK66" i="9"/>
  <c r="RFE66" i="9"/>
  <c r="RJO66" i="9"/>
  <c r="RNY66" i="9"/>
  <c r="RSI66" i="9"/>
  <c r="RWY66" i="9"/>
  <c r="SAM66" i="9"/>
  <c r="SDW66" i="9"/>
  <c r="SGU66" i="9"/>
  <c r="SJY66" i="9"/>
  <c r="SMW66" i="9"/>
  <c r="SQA66" i="9"/>
  <c r="SSY66" i="9"/>
  <c r="SWA66" i="9"/>
  <c r="SZA66" i="9"/>
  <c r="TBY66" i="9"/>
  <c r="TFC66" i="9"/>
  <c r="TIA66" i="9"/>
  <c r="TLE66" i="9"/>
  <c r="TOC66" i="9"/>
  <c r="TRG66" i="9"/>
  <c r="TUE66" i="9"/>
  <c r="TXI66" i="9"/>
  <c r="UAG66" i="9"/>
  <c r="UDC66" i="9"/>
  <c r="UGA66" i="9"/>
  <c r="UIU66" i="9"/>
  <c r="ULI66" i="9"/>
  <c r="UNU66" i="9"/>
  <c r="UPY66" i="9"/>
  <c r="USA66" i="9"/>
  <c r="UUC66" i="9"/>
  <c r="UVQ66" i="9"/>
  <c r="UXG66" i="9"/>
  <c r="UZA66" i="9"/>
  <c r="VAO66" i="9"/>
  <c r="VCE66" i="9"/>
  <c r="VDY66" i="9"/>
  <c r="VFM66" i="9"/>
  <c r="VHC66" i="9"/>
  <c r="VIW66" i="9"/>
  <c r="VKK66" i="9"/>
  <c r="VMA66" i="9"/>
  <c r="VNU66" i="9"/>
  <c r="VPI66" i="9"/>
  <c r="VQY66" i="9"/>
  <c r="VSS66" i="9"/>
  <c r="VUG66" i="9"/>
  <c r="VVW66" i="9"/>
  <c r="VXQ66" i="9"/>
  <c r="VZE66" i="9"/>
  <c r="WAU66" i="9"/>
  <c r="WCO66" i="9"/>
  <c r="WEC66" i="9"/>
  <c r="WFS66" i="9"/>
  <c r="WHK66" i="9"/>
  <c r="WIW66" i="9"/>
  <c r="WKI66" i="9"/>
  <c r="WLW66" i="9"/>
  <c r="PVA66" i="9"/>
  <c r="QCU66" i="9"/>
  <c r="QJM66" i="9"/>
  <c r="QPY66" i="9"/>
  <c r="QVG66" i="9"/>
  <c r="RAU66" i="9"/>
  <c r="RFG66" i="9"/>
  <c r="RJQ66" i="9"/>
  <c r="ROA66" i="9"/>
  <c r="RSK66" i="9"/>
  <c r="RXG66" i="9"/>
  <c r="SAO66" i="9"/>
  <c r="SDY66" i="9"/>
  <c r="SGW66" i="9"/>
  <c r="SKA66" i="9"/>
  <c r="SMY66" i="9"/>
  <c r="SQC66" i="9"/>
  <c r="STA66" i="9"/>
  <c r="SWE66" i="9"/>
  <c r="SZC66" i="9"/>
  <c r="TCE66" i="9"/>
  <c r="TFE66" i="9"/>
  <c r="TIC66" i="9"/>
  <c r="TLG66" i="9"/>
  <c r="TOE66" i="9"/>
  <c r="TRI66" i="9"/>
  <c r="TUG66" i="9"/>
  <c r="TXK66" i="9"/>
  <c r="UAI66" i="9"/>
  <c r="UDG66" i="9"/>
  <c r="UGC66" i="9"/>
  <c r="UIW66" i="9"/>
  <c r="ULK66" i="9"/>
  <c r="UNW66" i="9"/>
  <c r="UQI66" i="9"/>
  <c r="USC66" i="9"/>
  <c r="UUE66" i="9"/>
  <c r="UVS66" i="9"/>
  <c r="UXI66" i="9"/>
  <c r="UZC66" i="9"/>
  <c r="VAQ66" i="9"/>
  <c r="VCG66" i="9"/>
  <c r="VEA66" i="9"/>
  <c r="VFO66" i="9"/>
  <c r="VHE66" i="9"/>
  <c r="VIY66" i="9"/>
  <c r="VKM66" i="9"/>
  <c r="VMC66" i="9"/>
  <c r="VNW66" i="9"/>
  <c r="VPK66" i="9"/>
  <c r="VRA66" i="9"/>
  <c r="VSU66" i="9"/>
  <c r="VUI66" i="9"/>
  <c r="VVY66" i="9"/>
  <c r="VXS66" i="9"/>
  <c r="VZG66" i="9"/>
  <c r="WAW66" i="9"/>
  <c r="WCQ66" i="9"/>
  <c r="WEE66" i="9"/>
  <c r="WFU66" i="9"/>
  <c r="WHM66" i="9"/>
  <c r="WIY66" i="9"/>
  <c r="WKK66" i="9"/>
  <c r="WLY66" i="9"/>
  <c r="WNO66" i="9"/>
  <c r="WOY66" i="9"/>
  <c r="WQI66" i="9"/>
  <c r="WRS66" i="9"/>
  <c r="WTA66" i="9"/>
  <c r="WUI66" i="9"/>
  <c r="WVQ66" i="9"/>
  <c r="WWY66" i="9"/>
  <c r="WYG66" i="9"/>
  <c r="WZO66" i="9"/>
  <c r="XAY66" i="9"/>
  <c r="XCG66" i="9"/>
  <c r="XDO66" i="9"/>
  <c r="XEW66" i="9"/>
  <c r="PWC66" i="9"/>
  <c r="QCW66" i="9"/>
  <c r="QJO66" i="9"/>
  <c r="QQA66" i="9"/>
  <c r="QVQ66" i="9"/>
  <c r="RAY66" i="9"/>
  <c r="RFI66" i="9"/>
  <c r="RJS66" i="9"/>
  <c r="ROC66" i="9"/>
  <c r="RSS66" i="9"/>
  <c r="RXK66" i="9"/>
  <c r="SAS66" i="9"/>
  <c r="SEA66" i="9"/>
  <c r="SGY66" i="9"/>
  <c r="SKC66" i="9"/>
  <c r="SNA66" i="9"/>
  <c r="SQE66" i="9"/>
  <c r="STC66" i="9"/>
  <c r="SWG66" i="9"/>
  <c r="SZE66" i="9"/>
  <c r="TCI66" i="9"/>
  <c r="TFG66" i="9"/>
  <c r="TII66" i="9"/>
  <c r="TLI66" i="9"/>
  <c r="TOG66" i="9"/>
  <c r="TRK66" i="9"/>
  <c r="TUI66" i="9"/>
  <c r="TXM66" i="9"/>
  <c r="UAK66" i="9"/>
  <c r="UDK66" i="9"/>
  <c r="UGE66" i="9"/>
  <c r="UIY66" i="9"/>
  <c r="ULM66" i="9"/>
  <c r="UNY66" i="9"/>
  <c r="UQK66" i="9"/>
  <c r="USI66" i="9"/>
  <c r="UUG66" i="9"/>
  <c r="UVU66" i="9"/>
  <c r="UXK66" i="9"/>
  <c r="UZE66" i="9"/>
  <c r="VAS66" i="9"/>
  <c r="VCI66" i="9"/>
  <c r="VEC66" i="9"/>
  <c r="VFQ66" i="9"/>
  <c r="VHG66" i="9"/>
  <c r="VJA66" i="9"/>
  <c r="VKO66" i="9"/>
  <c r="VME66" i="9"/>
  <c r="VNY66" i="9"/>
  <c r="VPM66" i="9"/>
  <c r="VRC66" i="9"/>
  <c r="VSW66" i="9"/>
  <c r="VUK66" i="9"/>
  <c r="PWG66" i="9"/>
  <c r="QES66" i="9"/>
  <c r="QLE66" i="9"/>
  <c r="QRW66" i="9"/>
  <c r="QXA66" i="9"/>
  <c r="RCE66" i="9"/>
  <c r="RGQ66" i="9"/>
  <c r="RLA66" i="9"/>
  <c r="RPM66" i="9"/>
  <c r="RTW66" i="9"/>
  <c r="RYG66" i="9"/>
  <c r="SBQ66" i="9"/>
  <c r="SEY66" i="9"/>
  <c r="SHW66" i="9"/>
  <c r="SKY66" i="9"/>
  <c r="SNY66" i="9"/>
  <c r="SQW66" i="9"/>
  <c r="SUA66" i="9"/>
  <c r="SWY66" i="9"/>
  <c r="TAC66" i="9"/>
  <c r="TDA66" i="9"/>
  <c r="TGE66" i="9"/>
  <c r="TJC66" i="9"/>
  <c r="TMG66" i="9"/>
  <c r="TPE66" i="9"/>
  <c r="TSI66" i="9"/>
  <c r="TVG66" i="9"/>
  <c r="TYI66" i="9"/>
  <c r="UBI66" i="9"/>
  <c r="UEC66" i="9"/>
  <c r="UGY66" i="9"/>
  <c r="UJG66" i="9"/>
  <c r="ULO66" i="9"/>
  <c r="UOA66" i="9"/>
  <c r="UQM66" i="9"/>
  <c r="USK66" i="9"/>
  <c r="UUI66" i="9"/>
  <c r="UVY66" i="9"/>
  <c r="UXS66" i="9"/>
  <c r="UZG66" i="9"/>
  <c r="VAW66" i="9"/>
  <c r="VCQ66" i="9"/>
  <c r="VEE66" i="9"/>
  <c r="VFU66" i="9"/>
  <c r="VHO66" i="9"/>
  <c r="VJC66" i="9"/>
  <c r="VKS66" i="9"/>
  <c r="VMM66" i="9"/>
  <c r="VOA66" i="9"/>
  <c r="VPQ66" i="9"/>
  <c r="VRK66" i="9"/>
  <c r="VSY66" i="9"/>
  <c r="VUO66" i="9"/>
  <c r="VWI66" i="9"/>
  <c r="VXW66" i="9"/>
  <c r="VZM66" i="9"/>
  <c r="WBG66" i="9"/>
  <c r="WCU66" i="9"/>
  <c r="WEK66" i="9"/>
  <c r="WGE66" i="9"/>
  <c r="WHQ66" i="9"/>
  <c r="PWI66" i="9"/>
  <c r="QEU66" i="9"/>
  <c r="QLG66" i="9"/>
  <c r="QRY66" i="9"/>
  <c r="QXG66" i="9"/>
  <c r="RCI66" i="9"/>
  <c r="RGS66" i="9"/>
  <c r="RLC66" i="9"/>
  <c r="RPO66" i="9"/>
  <c r="RUC66" i="9"/>
  <c r="RYI66" i="9"/>
  <c r="SBS66" i="9"/>
  <c r="SFA66" i="9"/>
  <c r="SHY66" i="9"/>
  <c r="SLC66" i="9"/>
  <c r="SOA66" i="9"/>
  <c r="SRC66" i="9"/>
  <c r="SUC66" i="9"/>
  <c r="SXA66" i="9"/>
  <c r="TAE66" i="9"/>
  <c r="TDC66" i="9"/>
  <c r="TGG66" i="9"/>
  <c r="TJE66" i="9"/>
  <c r="TMI66" i="9"/>
  <c r="TPG66" i="9"/>
  <c r="TSK66" i="9"/>
  <c r="TVI66" i="9"/>
  <c r="TYM66" i="9"/>
  <c r="UBK66" i="9"/>
  <c r="UEE66" i="9"/>
  <c r="UHC66" i="9"/>
  <c r="UJU66" i="9"/>
  <c r="ULQ66" i="9"/>
  <c r="UOC66" i="9"/>
  <c r="UQO66" i="9"/>
  <c r="USU66" i="9"/>
  <c r="UUK66" i="9"/>
  <c r="UWA66" i="9"/>
  <c r="UXU66" i="9"/>
  <c r="UZI66" i="9"/>
  <c r="VAY66" i="9"/>
  <c r="VCS66" i="9"/>
  <c r="VEG66" i="9"/>
  <c r="VFW66" i="9"/>
  <c r="VHQ66" i="9"/>
  <c r="VJE66" i="9"/>
  <c r="VKU66" i="9"/>
  <c r="VMO66" i="9"/>
  <c r="VOC66" i="9"/>
  <c r="VPS66" i="9"/>
  <c r="VRM66" i="9"/>
  <c r="VTA66" i="9"/>
  <c r="VUQ66" i="9"/>
  <c r="VWK66" i="9"/>
  <c r="VXY66" i="9"/>
  <c r="VZO66" i="9"/>
  <c r="WBI66" i="9"/>
  <c r="WCW66" i="9"/>
  <c r="WEM66" i="9"/>
  <c r="WGG66" i="9"/>
  <c r="WHS66" i="9"/>
  <c r="WJE66" i="9"/>
  <c r="WKS66" i="9"/>
  <c r="WMI66" i="9"/>
  <c r="WNU66" i="9"/>
  <c r="WPE66" i="9"/>
  <c r="WQO66" i="9"/>
  <c r="WRY66" i="9"/>
  <c r="WTG66" i="9"/>
  <c r="WUO66" i="9"/>
  <c r="WVW66" i="9"/>
  <c r="WXG66" i="9"/>
  <c r="WYO66" i="9"/>
  <c r="WZW66" i="9"/>
  <c r="XBE66" i="9"/>
  <c r="XCM66" i="9"/>
  <c r="XDU66" i="9"/>
  <c r="XFC66" i="9"/>
  <c r="PYE66" i="9"/>
  <c r="QEW66" i="9"/>
  <c r="QLK66" i="9"/>
  <c r="QSC66" i="9"/>
  <c r="QXO66" i="9"/>
  <c r="RCK66" i="9"/>
  <c r="RGW66" i="9"/>
  <c r="RLG66" i="9"/>
  <c r="RPQ66" i="9"/>
  <c r="RUM66" i="9"/>
  <c r="RYO66" i="9"/>
  <c r="SBU66" i="9"/>
  <c r="SFC66" i="9"/>
  <c r="SIA66" i="9"/>
  <c r="SLE66" i="9"/>
  <c r="SOC66" i="9"/>
  <c r="SRG66" i="9"/>
  <c r="SUE66" i="9"/>
  <c r="SXG66" i="9"/>
  <c r="TAG66" i="9"/>
  <c r="TDE66" i="9"/>
  <c r="TGI66" i="9"/>
  <c r="TJG66" i="9"/>
  <c r="TMK66" i="9"/>
  <c r="TPI66" i="9"/>
  <c r="TSM66" i="9"/>
  <c r="TVK66" i="9"/>
  <c r="TYO66" i="9"/>
  <c r="UBM66" i="9"/>
  <c r="UEG66" i="9"/>
  <c r="UHE66" i="9"/>
  <c r="UJW66" i="9"/>
  <c r="UMA66" i="9"/>
  <c r="UOE66" i="9"/>
  <c r="UQQ66" i="9"/>
  <c r="USW66" i="9"/>
  <c r="UUM66" i="9"/>
  <c r="UWC66" i="9"/>
  <c r="UXW66" i="9"/>
  <c r="UZK66" i="9"/>
  <c r="VBA66" i="9"/>
  <c r="VCU66" i="9"/>
  <c r="VEI66" i="9"/>
  <c r="VFY66" i="9"/>
  <c r="VHS66" i="9"/>
  <c r="VJG66" i="9"/>
  <c r="VKW66" i="9"/>
  <c r="VMQ66" i="9"/>
  <c r="VOE66" i="9"/>
  <c r="VPU66" i="9"/>
  <c r="VRO66" i="9"/>
  <c r="VTC66" i="9"/>
  <c r="VUS66" i="9"/>
  <c r="VWM66" i="9"/>
  <c r="VYA66" i="9"/>
  <c r="VZQ66" i="9"/>
  <c r="WBK66" i="9"/>
  <c r="WCY66" i="9"/>
  <c r="WEO66" i="9"/>
  <c r="WGI66" i="9"/>
  <c r="WHU66" i="9"/>
  <c r="WJI66" i="9"/>
  <c r="WKU66" i="9"/>
  <c r="WMK66" i="9"/>
  <c r="WNW66" i="9"/>
  <c r="WPG66" i="9"/>
  <c r="WQQ66" i="9"/>
  <c r="WSA66" i="9"/>
  <c r="WTI66" i="9"/>
  <c r="WUQ66" i="9"/>
  <c r="WWA66" i="9"/>
  <c r="WXI66" i="9"/>
  <c r="WYQ66" i="9"/>
  <c r="WZY66" i="9"/>
  <c r="XBG66" i="9"/>
  <c r="XCO66" i="9"/>
  <c r="XDW66" i="9"/>
  <c r="PYG66" i="9"/>
  <c r="QFW66" i="9"/>
  <c r="QMI66" i="9"/>
  <c r="QSI66" i="9"/>
  <c r="QXU66" i="9"/>
  <c r="RCM66" i="9"/>
  <c r="RGY66" i="9"/>
  <c r="RLI66" i="9"/>
  <c r="RPW66" i="9"/>
  <c r="RUQ66" i="9"/>
  <c r="RYS66" i="9"/>
  <c r="SBY66" i="9"/>
  <c r="SFE66" i="9"/>
  <c r="SIC66" i="9"/>
  <c r="SLG66" i="9"/>
  <c r="SOE66" i="9"/>
  <c r="SRI66" i="9"/>
  <c r="SUG66" i="9"/>
  <c r="SXK66" i="9"/>
  <c r="TAI66" i="9"/>
  <c r="TDK66" i="9"/>
  <c r="TGK66" i="9"/>
  <c r="TJI66" i="9"/>
  <c r="TMM66" i="9"/>
  <c r="TPK66" i="9"/>
  <c r="TSO66" i="9"/>
  <c r="TVM66" i="9"/>
  <c r="TYQ66" i="9"/>
  <c r="UBO66" i="9"/>
  <c r="UEI66" i="9"/>
  <c r="UHG66" i="9"/>
  <c r="UJY66" i="9"/>
  <c r="UMK66" i="9"/>
  <c r="UOG66" i="9"/>
  <c r="UQS66" i="9"/>
  <c r="USY66" i="9"/>
  <c r="UUO66" i="9"/>
  <c r="UWE66" i="9"/>
  <c r="UXY66" i="9"/>
  <c r="UZM66" i="9"/>
  <c r="VBC66" i="9"/>
  <c r="VCW66" i="9"/>
  <c r="VEK66" i="9"/>
  <c r="VGA66" i="9"/>
  <c r="VHU66" i="9"/>
  <c r="VJI66" i="9"/>
  <c r="VKY66" i="9"/>
  <c r="VMS66" i="9"/>
  <c r="VOG66" i="9"/>
  <c r="VPW66" i="9"/>
  <c r="VRQ66" i="9"/>
  <c r="VTE66" i="9"/>
  <c r="VUU66" i="9"/>
  <c r="VWO66" i="9"/>
  <c r="VYC66" i="9"/>
  <c r="VZS66" i="9"/>
  <c r="WBM66" i="9"/>
  <c r="WDA66" i="9"/>
  <c r="WEQ66" i="9"/>
  <c r="WGK66" i="9"/>
  <c r="WHW66" i="9"/>
  <c r="WJK66" i="9"/>
  <c r="WKY66" i="9"/>
  <c r="WMM66" i="9"/>
  <c r="WNY66" i="9"/>
  <c r="WPI66" i="9"/>
  <c r="WQS66" i="9"/>
  <c r="WSC66" i="9"/>
  <c r="WTK66" i="9"/>
  <c r="WUU66" i="9"/>
  <c r="WWC66" i="9"/>
  <c r="WXK66" i="9"/>
  <c r="WYS66" i="9"/>
  <c r="XAA66" i="9"/>
  <c r="XBI66" i="9"/>
  <c r="XCQ66" i="9"/>
  <c r="XDY66" i="9"/>
  <c r="PYK66" i="9"/>
  <c r="QFY66" i="9"/>
  <c r="QMK66" i="9"/>
  <c r="QSQ66" i="9"/>
  <c r="QYA66" i="9"/>
  <c r="RCQ66" i="9"/>
  <c r="RHA66" i="9"/>
  <c r="RLK66" i="9"/>
  <c r="RQG66" i="9"/>
  <c r="RUS66" i="9"/>
  <c r="RYU66" i="9"/>
  <c r="SCA66" i="9"/>
  <c r="SFG66" i="9"/>
  <c r="SIE66" i="9"/>
  <c r="SLI66" i="9"/>
  <c r="SOG66" i="9"/>
  <c r="SRK66" i="9"/>
  <c r="SUI66" i="9"/>
  <c r="SXM66" i="9"/>
  <c r="TAK66" i="9"/>
  <c r="TDO66" i="9"/>
  <c r="TGM66" i="9"/>
  <c r="TJO66" i="9"/>
  <c r="TMO66" i="9"/>
  <c r="TPM66" i="9"/>
  <c r="TSQ66" i="9"/>
  <c r="TVO66" i="9"/>
  <c r="TYS66" i="9"/>
  <c r="UBQ66" i="9"/>
  <c r="UEM66" i="9"/>
  <c r="UHI66" i="9"/>
  <c r="UKA66" i="9"/>
  <c r="UMM66" i="9"/>
  <c r="UOQ66" i="9"/>
  <c r="UQU66" i="9"/>
  <c r="UTA66" i="9"/>
  <c r="UUS66" i="9"/>
  <c r="UWM66" i="9"/>
  <c r="UYA66" i="9"/>
  <c r="UZQ66" i="9"/>
  <c r="VBK66" i="9"/>
  <c r="VCY66" i="9"/>
  <c r="VEO66" i="9"/>
  <c r="VGI66" i="9"/>
  <c r="VHW66" i="9"/>
  <c r="VJM66" i="9"/>
  <c r="VLG66" i="9"/>
  <c r="VMU66" i="9"/>
  <c r="VOK66" i="9"/>
  <c r="VQE66" i="9"/>
  <c r="VRS66" i="9"/>
  <c r="VTI66" i="9"/>
  <c r="VVC66" i="9"/>
  <c r="VWQ66" i="9"/>
  <c r="VYG66" i="9"/>
  <c r="WAA66" i="9"/>
  <c r="WBO66" i="9"/>
  <c r="WDE66" i="9"/>
  <c r="WEY66" i="9"/>
  <c r="WGM66" i="9"/>
  <c r="WHY66" i="9"/>
  <c r="WJM66" i="9"/>
  <c r="WLC66" i="9"/>
  <c r="WMO66" i="9"/>
  <c r="WOA66" i="9"/>
  <c r="WPK66" i="9"/>
  <c r="WQU66" i="9"/>
  <c r="WSE66" i="9"/>
  <c r="WTO66" i="9"/>
  <c r="WUW66" i="9"/>
  <c r="WWE66" i="9"/>
  <c r="WXM66" i="9"/>
  <c r="WYU66" i="9"/>
  <c r="XAC66" i="9"/>
  <c r="XBK66" i="9"/>
  <c r="XCS66" i="9"/>
  <c r="XEA66" i="9"/>
  <c r="PZK66" i="9"/>
  <c r="QGA66" i="9"/>
  <c r="QMM66" i="9"/>
  <c r="QSW66" i="9"/>
  <c r="QYC66" i="9"/>
  <c r="RCS66" i="9"/>
  <c r="RHC66" i="9"/>
  <c r="RLQ66" i="9"/>
  <c r="RQK66" i="9"/>
  <c r="RUU66" i="9"/>
  <c r="RYW66" i="9"/>
  <c r="SCC66" i="9"/>
  <c r="SFI66" i="9"/>
  <c r="SIG66" i="9"/>
  <c r="SLK66" i="9"/>
  <c r="SOI66" i="9"/>
  <c r="SRM66" i="9"/>
  <c r="SUK66" i="9"/>
  <c r="SXO66" i="9"/>
  <c r="TAM66" i="9"/>
  <c r="TDQ66" i="9"/>
  <c r="TGO66" i="9"/>
  <c r="TJS66" i="9"/>
  <c r="TMQ66" i="9"/>
  <c r="TPS66" i="9"/>
  <c r="TSS66" i="9"/>
  <c r="TVQ66" i="9"/>
  <c r="TYU66" i="9"/>
  <c r="UBS66" i="9"/>
  <c r="UEQ66" i="9"/>
  <c r="UHK66" i="9"/>
  <c r="UKC66" i="9"/>
  <c r="UMO66" i="9"/>
  <c r="UPA66" i="9"/>
  <c r="UQW66" i="9"/>
  <c r="UTC66" i="9"/>
  <c r="UUU66" i="9"/>
  <c r="UWO66" i="9"/>
  <c r="UYC66" i="9"/>
  <c r="UZS66" i="9"/>
  <c r="VBM66" i="9"/>
  <c r="VDA66" i="9"/>
  <c r="VEQ66" i="9"/>
  <c r="VGK66" i="9"/>
  <c r="VHY66" i="9"/>
  <c r="VJO66" i="9"/>
  <c r="VLI66" i="9"/>
  <c r="VMW66" i="9"/>
  <c r="VOM66" i="9"/>
  <c r="VQG66" i="9"/>
  <c r="VRU66" i="9"/>
  <c r="VTK66" i="9"/>
  <c r="VVE66" i="9"/>
  <c r="VWS66" i="9"/>
  <c r="VYI66" i="9"/>
  <c r="WAC66" i="9"/>
  <c r="WBQ66" i="9"/>
  <c r="WDG66" i="9"/>
  <c r="WFA66" i="9"/>
  <c r="WGO66" i="9"/>
  <c r="WIC66" i="9"/>
  <c r="WJO66" i="9"/>
  <c r="WLE66" i="9"/>
  <c r="WMQ66" i="9"/>
  <c r="WOC66" i="9"/>
  <c r="WPM66" i="9"/>
  <c r="WQW66" i="9"/>
  <c r="WSI66" i="9"/>
  <c r="WTQ66" i="9"/>
  <c r="WUY66" i="9"/>
  <c r="WWG66" i="9"/>
  <c r="WXO66" i="9"/>
  <c r="WYW66" i="9"/>
  <c r="XAE66" i="9"/>
  <c r="XBM66" i="9"/>
  <c r="XCU66" i="9"/>
  <c r="XEC66" i="9"/>
  <c r="VWA66" i="9"/>
  <c r="WMA66" i="9"/>
  <c r="WQM66" i="9"/>
  <c r="WVI66" i="9"/>
  <c r="WZG66" i="9"/>
  <c r="XCE66" i="9"/>
  <c r="XFA66" i="9"/>
  <c r="VXU66" i="9"/>
  <c r="WME66" i="9"/>
  <c r="WRK66" i="9"/>
  <c r="WVK66" i="9"/>
  <c r="WZI66" i="9"/>
  <c r="XCI66" i="9"/>
  <c r="VZI66" i="9"/>
  <c r="WNC66" i="9"/>
  <c r="WRM66" i="9"/>
  <c r="WVO66" i="9"/>
  <c r="WZM66" i="9"/>
  <c r="XCK66" i="9"/>
  <c r="WAY66" i="9"/>
  <c r="WNE66" i="9"/>
  <c r="WRQ66" i="9"/>
  <c r="WVS66" i="9"/>
  <c r="WZS66" i="9"/>
  <c r="XDC66" i="9"/>
  <c r="WCS66" i="9"/>
  <c r="WNK66" i="9"/>
  <c r="WRU66" i="9"/>
  <c r="WVU66" i="9"/>
  <c r="WZU66" i="9"/>
  <c r="XDE66" i="9"/>
  <c r="WEG66" i="9"/>
  <c r="WNQ66" i="9"/>
  <c r="WRW66" i="9"/>
  <c r="WWQ66" i="9"/>
  <c r="XAM66" i="9"/>
  <c r="XDG66" i="9"/>
  <c r="WFW66" i="9"/>
  <c r="WNS66" i="9"/>
  <c r="WSS66" i="9"/>
  <c r="WWS66" i="9"/>
  <c r="XAO66" i="9"/>
  <c r="XDK66" i="9"/>
  <c r="WHA66" i="9"/>
  <c r="WOM66" i="9"/>
  <c r="WSU66" i="9"/>
  <c r="WWW66" i="9"/>
  <c r="XAQ66" i="9"/>
  <c r="XDM66" i="9"/>
  <c r="WHO66" i="9"/>
  <c r="WOQ66" i="9"/>
  <c r="WSY66" i="9"/>
  <c r="WXA66" i="9"/>
  <c r="XAS66" i="9"/>
  <c r="XDQ66" i="9"/>
  <c r="WIQ66" i="9"/>
  <c r="WOW66" i="9"/>
  <c r="WTC66" i="9"/>
  <c r="WXC66" i="9"/>
  <c r="XAU66" i="9"/>
  <c r="XDS66" i="9"/>
  <c r="WJA66" i="9"/>
  <c r="WPA66" i="9"/>
  <c r="WTE66" i="9"/>
  <c r="WXY66" i="9"/>
  <c r="XBA66" i="9"/>
  <c r="XEK66" i="9"/>
  <c r="WJC66" i="9"/>
  <c r="WPC66" i="9"/>
  <c r="WUA66" i="9"/>
  <c r="WYA66" i="9"/>
  <c r="XBC66" i="9"/>
  <c r="XEM66" i="9"/>
  <c r="WKC66" i="9"/>
  <c r="WQA66" i="9"/>
  <c r="WUC66" i="9"/>
  <c r="WYE66" i="9"/>
  <c r="XBU66" i="9"/>
  <c r="XEQ66" i="9"/>
  <c r="WKO66" i="9"/>
  <c r="WQC66" i="9"/>
  <c r="WUG66" i="9"/>
  <c r="WYI66" i="9"/>
  <c r="XBW66" i="9"/>
  <c r="XES66" i="9"/>
  <c r="WKQ66" i="9"/>
  <c r="WQG66" i="9"/>
  <c r="WUK66" i="9"/>
  <c r="WYM66" i="9"/>
  <c r="XBY66" i="9"/>
  <c r="XEU66" i="9"/>
  <c r="WLO66" i="9"/>
  <c r="WQK66" i="9"/>
  <c r="WUM66" i="9"/>
  <c r="WZE66" i="9"/>
  <c r="XCA66" i="9"/>
  <c r="XEY66" i="9"/>
  <c r="AJ31" i="6"/>
  <c r="AJ47" i="6"/>
  <c r="AQ6" i="6"/>
  <c r="AJ995" i="3"/>
  <c r="BA994" i="3"/>
  <c r="AZ196" i="6" l="1"/>
  <c r="AJ124" i="6"/>
  <c r="AO128" i="6"/>
  <c r="K586"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G736" i="3"/>
  <c r="BH736" i="3" s="1"/>
  <c r="BI736" i="3" s="1"/>
  <c r="BG737" i="3"/>
  <c r="BH737" i="3" s="1"/>
  <c r="BI737" i="3" s="1"/>
  <c r="BG738" i="3"/>
  <c r="BH738" i="3" s="1"/>
  <c r="BI738" i="3" s="1"/>
  <c r="BG739" i="3"/>
  <c r="BH739" i="3" s="1"/>
  <c r="BI739" i="3" s="1"/>
  <c r="BG740" i="3"/>
  <c r="BH740" i="3" s="1"/>
  <c r="BI740" i="3" s="1"/>
  <c r="BG741" i="3"/>
  <c r="BH741" i="3" s="1"/>
  <c r="BI741" i="3" s="1"/>
  <c r="BG742" i="3"/>
  <c r="BH742" i="3" s="1"/>
  <c r="BI742" i="3" s="1"/>
  <c r="BG743" i="3"/>
  <c r="BH743" i="3" s="1"/>
  <c r="BI743" i="3" s="1"/>
  <c r="BG744" i="3"/>
  <c r="BH744" i="3" s="1"/>
  <c r="BI744" i="3" s="1"/>
  <c r="C65" i="25"/>
  <c r="BG627" i="3" l="1"/>
  <c r="BG745" i="3"/>
  <c r="BH720" i="3" s="1"/>
  <c r="AZ260" i="3"/>
  <c r="BO245" i="3" s="1"/>
  <c r="T269" i="3" s="1"/>
  <c r="BG714" i="3"/>
  <c r="BH735" i="3" l="1"/>
  <c r="BH734" i="3"/>
  <c r="BH733" i="3"/>
  <c r="BH732" i="3"/>
  <c r="BH731" i="3"/>
  <c r="BH730" i="3"/>
  <c r="BH729" i="3"/>
  <c r="BH728" i="3"/>
  <c r="BH727" i="3"/>
  <c r="BH726" i="3"/>
  <c r="BH725" i="3"/>
  <c r="BH724" i="3"/>
  <c r="BH723" i="3"/>
  <c r="BH722" i="3"/>
  <c r="BH721" i="3"/>
  <c r="BH695" i="3"/>
  <c r="BI695" i="3" s="1"/>
  <c r="BH703" i="3"/>
  <c r="BI703" i="3" s="1"/>
  <c r="BH711" i="3"/>
  <c r="BI711" i="3" s="1"/>
  <c r="BH696" i="3"/>
  <c r="BI696" i="3" s="1"/>
  <c r="BH704" i="3"/>
  <c r="BI704" i="3" s="1"/>
  <c r="BH712" i="3"/>
  <c r="BI712" i="3" s="1"/>
  <c r="BH705" i="3"/>
  <c r="BI705" i="3" s="1"/>
  <c r="BH690" i="3"/>
  <c r="BI690" i="3" s="1"/>
  <c r="BH698" i="3"/>
  <c r="BI698" i="3" s="1"/>
  <c r="BH706" i="3"/>
  <c r="BI706" i="3" s="1"/>
  <c r="BH689" i="3"/>
  <c r="BI689" i="3" s="1"/>
  <c r="BH691" i="3"/>
  <c r="BI691" i="3" s="1"/>
  <c r="BH699" i="3"/>
  <c r="BI699" i="3" s="1"/>
  <c r="BH707" i="3"/>
  <c r="BI707" i="3" s="1"/>
  <c r="BH692" i="3"/>
  <c r="BI692" i="3" s="1"/>
  <c r="BH700" i="3"/>
  <c r="BI700" i="3" s="1"/>
  <c r="BH708" i="3"/>
  <c r="BI708" i="3" s="1"/>
  <c r="BH693" i="3"/>
  <c r="BI693" i="3" s="1"/>
  <c r="BH701" i="3"/>
  <c r="BI701" i="3" s="1"/>
  <c r="BH709" i="3"/>
  <c r="BI709" i="3" s="1"/>
  <c r="BH694" i="3"/>
  <c r="BI694" i="3" s="1"/>
  <c r="BH702" i="3"/>
  <c r="BI702" i="3" s="1"/>
  <c r="BH710" i="3"/>
  <c r="BI710" i="3" s="1"/>
  <c r="BH697" i="3"/>
  <c r="BI697" i="3" s="1"/>
  <c r="BH713" i="3"/>
  <c r="BI713" i="3" s="1"/>
  <c r="AO654" i="6"/>
  <c r="AO648" i="6"/>
  <c r="AO653" i="6"/>
  <c r="BI714" i="3" l="1"/>
  <c r="AH730" i="3" s="1"/>
  <c r="BH714" i="3"/>
  <c r="BH745" i="3"/>
  <c r="AG811" i="3" l="1"/>
  <c r="AF242" i="3"/>
  <c r="AJ1000" i="3" l="1"/>
  <c r="AF1001" i="3"/>
  <c r="AF996" i="3"/>
  <c r="H6" i="10"/>
  <c r="I6" i="10" s="1"/>
  <c r="H7" i="10"/>
  <c r="I7" i="10" s="1"/>
  <c r="H8" i="10"/>
  <c r="I8" i="10" s="1"/>
  <c r="H9" i="10"/>
  <c r="I9" i="10" s="1"/>
  <c r="H10" i="10"/>
  <c r="I10" i="10" s="1"/>
  <c r="H11" i="10"/>
  <c r="I11" i="10" s="1"/>
  <c r="H13" i="10"/>
  <c r="I13" i="10" s="1"/>
  <c r="H14" i="10"/>
  <c r="I14" i="10" s="1"/>
  <c r="H15" i="10"/>
  <c r="I15"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S10" i="4"/>
  <c r="R30" i="28"/>
  <c r="AC695" i="3"/>
  <c r="AM695" i="3" s="1"/>
  <c r="BI720" i="3" s="1"/>
  <c r="AC696" i="3"/>
  <c r="AM696" i="3" s="1"/>
  <c r="BI721" i="3" s="1"/>
  <c r="AC697" i="3"/>
  <c r="AM697" i="3" s="1"/>
  <c r="BI722" i="3" s="1"/>
  <c r="AC698" i="3"/>
  <c r="AM698" i="3" s="1"/>
  <c r="BI723" i="3" s="1"/>
  <c r="AC699" i="3"/>
  <c r="AM699" i="3" s="1"/>
  <c r="BI724" i="3" s="1"/>
  <c r="AC700" i="3"/>
  <c r="AM700" i="3" s="1"/>
  <c r="BI725" i="3" s="1"/>
  <c r="AC701" i="3"/>
  <c r="AM701" i="3" s="1"/>
  <c r="BI726" i="3" s="1"/>
  <c r="AC702" i="3"/>
  <c r="AM702" i="3" s="1"/>
  <c r="BI727" i="3" s="1"/>
  <c r="AC703" i="3"/>
  <c r="AM703" i="3" s="1"/>
  <c r="BI728" i="3" s="1"/>
  <c r="AC704" i="3"/>
  <c r="AM704" i="3" s="1"/>
  <c r="BI729" i="3" s="1"/>
  <c r="AC705" i="3"/>
  <c r="AM705" i="3" s="1"/>
  <c r="BI730" i="3" s="1"/>
  <c r="AC706" i="3"/>
  <c r="AM706" i="3" s="1"/>
  <c r="BI731" i="3" s="1"/>
  <c r="AC707" i="3"/>
  <c r="AM707" i="3" s="1"/>
  <c r="BI732" i="3" s="1"/>
  <c r="H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K4" i="4" s="1"/>
  <c r="L107" i="4"/>
  <c r="M107" i="4"/>
  <c r="N107" i="4"/>
  <c r="O107" i="4"/>
  <c r="P107" i="4"/>
  <c r="Q107" i="4"/>
  <c r="I107" i="4"/>
  <c r="H107" i="4"/>
  <c r="G107" i="4"/>
  <c r="F107" i="4"/>
  <c r="E107" i="4"/>
  <c r="B100" i="15"/>
  <c r="C100" i="15"/>
  <c r="E100" i="15" s="1"/>
  <c r="D100" i="15"/>
  <c r="B101" i="15"/>
  <c r="C101" i="15"/>
  <c r="D101" i="15"/>
  <c r="B102" i="15"/>
  <c r="C102" i="15"/>
  <c r="D102" i="15"/>
  <c r="B103" i="15"/>
  <c r="C103" i="15"/>
  <c r="E103" i="15" s="1"/>
  <c r="D103" i="15"/>
  <c r="D99" i="15"/>
  <c r="C99" i="15"/>
  <c r="B99" i="15"/>
  <c r="B84" i="15"/>
  <c r="E84" i="15" s="1"/>
  <c r="C84" i="15"/>
  <c r="D84" i="15"/>
  <c r="B85" i="15"/>
  <c r="C85" i="15"/>
  <c r="E85" i="15" s="1"/>
  <c r="D85" i="15"/>
  <c r="B86" i="15"/>
  <c r="C86" i="15"/>
  <c r="E86" i="15" s="1"/>
  <c r="D86" i="15"/>
  <c r="B87" i="15"/>
  <c r="C87" i="15"/>
  <c r="E87" i="15" s="1"/>
  <c r="D87" i="15"/>
  <c r="B88" i="15"/>
  <c r="C88" i="15"/>
  <c r="E88" i="15" s="1"/>
  <c r="D88" i="15"/>
  <c r="B89" i="15"/>
  <c r="C89" i="15"/>
  <c r="D89" i="15"/>
  <c r="B90" i="15"/>
  <c r="C90" i="15"/>
  <c r="D90" i="15"/>
  <c r="B91" i="15"/>
  <c r="C91" i="15"/>
  <c r="D91" i="15"/>
  <c r="B92" i="15"/>
  <c r="C92" i="15"/>
  <c r="D92" i="15"/>
  <c r="B93" i="15"/>
  <c r="C93" i="15"/>
  <c r="D93" i="15"/>
  <c r="B94" i="15"/>
  <c r="C94" i="15"/>
  <c r="E94" i="15" s="1"/>
  <c r="D94" i="15"/>
  <c r="B95" i="15"/>
  <c r="C95" i="15"/>
  <c r="E95" i="15" s="1"/>
  <c r="D95" i="15"/>
  <c r="D83" i="15"/>
  <c r="C83" i="15"/>
  <c r="E83" i="15" s="1"/>
  <c r="B83" i="15"/>
  <c r="B80" i="15"/>
  <c r="C80" i="15"/>
  <c r="D80" i="15"/>
  <c r="D79" i="15"/>
  <c r="C79" i="15"/>
  <c r="B79" i="15"/>
  <c r="B73" i="15"/>
  <c r="C73" i="15"/>
  <c r="D73" i="15"/>
  <c r="B74" i="15"/>
  <c r="E74" i="15" s="1"/>
  <c r="C74" i="15"/>
  <c r="D74" i="15"/>
  <c r="B75" i="15"/>
  <c r="C75" i="15"/>
  <c r="D75" i="15"/>
  <c r="B76" i="15"/>
  <c r="C76" i="15"/>
  <c r="D76" i="15"/>
  <c r="D72" i="15"/>
  <c r="C72" i="15"/>
  <c r="E72" i="15" s="1"/>
  <c r="B72" i="15"/>
  <c r="B66" i="15"/>
  <c r="C66" i="15"/>
  <c r="E66" i="15" s="1"/>
  <c r="D66" i="15"/>
  <c r="B67" i="15"/>
  <c r="E67" i="15" s="1"/>
  <c r="C67" i="15"/>
  <c r="D67" i="15"/>
  <c r="B68" i="15"/>
  <c r="C68" i="15"/>
  <c r="D68" i="15"/>
  <c r="B69" i="15"/>
  <c r="C69" i="15"/>
  <c r="D69" i="15"/>
  <c r="D65" i="15"/>
  <c r="C65" i="15"/>
  <c r="B65" i="15"/>
  <c r="B57" i="15"/>
  <c r="C57" i="15"/>
  <c r="D57" i="15"/>
  <c r="B58" i="15"/>
  <c r="C58" i="15"/>
  <c r="E58" i="15" s="1"/>
  <c r="D58" i="15"/>
  <c r="B59" i="15"/>
  <c r="C59" i="15"/>
  <c r="D59" i="15"/>
  <c r="B60" i="15"/>
  <c r="C60" i="15"/>
  <c r="E60" i="15" s="1"/>
  <c r="D60" i="15"/>
  <c r="B61" i="15"/>
  <c r="C61" i="15"/>
  <c r="D61" i="15"/>
  <c r="D56" i="15"/>
  <c r="C56" i="15"/>
  <c r="B56" i="15"/>
  <c r="B47" i="15"/>
  <c r="C47" i="15"/>
  <c r="D47" i="15"/>
  <c r="B48" i="15"/>
  <c r="C48" i="15"/>
  <c r="D48" i="15"/>
  <c r="B49" i="15"/>
  <c r="E49" i="15" s="1"/>
  <c r="C49" i="15"/>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E41" i="15" s="1"/>
  <c r="B38" i="15"/>
  <c r="C38" i="15"/>
  <c r="D38" i="15"/>
  <c r="B31" i="15"/>
  <c r="C31" i="15"/>
  <c r="D31" i="15"/>
  <c r="B32" i="15"/>
  <c r="C32" i="15"/>
  <c r="D32" i="15"/>
  <c r="B33" i="15"/>
  <c r="C33" i="15"/>
  <c r="D33" i="15"/>
  <c r="B34" i="15"/>
  <c r="C34" i="15"/>
  <c r="E34" i="15" s="1"/>
  <c r="D34" i="15"/>
  <c r="B35" i="15"/>
  <c r="C35" i="15"/>
  <c r="D35" i="15"/>
  <c r="B36" i="15"/>
  <c r="C36" i="15"/>
  <c r="E36" i="15" s="1"/>
  <c r="D36" i="15"/>
  <c r="B37" i="15"/>
  <c r="E37" i="15" s="1"/>
  <c r="C37" i="15"/>
  <c r="D37" i="15"/>
  <c r="D30" i="15"/>
  <c r="C30" i="15"/>
  <c r="B30" i="15"/>
  <c r="B19" i="15"/>
  <c r="C19" i="15"/>
  <c r="D19" i="15"/>
  <c r="B20" i="15"/>
  <c r="C20" i="15"/>
  <c r="D20" i="15"/>
  <c r="B21" i="15"/>
  <c r="C21" i="15"/>
  <c r="D21" i="15"/>
  <c r="B22" i="15"/>
  <c r="E22" i="15" s="1"/>
  <c r="C22" i="15"/>
  <c r="D22" i="15"/>
  <c r="B23" i="15"/>
  <c r="C23" i="15"/>
  <c r="D23" i="15"/>
  <c r="B24" i="15"/>
  <c r="C24" i="15"/>
  <c r="E24" i="15" s="1"/>
  <c r="D24" i="15"/>
  <c r="B25" i="15"/>
  <c r="E25" i="15" s="1"/>
  <c r="C25" i="15"/>
  <c r="D25" i="15"/>
  <c r="B26" i="15"/>
  <c r="C26" i="15"/>
  <c r="D26" i="15"/>
  <c r="B28" i="15"/>
  <c r="C28" i="15"/>
  <c r="E28" i="15" s="1"/>
  <c r="D28" i="15"/>
  <c r="B5" i="15"/>
  <c r="C5" i="15"/>
  <c r="B6" i="15"/>
  <c r="C6" i="15"/>
  <c r="B7" i="15"/>
  <c r="E7" i="15" s="1"/>
  <c r="C7" i="15"/>
  <c r="B8" i="15"/>
  <c r="E8" i="15" s="1"/>
  <c r="C8" i="15"/>
  <c r="B10" i="15"/>
  <c r="C10" i="15"/>
  <c r="B11" i="15"/>
  <c r="C11" i="15"/>
  <c r="C12" i="15" s="1"/>
  <c r="B14" i="15"/>
  <c r="E14" i="15" s="1"/>
  <c r="C14" i="15"/>
  <c r="B15" i="15"/>
  <c r="C15" i="15"/>
  <c r="E15" i="15" s="1"/>
  <c r="B16" i="15"/>
  <c r="E16" i="15" s="1"/>
  <c r="C16" i="15"/>
  <c r="B18" i="15"/>
  <c r="C18" i="15"/>
  <c r="E18" i="15" s="1"/>
  <c r="C38" i="10"/>
  <c r="C5" i="10"/>
  <c r="H5" i="10" s="1"/>
  <c r="C6" i="10"/>
  <c r="C7" i="10"/>
  <c r="C8" i="10"/>
  <c r="C9" i="10"/>
  <c r="C10" i="10"/>
  <c r="C11" i="10"/>
  <c r="C12" i="10"/>
  <c r="H12" i="10" s="1"/>
  <c r="C13" i="10"/>
  <c r="C14" i="10"/>
  <c r="C15" i="10"/>
  <c r="C16" i="10"/>
  <c r="H16" i="10" s="1"/>
  <c r="C17" i="10"/>
  <c r="C18" i="10"/>
  <c r="C19" i="10"/>
  <c r="C20" i="10"/>
  <c r="C21" i="10"/>
  <c r="C22" i="10"/>
  <c r="C23" i="10"/>
  <c r="C24" i="10"/>
  <c r="C25" i="10"/>
  <c r="C26" i="10"/>
  <c r="C27" i="10"/>
  <c r="C4" i="10"/>
  <c r="H4" i="10" s="1"/>
  <c r="E73" i="15"/>
  <c r="E91" i="15"/>
  <c r="E42" i="15"/>
  <c r="E47" i="15"/>
  <c r="E23" i="15"/>
  <c r="E35" i="15"/>
  <c r="AC729" i="3"/>
  <c r="AC718" i="3"/>
  <c r="AC717" i="3"/>
  <c r="AC716" i="3"/>
  <c r="AC715" i="3"/>
  <c r="AC714" i="3"/>
  <c r="AC713" i="3"/>
  <c r="AC712" i="3"/>
  <c r="AC711" i="3"/>
  <c r="AC710" i="3"/>
  <c r="AM710" i="3" s="1"/>
  <c r="BI735" i="3" s="1"/>
  <c r="AC709" i="3"/>
  <c r="AM709" i="3" s="1"/>
  <c r="BI734" i="3" s="1"/>
  <c r="AC708" i="3"/>
  <c r="AM708" i="3" s="1"/>
  <c r="BI733" i="3" s="1"/>
  <c r="AM561" i="3"/>
  <c r="H64" i="18"/>
  <c r="H65" i="18"/>
  <c r="H66" i="18"/>
  <c r="E64" i="18"/>
  <c r="E65" i="18"/>
  <c r="E66" i="18"/>
  <c r="B64" i="18"/>
  <c r="B65" i="18"/>
  <c r="B66" i="18"/>
  <c r="B101" i="4"/>
  <c r="R101" i="4"/>
  <c r="R67" i="4"/>
  <c r="R66" i="4"/>
  <c r="R65" i="4"/>
  <c r="B67" i="4"/>
  <c r="B66" i="4"/>
  <c r="B65" i="4"/>
  <c r="B36" i="4"/>
  <c r="R36" i="4"/>
  <c r="S36" i="4" s="1"/>
  <c r="E35" i="18" s="1"/>
  <c r="R24" i="4"/>
  <c r="B24" i="4"/>
  <c r="G53" i="9"/>
  <c r="I53" i="9"/>
  <c r="K53" i="9" s="1"/>
  <c r="G54" i="9"/>
  <c r="I54" i="9" s="1"/>
  <c r="G55" i="9"/>
  <c r="G56" i="9"/>
  <c r="I56" i="9" s="1"/>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C26" i="4"/>
  <c r="B25" i="18" s="1"/>
  <c r="C38" i="4"/>
  <c r="D39" i="15" s="1"/>
  <c r="C42" i="4"/>
  <c r="C43" i="15" s="1"/>
  <c r="C53" i="4"/>
  <c r="C61" i="4"/>
  <c r="D62" i="15" s="1"/>
  <c r="C69" i="4"/>
  <c r="C76" i="4"/>
  <c r="B75" i="18" s="1"/>
  <c r="C80" i="4"/>
  <c r="C95" i="4"/>
  <c r="B94" i="18" s="1"/>
  <c r="C103" i="4"/>
  <c r="C104" i="15" s="1"/>
  <c r="C66" i="25"/>
  <c r="Y20" i="5"/>
  <c r="Y22" i="5" s="1"/>
  <c r="AI20" i="5"/>
  <c r="AI22" i="5" s="1"/>
  <c r="S26" i="4"/>
  <c r="S69" i="4"/>
  <c r="F25" i="18"/>
  <c r="F37" i="18"/>
  <c r="F41" i="18"/>
  <c r="F52" i="18"/>
  <c r="F68" i="18"/>
  <c r="F79" i="18"/>
  <c r="F94" i="18"/>
  <c r="F102" i="18"/>
  <c r="T20" i="5"/>
  <c r="T22" i="5" s="1"/>
  <c r="T26" i="4"/>
  <c r="T38" i="4"/>
  <c r="H37" i="18" s="1"/>
  <c r="T42" i="4"/>
  <c r="T53" i="4"/>
  <c r="T11" i="4"/>
  <c r="T69" i="4"/>
  <c r="H68" i="18"/>
  <c r="T80" i="4"/>
  <c r="H79" i="18" s="1"/>
  <c r="T95" i="4"/>
  <c r="T103" i="4"/>
  <c r="I11" i="18"/>
  <c r="I25" i="18"/>
  <c r="I37" i="18"/>
  <c r="I41" i="18"/>
  <c r="I52" i="18"/>
  <c r="I68" i="18"/>
  <c r="I79" i="18"/>
  <c r="I94" i="18"/>
  <c r="I102" i="18"/>
  <c r="U66" i="25"/>
  <c r="U67" i="25"/>
  <c r="U68" i="25"/>
  <c r="R83" i="4"/>
  <c r="S83" i="4"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2" i="4" s="1"/>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2" i="4" s="1"/>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AC865" i="3" s="1"/>
  <c r="R75" i="4"/>
  <c r="E80" i="4"/>
  <c r="F80" i="4"/>
  <c r="G80" i="4"/>
  <c r="H80" i="4"/>
  <c r="B79" i="18"/>
  <c r="G76" i="4"/>
  <c r="F76" i="4"/>
  <c r="E76" i="4"/>
  <c r="B78" i="18"/>
  <c r="H78" i="18"/>
  <c r="B79" i="4"/>
  <c r="B78" i="4"/>
  <c r="R79" i="4"/>
  <c r="S79" i="4" s="1"/>
  <c r="E78" i="18" s="1"/>
  <c r="R78" i="4"/>
  <c r="B102" i="4"/>
  <c r="G25" i="18"/>
  <c r="G61" i="18" s="1"/>
  <c r="G95" i="18" s="1"/>
  <c r="G103" i="18" s="1"/>
  <c r="G105" i="18" s="1"/>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8" i="18"/>
  <c r="E87" i="18"/>
  <c r="E85" i="18"/>
  <c r="E84" i="18"/>
  <c r="E67" i="18"/>
  <c r="E63" i="18"/>
  <c r="E51" i="18"/>
  <c r="E49" i="18"/>
  <c r="E46" i="18"/>
  <c r="E45" i="18"/>
  <c r="E44" i="18"/>
  <c r="E31"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S84" i="4" s="1"/>
  <c r="E83" i="18" s="1"/>
  <c r="R85" i="4"/>
  <c r="R86" i="4"/>
  <c r="R87" i="4"/>
  <c r="R88" i="4"/>
  <c r="S88" i="4" s="1"/>
  <c r="R89" i="4"/>
  <c r="R90" i="4"/>
  <c r="R91" i="4"/>
  <c r="S91" i="4" s="1"/>
  <c r="E90" i="18" s="1"/>
  <c r="R92" i="4"/>
  <c r="R93" i="4"/>
  <c r="R60" i="4"/>
  <c r="R59" i="4"/>
  <c r="R58" i="4"/>
  <c r="R57" i="4"/>
  <c r="R56" i="4"/>
  <c r="R52" i="4"/>
  <c r="R51" i="4"/>
  <c r="S51" i="4" s="1"/>
  <c r="E50" i="18" s="1"/>
  <c r="R50" i="4"/>
  <c r="S50" i="4" s="1"/>
  <c r="R49" i="4"/>
  <c r="S49" i="4" s="1"/>
  <c r="E48" i="18" s="1"/>
  <c r="R48" i="4"/>
  <c r="S48" i="4" s="1"/>
  <c r="E47" i="18" s="1"/>
  <c r="R47" i="4"/>
  <c r="R46" i="4"/>
  <c r="R45" i="4"/>
  <c r="R43" i="4"/>
  <c r="S43" i="4" s="1"/>
  <c r="E42" i="18" s="1"/>
  <c r="R41" i="4"/>
  <c r="S41" i="4" s="1"/>
  <c r="E40" i="18" s="1"/>
  <c r="R40" i="4"/>
  <c r="S40" i="4" s="1"/>
  <c r="S42" i="4" s="1"/>
  <c r="E41" i="18" s="1"/>
  <c r="R37" i="4"/>
  <c r="S37" i="4" s="1"/>
  <c r="E36" i="18" s="1"/>
  <c r="R35" i="4"/>
  <c r="S35" i="4" s="1"/>
  <c r="E34" i="18" s="1"/>
  <c r="R34" i="4"/>
  <c r="S34" i="4" s="1"/>
  <c r="E33" i="18" s="1"/>
  <c r="R33" i="4"/>
  <c r="S33" i="4" s="1"/>
  <c r="E32" i="18" s="1"/>
  <c r="R32" i="4"/>
  <c r="S32" i="4" s="1"/>
  <c r="R30" i="4"/>
  <c r="S30" i="4" s="1"/>
  <c r="E29" i="18" s="1"/>
  <c r="R31" i="4"/>
  <c r="S31" i="4" s="1"/>
  <c r="E30" i="18" s="1"/>
  <c r="R29" i="4"/>
  <c r="S29" i="4" s="1"/>
  <c r="E28" i="18" s="1"/>
  <c r="R27" i="4"/>
  <c r="R25" i="4"/>
  <c r="R23" i="4"/>
  <c r="R26" i="4" s="1"/>
  <c r="R22" i="4"/>
  <c r="R21" i="4"/>
  <c r="R20" i="4"/>
  <c r="R19" i="4"/>
  <c r="R18" i="4"/>
  <c r="R17" i="4"/>
  <c r="R15" i="4"/>
  <c r="R14" i="4"/>
  <c r="R13" i="4"/>
  <c r="R7" i="4"/>
  <c r="R8" i="4" s="1"/>
  <c r="R6" i="4"/>
  <c r="D5" i="15"/>
  <c r="D6" i="15"/>
  <c r="D7" i="15"/>
  <c r="D8" i="15"/>
  <c r="D10" i="15"/>
  <c r="D12" i="15" s="1"/>
  <c r="D11" i="15"/>
  <c r="D14" i="15"/>
  <c r="D15" i="15"/>
  <c r="D16" i="15"/>
  <c r="D18" i="15"/>
  <c r="E68" i="18"/>
  <c r="H25" i="18"/>
  <c r="H52" i="18"/>
  <c r="H94" i="18"/>
  <c r="H102"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F8" i="4"/>
  <c r="G8" i="4"/>
  <c r="H8" i="4"/>
  <c r="H11" i="4"/>
  <c r="L12" i="4"/>
  <c r="B9" i="4"/>
  <c r="B10" i="4"/>
  <c r="E10" i="4" s="1"/>
  <c r="R10" i="4" s="1"/>
  <c r="R11" i="4" s="1"/>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E25" i="18"/>
  <c r="B26" i="4"/>
  <c r="B80" i="4"/>
  <c r="D12" i="4"/>
  <c r="B43" i="15"/>
  <c r="D43" i="15"/>
  <c r="F12" i="4"/>
  <c r="B96" i="15"/>
  <c r="C96" i="15"/>
  <c r="D96" i="15"/>
  <c r="B27" i="15"/>
  <c r="D27" i="15"/>
  <c r="C27" i="15"/>
  <c r="C81" i="15"/>
  <c r="B81" i="15"/>
  <c r="D81" i="15"/>
  <c r="B11" i="4"/>
  <c r="B8" i="4"/>
  <c r="T62" i="4"/>
  <c r="B68" i="18"/>
  <c r="B70" i="15"/>
  <c r="C70" i="15"/>
  <c r="E70" i="15" s="1"/>
  <c r="D70" i="15"/>
  <c r="B11" i="18"/>
  <c r="G52" i="25"/>
  <c r="AB47" i="26"/>
  <c r="B42" i="4"/>
  <c r="C61" i="18"/>
  <c r="C95" i="18" s="1"/>
  <c r="C103" i="18" s="1"/>
  <c r="C12" i="18"/>
  <c r="M62" i="4"/>
  <c r="C12" i="4"/>
  <c r="B12" i="18" s="1"/>
  <c r="D62" i="4"/>
  <c r="B8" i="18"/>
  <c r="H11" i="18"/>
  <c r="Q62" i="4"/>
  <c r="Q96" i="4" s="1"/>
  <c r="Q104" i="4" s="1"/>
  <c r="R42" i="4"/>
  <c r="T96" i="4"/>
  <c r="H95" i="18" s="1"/>
  <c r="H61" i="18"/>
  <c r="M12" i="4"/>
  <c r="P62" i="4"/>
  <c r="F61" i="18"/>
  <c r="F95" i="18" s="1"/>
  <c r="F103" i="18" s="1"/>
  <c r="F105" i="18" s="1"/>
  <c r="S28" i="9"/>
  <c r="AC28" i="9"/>
  <c r="T24" i="27"/>
  <c r="T24" i="26"/>
  <c r="G12" i="4" l="1"/>
  <c r="E50" i="15"/>
  <c r="E93" i="15"/>
  <c r="E101" i="15"/>
  <c r="D61" i="18"/>
  <c r="D95" i="18" s="1"/>
  <c r="D103" i="18" s="1"/>
  <c r="J61" i="18"/>
  <c r="J95" i="18" s="1"/>
  <c r="J103" i="18" s="1"/>
  <c r="J105" i="18" s="1"/>
  <c r="B12" i="15"/>
  <c r="E12" i="15" s="1"/>
  <c r="E30" i="15"/>
  <c r="E56" i="15"/>
  <c r="E79" i="15"/>
  <c r="P96" i="4"/>
  <c r="P104" i="4" s="1"/>
  <c r="S95" i="4"/>
  <c r="E94" i="18" s="1"/>
  <c r="E10" i="15"/>
  <c r="E21" i="15"/>
  <c r="M96" i="4"/>
  <c r="M104" i="4" s="1"/>
  <c r="I61" i="18"/>
  <c r="I95" i="18" s="1"/>
  <c r="I103" i="18" s="1"/>
  <c r="I105" i="18" s="1"/>
  <c r="L62" i="4"/>
  <c r="L96" i="4" s="1"/>
  <c r="L104" i="4" s="1"/>
  <c r="D96" i="4"/>
  <c r="D104" i="4" s="1"/>
  <c r="E80" i="15"/>
  <c r="H12" i="4"/>
  <c r="J62" i="4"/>
  <c r="J96" i="4" s="1"/>
  <c r="J104" i="4" s="1"/>
  <c r="B69" i="4"/>
  <c r="E20" i="15"/>
  <c r="E38" i="15"/>
  <c r="E48" i="15"/>
  <c r="E68" i="15"/>
  <c r="S38" i="4"/>
  <c r="E37" i="18" s="1"/>
  <c r="E26" i="15"/>
  <c r="E51" i="15"/>
  <c r="E57" i="15"/>
  <c r="E102" i="15"/>
  <c r="F62" i="4"/>
  <c r="F96" i="4" s="1"/>
  <c r="F104" i="4" s="1"/>
  <c r="N62" i="4"/>
  <c r="N96" i="4" s="1"/>
  <c r="N104" i="4" s="1"/>
  <c r="E82" i="18"/>
  <c r="O62" i="4"/>
  <c r="O96" i="4" s="1"/>
  <c r="O104" i="4" s="1"/>
  <c r="E6" i="15"/>
  <c r="E19" i="15"/>
  <c r="E65" i="15"/>
  <c r="E90" i="15"/>
  <c r="G62" i="4"/>
  <c r="G96" i="4" s="1"/>
  <c r="G104" i="4" s="1"/>
  <c r="R61" i="4"/>
  <c r="R103" i="4"/>
  <c r="S98" i="4"/>
  <c r="G58" i="9"/>
  <c r="K62" i="4"/>
  <c r="K96" i="4" s="1"/>
  <c r="K104" i="4" s="1"/>
  <c r="E96" i="15"/>
  <c r="E52" i="15"/>
  <c r="I16" i="10"/>
  <c r="J12" i="4"/>
  <c r="AB47" i="27"/>
  <c r="E5" i="15"/>
  <c r="E61" i="15"/>
  <c r="B9" i="15"/>
  <c r="E44" i="15"/>
  <c r="E89" i="15"/>
  <c r="E99" i="15"/>
  <c r="E11" i="4"/>
  <c r="E12" i="4" s="1"/>
  <c r="I62" i="4"/>
  <c r="I96" i="4" s="1"/>
  <c r="I104" i="4" s="1"/>
  <c r="I4" i="10"/>
  <c r="I12" i="10"/>
  <c r="E32" i="15"/>
  <c r="E69" i="15"/>
  <c r="T104" i="4"/>
  <c r="B95" i="4"/>
  <c r="E39" i="18"/>
  <c r="AI20" i="26"/>
  <c r="B53" i="4"/>
  <c r="R95" i="4"/>
  <c r="E43" i="15"/>
  <c r="E11" i="15"/>
  <c r="E31" i="15"/>
  <c r="D12" i="18"/>
  <c r="E81" i="15"/>
  <c r="S53" i="4"/>
  <c r="E52" i="18" s="1"/>
  <c r="C9" i="15"/>
  <c r="C13" i="15" s="1"/>
  <c r="D9" i="15"/>
  <c r="D13" i="15" s="1"/>
  <c r="E59" i="15"/>
  <c r="E92" i="15"/>
  <c r="R80" i="4"/>
  <c r="S78" i="4"/>
  <c r="H62" i="4"/>
  <c r="H96" i="4" s="1"/>
  <c r="H104" i="4" s="1"/>
  <c r="I5" i="10"/>
  <c r="AB47" i="5"/>
  <c r="R12" i="4"/>
  <c r="S62" i="4"/>
  <c r="E61" i="18" s="1"/>
  <c r="B12" i="4"/>
  <c r="E75" i="15"/>
  <c r="D77" i="15"/>
  <c r="E76" i="15"/>
  <c r="E46" i="15"/>
  <c r="R53" i="4"/>
  <c r="D54" i="15"/>
  <c r="B54" i="15"/>
  <c r="K54" i="9"/>
  <c r="M54" i="9" s="1"/>
  <c r="O54" i="9" s="1"/>
  <c r="Q54" i="9" s="1"/>
  <c r="S54" i="9" s="1"/>
  <c r="U54" i="9" s="1"/>
  <c r="W54" i="9" s="1"/>
  <c r="Y54" i="9" s="1"/>
  <c r="AA54" i="9" s="1"/>
  <c r="AC54" i="9" s="1"/>
  <c r="AE54" i="9" s="1"/>
  <c r="AG54" i="9" s="1"/>
  <c r="M53" i="9"/>
  <c r="I55" i="9"/>
  <c r="K55" i="9" s="1"/>
  <c r="M55" i="9" s="1"/>
  <c r="O55" i="9" s="1"/>
  <c r="Q55" i="9" s="1"/>
  <c r="S55" i="9" s="1"/>
  <c r="U55" i="9" s="1"/>
  <c r="W55" i="9" s="1"/>
  <c r="Y55" i="9" s="1"/>
  <c r="AA55" i="9" s="1"/>
  <c r="AC55" i="9" s="1"/>
  <c r="AE55" i="9" s="1"/>
  <c r="AG55" i="9" s="1"/>
  <c r="B39" i="15"/>
  <c r="C39" i="15"/>
  <c r="E33" i="15"/>
  <c r="B37" i="18"/>
  <c r="B38" i="4"/>
  <c r="R76" i="4"/>
  <c r="R38" i="4"/>
  <c r="B102" i="18"/>
  <c r="B76" i="4"/>
  <c r="B13" i="15"/>
  <c r="E13" i="15" s="1"/>
  <c r="C54" i="15"/>
  <c r="B52" i="18"/>
  <c r="C62" i="4"/>
  <c r="C96" i="4" s="1"/>
  <c r="B62" i="15"/>
  <c r="B60" i="18"/>
  <c r="C62" i="15"/>
  <c r="C77" i="15"/>
  <c r="B77" i="15"/>
  <c r="G98" i="25"/>
  <c r="D100" i="25" s="1"/>
  <c r="D102" i="25" s="1"/>
  <c r="D104" i="25" s="1"/>
  <c r="D110" i="25" s="1"/>
  <c r="G38" i="25" s="1"/>
  <c r="G53" i="25" s="1"/>
  <c r="BI745" i="3"/>
  <c r="AM730" i="3" s="1"/>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I16" i="9"/>
  <c r="T699" i="6"/>
  <c r="G8" i="9"/>
  <c r="E9" i="9"/>
  <c r="E39" i="15" l="1"/>
  <c r="E62" i="4"/>
  <c r="E96" i="4" s="1"/>
  <c r="E104" i="4" s="1"/>
  <c r="B96" i="4"/>
  <c r="S80" i="4"/>
  <c r="E79" i="18" s="1"/>
  <c r="E77" i="18"/>
  <c r="H103" i="18"/>
  <c r="T106" i="4"/>
  <c r="H105" i="18" s="1"/>
  <c r="E9" i="15"/>
  <c r="R62" i="4"/>
  <c r="R96" i="4" s="1"/>
  <c r="R104" i="4" s="1"/>
  <c r="S96" i="4"/>
  <c r="S103" i="4"/>
  <c r="E102" i="18" s="1"/>
  <c r="E97" i="18"/>
  <c r="B63" i="15"/>
  <c r="Z788" i="3"/>
  <c r="E6" i="9" s="1"/>
  <c r="L936" i="3"/>
  <c r="L937" i="3" s="1"/>
  <c r="B61" i="18"/>
  <c r="E54" i="15"/>
  <c r="K58" i="9"/>
  <c r="O53" i="9"/>
  <c r="M58" i="9"/>
  <c r="I58" i="9"/>
  <c r="B97" i="15"/>
  <c r="D63" i="15"/>
  <c r="B62" i="4"/>
  <c r="B95" i="18"/>
  <c r="C97" i="15"/>
  <c r="C63" i="15"/>
  <c r="C104" i="4"/>
  <c r="AC448" i="3" s="1"/>
  <c r="D97" i="15"/>
  <c r="E62" i="15"/>
  <c r="E77" i="15"/>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S15" i="9"/>
  <c r="M32" i="9"/>
  <c r="I8" i="9"/>
  <c r="G9" i="9"/>
  <c r="S104" i="4" l="1"/>
  <c r="E95" i="18"/>
  <c r="AD11" i="5"/>
  <c r="AD23" i="5" s="1"/>
  <c r="AD26" i="5" s="1"/>
  <c r="AD28" i="5" s="1"/>
  <c r="AI11" i="26"/>
  <c r="AI23" i="26" s="1"/>
  <c r="AI26" i="26" s="1"/>
  <c r="AI11" i="27"/>
  <c r="AI23" i="27" s="1"/>
  <c r="AI26" i="27" s="1"/>
  <c r="AI28" i="27" s="1"/>
  <c r="AD63" i="27" s="1"/>
  <c r="AD11" i="27"/>
  <c r="AD23" i="27" s="1"/>
  <c r="AD26" i="27" s="1"/>
  <c r="AD28" i="27" s="1"/>
  <c r="AD11" i="26"/>
  <c r="AD23" i="26" s="1"/>
  <c r="AD26" i="26" s="1"/>
  <c r="AD28" i="26" s="1"/>
  <c r="AI28" i="26"/>
  <c r="AD63" i="26" s="1"/>
  <c r="E63" i="15"/>
  <c r="E97" i="15"/>
  <c r="O58" i="9"/>
  <c r="Q53" i="9"/>
  <c r="D105" i="15"/>
  <c r="C105" i="15"/>
  <c r="B105" i="15"/>
  <c r="B103" i="18"/>
  <c r="B104" i="4"/>
  <c r="AC447" i="3" s="1"/>
  <c r="F450" i="3"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S106" i="4" l="1"/>
  <c r="E103" i="18"/>
  <c r="E105" i="15"/>
  <c r="Q58" i="9"/>
  <c r="S53" i="9"/>
  <c r="AB46" i="26"/>
  <c r="AB48" i="26" s="1"/>
  <c r="AB53" i="26" s="1"/>
  <c r="AB54" i="26" s="1"/>
  <c r="AB46" i="27"/>
  <c r="AB48" i="27" s="1"/>
  <c r="AB53" i="27" s="1"/>
  <c r="AB54" i="27" s="1"/>
  <c r="J58" i="25"/>
  <c r="B76" i="25" s="1"/>
  <c r="AB46" i="5"/>
  <c r="AB48" i="5" s="1"/>
  <c r="AB53" i="5" s="1"/>
  <c r="AB54" i="5" s="1"/>
  <c r="AO694" i="6"/>
  <c r="AO693" i="6" s="1"/>
  <c r="T702" i="6" s="1"/>
  <c r="AF702" i="6" s="1"/>
  <c r="AB966" i="3"/>
  <c r="AJ967" i="3"/>
  <c r="AJ1011" i="3" s="1"/>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AJ969" i="3" l="1"/>
  <c r="AJ1004" i="3"/>
  <c r="AC449" i="3"/>
  <c r="E105" i="18"/>
  <c r="X1024" i="3"/>
  <c r="S58" i="9"/>
  <c r="U53" i="9"/>
  <c r="G71" i="25"/>
  <c r="G72" i="25" s="1"/>
  <c r="B75" i="25" s="1"/>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T11" i="27" l="1"/>
  <c r="T23" i="27" s="1"/>
  <c r="T11" i="5"/>
  <c r="Y11" i="27"/>
  <c r="Y23" i="27" s="1"/>
  <c r="Y26" i="27" s="1"/>
  <c r="Y28" i="27" s="1"/>
  <c r="Y63" i="27" s="1"/>
  <c r="Y67" i="27" s="1"/>
  <c r="T11" i="26"/>
  <c r="T23" i="26" s="1"/>
  <c r="Y11" i="26"/>
  <c r="Y23" i="26" s="1"/>
  <c r="Y26" i="26" s="1"/>
  <c r="Y28" i="26" s="1"/>
  <c r="Y63" i="26" s="1"/>
  <c r="Y67" i="26" s="1"/>
  <c r="E67" i="9"/>
  <c r="E66" i="9"/>
  <c r="E69" i="9"/>
  <c r="E68" i="9"/>
  <c r="U58" i="9"/>
  <c r="W53" i="9"/>
  <c r="S4" i="9"/>
  <c r="S5" i="9" s="1"/>
  <c r="AK619" i="6"/>
  <c r="AJ1020" i="3"/>
  <c r="G45" i="9"/>
  <c r="G47" i="9" s="1"/>
  <c r="T708" i="6"/>
  <c r="T706" i="6" s="1"/>
  <c r="BT573" i="6"/>
  <c r="CG537" i="6"/>
  <c r="BQ550" i="6"/>
  <c r="BU549" i="6"/>
  <c r="BU550" i="6" s="1"/>
  <c r="S16" i="9"/>
  <c r="Q22" i="9"/>
  <c r="Q35" i="9" s="1"/>
  <c r="AA15" i="9"/>
  <c r="I49" i="9"/>
  <c r="I45" i="9"/>
  <c r="K7" i="9"/>
  <c r="K11" i="9" s="1"/>
  <c r="M6" i="9"/>
  <c r="U32" i="9"/>
  <c r="Q8" i="9"/>
  <c r="O9" i="9"/>
  <c r="E70" i="9" l="1"/>
  <c r="E72" i="9" s="1"/>
  <c r="T26" i="26"/>
  <c r="T28" i="26" s="1"/>
  <c r="T29" i="26" s="1"/>
  <c r="AD38" i="26"/>
  <c r="AD40" i="26" s="1"/>
  <c r="Y38" i="26"/>
  <c r="Y40" i="26" s="1"/>
  <c r="Y41" i="26" s="1"/>
  <c r="AB55" i="26" s="1"/>
  <c r="AB56" i="26" s="1"/>
  <c r="AB58" i="26" s="1"/>
  <c r="BE16" i="28"/>
  <c r="T23" i="5"/>
  <c r="T26" i="27"/>
  <c r="T28" i="27" s="1"/>
  <c r="T29" i="27" s="1"/>
  <c r="Y38" i="27"/>
  <c r="Y40" i="27" s="1"/>
  <c r="AD38" i="27"/>
  <c r="AD40" i="27" s="1"/>
  <c r="W58" i="9"/>
  <c r="Y53" i="9"/>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Y41" i="27" l="1"/>
  <c r="AB55" i="27" s="1"/>
  <c r="AB56" i="27" s="1"/>
  <c r="AB58" i="27" s="1"/>
  <c r="Y63" i="5"/>
  <c r="Y67" i="5" s="1"/>
  <c r="T26" i="5"/>
  <c r="T28" i="5" s="1"/>
  <c r="T29" i="5" s="1"/>
  <c r="Q71" i="25"/>
  <c r="O75" i="25" s="1"/>
  <c r="R75" i="25" s="1"/>
  <c r="F59" i="26"/>
  <c r="AB75" i="26"/>
  <c r="AB76" i="26" s="1"/>
  <c r="AB77" i="26" s="1"/>
  <c r="AB79" i="26" s="1"/>
  <c r="J80" i="26" s="1"/>
  <c r="I67" i="9"/>
  <c r="I66" i="9"/>
  <c r="I69" i="9"/>
  <c r="I68" i="9"/>
  <c r="G69" i="9"/>
  <c r="G68" i="9"/>
  <c r="G67" i="9"/>
  <c r="G66" i="9"/>
  <c r="AA53" i="9"/>
  <c r="Y58" i="9"/>
  <c r="W4" i="9"/>
  <c r="Y4" i="9" s="1"/>
  <c r="G62" i="9"/>
  <c r="D1026" i="3"/>
  <c r="AD38" i="5"/>
  <c r="AD40" i="5" s="1"/>
  <c r="Y38" i="5"/>
  <c r="Y40" i="5" s="1"/>
  <c r="CD575" i="6"/>
  <c r="BY577" i="6"/>
  <c r="K45" i="9"/>
  <c r="K60" i="9" s="1"/>
  <c r="Q6" i="9"/>
  <c r="O7" i="9"/>
  <c r="O11" i="9" s="1"/>
  <c r="O37" i="9" s="1"/>
  <c r="I62" i="9"/>
  <c r="AE15" i="9"/>
  <c r="M45" i="9"/>
  <c r="M49" i="9"/>
  <c r="W16" i="9"/>
  <c r="U22" i="9"/>
  <c r="U35" i="9" s="1"/>
  <c r="Y32" i="9"/>
  <c r="U8" i="9"/>
  <c r="S9" i="9"/>
  <c r="AB75" i="27" l="1"/>
  <c r="AB76" i="27" s="1"/>
  <c r="AB77" i="27" s="1"/>
  <c r="AB79" i="27" s="1"/>
  <c r="J80" i="27" s="1"/>
  <c r="F59" i="27"/>
  <c r="K67" i="9"/>
  <c r="K66" i="9"/>
  <c r="K69" i="9"/>
  <c r="K68" i="9"/>
  <c r="AC53" i="9"/>
  <c r="AA58" i="9"/>
  <c r="W5" i="9"/>
  <c r="G70" i="9"/>
  <c r="G72" i="9" s="1"/>
  <c r="AR43" i="5"/>
  <c r="AR42" i="5"/>
  <c r="Y41" i="5" s="1"/>
  <c r="AB55" i="5" s="1"/>
  <c r="CD577" i="6"/>
  <c r="CI576" i="6"/>
  <c r="CI577" i="6" s="1"/>
  <c r="K48" i="9"/>
  <c r="K47" i="9"/>
  <c r="K62" i="9"/>
  <c r="M48" i="9"/>
  <c r="M47" i="9"/>
  <c r="M60" i="9"/>
  <c r="O49" i="9"/>
  <c r="O45" i="9"/>
  <c r="AA4" i="9"/>
  <c r="Y5" i="9"/>
  <c r="I70" i="9"/>
  <c r="I72" i="9" s="1"/>
  <c r="AG15" i="9"/>
  <c r="Y16" i="9"/>
  <c r="W22" i="9"/>
  <c r="W35" i="9" s="1"/>
  <c r="S6" i="9"/>
  <c r="Q7" i="9"/>
  <c r="Q11" i="9" s="1"/>
  <c r="Q37" i="9" s="1"/>
  <c r="AA32" i="9"/>
  <c r="W8" i="9"/>
  <c r="U9" i="9"/>
  <c r="M68" i="9" l="1"/>
  <c r="M67" i="9"/>
  <c r="M66" i="9"/>
  <c r="M69" i="9"/>
  <c r="AE53" i="9"/>
  <c r="AC58"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AC32" i="9"/>
  <c r="W9" i="9"/>
  <c r="Y8" i="9"/>
  <c r="O68" i="9" l="1"/>
  <c r="O67" i="9"/>
  <c r="O66" i="9"/>
  <c r="O69" i="9"/>
  <c r="AG53" i="9"/>
  <c r="AG58" i="9" s="1"/>
  <c r="AE58" i="9"/>
  <c r="AB58" i="5"/>
  <c r="AB75" i="5" s="1"/>
  <c r="AB76" i="5" s="1"/>
  <c r="P203" i="3"/>
  <c r="AT560" i="6"/>
  <c r="AW562" i="6"/>
  <c r="M70" i="9"/>
  <c r="M72" i="9" s="1"/>
  <c r="W6" i="9"/>
  <c r="U7" i="9"/>
  <c r="U11" i="9" s="1"/>
  <c r="U37" i="9" s="1"/>
  <c r="O62" i="9"/>
  <c r="AC16" i="9"/>
  <c r="AA22" i="9"/>
  <c r="AA35" i="9" s="1"/>
  <c r="S45" i="9"/>
  <c r="S49" i="9"/>
  <c r="AC5" i="9"/>
  <c r="AE4" i="9"/>
  <c r="Q48" i="9"/>
  <c r="Q60" i="9"/>
  <c r="Q47" i="9"/>
  <c r="AE32" i="9"/>
  <c r="Y9" i="9"/>
  <c r="AA8" i="9"/>
  <c r="Q69" i="9" l="1"/>
  <c r="Q68" i="9"/>
  <c r="Q67" i="9"/>
  <c r="Q66" i="9"/>
  <c r="F59" i="5"/>
  <c r="M27" i="3"/>
  <c r="AB77" i="5"/>
  <c r="AE5" i="9"/>
  <c r="AG4" i="9"/>
  <c r="O70" i="9"/>
  <c r="O72" i="9" s="1"/>
  <c r="S47" i="9"/>
  <c r="S48" i="9"/>
  <c r="S60" i="9"/>
  <c r="W7" i="9"/>
  <c r="W11" i="9" s="1"/>
  <c r="W37" i="9" s="1"/>
  <c r="Y6" i="9"/>
  <c r="U49" i="9"/>
  <c r="U45" i="9"/>
  <c r="Q62" i="9"/>
  <c r="AE16" i="9"/>
  <c r="AC22" i="9"/>
  <c r="AC35" i="9" s="1"/>
  <c r="AG32" i="9"/>
  <c r="AA9" i="9"/>
  <c r="AC8" i="9"/>
  <c r="S69" i="9" l="1"/>
  <c r="S68" i="9"/>
  <c r="S67" i="9"/>
  <c r="S66" i="9"/>
  <c r="D203" i="3"/>
  <c r="AB79" i="5"/>
  <c r="J80" i="5" s="1"/>
  <c r="W203" i="3"/>
  <c r="AG5" i="9"/>
  <c r="Q70" i="9"/>
  <c r="Q72" i="9" s="1"/>
  <c r="W45" i="9"/>
  <c r="W49" i="9"/>
  <c r="AG16" i="9"/>
  <c r="AG22" i="9" s="1"/>
  <c r="AG35" i="9" s="1"/>
  <c r="AE22" i="9"/>
  <c r="AE35" i="9" s="1"/>
  <c r="S62" i="9"/>
  <c r="U48" i="9"/>
  <c r="U60" i="9"/>
  <c r="U47" i="9"/>
  <c r="Y7" i="9"/>
  <c r="Y11" i="9" s="1"/>
  <c r="Y37" i="9" s="1"/>
  <c r="AA6" i="9"/>
  <c r="AC9" i="9"/>
  <c r="AE8" i="9"/>
  <c r="U69" i="9" l="1"/>
  <c r="U68" i="9"/>
  <c r="U67" i="9"/>
  <c r="U66" i="9"/>
  <c r="Y45" i="9"/>
  <c r="Y49" i="9"/>
  <c r="S70" i="9"/>
  <c r="S72" i="9" s="1"/>
  <c r="AA7" i="9"/>
  <c r="AA11" i="9" s="1"/>
  <c r="AA37" i="9" s="1"/>
  <c r="AC6" i="9"/>
  <c r="U62" i="9"/>
  <c r="W47" i="9"/>
  <c r="W48" i="9"/>
  <c r="W60" i="9"/>
  <c r="AG8" i="9"/>
  <c r="AE9" i="9"/>
  <c r="W69" i="9" l="1"/>
  <c r="W68" i="9"/>
  <c r="W67" i="9"/>
  <c r="W66" i="9"/>
  <c r="AA49" i="9"/>
  <c r="AA45" i="9"/>
  <c r="W62" i="9"/>
  <c r="AE6" i="9"/>
  <c r="AC7" i="9"/>
  <c r="AC11" i="9" s="1"/>
  <c r="AC37" i="9" s="1"/>
  <c r="U70" i="9"/>
  <c r="U72" i="9" s="1"/>
  <c r="Y48" i="9"/>
  <c r="Y60" i="9"/>
  <c r="Y47" i="9"/>
  <c r="AG9" i="9"/>
  <c r="Y66" i="9" l="1"/>
  <c r="Y69" i="9"/>
  <c r="Y68" i="9"/>
  <c r="Y67" i="9"/>
  <c r="AG6" i="9"/>
  <c r="AE7" i="9"/>
  <c r="AE11" i="9" s="1"/>
  <c r="AE37" i="9" s="1"/>
  <c r="Y62" i="9"/>
  <c r="AC49" i="9"/>
  <c r="AC45" i="9"/>
  <c r="AA47" i="9"/>
  <c r="AA48" i="9"/>
  <c r="AA60" i="9"/>
  <c r="W70" i="9"/>
  <c r="W72" i="9" s="1"/>
  <c r="AA66" i="9" l="1"/>
  <c r="AA69" i="9"/>
  <c r="AA68" i="9"/>
  <c r="AA67" i="9"/>
  <c r="AG7" i="9"/>
  <c r="AG11" i="9" s="1"/>
  <c r="AG37" i="9" s="1"/>
  <c r="AG49" i="9" s="1"/>
  <c r="AA62" i="9"/>
  <c r="Y70" i="9"/>
  <c r="Y72" i="9" s="1"/>
  <c r="AE49" i="9"/>
  <c r="AE45" i="9"/>
  <c r="AC48" i="9"/>
  <c r="AC60" i="9"/>
  <c r="AC47" i="9"/>
  <c r="AC67" i="9" l="1"/>
  <c r="AC66" i="9"/>
  <c r="AC69" i="9"/>
  <c r="AC68" i="9"/>
  <c r="AG45" i="9"/>
  <c r="AE60" i="9"/>
  <c r="AE47" i="9"/>
  <c r="AE48" i="9"/>
  <c r="AC62" i="9"/>
  <c r="AA70" i="9"/>
  <c r="AA72" i="9" s="1"/>
  <c r="AE67" i="9" l="1"/>
  <c r="AE66" i="9"/>
  <c r="AE69" i="9"/>
  <c r="AE68" i="9"/>
  <c r="AG47" i="9"/>
  <c r="AG48" i="9"/>
  <c r="AG60" i="9"/>
  <c r="AC70" i="9"/>
  <c r="AC72" i="9" s="1"/>
  <c r="AE62" i="9"/>
  <c r="AG68" i="9" l="1"/>
  <c r="AG67" i="9"/>
  <c r="AG66" i="9"/>
  <c r="AG69"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color rgb="FF000000"/>
            <rFont val="Arial"/>
            <family val="2"/>
          </rPr>
          <t xml:space="preserve">Do not select item (ii) unless the project is applying under the Rural set-aside.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rgb="FF000000"/>
            <rFont val="Tahoma"/>
            <family val="2"/>
          </rPr>
          <t>Available only to Rural set-aside projects.</t>
        </r>
      </text>
    </comment>
    <comment ref="S569" authorId="1" shapeId="0" xr:uid="{00000000-0006-0000-0700-000006000000}">
      <text>
        <r>
          <rPr>
            <sz val="8"/>
            <color rgb="FF000000"/>
            <rFont val="Tahoma"/>
            <family val="2"/>
          </rPr>
          <t>Available only to Rural set-aside projects.</t>
        </r>
      </text>
    </comment>
    <comment ref="S570" authorId="1" shapeId="0" xr:uid="{00000000-0006-0000-0700-000007000000}">
      <text>
        <r>
          <rPr>
            <sz val="8"/>
            <color rgb="FF000000"/>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rgb="FF000000"/>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rgb="FF000000"/>
            <rFont val="Tahoma"/>
            <family val="2"/>
          </rPr>
          <t xml:space="preserve">ONLY for Rural set-aside projects.
</t>
        </r>
      </text>
    </comment>
    <comment ref="E588" authorId="1" shapeId="0" xr:uid="{00000000-0006-0000-0700-00000E000000}">
      <text>
        <r>
          <rPr>
            <sz val="9"/>
            <color rgb="FF000000"/>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<sst xmlns="http://schemas.openxmlformats.org/spreadsheetml/2006/main" count="4742" uniqueCount="2483">
  <si>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</si>
  <si>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</si>
  <si>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</si>
  <si>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</si>
  <si>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</si>
  <si>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</si>
  <si>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</si>
  <si>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</si>
  <si>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</si>
  <si>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</si>
  <si>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</si>
  <si>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</si>
  <si>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</si>
  <si>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</si>
  <si>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</si>
  <si>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</si>
  <si>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</si>
  <si>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</si>
  <si>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</si>
  <si>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</si>
  <si>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</si>
  <si>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</si>
  <si>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</si>
  <si>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</si>
  <si>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</si>
  <si>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</si>
  <si>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</si>
  <si>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</si>
  <si>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</si>
  <si>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</si>
  <si>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</si>
  <si>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</si>
  <si>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</si>
  <si>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</si>
  <si>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</si>
  <si>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</si>
  <si>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</si>
  <si>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</si>
  <si>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</si>
  <si>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</si>
  <si>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</si>
  <si>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</si>
  <si>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</si>
  <si>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</si>
  <si>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</si>
  <si>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</si>
  <si>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</si>
  <si>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</si>
  <si>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</si>
  <si>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</si>
  <si>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</si>
  <si>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</si>
  <si>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</si>
  <si>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</si>
  <si>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</si>
  <si>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</si>
  <si>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</si>
  <si>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</si>
  <si>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</si>
  <si>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</si>
  <si>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</si>
  <si>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</si>
  <si>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</si>
  <si>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</si>
  <si>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</si>
  <si>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</si>
  <si>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</si>
  <si>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</si>
  <si>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</si>
  <si>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</si>
  <si>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</si>
  <si>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</si>
  <si>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</si>
  <si>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</si>
  <si>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</si>
  <si>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</si>
  <si>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</si>
  <si>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</si>
  <si>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</si>
  <si>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</si>
  <si>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</si>
  <si>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</si>
  <si>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</si>
  <si>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</si>
  <si>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</si>
  <si>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</si>
  <si>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</si>
  <si>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</si>
  <si>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</si>
  <si>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</si>
  <si>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</si>
  <si>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</si>
  <si>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</si>
  <si>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</si>
  <si>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</si>
  <si>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</si>
  <si>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</si>
  <si>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</si>
  <si>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</si>
  <si>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</si>
  <si>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</si>
  <si>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</si>
  <si>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</si>
  <si>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</si>
  <si>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</si>
  <si>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</si>
  <si>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</si>
  <si>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</si>
  <si>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</si>
  <si>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</si>
  <si>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</si>
  <si>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</si>
  <si>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</si>
  <si>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</si>
  <si>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</si>
  <si>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</si>
  <si>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</si>
  <si>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</si>
  <si>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</si>
  <si>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</si>
  <si>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</si>
  <si>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</si>
  <si>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</si>
  <si>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</si>
  <si>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</si>
  <si>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</si>
  <si>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</si>
  <si>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</si>
  <si>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</si>
  <si>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</si>
  <si>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</si>
  <si>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</si>
  <si>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</si>
  <si>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</si>
  <si>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</si>
  <si>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</si>
  <si>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</si>
  <si>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</si>
  <si>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</si>
  <si>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</si>
  <si>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</si>
  <si>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</si>
  <si>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</si>
  <si>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</si>
  <si>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</si>
  <si>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</si>
  <si>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</si>
  <si>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</si>
  <si>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</si>
  <si>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</si>
  <si>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</si>
  <si>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</si>
  <si>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</si>
  <si>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</si>
  <si>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</si>
  <si>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</si>
  <si>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</si>
  <si>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</si>
  <si>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</si>
  <si>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</si>
  <si>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</si>
  <si>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</si>
  <si>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</si>
  <si>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</si>
  <si>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</si>
  <si>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</si>
  <si>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</si>
  <si>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</si>
  <si>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</si>
  <si>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</si>
  <si>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</si>
  <si>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</si>
  <si>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</si>
  <si>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</si>
  <si>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</si>
  <si>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</si>
  <si>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</si>
  <si>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</si>
  <si>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</si>
  <si>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</si>
  <si>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</si>
  <si>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</si>
  <si>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</si>
  <si>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</si>
  <si>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</si>
  <si>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</si>
  <si>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</si>
  <si>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</si>
  <si>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</si>
  <si>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</si>
  <si>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</si>
  <si>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</si>
  <si>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</si>
  <si>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</si>
  <si>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</si>
  <si>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</si>
  <si>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</si>
  <si>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</si>
  <si>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</si>
  <si>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</si>
  <si>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</si>
  <si>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</si>
  <si>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</si>
  <si>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</si>
  <si>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</si>
  <si>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</si>
  <si>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</si>
  <si>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</si>
  <si>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</si>
  <si>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</si>
  <si>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</si>
  <si>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</si>
  <si>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</si>
  <si>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</si>
  <si>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</si>
  <si>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</si>
  <si>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</si>
  <si>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</si>
  <si>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</si>
  <si>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</si>
  <si>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</si>
  <si>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</si>
  <si>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</si>
  <si>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</si>
  <si>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</si>
  <si>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</si>
  <si>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</si>
  <si>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</si>
  <si>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</si>
  <si>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</si>
  <si>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</si>
  <si>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</si>
  <si>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</si>
  <si>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</si>
  <si>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</si>
  <si>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</si>
  <si>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</si>
  <si>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</si>
  <si>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</si>
  <si>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</si>
  <si>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</si>
  <si>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</si>
  <si>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</si>
  <si>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</si>
  <si>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</si>
  <si>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</si>
  <si>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</si>
  <si>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</si>
  <si>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</si>
  <si>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</si>
  <si>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</si>
  <si>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</si>
  <si>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</si>
  <si>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</si>
  <si>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</si>
  <si>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</si>
  <si>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</si>
  <si>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</si>
  <si>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</si>
  <si>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</si>
  <si>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</si>
  <si>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</si>
  <si>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</si>
  <si>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</si>
  <si>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</si>
  <si>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</si>
  <si>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</si>
  <si>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</si>
  <si>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</si>
  <si>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</si>
  <si>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</si>
  <si>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</si>
  <si>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</si>
  <si>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</si>
  <si>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</si>
  <si>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</si>
  <si>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</si>
  <si>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</si>
  <si>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</si>
  <si>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</si>
  <si>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</si>
  <si>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</si>
  <si>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</si>
  <si>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</si>
  <si>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</si>
  <si>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</si>
  <si>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</si>
  <si>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</si>
  <si>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</si>
  <si>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</si>
  <si>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</si>
  <si>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</si>
  <si>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</si>
  <si>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</si>
  <si>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</si>
  <si>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</si>
  <si>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</si>
  <si>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</si>
  <si>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</si>
  <si>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</si>
  <si>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</si>
  <si>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</si>
  <si>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</si>
  <si>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</si>
  <si>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</si>
  <si>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</si>
  <si>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</si>
  <si>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</si>
  <si>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</si>
  <si>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</si>
  <si>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</si>
  <si>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</si>
  <si>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</si>
  <si>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</si>
  <si>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</si>
  <si>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</si>
  <si>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</si>
  <si>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</si>
  <si>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</si>
  <si>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</si>
  <si>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</si>
  <si>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</si>
  <si>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</si>
  <si>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</si>
  <si>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</si>
  <si>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</si>
  <si>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</si>
  <si>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</si>
  <si>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</si>
  <si>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</si>
  <si>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</si>
  <si>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</si>
  <si>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</si>
  <si>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</si>
  <si>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</si>
  <si>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</si>
  <si>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</si>
  <si>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</si>
  <si>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</si>
  <si>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</si>
  <si>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</si>
  <si>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</si>
  <si>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</si>
  <si>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</si>
  <si>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</si>
  <si>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</si>
  <si>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</si>
  <si>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</si>
  <si>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</si>
  <si>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</si>
  <si>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</si>
  <si>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</si>
  <si>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</si>
  <si>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</si>
  <si>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</si>
  <si>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</si>
  <si>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</si>
  <si>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</si>
  <si>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</si>
  <si>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</si>
  <si>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</si>
  <si>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</si>
  <si>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</si>
  <si>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</si>
  <si>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</si>
  <si>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</si>
  <si>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</si>
  <si>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</si>
  <si>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</si>
  <si>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</si>
  <si>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</si>
  <si>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</si>
  <si>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</si>
  <si>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</si>
  <si>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</si>
  <si>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</si>
  <si>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</si>
  <si>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</si>
  <si>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</si>
  <si>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</si>
  <si>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</si>
  <si>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</si>
  <si>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</si>
  <si>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</si>
  <si>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</si>
  <si>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</si>
  <si>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</si>
  <si>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</si>
  <si>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</si>
  <si>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</si>
  <si>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</si>
  <si>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</si>
  <si>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</si>
  <si>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</si>
  <si>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</si>
  <si>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</si>
  <si>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</si>
  <si>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</si>
  <si>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</si>
  <si>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</si>
  <si>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</si>
  <si>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</si>
  <si>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</si>
  <si>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</si>
  <si>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</si>
  <si>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</si>
  <si>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</si>
  <si>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</si>
  <si>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</si>
  <si>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</si>
  <si>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</si>
  <si>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</si>
  <si>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</si>
  <si>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</si>
  <si>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</si>
  <si>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</si>
  <si>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</si>
  <si>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</si>
  <si>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</si>
  <si>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</si>
  <si>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</si>
  <si>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</si>
  <si>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</si>
  <si>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</si>
  <si>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</si>
  <si>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</si>
  <si>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</si>
  <si>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</si>
  <si>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</si>
  <si>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</si>
  <si>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</si>
  <si>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</si>
  <si>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</si>
  <si>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</si>
  <si>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</si>
  <si>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</si>
  <si>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</si>
  <si>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</si>
  <si>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</si>
  <si>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</si>
  <si>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</si>
  <si>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</si>
  <si>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</si>
  <si>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</si>
  <si>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</si>
  <si>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</si>
  <si>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</si>
  <si>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</si>
  <si>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</si>
  <si>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</si>
  <si>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</si>
  <si>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</si>
  <si>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</si>
  <si>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</si>
  <si>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</si>
  <si>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</si>
  <si>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</si>
  <si>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</si>
  <si>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</si>
  <si>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</si>
  <si>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</si>
  <si>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</si>
  <si>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</si>
  <si>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</si>
  <si>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</si>
  <si>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</si>
  <si>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</si>
  <si>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</si>
  <si>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</si>
  <si>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</si>
  <si>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</si>
  <si>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</si>
  <si>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</si>
  <si>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</si>
  <si>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</si>
  <si>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</si>
  <si>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</si>
  <si>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</si>
  <si>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</si>
  <si>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</si>
  <si>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</si>
  <si>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</si>
  <si>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</si>
  <si>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</si>
  <si>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</si>
  <si>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</si>
  <si>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</si>
  <si>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</si>
  <si>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</si>
  <si>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</si>
  <si>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</si>
  <si>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</si>
  <si>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</si>
  <si>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</si>
  <si>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</si>
  <si>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</si>
  <si>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</si>
  <si>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</si>
  <si>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</si>
  <si>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</si>
  <si>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</si>
  <si>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</si>
  <si>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</si>
  <si>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</si>
  <si>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</si>
  <si>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</si>
  <si>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</si>
  <si>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</si>
  <si>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</si>
  <si>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</si>
  <si>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</si>
  <si>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</si>
  <si>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</si>
  <si>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</si>
  <si>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</si>
  <si>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</si>
  <si>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</si>
  <si>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</si>
  <si>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</si>
  <si>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</si>
  <si>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</si>
  <si>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</si>
  <si>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</si>
  <si>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</si>
  <si>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</si>
  <si>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</si>
  <si>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</si>
  <si>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</si>
  <si>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</si>
  <si>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</si>
  <si>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</si>
  <si>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</si>
  <si>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</si>
  <si>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</si>
  <si>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</si>
  <si>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</si>
  <si>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</si>
  <si>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</si>
  <si>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</si>
  <si>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</si>
  <si>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</si>
  <si>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</si>
  <si>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</si>
  <si>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</si>
  <si>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</si>
  <si>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</si>
  <si>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</si>
  <si>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</si>
  <si>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</si>
  <si>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</si>
  <si>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</si>
  <si>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</si>
  <si>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</si>
  <si>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</si>
  <si>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</si>
  <si>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</si>
  <si>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</si>
  <si>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</si>
  <si>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</si>
  <si>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</si>
  <si>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</si>
  <si>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</si>
  <si>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</si>
  <si>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</si>
  <si>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</si>
  <si>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</si>
  <si>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</si>
  <si>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</si>
  <si>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</si>
  <si>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</si>
  <si>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</si>
  <si>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</si>
  <si>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</si>
  <si>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</si>
  <si>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</si>
  <si>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</si>
  <si>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</si>
  <si>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</si>
  <si>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</si>
  <si>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</si>
  <si>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</si>
  <si>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</si>
  <si>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</si>
  <si>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</si>
  <si>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</si>
  <si>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</si>
  <si>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</si>
  <si>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</si>
  <si>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</si>
  <si>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</si>
  <si>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</si>
  <si>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</si>
  <si>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</si>
  <si>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</si>
  <si>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</si>
  <si>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</si>
  <si>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</si>
  <si>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</si>
  <si>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</si>
  <si>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</si>
  <si>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</si>
  <si>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</si>
  <si>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</si>
  <si>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</si>
  <si>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</si>
  <si>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</si>
  <si>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</si>
  <si>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</si>
  <si>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</si>
  <si>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</si>
  <si>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</si>
  <si>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</si>
  <si>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</si>
  <si>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</si>
  <si>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</si>
  <si>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</si>
  <si>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</si>
  <si>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</si>
  <si>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</si>
  <si>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</si>
  <si>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</si>
  <si>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</si>
  <si>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</si>
  <si>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</si>
  <si>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</si>
  <si>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</si>
  <si>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</si>
  <si>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</si>
  <si>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</si>
  <si>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</si>
  <si>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</si>
  <si>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</si>
  <si>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</si>
  <si>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</si>
  <si>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</si>
  <si>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</si>
  <si>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</si>
  <si>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</si>
  <si>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</si>
  <si>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</si>
  <si>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</si>
  <si>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</si>
  <si>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</si>
  <si>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</si>
  <si>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</si>
  <si>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</si>
  <si>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</si>
  <si>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</si>
  <si>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</si>
  <si>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</si>
  <si>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</si>
  <si>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</si>
  <si>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</si>
  <si>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</si>
  <si>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</si>
  <si>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</si>
  <si>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</si>
  <si>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</si>
  <si>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</si>
  <si>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</si>
  <si>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</si>
  <si>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</si>
  <si>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</si>
  <si>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</si>
  <si>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</si>
  <si>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</si>
  <si>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</si>
  <si>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</si>
  <si>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</si>
  <si>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</si>
  <si>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</si>
  <si>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</si>
  <si>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</si>
  <si>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</si>
  <si>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</si>
  <si>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</si>
  <si>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</si>
  <si>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</si>
  <si>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</si>
  <si>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</si>
  <si>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</si>
  <si>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</si>
  <si>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</si>
  <si>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</si>
  <si>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</si>
  <si>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</si>
  <si>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</si>
  <si>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</si>
  <si>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</si>
  <si>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</si>
  <si>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</si>
  <si>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</si>
  <si>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</si>
  <si>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</si>
  <si>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</si>
  <si>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</si>
  <si>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</si>
  <si>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</si>
  <si>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</si>
  <si>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</si>
  <si>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</si>
  <si>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</si>
  <si>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</si>
  <si>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</si>
  <si>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</si>
  <si>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</si>
  <si>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</si>
  <si>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</si>
  <si>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</si>
  <si>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</si>
  <si>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</si>
  <si>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</si>
  <si>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</si>
  <si>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</si>
  <si>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</si>
  <si>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</si>
  <si>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</si>
  <si>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</si>
  <si>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</si>
  <si>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</si>
  <si>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</si>
  <si>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</si>
  <si>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</si>
  <si>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</si>
  <si>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</si>
  <si>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</si>
  <si>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</si>
  <si>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</si>
  <si>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</si>
  <si>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</si>
  <si>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</si>
  <si>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</si>
  <si>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</si>
  <si>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</si>
  <si>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</si>
  <si>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</si>
  <si>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</si>
  <si>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</si>
  <si>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</si>
  <si>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</si>
  <si>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</si>
  <si>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</si>
  <si>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</si>
  <si>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</si>
  <si>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</si>
  <si>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</si>
  <si>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</si>
  <si>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</si>
  <si>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</si>
  <si>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</si>
  <si>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</si>
  <si>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</si>
  <si>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</si>
  <si>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</si>
  <si>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</si>
  <si>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</si>
  <si>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</si>
  <si>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</si>
  <si>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</si>
  <si>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</si>
  <si>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</si>
  <si>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</si>
  <si>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</si>
  <si>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</si>
  <si>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</si>
  <si>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</si>
  <si>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</si>
  <si>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</si>
  <si>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</si>
  <si>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</si>
  <si>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</si>
  <si>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</si>
  <si>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</si>
  <si>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</si>
  <si>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</si>
  <si>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</si>
  <si>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</si>
  <si>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</si>
  <si>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</si>
  <si>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</si>
  <si>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</si>
  <si>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</si>
  <si>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</si>
  <si>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</si>
  <si>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</si>
  <si>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</si>
  <si>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</si>
  <si>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</si>
  <si>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</si>
  <si>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</si>
  <si>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</si>
  <si>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</si>
  <si>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</si>
  <si>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</si>
  <si>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</si>
  <si>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</si>
  <si>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</si>
  <si>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</si>
  <si>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</si>
  <si>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</si>
  <si>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</si>
  <si>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</si>
  <si>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</si>
  <si>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</si>
  <si>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</si>
  <si>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</si>
  <si>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</si>
  <si>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</si>
  <si>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</si>
  <si>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</si>
  <si>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</si>
  <si>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</si>
  <si>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</si>
  <si>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</si>
  <si>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</si>
  <si>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</si>
  <si>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</si>
  <si>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</si>
  <si>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</si>
  <si>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</si>
  <si>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</si>
  <si>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</si>
  <si>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</si>
  <si>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</si>
  <si>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</si>
  <si>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</si>
  <si>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</si>
  <si>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</si>
  <si>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</si>
  <si>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</si>
  <si>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</si>
  <si>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</si>
  <si>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</si>
  <si>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</si>
  <si>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</si>
  <si>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</si>
  <si>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</si>
  <si>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</si>
  <si>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</si>
  <si>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</si>
  <si>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</si>
  <si>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</si>
  <si>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</si>
  <si>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</si>
  <si>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</si>
  <si>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</si>
  <si>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</si>
  <si>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</si>
  <si>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</si>
  <si>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</si>
  <si>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</si>
  <si>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</si>
  <si>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</si>
  <si>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</si>
  <si>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</si>
  <si>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</si>
  <si>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</si>
  <si>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</si>
  <si>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</si>
  <si>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</si>
  <si>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</si>
  <si>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</si>
  <si>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</si>
  <si>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</si>
  <si>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</si>
  <si>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</si>
  <si>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</si>
  <si>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</si>
  <si>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</si>
  <si>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</si>
  <si>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</si>
  <si>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</si>
  <si>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</si>
  <si>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</si>
  <si>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</si>
  <si>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</si>
  <si>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</si>
  <si>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</si>
  <si>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</si>
  <si>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</si>
  <si>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</si>
  <si>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</si>
  <si>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</si>
  <si>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</si>
  <si>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</si>
  <si>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</si>
  <si>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</si>
  <si>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</si>
  <si>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</si>
  <si>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</si>
  <si>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</si>
  <si>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</si>
  <si>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</si>
  <si>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</si>
  <si>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</si>
  <si>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</si>
  <si>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</si>
  <si>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</si>
  <si>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</si>
  <si>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</si>
  <si>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</si>
  <si>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</si>
  <si>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</si>
  <si>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</si>
  <si>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</si>
  <si>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</si>
  <si>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</si>
  <si>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</si>
  <si>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</si>
  <si>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</si>
  <si>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</si>
  <si>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</si>
  <si>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</si>
  <si>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</si>
  <si>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</si>
  <si>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</si>
  <si>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</si>
  <si>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</si>
  <si>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</si>
  <si>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</si>
  <si>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</si>
  <si>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</si>
  <si>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</si>
  <si>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</si>
  <si>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</si>
  <si>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</si>
  <si>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</si>
  <si>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</si>
  <si>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</si>
  <si>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</si>
  <si>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</si>
  <si>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</si>
  <si>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</si>
  <si>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</si>
  <si>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</si>
  <si>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</si>
  <si>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</si>
  <si>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</si>
  <si>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</si>
  <si>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</si>
  <si>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</si>
  <si>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</si>
  <si>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</si>
  <si>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</si>
  <si>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</si>
  <si>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</si>
  <si>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</si>
  <si>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</si>
  <si>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</si>
  <si>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</si>
  <si>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</si>
  <si>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</si>
  <si>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</si>
  <si>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</si>
  <si>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</si>
  <si>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</si>
  <si>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</si>
  <si>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</si>
  <si>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</si>
  <si>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</si>
  <si>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</si>
  <si>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</si>
  <si>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</si>
  <si>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</si>
  <si>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</si>
  <si>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</si>
  <si>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</si>
  <si>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</si>
  <si>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</si>
  <si>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</si>
  <si>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</si>
  <si>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</si>
  <si>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</si>
  <si>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</si>
  <si>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</si>
  <si>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</si>
  <si>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</si>
  <si>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</si>
  <si>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</si>
  <si>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</si>
  <si>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</si>
  <si>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</si>
  <si>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</si>
  <si>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</si>
  <si>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</si>
  <si>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</si>
  <si>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</si>
  <si>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</si>
  <si>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</si>
  <si>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</si>
  <si>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</si>
  <si>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</si>
  <si>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</si>
  <si>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</si>
  <si>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</si>
  <si>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</si>
  <si>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</si>
  <si>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</si>
  <si>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</si>
  <si>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</si>
  <si>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</si>
  <si>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</si>
  <si>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</si>
  <si>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</si>
  <si>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</si>
  <si>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</si>
  <si>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</si>
  <si>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</si>
  <si>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</si>
  <si>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</si>
  <si>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</si>
  <si>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</si>
  <si>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</si>
  <si>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</si>
  <si>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</si>
  <si>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</si>
  <si>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</si>
  <si>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</si>
  <si>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</si>
  <si>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</si>
  <si>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</si>
  <si>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</si>
  <si>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</si>
  <si>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</si>
  <si>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</si>
  <si>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</si>
  <si>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</si>
  <si>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</si>
  <si>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</si>
  <si>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</si>
  <si>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</si>
  <si>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</si>
  <si>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</si>
  <si>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</si>
  <si>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</si>
  <si>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</si>
  <si>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</si>
  <si>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</si>
  <si>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</si>
  <si>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</si>
  <si>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</si>
  <si>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</si>
  <si>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</si>
  <si>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</si>
  <si>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</si>
  <si>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</si>
  <si>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</si>
  <si>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</si>
  <si>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</si>
  <si>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</si>
  <si>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</si>
  <si>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</si>
  <si>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</si>
  <si>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</si>
  <si>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</si>
  <si>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</si>
  <si>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</si>
  <si>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</si>
  <si>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</si>
  <si>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</si>
  <si>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</si>
  <si>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</si>
  <si>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</si>
  <si>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</si>
  <si>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</si>
  <si>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</si>
  <si>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</si>
  <si>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</si>
  <si>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</si>
  <si>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</si>
  <si>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</si>
  <si>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</si>
  <si>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</si>
  <si>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</si>
  <si>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</si>
  <si>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</si>
  <si>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</si>
  <si>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</si>
  <si>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</si>
  <si>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</si>
  <si>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</si>
  <si>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</si>
  <si>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</si>
  <si>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</si>
  <si>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</si>
  <si>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</si>
  <si>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</si>
  <si>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</si>
  <si>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</si>
  <si>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</si>
  <si>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</si>
  <si>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</si>
  <si>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</si>
  <si>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</si>
  <si>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</si>
  <si>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</si>
  <si>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</si>
  <si>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</si>
  <si>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</si>
  <si>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</si>
  <si>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</si>
  <si>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</si>
  <si>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</si>
  <si>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</si>
  <si>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</si>
  <si>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</si>
  <si>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</si>
  <si>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</si>
  <si>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</si>
  <si>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</si>
  <si>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</si>
  <si>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</si>
  <si>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</si>
  <si>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</si>
  <si>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</si>
  <si>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</si>
  <si>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</si>
  <si>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</si>
  <si>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</si>
  <si>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</si>
  <si>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</si>
  <si>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</si>
  <si>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</si>
  <si>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</si>
  <si>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</si>
  <si>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</si>
  <si>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</si>
  <si>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</si>
  <si>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</si>
  <si>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</si>
  <si>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</si>
  <si>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</si>
  <si>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</si>
  <si>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</si>
  <si>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</si>
  <si>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</si>
  <si>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</si>
  <si>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</si>
  <si>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</si>
  <si>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</si>
  <si>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</si>
  <si>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</si>
  <si>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</si>
  <si>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</si>
  <si>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</si>
  <si>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</si>
  <si>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</si>
  <si>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</si>
  <si>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</si>
  <si>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</si>
  <si>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</si>
  <si>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</si>
  <si>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</si>
  <si>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</si>
  <si>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</si>
  <si>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</si>
  <si>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</si>
  <si>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</si>
  <si>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</si>
  <si>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</si>
  <si>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</si>
  <si>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</si>
  <si>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</si>
  <si>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</si>
  <si>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</si>
  <si>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</si>
  <si>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</si>
  <si>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</si>
  <si>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</si>
  <si>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</si>
  <si>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</si>
  <si>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</si>
  <si>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</si>
  <si>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</si>
  <si>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</si>
  <si>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</si>
  <si>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</si>
  <si>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</si>
  <si>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</si>
  <si>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</si>
  <si>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</si>
  <si>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</si>
  <si>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</si>
  <si>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</si>
  <si>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</si>
  <si>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</si>
  <si>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</si>
  <si>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</si>
  <si>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</si>
  <si>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</si>
  <si>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</si>
  <si>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</si>
  <si>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</si>
  <si>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</si>
  <si>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</si>
  <si>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</si>
  <si>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</si>
  <si>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</si>
  <si>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</si>
  <si>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</si>
  <si>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</si>
  <si>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</si>
  <si>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</si>
  <si>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</si>
  <si>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</si>
  <si>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</si>
  <si>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</si>
  <si>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</si>
  <si>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</si>
  <si>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</si>
  <si>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</si>
  <si>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</si>
  <si>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</si>
  <si>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</si>
  <si>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</si>
  <si>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</si>
  <si>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</si>
  <si>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</si>
  <si>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</si>
  <si>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</si>
  <si>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</si>
  <si>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</si>
  <si>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</si>
  <si>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</si>
  <si>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</si>
  <si>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</si>
  <si>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</si>
  <si>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</si>
  <si>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</si>
  <si>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</si>
  <si>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</si>
  <si>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</si>
  <si>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</si>
  <si>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</si>
  <si>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</si>
  <si>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</si>
  <si>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</si>
  <si>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</si>
  <si>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</si>
  <si>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</si>
  <si>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</si>
  <si>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</si>
  <si>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</si>
  <si>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</si>
  <si>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</si>
  <si>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</si>
  <si>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</si>
  <si>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</si>
  <si>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</si>
  <si>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</si>
  <si>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</si>
  <si>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</si>
  <si>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</si>
  <si>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</si>
  <si>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</si>
  <si>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</si>
  <si>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</si>
  <si>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</si>
  <si>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</si>
  <si>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</si>
  <si>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</si>
  <si>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</si>
  <si>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</si>
  <si>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</si>
  <si>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</si>
  <si>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</si>
  <si>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</si>
  <si>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</si>
  <si>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</si>
  <si>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</si>
  <si>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</si>
  <si>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</si>
  <si>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</si>
  <si>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</si>
  <si>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</si>
  <si>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</si>
  <si>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</si>
  <si>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</si>
  <si>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</si>
  <si>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</si>
  <si>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</si>
  <si>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</si>
  <si>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</si>
  <si>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</si>
  <si>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</si>
  <si>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</si>
  <si>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</si>
  <si>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</si>
  <si>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</si>
  <si>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</si>
  <si>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</si>
  <si>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</si>
  <si>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</si>
  <si>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</si>
  <si>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</si>
  <si>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</si>
  <si>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</si>
  <si>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</si>
  <si>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</si>
  <si>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</si>
  <si>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</si>
  <si>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</si>
  <si>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</si>
  <si>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</si>
  <si>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</si>
  <si>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</si>
  <si>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</si>
  <si>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</si>
  <si>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</si>
  <si>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</si>
  <si>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</si>
  <si>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</si>
  <si>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</si>
  <si>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</si>
  <si>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</si>
  <si>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</si>
  <si>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</si>
  <si>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</si>
  <si>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</si>
  <si>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</si>
  <si>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</si>
  <si>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</si>
  <si>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</si>
  <si>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</si>
  <si>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</si>
  <si>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</si>
  <si>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</si>
  <si>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</si>
  <si>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</si>
  <si>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</si>
  <si>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</si>
  <si>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</si>
  <si>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</si>
  <si>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</si>
  <si>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</si>
  <si>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</si>
  <si>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</si>
  <si>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</si>
  <si>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</si>
  <si>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</si>
  <si>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</si>
  <si>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</si>
  <si>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</si>
  <si>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</si>
  <si>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</si>
  <si>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</si>
  <si>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</si>
  <si>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</si>
  <si>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</si>
  <si>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</si>
  <si>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</si>
  <si>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</si>
  <si>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</si>
  <si>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</si>
  <si>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</si>
  <si>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</si>
  <si>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</si>
  <si>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</si>
  <si>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</si>
  <si>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</si>
  <si>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</si>
  <si>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</si>
  <si>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</si>
  <si>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</si>
  <si>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</si>
  <si>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</si>
  <si>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</si>
  <si>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</si>
  <si>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</si>
  <si>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</si>
  <si>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</si>
  <si>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</si>
  <si>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</si>
  <si>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</si>
  <si>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</si>
  <si>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</si>
  <si>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</si>
  <si>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</si>
  <si>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</si>
  <si>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</si>
  <si>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</si>
  <si>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</si>
  <si>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</si>
  <si>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</si>
  <si>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</si>
  <si>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</si>
  <si>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</si>
  <si>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</si>
  <si>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</si>
  <si>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</si>
  <si>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</si>
  <si>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</si>
  <si>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</si>
  <si>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</si>
  <si>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</si>
  <si>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</si>
  <si>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</si>
  <si>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</si>
  <si>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</si>
  <si>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</si>
  <si>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</si>
  <si>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</si>
  <si>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</si>
  <si>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</si>
  <si>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</si>
  <si>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</si>
  <si>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</si>
  <si>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</si>
  <si>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</si>
  <si>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</si>
  <si>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</si>
  <si>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</si>
  <si>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</si>
  <si>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</si>
  <si>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</si>
  <si>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</si>
  <si>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</si>
  <si>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</si>
  <si>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</si>
  <si>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</si>
  <si>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</si>
  <si>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</si>
  <si>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</si>
  <si>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</si>
  <si>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</si>
  <si>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</si>
  <si>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</si>
  <si>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</si>
  <si>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</si>
  <si>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</si>
  <si>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</si>
  <si>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</si>
  <si>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</si>
  <si>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</si>
  <si>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</si>
  <si>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</si>
  <si>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</si>
  <si>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</si>
  <si>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</si>
  <si>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</si>
  <si>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</si>
  <si>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</si>
  <si>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</si>
  <si>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</si>
  <si>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</si>
  <si>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</si>
  <si>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</si>
  <si>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</si>
  <si>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</si>
  <si>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</si>
  <si>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</si>
  <si>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</si>
  <si>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</si>
  <si>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</si>
  <si>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</si>
  <si>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</si>
  <si>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</si>
  <si>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</si>
  <si>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</si>
  <si>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</si>
  <si>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</si>
  <si>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</si>
  <si>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</si>
  <si>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</si>
  <si>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</si>
  <si>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</si>
  <si>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</si>
  <si>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</si>
  <si>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</si>
  <si>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</si>
  <si>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</si>
  <si>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</si>
  <si>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</si>
  <si>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</si>
  <si>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</si>
  <si>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</si>
  <si>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</si>
  <si>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</si>
  <si>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</si>
  <si>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</si>
  <si>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</si>
  <si>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</si>
  <si>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</si>
  <si>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</si>
  <si>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</si>
  <si>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</si>
  <si>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</si>
  <si>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</si>
  <si>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</si>
  <si>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</si>
  <si>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</si>
  <si>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</si>
  <si>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</si>
  <si>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</si>
  <si>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</si>
  <si>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</si>
  <si>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</si>
  <si>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</si>
  <si>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</si>
  <si>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</si>
  <si>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</si>
  <si>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</si>
  <si>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</si>
  <si>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</si>
  <si>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</si>
  <si>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</si>
  <si>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</si>
  <si>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</si>
  <si>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</si>
  <si>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</si>
  <si>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</si>
  <si>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</si>
  <si>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</si>
  <si>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</si>
  <si>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</si>
  <si>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</si>
  <si>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</si>
  <si>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</si>
  <si>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</si>
  <si>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</si>
  <si>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</si>
  <si>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</si>
  <si>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</si>
  <si>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</si>
  <si>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</si>
  <si>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</si>
  <si>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</si>
  <si>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</si>
  <si>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</si>
  <si>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</si>
  <si>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</si>
  <si>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</si>
  <si>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</si>
  <si>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</si>
  <si>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</si>
  <si>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</si>
  <si>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</si>
  <si>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</si>
  <si>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</si>
  <si>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</si>
  <si>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</si>
  <si>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</si>
  <si>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</si>
  <si>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</si>
  <si>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</si>
  <si>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</si>
  <si>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</si>
  <si>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</si>
  <si>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</si>
  <si>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</si>
  <si>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</si>
  <si>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</si>
  <si>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</si>
  <si>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</si>
  <si>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</si>
  <si>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</si>
  <si>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</si>
  <si>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</si>
  <si>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</si>
  <si>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</si>
  <si>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</si>
  <si>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</si>
  <si>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</si>
  <si>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</si>
  <si>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</si>
  <si>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</si>
  <si>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</si>
  <si>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</si>
  <si>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</si>
  <si>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</si>
  <si>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</si>
  <si>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</si>
  <si>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</si>
  <si>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</si>
  <si>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</si>
  <si>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</si>
  <si>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</si>
  <si>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</si>
  <si>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</si>
  <si>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</si>
  <si>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</si>
  <si>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</si>
  <si>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</si>
  <si>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</si>
  <si>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</si>
  <si>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</si>
  <si>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</si>
  <si>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</si>
  <si>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</si>
  <si>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</si>
  <si>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</si>
  <si>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</si>
  <si>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</si>
  <si>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</si>
  <si>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</si>
  <si>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</si>
  <si>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</si>
  <si>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</si>
  <si>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</si>
  <si>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</si>
  <si>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</si>
  <si>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</si>
  <si>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</si>
  <si>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</si>
  <si>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</si>
  <si>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</si>
  <si>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</si>
  <si>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</si>
  <si>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</si>
  <si>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</si>
  <si>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</si>
  <si>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</si>
  <si>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</si>
  <si>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</si>
  <si>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</si>
  <si>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</si>
  <si>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</si>
  <si>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</si>
  <si>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</si>
  <si>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</si>
  <si>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</si>
  <si>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</si>
  <si>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</si>
  <si>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</si>
  <si>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</si>
  <si>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</si>
  <si>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</si>
  <si>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</si>
  <si>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</si>
  <si>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</si>
  <si>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</si>
  <si>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</si>
  <si>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</si>
  <si>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</si>
  <si>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</si>
  <si>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</si>
  <si>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</si>
  <si>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</si>
  <si>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</si>
  <si>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</si>
  <si>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</si>
  <si>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</si>
  <si>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</si>
  <si>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</si>
  <si>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</si>
  <si>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</si>
  <si>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</si>
  <si>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</si>
  <si>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</si>
  <si>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</si>
  <si>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</si>
  <si>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</si>
  <si>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</si>
  <si>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</si>
  <si>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</si>
  <si>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</si>
  <si>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</si>
  <si>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</si>
  <si>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</si>
  <si>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</si>
  <si>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</si>
  <si>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</si>
  <si>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</si>
  <si>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</si>
  <si>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</si>
  <si>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</si>
  <si>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</si>
  <si>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</si>
  <si>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</si>
  <si>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</si>
  <si>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</si>
  <si>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</si>
  <si>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</si>
  <si>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</si>
  <si>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</si>
  <si>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</si>
  <si>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</si>
  <si>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</si>
  <si>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</si>
  <si>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</si>
  <si>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</si>
  <si>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</si>
  <si>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</si>
  <si>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</si>
  <si>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</si>
  <si>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</si>
  <si>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</si>
  <si>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</si>
  <si>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</si>
  <si>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</si>
  <si>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</si>
  <si>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</si>
  <si>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</si>
  <si>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</si>
  <si>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</si>
  <si>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</si>
  <si>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</si>
  <si>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</si>
  <si>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</si>
  <si>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</si>
  <si>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</si>
  <si>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</si>
  <si>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</si>
  <si>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</si>
  <si>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</si>
  <si>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</si>
  <si>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</si>
  <si>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</si>
  <si>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</si>
  <si>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</si>
  <si>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</si>
  <si>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</si>
  <si>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</si>
  <si>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</si>
  <si>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</si>
  <si>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</si>
  <si>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</si>
  <si>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</si>
  <si>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</si>
  <si>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</si>
  <si>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</si>
  <si>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</si>
  <si>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</si>
  <si>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</si>
  <si>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</si>
  <si>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</si>
  <si>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</si>
  <si>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</si>
  <si>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</si>
  <si>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</si>
  <si>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</si>
  <si>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</si>
  <si>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</si>
  <si>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</si>
  <si>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</si>
  <si>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</si>
  <si>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</si>
  <si>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</si>
  <si>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</si>
  <si>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</si>
  <si>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</si>
  <si>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</si>
  <si>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</si>
  <si>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</si>
  <si>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</si>
  <si>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</si>
  <si>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</si>
  <si>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</si>
  <si>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</si>
  <si>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</si>
  <si>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</si>
  <si>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</si>
  <si>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</si>
  <si>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</si>
  <si>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</si>
  <si>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</si>
  <si>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</si>
  <si>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</si>
  <si>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</si>
  <si>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</si>
  <si>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</si>
  <si>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</si>
  <si>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</si>
  <si>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</si>
  <si>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</si>
  <si>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</si>
  <si>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</si>
  <si>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</si>
  <si>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</si>
  <si>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</si>
  <si>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</si>
  <si>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</si>
  <si>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</si>
  <si>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</si>
  <si>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</si>
  <si>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</si>
  <si>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</si>
  <si>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</si>
  <si>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</si>
  <si>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</si>
  <si>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</si>
  <si>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</si>
  <si>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</si>
  <si>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</si>
  <si>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</si>
  <si>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</si>
  <si>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</si>
  <si>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</si>
  <si>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</si>
  <si>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</si>
  <si>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</si>
  <si>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</si>
  <si>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</si>
  <si>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</si>
  <si>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</si>
  <si>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</si>
  <si>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</si>
  <si>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</si>
  <si>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</si>
  <si>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</si>
  <si>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</si>
  <si>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</si>
  <si>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</si>
  <si>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</si>
  <si>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</si>
  <si>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</si>
  <si>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</si>
  <si>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</si>
  <si>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</si>
  <si>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</si>
  <si>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</si>
  <si>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</si>
  <si>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</si>
  <si>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</si>
  <si>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</si>
  <si>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</si>
  <si>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</si>
  <si>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</si>
  <si>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</si>
  <si>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</si>
  <si>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</si>
  <si>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</si>
  <si>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</si>
  <si>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</si>
  <si>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</si>
  <si>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</si>
  <si>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</si>
  <si>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</si>
  <si>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</si>
  <si>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</si>
  <si>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</si>
  <si>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</si>
  <si>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</si>
  <si>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</si>
  <si>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</si>
  <si>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</si>
  <si>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</si>
  <si>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</si>
  <si>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</si>
  <si>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</si>
  <si>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</si>
  <si>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</si>
  <si>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</si>
  <si>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</si>
  <si>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</si>
  <si>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</si>
  <si>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</si>
  <si>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</si>
  <si>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</si>
  <si>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</si>
  <si>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</si>
  <si>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</si>
  <si>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</si>
  <si>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</si>
  <si>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</si>
  <si>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</si>
  <si>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</si>
  <si>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</si>
  <si>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</si>
  <si>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</si>
  <si>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</si>
  <si>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</si>
  <si>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</si>
  <si>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</si>
  <si>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</si>
  <si>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</si>
  <si>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</si>
  <si>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</si>
  <si>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</si>
  <si>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</si>
  <si>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</si>
  <si>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</si>
  <si>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</si>
  <si>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</si>
  <si>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</si>
  <si>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</si>
  <si>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</si>
  <si>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</si>
  <si>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</si>
  <si>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</si>
  <si>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</si>
  <si>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</si>
  <si>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</si>
  <si>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</si>
  <si>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</si>
  <si>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</si>
  <si>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</si>
  <si>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</si>
  <si>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</si>
  <si>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</si>
  <si>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</si>
  <si>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</si>
  <si>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</si>
  <si>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</si>
  <si>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</si>
  <si>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</si>
  <si>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</si>
  <si>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</si>
  <si>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</si>
  <si>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</si>
  <si>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</si>
  <si>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</si>
  <si>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</si>
  <si>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</si>
  <si>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</si>
  <si>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</si>
  <si>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</si>
  <si>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</si>
  <si>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</si>
  <si>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</si>
  <si>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</si>
  <si>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</si>
  <si>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</si>
  <si>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</si>
  <si>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</si>
  <si>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</si>
  <si>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</si>
  <si>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</si>
  <si>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</si>
  <si>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</si>
  <si>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</si>
  <si>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</si>
  <si>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</si>
  <si>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</si>
  <si>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</si>
  <si>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</si>
  <si>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</si>
  <si>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</si>
  <si>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</si>
  <si>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</si>
  <si>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</si>
  <si>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</si>
  <si>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</si>
  <si>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</si>
  <si>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</si>
  <si>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</si>
  <si>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</si>
  <si>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</si>
  <si>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</si>
  <si>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</si>
  <si>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</si>
  <si>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</si>
  <si>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</si>
  <si>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</si>
  <si>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</si>
  <si>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</si>
  <si>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</si>
  <si>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</si>
  <si>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</si>
  <si>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</si>
  <si>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</si>
  <si>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</si>
  <si>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</si>
  <si>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</si>
  <si>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</si>
  <si>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</si>
  <si>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</si>
  <si>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</si>
  <si>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</si>
  <si>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</si>
  <si>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</si>
  <si>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</si>
  <si>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</si>
  <si>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</si>
  <si>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</si>
  <si>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</si>
  <si>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</si>
  <si>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</si>
  <si>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</si>
  <si>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</si>
  <si>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</si>
  <si>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</si>
  <si>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</si>
  <si>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</si>
  <si>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</si>
  <si>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</si>
  <si>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</si>
  <si>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</si>
  <si>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</si>
  <si>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</si>
  <si>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</si>
  <si>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</si>
  <si>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</si>
  <si>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</si>
  <si>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</si>
  <si>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</si>
  <si>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</si>
  <si>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</si>
  <si>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</si>
  <si>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</si>
  <si>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</si>
  <si>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</si>
  <si>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</si>
  <si>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</si>
  <si>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</si>
  <si>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</si>
  <si>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</si>
  <si>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</si>
  <si>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</si>
  <si>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</si>
  <si>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</si>
  <si>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</si>
  <si>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</si>
  <si>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</si>
  <si>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</si>
  <si>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</si>
  <si>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</si>
  <si>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</si>
  <si>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</si>
  <si>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</si>
  <si>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</si>
  <si>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</si>
  <si>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</si>
  <si>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</si>
  <si>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</si>
  <si>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</si>
  <si>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</si>
  <si>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</si>
  <si>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</si>
  <si>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</si>
  <si>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</si>
  <si>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</si>
  <si>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</si>
  <si>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</si>
  <si>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</si>
  <si>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</si>
  <si>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</si>
  <si>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</si>
  <si>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</si>
  <si>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</si>
  <si>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</si>
  <si>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</si>
  <si>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</si>
  <si>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</si>
  <si>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</si>
  <si>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</si>
  <si>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</si>
  <si>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</si>
  <si>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</si>
  <si>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</si>
  <si>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</si>
  <si>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</si>
  <si>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</si>
  <si>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</si>
  <si>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</si>
  <si>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</si>
  <si>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</si>
  <si>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</si>
  <si>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</si>
  <si>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</si>
  <si>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</si>
  <si>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</si>
  <si>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</si>
  <si>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</si>
  <si>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</si>
  <si>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</si>
  <si>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</si>
  <si>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</si>
  <si>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</si>
  <si>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</si>
  <si>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</si>
  <si>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</si>
  <si>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</si>
  <si>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</si>
  <si>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</si>
  <si>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</si>
  <si>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</si>
  <si>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</si>
  <si>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</si>
  <si>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</si>
  <si>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</si>
  <si>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</si>
  <si>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</si>
  <si>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</si>
  <si>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</si>
  <si>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</si>
  <si>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</si>
  <si>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</si>
  <si>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</si>
  <si>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</si>
  <si>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</si>
  <si>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</si>
  <si>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</si>
  <si>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</si>
  <si>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</si>
  <si>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</si>
  <si>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</si>
  <si>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</si>
  <si>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</si>
  <si>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</si>
  <si>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</si>
  <si>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</si>
  <si>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</si>
  <si>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</si>
  <si>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</si>
  <si>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</si>
  <si>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</si>
  <si>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</si>
  <si>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</si>
  <si>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</si>
  <si>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</si>
  <si>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</si>
  <si>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</si>
  <si>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</si>
  <si>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</si>
  <si>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</si>
  <si>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</si>
  <si>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</si>
  <si>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</si>
  <si>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</si>
  <si>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</si>
  <si>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</si>
  <si>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</si>
  <si>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</si>
  <si>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</si>
  <si>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</si>
  <si>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</si>
  <si>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</si>
  <si>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</si>
  <si>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</si>
  <si>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</si>
  <si>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</si>
  <si>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</si>
  <si>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</si>
  <si>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</si>
  <si>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</si>
  <si>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</si>
  <si>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</si>
  <si>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</si>
  <si>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</si>
  <si>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</si>
  <si>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</si>
  <si>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</si>
  <si>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</si>
  <si>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</si>
  <si>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</si>
  <si>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</si>
  <si>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</si>
  <si>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</si>
  <si>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</si>
  <si>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</si>
  <si>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</si>
  <si>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</si>
  <si>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</si>
  <si>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</si>
  <si>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</si>
  <si>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</si>
  <si>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</si>
  <si>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</si>
  <si>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</si>
  <si>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</si>
  <si>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</si>
  <si>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</si>
  <si>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</si>
  <si>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</si>
  <si>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</si>
  <si>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</si>
  <si>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</si>
  <si>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</si>
  <si>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</si>
  <si>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</si>
  <si>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</si>
  <si>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</si>
  <si>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</si>
  <si>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</si>
  <si>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</si>
  <si>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</si>
  <si>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</si>
  <si>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</si>
  <si>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</si>
  <si>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</si>
  <si>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</si>
  <si>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</si>
  <si>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</si>
  <si>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</si>
  <si>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</si>
  <si>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</si>
  <si>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</si>
  <si>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</si>
  <si>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</si>
  <si>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</si>
  <si>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</si>
  <si>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</si>
  <si>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</si>
  <si>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</si>
  <si>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</si>
  <si>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</si>
  <si>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</si>
  <si>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</si>
  <si>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</si>
  <si>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</si>
  <si>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</si>
  <si>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</si>
  <si>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</si>
  <si>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</si>
  <si>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</si>
  <si>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</si>
  <si>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</si>
  <si>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</si>
  <si>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</si>
  <si>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</si>
  <si>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</si>
  <si>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</si>
  <si>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</si>
  <si>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</si>
  <si>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</si>
  <si>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</si>
  <si>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</si>
  <si>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</si>
  <si>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</si>
  <si>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</si>
  <si>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</si>
  <si>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</si>
  <si>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</si>
  <si>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</si>
  <si>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</si>
  <si>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</si>
  <si>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</si>
  <si>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</si>
  <si>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</si>
  <si>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</si>
  <si>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</si>
  <si>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</si>
  <si>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</si>
  <si>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</si>
  <si>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</si>
  <si>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</si>
  <si>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</si>
  <si>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</si>
  <si>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</si>
  <si>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</si>
  <si>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</si>
  <si>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</si>
  <si>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</si>
  <si>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</si>
  <si>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</si>
  <si>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</si>
  <si>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</si>
  <si>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</si>
  <si>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</si>
  <si>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</si>
  <si>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</si>
  <si>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</si>
  <si>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</si>
  <si>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</si>
  <si>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</si>
  <si>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</si>
  <si>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</si>
  <si>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</si>
  <si>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</si>
  <si>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</si>
  <si>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</si>
  <si>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</si>
  <si>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</si>
  <si>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</si>
  <si>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</si>
  <si>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</si>
  <si>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</si>
  <si>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</si>
  <si>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</si>
  <si>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</si>
  <si>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</si>
  <si>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</si>
  <si>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</si>
  <si>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</si>
  <si>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</si>
  <si>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</si>
  <si>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</si>
  <si>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</si>
  <si>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</si>
  <si>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</si>
  <si>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</si>
  <si>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</si>
  <si>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</si>
  <si>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</si>
  <si>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</si>
  <si>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</si>
  <si>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</si>
  <si>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</si>
  <si>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</si>
  <si>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</si>
  <si>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</si>
  <si>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</si>
  <si>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</si>
  <si>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</si>
  <si>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</si>
  <si>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</si>
  <si>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</si>
  <si>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</si>
  <si>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</si>
  <si>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</si>
  <si>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</si>
  <si>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</si>
  <si>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</si>
  <si>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</si>
  <si>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</si>
  <si>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</si>
  <si>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</si>
  <si>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</si>
  <si>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</si>
  <si>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</si>
  <si>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</si>
  <si>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</si>
  <si>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</si>
  <si>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</si>
  <si>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</si>
  <si>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</si>
  <si>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</si>
  <si>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</si>
  <si>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</si>
  <si>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</si>
  <si>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</si>
  <si>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</si>
  <si>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</si>
  <si>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</si>
  <si>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January 24, 2024 Version</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</si>
  <si>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</si>
  <si>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</si>
  <si>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</si>
  <si>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Dry Creek Commons</t>
  </si>
  <si>
    <t>155 Dry Creek Road</t>
  </si>
  <si>
    <t>Healdsburg</t>
  </si>
  <si>
    <t>089-071-002</t>
  </si>
  <si>
    <t>Burbank Housing Management Corporation</t>
  </si>
  <si>
    <t>1425 Corporate Center Parkway</t>
  </si>
  <si>
    <t>Santa Rosa, CA 95407</t>
  </si>
  <si>
    <t>Annie McNeany</t>
  </si>
  <si>
    <t>Lawrance Florin</t>
  </si>
  <si>
    <t>CEO &amp; President</t>
  </si>
  <si>
    <t>City of Healdsburg</t>
  </si>
  <si>
    <t>Jeff Kay</t>
  </si>
  <si>
    <t>401 Grove Street</t>
  </si>
  <si>
    <t>707-431-3317</t>
  </si>
  <si>
    <t>707-431-3321</t>
  </si>
  <si>
    <t>February</t>
  </si>
  <si>
    <t>Santa Rosa</t>
  </si>
  <si>
    <t>Jocelyn Lin</t>
  </si>
  <si>
    <t>707-303-0590</t>
  </si>
  <si>
    <t>jlin@burbankhousing.org</t>
  </si>
  <si>
    <t>CA</t>
  </si>
  <si>
    <t>Burbank Housing Development Corporation</t>
  </si>
  <si>
    <t>Van Meter Williams Pollack (VMWP)</t>
  </si>
  <si>
    <t>333 Bryant Street, Suite 300</t>
  </si>
  <si>
    <t>San Francisco, CA 94107</t>
  </si>
  <si>
    <t>TBD</t>
  </si>
  <si>
    <t>California Housing Partnership (CHPC)</t>
  </si>
  <si>
    <t>1107 9th Street, Suite 610</t>
  </si>
  <si>
    <t>Sacramento, CA 95814</t>
  </si>
  <si>
    <t>Gubb and Barshay LLP</t>
  </si>
  <si>
    <t>235 Montgomery Street, Suite 1110</t>
  </si>
  <si>
    <t>San Francisco, CA 94104</t>
  </si>
  <si>
    <t xml:space="preserve">BBG, Inc. </t>
  </si>
  <si>
    <t>1708 Q Street</t>
  </si>
  <si>
    <t xml:space="preserve">Sacramento, CA 95811 </t>
  </si>
  <si>
    <t>Scott Beebe</t>
  </si>
  <si>
    <t>sbeebe@bbgres.com</t>
  </si>
  <si>
    <t>916-554-6492</t>
  </si>
  <si>
    <t>Novogradac</t>
  </si>
  <si>
    <t>6700 Antioch Road, Suite 450</t>
  </si>
  <si>
    <t>Merriam, Kansas, 66204</t>
  </si>
  <si>
    <t>Rebecca S. Arthur, MAI</t>
  </si>
  <si>
    <t>913-312-4615</t>
  </si>
  <si>
    <t>rebecca.arthur@novoco.com</t>
  </si>
  <si>
    <t>Other (Specify below)</t>
  </si>
  <si>
    <t>MU-Mixed Use District</t>
  </si>
  <si>
    <t>Sonoma County Housing Authority</t>
  </si>
  <si>
    <t xml:space="preserve">Developer </t>
  </si>
  <si>
    <t xml:space="preserve">The project consists of two mid-rise 4-story building. </t>
  </si>
  <si>
    <t>Project-based vouchers (PBVs)</t>
  </si>
  <si>
    <t>Sonoma County HOME</t>
  </si>
  <si>
    <t>Sonoma County CDBG</t>
  </si>
  <si>
    <t>HCD Joe Serna</t>
  </si>
  <si>
    <t>Donated Land</t>
  </si>
  <si>
    <t>Costs Deferred Until Conversion</t>
  </si>
  <si>
    <t xml:space="preserve">LIHTC Equity </t>
  </si>
  <si>
    <t>1440 Guerneville Road</t>
  </si>
  <si>
    <t>Santa Rosa, CA 95403</t>
  </si>
  <si>
    <t>Veronica Ortiz-De Anda</t>
  </si>
  <si>
    <t>Healsburg, CA 95448-4723</t>
  </si>
  <si>
    <t>Stephen Sotomayor</t>
  </si>
  <si>
    <t>Land Donation</t>
  </si>
  <si>
    <t>707-565-7514</t>
  </si>
  <si>
    <t>707-431-3396</t>
  </si>
  <si>
    <t>2020 W. El Camino Avenue, Suite 670</t>
  </si>
  <si>
    <t>Sacramento, CA 94252-2054</t>
  </si>
  <si>
    <t>Stephanie Mattes</t>
  </si>
  <si>
    <t>Land Donation - City of Healdsburg</t>
  </si>
  <si>
    <t>1 bedroom</t>
  </si>
  <si>
    <t>2 bedroom</t>
  </si>
  <si>
    <t>Meagan Tokunaga</t>
  </si>
  <si>
    <t>415-433-6804</t>
  </si>
  <si>
    <t>mtokunaga@chpc.net</t>
  </si>
  <si>
    <t>City of Healdsurg</t>
  </si>
  <si>
    <t xml:space="preserve">MU-Mixed Use </t>
  </si>
  <si>
    <t>MU - Mixed Use</t>
  </si>
  <si>
    <t>139 Piper Street</t>
  </si>
  <si>
    <t>Big John's Market</t>
  </si>
  <si>
    <t>40%/60%</t>
  </si>
  <si>
    <t>Fixed</t>
  </si>
  <si>
    <t>Tenant Interest &amp; Charges</t>
  </si>
  <si>
    <t>Misc. Admin</t>
  </si>
  <si>
    <t>Manager Unit Expense, Taxes/Benefits</t>
  </si>
  <si>
    <t>Cleaning Supplies</t>
  </si>
  <si>
    <t>Misc. Tax/License</t>
  </si>
  <si>
    <t>Other: Const Lender Expenses</t>
  </si>
  <si>
    <t>Other: Perm Lender Legal/Exp</t>
  </si>
  <si>
    <t>Other: Borrower Legal</t>
  </si>
  <si>
    <t>Other: HCD Pooled Transition Reserve Fee</t>
  </si>
  <si>
    <t>HCD Mandatory Payment</t>
  </si>
  <si>
    <t>jkay@Healdsburg.gov</t>
  </si>
  <si>
    <t xml:space="preserve">415-781-6600 </t>
  </si>
  <si>
    <t>nkline@gubbandbarshay.com</t>
  </si>
  <si>
    <t>Nicole Kline</t>
  </si>
  <si>
    <t>Rick Williams</t>
  </si>
  <si>
    <t xml:space="preserve">415-974-5352 </t>
  </si>
  <si>
    <t>rick@vmwp.com</t>
  </si>
  <si>
    <t>Lindquist, von Husen &amp; Joyce LLP</t>
  </si>
  <si>
    <t>301 Howard Street, Suite 850</t>
  </si>
  <si>
    <t>San Francisco, CA 94105</t>
  </si>
  <si>
    <t>Scott Smith</t>
  </si>
  <si>
    <t>415-905-5487</t>
  </si>
  <si>
    <t>ssmith@lvhj.com</t>
  </si>
  <si>
    <t>Redwood Energy</t>
  </si>
  <si>
    <t>1887 Q Street</t>
  </si>
  <si>
    <t>Aracata, CA 95521</t>
  </si>
  <si>
    <t>Sean Armstrong</t>
  </si>
  <si>
    <t>707-826-1450</t>
  </si>
  <si>
    <t>sean@redwoodenergy.net</t>
  </si>
  <si>
    <t>707-303-1006</t>
  </si>
  <si>
    <t>amcneany@burbankhousing.org</t>
  </si>
  <si>
    <t>401 Grove Street, Healdsburg, CA 95448</t>
  </si>
  <si>
    <t xml:space="preserve">707-431-3452 </t>
  </si>
  <si>
    <t xml:space="preserve">Approved State Density Bonus Waiver to increase the allowable height </t>
  </si>
  <si>
    <t>73 spaces required under State Density Bonus Law</t>
  </si>
  <si>
    <t>Housing Authority of the County of Sonoma</t>
  </si>
  <si>
    <t>Federal (Section 8 PBV, CDBG and HOME) and State Prevailing Wages (HCD - Serna)</t>
  </si>
  <si>
    <t xml:space="preserve">Healdsburg Regional Library </t>
  </si>
  <si>
    <t>Healdsburg Community Center</t>
  </si>
  <si>
    <t>1345 Healdsburg Ave</t>
  </si>
  <si>
    <t>Healdsburg, CA 95448</t>
  </si>
  <si>
    <t>707-433-7151</t>
  </si>
  <si>
    <t>bigjohnsmarket.com</t>
  </si>
  <si>
    <t>Sonoma County Transit</t>
  </si>
  <si>
    <t>355 W. Robles Ave.</t>
  </si>
  <si>
    <t>Santa Rosa CA 95407</t>
  </si>
  <si>
    <t>707-576-7433</t>
  </si>
  <si>
    <t>sctransit.com</t>
  </si>
  <si>
    <t>Byron Gibbs Park</t>
  </si>
  <si>
    <t>1520 Prentice Drive</t>
  </si>
  <si>
    <t>707-431-3301</t>
  </si>
  <si>
    <t>www.ci.healdsburg.ca.us/281/Parks-Facilities</t>
  </si>
  <si>
    <t>1557 Healdsburg Avenue</t>
  </si>
  <si>
    <t>Healdsburg, CA 95448
Healdsburg, CA 95448</t>
  </si>
  <si>
    <t>707-433-3772</t>
  </si>
  <si>
    <t>sonomalibrary.org/visit/locations/healdsburg</t>
  </si>
  <si>
    <t>Healdsburg Fitch Mountain Elementary</t>
  </si>
  <si>
    <t>520 Monte Vista Ave</t>
  </si>
  <si>
    <t>315 Grant St</t>
  </si>
  <si>
    <t>Healdsburg Junior High School</t>
  </si>
  <si>
    <t>Healdsburg High School</t>
  </si>
  <si>
    <t>1024 Prince Ave</t>
  </si>
  <si>
    <t>707-473-4449</t>
  </si>
  <si>
    <t>707-431-3410</t>
  </si>
  <si>
    <t>707-431-3420</t>
  </si>
  <si>
    <t>www.husd.com</t>
  </si>
  <si>
    <t>Healdsburg Hospital, Providence</t>
  </si>
  <si>
    <t>1375 University Ave</t>
  </si>
  <si>
    <t>707-431-6500</t>
  </si>
  <si>
    <t>Rite Aid Pharmacy</t>
  </si>
  <si>
    <t>525 Healdsburg Ave</t>
  </si>
  <si>
    <t>707-431-1119</t>
  </si>
  <si>
    <t>www.providence.org/locations/norcal/healdsburg-district-hospital</t>
  </si>
  <si>
    <t>www.riteaid.com/locations/ca/healdsburg/525-healdsburg-avenue.html</t>
  </si>
  <si>
    <t>- Rural only*</t>
  </si>
  <si>
    <t>Conventional Construction Loan</t>
  </si>
  <si>
    <t>Katie Fisher</t>
  </si>
  <si>
    <t>415-545-9366</t>
  </si>
  <si>
    <t>3003 Tasman Drive</t>
  </si>
  <si>
    <t>Santa Clara, CA 95054</t>
  </si>
  <si>
    <t>Conventional Permanent Loan</t>
  </si>
  <si>
    <t>Soft Loan</t>
  </si>
  <si>
    <t>FCB Conventional Construction Loan</t>
  </si>
  <si>
    <t>FCB Conventional Perm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</si>
</sst>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b/>
      <sz val="8"/>
      <color theme="9" tint="-0.249977111117893"/>
      <name val="Arial"/>
      <family val="2"/>
    </font>
    <font>
      <sz val="8"/>
      <color rgb="FF000000"/>
      <name val="Tahoma"/>
      <family val="2"/>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9" fontId="12" fillId="0" borderId="0" xfId="573" applyFont="1" applyAlignment="1">
      <alignment horizont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164" fontId="11" fillId="7" borderId="3" xfId="0" applyNumberFormat="1" applyFont="1" applyFill="1" applyBorder="1" applyAlignment="1" applyProtection="1">
      <alignment horizontal="left"/>
      <protection locked="0"/>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left"/>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0" fontId="3" fillId="7" borderId="4" xfId="0" applyFont="1" applyFill="1" applyBorder="1" applyAlignment="1" applyProtection="1">
      <alignment horizontal="center" wrapText="1"/>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7" borderId="4" xfId="0" applyFont="1" applyFill="1" applyBorder="1" applyAlignment="1" applyProtection="1">
      <alignment horizontal="left" wrapText="1"/>
      <protection locked="0"/>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148590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57" workbookViewId="0">
      <selection sqref="A1:AL2"/>
    </sheetView>
  </sheetViews>
  <sheetFormatPr defaultColWidth="0" defaultRowHeight="12.75" zeroHeight="1"/>
  <cols>
    <col min="1" max="38" width="2.42578125" customWidth="1"/>
    <col min="39" max="16384" width="8.85546875" hidden="1"/>
  </cols>
  <sheetData>
    <row r="1" spans="1:38">
      <c r="A1" s="970" t="s">
        <v>1873</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1"/>
    </row>
    <row r="2" spans="1:38" ht="13.5"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3"/>
    </row>
    <row r="3" spans="1:38" ht="13.5" thickTop="1"/>
    <row r="4" spans="1:38">
      <c r="A4" s="9"/>
      <c r="B4" s="168" t="s">
        <v>730</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820</v>
      </c>
      <c r="D6" s="3" t="s">
        <v>304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4" t="s">
        <v>2158</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row>
    <row r="8" spans="1:38">
      <c r="A8" s="5"/>
      <c r="C8" s="3"/>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row>
    <row r="9" spans="1:38">
      <c r="A9" s="5"/>
      <c r="C9" s="3"/>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row>
    <row r="10" spans="1:38">
      <c r="A10" s="5"/>
      <c r="C10" s="3"/>
      <c r="D10" s="974"/>
      <c r="E10" s="974"/>
      <c r="F10" s="974"/>
      <c r="G10" s="974"/>
      <c r="H10" s="974"/>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row>
    <row r="11" spans="1:38">
      <c r="A11" s="5"/>
      <c r="C11" s="3"/>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row>
    <row r="12" spans="1:38">
      <c r="A12" s="5"/>
      <c r="C12" s="3"/>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row>
    <row r="13" spans="1:38">
      <c r="A13" s="5"/>
      <c r="C13" s="3"/>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row>
    <row r="14" spans="1:38">
      <c r="A14" s="5"/>
      <c r="C14" s="3"/>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row>
    <row r="15" spans="1:38">
      <c r="A15" s="5"/>
      <c r="C15" s="3"/>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row>
    <row r="16" spans="1:38">
      <c r="A16" s="5"/>
      <c r="C16" s="3"/>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row>
    <row r="17" spans="1:38">
      <c r="A17" s="5"/>
      <c r="C17" s="3"/>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row>
    <row r="18" spans="1:38" ht="11.1" customHeight="1">
      <c r="A18" s="5"/>
      <c r="C18" s="3"/>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row>
    <row r="19" spans="1:38" ht="13.7" customHeight="1">
      <c r="A19" s="5"/>
      <c r="C19" s="3"/>
      <c r="D19" s="974" t="s">
        <v>2302</v>
      </c>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row>
    <row r="20" spans="1:38">
      <c r="A20" s="5"/>
      <c r="C20" s="3"/>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row>
    <row r="21" spans="1:38">
      <c r="A21" s="5"/>
      <c r="C21" s="3"/>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row>
    <row r="22" spans="1:38">
      <c r="A22" s="5"/>
      <c r="C22" s="3"/>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row>
    <row r="23" spans="1:38">
      <c r="A23" s="5"/>
      <c r="C23" s="3"/>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row>
    <row r="24" spans="1:38">
      <c r="A24" s="5"/>
      <c r="C24" s="3"/>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row>
    <row r="25" spans="1:38">
      <c r="A25" s="5"/>
      <c r="C25" s="3"/>
      <c r="D25" s="974"/>
      <c r="E25" s="974"/>
      <c r="F25" s="974"/>
      <c r="G25" s="974"/>
      <c r="H25" s="974"/>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row>
    <row r="26" spans="1:38">
      <c r="A26" s="5"/>
      <c r="C26" s="3"/>
      <c r="D26" s="5"/>
      <c r="E26" s="983" t="s">
        <v>2309</v>
      </c>
      <c r="F26" s="983"/>
      <c r="G26" s="983"/>
      <c r="H26" s="983"/>
      <c r="I26" s="983"/>
      <c r="J26" s="983"/>
      <c r="K26" s="983"/>
      <c r="L26" s="983"/>
      <c r="M26" s="983"/>
      <c r="N26" s="983"/>
      <c r="O26" s="983"/>
      <c r="P26" s="983"/>
      <c r="Q26" s="983"/>
      <c r="R26" s="983"/>
      <c r="S26" s="983"/>
      <c r="T26" s="983"/>
      <c r="U26" s="983"/>
      <c r="V26" s="983"/>
      <c r="W26" s="983"/>
      <c r="X26" s="983"/>
      <c r="Y26" s="983"/>
      <c r="Z26" s="983"/>
      <c r="AA26" s="983"/>
      <c r="AB26" s="983"/>
      <c r="AC26" s="983"/>
      <c r="AD26" s="983"/>
      <c r="AE26" s="983"/>
      <c r="AF26" s="983"/>
      <c r="AG26" s="983"/>
      <c r="AH26" s="983"/>
      <c r="AI26" s="983"/>
      <c r="AJ26" s="983"/>
      <c r="AK26" s="983"/>
    </row>
    <row r="27" spans="1:38">
      <c r="A27" s="5"/>
      <c r="C27" s="3"/>
      <c r="E27" s="983" t="s">
        <v>2310</v>
      </c>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c r="AG27" s="983"/>
      <c r="AH27" s="983"/>
      <c r="AI27" s="983"/>
      <c r="AJ27" s="983"/>
      <c r="AK27" s="98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2" t="s">
        <v>2019</v>
      </c>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row>
    <row r="30" spans="1:38">
      <c r="A30" s="5"/>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8">
      <c r="A31" s="5"/>
      <c r="D31" s="158"/>
      <c r="E31" s="984" t="s">
        <v>1287</v>
      </c>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row>
    <row r="32" spans="1:38">
      <c r="A32" s="5"/>
      <c r="D32" s="158"/>
      <c r="E32" s="984" t="s">
        <v>1144</v>
      </c>
      <c r="F32" s="984"/>
      <c r="G32" s="984"/>
      <c r="H32" s="984"/>
      <c r="I32" s="984"/>
      <c r="J32" s="984"/>
      <c r="K32" s="984"/>
      <c r="L32" s="984"/>
      <c r="M32" s="984"/>
      <c r="N32" s="984"/>
      <c r="O32" s="984"/>
      <c r="P32" s="984"/>
      <c r="Q32" s="984"/>
      <c r="R32" s="984"/>
      <c r="S32" s="984"/>
      <c r="T32" s="984"/>
      <c r="U32" s="984"/>
      <c r="V32" s="984"/>
      <c r="W32" s="984"/>
      <c r="X32" s="984"/>
      <c r="Y32" s="984"/>
      <c r="Z32" s="984"/>
      <c r="AA32" s="984"/>
      <c r="AB32" s="984"/>
      <c r="AC32" s="984"/>
      <c r="AD32" s="984"/>
      <c r="AE32" s="984"/>
      <c r="AF32" s="984"/>
      <c r="AG32" s="984"/>
      <c r="AH32" s="984"/>
      <c r="AI32" s="984"/>
      <c r="AJ32" s="984"/>
      <c r="AK32" s="98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901</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1687</v>
      </c>
      <c r="F36" s="974" t="s">
        <v>1688</v>
      </c>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c r="A37" s="5"/>
      <c r="C37" s="3"/>
      <c r="D37" s="5"/>
      <c r="E37" s="5"/>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row>
    <row r="38" spans="1:38">
      <c r="A38" s="5"/>
      <c r="C38" s="3"/>
      <c r="D38" s="5"/>
      <c r="E38" s="5"/>
      <c r="F38" s="44" t="s">
        <v>582</v>
      </c>
      <c r="G38" s="5" t="s">
        <v>889</v>
      </c>
      <c r="I38" s="5"/>
      <c r="J38" s="5"/>
      <c r="K38" s="5"/>
      <c r="L38" s="5"/>
      <c r="O38" s="5"/>
      <c r="P38" s="5"/>
      <c r="Q38" s="5"/>
      <c r="R38" s="5"/>
      <c r="S38" s="5"/>
      <c r="T38" s="5"/>
      <c r="U38" s="5"/>
      <c r="V38" s="5"/>
      <c r="W38" s="5"/>
      <c r="X38" s="5"/>
      <c r="Y38" s="5"/>
      <c r="Z38" s="5"/>
      <c r="AA38" s="5"/>
      <c r="AB38" s="5"/>
    </row>
    <row r="39" spans="1:38">
      <c r="A39" s="5"/>
      <c r="C39" s="3"/>
      <c r="D39" s="5"/>
      <c r="E39" s="5" t="s">
        <v>72</v>
      </c>
      <c r="F39" s="41" t="s">
        <v>1872</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582</v>
      </c>
      <c r="G40" s="3" t="s">
        <v>2159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588</v>
      </c>
      <c r="I41" s="5"/>
      <c r="J41" s="5"/>
      <c r="K41" s="5"/>
      <c r="L41" s="5"/>
      <c r="O41" s="5"/>
      <c r="P41" s="5"/>
      <c r="Q41" s="5"/>
      <c r="R41" s="5"/>
      <c r="S41" s="5"/>
      <c r="T41" s="5"/>
      <c r="U41" s="5"/>
      <c r="V41" s="5"/>
      <c r="W41" s="5"/>
      <c r="X41" s="5"/>
      <c r="Y41" s="5"/>
      <c r="Z41" s="5"/>
      <c r="AA41" s="5"/>
      <c r="AB41" s="5"/>
    </row>
    <row r="42" spans="1:38" ht="13.7" customHeight="1">
      <c r="A42" s="5"/>
      <c r="C42" s="3"/>
      <c r="D42" s="5"/>
      <c r="E42" s="5" t="s">
        <v>536</v>
      </c>
      <c r="F42" s="974" t="s">
        <v>2160</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row>
    <row r="43" spans="1:38">
      <c r="A43" s="5"/>
      <c r="C43" s="3"/>
      <c r="D43" s="5"/>
      <c r="E43" s="5"/>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row>
    <row r="44" spans="1:38">
      <c r="A44" s="5"/>
      <c r="C44" s="3"/>
      <c r="D44" s="5"/>
      <c r="E44" s="5"/>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902</v>
      </c>
      <c r="E46" s="5" t="s">
        <v>725</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822</v>
      </c>
      <c r="F47" t="s">
        <v>767</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582</v>
      </c>
      <c r="G48" s="976" t="s">
        <v>2161</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c r="A51" s="5"/>
      <c r="B51" s="3"/>
      <c r="C51" s="3"/>
      <c r="D51" s="3"/>
      <c r="E51" s="5"/>
      <c r="F51" s="12" t="s">
        <v>197</v>
      </c>
      <c r="G51" s="976" t="s">
        <v>2162</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908</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822</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582</v>
      </c>
      <c r="G58" s="974" t="s">
        <v>1691</v>
      </c>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row>
    <row r="59" spans="1:38">
      <c r="A59" s="5"/>
      <c r="C59" s="3"/>
      <c r="D59" s="5"/>
      <c r="E59" s="5"/>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row>
    <row r="60" spans="1:38">
      <c r="A60" s="5"/>
      <c r="C60" s="3"/>
      <c r="D60" s="5"/>
      <c r="E60" s="5"/>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row>
    <row r="61" spans="1:38">
      <c r="A61" s="5"/>
      <c r="C61" s="3"/>
      <c r="D61" s="5"/>
      <c r="E61" s="5"/>
      <c r="F61" t="s">
        <v>197</v>
      </c>
      <c r="G61" s="974" t="s">
        <v>1690</v>
      </c>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row>
    <row r="62" spans="1:38">
      <c r="A62" s="5"/>
      <c r="C62" s="3"/>
      <c r="D62" s="5"/>
      <c r="E62" s="5"/>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row>
    <row r="63" spans="1:38">
      <c r="A63" s="5"/>
      <c r="C63" s="3"/>
      <c r="D63" s="5"/>
      <c r="E63" s="5"/>
      <c r="F63" s="3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row>
    <row r="64" spans="1:38">
      <c r="A64" s="5"/>
      <c r="C64" s="3"/>
      <c r="D64" s="5"/>
      <c r="E64" s="5" t="s">
        <v>72</v>
      </c>
      <c r="F64" s="5" t="s">
        <v>687</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582</v>
      </c>
      <c r="G65" s="974" t="s">
        <v>1692</v>
      </c>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row>
    <row r="66" spans="1:37">
      <c r="A66" s="5"/>
      <c r="C66" s="3"/>
      <c r="D66" s="5"/>
      <c r="E66" s="5"/>
      <c r="F66" s="12"/>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row>
    <row r="67" spans="1:37">
      <c r="A67" s="5"/>
      <c r="C67" s="3"/>
      <c r="D67" s="5"/>
      <c r="E67" s="5"/>
      <c r="F67" s="12" t="s">
        <v>197</v>
      </c>
      <c r="G67" s="974" t="s">
        <v>1693</v>
      </c>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row>
    <row r="68" spans="1:37">
      <c r="A68" s="5"/>
      <c r="C68" s="3"/>
      <c r="D68" s="5"/>
      <c r="E68" s="5"/>
      <c r="F68" s="12"/>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row>
    <row r="69" spans="1:37">
      <c r="A69" s="5"/>
      <c r="C69" s="3"/>
      <c r="D69" s="5"/>
      <c r="E69" s="5"/>
      <c r="F69" s="12"/>
      <c r="G69" s="158" t="s">
        <v>472</v>
      </c>
      <c r="H69" s="5"/>
      <c r="J69" s="158"/>
      <c r="K69" s="158"/>
      <c r="L69" s="158"/>
      <c r="P69" s="5"/>
      <c r="Q69" s="5"/>
      <c r="R69" s="5"/>
      <c r="S69" s="5"/>
      <c r="T69" s="5"/>
      <c r="U69" s="5"/>
      <c r="V69" s="5"/>
      <c r="W69" s="5"/>
      <c r="X69" s="5"/>
      <c r="Y69" s="5"/>
      <c r="Z69" s="5"/>
      <c r="AA69" s="5"/>
      <c r="AB69" s="5"/>
    </row>
    <row r="70" spans="1:37">
      <c r="A70" s="5"/>
      <c r="C70" s="3"/>
      <c r="D70" s="5"/>
      <c r="E70" s="5"/>
      <c r="F70" s="12"/>
      <c r="G70" s="158" t="s">
        <v>1048</v>
      </c>
      <c r="J70" s="158"/>
      <c r="K70" s="158"/>
      <c r="L70" s="158"/>
      <c r="P70" s="5"/>
      <c r="Q70" s="5"/>
      <c r="R70" s="5"/>
      <c r="S70" s="5"/>
      <c r="T70" s="5"/>
      <c r="U70" s="5"/>
      <c r="V70" s="5"/>
      <c r="W70" s="5"/>
      <c r="X70" s="5"/>
      <c r="Y70" s="5"/>
      <c r="Z70" s="5"/>
      <c r="AA70" s="5"/>
      <c r="AB70" s="5"/>
    </row>
    <row r="71" spans="1:37">
      <c r="A71" s="5"/>
      <c r="C71" s="3"/>
      <c r="D71" s="5"/>
      <c r="E71" s="5"/>
      <c r="F71" s="12" t="s">
        <v>891</v>
      </c>
      <c r="G71" s="5" t="s">
        <v>450</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1047</v>
      </c>
      <c r="K72" s="5"/>
      <c r="L72" s="5"/>
      <c r="M72" s="5"/>
      <c r="P72" s="5"/>
      <c r="Q72" s="5"/>
      <c r="R72" s="5"/>
      <c r="S72" s="5"/>
      <c r="T72" s="5"/>
      <c r="U72" s="5"/>
      <c r="V72" s="5"/>
      <c r="W72" s="5"/>
      <c r="X72" s="5"/>
      <c r="Y72" s="5"/>
      <c r="Z72" s="5"/>
      <c r="AA72" s="5"/>
      <c r="AB72" s="5"/>
    </row>
    <row r="73" spans="1:37">
      <c r="A73" s="5"/>
      <c r="C73" s="3"/>
      <c r="D73" s="5"/>
      <c r="E73" s="5"/>
      <c r="F73" s="5"/>
      <c r="G73" s="5" t="s">
        <v>303</v>
      </c>
      <c r="H73" s="5" t="s">
        <v>451</v>
      </c>
      <c r="K73" s="5"/>
      <c r="L73" s="5"/>
      <c r="M73" s="5"/>
      <c r="P73" s="5"/>
      <c r="Q73" s="5"/>
      <c r="R73" s="5"/>
      <c r="S73" s="5"/>
      <c r="T73" s="5"/>
      <c r="U73" s="5"/>
      <c r="V73" s="5"/>
      <c r="W73" s="5"/>
      <c r="X73" s="5"/>
      <c r="Y73" s="5"/>
      <c r="Z73" s="5"/>
      <c r="AA73" s="5"/>
      <c r="AB73" s="5"/>
    </row>
    <row r="74" spans="1:37">
      <c r="A74" s="5"/>
      <c r="C74" s="3"/>
      <c r="D74" s="5"/>
      <c r="E74" s="5" t="s">
        <v>536</v>
      </c>
      <c r="F74" s="5" t="s">
        <v>797</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4" t="s">
        <v>1706</v>
      </c>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row>
    <row r="76" spans="1:37">
      <c r="A76" s="5"/>
      <c r="C76" s="3"/>
      <c r="D76" s="5"/>
      <c r="E76" s="5"/>
      <c r="F76" s="5"/>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c r="AJ76" s="974"/>
      <c r="AK76" s="974"/>
    </row>
    <row r="77" spans="1:37">
      <c r="A77" s="5"/>
      <c r="C77" s="3"/>
      <c r="D77" s="5"/>
      <c r="E77" s="5"/>
      <c r="F77" s="5"/>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row>
    <row r="78" spans="1:37">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4" t="s">
        <v>1707</v>
      </c>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row>
    <row r="80" spans="1:37">
      <c r="A80" s="5"/>
      <c r="C80" s="3"/>
      <c r="D80" s="5"/>
      <c r="E80" s="5"/>
      <c r="F80" s="5"/>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row>
    <row r="81" spans="1:38">
      <c r="A81" s="5"/>
      <c r="C81" s="3"/>
      <c r="D81" s="5"/>
      <c r="E81" s="5"/>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row>
    <row r="82" spans="1:38">
      <c r="A82" s="5"/>
      <c r="C82" s="3"/>
      <c r="D82" s="5"/>
      <c r="E82" s="5" t="s">
        <v>48</v>
      </c>
      <c r="F82" s="5" t="s">
        <v>854</v>
      </c>
      <c r="G82" s="5"/>
      <c r="H82" s="5"/>
      <c r="I82" s="5"/>
      <c r="J82" s="5"/>
      <c r="L82" s="5"/>
      <c r="M82" s="5"/>
      <c r="P82" s="5"/>
      <c r="Q82" s="5"/>
      <c r="R82" s="5"/>
      <c r="S82" s="5"/>
      <c r="T82" s="5"/>
      <c r="U82" s="5"/>
      <c r="V82" s="5"/>
      <c r="W82" s="5"/>
      <c r="X82" s="5"/>
      <c r="Y82" s="5"/>
      <c r="Z82" s="5"/>
      <c r="AA82" s="5"/>
      <c r="AB82" s="5"/>
    </row>
    <row r="83" spans="1:38">
      <c r="A83" s="5"/>
      <c r="C83" s="3"/>
      <c r="D83" s="5"/>
      <c r="E83" s="5"/>
      <c r="G83" s="974" t="s">
        <v>1694</v>
      </c>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row>
    <row r="84" spans="1:38">
      <c r="A84" s="5"/>
      <c r="C84" s="3"/>
      <c r="D84" s="5"/>
      <c r="E84" s="5"/>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4"/>
      <c r="AF84" s="974"/>
      <c r="AG84" s="974"/>
      <c r="AH84" s="974"/>
      <c r="AI84" s="974"/>
      <c r="AJ84" s="974"/>
      <c r="AK84" s="974"/>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4" t="s">
        <v>1695</v>
      </c>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row>
    <row r="87" spans="1:38">
      <c r="A87" s="5"/>
      <c r="C87" s="3"/>
      <c r="D87" s="5"/>
      <c r="E87" s="5"/>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974"/>
      <c r="AH87" s="974"/>
      <c r="AI87" s="974"/>
      <c r="AJ87" s="974"/>
      <c r="AK87" s="974"/>
    </row>
    <row r="88" spans="1:38">
      <c r="A88" s="5"/>
      <c r="C88" s="3"/>
      <c r="D88" s="5"/>
      <c r="E88" s="5" t="s">
        <v>252</v>
      </c>
      <c r="F88" s="5" t="s">
        <v>996</v>
      </c>
      <c r="G88" s="5"/>
      <c r="L88" s="5"/>
      <c r="M88" s="5"/>
      <c r="P88" s="5"/>
      <c r="Q88" s="5"/>
      <c r="R88" s="5"/>
      <c r="S88" s="5"/>
      <c r="T88" s="5"/>
      <c r="U88" s="5"/>
      <c r="V88" s="5"/>
      <c r="W88" s="5"/>
      <c r="X88" s="5"/>
      <c r="Y88" s="5"/>
      <c r="Z88" s="5"/>
      <c r="AA88" s="5"/>
      <c r="AB88" s="5"/>
    </row>
    <row r="89" spans="1:38">
      <c r="A89" s="5"/>
      <c r="C89" s="3"/>
      <c r="D89" s="5"/>
      <c r="E89" s="5"/>
      <c r="F89" s="12"/>
      <c r="G89" s="974" t="s">
        <v>1699</v>
      </c>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c r="A90" s="5"/>
      <c r="C90" s="3"/>
      <c r="D90" s="5"/>
      <c r="E90" s="5"/>
      <c r="F90" s="5"/>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c r="A91" s="5"/>
      <c r="C91" s="3"/>
      <c r="D91" s="5"/>
      <c r="E91" s="5"/>
      <c r="F91" s="5"/>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974"/>
      <c r="AH91" s="974"/>
      <c r="AI91" s="974"/>
      <c r="AJ91" s="974"/>
      <c r="AK91" s="974"/>
    </row>
    <row r="92" spans="1:38">
      <c r="A92" s="5"/>
      <c r="C92" s="3"/>
      <c r="D92" s="5"/>
      <c r="E92" s="5"/>
      <c r="F92" s="5"/>
      <c r="G92" s="974"/>
      <c r="H92" s="974"/>
      <c r="I92" s="974"/>
      <c r="J92" s="974"/>
      <c r="K92" s="974"/>
      <c r="L92" s="974"/>
      <c r="M92" s="974"/>
      <c r="N92" s="974"/>
      <c r="O92" s="974"/>
      <c r="P92" s="974"/>
      <c r="Q92" s="974"/>
      <c r="R92" s="974"/>
      <c r="S92" s="974"/>
      <c r="T92" s="974"/>
      <c r="U92" s="974"/>
      <c r="V92" s="974"/>
      <c r="W92" s="974"/>
      <c r="X92" s="974"/>
      <c r="Y92" s="974"/>
      <c r="Z92" s="974"/>
      <c r="AA92" s="974"/>
      <c r="AB92" s="974"/>
      <c r="AC92" s="974"/>
      <c r="AD92" s="974"/>
      <c r="AE92" s="974"/>
      <c r="AF92" s="974"/>
      <c r="AG92" s="974"/>
      <c r="AH92" s="974"/>
      <c r="AI92" s="974"/>
      <c r="AJ92" s="974"/>
      <c r="AK92" s="974"/>
    </row>
    <row r="93" spans="1:38">
      <c r="A93" s="361"/>
      <c r="B93" s="361"/>
      <c r="C93" s="373"/>
      <c r="D93" s="361"/>
      <c r="E93" s="361" t="s">
        <v>995</v>
      </c>
      <c r="F93" s="361" t="s">
        <v>1049</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5" t="s">
        <v>1700</v>
      </c>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361"/>
    </row>
    <row r="95" spans="1:38">
      <c r="A95" s="361"/>
      <c r="B95" s="361"/>
      <c r="C95" s="373"/>
      <c r="D95" s="361"/>
      <c r="E95" s="361"/>
      <c r="F95" s="361"/>
      <c r="G95" s="975"/>
      <c r="H95" s="975"/>
      <c r="I95" s="975"/>
      <c r="J95" s="975"/>
      <c r="K95" s="975"/>
      <c r="L95" s="975"/>
      <c r="M95" s="975"/>
      <c r="N95" s="975"/>
      <c r="O95" s="975"/>
      <c r="P95" s="975"/>
      <c r="Q95" s="975"/>
      <c r="R95" s="975"/>
      <c r="S95" s="975"/>
      <c r="T95" s="975"/>
      <c r="U95" s="975"/>
      <c r="V95" s="975"/>
      <c r="W95" s="975"/>
      <c r="X95" s="975"/>
      <c r="Y95" s="975"/>
      <c r="Z95" s="975"/>
      <c r="AA95" s="975"/>
      <c r="AB95" s="975"/>
      <c r="AC95" s="975"/>
      <c r="AD95" s="975"/>
      <c r="AE95" s="975"/>
      <c r="AF95" s="975"/>
      <c r="AG95" s="975"/>
      <c r="AH95" s="975"/>
      <c r="AI95" s="975"/>
      <c r="AJ95" s="975"/>
      <c r="AK95" s="975"/>
      <c r="AL95" s="361"/>
    </row>
    <row r="96" spans="1:38">
      <c r="A96" s="361"/>
      <c r="B96" s="361"/>
      <c r="C96" s="373"/>
      <c r="D96" s="361"/>
      <c r="E96" s="361"/>
      <c r="F96" s="361"/>
      <c r="G96" s="975"/>
      <c r="H96" s="975"/>
      <c r="I96" s="975"/>
      <c r="J96" s="975"/>
      <c r="K96" s="975"/>
      <c r="L96" s="975"/>
      <c r="M96" s="975"/>
      <c r="N96" s="975"/>
      <c r="O96" s="975"/>
      <c r="P96" s="975"/>
      <c r="Q96" s="975"/>
      <c r="R96" s="975"/>
      <c r="S96" s="975"/>
      <c r="T96" s="975"/>
      <c r="U96" s="975"/>
      <c r="V96" s="975"/>
      <c r="W96" s="975"/>
      <c r="X96" s="975"/>
      <c r="Y96" s="975"/>
      <c r="Z96" s="975"/>
      <c r="AA96" s="975"/>
      <c r="AB96" s="975"/>
      <c r="AC96" s="975"/>
      <c r="AD96" s="975"/>
      <c r="AE96" s="975"/>
      <c r="AF96" s="975"/>
      <c r="AG96" s="975"/>
      <c r="AH96" s="975"/>
      <c r="AI96" s="975"/>
      <c r="AJ96" s="975"/>
      <c r="AK96" s="975"/>
      <c r="AL96" s="361"/>
    </row>
    <row r="97" spans="1:38">
      <c r="A97" s="361"/>
      <c r="B97" s="361"/>
      <c r="C97" s="373"/>
      <c r="D97" s="361"/>
      <c r="E97" s="361"/>
      <c r="F97" s="361"/>
      <c r="G97" s="975"/>
      <c r="H97" s="975"/>
      <c r="I97" s="975"/>
      <c r="J97" s="975"/>
      <c r="K97" s="975"/>
      <c r="L97" s="975"/>
      <c r="M97" s="975"/>
      <c r="N97" s="975"/>
      <c r="O97" s="975"/>
      <c r="P97" s="975"/>
      <c r="Q97" s="975"/>
      <c r="R97" s="975"/>
      <c r="S97" s="975"/>
      <c r="T97" s="975"/>
      <c r="U97" s="975"/>
      <c r="V97" s="975"/>
      <c r="W97" s="975"/>
      <c r="X97" s="975"/>
      <c r="Y97" s="975"/>
      <c r="Z97" s="975"/>
      <c r="AA97" s="975"/>
      <c r="AB97" s="975"/>
      <c r="AC97" s="975"/>
      <c r="AD97" s="975"/>
      <c r="AE97" s="975"/>
      <c r="AF97" s="975"/>
      <c r="AG97" s="975"/>
      <c r="AH97" s="975"/>
      <c r="AI97" s="975"/>
      <c r="AJ97" s="975"/>
      <c r="AK97" s="975"/>
      <c r="AL97" s="361"/>
    </row>
    <row r="98" spans="1:38">
      <c r="A98" s="5"/>
      <c r="C98" s="3"/>
      <c r="D98" s="5"/>
      <c r="E98" s="5" t="s">
        <v>997</v>
      </c>
      <c r="F98" s="5" t="s">
        <v>538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4" t="s">
        <v>1701</v>
      </c>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5"/>
      <c r="C100" s="3"/>
      <c r="D100" s="5"/>
      <c r="E100" s="5"/>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974"/>
      <c r="AH100" s="974"/>
      <c r="AI100" s="974"/>
      <c r="AJ100" s="974"/>
      <c r="AK100" s="974"/>
    </row>
    <row r="101" spans="1:38">
      <c r="A101" s="5"/>
      <c r="C101" s="3"/>
      <c r="D101" s="5"/>
      <c r="E101" s="5" t="s">
        <v>998</v>
      </c>
      <c r="F101" s="5" t="s">
        <v>999</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4" t="s">
        <v>1702</v>
      </c>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row>
    <row r="103" spans="1:38">
      <c r="A103" s="5"/>
      <c r="C103" s="3"/>
      <c r="D103" s="5"/>
      <c r="E103" s="5"/>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row>
    <row r="104" spans="1:38">
      <c r="A104" s="5"/>
      <c r="C104" s="3"/>
      <c r="D104" s="5"/>
      <c r="E104" s="5" t="s">
        <v>1000</v>
      </c>
      <c r="F104" s="5" t="s">
        <v>1001</v>
      </c>
      <c r="G104" s="5"/>
      <c r="L104" s="5"/>
      <c r="M104" s="5"/>
      <c r="P104" s="5"/>
      <c r="Q104" s="5"/>
      <c r="R104" s="5"/>
      <c r="S104" s="5"/>
      <c r="T104" s="5"/>
      <c r="U104" s="5"/>
      <c r="V104" s="5"/>
      <c r="W104" s="5"/>
      <c r="X104" s="5"/>
      <c r="Y104" s="5"/>
      <c r="Z104" s="5"/>
      <c r="AA104" s="5"/>
      <c r="AB104" s="5"/>
    </row>
    <row r="105" spans="1:38">
      <c r="A105" s="5"/>
      <c r="C105" s="3"/>
      <c r="D105" s="5"/>
      <c r="E105" s="5"/>
      <c r="F105" s="5"/>
      <c r="G105" s="974" t="s">
        <v>1703</v>
      </c>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row>
    <row r="106" spans="1:38">
      <c r="A106" s="5"/>
      <c r="C106" s="3"/>
      <c r="D106" s="5"/>
      <c r="E106" s="5"/>
      <c r="F106" s="5"/>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row>
    <row r="107" spans="1:38">
      <c r="A107" s="5"/>
      <c r="C107" s="3"/>
      <c r="D107" s="3"/>
      <c r="E107" s="5"/>
      <c r="F107" s="5"/>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row>
    <row r="108" spans="1:38">
      <c r="A108" s="5"/>
      <c r="C108" s="3"/>
      <c r="D108" s="3"/>
      <c r="E108" s="5" t="s">
        <v>1024</v>
      </c>
      <c r="F108" s="5" t="s">
        <v>1025</v>
      </c>
      <c r="G108" s="5"/>
      <c r="P108" s="5"/>
      <c r="Q108" s="5"/>
      <c r="R108" s="5"/>
      <c r="S108" s="5"/>
      <c r="T108" s="5"/>
      <c r="U108" s="5"/>
      <c r="V108" s="5"/>
      <c r="W108" s="5"/>
      <c r="X108" s="5"/>
      <c r="Y108" s="5"/>
      <c r="Z108" s="5"/>
      <c r="AA108" s="5"/>
      <c r="AB108" s="5"/>
    </row>
    <row r="109" spans="1:38">
      <c r="A109" s="5"/>
      <c r="C109" s="3"/>
      <c r="D109" s="3"/>
      <c r="E109" s="5"/>
      <c r="F109" s="5"/>
      <c r="G109" s="974" t="s">
        <v>1704</v>
      </c>
      <c r="H109" s="974"/>
      <c r="I109" s="974"/>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4"/>
    </row>
    <row r="110" spans="1:38">
      <c r="A110" s="5"/>
      <c r="C110" s="3"/>
      <c r="D110" s="3"/>
      <c r="E110" s="5"/>
      <c r="F110" s="5"/>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row>
    <row r="111" spans="1:38">
      <c r="A111" s="5"/>
      <c r="C111" s="3"/>
      <c r="D111" s="3"/>
      <c r="E111" s="5"/>
      <c r="F111" s="5"/>
      <c r="G111" s="5" t="s">
        <v>1026</v>
      </c>
      <c r="P111" s="5"/>
      <c r="Q111" s="5"/>
      <c r="R111" s="5"/>
      <c r="S111" s="5"/>
      <c r="T111" s="5"/>
      <c r="U111" s="5"/>
      <c r="V111" s="5"/>
      <c r="W111" s="5"/>
      <c r="X111" s="5"/>
      <c r="Y111" s="5"/>
      <c r="Z111" s="5"/>
      <c r="AA111" s="5"/>
      <c r="AB111" s="5"/>
    </row>
    <row r="112" spans="1:38">
      <c r="A112" s="5"/>
      <c r="D112" s="659"/>
      <c r="E112" s="981" t="s">
        <v>1705</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59"/>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465</v>
      </c>
      <c r="C115" s="168" t="s">
        <v>687</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1874</v>
      </c>
      <c r="H117" s="3"/>
      <c r="I117" s="3"/>
      <c r="K117" s="3"/>
    </row>
    <row r="118" spans="1:38">
      <c r="B118" s="3"/>
      <c r="C118" s="3"/>
      <c r="D118" s="3" t="s">
        <v>820</v>
      </c>
      <c r="E118" s="3" t="s">
        <v>1874</v>
      </c>
      <c r="F118" s="3"/>
      <c r="G118" s="3"/>
      <c r="H118" s="3"/>
      <c r="I118" s="3"/>
      <c r="J118" s="3"/>
      <c r="K118" s="3"/>
      <c r="L118" s="3"/>
      <c r="M118" s="3"/>
    </row>
    <row r="119" spans="1:38">
      <c r="B119" s="3"/>
      <c r="C119" s="3"/>
      <c r="E119" s="5" t="s">
        <v>901</v>
      </c>
      <c r="F119" s="269" t="s">
        <v>821</v>
      </c>
      <c r="G119" s="3"/>
      <c r="H119" s="3"/>
      <c r="I119" s="3"/>
      <c r="J119" s="3"/>
      <c r="K119" s="3"/>
    </row>
    <row r="120" spans="1:38">
      <c r="E120" s="5"/>
      <c r="F120" t="s">
        <v>823</v>
      </c>
    </row>
    <row r="121" spans="1:38" s="158" customFormat="1">
      <c r="A121"/>
      <c r="B121"/>
      <c r="C121"/>
      <c r="D121"/>
      <c r="E121" s="5"/>
      <c r="F121" t="s">
        <v>824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902</v>
      </c>
      <c r="F123" s="269" t="s">
        <v>825</v>
      </c>
      <c r="G123" s="3"/>
      <c r="H123" s="3"/>
      <c r="I123" s="3"/>
      <c r="J123" s="3"/>
    </row>
    <row r="124" spans="1:38">
      <c r="E124" s="5"/>
      <c r="F124" t="s">
        <v>826</v>
      </c>
    </row>
    <row r="125" spans="1:38">
      <c r="E125" s="5"/>
    </row>
    <row r="126" spans="1:38">
      <c r="E126" s="5" t="s">
        <v>908</v>
      </c>
      <c r="F126" s="269" t="s">
        <v>453</v>
      </c>
      <c r="G126" s="3"/>
      <c r="H126" s="3"/>
      <c r="I126" s="3"/>
      <c r="J126" s="3"/>
      <c r="K126" s="3"/>
      <c r="L126" s="3"/>
      <c r="M126" s="3"/>
      <c r="N126" s="3"/>
      <c r="O126" s="3"/>
      <c r="P126" s="3"/>
    </row>
    <row r="127" spans="1:38">
      <c r="E127" s="5"/>
      <c r="F127" s="5" t="s">
        <v>1181</v>
      </c>
    </row>
    <row r="128" spans="1:38">
      <c r="E128" s="5"/>
      <c r="F128" s="5" t="s">
        <v>1207</v>
      </c>
    </row>
    <row r="129" spans="2:14"/>
    <row r="130" spans="2:14">
      <c r="E130" t="s">
        <v>432</v>
      </c>
      <c r="F130" s="269" t="s">
        <v>1182</v>
      </c>
    </row>
    <row r="131" spans="2:14">
      <c r="F131" s="5" t="s">
        <v>1050</v>
      </c>
      <c r="G131" s="5"/>
    </row>
    <row r="132" spans="2:14">
      <c r="F132" s="659" t="s">
        <v>1875</v>
      </c>
      <c r="G132" s="659"/>
    </row>
    <row r="133" spans="2:14">
      <c r="G133" s="659"/>
    </row>
    <row r="134" spans="2:14">
      <c r="E134" s="5" t="s">
        <v>171</v>
      </c>
      <c r="F134" s="269" t="s">
        <v>511</v>
      </c>
    </row>
    <row r="135" spans="2:14">
      <c r="E135" s="5"/>
      <c r="F135" s="5" t="s">
        <v>1307</v>
      </c>
    </row>
    <row r="136" spans="2:14" ht="12.75" customHeight="1">
      <c r="B136" s="3"/>
      <c r="C136" s="3"/>
      <c r="F136" s="3"/>
    </row>
    <row r="137" spans="2:14">
      <c r="B137" s="3"/>
      <c r="C137" s="3" t="s">
        <v>278</v>
      </c>
      <c r="G137" s="3" t="s">
        <v>512</v>
      </c>
    </row>
    <row r="138" spans="2:14">
      <c r="B138" s="3"/>
      <c r="C138" s="3"/>
      <c r="D138" s="3" t="s">
        <v>820</v>
      </c>
      <c r="E138" s="3" t="s">
        <v>655</v>
      </c>
      <c r="F138" s="3"/>
      <c r="G138" s="3"/>
      <c r="H138" s="3"/>
      <c r="I138" s="3"/>
      <c r="J138" s="3"/>
    </row>
    <row r="139" spans="2:14">
      <c r="B139" s="3"/>
      <c r="C139" s="3"/>
      <c r="E139" s="5" t="s">
        <v>1183</v>
      </c>
      <c r="F139" s="5"/>
    </row>
    <row r="140" spans="2:14"/>
    <row r="141" spans="2:14">
      <c r="D141" s="3" t="s">
        <v>466</v>
      </c>
      <c r="E141" s="3" t="s">
        <v>9</v>
      </c>
    </row>
    <row r="142" spans="2:14">
      <c r="E142" s="41" t="s">
        <v>1183</v>
      </c>
      <c r="F142" s="5"/>
    </row>
    <row r="143" spans="2:14"/>
    <row r="144" spans="2:14">
      <c r="D144" s="3" t="s">
        <v>851</v>
      </c>
      <c r="E144" s="3" t="s">
        <v>869</v>
      </c>
      <c r="G144" s="3"/>
      <c r="H144" s="3"/>
      <c r="I144" s="3"/>
      <c r="J144" s="3"/>
      <c r="K144" s="3"/>
      <c r="L144" s="3"/>
      <c r="M144" s="3"/>
      <c r="N144" s="3"/>
    </row>
    <row r="145" spans="4:37">
      <c r="E145" s="974" t="s">
        <v>1708</v>
      </c>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c r="AC145" s="974"/>
      <c r="AD145" s="974"/>
      <c r="AE145" s="974"/>
      <c r="AF145" s="974"/>
      <c r="AG145" s="974"/>
      <c r="AH145" s="974"/>
      <c r="AI145" s="974"/>
      <c r="AJ145" s="974"/>
      <c r="AK145" s="974"/>
    </row>
    <row r="146" spans="4:37">
      <c r="E146" s="974"/>
      <c r="F146" s="974"/>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c r="AC146" s="974"/>
      <c r="AD146" s="974"/>
      <c r="AE146" s="974"/>
      <c r="AF146" s="974"/>
      <c r="AG146" s="974"/>
      <c r="AH146" s="974"/>
      <c r="AI146" s="974"/>
      <c r="AJ146" s="974"/>
      <c r="AK146" s="974"/>
    </row>
    <row r="147" spans="4:37"/>
    <row r="148" spans="4:37">
      <c r="D148" s="3" t="s">
        <v>750</v>
      </c>
      <c r="E148" s="3" t="s">
        <v>768</v>
      </c>
      <c r="G148" s="3"/>
      <c r="H148" s="3"/>
      <c r="I148" s="3"/>
      <c r="J148" s="3"/>
      <c r="K148" s="3"/>
      <c r="L148" s="3"/>
      <c r="M148" s="3"/>
      <c r="N148" s="3"/>
      <c r="O148" s="3"/>
      <c r="P148" s="3"/>
      <c r="Q148" s="3"/>
      <c r="R148" s="3"/>
      <c r="S148" s="3"/>
      <c r="T148" s="3"/>
      <c r="U148" s="3"/>
      <c r="V148" s="3"/>
      <c r="W148" s="3"/>
      <c r="X148" s="3"/>
      <c r="Y148" s="3"/>
    </row>
    <row r="149" spans="4:37">
      <c r="E149" s="41" t="s">
        <v>1753</v>
      </c>
      <c r="F149" s="5"/>
    </row>
    <row r="150" spans="4:37"/>
    <row r="151" spans="4:37">
      <c r="D151" s="3" t="s">
        <v>503</v>
      </c>
      <c r="E151" s="3" t="s">
        <v>2163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c r="D154" s="3" t="s">
        <v>276</v>
      </c>
      <c r="E154" s="3" t="s">
        <v>2164</v>
      </c>
    </row>
    <row r="155" spans="4:37">
      <c r="E155" t="s">
        <v>901</v>
      </c>
      <c r="F155" t="s">
        <v>505</v>
      </c>
    </row>
    <row r="156" spans="4:37">
      <c r="E156" t="s">
        <v>902</v>
      </c>
      <c r="F156" t="s">
        <v>367</v>
      </c>
    </row>
    <row r="157" spans="4:37">
      <c r="F157" t="s">
        <v>822</v>
      </c>
      <c r="G157" s="41" t="s">
        <v>2165</v>
      </c>
    </row>
    <row r="158" spans="4:37">
      <c r="F158" t="s">
        <v>72</v>
      </c>
      <c r="G158" s="974" t="s">
        <v>1709</v>
      </c>
      <c r="H158" s="974"/>
      <c r="I158" s="974"/>
      <c r="J158" s="974"/>
      <c r="K158" s="974"/>
      <c r="L158" s="974"/>
      <c r="M158" s="974"/>
      <c r="N158" s="974"/>
      <c r="O158" s="974"/>
      <c r="P158" s="974"/>
      <c r="Q158" s="974"/>
      <c r="R158" s="974"/>
      <c r="S158" s="974"/>
      <c r="T158" s="974"/>
      <c r="U158" s="974"/>
      <c r="V158" s="974"/>
      <c r="W158" s="974"/>
      <c r="X158" s="974"/>
      <c r="Y158" s="974"/>
      <c r="Z158" s="974"/>
      <c r="AA158" s="974"/>
      <c r="AB158" s="974"/>
      <c r="AC158" s="974"/>
      <c r="AD158" s="974"/>
      <c r="AE158" s="974"/>
      <c r="AF158" s="974"/>
      <c r="AG158" s="974"/>
      <c r="AH158" s="974"/>
      <c r="AI158" s="974"/>
      <c r="AJ158" s="974"/>
      <c r="AK158" s="974"/>
    </row>
    <row r="159" spans="4:37">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row>
    <row r="160" spans="4:37"/>
    <row r="161" spans="3:9">
      <c r="D161" s="3" t="s">
        <v>731</v>
      </c>
      <c r="E161" s="3" t="s">
        <v>2166</v>
      </c>
    </row>
    <row r="162" spans="3:9">
      <c r="E162" s="754" t="s">
        <v>2167</v>
      </c>
      <c r="F162" s="361"/>
    </row>
    <row r="163" spans="3:9">
      <c r="D163" s="3"/>
      <c r="E163" s="3"/>
    </row>
    <row r="164" spans="3:9">
      <c r="C164" s="3" t="s">
        <v>331</v>
      </c>
      <c r="G164" s="3" t="s">
        <v>513</v>
      </c>
    </row>
    <row r="165" spans="3:9">
      <c r="C165" s="3"/>
      <c r="D165" s="3" t="s">
        <v>820</v>
      </c>
      <c r="E165" s="3" t="s">
        <v>625</v>
      </c>
      <c r="F165" s="3"/>
      <c r="G165" s="3"/>
      <c r="H165" s="3"/>
    </row>
    <row r="166" spans="3:9">
      <c r="E166" t="s">
        <v>1002</v>
      </c>
    </row>
    <row r="167" spans="3:9"/>
    <row r="168" spans="3:9">
      <c r="D168" s="3" t="s">
        <v>466</v>
      </c>
      <c r="E168" s="3" t="s">
        <v>839</v>
      </c>
      <c r="F168" s="3"/>
      <c r="G168" s="3"/>
      <c r="H168" s="3"/>
      <c r="I168" s="3"/>
    </row>
    <row r="169" spans="3:9">
      <c r="E169" s="5" t="s">
        <v>1185</v>
      </c>
    </row>
    <row r="170" spans="3:9">
      <c r="E170" s="5" t="s">
        <v>1184</v>
      </c>
      <c r="G170" s="5"/>
    </row>
    <row r="171" spans="3:9"/>
    <row r="172" spans="3:9">
      <c r="D172" s="3" t="s">
        <v>851</v>
      </c>
      <c r="E172" s="3" t="s">
        <v>634</v>
      </c>
    </row>
    <row r="173" spans="3:9">
      <c r="E173" t="s">
        <v>901</v>
      </c>
      <c r="F173" s="5" t="s">
        <v>1186</v>
      </c>
    </row>
    <row r="174" spans="3:9">
      <c r="E174" s="5" t="s">
        <v>902</v>
      </c>
      <c r="F174" s="5" t="s">
        <v>1187</v>
      </c>
    </row>
    <row r="175" spans="3:9">
      <c r="E175" s="5" t="s">
        <v>908</v>
      </c>
      <c r="F175" t="s">
        <v>870</v>
      </c>
    </row>
    <row r="176" spans="3:9"/>
    <row r="177" spans="3:20">
      <c r="D177" s="3" t="s">
        <v>750</v>
      </c>
      <c r="E177" s="3" t="s">
        <v>514</v>
      </c>
    </row>
    <row r="178" spans="3:20">
      <c r="E178" s="5" t="s">
        <v>1188</v>
      </c>
    </row>
    <row r="179" spans="3:20"/>
    <row r="180" spans="3:20">
      <c r="D180" s="3" t="s">
        <v>503</v>
      </c>
      <c r="E180" s="3" t="s">
        <v>454</v>
      </c>
    </row>
    <row r="181" spans="3:20">
      <c r="E181" s="5" t="s">
        <v>1189</v>
      </c>
    </row>
    <row r="182" spans="3:20">
      <c r="E182" s="5" t="s">
        <v>1190</v>
      </c>
    </row>
    <row r="183" spans="3:20">
      <c r="F183" s="158" t="s">
        <v>802</v>
      </c>
    </row>
    <row r="184" spans="3:20">
      <c r="F184" s="158"/>
      <c r="I184" s="158"/>
    </row>
    <row r="185" spans="3:20">
      <c r="D185" s="3" t="s">
        <v>276</v>
      </c>
      <c r="E185" s="3" t="s">
        <v>185</v>
      </c>
    </row>
    <row r="186" spans="3:20">
      <c r="E186" t="s">
        <v>901</v>
      </c>
      <c r="F186" t="s">
        <v>290</v>
      </c>
    </row>
    <row r="187" spans="3:20">
      <c r="E187" t="s">
        <v>902</v>
      </c>
      <c r="F187" t="s">
        <v>383</v>
      </c>
    </row>
    <row r="188" spans="3:20">
      <c r="F188" s="5"/>
    </row>
    <row r="189" spans="3:20">
      <c r="C189" s="3" t="s">
        <v>332</v>
      </c>
      <c r="E189" s="5"/>
      <c r="G189" s="3" t="s">
        <v>515</v>
      </c>
    </row>
    <row r="190" spans="3:20">
      <c r="E190" s="361" t="s">
        <v>1051</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333</v>
      </c>
      <c r="D192" s="3"/>
      <c r="F192" s="5"/>
      <c r="G192" s="3" t="s">
        <v>9</v>
      </c>
    </row>
    <row r="193" spans="2:14">
      <c r="D193" s="3" t="s">
        <v>820</v>
      </c>
      <c r="E193" s="3" t="s">
        <v>384</v>
      </c>
      <c r="G193" s="5"/>
      <c r="H193" s="5"/>
      <c r="I193" s="5"/>
      <c r="J193" s="5"/>
      <c r="K193" s="5"/>
      <c r="L193" s="5"/>
      <c r="M193" s="5"/>
      <c r="N193" s="5"/>
    </row>
    <row r="194" spans="2:14">
      <c r="E194" t="s">
        <v>901</v>
      </c>
      <c r="F194" s="361" t="s">
        <v>1191</v>
      </c>
    </row>
    <row r="195" spans="2:14">
      <c r="F195" s="158" t="s">
        <v>1584</v>
      </c>
      <c r="I195" s="158"/>
    </row>
    <row r="196" spans="2:14">
      <c r="I196" s="158"/>
    </row>
    <row r="197" spans="2:14">
      <c r="B197" s="5"/>
      <c r="C197" s="5"/>
      <c r="E197" t="s">
        <v>902</v>
      </c>
      <c r="F197" s="361" t="s">
        <v>1052</v>
      </c>
      <c r="H197" s="5"/>
    </row>
    <row r="198" spans="2:14">
      <c r="B198" s="5"/>
      <c r="C198" s="5"/>
      <c r="F198" t="s">
        <v>822</v>
      </c>
      <c r="G198" t="s">
        <v>313</v>
      </c>
      <c r="H198" s="5"/>
    </row>
    <row r="199" spans="2:14">
      <c r="B199" s="5"/>
      <c r="C199" s="5"/>
      <c r="H199" s="5"/>
    </row>
    <row r="200" spans="2:14">
      <c r="D200" s="3" t="s">
        <v>466</v>
      </c>
      <c r="E200" s="3" t="s">
        <v>1815</v>
      </c>
    </row>
    <row r="201" spans="2:14">
      <c r="B201" s="5"/>
      <c r="C201" s="5"/>
      <c r="E201" s="5" t="s">
        <v>317</v>
      </c>
      <c r="F201" s="5"/>
      <c r="I201" s="5"/>
    </row>
    <row r="202" spans="2:14">
      <c r="B202" s="5"/>
      <c r="C202" s="5"/>
      <c r="E202" s="5" t="s">
        <v>1308</v>
      </c>
      <c r="F202" s="158"/>
      <c r="G202" s="5"/>
      <c r="I202" s="158"/>
    </row>
    <row r="203" spans="2:14">
      <c r="B203" s="5"/>
      <c r="C203" s="5"/>
      <c r="F203" s="158"/>
      <c r="G203" s="5"/>
      <c r="I203" s="158"/>
    </row>
    <row r="204" spans="2:14">
      <c r="B204" s="5"/>
      <c r="C204" s="5"/>
      <c r="D204" s="3" t="s">
        <v>851</v>
      </c>
      <c r="E204" s="3" t="s">
        <v>66</v>
      </c>
      <c r="F204" s="158"/>
      <c r="G204" s="5"/>
      <c r="I204" s="158"/>
    </row>
    <row r="205" spans="2:14">
      <c r="B205" s="5"/>
      <c r="C205" s="5"/>
      <c r="D205" s="3"/>
      <c r="E205" s="5" t="s">
        <v>381</v>
      </c>
      <c r="F205" s="5"/>
      <c r="G205" s="5"/>
      <c r="I205" s="158"/>
    </row>
    <row r="206" spans="2:14">
      <c r="B206" s="5"/>
      <c r="C206" s="5"/>
      <c r="F206" s="158"/>
      <c r="G206" s="5"/>
      <c r="I206" s="158"/>
    </row>
    <row r="207" spans="2:14">
      <c r="D207" s="3" t="s">
        <v>750</v>
      </c>
      <c r="E207" s="3" t="s">
        <v>900</v>
      </c>
    </row>
    <row r="208" spans="2:14">
      <c r="B208" s="5"/>
      <c r="C208" s="3"/>
      <c r="E208" t="s">
        <v>901</v>
      </c>
      <c r="F208" s="5" t="s">
        <v>533</v>
      </c>
      <c r="G208" s="5"/>
      <c r="H208" s="5"/>
      <c r="I208" s="5"/>
    </row>
    <row r="209" spans="2:37">
      <c r="B209" s="5"/>
      <c r="C209" s="3"/>
      <c r="F209" s="5" t="s">
        <v>822</v>
      </c>
      <c r="G209" s="41" t="s">
        <v>1740</v>
      </c>
    </row>
    <row r="210" spans="2:37">
      <c r="B210" s="5"/>
      <c r="C210" s="5"/>
      <c r="F210" s="5" t="s">
        <v>72</v>
      </c>
      <c r="G210" s="41" t="s">
        <v>1741</v>
      </c>
      <c r="I210" s="5"/>
      <c r="J210" s="5"/>
      <c r="M210" s="5"/>
      <c r="N210" s="5"/>
      <c r="O210" s="5"/>
      <c r="P210" s="5"/>
      <c r="Q210" s="5"/>
      <c r="R210" s="5"/>
      <c r="S210" s="5"/>
    </row>
    <row r="211" spans="2:37">
      <c r="B211" s="5"/>
      <c r="C211" s="5"/>
      <c r="F211" s="5" t="s">
        <v>536</v>
      </c>
      <c r="G211" s="5" t="s">
        <v>1192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503</v>
      </c>
      <c r="E213" s="3" t="s">
        <v>903</v>
      </c>
      <c r="G213" s="5"/>
      <c r="H213" s="5"/>
      <c r="I213" s="5"/>
      <c r="J213" s="5"/>
      <c r="M213" s="5"/>
      <c r="N213" s="5"/>
      <c r="O213" s="5"/>
      <c r="P213" s="5"/>
      <c r="Q213" s="5"/>
      <c r="R213" s="5"/>
      <c r="S213" s="5"/>
    </row>
    <row r="214" spans="2:37">
      <c r="B214" s="5"/>
      <c r="C214" s="5"/>
      <c r="D214" s="5"/>
      <c r="E214" s="5" t="s">
        <v>1193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909</v>
      </c>
      <c r="G216" s="5"/>
      <c r="H216" s="5"/>
      <c r="I216" s="5"/>
      <c r="J216" s="5"/>
      <c r="M216" s="5"/>
      <c r="N216" s="5"/>
      <c r="O216" s="5"/>
      <c r="P216" s="5"/>
      <c r="Q216" s="5"/>
      <c r="R216" s="5"/>
      <c r="S216" s="5"/>
    </row>
    <row r="217" spans="2:37">
      <c r="B217" s="5"/>
      <c r="C217" s="5"/>
      <c r="D217" s="3"/>
      <c r="E217" s="5" t="s">
        <v>901</v>
      </c>
      <c r="F217" s="5" t="s">
        <v>1194</v>
      </c>
      <c r="M217" s="5"/>
      <c r="N217" s="5"/>
      <c r="O217" s="5"/>
      <c r="P217" s="5"/>
      <c r="Q217" s="5"/>
      <c r="R217" s="5"/>
      <c r="S217" s="5"/>
    </row>
    <row r="218" spans="2:37">
      <c r="B218" s="5"/>
      <c r="C218" s="5"/>
      <c r="D218" s="3"/>
      <c r="E218" s="5" t="s">
        <v>902</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908</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822</v>
      </c>
      <c r="G220" s="5" t="s">
        <v>1196</v>
      </c>
      <c r="I220" s="5"/>
      <c r="J220" s="5"/>
      <c r="M220" s="5"/>
      <c r="N220" s="5"/>
      <c r="O220" s="5"/>
      <c r="P220" s="5"/>
      <c r="Q220" s="5"/>
      <c r="R220" s="5"/>
      <c r="S220" s="5"/>
      <c r="T220" s="5"/>
      <c r="U220" s="5"/>
      <c r="V220" s="5"/>
      <c r="W220" s="5"/>
      <c r="X220" s="5"/>
      <c r="Y220" s="5"/>
    </row>
    <row r="221" spans="2:37">
      <c r="B221" s="5"/>
      <c r="C221" s="5"/>
      <c r="D221" s="3"/>
      <c r="E221" s="5" t="s">
        <v>432</v>
      </c>
      <c r="F221" s="5" t="s">
        <v>1195</v>
      </c>
      <c r="M221" s="5"/>
      <c r="N221" s="5"/>
      <c r="O221" s="5"/>
      <c r="P221" s="5"/>
      <c r="Q221" s="5"/>
      <c r="R221" s="5"/>
      <c r="S221" s="5"/>
    </row>
    <row r="222" spans="2:37">
      <c r="B222" s="5"/>
      <c r="C222" s="5"/>
      <c r="D222" s="3"/>
      <c r="F222" t="s">
        <v>822</v>
      </c>
      <c r="G222" s="974" t="s">
        <v>1710</v>
      </c>
      <c r="H222" s="974"/>
      <c r="I222" s="974"/>
      <c r="J222" s="974"/>
      <c r="K222" s="974"/>
      <c r="L222" s="974"/>
      <c r="M222" s="974"/>
      <c r="N222" s="974"/>
      <c r="O222" s="974"/>
      <c r="P222" s="974"/>
      <c r="Q222" s="974"/>
      <c r="R222" s="974"/>
      <c r="S222" s="974"/>
      <c r="T222" s="974"/>
      <c r="U222" s="974"/>
      <c r="V222" s="974"/>
      <c r="W222" s="974"/>
      <c r="X222" s="974"/>
      <c r="Y222" s="974"/>
      <c r="Z222" s="974"/>
      <c r="AA222" s="974"/>
      <c r="AB222" s="974"/>
      <c r="AC222" s="974"/>
      <c r="AD222" s="974"/>
      <c r="AE222" s="974"/>
      <c r="AF222" s="974"/>
      <c r="AG222" s="974"/>
      <c r="AH222" s="974"/>
      <c r="AI222" s="974"/>
      <c r="AJ222" s="974"/>
      <c r="AK222" s="974"/>
    </row>
    <row r="223" spans="2:37">
      <c r="B223" s="5"/>
      <c r="C223" s="5"/>
      <c r="D223" s="3"/>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row>
    <row r="224" spans="2:37">
      <c r="B224" s="5"/>
      <c r="C224" s="5"/>
      <c r="D224" s="3"/>
      <c r="M224" s="5"/>
      <c r="N224" s="5"/>
      <c r="O224" s="5"/>
      <c r="P224" s="5"/>
      <c r="Q224" s="5"/>
      <c r="R224" s="5"/>
      <c r="S224" s="5"/>
    </row>
    <row r="225" spans="1:38">
      <c r="B225" s="5"/>
      <c r="C225" s="5"/>
      <c r="D225" s="3" t="s">
        <v>731</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728</v>
      </c>
      <c r="E228" s="3" t="s">
        <v>212</v>
      </c>
      <c r="F228" s="5"/>
      <c r="G228" s="5"/>
      <c r="I228" s="5"/>
      <c r="J228" s="5"/>
      <c r="M228" s="5"/>
      <c r="N228" s="5"/>
      <c r="O228" s="5"/>
      <c r="P228" s="5"/>
      <c r="Q228" s="5"/>
      <c r="R228" s="5"/>
      <c r="S228" s="5"/>
      <c r="T228" s="5"/>
      <c r="U228" s="5"/>
      <c r="V228" s="5"/>
      <c r="W228" s="5"/>
    </row>
    <row r="229" spans="1:38">
      <c r="B229" s="5"/>
      <c r="C229" s="5"/>
      <c r="D229" s="3"/>
      <c r="E229" s="5" t="s">
        <v>381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334</v>
      </c>
      <c r="D231" s="3"/>
      <c r="G231" s="3" t="s">
        <v>1027</v>
      </c>
      <c r="M231" s="5"/>
      <c r="N231" s="5"/>
      <c r="O231" s="5"/>
      <c r="P231" s="5"/>
      <c r="Q231" s="5"/>
      <c r="R231" s="5"/>
      <c r="S231" s="5"/>
    </row>
    <row r="232" spans="1:38">
      <c r="B232" s="5"/>
      <c r="C232" s="5"/>
      <c r="E232" t="s">
        <v>901</v>
      </c>
      <c r="F232" s="5" t="s">
        <v>1028</v>
      </c>
      <c r="G232" s="5"/>
      <c r="H232" s="5"/>
      <c r="I232" s="5"/>
      <c r="L232" s="5"/>
      <c r="N232" s="5"/>
      <c r="O232" s="5"/>
      <c r="P232" s="5"/>
      <c r="Q232" s="5"/>
      <c r="R232" s="5"/>
      <c r="S232" s="5"/>
    </row>
    <row r="233" spans="1:38">
      <c r="B233" s="5"/>
      <c r="C233" s="5"/>
      <c r="F233" s="5" t="s">
        <v>822</v>
      </c>
      <c r="G233" s="974" t="s">
        <v>1711</v>
      </c>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4"/>
      <c r="AI233" s="974"/>
      <c r="AJ233" s="974"/>
      <c r="AK233" s="974"/>
    </row>
    <row r="234" spans="1:38">
      <c r="B234" s="5"/>
      <c r="C234" s="5"/>
      <c r="F234" s="5"/>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row>
    <row r="235" spans="1:38">
      <c r="B235" s="5"/>
      <c r="C235" s="5"/>
      <c r="E235" t="s">
        <v>902</v>
      </c>
      <c r="F235" s="5" t="s">
        <v>245</v>
      </c>
      <c r="G235" s="5"/>
      <c r="H235" s="5"/>
      <c r="I235" s="5"/>
      <c r="M235" s="5"/>
      <c r="N235" s="5"/>
      <c r="O235" s="5"/>
      <c r="P235" s="5"/>
      <c r="Q235" s="5"/>
      <c r="R235" s="5"/>
      <c r="S235" s="5"/>
    </row>
    <row r="236" spans="1:38">
      <c r="B236" s="5"/>
      <c r="C236" s="5"/>
      <c r="F236" s="5" t="s">
        <v>822</v>
      </c>
      <c r="G236" s="974" t="s">
        <v>1712</v>
      </c>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4"/>
      <c r="AI236" s="974"/>
      <c r="AJ236" s="974"/>
      <c r="AK236" s="974"/>
    </row>
    <row r="237" spans="1:38">
      <c r="B237" s="5"/>
      <c r="C237" s="5"/>
      <c r="F237" s="5"/>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4"/>
      <c r="AI237" s="974"/>
      <c r="AJ237" s="974"/>
      <c r="AK237" s="974"/>
    </row>
    <row r="238" spans="1:38">
      <c r="B238" s="5"/>
      <c r="C238" s="5"/>
      <c r="D238" s="3"/>
      <c r="E238" s="3"/>
      <c r="F238" s="5"/>
      <c r="G238" s="5"/>
      <c r="H238" s="5"/>
      <c r="I238" s="5"/>
      <c r="J238" s="5"/>
      <c r="K238" s="5"/>
      <c r="M238" s="5"/>
      <c r="N238" s="5"/>
      <c r="O238" s="5"/>
      <c r="P238" s="5"/>
      <c r="Q238" s="5"/>
      <c r="R238" s="5"/>
      <c r="S238" s="5"/>
    </row>
    <row r="239" spans="1:38">
      <c r="A239" s="9"/>
      <c r="B239" s="168" t="s">
        <v>335</v>
      </c>
      <c r="C239" s="168" t="s">
        <v>853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740</v>
      </c>
      <c r="I241" s="5"/>
      <c r="J241" s="5"/>
      <c r="K241" s="5"/>
      <c r="M241" s="5"/>
      <c r="N241" s="5"/>
      <c r="O241" s="5"/>
      <c r="P241" s="5"/>
      <c r="Q241" s="5"/>
      <c r="R241" s="5"/>
      <c r="S241" s="5"/>
    </row>
    <row r="242" spans="2:21">
      <c r="B242" s="3"/>
      <c r="E242" s="5" t="s">
        <v>901</v>
      </c>
      <c r="F242" s="5" t="s">
        <v>887</v>
      </c>
      <c r="G242" s="5"/>
      <c r="I242" s="5"/>
      <c r="J242" s="5"/>
      <c r="K242" s="5"/>
      <c r="L242" s="5"/>
      <c r="M242" s="5"/>
      <c r="N242" s="5"/>
      <c r="O242" s="5"/>
      <c r="P242" s="5"/>
      <c r="Q242" s="5"/>
      <c r="R242" s="5"/>
      <c r="S242" s="5"/>
    </row>
    <row r="243" spans="2:21">
      <c r="B243" s="3"/>
      <c r="E243" s="5" t="s">
        <v>902</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838</v>
      </c>
      <c r="I245" s="5"/>
      <c r="J245" s="5"/>
      <c r="K245" s="5"/>
      <c r="L245" s="5"/>
      <c r="M245" s="5"/>
      <c r="N245" s="5"/>
      <c r="O245" s="5"/>
      <c r="P245" s="5"/>
      <c r="Q245" s="5"/>
      <c r="R245" s="5"/>
      <c r="S245" s="5"/>
    </row>
    <row r="246" spans="2:21">
      <c r="B246" s="3"/>
      <c r="E246" s="5" t="s">
        <v>901</v>
      </c>
      <c r="F246" s="5" t="s">
        <v>888</v>
      </c>
      <c r="G246" s="5"/>
      <c r="I246" s="5"/>
      <c r="J246" s="5"/>
      <c r="K246" s="5"/>
      <c r="L246" s="5"/>
      <c r="M246" s="5"/>
      <c r="N246" s="5"/>
      <c r="O246" s="5"/>
      <c r="P246" s="5"/>
      <c r="Q246" s="5"/>
      <c r="R246" s="5"/>
      <c r="S246" s="5"/>
    </row>
    <row r="247" spans="2:21">
      <c r="B247" s="3"/>
      <c r="E247" s="5"/>
      <c r="F247" s="5" t="s">
        <v>330</v>
      </c>
      <c r="G247" s="5"/>
      <c r="H247" s="5"/>
      <c r="I247" s="5"/>
      <c r="J247" s="5"/>
      <c r="K247" s="5"/>
      <c r="L247" s="5"/>
      <c r="M247" s="5"/>
      <c r="N247" s="5"/>
      <c r="O247" s="5"/>
      <c r="P247" s="5"/>
      <c r="Q247" s="5"/>
      <c r="R247" s="5"/>
      <c r="S247" s="5"/>
    </row>
    <row r="248" spans="2:21">
      <c r="B248" s="3"/>
      <c r="D248" s="5"/>
      <c r="E248" s="5" t="s">
        <v>902</v>
      </c>
      <c r="F248" s="5" t="s">
        <v>228</v>
      </c>
      <c r="G248" s="5"/>
      <c r="I248" s="5"/>
      <c r="J248" s="5"/>
      <c r="K248" s="5"/>
      <c r="L248" s="5"/>
      <c r="M248" s="5"/>
      <c r="N248" s="5"/>
      <c r="O248" s="5"/>
      <c r="P248" s="5"/>
      <c r="Q248" s="5"/>
      <c r="R248" s="5"/>
      <c r="S248" s="5"/>
    </row>
    <row r="249" spans="2:21">
      <c r="B249" s="3"/>
      <c r="E249" s="5" t="s">
        <v>908</v>
      </c>
      <c r="F249" s="269" t="s">
        <v>1208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331</v>
      </c>
      <c r="E251" s="5"/>
      <c r="F251" s="5"/>
      <c r="G251" s="3" t="s">
        <v>149</v>
      </c>
      <c r="I251" s="5"/>
      <c r="J251" s="5"/>
      <c r="K251" s="5"/>
      <c r="L251" s="5"/>
      <c r="M251" s="5"/>
      <c r="N251" s="5"/>
      <c r="O251" s="5"/>
      <c r="P251" s="5"/>
      <c r="Q251" s="5"/>
      <c r="R251" s="5"/>
      <c r="S251" s="5"/>
    </row>
    <row r="252" spans="2:21">
      <c r="B252" s="3"/>
      <c r="C252" s="3"/>
      <c r="E252" s="5" t="s">
        <v>901</v>
      </c>
      <c r="F252" s="5" t="s">
        <v>785</v>
      </c>
      <c r="G252" s="5"/>
      <c r="I252" s="5"/>
      <c r="J252" s="5"/>
      <c r="K252" s="5"/>
      <c r="L252" s="5"/>
      <c r="M252" s="5"/>
      <c r="N252" s="5"/>
      <c r="O252" s="5"/>
      <c r="P252" s="5"/>
      <c r="Q252" s="5"/>
      <c r="R252" s="5"/>
      <c r="S252" s="5"/>
      <c r="T252" s="5"/>
      <c r="U252" s="5"/>
    </row>
    <row r="253" spans="2:21">
      <c r="B253" s="3"/>
      <c r="C253" s="3"/>
      <c r="E253" s="5"/>
      <c r="F253" s="158" t="s">
        <v>1587</v>
      </c>
      <c r="G253" s="5"/>
      <c r="J253" s="5"/>
      <c r="K253" s="5"/>
      <c r="L253" s="5"/>
      <c r="M253" s="5"/>
      <c r="N253" s="5"/>
      <c r="O253" s="5"/>
      <c r="P253" s="5"/>
      <c r="Q253" s="5"/>
      <c r="R253" s="5"/>
      <c r="S253" s="5"/>
      <c r="T253" s="5"/>
      <c r="U253" s="5"/>
    </row>
    <row r="254" spans="2:21">
      <c r="B254" s="3"/>
      <c r="C254" s="3"/>
      <c r="E254" s="5" t="s">
        <v>902</v>
      </c>
      <c r="F254" s="5" t="s">
        <v>1197</v>
      </c>
      <c r="I254" s="5"/>
      <c r="J254" s="5"/>
      <c r="K254" s="5"/>
      <c r="L254" s="5"/>
      <c r="M254" s="5"/>
      <c r="N254" s="5"/>
      <c r="O254" s="5"/>
      <c r="P254" s="5"/>
      <c r="Q254" s="5"/>
      <c r="R254" s="5"/>
      <c r="S254" s="5"/>
      <c r="T254" s="5"/>
      <c r="U254" s="5"/>
    </row>
    <row r="255" spans="2:21">
      <c r="B255" s="3"/>
      <c r="C255" s="3"/>
      <c r="E255" s="5"/>
      <c r="F255" s="5" t="s">
        <v>822</v>
      </c>
      <c r="G255" s="5" t="s">
        <v>1030</v>
      </c>
      <c r="I255" s="41"/>
      <c r="K255" s="41"/>
      <c r="L255" s="41"/>
      <c r="M255" s="41"/>
      <c r="N255" s="41"/>
      <c r="O255" s="41"/>
      <c r="P255" s="41"/>
    </row>
    <row r="256" spans="2:21">
      <c r="B256" s="3"/>
      <c r="C256" s="3"/>
      <c r="E256" s="5"/>
      <c r="G256" s="5" t="s">
        <v>1031</v>
      </c>
      <c r="I256" s="41"/>
      <c r="K256" s="41"/>
      <c r="L256" s="41"/>
      <c r="M256" s="41"/>
      <c r="N256" s="41"/>
      <c r="O256" s="41"/>
      <c r="P256" s="41"/>
    </row>
    <row r="257" spans="2:21">
      <c r="B257" s="3"/>
      <c r="C257" s="3"/>
      <c r="E257" s="5"/>
      <c r="F257" t="s">
        <v>72</v>
      </c>
      <c r="G257" s="5" t="s">
        <v>1202</v>
      </c>
      <c r="I257" s="5"/>
      <c r="K257" s="5"/>
      <c r="L257" s="5"/>
      <c r="M257" s="5"/>
      <c r="N257" s="5"/>
      <c r="O257" s="5"/>
      <c r="P257" s="5"/>
      <c r="Q257" s="41"/>
      <c r="R257" s="41"/>
      <c r="S257" s="41"/>
      <c r="T257" s="41"/>
      <c r="U257" s="41"/>
    </row>
    <row r="258" spans="2:21">
      <c r="B258" s="3"/>
      <c r="C258" s="3"/>
      <c r="E258" s="5"/>
      <c r="G258" s="5" t="s">
        <v>1054</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820</v>
      </c>
      <c r="E260" s="3" t="s">
        <v>150</v>
      </c>
      <c r="G260" s="5"/>
      <c r="H260" s="5"/>
      <c r="I260" s="5"/>
      <c r="J260" s="5"/>
      <c r="K260" s="5"/>
      <c r="L260" s="5"/>
      <c r="M260" s="5"/>
      <c r="N260" s="5"/>
      <c r="O260" s="5"/>
      <c r="P260" s="5"/>
      <c r="Q260" s="5"/>
      <c r="R260" s="5"/>
      <c r="S260" s="5"/>
    </row>
    <row r="261" spans="2:21">
      <c r="B261" s="3"/>
      <c r="C261" s="3"/>
      <c r="E261" s="5" t="s">
        <v>901</v>
      </c>
      <c r="F261" s="5" t="s">
        <v>350</v>
      </c>
      <c r="G261" s="5"/>
      <c r="I261" s="5"/>
      <c r="J261" s="5"/>
      <c r="K261" s="5"/>
      <c r="L261" s="5"/>
      <c r="M261" s="5"/>
      <c r="N261" s="5"/>
      <c r="O261" s="5"/>
      <c r="P261" s="5"/>
      <c r="Q261" s="5"/>
      <c r="R261" s="5"/>
      <c r="S261" s="5"/>
    </row>
    <row r="262" spans="2:21">
      <c r="B262" s="3"/>
      <c r="C262" s="3"/>
      <c r="E262" s="5" t="s">
        <v>902</v>
      </c>
      <c r="F262" s="5" t="s">
        <v>1011</v>
      </c>
      <c r="G262" s="5"/>
      <c r="I262" s="5"/>
      <c r="J262" s="5"/>
      <c r="K262" s="5"/>
      <c r="L262" s="5"/>
      <c r="M262" s="5"/>
      <c r="N262" s="5"/>
      <c r="O262" s="5"/>
      <c r="P262" s="5"/>
      <c r="Q262" s="5"/>
      <c r="R262" s="5"/>
      <c r="S262" s="5"/>
    </row>
    <row r="263" spans="2:21">
      <c r="B263" s="3"/>
      <c r="C263" s="3"/>
      <c r="E263" s="5" t="s">
        <v>908</v>
      </c>
      <c r="F263" s="5" t="s">
        <v>351</v>
      </c>
      <c r="I263" s="5"/>
      <c r="J263" s="5"/>
      <c r="K263" s="5"/>
      <c r="L263" s="5"/>
      <c r="M263" s="5"/>
      <c r="N263" s="5"/>
      <c r="O263" s="5"/>
      <c r="P263" s="5"/>
      <c r="Q263" s="5"/>
      <c r="R263" s="5"/>
      <c r="S263" s="5"/>
    </row>
    <row r="264" spans="2:21">
      <c r="B264" s="3"/>
      <c r="C264" s="3"/>
      <c r="E264" s="3"/>
      <c r="F264" s="5" t="s">
        <v>1012</v>
      </c>
      <c r="I264" s="5"/>
      <c r="J264" s="5"/>
      <c r="K264" s="5"/>
      <c r="L264" s="5"/>
      <c r="M264" s="5"/>
      <c r="N264" s="5"/>
      <c r="O264" s="5"/>
      <c r="P264" s="5"/>
      <c r="Q264" s="5"/>
      <c r="R264" s="5"/>
      <c r="S264" s="5"/>
    </row>
    <row r="265" spans="2:21">
      <c r="B265" s="3"/>
      <c r="C265" s="3"/>
      <c r="E265" s="5" t="s">
        <v>432</v>
      </c>
      <c r="F265" s="5" t="s">
        <v>1032</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466</v>
      </c>
      <c r="E267" s="3" t="s">
        <v>786</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851</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750</v>
      </c>
      <c r="E274" s="3" t="s">
        <v>151</v>
      </c>
      <c r="G274" s="5"/>
      <c r="H274" s="5"/>
      <c r="J274" s="5"/>
      <c r="K274" s="5"/>
      <c r="L274" s="5"/>
      <c r="M274" s="5"/>
      <c r="N274" s="5"/>
      <c r="O274" s="5"/>
      <c r="P274" s="5"/>
      <c r="Q274" s="5"/>
      <c r="R274" s="5"/>
      <c r="S274" s="5"/>
      <c r="T274" s="5"/>
      <c r="U274" s="5"/>
    </row>
    <row r="275" spans="2:21">
      <c r="B275" s="3"/>
      <c r="D275" s="5"/>
      <c r="E275" s="41" t="s">
        <v>1921</v>
      </c>
      <c r="J275" s="5"/>
      <c r="K275" s="5"/>
      <c r="L275" s="5"/>
      <c r="M275" s="5"/>
      <c r="N275" s="5"/>
      <c r="O275" s="5"/>
      <c r="P275" s="5"/>
      <c r="Q275" s="5"/>
      <c r="R275" s="5"/>
      <c r="S275" s="5"/>
      <c r="T275" s="5"/>
      <c r="U275" s="5"/>
    </row>
    <row r="276" spans="2:21">
      <c r="B276" s="3"/>
      <c r="D276" s="5"/>
      <c r="E276" s="41" t="s">
        <v>1922</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503</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356</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1585</v>
      </c>
      <c r="F285" s="158"/>
      <c r="G285" s="5"/>
      <c r="H285" s="158"/>
      <c r="I285" s="158"/>
      <c r="J285" s="5"/>
      <c r="K285" s="5"/>
      <c r="L285" s="5"/>
      <c r="M285" s="5"/>
      <c r="P285" s="5"/>
      <c r="Q285" s="5"/>
      <c r="R285" s="5"/>
      <c r="S285" s="5"/>
    </row>
    <row r="286" spans="2:21">
      <c r="B286" s="3"/>
      <c r="D286" s="3"/>
      <c r="E286" s="661" t="s">
        <v>1053</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731</v>
      </c>
      <c r="E288" s="3" t="s">
        <v>132</v>
      </c>
      <c r="K288" s="5"/>
      <c r="L288" s="5"/>
      <c r="M288" s="5"/>
      <c r="N288" s="5"/>
      <c r="O288" s="5"/>
      <c r="P288" s="5"/>
      <c r="Q288" s="5"/>
      <c r="R288" s="5"/>
      <c r="S288" s="5"/>
    </row>
    <row r="289" spans="2:24">
      <c r="B289" s="3"/>
      <c r="D289" s="5"/>
      <c r="E289" s="5" t="s">
        <v>901</v>
      </c>
      <c r="F289" s="5" t="s">
        <v>133</v>
      </c>
      <c r="G289" s="5"/>
    </row>
    <row r="290" spans="2:24">
      <c r="B290" s="3"/>
      <c r="D290" s="5"/>
      <c r="E290" s="5"/>
      <c r="F290" s="158" t="s">
        <v>1586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902</v>
      </c>
      <c r="F291" s="5" t="s">
        <v>1003</v>
      </c>
      <c r="G291" s="5"/>
      <c r="L291" s="5"/>
      <c r="M291" s="5"/>
      <c r="N291" s="5"/>
      <c r="O291" s="5"/>
      <c r="P291" s="5"/>
      <c r="Q291" s="5"/>
      <c r="R291" s="5"/>
      <c r="S291" s="5"/>
      <c r="T291" s="5"/>
      <c r="U291" s="5"/>
      <c r="V291" s="5"/>
      <c r="W291" s="5"/>
    </row>
    <row r="292" spans="2:24">
      <c r="B292" s="3"/>
      <c r="D292" s="5"/>
      <c r="E292" s="5" t="s">
        <v>908</v>
      </c>
      <c r="F292" s="5" t="s">
        <v>50</v>
      </c>
      <c r="G292" s="5"/>
      <c r="H292" s="5"/>
      <c r="K292" s="5"/>
      <c r="L292" s="5"/>
      <c r="M292" s="5"/>
      <c r="N292" s="5"/>
      <c r="O292" s="5"/>
      <c r="P292" s="5"/>
      <c r="Q292" s="5"/>
      <c r="R292" s="5"/>
      <c r="S292" s="5"/>
      <c r="T292" s="5"/>
      <c r="U292" s="5"/>
      <c r="V292" s="5"/>
      <c r="W292" s="5"/>
    </row>
    <row r="293" spans="2:24">
      <c r="B293" s="3"/>
      <c r="D293" s="5"/>
      <c r="E293" s="5"/>
      <c r="F293" s="5" t="s">
        <v>822</v>
      </c>
      <c r="G293" s="5" t="s">
        <v>548</v>
      </c>
      <c r="K293" s="5"/>
      <c r="L293" s="5"/>
      <c r="M293" s="5"/>
      <c r="N293" s="5"/>
      <c r="O293" s="5"/>
      <c r="P293" s="5"/>
      <c r="Q293" s="5"/>
      <c r="R293" s="5"/>
      <c r="S293" s="5"/>
      <c r="T293" s="5"/>
      <c r="U293" s="5"/>
      <c r="V293" s="5"/>
      <c r="W293" s="5"/>
    </row>
    <row r="294" spans="2:24">
      <c r="B294" s="3"/>
      <c r="D294" s="5"/>
      <c r="E294" s="5"/>
      <c r="F294" s="5" t="s">
        <v>72</v>
      </c>
      <c r="G294" s="5" t="s">
        <v>1199</v>
      </c>
      <c r="H294" s="5"/>
      <c r="K294" s="5"/>
      <c r="L294" s="5"/>
      <c r="M294" s="5"/>
      <c r="N294" s="5"/>
      <c r="O294" s="5"/>
      <c r="P294" s="5"/>
      <c r="Q294" s="5"/>
      <c r="R294" s="5"/>
      <c r="S294" s="5"/>
      <c r="T294" s="5"/>
      <c r="U294" s="5"/>
      <c r="V294" s="5"/>
      <c r="W294" s="5"/>
    </row>
    <row r="295" spans="2:24">
      <c r="B295" s="3"/>
      <c r="D295" s="5"/>
      <c r="E295" s="5"/>
      <c r="F295" s="5" t="s">
        <v>536</v>
      </c>
      <c r="G295" s="5" t="s">
        <v>735</v>
      </c>
      <c r="K295" s="5"/>
      <c r="L295" s="5"/>
      <c r="M295" s="5"/>
      <c r="N295" s="5"/>
      <c r="O295" s="5"/>
      <c r="P295" s="5"/>
      <c r="Q295" s="5"/>
      <c r="R295" s="5"/>
      <c r="S295" s="5"/>
      <c r="T295" s="5"/>
      <c r="U295" s="5"/>
      <c r="V295" s="5"/>
      <c r="W295" s="5"/>
    </row>
    <row r="296" spans="2:24">
      <c r="B296" s="3"/>
      <c r="D296" s="5"/>
      <c r="E296" s="5"/>
      <c r="F296" s="5" t="s">
        <v>460</v>
      </c>
      <c r="G296" s="5" t="s">
        <v>549</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500</v>
      </c>
      <c r="H298" s="5"/>
      <c r="K298" s="5"/>
      <c r="L298" s="5"/>
      <c r="M298" s="5"/>
      <c r="N298" s="5"/>
      <c r="O298" s="5"/>
      <c r="P298" s="5"/>
      <c r="Q298" s="5"/>
      <c r="R298" s="5"/>
      <c r="S298" s="5"/>
      <c r="T298" s="5"/>
      <c r="U298" s="5"/>
      <c r="V298" s="5"/>
      <c r="W298" s="5"/>
    </row>
    <row r="299" spans="2:24">
      <c r="B299" s="3"/>
      <c r="D299" s="5"/>
      <c r="E299" s="5" t="s">
        <v>432</v>
      </c>
      <c r="F299" s="5" t="s">
        <v>476</v>
      </c>
      <c r="G299" s="5"/>
      <c r="K299" s="5"/>
      <c r="L299" s="5"/>
      <c r="M299" s="5"/>
      <c r="N299" s="5"/>
      <c r="O299" s="5"/>
      <c r="P299" s="5"/>
      <c r="Q299" s="5"/>
      <c r="R299" s="5"/>
      <c r="S299" s="5"/>
      <c r="T299" s="5"/>
      <c r="U299" s="5"/>
      <c r="V299" s="5"/>
      <c r="W299" s="5"/>
    </row>
    <row r="300" spans="2:24">
      <c r="B300" s="3"/>
      <c r="D300" s="5"/>
      <c r="E300" s="5" t="s">
        <v>171</v>
      </c>
      <c r="F300" s="5" t="s">
        <v>1200</v>
      </c>
      <c r="G300" s="5"/>
      <c r="K300" s="5"/>
      <c r="L300" s="5"/>
      <c r="M300" s="5"/>
      <c r="N300" s="5"/>
      <c r="O300" s="5"/>
      <c r="P300" s="5"/>
      <c r="Q300" s="5"/>
      <c r="R300" s="5"/>
      <c r="S300" s="5"/>
      <c r="T300" s="5"/>
      <c r="U300" s="5"/>
      <c r="V300" s="5"/>
      <c r="W300" s="5"/>
    </row>
    <row r="301" spans="2:24">
      <c r="B301" s="3"/>
      <c r="D301" s="5"/>
      <c r="E301" s="5"/>
      <c r="F301" s="158" t="s">
        <v>1007</v>
      </c>
      <c r="G301" s="158"/>
      <c r="H301" s="158"/>
      <c r="I301" s="158"/>
      <c r="J301" s="158"/>
      <c r="K301" s="158"/>
      <c r="L301" s="158"/>
      <c r="M301" s="5"/>
      <c r="N301" s="5"/>
      <c r="O301" s="5"/>
      <c r="P301" s="5"/>
      <c r="Q301" s="5"/>
      <c r="R301" s="5"/>
      <c r="S301" s="5"/>
      <c r="T301" s="5"/>
      <c r="U301" s="5"/>
      <c r="V301" s="5"/>
      <c r="W301" s="5"/>
    </row>
    <row r="302" spans="2:24">
      <c r="B302" s="3"/>
      <c r="D302" s="5"/>
      <c r="E302" s="5"/>
      <c r="F302" s="158" t="s">
        <v>1224</v>
      </c>
      <c r="G302" s="158"/>
      <c r="H302" s="158"/>
      <c r="I302" s="158"/>
      <c r="J302" s="158"/>
      <c r="K302" s="158"/>
      <c r="L302" s="158"/>
      <c r="M302" s="5"/>
      <c r="N302" s="5"/>
      <c r="O302" s="5"/>
      <c r="P302" s="5"/>
      <c r="Q302" s="5"/>
      <c r="R302" s="5"/>
      <c r="S302" s="5"/>
      <c r="T302" s="5"/>
      <c r="U302" s="5"/>
      <c r="V302" s="5"/>
      <c r="W302" s="5"/>
    </row>
    <row r="303" spans="2:24">
      <c r="B303" s="3"/>
      <c r="D303" s="5"/>
      <c r="E303" s="5"/>
      <c r="F303" s="158" t="s">
        <v>1004</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728</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1201</v>
      </c>
      <c r="I306" s="158"/>
      <c r="J306" s="158"/>
      <c r="K306" s="158"/>
      <c r="L306" s="158"/>
      <c r="M306" s="5"/>
      <c r="N306" s="5"/>
      <c r="O306" s="5"/>
      <c r="P306" s="5"/>
      <c r="Q306" s="5"/>
      <c r="R306" s="5"/>
      <c r="S306" s="5"/>
      <c r="T306" s="5"/>
      <c r="U306" s="5"/>
      <c r="V306" s="5"/>
      <c r="W306" s="5"/>
    </row>
    <row r="307" spans="1:38">
      <c r="B307" s="3"/>
      <c r="D307" s="3"/>
      <c r="E307" s="5" t="s">
        <v>1198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332</v>
      </c>
      <c r="D309" s="3"/>
      <c r="F309" s="3"/>
      <c r="G309" s="3" t="s">
        <v>153</v>
      </c>
      <c r="I309" s="5"/>
      <c r="J309" s="5"/>
      <c r="K309" s="5"/>
      <c r="L309" s="5"/>
      <c r="M309" s="5"/>
      <c r="N309" s="5"/>
      <c r="O309" s="5"/>
      <c r="P309" s="5"/>
    </row>
    <row r="310" spans="1:38">
      <c r="B310" s="3"/>
      <c r="D310" s="3" t="s">
        <v>820</v>
      </c>
      <c r="E310" s="3" t="s">
        <v>550</v>
      </c>
      <c r="G310" s="3"/>
      <c r="H310" s="3"/>
      <c r="I310" s="3"/>
      <c r="J310" s="3"/>
      <c r="K310" s="3"/>
      <c r="L310" s="3"/>
      <c r="M310" s="3"/>
      <c r="N310" s="3"/>
      <c r="O310" s="3"/>
      <c r="P310" s="3"/>
      <c r="Q310" s="3"/>
      <c r="R310" s="3"/>
    </row>
    <row r="311" spans="1:38">
      <c r="B311" s="3"/>
      <c r="D311" s="3"/>
      <c r="E311" t="s">
        <v>901</v>
      </c>
      <c r="F311" t="s">
        <v>551</v>
      </c>
      <c r="G311" s="5"/>
      <c r="I311" s="5"/>
      <c r="K311" s="5"/>
    </row>
    <row r="312" spans="1:38">
      <c r="B312" s="3"/>
      <c r="D312" s="3"/>
      <c r="F312" s="5" t="s">
        <v>1005</v>
      </c>
      <c r="G312" s="5"/>
      <c r="I312" s="5"/>
      <c r="K312" s="5"/>
    </row>
    <row r="313" spans="1:38">
      <c r="B313" s="3"/>
      <c r="D313" s="3"/>
      <c r="F313" s="5" t="s">
        <v>1203</v>
      </c>
      <c r="G313" s="5"/>
      <c r="I313" s="5"/>
      <c r="K313" s="5"/>
    </row>
    <row r="314" spans="1:38">
      <c r="B314" s="3"/>
      <c r="D314" s="3"/>
      <c r="F314" s="5" t="s">
        <v>1008</v>
      </c>
      <c r="G314" s="5"/>
      <c r="I314" s="5"/>
      <c r="K314" s="5"/>
    </row>
    <row r="315" spans="1:38">
      <c r="B315" s="3"/>
      <c r="D315" s="3"/>
      <c r="G315" s="5"/>
      <c r="I315" s="5"/>
      <c r="K315" s="5"/>
    </row>
    <row r="316" spans="1:38">
      <c r="B316" s="3"/>
      <c r="D316" s="3" t="s">
        <v>466</v>
      </c>
      <c r="E316" s="3" t="s">
        <v>464</v>
      </c>
      <c r="G316" s="5"/>
      <c r="H316" s="5"/>
      <c r="I316" s="5"/>
      <c r="J316" s="5"/>
      <c r="K316" s="5"/>
    </row>
    <row r="317" spans="1:38">
      <c r="B317" s="3"/>
      <c r="D317" s="3"/>
      <c r="E317" t="s">
        <v>309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851</v>
      </c>
      <c r="E319" s="662" t="s">
        <v>801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310</v>
      </c>
      <c r="I320" s="5"/>
      <c r="J320" s="5"/>
      <c r="K320" s="5"/>
      <c r="L320" s="5"/>
      <c r="M320" s="5"/>
      <c r="N320" s="5"/>
      <c r="O320" s="5"/>
      <c r="P320" s="5"/>
      <c r="Q320" s="5"/>
      <c r="R320" s="5"/>
      <c r="S320" s="5"/>
    </row>
    <row r="321" spans="1:38">
      <c r="B321" s="3"/>
      <c r="E321" t="s">
        <v>311</v>
      </c>
      <c r="I321" s="5"/>
      <c r="J321" s="5"/>
      <c r="K321" s="5"/>
      <c r="L321" s="5"/>
      <c r="M321" s="5"/>
      <c r="N321" s="5"/>
      <c r="O321" s="5"/>
      <c r="P321" s="5"/>
      <c r="Q321" s="5"/>
      <c r="R321" s="5"/>
      <c r="S321" s="5"/>
    </row>
    <row r="322" spans="1:38">
      <c r="B322" s="3"/>
      <c r="E322" t="s">
        <v>312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333</v>
      </c>
      <c r="G324" s="3" t="s">
        <v>154</v>
      </c>
      <c r="I324" s="5"/>
      <c r="J324" s="5"/>
      <c r="K324" s="5"/>
      <c r="L324" s="5"/>
      <c r="M324" s="5"/>
      <c r="N324" s="5"/>
      <c r="O324" s="5"/>
      <c r="P324" s="5"/>
      <c r="Q324" s="5"/>
      <c r="R324" s="5"/>
      <c r="S324" s="5"/>
    </row>
    <row r="325" spans="1:38">
      <c r="A325" t="s">
        <v>229</v>
      </c>
      <c r="D325" s="3" t="s">
        <v>820</v>
      </c>
      <c r="E325" s="3" t="s">
        <v>154</v>
      </c>
      <c r="J325" s="3"/>
      <c r="K325" s="3"/>
      <c r="L325" s="3"/>
      <c r="M325" s="5"/>
      <c r="N325" s="5"/>
      <c r="O325" s="5"/>
      <c r="P325" s="5"/>
      <c r="Q325" s="5"/>
      <c r="R325" s="5"/>
      <c r="S325" s="5"/>
    </row>
    <row r="326" spans="1:38">
      <c r="E326" t="s">
        <v>901</v>
      </c>
      <c r="F326" s="5" t="s">
        <v>1204</v>
      </c>
      <c r="J326" s="5"/>
      <c r="K326" s="5"/>
      <c r="L326" s="5"/>
      <c r="M326" s="5"/>
      <c r="N326" s="5"/>
      <c r="O326" s="5"/>
      <c r="P326" s="5"/>
      <c r="Q326" s="5"/>
      <c r="R326" s="5"/>
      <c r="S326" s="5"/>
    </row>
    <row r="327" spans="1:38">
      <c r="E327" s="5" t="s">
        <v>902</v>
      </c>
      <c r="F327" t="s">
        <v>881</v>
      </c>
      <c r="J327" s="5"/>
      <c r="K327" s="5"/>
      <c r="L327" s="5"/>
      <c r="M327" s="5"/>
      <c r="N327" s="5"/>
      <c r="O327" s="5"/>
      <c r="P327" s="5"/>
      <c r="Q327" s="5"/>
      <c r="R327" s="5"/>
      <c r="S327" s="5"/>
    </row>
    <row r="328" spans="1:38">
      <c r="F328" s="158" t="s">
        <v>1588</v>
      </c>
      <c r="I328" s="158"/>
      <c r="J328" s="5"/>
      <c r="K328" s="5"/>
      <c r="L328" s="5"/>
      <c r="M328" s="5"/>
      <c r="N328" s="5"/>
      <c r="O328" s="5"/>
      <c r="P328" s="5"/>
      <c r="Q328" s="5"/>
      <c r="R328" s="5"/>
      <c r="S328" s="5"/>
    </row>
    <row r="329" spans="1:38">
      <c r="F329" s="158" t="s">
        <v>1589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751</v>
      </c>
      <c r="C331" s="168" t="s">
        <v>797</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797</v>
      </c>
      <c r="I333" s="3"/>
      <c r="J333" s="5"/>
      <c r="K333" s="5"/>
      <c r="L333" s="5"/>
      <c r="M333" s="5"/>
      <c r="N333" s="5"/>
      <c r="O333" s="5"/>
      <c r="P333" s="5"/>
      <c r="Q333" s="5"/>
      <c r="R333" s="5"/>
      <c r="S333" s="5"/>
    </row>
    <row r="334" spans="1:38">
      <c r="B334" s="3"/>
      <c r="C334" s="3"/>
      <c r="D334" s="3" t="s">
        <v>820</v>
      </c>
      <c r="E334" s="3" t="s">
        <v>797</v>
      </c>
      <c r="G334" s="3"/>
      <c r="I334" s="3"/>
      <c r="J334" s="5"/>
      <c r="K334" s="5"/>
      <c r="L334" s="5"/>
      <c r="M334" s="5"/>
      <c r="N334" s="5"/>
      <c r="O334" s="5"/>
      <c r="P334" s="5"/>
      <c r="Q334" s="5"/>
      <c r="R334" s="5"/>
      <c r="S334" s="5"/>
    </row>
    <row r="335" spans="1:38">
      <c r="B335" s="3"/>
      <c r="E335" t="s">
        <v>901</v>
      </c>
      <c r="F335" t="s">
        <v>473</v>
      </c>
      <c r="J335" s="5"/>
      <c r="K335" s="5"/>
      <c r="L335" s="5"/>
      <c r="M335" s="5"/>
      <c r="N335" s="5"/>
      <c r="O335" s="5"/>
      <c r="P335" s="5"/>
      <c r="Q335" s="5"/>
      <c r="R335" s="5"/>
      <c r="S335" s="5"/>
    </row>
    <row r="336" spans="1:38">
      <c r="B336" s="3"/>
      <c r="E336" s="5"/>
      <c r="F336" s="5" t="s">
        <v>474</v>
      </c>
      <c r="J336" s="5"/>
      <c r="K336" s="5"/>
      <c r="L336" s="5"/>
      <c r="M336" s="5"/>
      <c r="N336" s="5"/>
      <c r="O336" s="5"/>
      <c r="P336" s="5"/>
      <c r="Q336" s="5"/>
      <c r="R336" s="5"/>
      <c r="S336" s="5"/>
    </row>
    <row r="337" spans="2:37">
      <c r="B337" s="3"/>
      <c r="E337" s="5"/>
      <c r="F337" s="5" t="s">
        <v>475</v>
      </c>
      <c r="I337" s="5"/>
      <c r="J337" s="5"/>
      <c r="K337" s="5"/>
      <c r="L337" s="5"/>
      <c r="M337" s="5"/>
      <c r="N337" s="5"/>
      <c r="O337" s="5"/>
      <c r="P337" s="5"/>
      <c r="Q337" s="5"/>
      <c r="R337" s="5"/>
      <c r="S337" s="5"/>
    </row>
    <row r="338" spans="2:37">
      <c r="B338" s="3"/>
      <c r="E338" s="5" t="s">
        <v>902</v>
      </c>
      <c r="F338" s="5" t="s">
        <v>1590</v>
      </c>
      <c r="I338" s="5"/>
      <c r="J338" s="5"/>
      <c r="K338" s="5"/>
      <c r="L338" s="5"/>
      <c r="M338" s="5"/>
      <c r="N338" s="5"/>
      <c r="O338" s="5"/>
      <c r="P338" s="5"/>
      <c r="Q338" s="5"/>
      <c r="R338" s="5"/>
      <c r="S338" s="5"/>
    </row>
    <row r="339" spans="2:37">
      <c r="B339" s="3"/>
      <c r="E339" s="5"/>
      <c r="F339" s="5" t="s">
        <v>1591</v>
      </c>
      <c r="I339" s="5"/>
      <c r="J339" s="5"/>
      <c r="K339" s="5"/>
      <c r="L339" s="5"/>
      <c r="M339" s="5"/>
      <c r="N339" s="5"/>
      <c r="O339" s="5"/>
      <c r="P339" s="5"/>
      <c r="Q339" s="5"/>
      <c r="R339" s="5"/>
      <c r="S339" s="5"/>
    </row>
    <row r="340" spans="2:37">
      <c r="B340" s="3"/>
      <c r="E340" s="5"/>
      <c r="F340" s="5" t="s">
        <v>1209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1822</v>
      </c>
      <c r="I342" s="3"/>
      <c r="J342" s="5"/>
      <c r="K342" s="5"/>
      <c r="L342" s="5"/>
      <c r="M342" s="5"/>
      <c r="N342" s="5"/>
      <c r="O342" s="5"/>
      <c r="P342" s="5"/>
      <c r="Q342" s="5"/>
      <c r="R342" s="5"/>
      <c r="S342" s="5"/>
    </row>
    <row r="343" spans="2:37" ht="13.7" customHeight="1">
      <c r="B343" s="3"/>
      <c r="E343" s="976" t="s">
        <v>1823</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c r="B348" s="3"/>
      <c r="E348" s="5" t="s">
        <v>901</v>
      </c>
      <c r="F348" s="974" t="s">
        <v>1824</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4"/>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902</v>
      </c>
      <c r="F352" s="974" t="s">
        <v>1825</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820</v>
      </c>
      <c r="E358" s="3" t="s">
        <v>206</v>
      </c>
      <c r="I358" s="5"/>
      <c r="J358" s="5"/>
      <c r="K358" s="5"/>
      <c r="L358" s="5"/>
      <c r="M358" s="5"/>
      <c r="N358" s="5"/>
      <c r="O358" s="5"/>
      <c r="P358" s="5"/>
      <c r="Q358" s="5"/>
      <c r="R358" s="5"/>
      <c r="S358" s="5"/>
    </row>
    <row r="359" spans="1:38">
      <c r="B359" s="3"/>
      <c r="E359" t="s">
        <v>901</v>
      </c>
      <c r="F359" s="5" t="s">
        <v>569</v>
      </c>
      <c r="I359" s="5"/>
      <c r="J359" s="5"/>
      <c r="K359" s="5"/>
      <c r="L359" s="5"/>
      <c r="M359" s="5"/>
      <c r="N359" s="5"/>
      <c r="O359" s="5"/>
      <c r="P359" s="5"/>
      <c r="Q359" s="5"/>
      <c r="R359" s="5"/>
      <c r="S359" s="5"/>
    </row>
    <row r="360" spans="1:38">
      <c r="B360" s="3"/>
      <c r="F360" s="5" t="s">
        <v>570</v>
      </c>
      <c r="I360" s="5"/>
      <c r="J360" s="5"/>
      <c r="K360" s="5"/>
      <c r="L360" s="5"/>
      <c r="M360" s="5"/>
      <c r="N360" s="5"/>
      <c r="O360" s="5"/>
      <c r="P360" s="5"/>
      <c r="Q360" s="5"/>
      <c r="R360" s="5"/>
      <c r="S360" s="5"/>
    </row>
    <row r="361" spans="1:38">
      <c r="B361" s="3"/>
      <c r="F361" s="5" t="s">
        <v>1055</v>
      </c>
      <c r="G361" s="5"/>
      <c r="K361" s="5"/>
      <c r="L361" s="5"/>
      <c r="M361" s="5"/>
      <c r="N361" s="5"/>
      <c r="O361" s="5"/>
      <c r="P361" s="5"/>
      <c r="Q361" s="5"/>
      <c r="R361" s="5"/>
      <c r="S361" s="5"/>
    </row>
    <row r="362" spans="1:38">
      <c r="B362" s="3"/>
      <c r="E362" t="s">
        <v>902</v>
      </c>
      <c r="F362" s="5" t="s">
        <v>1056</v>
      </c>
      <c r="I362" s="5"/>
      <c r="J362" s="5"/>
      <c r="K362" s="5"/>
      <c r="L362" s="5"/>
      <c r="M362" s="5"/>
      <c r="N362" s="5"/>
      <c r="O362" s="5"/>
      <c r="P362" s="5"/>
      <c r="Q362" s="5"/>
      <c r="R362" s="5"/>
      <c r="S362" s="5"/>
    </row>
    <row r="363" spans="1:38">
      <c r="B363" s="3"/>
      <c r="E363" t="s">
        <v>908</v>
      </c>
      <c r="F363" s="5" t="s">
        <v>571</v>
      </c>
      <c r="I363" s="5"/>
      <c r="J363" s="5"/>
      <c r="K363" s="5"/>
      <c r="L363" s="5"/>
      <c r="M363" s="5"/>
      <c r="N363" s="5"/>
      <c r="O363" s="5"/>
      <c r="P363" s="5"/>
      <c r="Q363" s="5"/>
      <c r="R363" s="5"/>
      <c r="S363" s="5"/>
    </row>
    <row r="364" spans="1:38">
      <c r="B364" s="3"/>
      <c r="F364" s="5" t="s">
        <v>572</v>
      </c>
      <c r="J364" s="5"/>
      <c r="K364" s="5"/>
      <c r="L364" s="5"/>
      <c r="M364" s="5"/>
      <c r="N364" s="5"/>
      <c r="O364" s="5"/>
      <c r="P364" s="5"/>
      <c r="Q364" s="5"/>
      <c r="R364" s="5"/>
      <c r="S364" s="5"/>
    </row>
    <row r="365" spans="1:38" s="979" customFormat="1">
      <c r="A365"/>
      <c r="B365" s="3"/>
      <c r="C365"/>
      <c r="D365"/>
      <c r="E365" s="979" t="s">
        <v>1820</v>
      </c>
    </row>
    <row r="366" spans="1:38" s="979" customFormat="1">
      <c r="A366"/>
      <c r="B366" s="3"/>
      <c r="C366"/>
      <c r="D366"/>
    </row>
    <row r="367" spans="1:38">
      <c r="B367" s="3"/>
      <c r="F367" s="977" t="s">
        <v>1821</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466</v>
      </c>
      <c r="E370" s="3" t="s">
        <v>207</v>
      </c>
      <c r="J370" s="5"/>
      <c r="K370" s="5"/>
      <c r="L370" s="5"/>
      <c r="M370" s="5"/>
      <c r="N370" s="5"/>
      <c r="O370" s="5"/>
      <c r="P370" s="5"/>
      <c r="Q370" s="5"/>
      <c r="R370" s="5"/>
      <c r="S370" s="5"/>
    </row>
    <row r="371" spans="2:19">
      <c r="B371" s="3"/>
      <c r="E371" s="5" t="s">
        <v>552</v>
      </c>
      <c r="F371" s="5"/>
      <c r="G371" s="5"/>
      <c r="H371" s="5"/>
      <c r="I371" s="5"/>
      <c r="J371" s="5"/>
      <c r="K371" s="5"/>
      <c r="L371" s="5"/>
      <c r="M371" s="5"/>
      <c r="N371" s="5"/>
      <c r="O371" s="5"/>
      <c r="P371" s="5"/>
      <c r="Q371" s="5"/>
      <c r="R371" s="5"/>
      <c r="S371" s="5"/>
    </row>
    <row r="372" spans="2:19">
      <c r="B372" s="3"/>
      <c r="E372" s="5" t="s">
        <v>553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851</v>
      </c>
      <c r="E374" s="3" t="s">
        <v>253</v>
      </c>
      <c r="J374" s="5"/>
      <c r="K374" s="5"/>
      <c r="L374" s="5"/>
      <c r="M374" s="5"/>
      <c r="N374" s="5"/>
      <c r="O374" s="5"/>
      <c r="P374" s="5"/>
      <c r="Q374" s="5"/>
      <c r="R374" s="5"/>
      <c r="S374" s="5"/>
    </row>
    <row r="375" spans="2:19">
      <c r="B375" s="3"/>
      <c r="E375" s="5" t="s">
        <v>901</v>
      </c>
      <c r="F375" s="5" t="s">
        <v>760</v>
      </c>
      <c r="G375" s="5"/>
      <c r="I375" s="5"/>
      <c r="J375" s="5"/>
      <c r="K375" s="5"/>
      <c r="L375" s="5"/>
      <c r="M375" s="5"/>
      <c r="N375" s="5"/>
      <c r="O375" s="5"/>
      <c r="P375" s="5"/>
      <c r="Q375" s="5"/>
      <c r="R375" s="5"/>
      <c r="S375" s="5"/>
    </row>
    <row r="376" spans="2:19">
      <c r="B376" s="3"/>
      <c r="E376" s="5"/>
      <c r="F376" s="158" t="s">
        <v>1592</v>
      </c>
      <c r="G376" s="5"/>
      <c r="I376" s="158"/>
      <c r="J376" s="5"/>
      <c r="K376" s="5"/>
      <c r="L376" s="5"/>
      <c r="M376" s="5"/>
      <c r="N376" s="5"/>
      <c r="O376" s="5"/>
      <c r="P376" s="5"/>
      <c r="Q376" s="5"/>
      <c r="R376" s="5"/>
      <c r="S376" s="5"/>
    </row>
    <row r="377" spans="2:19">
      <c r="B377" s="3"/>
      <c r="E377" s="5" t="s">
        <v>902</v>
      </c>
      <c r="F377" s="5" t="s">
        <v>761</v>
      </c>
      <c r="G377" s="5"/>
      <c r="I377" s="158"/>
      <c r="J377" s="5"/>
      <c r="K377" s="5"/>
      <c r="L377" s="5"/>
      <c r="M377" s="5"/>
      <c r="N377" s="5"/>
      <c r="O377" s="5"/>
      <c r="P377" s="5"/>
      <c r="Q377" s="5"/>
      <c r="R377" s="5"/>
      <c r="S377" s="5"/>
    </row>
    <row r="378" spans="2:19">
      <c r="B378" s="3"/>
      <c r="E378" s="5"/>
      <c r="F378" s="5" t="s">
        <v>762</v>
      </c>
      <c r="G378" s="5"/>
      <c r="I378" s="663"/>
      <c r="J378" s="5"/>
      <c r="K378" s="5"/>
      <c r="L378" s="5"/>
      <c r="M378" s="5"/>
      <c r="N378" s="5"/>
      <c r="O378" s="5"/>
      <c r="P378" s="5"/>
      <c r="Q378" s="5"/>
      <c r="R378" s="5"/>
      <c r="S378" s="5"/>
    </row>
    <row r="379" spans="2:19">
      <c r="B379" s="3"/>
      <c r="E379" s="5"/>
      <c r="F379" s="5" t="s">
        <v>1033</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750</v>
      </c>
      <c r="E381" s="3" t="s">
        <v>510</v>
      </c>
      <c r="J381" s="5"/>
      <c r="K381" s="5"/>
      <c r="L381" s="5"/>
      <c r="M381" s="5"/>
      <c r="N381" s="5"/>
      <c r="O381" s="5"/>
      <c r="P381" s="5"/>
      <c r="Q381" s="5"/>
      <c r="R381" s="5"/>
      <c r="S381" s="5"/>
    </row>
    <row r="382" spans="2:19">
      <c r="B382" s="3"/>
      <c r="D382" s="3"/>
      <c r="E382" s="5" t="s">
        <v>1006</v>
      </c>
      <c r="F382" s="5"/>
      <c r="G382" s="5"/>
      <c r="J382" s="5"/>
      <c r="K382" s="5"/>
      <c r="L382" s="5"/>
      <c r="M382" s="5"/>
      <c r="N382" s="5"/>
      <c r="O382" s="5"/>
      <c r="P382" s="5"/>
      <c r="Q382" s="5"/>
      <c r="R382" s="5"/>
      <c r="S382" s="5"/>
    </row>
    <row r="383" spans="2:19">
      <c r="B383" s="3"/>
      <c r="D383" s="3"/>
      <c r="E383" s="5" t="s">
        <v>554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503</v>
      </c>
      <c r="E385" s="3" t="s">
        <v>255</v>
      </c>
      <c r="J385" s="5"/>
      <c r="K385" s="5"/>
      <c r="L385" s="5"/>
      <c r="M385" s="5"/>
      <c r="N385" s="5"/>
      <c r="O385" s="5"/>
      <c r="P385" s="5"/>
      <c r="Q385" s="5"/>
      <c r="R385" s="5"/>
      <c r="S385" s="5"/>
    </row>
    <row r="386" spans="1:38">
      <c r="B386" s="3"/>
      <c r="E386" s="5" t="s">
        <v>901</v>
      </c>
      <c r="F386" s="5" t="s">
        <v>763</v>
      </c>
      <c r="G386" s="5"/>
      <c r="I386" s="5"/>
      <c r="J386" s="5"/>
      <c r="K386" s="5"/>
      <c r="L386" s="5"/>
      <c r="M386" s="5"/>
      <c r="N386" s="5"/>
      <c r="O386" s="5"/>
      <c r="P386" s="5"/>
      <c r="Q386" s="5"/>
      <c r="R386" s="5"/>
      <c r="S386" s="5"/>
    </row>
    <row r="387" spans="1:38">
      <c r="B387" s="3"/>
      <c r="E387" s="5"/>
      <c r="F387" s="158" t="s">
        <v>1592</v>
      </c>
      <c r="G387" s="5"/>
      <c r="I387" s="158"/>
      <c r="J387" s="5"/>
      <c r="K387" s="5"/>
      <c r="L387" s="5"/>
      <c r="M387" s="5"/>
      <c r="N387" s="5"/>
      <c r="O387" s="5"/>
      <c r="P387" s="5"/>
      <c r="Q387" s="5"/>
      <c r="R387" s="5"/>
      <c r="S387" s="5"/>
    </row>
    <row r="388" spans="1:38">
      <c r="B388" s="3"/>
      <c r="E388" s="5" t="s">
        <v>902</v>
      </c>
      <c r="F388" s="5" t="s">
        <v>764</v>
      </c>
      <c r="G388" s="5"/>
      <c r="I388" s="158"/>
      <c r="J388" s="5"/>
      <c r="K388" s="5"/>
      <c r="L388" s="5"/>
      <c r="M388" s="5"/>
      <c r="N388" s="5"/>
      <c r="O388" s="5"/>
      <c r="P388" s="5"/>
      <c r="Q388" s="5"/>
      <c r="R388" s="5"/>
      <c r="S388" s="5"/>
    </row>
    <row r="389" spans="1:38">
      <c r="B389" s="3"/>
      <c r="E389" s="5"/>
      <c r="F389" s="5" t="s">
        <v>765</v>
      </c>
      <c r="G389" s="5"/>
      <c r="I389" s="663"/>
      <c r="J389" s="5"/>
      <c r="K389" s="5"/>
      <c r="L389" s="5"/>
      <c r="M389" s="5"/>
      <c r="N389" s="5"/>
      <c r="O389" s="5"/>
      <c r="P389" s="5"/>
      <c r="Q389" s="5"/>
      <c r="R389" s="5"/>
      <c r="S389" s="5"/>
    </row>
    <row r="390" spans="1:38">
      <c r="B390" s="3"/>
      <c r="E390" s="5"/>
      <c r="F390" s="5" t="s">
        <v>1034</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752</v>
      </c>
      <c r="C393" s="168" t="s">
        <v>854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854</v>
      </c>
      <c r="I395" s="5"/>
      <c r="J395" s="5"/>
      <c r="K395" s="5"/>
      <c r="L395" s="5"/>
      <c r="M395" s="5"/>
      <c r="N395" s="5"/>
      <c r="O395" s="5"/>
      <c r="P395" s="5"/>
      <c r="Q395" s="5"/>
      <c r="R395" s="5"/>
      <c r="S395" s="5"/>
    </row>
    <row r="396" spans="1:38">
      <c r="B396" s="3"/>
      <c r="D396" s="5"/>
      <c r="E396" s="5" t="s">
        <v>901</v>
      </c>
      <c r="F396" s="5" t="s">
        <v>251</v>
      </c>
      <c r="G396" s="5"/>
      <c r="I396" s="5"/>
      <c r="J396" s="5"/>
      <c r="K396" s="5"/>
      <c r="L396" s="5"/>
      <c r="M396" s="5"/>
      <c r="N396" s="5"/>
      <c r="O396" s="5"/>
      <c r="P396" s="5"/>
      <c r="Q396" s="5"/>
      <c r="R396" s="5"/>
      <c r="S396" s="5"/>
    </row>
    <row r="397" spans="1:38">
      <c r="B397" s="3"/>
      <c r="E397" s="5" t="s">
        <v>902</v>
      </c>
      <c r="F397" s="5" t="s">
        <v>890</v>
      </c>
      <c r="G397" s="5"/>
      <c r="I397" s="5"/>
      <c r="J397" s="5"/>
      <c r="K397" s="5"/>
      <c r="L397" s="5"/>
      <c r="M397" s="5"/>
      <c r="N397" s="5"/>
      <c r="O397" s="5"/>
      <c r="P397" s="5"/>
      <c r="Q397" s="5"/>
      <c r="R397" s="5"/>
      <c r="S397" s="5"/>
    </row>
    <row r="398" spans="1:38">
      <c r="B398" s="3"/>
      <c r="E398" s="5" t="s">
        <v>908</v>
      </c>
      <c r="F398" s="5" t="s">
        <v>2168</v>
      </c>
      <c r="I398" s="5"/>
      <c r="J398" s="5"/>
      <c r="K398" s="5"/>
      <c r="L398" s="5"/>
      <c r="M398" s="5"/>
      <c r="N398" s="5"/>
      <c r="O398" s="5"/>
      <c r="P398" s="5"/>
      <c r="Q398" s="5"/>
      <c r="R398" s="5"/>
      <c r="S398" s="5"/>
    </row>
    <row r="399" spans="1:38"/>
    <row r="400" spans="1:38">
      <c r="B400" s="3"/>
      <c r="C400" s="3" t="s">
        <v>278</v>
      </c>
      <c r="G400" s="3" t="s">
        <v>886</v>
      </c>
      <c r="I400" s="5"/>
      <c r="S400" s="5"/>
    </row>
    <row r="401" spans="1:38">
      <c r="B401" s="3"/>
      <c r="F401" s="5" t="s">
        <v>1206</v>
      </c>
      <c r="S401" s="5"/>
    </row>
    <row r="402" spans="1:38">
      <c r="B402" s="3"/>
      <c r="S402" s="5"/>
    </row>
    <row r="403" spans="1:38">
      <c r="B403" s="3"/>
      <c r="C403" s="3" t="s">
        <v>331</v>
      </c>
      <c r="G403" s="3" t="s">
        <v>141</v>
      </c>
      <c r="S403" s="5"/>
    </row>
    <row r="404" spans="1:38">
      <c r="B404" s="3"/>
      <c r="E404" t="s">
        <v>901</v>
      </c>
      <c r="F404" t="s">
        <v>142</v>
      </c>
      <c r="S404" s="5"/>
    </row>
    <row r="405" spans="1:38">
      <c r="B405" s="3"/>
      <c r="E405" t="s">
        <v>902</v>
      </c>
      <c r="F405" s="5" t="s">
        <v>1205</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2169</v>
      </c>
      <c r="G409" s="3"/>
      <c r="I409" s="5"/>
      <c r="S409" s="5"/>
    </row>
    <row r="410" spans="1:38">
      <c r="B410" s="3"/>
      <c r="C410" s="41" t="s">
        <v>1923</v>
      </c>
      <c r="S410" s="5"/>
    </row>
    <row r="411" spans="1:38">
      <c r="B411" s="3"/>
      <c r="C411" s="5" t="s">
        <v>2170</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85" zoomScaleNormal="85" workbookViewId="0">
      <selection activeCell="O25" sqref="O25"/>
    </sheetView>
  </sheetViews>
  <sheetFormatPr defaultColWidth="0" defaultRowHeight="15" customHeight="1"/>
  <cols>
    <col min="1" max="1" width="3.42578125" style="754" customWidth="1"/>
    <col min="2" max="4" width="17.42578125" style="754" customWidth="1"/>
    <col min="5" max="5" width="15.42578125" style="754" customWidth="1"/>
    <col min="6" max="6" width="2.42578125" style="754" customWidth="1"/>
    <col min="7" max="7" width="14.42578125" style="754" customWidth="1"/>
    <col min="8" max="9" width="2.42578125" style="754" customWidth="1"/>
    <col min="10" max="10" width="3.42578125" style="754" customWidth="1"/>
    <col min="11" max="14" width="2.42578125" style="754" customWidth="1"/>
    <col min="15" max="15" width="43.7109375" style="754" customWidth="1"/>
    <col min="16" max="16" width="7.42578125" style="754" customWidth="1"/>
    <col min="17" max="17" width="3.42578125" style="754" customWidth="1"/>
    <col min="18" max="19" width="10.42578125" style="754" customWidth="1"/>
    <col min="20" max="20" width="8.85546875" style="754" customWidth="1"/>
    <col min="21" max="16384" width="8.85546875" style="754" hidden="1"/>
  </cols>
  <sheetData>
    <row r="1" spans="1:19" ht="15" customHeight="1">
      <c r="A1" s="1946" t="s">
        <v>1865</v>
      </c>
      <c r="B1" s="1946"/>
      <c r="C1" s="1946"/>
      <c r="D1" s="1946"/>
      <c r="E1" s="1946"/>
      <c r="F1" s="1946"/>
      <c r="G1" s="1946"/>
      <c r="H1" s="1946"/>
      <c r="I1" s="1946"/>
      <c r="J1" s="1946"/>
      <c r="K1" s="1946"/>
      <c r="L1" s="1946"/>
      <c r="M1" s="1946"/>
      <c r="N1" s="1946"/>
      <c r="O1" s="1946"/>
      <c r="P1" s="1946"/>
      <c r="Q1" s="1946"/>
      <c r="R1" s="1946"/>
      <c r="S1" s="1946"/>
    </row>
    <row r="2" spans="1:19" ht="15" customHeight="1">
      <c r="A2" s="1946"/>
      <c r="B2" s="1946"/>
      <c r="C2" s="1946"/>
      <c r="D2" s="1946"/>
      <c r="E2" s="1946"/>
      <c r="F2" s="1946"/>
      <c r="G2" s="1946"/>
      <c r="H2" s="1946"/>
      <c r="I2" s="1946"/>
      <c r="J2" s="1946"/>
      <c r="K2" s="1946"/>
      <c r="L2" s="1946"/>
      <c r="M2" s="1946"/>
      <c r="N2" s="1946"/>
      <c r="O2" s="1946"/>
      <c r="P2" s="1946"/>
      <c r="Q2" s="1946"/>
      <c r="R2" s="1946"/>
      <c r="S2" s="1946"/>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1" t="s">
        <v>2123</v>
      </c>
      <c r="C4" s="1931"/>
      <c r="D4" s="1931"/>
      <c r="E4" s="1931"/>
      <c r="F4" s="1931"/>
      <c r="G4" s="1931"/>
      <c r="H4" s="1931"/>
      <c r="I4" s="1931"/>
      <c r="J4" s="1931"/>
      <c r="K4" s="1931"/>
      <c r="L4" s="1931"/>
      <c r="M4" s="1931"/>
      <c r="N4" s="1931"/>
      <c r="O4" s="1931"/>
      <c r="P4" s="1931"/>
      <c r="Q4" s="1931"/>
      <c r="R4" s="1931"/>
    </row>
    <row r="5" spans="1:19" ht="15" customHeight="1">
      <c r="A5" s="507"/>
      <c r="B5" s="1931"/>
      <c r="C5" s="1931"/>
      <c r="D5" s="1931"/>
      <c r="E5" s="1931"/>
      <c r="F5" s="1931"/>
      <c r="G5" s="1931"/>
      <c r="H5" s="1931"/>
      <c r="I5" s="1931"/>
      <c r="J5" s="1931"/>
      <c r="K5" s="1931"/>
      <c r="L5" s="1931"/>
      <c r="M5" s="1931"/>
      <c r="N5" s="1931"/>
      <c r="O5" s="1931"/>
      <c r="P5" s="1931"/>
      <c r="Q5" s="1931"/>
      <c r="R5" s="1931"/>
    </row>
    <row r="6" spans="1:19" ht="15" customHeight="1">
      <c r="A6" s="507"/>
      <c r="B6" s="1931"/>
      <c r="C6" s="1931"/>
      <c r="D6" s="1931"/>
      <c r="E6" s="1931"/>
      <c r="F6" s="1931"/>
      <c r="G6" s="1931"/>
      <c r="H6" s="1931"/>
      <c r="I6" s="1931"/>
      <c r="J6" s="1931"/>
      <c r="K6" s="1931"/>
      <c r="L6" s="1931"/>
      <c r="M6" s="1931"/>
      <c r="N6" s="1931"/>
      <c r="O6" s="1931"/>
      <c r="P6" s="1931"/>
      <c r="Q6" s="1931"/>
      <c r="R6" s="1931"/>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1" t="s">
        <v>2231</v>
      </c>
      <c r="C8" s="1931"/>
      <c r="D8" s="1931"/>
      <c r="E8" s="1931"/>
      <c r="F8" s="1931"/>
      <c r="G8" s="1931"/>
      <c r="H8" s="1931"/>
      <c r="I8" s="1931"/>
      <c r="J8" s="1931"/>
      <c r="K8" s="1931"/>
      <c r="L8" s="1931"/>
      <c r="M8" s="1931"/>
      <c r="N8" s="1931"/>
      <c r="O8" s="1931"/>
      <c r="P8" s="1931"/>
      <c r="Q8" s="1931"/>
      <c r="R8" s="1931"/>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1" t="s">
        <v>2209</v>
      </c>
      <c r="C10" s="1931"/>
      <c r="D10" s="1931"/>
      <c r="E10" s="1931"/>
      <c r="F10" s="1931"/>
      <c r="G10" s="1931"/>
      <c r="H10" s="1931"/>
      <c r="I10" s="1931"/>
      <c r="J10" s="1931"/>
      <c r="K10" s="1931"/>
      <c r="L10" s="1931"/>
      <c r="M10" s="1931"/>
      <c r="N10" s="1931"/>
      <c r="O10" s="1931"/>
      <c r="P10" s="1931"/>
      <c r="Q10" s="1931"/>
      <c r="R10" s="1931"/>
    </row>
    <row r="11" spans="1:19" ht="29.25" customHeight="1">
      <c r="A11" s="507"/>
      <c r="B11" s="1931"/>
      <c r="C11" s="1931"/>
      <c r="D11" s="1931"/>
      <c r="E11" s="1931"/>
      <c r="F11" s="1931"/>
      <c r="G11" s="1931"/>
      <c r="H11" s="1931"/>
      <c r="I11" s="1931"/>
      <c r="J11" s="1931"/>
      <c r="K11" s="1931"/>
      <c r="L11" s="1931"/>
      <c r="M11" s="1931"/>
      <c r="N11" s="1931"/>
      <c r="O11" s="1931"/>
      <c r="P11" s="1931"/>
      <c r="Q11" s="1931"/>
      <c r="R11" s="1931"/>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1" t="s">
        <v>2124</v>
      </c>
      <c r="C13" s="1931"/>
      <c r="D13" s="1931"/>
      <c r="E13" s="1931"/>
      <c r="F13" s="1931"/>
      <c r="G13" s="1931"/>
      <c r="H13" s="1931"/>
      <c r="I13" s="1931"/>
      <c r="J13" s="1931"/>
      <c r="K13" s="1931"/>
      <c r="L13" s="1931"/>
      <c r="M13" s="1931"/>
      <c r="N13" s="1931"/>
      <c r="O13" s="1931"/>
      <c r="P13" s="1931"/>
      <c r="Q13" s="1931"/>
      <c r="R13" s="1931"/>
    </row>
    <row r="14" spans="1:19" ht="15" customHeight="1">
      <c r="A14" s="507"/>
      <c r="B14" s="1931"/>
      <c r="C14" s="1931"/>
      <c r="D14" s="1931"/>
      <c r="E14" s="1931"/>
      <c r="F14" s="1931"/>
      <c r="G14" s="1931"/>
      <c r="H14" s="1931"/>
      <c r="I14" s="1931"/>
      <c r="J14" s="1931"/>
      <c r="K14" s="1931"/>
      <c r="L14" s="1931"/>
      <c r="M14" s="1931"/>
      <c r="N14" s="1931"/>
      <c r="O14" s="1931"/>
      <c r="P14" s="1931"/>
      <c r="Q14" s="1931"/>
      <c r="R14" s="1931"/>
    </row>
    <row r="15" spans="1:19" ht="15" customHeight="1">
      <c r="A15" s="507"/>
      <c r="B15" s="1931"/>
      <c r="C15" s="1931"/>
      <c r="D15" s="1931"/>
      <c r="E15" s="1931"/>
      <c r="F15" s="1931"/>
      <c r="G15" s="1931"/>
      <c r="H15" s="1931"/>
      <c r="I15" s="1931"/>
      <c r="J15" s="1931"/>
      <c r="K15" s="1931"/>
      <c r="L15" s="1931"/>
      <c r="M15" s="1931"/>
      <c r="N15" s="1931"/>
      <c r="O15" s="1931"/>
      <c r="P15" s="1931"/>
      <c r="Q15" s="1931"/>
      <c r="R15" s="1931"/>
    </row>
    <row r="16" spans="1:19" ht="15" customHeight="1">
      <c r="A16" s="507"/>
      <c r="B16" s="1931"/>
      <c r="C16" s="1931"/>
      <c r="D16" s="1931"/>
      <c r="E16" s="1931"/>
      <c r="F16" s="1931"/>
      <c r="G16" s="1931"/>
      <c r="H16" s="1931"/>
      <c r="I16" s="1931"/>
      <c r="J16" s="1931"/>
      <c r="K16" s="1931"/>
      <c r="L16" s="1931"/>
      <c r="M16" s="1931"/>
      <c r="N16" s="1931"/>
      <c r="O16" s="1931"/>
      <c r="P16" s="1931"/>
      <c r="Q16" s="1931"/>
      <c r="R16" s="1931"/>
    </row>
    <row r="17" spans="1:18" ht="15" customHeight="1">
      <c r="A17" s="507"/>
      <c r="B17" s="1931"/>
      <c r="C17" s="1931"/>
      <c r="D17" s="1931"/>
      <c r="E17" s="1931"/>
      <c r="F17" s="1931"/>
      <c r="G17" s="1931"/>
      <c r="H17" s="1931"/>
      <c r="I17" s="1931"/>
      <c r="J17" s="1931"/>
      <c r="K17" s="1931"/>
      <c r="L17" s="1931"/>
      <c r="M17" s="1931"/>
      <c r="N17" s="1931"/>
      <c r="O17" s="1931"/>
      <c r="P17" s="1931"/>
      <c r="Q17" s="1931"/>
      <c r="R17" s="1931"/>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1" t="s">
        <v>1804</v>
      </c>
      <c r="C19" s="1931"/>
      <c r="D19" s="1931"/>
      <c r="E19" s="1931"/>
      <c r="F19" s="1931"/>
      <c r="G19" s="1931"/>
      <c r="H19" s="1931"/>
      <c r="I19" s="1931"/>
      <c r="J19" s="1931"/>
      <c r="K19" s="1931"/>
      <c r="L19" s="1931"/>
      <c r="M19" s="1931"/>
      <c r="N19" s="1931"/>
      <c r="O19" s="1931"/>
      <c r="P19" s="1931"/>
      <c r="Q19" s="1931"/>
      <c r="R19" s="1931"/>
    </row>
    <row r="20" spans="1:18" ht="15" customHeight="1">
      <c r="A20" s="507"/>
      <c r="B20" s="1931"/>
      <c r="C20" s="1931"/>
      <c r="D20" s="1931"/>
      <c r="E20" s="1931"/>
      <c r="F20" s="1931"/>
      <c r="G20" s="1931"/>
      <c r="H20" s="1931"/>
      <c r="I20" s="1931"/>
      <c r="J20" s="1931"/>
      <c r="K20" s="1931"/>
      <c r="L20" s="1931"/>
      <c r="M20" s="1931"/>
      <c r="N20" s="1931"/>
      <c r="O20" s="1931"/>
      <c r="P20" s="1931"/>
      <c r="Q20" s="1931"/>
      <c r="R20" s="1931"/>
    </row>
    <row r="21" spans="1:18" ht="15" customHeight="1">
      <c r="A21" s="507"/>
      <c r="B21" s="1931"/>
      <c r="C21" s="1931"/>
      <c r="D21" s="1931"/>
      <c r="E21" s="1931"/>
      <c r="F21" s="1931"/>
      <c r="G21" s="1931"/>
      <c r="H21" s="1931"/>
      <c r="I21" s="1931"/>
      <c r="J21" s="1931"/>
      <c r="K21" s="1931"/>
      <c r="L21" s="1931"/>
      <c r="M21" s="1931"/>
      <c r="N21" s="1931"/>
      <c r="O21" s="1931"/>
      <c r="P21" s="1931"/>
      <c r="Q21" s="1931"/>
      <c r="R21" s="1931"/>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1" t="s">
        <v>1805</v>
      </c>
      <c r="C23" s="1931"/>
      <c r="D23" s="1931"/>
      <c r="E23" s="1931"/>
      <c r="F23" s="1931"/>
      <c r="G23" s="1931"/>
      <c r="H23" s="1931"/>
      <c r="I23" s="1931"/>
      <c r="J23" s="1931"/>
      <c r="K23" s="1931"/>
      <c r="L23" s="1931"/>
      <c r="M23" s="1931"/>
      <c r="N23" s="1931"/>
      <c r="O23" s="1931"/>
      <c r="P23" s="1931"/>
      <c r="Q23" s="1931"/>
      <c r="R23" s="1931"/>
    </row>
    <row r="24" spans="1:18" ht="15" customHeight="1">
      <c r="B24" s="1931"/>
      <c r="C24" s="1931"/>
      <c r="D24" s="1931"/>
      <c r="E24" s="1931"/>
      <c r="F24" s="1931"/>
      <c r="G24" s="1931"/>
      <c r="H24" s="1931"/>
      <c r="I24" s="1931"/>
      <c r="J24" s="1931"/>
      <c r="K24" s="1931"/>
      <c r="L24" s="1931"/>
      <c r="M24" s="1931"/>
      <c r="N24" s="1931"/>
      <c r="O24" s="1931"/>
      <c r="P24" s="1931"/>
      <c r="Q24" s="1931"/>
      <c r="R24" s="1931"/>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1" t="s">
        <v>1696</v>
      </c>
      <c r="C26" s="1931"/>
      <c r="D26" s="1931"/>
      <c r="E26" s="1931"/>
      <c r="F26" s="1931"/>
      <c r="G26" s="1931"/>
      <c r="H26" s="1931"/>
      <c r="I26" s="1931"/>
      <c r="J26" s="1931"/>
      <c r="K26" s="1931"/>
      <c r="L26" s="1931"/>
      <c r="M26" s="1931"/>
      <c r="N26" s="1931"/>
      <c r="O26" s="1931"/>
      <c r="P26" s="1931"/>
      <c r="Q26" s="1931"/>
      <c r="R26" s="1931"/>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7" t="s">
        <v>1609</v>
      </c>
      <c r="C29" s="1957"/>
      <c r="D29" s="1957"/>
      <c r="E29" s="1957"/>
      <c r="F29" s="1957"/>
      <c r="G29" s="1957"/>
      <c r="H29" s="376"/>
      <c r="I29" s="376"/>
      <c r="J29" s="376"/>
      <c r="K29" s="376"/>
      <c r="L29" s="376"/>
      <c r="M29" s="376"/>
      <c r="N29" s="376"/>
      <c r="O29" s="1955" t="s">
        <v>1618</v>
      </c>
    </row>
    <row r="30" spans="1:18" ht="15" customHeight="1">
      <c r="B30" s="1957"/>
      <c r="C30" s="1957"/>
      <c r="D30" s="1957"/>
      <c r="E30" s="1957"/>
      <c r="F30" s="1957"/>
      <c r="G30" s="1957"/>
      <c r="H30" s="376"/>
      <c r="I30" s="376"/>
      <c r="J30" s="376"/>
      <c r="K30" s="376"/>
      <c r="L30" s="376"/>
      <c r="M30" s="376"/>
      <c r="N30" s="376"/>
      <c r="O30" s="1955"/>
    </row>
    <row r="31" spans="1:18" ht="15" customHeight="1">
      <c r="B31" s="1957"/>
      <c r="C31" s="1957"/>
      <c r="D31" s="1957"/>
      <c r="E31" s="1957"/>
      <c r="F31" s="1957"/>
      <c r="G31" s="1957"/>
      <c r="H31" s="376"/>
      <c r="I31" s="376"/>
      <c r="J31" s="376"/>
      <c r="K31" s="376"/>
      <c r="L31" s="376"/>
      <c r="M31" s="376"/>
      <c r="N31" s="376"/>
      <c r="O31" s="1955"/>
    </row>
    <row r="32" spans="1:18" ht="15" customHeight="1">
      <c r="B32" s="1958"/>
      <c r="C32" s="1958"/>
      <c r="D32" s="1958"/>
      <c r="E32" s="1958"/>
      <c r="F32" s="1958"/>
      <c r="G32" s="1958"/>
      <c r="I32" s="1924" t="s">
        <v>139</v>
      </c>
      <c r="J32" s="1925" t="s">
        <v>993</v>
      </c>
      <c r="K32" s="1959">
        <v>1</v>
      </c>
      <c r="M32" s="509"/>
      <c r="O32" s="1956"/>
      <c r="P32" s="1925" t="s">
        <v>1944</v>
      </c>
    </row>
    <row r="33" spans="1:21" ht="15" customHeight="1">
      <c r="B33" s="1960" t="s">
        <v>1613</v>
      </c>
      <c r="C33" s="1960"/>
      <c r="D33" s="1960"/>
      <c r="E33" s="1960"/>
      <c r="F33" s="1960"/>
      <c r="G33" s="1960"/>
      <c r="I33" s="1924"/>
      <c r="J33" s="1925"/>
      <c r="K33" s="1959"/>
      <c r="M33" s="510"/>
      <c r="O33" s="1960" t="s">
        <v>1613</v>
      </c>
      <c r="P33" s="1925"/>
    </row>
    <row r="34" spans="1:21" ht="15" customHeight="1">
      <c r="B34" s="1924"/>
      <c r="C34" s="1924"/>
      <c r="D34" s="1924"/>
      <c r="E34" s="1924"/>
      <c r="F34" s="1924"/>
      <c r="G34" s="1924"/>
      <c r="I34" s="648"/>
      <c r="J34" s="647"/>
      <c r="K34" s="527"/>
      <c r="M34" s="510"/>
      <c r="O34" s="1924"/>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7" t="s">
        <v>1603</v>
      </c>
      <c r="C37" s="1947"/>
      <c r="D37" s="1947"/>
      <c r="E37" s="1947"/>
      <c r="F37" s="516"/>
      <c r="G37" s="516"/>
      <c r="H37" s="517"/>
      <c r="I37" s="376"/>
      <c r="J37" s="376"/>
      <c r="L37" s="529"/>
      <c r="M37" s="529"/>
      <c r="N37" s="529"/>
      <c r="O37" s="529"/>
      <c r="P37" s="529"/>
      <c r="Q37" s="529"/>
      <c r="R37" s="529"/>
      <c r="S37" s="529"/>
    </row>
    <row r="38" spans="1:21" ht="15" customHeight="1">
      <c r="B38" s="1934" t="s">
        <v>1619</v>
      </c>
      <c r="C38" s="1934"/>
      <c r="D38" s="1934"/>
      <c r="E38" s="1934"/>
      <c r="F38" s="650"/>
      <c r="G38" s="518">
        <f>D110</f>
        <v>1479431.1944500052</v>
      </c>
      <c r="H38" s="384"/>
      <c r="I38" s="519"/>
      <c r="J38" s="384"/>
      <c r="K38" s="1943" t="s">
        <v>2228</v>
      </c>
      <c r="L38" s="1943"/>
      <c r="M38" s="1943"/>
      <c r="N38" s="1943"/>
      <c r="O38" s="1943"/>
      <c r="P38" s="1943"/>
      <c r="Q38" s="1943"/>
      <c r="R38" s="1943"/>
      <c r="S38" s="1943"/>
    </row>
    <row r="39" spans="1:21" ht="15" customHeight="1">
      <c r="B39" s="1942" t="s">
        <v>1284</v>
      </c>
      <c r="C39" s="1942"/>
      <c r="D39" s="1942"/>
      <c r="E39" s="1942"/>
      <c r="F39" s="650"/>
      <c r="G39" s="632">
        <v>2610000</v>
      </c>
      <c r="H39" s="384"/>
      <c r="I39" s="519"/>
      <c r="J39" s="384"/>
      <c r="K39" s="1943"/>
      <c r="L39" s="1943"/>
      <c r="M39" s="1943"/>
      <c r="N39" s="1943"/>
      <c r="O39" s="1943"/>
      <c r="P39" s="1943"/>
      <c r="Q39" s="1943"/>
      <c r="R39" s="1943"/>
      <c r="S39" s="1943"/>
    </row>
    <row r="40" spans="1:21" ht="15" customHeight="1">
      <c r="B40" s="1942" t="s">
        <v>1285</v>
      </c>
      <c r="C40" s="1942"/>
      <c r="D40" s="1942"/>
      <c r="E40" s="1942"/>
      <c r="F40" s="650"/>
      <c r="G40" s="632"/>
      <c r="H40" s="384"/>
      <c r="I40" s="519"/>
      <c r="J40" s="384"/>
      <c r="K40" s="1943"/>
      <c r="L40" s="1943"/>
      <c r="M40" s="1943"/>
      <c r="N40" s="1943"/>
      <c r="O40" s="1943"/>
      <c r="P40" s="1943"/>
      <c r="Q40" s="1943"/>
      <c r="R40" s="1943"/>
      <c r="S40" s="1943"/>
    </row>
    <row r="41" spans="1:21" ht="15" customHeight="1">
      <c r="B41" s="1952" t="s">
        <v>1614</v>
      </c>
      <c r="C41" s="1952"/>
      <c r="D41" s="1952"/>
      <c r="E41" s="1952"/>
      <c r="F41" s="650"/>
      <c r="G41" s="384"/>
      <c r="H41" s="384"/>
      <c r="I41" s="519"/>
      <c r="J41" s="384"/>
      <c r="K41" s="1936" t="s">
        <v>124</v>
      </c>
      <c r="L41" s="1936"/>
      <c r="M41" s="1936"/>
      <c r="N41" s="1936"/>
      <c r="O41" s="1936"/>
      <c r="P41" s="1936"/>
      <c r="Q41" s="1936"/>
      <c r="R41" s="1936"/>
      <c r="S41" s="1936"/>
    </row>
    <row r="42" spans="1:21" ht="15" customHeight="1">
      <c r="B42" s="634" t="s">
        <v>2369</v>
      </c>
      <c r="C42" s="634"/>
      <c r="D42" s="628"/>
      <c r="E42" s="652">
        <v>612751</v>
      </c>
      <c r="F42" s="650"/>
      <c r="G42" s="384"/>
      <c r="H42" s="384"/>
      <c r="I42" s="519"/>
      <c r="J42" s="384"/>
      <c r="K42" s="1941"/>
      <c r="L42" s="1941"/>
      <c r="M42" s="1941"/>
      <c r="N42" s="1941"/>
      <c r="O42" s="1941"/>
      <c r="Q42" s="1921"/>
      <c r="R42" s="1921"/>
      <c r="U42" s="754" t="s">
        <v>124</v>
      </c>
    </row>
    <row r="43" spans="1:21" ht="15" customHeight="1">
      <c r="B43" s="634" t="s">
        <v>2370</v>
      </c>
      <c r="C43" s="634"/>
      <c r="D43" s="504"/>
      <c r="E43" s="652">
        <v>1079394</v>
      </c>
      <c r="F43" s="650"/>
      <c r="G43" s="384"/>
      <c r="H43" s="384"/>
      <c r="I43" s="519"/>
      <c r="J43" s="384"/>
      <c r="L43" s="384"/>
      <c r="M43" s="376"/>
      <c r="N43" s="376"/>
      <c r="O43" s="376"/>
      <c r="Q43" s="520"/>
      <c r="R43" s="520"/>
      <c r="U43" s="754" t="s">
        <v>2227</v>
      </c>
    </row>
    <row r="44" spans="1:21" ht="15" customHeight="1">
      <c r="B44" s="634" t="s">
        <v>2371</v>
      </c>
      <c r="C44" s="634"/>
      <c r="D44" s="504"/>
      <c r="E44" s="652">
        <v>9709674</v>
      </c>
      <c r="F44" s="650"/>
      <c r="G44" s="384"/>
      <c r="H44" s="384"/>
      <c r="I44" s="519"/>
      <c r="K44" s="383" t="s">
        <v>1856</v>
      </c>
      <c r="Q44" s="1921"/>
      <c r="R44" s="1921"/>
    </row>
    <row r="45" spans="1:21" ht="15" customHeight="1">
      <c r="B45" s="634" t="s">
        <v>2329</v>
      </c>
      <c r="C45" s="634"/>
      <c r="D45" s="504"/>
      <c r="E45" s="652">
        <v>1000000</v>
      </c>
      <c r="F45" s="650"/>
      <c r="G45" s="384"/>
      <c r="H45" s="384"/>
      <c r="I45" s="519"/>
      <c r="K45" s="388" t="s">
        <v>1851</v>
      </c>
      <c r="L45" s="388"/>
      <c r="M45" s="384"/>
      <c r="N45" s="384"/>
      <c r="O45" s="384"/>
      <c r="P45" s="384"/>
    </row>
    <row r="46" spans="1:21" ht="15" customHeight="1">
      <c r="B46" s="634"/>
      <c r="C46" s="634"/>
      <c r="D46" s="504"/>
      <c r="E46" s="652"/>
      <c r="F46" s="650"/>
      <c r="G46" s="384"/>
      <c r="H46" s="384"/>
      <c r="I46" s="519"/>
      <c r="J46" s="384"/>
      <c r="K46" s="1918" t="s">
        <v>1852</v>
      </c>
      <c r="L46" s="1918"/>
      <c r="M46" s="1918"/>
      <c r="N46" s="1918"/>
      <c r="O46" s="1918"/>
      <c r="Q46" s="1916"/>
      <c r="R46" s="1916"/>
    </row>
    <row r="47" spans="1:21" ht="15" customHeight="1">
      <c r="B47" s="634"/>
      <c r="C47" s="634"/>
      <c r="D47" s="504"/>
      <c r="E47" s="652"/>
      <c r="F47" s="650"/>
      <c r="G47" s="384"/>
      <c r="H47" s="384"/>
      <c r="I47" s="519"/>
      <c r="J47" s="384"/>
      <c r="K47" s="1917" t="s">
        <v>1853</v>
      </c>
      <c r="L47" s="1917"/>
      <c r="M47" s="1917"/>
      <c r="N47" s="1917"/>
      <c r="O47" s="1917"/>
      <c r="Q47" s="1954"/>
      <c r="R47" s="1954"/>
    </row>
    <row r="48" spans="1:21" ht="15" customHeight="1">
      <c r="B48" s="634"/>
      <c r="C48" s="634"/>
      <c r="D48" s="504"/>
      <c r="E48" s="652"/>
      <c r="F48" s="650"/>
      <c r="G48" s="384"/>
      <c r="H48" s="384"/>
      <c r="I48" s="519"/>
      <c r="J48" s="384"/>
      <c r="K48" s="1953" t="s">
        <v>1854</v>
      </c>
      <c r="L48" s="1953"/>
      <c r="M48" s="1953"/>
      <c r="N48" s="1953"/>
      <c r="O48" s="1953"/>
      <c r="Q48" s="1918">
        <f>Q46+Q47</f>
        <v>0</v>
      </c>
      <c r="R48" s="1918"/>
    </row>
    <row r="49" spans="1:29" ht="15" customHeight="1">
      <c r="B49" s="634"/>
      <c r="C49" s="634"/>
      <c r="D49" s="504"/>
      <c r="E49" s="652"/>
      <c r="F49" s="650"/>
      <c r="G49" s="384"/>
      <c r="H49" s="384"/>
      <c r="I49" s="519"/>
      <c r="J49" s="384"/>
    </row>
    <row r="50" spans="1:29" ht="15" customHeight="1">
      <c r="B50" s="630" t="s">
        <v>1697</v>
      </c>
      <c r="C50" s="630"/>
      <c r="D50" s="633"/>
      <c r="E50" s="631">
        <f>MAX(IF('Sources and Uses Budget'!B15="",0,'Sources and Uses Budget'!B15),IF(Application!AG387="",0,Application!AG387))</f>
        <v>0</v>
      </c>
      <c r="F50" s="650"/>
      <c r="G50" s="384"/>
      <c r="H50" s="384"/>
      <c r="I50" s="519"/>
      <c r="J50" s="384"/>
    </row>
    <row r="51" spans="1:29" ht="15" customHeight="1">
      <c r="B51" s="629" t="s">
        <v>1347</v>
      </c>
      <c r="C51" s="629"/>
      <c r="D51" s="633"/>
      <c r="E51" s="631"/>
      <c r="F51" s="650"/>
      <c r="G51" s="384"/>
      <c r="H51" s="384"/>
      <c r="I51" s="519"/>
      <c r="J51" s="384"/>
    </row>
    <row r="52" spans="1:29" ht="15" customHeight="1">
      <c r="B52" s="1934" t="s">
        <v>1610</v>
      </c>
      <c r="C52" s="1934"/>
      <c r="D52" s="1934"/>
      <c r="E52" s="1934"/>
      <c r="F52" s="650"/>
      <c r="G52" s="518">
        <f>SUM(E42:E49)-ABS(E50)-ABS(E51)</f>
        <v>12401819</v>
      </c>
      <c r="H52" s="384"/>
      <c r="I52" s="519"/>
      <c r="J52" s="384"/>
    </row>
    <row r="53" spans="1:29" ht="15" customHeight="1">
      <c r="C53" s="523"/>
      <c r="D53" s="523" t="s">
        <v>876</v>
      </c>
      <c r="E53" s="523"/>
      <c r="F53" s="523"/>
      <c r="G53" s="524">
        <f>SUM(G38:G40)+G52</f>
        <v>16491250.194450006</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975</v>
      </c>
    </row>
    <row r="56" spans="1:29" ht="15" customHeight="1">
      <c r="B56" s="1933" t="s">
        <v>1265</v>
      </c>
      <c r="C56" s="1933"/>
      <c r="D56" s="650"/>
      <c r="E56" s="650"/>
      <c r="F56" s="650"/>
      <c r="G56" s="650"/>
      <c r="H56" s="650"/>
      <c r="I56" s="650"/>
      <c r="J56" s="650"/>
      <c r="K56" s="650"/>
      <c r="L56" s="650"/>
      <c r="M56" s="650"/>
      <c r="N56" s="650"/>
      <c r="O56" s="650"/>
      <c r="P56" s="650"/>
      <c r="U56" s="952" t="s">
        <v>1799</v>
      </c>
      <c r="AC56" s="953">
        <v>0.2</v>
      </c>
    </row>
    <row r="57" spans="1:29" ht="15" customHeight="1">
      <c r="A57" s="521"/>
      <c r="B57" s="1932" t="s">
        <v>1605</v>
      </c>
      <c r="C57" s="1932"/>
      <c r="D57" s="1932"/>
      <c r="E57" s="1932"/>
      <c r="F57" s="1932"/>
      <c r="G57" s="1932"/>
      <c r="H57" s="1932"/>
      <c r="I57" s="1932"/>
      <c r="J57" s="1932"/>
      <c r="K57" s="1932"/>
      <c r="L57" s="1932"/>
      <c r="M57" s="1932"/>
      <c r="N57" s="1932"/>
      <c r="O57" s="1932"/>
      <c r="P57" s="650"/>
      <c r="U57" s="952" t="s">
        <v>1800</v>
      </c>
      <c r="AC57" s="953">
        <v>0.1</v>
      </c>
    </row>
    <row r="58" spans="1:29" ht="15" customHeight="1">
      <c r="B58" s="1947" t="s">
        <v>2226</v>
      </c>
      <c r="C58" s="1948"/>
      <c r="D58" s="1948"/>
      <c r="E58" s="1948"/>
      <c r="F58" s="526"/>
      <c r="G58" s="526"/>
      <c r="H58" s="516"/>
      <c r="I58" s="516"/>
      <c r="J58" s="1949">
        <f>('Sources and Uses Budget'!D104+Q47)/('Sources and Uses Budget'!B104+Q48)</f>
        <v>0</v>
      </c>
      <c r="K58" s="1950"/>
      <c r="L58" s="1950"/>
      <c r="M58" s="1950"/>
      <c r="N58" s="1951"/>
      <c r="O58" s="516"/>
      <c r="P58" s="516"/>
      <c r="U58" s="952" t="s">
        <v>1801</v>
      </c>
      <c r="AC58" s="953">
        <v>0.1</v>
      </c>
    </row>
    <row r="59" spans="1:29" ht="15" customHeight="1">
      <c r="B59" s="1931" t="s">
        <v>2125</v>
      </c>
      <c r="C59" s="1931"/>
      <c r="D59" s="1931"/>
      <c r="E59" s="1931"/>
      <c r="F59" s="1931"/>
      <c r="G59" s="1931"/>
      <c r="H59" s="1931"/>
      <c r="I59" s="1931"/>
      <c r="J59" s="1931"/>
      <c r="K59" s="1931"/>
      <c r="L59" s="1931"/>
      <c r="M59" s="1931"/>
      <c r="N59" s="1931"/>
      <c r="O59" s="1931"/>
      <c r="P59" s="516"/>
      <c r="U59" s="952" t="s">
        <v>1802</v>
      </c>
      <c r="AC59" s="953">
        <v>0.05</v>
      </c>
    </row>
    <row r="60" spans="1:29" ht="15" customHeight="1">
      <c r="B60" s="1931"/>
      <c r="C60" s="1931"/>
      <c r="D60" s="1931"/>
      <c r="E60" s="1931"/>
      <c r="F60" s="1931"/>
      <c r="G60" s="1931"/>
      <c r="H60" s="1931"/>
      <c r="I60" s="1931"/>
      <c r="J60" s="1931"/>
      <c r="K60" s="1931"/>
      <c r="L60" s="1931"/>
      <c r="M60" s="1931"/>
      <c r="N60" s="1931"/>
      <c r="O60" s="1931"/>
      <c r="P60" s="516"/>
      <c r="AC60" s="954"/>
    </row>
    <row r="61" spans="1:29" ht="15" customHeight="1">
      <c r="B61" s="193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2"/>
      <c r="D61" s="1932"/>
      <c r="E61" s="1932"/>
      <c r="F61" s="1932"/>
      <c r="G61" s="1932"/>
      <c r="H61" s="1932"/>
      <c r="I61" s="1932"/>
      <c r="J61" s="1932"/>
      <c r="K61" s="1932"/>
      <c r="L61" s="1932"/>
      <c r="M61" s="1932"/>
      <c r="N61" s="1932"/>
      <c r="O61" s="1932"/>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7" t="s">
        <v>2229</v>
      </c>
      <c r="K63" s="1938"/>
      <c r="L63" s="1938"/>
      <c r="M63" s="1938"/>
      <c r="N63" s="1938"/>
      <c r="O63" s="1938"/>
      <c r="P63" s="1938"/>
      <c r="Q63" s="1938"/>
      <c r="R63" s="1938"/>
    </row>
    <row r="64" spans="1:29" ht="15" customHeight="1" thickBot="1">
      <c r="B64" s="1933" t="s">
        <v>1615</v>
      </c>
      <c r="C64" s="1933"/>
      <c r="D64" s="376"/>
      <c r="F64" s="376"/>
      <c r="G64" s="523" t="s">
        <v>1855</v>
      </c>
      <c r="H64" s="376"/>
      <c r="I64" s="758"/>
      <c r="J64" s="1939"/>
      <c r="K64" s="1940"/>
      <c r="L64" s="1940"/>
      <c r="M64" s="1940"/>
      <c r="N64" s="1940"/>
      <c r="O64" s="1940"/>
      <c r="P64" s="1940"/>
      <c r="Q64" s="1940"/>
      <c r="R64" s="1940"/>
      <c r="U64" s="951">
        <f>IF(K41="Rural project in a county where no tax credit applications have been received within 5 years",AC59,0)</f>
        <v>0</v>
      </c>
    </row>
    <row r="65" spans="1:22" ht="15" customHeight="1" thickBot="1">
      <c r="B65" s="527" t="s">
        <v>1608</v>
      </c>
      <c r="C65" s="512" t="str">
        <f>IF(OR(Application!M349="Yes",Application!M350="Yes"),"Yes","No")</f>
        <v>Yes</v>
      </c>
      <c r="E65" s="788"/>
      <c r="F65" s="788"/>
      <c r="G65" s="523" t="s">
        <v>1857</v>
      </c>
      <c r="H65" s="376"/>
      <c r="I65" s="758"/>
      <c r="J65" s="1939"/>
      <c r="K65" s="1940"/>
      <c r="L65" s="1940"/>
      <c r="M65" s="1940"/>
      <c r="N65" s="1940"/>
      <c r="O65" s="1940"/>
      <c r="P65" s="1940"/>
      <c r="Q65" s="1940"/>
      <c r="R65" s="1940"/>
      <c r="U65" s="951">
        <f>IF(J67="Non-rural project, Census Tract is Highest Resource (20 percentage points)",AC56,0)</f>
        <v>0</v>
      </c>
    </row>
    <row r="66" spans="1:22" ht="15" customHeight="1" thickBot="1">
      <c r="B66" s="528" t="s">
        <v>1684</v>
      </c>
      <c r="C66" s="638">
        <f>Application!AG430-Application!AG431</f>
        <v>58</v>
      </c>
      <c r="D66" s="788"/>
      <c r="E66" s="528" t="s">
        <v>1858</v>
      </c>
      <c r="F66" s="788"/>
      <c r="G66" s="655"/>
      <c r="H66" s="529"/>
      <c r="I66" s="759"/>
      <c r="J66" s="1939"/>
      <c r="K66" s="1940"/>
      <c r="L66" s="1940"/>
      <c r="M66" s="1940"/>
      <c r="N66" s="1940"/>
      <c r="O66" s="1940"/>
      <c r="P66" s="1940"/>
      <c r="Q66" s="1940"/>
      <c r="R66" s="1940"/>
      <c r="U66" s="951">
        <f>IF(J67="Non-rural project, Census Tract is High Resource (10 percentage points)",AC57,0)</f>
        <v>0</v>
      </c>
    </row>
    <row r="67" spans="1:22" ht="15" customHeight="1" thickBot="1">
      <c r="B67" s="528" t="s">
        <v>1604</v>
      </c>
      <c r="C67" s="639">
        <f>MIN(IF(AND(C65="Yes",G67&gt;=50),(0.75+(G67/200)),1),1.5)</f>
        <v>1.04</v>
      </c>
      <c r="D67" s="529"/>
      <c r="E67" s="528" t="s">
        <v>1685</v>
      </c>
      <c r="G67" s="638">
        <f>C66+G66</f>
        <v>58</v>
      </c>
      <c r="H67" s="529"/>
      <c r="I67" s="759"/>
      <c r="J67" s="1935" t="s">
        <v>1802</v>
      </c>
      <c r="K67" s="1936"/>
      <c r="L67" s="1936"/>
      <c r="M67" s="1936"/>
      <c r="N67" s="1936"/>
      <c r="O67" s="1936"/>
      <c r="P67" s="1936"/>
      <c r="Q67" s="1936"/>
      <c r="R67" s="1936"/>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0.05</v>
      </c>
    </row>
    <row r="69" spans="1:22" ht="15" customHeight="1">
      <c r="U69" s="1944">
        <f>SUM(U62:U68)</f>
        <v>0.05</v>
      </c>
    </row>
    <row r="70" spans="1:22" ht="15" customHeight="1" thickBot="1">
      <c r="B70" s="508" t="s">
        <v>1612</v>
      </c>
      <c r="C70" s="508"/>
      <c r="D70" s="508"/>
      <c r="E70" s="508"/>
      <c r="F70" s="508"/>
      <c r="G70" s="508"/>
      <c r="U70" s="1945"/>
      <c r="V70" s="373" t="s">
        <v>1803</v>
      </c>
    </row>
    <row r="71" spans="1:22" ht="15" customHeight="1">
      <c r="B71" s="1934" t="s">
        <v>1616</v>
      </c>
      <c r="C71" s="1934"/>
      <c r="D71" s="1934"/>
      <c r="E71" s="508"/>
      <c r="F71" s="508"/>
      <c r="G71" s="518">
        <f>G53*(1-J58)</f>
        <v>16491250.194450006</v>
      </c>
      <c r="J71" s="530"/>
      <c r="K71" s="687" t="s">
        <v>1618</v>
      </c>
      <c r="L71" s="687"/>
      <c r="M71" s="687"/>
      <c r="N71" s="687"/>
      <c r="O71" s="687"/>
      <c r="Q71" s="1918">
        <f>'Basis &amp; Credits'!T23+'Basis &amp; Credits'!Y23+'Basis &amp; Credits'!AD23+'Basis &amp; Credits'!AI23</f>
        <v>27777778</v>
      </c>
      <c r="R71" s="1918"/>
    </row>
    <row r="72" spans="1:22" ht="15" customHeight="1">
      <c r="B72" s="1920" t="s">
        <v>1617</v>
      </c>
      <c r="C72" s="1920"/>
      <c r="D72" s="1920"/>
      <c r="E72" s="508"/>
      <c r="F72" s="508"/>
      <c r="G72" s="518">
        <f>G71*C67</f>
        <v>17150900.202228006</v>
      </c>
      <c r="J72" s="530"/>
      <c r="K72" s="650"/>
      <c r="L72" s="650"/>
      <c r="M72" s="650"/>
      <c r="N72" s="650"/>
      <c r="O72" s="650"/>
      <c r="Q72" s="1921"/>
      <c r="R72" s="1921"/>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2">
        <f>$G$72</f>
        <v>17150900.202228006</v>
      </c>
      <c r="C75" s="1923"/>
      <c r="D75" s="1923"/>
      <c r="E75" s="1923"/>
      <c r="F75" s="1923"/>
      <c r="G75" s="1923"/>
      <c r="H75" s="531"/>
      <c r="I75" s="1924" t="s">
        <v>139</v>
      </c>
      <c r="J75" s="1925" t="s">
        <v>993</v>
      </c>
      <c r="K75" s="1924">
        <v>1</v>
      </c>
      <c r="M75" s="395"/>
      <c r="N75" s="510"/>
      <c r="O75" s="657">
        <f>$Q$71</f>
        <v>27777778</v>
      </c>
      <c r="P75" s="1925" t="s">
        <v>1944</v>
      </c>
      <c r="Q75" s="1926" t="s">
        <v>138</v>
      </c>
      <c r="R75" s="1929">
        <f>((B75/B76)+((1-(O75/O76))/2))+U69</f>
        <v>0.62389008061982665</v>
      </c>
    </row>
    <row r="76" spans="1:22" ht="15" customHeight="1" thickBot="1">
      <c r="B76" s="1927">
        <f>'Sources and Uses Budget'!$C$104+$Q$46-($E$50+$E$51)*(1-$J$58)</f>
        <v>44146808</v>
      </c>
      <c r="C76" s="1928"/>
      <c r="D76" s="1928"/>
      <c r="E76" s="1928"/>
      <c r="F76" s="1928"/>
      <c r="G76" s="1927"/>
      <c r="I76" s="1924"/>
      <c r="J76" s="1925"/>
      <c r="K76" s="1924"/>
      <c r="M76" s="648"/>
      <c r="O76" s="656">
        <f>B76</f>
        <v>44146808</v>
      </c>
      <c r="P76" s="1925"/>
      <c r="Q76" s="1926"/>
      <c r="R76" s="1930"/>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1611</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1849</v>
      </c>
      <c r="C81" s="651"/>
      <c r="D81" s="651"/>
      <c r="E81" s="651"/>
      <c r="F81" s="651"/>
      <c r="H81" s="651"/>
      <c r="I81" s="519"/>
      <c r="J81" s="651"/>
      <c r="K81" s="383" t="s">
        <v>1850</v>
      </c>
      <c r="L81" s="651"/>
      <c r="M81" s="651"/>
      <c r="N81" s="651"/>
      <c r="O81" s="651"/>
    </row>
    <row r="82" spans="2:18" ht="15" customHeight="1">
      <c r="B82" s="774" t="s">
        <v>1808</v>
      </c>
      <c r="C82" s="766"/>
      <c r="D82" s="761"/>
      <c r="E82" s="766"/>
      <c r="F82" s="766"/>
      <c r="G82" s="767"/>
      <c r="I82" s="519"/>
    </row>
    <row r="83" spans="2:18" ht="15" customHeight="1">
      <c r="B83" s="772" t="s">
        <v>1811</v>
      </c>
      <c r="C83" s="766"/>
      <c r="D83" s="766"/>
      <c r="E83" s="764"/>
      <c r="F83" s="764"/>
      <c r="G83" s="767"/>
      <c r="I83" s="519"/>
      <c r="K83" s="755" t="s">
        <v>1686</v>
      </c>
    </row>
    <row r="84" spans="2:18" ht="15" customHeight="1">
      <c r="B84" s="773" t="s">
        <v>2126</v>
      </c>
      <c r="C84" s="768"/>
      <c r="D84" s="768"/>
      <c r="E84" s="762"/>
      <c r="F84" s="762"/>
      <c r="G84" s="769"/>
      <c r="I84" s="519"/>
      <c r="K84" s="755" t="s">
        <v>1625</v>
      </c>
      <c r="L84" s="651"/>
      <c r="M84" s="651"/>
      <c r="N84" s="651"/>
      <c r="O84" s="651"/>
      <c r="P84" s="651"/>
      <c r="Q84" s="1916"/>
      <c r="R84" s="1916"/>
    </row>
    <row r="85" spans="2:18" ht="15" customHeight="1">
      <c r="B85" s="773" t="s">
        <v>1807</v>
      </c>
      <c r="C85" s="770"/>
      <c r="D85" s="770"/>
      <c r="E85" s="765"/>
      <c r="F85" s="765"/>
      <c r="G85" s="771"/>
      <c r="I85" s="519"/>
      <c r="L85" s="684"/>
      <c r="M85" s="684"/>
      <c r="N85" s="684"/>
      <c r="O85" s="684"/>
      <c r="P85" s="684"/>
    </row>
    <row r="86" spans="2:18" ht="15" customHeight="1">
      <c r="B86" s="774" t="s">
        <v>1863</v>
      </c>
      <c r="C86" s="768"/>
      <c r="D86" s="768"/>
      <c r="E86" s="762"/>
      <c r="F86" s="762"/>
      <c r="G86" s="763"/>
      <c r="I86" s="519"/>
      <c r="L86" s="685"/>
      <c r="M86" s="685"/>
      <c r="N86" s="685"/>
      <c r="O86" s="789" t="s">
        <v>1017</v>
      </c>
      <c r="P86" s="685"/>
    </row>
    <row r="87" spans="2:18" ht="15" customHeight="1">
      <c r="B87" s="774" t="s">
        <v>1931</v>
      </c>
      <c r="C87" s="770"/>
      <c r="D87" s="761"/>
      <c r="E87" s="766"/>
      <c r="F87" s="766"/>
      <c r="G87" s="792"/>
      <c r="I87" s="519"/>
    </row>
    <row r="88" spans="2:18" ht="15" customHeight="1">
      <c r="B88" s="790"/>
      <c r="C88" s="766"/>
      <c r="D88" s="766"/>
      <c r="E88" s="791" t="s">
        <v>1806</v>
      </c>
      <c r="F88" s="764"/>
      <c r="G88" s="764" t="s">
        <v>994</v>
      </c>
      <c r="I88" s="519"/>
      <c r="K88" s="756" t="s">
        <v>1624</v>
      </c>
      <c r="L88" s="651"/>
      <c r="M88" s="651"/>
      <c r="N88" s="651"/>
      <c r="O88" s="651"/>
      <c r="P88" s="651"/>
    </row>
    <row r="89" spans="2:18" ht="15" customHeight="1">
      <c r="B89" s="532" t="s">
        <v>987</v>
      </c>
      <c r="C89" s="533" t="s">
        <v>988</v>
      </c>
      <c r="D89" s="775" t="s">
        <v>1809</v>
      </c>
      <c r="E89" s="775" t="s">
        <v>1864</v>
      </c>
      <c r="F89" s="511"/>
      <c r="G89" s="511" t="s">
        <v>1810</v>
      </c>
      <c r="I89" s="519"/>
      <c r="K89" s="756" t="s">
        <v>1626</v>
      </c>
      <c r="L89" s="684"/>
      <c r="M89" s="684"/>
      <c r="N89" s="684"/>
      <c r="O89" s="684"/>
      <c r="P89" s="684"/>
      <c r="Q89" s="1916"/>
      <c r="R89" s="1916"/>
    </row>
    <row r="90" spans="2:18" ht="15" customHeight="1">
      <c r="B90" s="497" t="s">
        <v>2387</v>
      </c>
      <c r="C90" s="498">
        <v>5</v>
      </c>
      <c r="D90" s="499">
        <f>708*0+944</f>
        <v>944</v>
      </c>
      <c r="E90" s="499">
        <v>1809</v>
      </c>
      <c r="F90" s="540"/>
      <c r="G90" s="384">
        <f>MAX(($E90-$D90)*$C90*12,0)</f>
        <v>51900</v>
      </c>
      <c r="I90" s="519"/>
      <c r="K90" s="756" t="s">
        <v>1627</v>
      </c>
      <c r="L90" s="684"/>
      <c r="M90" s="684"/>
      <c r="N90" s="684"/>
      <c r="O90" s="684"/>
      <c r="P90" s="684"/>
      <c r="Q90" s="1919"/>
      <c r="R90" s="1919"/>
    </row>
    <row r="91" spans="2:18" ht="15" customHeight="1">
      <c r="B91" s="497" t="s">
        <v>2388</v>
      </c>
      <c r="C91" s="498">
        <v>1</v>
      </c>
      <c r="D91" s="499">
        <f>849*0+1133</f>
        <v>1133</v>
      </c>
      <c r="E91" s="499">
        <v>2377</v>
      </c>
      <c r="F91" s="540"/>
      <c r="G91" s="384">
        <f t="shared" ref="G91:G97" si="0">MAX(($E91-$D91)*$C91*12,0)</f>
        <v>14928</v>
      </c>
      <c r="I91" s="519"/>
      <c r="K91" s="756" t="s">
        <v>1630</v>
      </c>
      <c r="L91" s="684"/>
      <c r="M91" s="684"/>
      <c r="N91" s="684"/>
      <c r="O91" s="684"/>
      <c r="P91" s="684"/>
      <c r="Q91" s="1917">
        <f>IFERROR(Q89/Q90,0)</f>
        <v>0</v>
      </c>
      <c r="R91" s="1917"/>
    </row>
    <row r="92" spans="2:18" ht="15" customHeight="1">
      <c r="B92" s="497" t="s">
        <v>2387</v>
      </c>
      <c r="C92" s="498">
        <v>6</v>
      </c>
      <c r="D92" s="499">
        <v>944</v>
      </c>
      <c r="E92" s="499">
        <v>1809</v>
      </c>
      <c r="F92" s="540"/>
      <c r="G92" s="384">
        <f t="shared" si="0"/>
        <v>62280</v>
      </c>
      <c r="I92" s="519"/>
    </row>
    <row r="93" spans="2:18" ht="15" customHeight="1">
      <c r="B93" s="497" t="s">
        <v>2388</v>
      </c>
      <c r="C93" s="498">
        <v>2</v>
      </c>
      <c r="D93" s="499">
        <v>1133</v>
      </c>
      <c r="E93" s="499">
        <v>2377</v>
      </c>
      <c r="F93" s="540"/>
      <c r="G93" s="384">
        <f t="shared" si="0"/>
        <v>29856</v>
      </c>
      <c r="I93" s="519"/>
      <c r="K93" s="376" t="s">
        <v>1631</v>
      </c>
      <c r="L93" s="528"/>
      <c r="M93" s="528"/>
      <c r="N93" s="528"/>
      <c r="O93" s="528"/>
      <c r="P93" s="528"/>
      <c r="Q93" s="1918">
        <f>MAX(Q84,Q91)</f>
        <v>0</v>
      </c>
      <c r="R93" s="1918"/>
    </row>
    <row r="94" spans="2:18" ht="15" customHeight="1">
      <c r="B94" s="497" t="s">
        <v>616</v>
      </c>
      <c r="C94" s="498"/>
      <c r="D94" s="499"/>
      <c r="E94" s="499"/>
      <c r="F94" s="540"/>
      <c r="G94" s="384">
        <f t="shared" si="0"/>
        <v>0</v>
      </c>
      <c r="I94" s="519"/>
      <c r="K94" s="376"/>
      <c r="L94" s="528"/>
      <c r="M94" s="528"/>
      <c r="N94" s="528"/>
      <c r="O94" s="528"/>
      <c r="P94" s="528"/>
      <c r="Q94" s="520"/>
      <c r="R94" s="520"/>
    </row>
    <row r="95" spans="2:18" ht="15" customHeight="1">
      <c r="B95" s="497" t="s">
        <v>616</v>
      </c>
      <c r="C95" s="498"/>
      <c r="D95" s="499"/>
      <c r="E95" s="499"/>
      <c r="F95" s="540"/>
      <c r="G95" s="384">
        <f t="shared" si="0"/>
        <v>0</v>
      </c>
      <c r="I95" s="519"/>
      <c r="K95" s="376"/>
      <c r="L95" s="528"/>
      <c r="M95" s="528"/>
      <c r="N95" s="528"/>
      <c r="O95" s="528"/>
      <c r="P95" s="528"/>
      <c r="Q95" s="520"/>
      <c r="R95" s="520"/>
    </row>
    <row r="96" spans="2:18" ht="15" customHeight="1">
      <c r="B96" s="497" t="s">
        <v>616</v>
      </c>
      <c r="C96" s="498"/>
      <c r="D96" s="499"/>
      <c r="E96" s="499"/>
      <c r="F96" s="540"/>
      <c r="G96" s="384">
        <f t="shared" si="0"/>
        <v>0</v>
      </c>
      <c r="I96" s="519"/>
    </row>
    <row r="97" spans="2:9" ht="15" customHeight="1">
      <c r="B97" s="497" t="s">
        <v>616</v>
      </c>
      <c r="C97" s="498"/>
      <c r="D97" s="499"/>
      <c r="E97" s="499"/>
      <c r="F97" s="540"/>
      <c r="G97" s="384">
        <f t="shared" si="0"/>
        <v>0</v>
      </c>
      <c r="I97" s="519"/>
    </row>
    <row r="98" spans="2:9" ht="15" customHeight="1">
      <c r="C98" s="535"/>
      <c r="D98" s="376"/>
      <c r="E98" s="528" t="s">
        <v>1719</v>
      </c>
      <c r="F98" s="528"/>
      <c r="G98" s="524">
        <f>SUM(G90:G97)</f>
        <v>158964</v>
      </c>
      <c r="I98" s="519"/>
    </row>
    <row r="99" spans="2:9" ht="15" customHeight="1">
      <c r="I99" s="519"/>
    </row>
    <row r="100" spans="2:9" ht="15" customHeight="1">
      <c r="B100" s="376" t="s">
        <v>1628</v>
      </c>
      <c r="D100" s="520">
        <f>G98+Q93</f>
        <v>158964</v>
      </c>
      <c r="I100" s="519"/>
    </row>
    <row r="101" spans="2:9" ht="15" customHeight="1">
      <c r="B101" s="376" t="s">
        <v>989</v>
      </c>
      <c r="D101" s="536">
        <v>0.05</v>
      </c>
      <c r="I101" s="519"/>
    </row>
    <row r="102" spans="2:9" ht="15" customHeight="1">
      <c r="B102" s="376" t="s">
        <v>1018</v>
      </c>
      <c r="D102" s="520">
        <f>D100-(D100*D101)</f>
        <v>151015.79999999999</v>
      </c>
    </row>
    <row r="103" spans="2:9" ht="15" customHeight="1">
      <c r="B103" s="376" t="s">
        <v>1620</v>
      </c>
      <c r="D103" s="537"/>
    </row>
    <row r="104" spans="2:9" ht="15" customHeight="1">
      <c r="B104" s="376" t="s">
        <v>1629</v>
      </c>
      <c r="D104" s="520">
        <f>D102/D108</f>
        <v>131318.08695652173</v>
      </c>
    </row>
    <row r="106" spans="2:9" ht="15" customHeight="1">
      <c r="B106" s="376" t="s">
        <v>1621</v>
      </c>
      <c r="D106" s="376">
        <v>15</v>
      </c>
    </row>
    <row r="107" spans="2:9" ht="15" customHeight="1">
      <c r="B107" s="376" t="s">
        <v>1622</v>
      </c>
      <c r="D107" s="643">
        <v>0.04</v>
      </c>
    </row>
    <row r="108" spans="2:9" ht="15" customHeight="1">
      <c r="B108" s="376" t="s">
        <v>1091</v>
      </c>
      <c r="D108" s="538">
        <v>1.1499999999999999</v>
      </c>
    </row>
    <row r="109" spans="2:9" ht="15" customHeight="1">
      <c r="B109" s="376"/>
      <c r="C109" s="376"/>
      <c r="D109" s="539"/>
      <c r="E109" s="539"/>
      <c r="F109" s="539"/>
    </row>
    <row r="110" spans="2:9" ht="15" customHeight="1">
      <c r="B110" s="376" t="s">
        <v>1623</v>
      </c>
      <c r="C110" s="376"/>
      <c r="D110" s="637">
        <f>PV(D107/12,D106*12,-D104/12, ,0)</f>
        <v>1479431.1944500052</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XFC217"/>
  <sheetViews>
    <sheetView topLeftCell="C1" workbookViewId="0">
      <selection activeCell="H39" sqref="H39"/>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77" t="s">
        <v>2127</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1057</v>
      </c>
      <c r="B3" s="378"/>
      <c r="C3" s="404" t="s">
        <v>1058</v>
      </c>
      <c r="D3" s="379"/>
      <c r="E3" s="405" t="s">
        <v>1059</v>
      </c>
      <c r="F3" s="375"/>
      <c r="G3" s="405" t="s">
        <v>1060</v>
      </c>
      <c r="H3" s="375"/>
      <c r="I3" s="405" t="s">
        <v>1061</v>
      </c>
      <c r="J3" s="375"/>
      <c r="K3" s="405" t="s">
        <v>1062</v>
      </c>
      <c r="L3" s="375"/>
      <c r="M3" s="405" t="s">
        <v>1063</v>
      </c>
      <c r="N3" s="375"/>
      <c r="O3" s="405" t="s">
        <v>1064</v>
      </c>
      <c r="P3" s="375"/>
      <c r="Q3" s="405" t="s">
        <v>1065</v>
      </c>
      <c r="R3" s="375"/>
      <c r="S3" s="405" t="s">
        <v>1066</v>
      </c>
      <c r="T3" s="375"/>
      <c r="U3" s="405" t="s">
        <v>1067</v>
      </c>
      <c r="V3" s="375"/>
      <c r="W3" s="405" t="s">
        <v>1068</v>
      </c>
      <c r="X3" s="375"/>
      <c r="Y3" s="405" t="s">
        <v>1069</v>
      </c>
      <c r="Z3" s="375"/>
      <c r="AA3" s="405" t="s">
        <v>1070</v>
      </c>
      <c r="AB3" s="375"/>
      <c r="AC3" s="405" t="s">
        <v>1071</v>
      </c>
      <c r="AD3" s="375"/>
      <c r="AE3" s="405" t="s">
        <v>1072</v>
      </c>
      <c r="AF3" s="375"/>
      <c r="AG3" s="405" t="s">
        <v>1073</v>
      </c>
      <c r="AH3" s="379"/>
    </row>
    <row r="4" spans="1:34" ht="14.25">
      <c r="A4" s="384" t="s">
        <v>1074</v>
      </c>
      <c r="B4" s="384"/>
      <c r="C4" s="407">
        <v>1.0249999999999999</v>
      </c>
      <c r="D4" s="384"/>
      <c r="E4" s="384">
        <f>Application!Y780</f>
        <v>742644</v>
      </c>
      <c r="F4" s="384"/>
      <c r="G4" s="384">
        <f>E4*$C$4</f>
        <v>761210.1</v>
      </c>
      <c r="H4" s="384"/>
      <c r="I4" s="384">
        <f>G4*$C$4</f>
        <v>780240.35249999992</v>
      </c>
      <c r="J4" s="384"/>
      <c r="K4" s="384">
        <f>I4*$C$4</f>
        <v>799746.36131249985</v>
      </c>
      <c r="L4" s="384"/>
      <c r="M4" s="384">
        <f>K4*$C$4</f>
        <v>819740.02034531231</v>
      </c>
      <c r="N4" s="384"/>
      <c r="O4" s="384">
        <f>M4*$C$4</f>
        <v>840233.52085394505</v>
      </c>
      <c r="P4" s="384"/>
      <c r="Q4" s="384">
        <f>O4*$C$4</f>
        <v>861239.35887529363</v>
      </c>
      <c r="R4" s="384"/>
      <c r="S4" s="384">
        <f>Q4*$C$4</f>
        <v>882770.3428471759</v>
      </c>
      <c r="T4" s="384"/>
      <c r="U4" s="384">
        <f>S4*$C$4</f>
        <v>904839.60141835525</v>
      </c>
      <c r="V4" s="384"/>
      <c r="W4" s="384">
        <f>U4*$C$4</f>
        <v>927460.59145381406</v>
      </c>
      <c r="X4" s="384"/>
      <c r="Y4" s="384">
        <f>W4*$C$4</f>
        <v>950647.10624015937</v>
      </c>
      <c r="Z4" s="384"/>
      <c r="AA4" s="384">
        <f>Y4*$C$4</f>
        <v>974413.28389616322</v>
      </c>
      <c r="AB4" s="384"/>
      <c r="AC4" s="384">
        <f>AA4*$C$4</f>
        <v>998773.61599356716</v>
      </c>
      <c r="AD4" s="384"/>
      <c r="AE4" s="384">
        <f>AC4*$C$4</f>
        <v>1023742.9563934063</v>
      </c>
      <c r="AF4" s="384"/>
      <c r="AG4" s="384">
        <f>AE4*$C$4</f>
        <v>1049336.5303032412</v>
      </c>
      <c r="AH4" s="384"/>
    </row>
    <row r="5" spans="1:34" ht="14.25">
      <c r="A5" s="376"/>
      <c r="B5" s="376" t="s">
        <v>989</v>
      </c>
      <c r="C5" s="408">
        <f>IF(Application!$D$214="Special Needs",0.1,0.05)</f>
        <v>0.05</v>
      </c>
      <c r="D5" s="376"/>
      <c r="E5" s="386">
        <f>-E4*$C$5</f>
        <v>-37132.200000000004</v>
      </c>
      <c r="F5" s="386"/>
      <c r="G5" s="386">
        <f>-G4*$C$5</f>
        <v>-38060.504999999997</v>
      </c>
      <c r="H5" s="386"/>
      <c r="I5" s="386">
        <f>-I4*$C$5</f>
        <v>-39012.017625</v>
      </c>
      <c r="J5" s="386"/>
      <c r="K5" s="386">
        <f>-K4*$C$5</f>
        <v>-39987.318065624997</v>
      </c>
      <c r="L5" s="386"/>
      <c r="M5" s="386">
        <f>-M4*$C$5</f>
        <v>-40987.001017265618</v>
      </c>
      <c r="N5" s="386"/>
      <c r="O5" s="386">
        <f>-O4*$C$5</f>
        <v>-42011.676042697254</v>
      </c>
      <c r="P5" s="386"/>
      <c r="Q5" s="386">
        <f>-Q4*$C$5</f>
        <v>-43061.967943764685</v>
      </c>
      <c r="R5" s="386"/>
      <c r="S5" s="386">
        <f>-S4*$C$5</f>
        <v>-44138.517142358796</v>
      </c>
      <c r="T5" s="386"/>
      <c r="U5" s="386">
        <f>-U4*$C$5</f>
        <v>-45241.980070917765</v>
      </c>
      <c r="V5" s="386"/>
      <c r="W5" s="386">
        <f>-W4*$C$5</f>
        <v>-46373.029572690706</v>
      </c>
      <c r="X5" s="386"/>
      <c r="Y5" s="386">
        <f>-Y4*$C$5</f>
        <v>-47532.355312007974</v>
      </c>
      <c r="Z5" s="386"/>
      <c r="AA5" s="386">
        <f>-AA4*$C$5</f>
        <v>-48720.664194808167</v>
      </c>
      <c r="AB5" s="386"/>
      <c r="AC5" s="386">
        <f>-AC4*$C$5</f>
        <v>-49938.680799678361</v>
      </c>
      <c r="AD5" s="386"/>
      <c r="AE5" s="386">
        <f>-AE4*$C$5</f>
        <v>-51187.147819670317</v>
      </c>
      <c r="AF5" s="386"/>
      <c r="AG5" s="386">
        <f>-AG4*$C$5</f>
        <v>-52466.826515162065</v>
      </c>
      <c r="AH5" s="376"/>
    </row>
    <row r="6" spans="1:34" ht="14.25">
      <c r="A6" s="376" t="s">
        <v>1075</v>
      </c>
      <c r="B6" s="376"/>
      <c r="C6" s="407">
        <v>1.0249999999999999</v>
      </c>
      <c r="D6" s="376"/>
      <c r="E6" s="387">
        <f>Application!Z788</f>
        <v>156156</v>
      </c>
      <c r="F6" s="387"/>
      <c r="G6" s="387">
        <f>E6*$C$6</f>
        <v>160059.9</v>
      </c>
      <c r="H6" s="387"/>
      <c r="I6" s="387">
        <f>G6*$C$6</f>
        <v>164061.39749999999</v>
      </c>
      <c r="J6" s="387"/>
      <c r="K6" s="387">
        <f>I6*$C$6</f>
        <v>168162.93243749999</v>
      </c>
      <c r="L6" s="387"/>
      <c r="M6" s="387">
        <f>K6*$C$6</f>
        <v>172367.00574843746</v>
      </c>
      <c r="N6" s="387"/>
      <c r="O6" s="387">
        <f>M6*$C$6</f>
        <v>176676.18089214838</v>
      </c>
      <c r="P6" s="387"/>
      <c r="Q6" s="387">
        <f>O6*$C$6</f>
        <v>181093.08541445207</v>
      </c>
      <c r="R6" s="387"/>
      <c r="S6" s="387">
        <f>Q6*$C$6</f>
        <v>185620.41254981337</v>
      </c>
      <c r="T6" s="387"/>
      <c r="U6" s="387">
        <f>S6*$C$6</f>
        <v>190260.92286355869</v>
      </c>
      <c r="V6" s="387"/>
      <c r="W6" s="387">
        <f>U6*$C$6</f>
        <v>195017.44593514764</v>
      </c>
      <c r="X6" s="387"/>
      <c r="Y6" s="387">
        <f>W6*$C$6</f>
        <v>199892.88208352632</v>
      </c>
      <c r="Z6" s="387"/>
      <c r="AA6" s="387">
        <f>Y6*$C$6</f>
        <v>204890.20413561445</v>
      </c>
      <c r="AB6" s="387"/>
      <c r="AC6" s="387">
        <f>AA6*$C$6</f>
        <v>210012.45923900479</v>
      </c>
      <c r="AD6" s="387"/>
      <c r="AE6" s="387">
        <f>AC6*$C$6</f>
        <v>215262.77071997989</v>
      </c>
      <c r="AF6" s="387"/>
      <c r="AG6" s="387">
        <f>AE6*$C$6</f>
        <v>220644.33998797936</v>
      </c>
      <c r="AH6" s="376"/>
    </row>
    <row r="7" spans="1:34" ht="14.25">
      <c r="A7" s="376"/>
      <c r="B7" s="376" t="s">
        <v>989</v>
      </c>
      <c r="C7" s="408">
        <f>IF(Application!$D$214="Special Needs",0.1,0.05)</f>
        <v>0.05</v>
      </c>
      <c r="D7" s="376"/>
      <c r="E7" s="386">
        <f>-E6*$C$7</f>
        <v>-7807.8</v>
      </c>
      <c r="F7" s="386"/>
      <c r="G7" s="386">
        <f>-G6*$C$7</f>
        <v>-8002.9949999999999</v>
      </c>
      <c r="H7" s="386"/>
      <c r="I7" s="386">
        <f>-I6*$C$7</f>
        <v>-8203.0698749999992</v>
      </c>
      <c r="J7" s="386"/>
      <c r="K7" s="386">
        <f>-K6*$C$7</f>
        <v>-8408.1466218749993</v>
      </c>
      <c r="L7" s="386"/>
      <c r="M7" s="386">
        <f>-M6*$C$7</f>
        <v>-8618.3502874218739</v>
      </c>
      <c r="N7" s="386"/>
      <c r="O7" s="386">
        <f>-O6*$C$7</f>
        <v>-8833.8090446074184</v>
      </c>
      <c r="P7" s="386"/>
      <c r="Q7" s="386">
        <f>-Q6*$C$7</f>
        <v>-9054.6542707226035</v>
      </c>
      <c r="R7" s="386"/>
      <c r="S7" s="386">
        <f>-S6*$C$7</f>
        <v>-9281.0206274906686</v>
      </c>
      <c r="T7" s="386"/>
      <c r="U7" s="386">
        <f>-U6*$C$7</f>
        <v>-9513.0461431779349</v>
      </c>
      <c r="V7" s="386"/>
      <c r="W7" s="386">
        <f>-W6*$C$7</f>
        <v>-9750.8722967573831</v>
      </c>
      <c r="X7" s="386"/>
      <c r="Y7" s="386">
        <f>-Y6*$C$7</f>
        <v>-9994.6441041763173</v>
      </c>
      <c r="Z7" s="386"/>
      <c r="AA7" s="386">
        <f>-AA6*$C$7</f>
        <v>-10244.510206780724</v>
      </c>
      <c r="AB7" s="386"/>
      <c r="AC7" s="386">
        <f>-AC6*$C$7</f>
        <v>-10500.622961950241</v>
      </c>
      <c r="AD7" s="386"/>
      <c r="AE7" s="386">
        <f>-AE6*$C$7</f>
        <v>-10763.138535998994</v>
      </c>
      <c r="AF7" s="386"/>
      <c r="AG7" s="386">
        <f>-AG6*$C$7</f>
        <v>-11032.216999398968</v>
      </c>
      <c r="AH7" s="376"/>
    </row>
    <row r="8" spans="1:34" ht="14.25">
      <c r="A8" s="376" t="s">
        <v>261</v>
      </c>
      <c r="B8" s="376"/>
      <c r="C8" s="407">
        <v>1.0249999999999999</v>
      </c>
      <c r="D8" s="376"/>
      <c r="E8" s="387">
        <f>Application!Z796</f>
        <v>8700</v>
      </c>
      <c r="F8" s="387"/>
      <c r="G8" s="387">
        <f>E8*$C$8</f>
        <v>8917.5</v>
      </c>
      <c r="H8" s="387"/>
      <c r="I8" s="387">
        <f>G8*$C$8</f>
        <v>9140.4375</v>
      </c>
      <c r="J8" s="387"/>
      <c r="K8" s="387">
        <f>I8*$C$8</f>
        <v>9368.9484374999993</v>
      </c>
      <c r="L8" s="387"/>
      <c r="M8" s="387">
        <f>K8*$C$8</f>
        <v>9603.1721484374975</v>
      </c>
      <c r="N8" s="387"/>
      <c r="O8" s="387">
        <f>M8*$C$8</f>
        <v>9843.2514521484336</v>
      </c>
      <c r="P8" s="387"/>
      <c r="Q8" s="387">
        <f>O8*$C$8</f>
        <v>10089.332738452144</v>
      </c>
      <c r="R8" s="387"/>
      <c r="S8" s="387">
        <f>Q8*$C$8</f>
        <v>10341.566056913447</v>
      </c>
      <c r="T8" s="387"/>
      <c r="U8" s="387">
        <f>S8*$C$8</f>
        <v>10600.105208336283</v>
      </c>
      <c r="V8" s="387"/>
      <c r="W8" s="387">
        <f>U8*$C$8</f>
        <v>10865.107838544689</v>
      </c>
      <c r="X8" s="387"/>
      <c r="Y8" s="387">
        <f>W8*$C$8</f>
        <v>11136.735534508305</v>
      </c>
      <c r="Z8" s="387"/>
      <c r="AA8" s="387">
        <f>Y8*$C$8</f>
        <v>11415.153922871012</v>
      </c>
      <c r="AB8" s="387"/>
      <c r="AC8" s="387">
        <f>AA8*$C$8</f>
        <v>11700.532770942786</v>
      </c>
      <c r="AD8" s="387"/>
      <c r="AE8" s="387">
        <f>AC8*$C$8</f>
        <v>11993.046090216354</v>
      </c>
      <c r="AF8" s="387"/>
      <c r="AG8" s="387">
        <f>AE8*$C$8</f>
        <v>12292.872242471762</v>
      </c>
      <c r="AH8" s="376"/>
    </row>
    <row r="9" spans="1:34" ht="14.25">
      <c r="A9" s="376"/>
      <c r="B9" s="376" t="s">
        <v>989</v>
      </c>
      <c r="C9" s="408">
        <f>IF(Application!$D$214="Special Needs",0.1,0.05)</f>
        <v>0.05</v>
      </c>
      <c r="D9" s="376"/>
      <c r="E9" s="386">
        <f>-E8*$C$9</f>
        <v>-435</v>
      </c>
      <c r="F9" s="386"/>
      <c r="G9" s="386">
        <f>-G8*$C$9</f>
        <v>-445.875</v>
      </c>
      <c r="H9" s="386"/>
      <c r="I9" s="386">
        <f>-I8*$C$9</f>
        <v>-457.02187500000002</v>
      </c>
      <c r="J9" s="386"/>
      <c r="K9" s="386">
        <f>-K8*$C$9</f>
        <v>-468.44742187499997</v>
      </c>
      <c r="L9" s="386"/>
      <c r="M9" s="386">
        <f>-M8*$C$9</f>
        <v>-480.15860742187488</v>
      </c>
      <c r="N9" s="386"/>
      <c r="O9" s="386">
        <f>-O8*$C$9</f>
        <v>-492.16257260742168</v>
      </c>
      <c r="P9" s="386"/>
      <c r="Q9" s="386">
        <f>-Q8*$C$9</f>
        <v>-504.46663692260722</v>
      </c>
      <c r="R9" s="386"/>
      <c r="S9" s="386">
        <f>-S8*$C$9</f>
        <v>-517.0783028456724</v>
      </c>
      <c r="T9" s="386"/>
      <c r="U9" s="386">
        <f>-U8*$C$9</f>
        <v>-530.00526041681417</v>
      </c>
      <c r="V9" s="386"/>
      <c r="W9" s="386">
        <f>-W8*$C$9</f>
        <v>-543.25539192723443</v>
      </c>
      <c r="X9" s="386"/>
      <c r="Y9" s="386">
        <f>-Y8*$C$9</f>
        <v>-556.83677672541523</v>
      </c>
      <c r="Z9" s="386"/>
      <c r="AA9" s="386">
        <f>-AA8*$C$9</f>
        <v>-570.75769614355056</v>
      </c>
      <c r="AB9" s="386"/>
      <c r="AC9" s="386">
        <f>-AC8*$C$9</f>
        <v>-585.02663854713933</v>
      </c>
      <c r="AD9" s="386"/>
      <c r="AE9" s="386">
        <f>-AE8*$C$9</f>
        <v>-599.65230451081777</v>
      </c>
      <c r="AF9" s="386"/>
      <c r="AG9" s="386">
        <f>-AG8*$C$9</f>
        <v>-614.64361212358813</v>
      </c>
      <c r="AH9" s="376"/>
    </row>
    <row r="10" spans="1:34" ht="14.25">
      <c r="A10" s="935" t="s">
        <v>2318</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1076</v>
      </c>
      <c r="B11" s="388"/>
      <c r="C11" s="381"/>
      <c r="D11" s="388"/>
      <c r="E11" s="388">
        <f>SUM(E4:E10)</f>
        <v>862125</v>
      </c>
      <c r="F11" s="388"/>
      <c r="G11" s="388">
        <f>SUM(G4:G10)</f>
        <v>883678.125</v>
      </c>
      <c r="H11" s="388"/>
      <c r="I11" s="388">
        <f>SUM(I4:I10)</f>
        <v>905770.07812499988</v>
      </c>
      <c r="J11" s="388"/>
      <c r="K11" s="388">
        <f>SUM(K4:K10)</f>
        <v>928414.33007812488</v>
      </c>
      <c r="L11" s="388"/>
      <c r="M11" s="388">
        <f>SUM(M4:M10)</f>
        <v>951624.68833007792</v>
      </c>
      <c r="N11" s="388"/>
      <c r="O11" s="388">
        <f>SUM(O4:O10)</f>
        <v>975415.30553832976</v>
      </c>
      <c r="P11" s="388"/>
      <c r="Q11" s="388">
        <f>SUM(Q4:Q10)</f>
        <v>999800.68817678792</v>
      </c>
      <c r="R11" s="388"/>
      <c r="S11" s="388">
        <f>SUM(S4:S10)</f>
        <v>1024795.7053812075</v>
      </c>
      <c r="T11" s="388"/>
      <c r="U11" s="388">
        <f>SUM(U4:U10)</f>
        <v>1050415.598015738</v>
      </c>
      <c r="V11" s="388"/>
      <c r="W11" s="388">
        <f>SUM(W4:W10)</f>
        <v>1076675.9879661312</v>
      </c>
      <c r="X11" s="388"/>
      <c r="Y11" s="388">
        <f>SUM(Y4:Y10)</f>
        <v>1103592.8876652843</v>
      </c>
      <c r="Z11" s="388"/>
      <c r="AA11" s="388">
        <f>SUM(AA4:AA10)</f>
        <v>1131182.7098569162</v>
      </c>
      <c r="AB11" s="388"/>
      <c r="AC11" s="388">
        <f>SUM(AC4:AC10)</f>
        <v>1159462.2776033392</v>
      </c>
      <c r="AD11" s="388"/>
      <c r="AE11" s="388">
        <f>SUM(AE4:AE10)</f>
        <v>1188448.8345434223</v>
      </c>
      <c r="AF11" s="388"/>
      <c r="AG11" s="388">
        <f>SUM(AG4:AG10)</f>
        <v>1218160.0554070077</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1077</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1078</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1079</v>
      </c>
      <c r="B15" s="384"/>
      <c r="C15" s="399"/>
      <c r="D15" s="384"/>
      <c r="E15" s="384">
        <f>Application!W826</f>
        <v>16900</v>
      </c>
      <c r="F15" s="384"/>
      <c r="G15" s="384">
        <f t="shared" ref="G15:G21" si="0">E15*$C$14</f>
        <v>17491.5</v>
      </c>
      <c r="H15" s="384"/>
      <c r="I15" s="384">
        <f t="shared" ref="I15:I21" si="1">G15*$C$14</f>
        <v>18103.702499999999</v>
      </c>
      <c r="J15" s="384"/>
      <c r="K15" s="384">
        <f t="shared" ref="K15:K21" si="2">I15*$C$14</f>
        <v>18737.332087499999</v>
      </c>
      <c r="L15" s="384"/>
      <c r="M15" s="384">
        <f t="shared" ref="M15:M21" si="3">K15*$C$14</f>
        <v>19393.138710562496</v>
      </c>
      <c r="N15" s="384"/>
      <c r="O15" s="384">
        <f t="shared" ref="O15:O21" si="4">M15*$C$14</f>
        <v>20071.89856543218</v>
      </c>
      <c r="P15" s="384"/>
      <c r="Q15" s="384">
        <f t="shared" ref="Q15:Q21" si="5">O15*$C$14</f>
        <v>20774.415015222305</v>
      </c>
      <c r="R15" s="384"/>
      <c r="S15" s="384">
        <f t="shared" ref="S15:S21" si="6">Q15*$C$14</f>
        <v>21501.519540755082</v>
      </c>
      <c r="T15" s="384"/>
      <c r="U15" s="384">
        <f t="shared" ref="U15:U21" si="7">S15*$C$14</f>
        <v>22254.072724681508</v>
      </c>
      <c r="V15" s="384"/>
      <c r="W15" s="384">
        <f t="shared" ref="W15:W21" si="8">U15*$C$14</f>
        <v>23032.965270045359</v>
      </c>
      <c r="X15" s="384"/>
      <c r="Y15" s="384">
        <f t="shared" ref="Y15:Y21" si="9">W15*$C$14</f>
        <v>23839.119054496943</v>
      </c>
      <c r="Z15" s="384"/>
      <c r="AA15" s="384">
        <f t="shared" ref="AA15:AA21" si="10">Y15*$C$14</f>
        <v>24673.488221404335</v>
      </c>
      <c r="AB15" s="384"/>
      <c r="AC15" s="384">
        <f t="shared" ref="AC15:AC21" si="11">AA15*$C$14</f>
        <v>25537.060309153487</v>
      </c>
      <c r="AD15" s="384"/>
      <c r="AE15" s="384">
        <f t="shared" ref="AE15:AE21" si="12">AC15*$C$14</f>
        <v>26430.857419973858</v>
      </c>
      <c r="AF15" s="384"/>
      <c r="AG15" s="384">
        <f t="shared" ref="AG15:AG21" si="13">AE15*$C$14</f>
        <v>27355.93742967294</v>
      </c>
      <c r="AH15" s="384"/>
    </row>
    <row r="16" spans="1:34" ht="14.25">
      <c r="A16" s="376" t="s">
        <v>469</v>
      </c>
      <c r="B16" s="376"/>
      <c r="C16" s="398"/>
      <c r="D16" s="376"/>
      <c r="E16" s="387">
        <f>Application!W828</f>
        <v>44500</v>
      </c>
      <c r="F16" s="387"/>
      <c r="G16" s="387">
        <f t="shared" si="0"/>
        <v>46057.5</v>
      </c>
      <c r="H16" s="387"/>
      <c r="I16" s="387">
        <f t="shared" si="1"/>
        <v>47669.512499999997</v>
      </c>
      <c r="J16" s="387"/>
      <c r="K16" s="387">
        <f t="shared" si="2"/>
        <v>49337.945437499991</v>
      </c>
      <c r="L16" s="387"/>
      <c r="M16" s="387">
        <f t="shared" si="3"/>
        <v>51064.773527812489</v>
      </c>
      <c r="N16" s="387"/>
      <c r="O16" s="387">
        <f t="shared" si="4"/>
        <v>52852.040601285924</v>
      </c>
      <c r="P16" s="387"/>
      <c r="Q16" s="387">
        <f t="shared" si="5"/>
        <v>54701.862022330926</v>
      </c>
      <c r="R16" s="387"/>
      <c r="S16" s="387">
        <f t="shared" si="6"/>
        <v>56616.427193112504</v>
      </c>
      <c r="T16" s="387"/>
      <c r="U16" s="387">
        <f t="shared" si="7"/>
        <v>58598.00214487144</v>
      </c>
      <c r="V16" s="387"/>
      <c r="W16" s="387">
        <f t="shared" si="8"/>
        <v>60648.932219941933</v>
      </c>
      <c r="X16" s="387"/>
      <c r="Y16" s="387">
        <f t="shared" si="9"/>
        <v>62771.644847639895</v>
      </c>
      <c r="Z16" s="387"/>
      <c r="AA16" s="387">
        <f t="shared" si="10"/>
        <v>64968.652417307283</v>
      </c>
      <c r="AB16" s="387"/>
      <c r="AC16" s="387">
        <f t="shared" si="11"/>
        <v>67242.555251913029</v>
      </c>
      <c r="AD16" s="387"/>
      <c r="AE16" s="387">
        <f t="shared" si="12"/>
        <v>69596.044685729983</v>
      </c>
      <c r="AF16" s="387"/>
      <c r="AG16" s="387">
        <f t="shared" si="13"/>
        <v>72031.906249730528</v>
      </c>
      <c r="AH16" s="376"/>
    </row>
    <row r="17" spans="1:34" ht="14.25">
      <c r="A17" s="376" t="s">
        <v>735</v>
      </c>
      <c r="B17" s="376"/>
      <c r="C17" s="398"/>
      <c r="D17" s="376"/>
      <c r="E17" s="387">
        <f>Application!W834</f>
        <v>79650</v>
      </c>
      <c r="F17" s="387"/>
      <c r="G17" s="387">
        <f t="shared" si="0"/>
        <v>82437.75</v>
      </c>
      <c r="H17" s="387"/>
      <c r="I17" s="387">
        <f t="shared" si="1"/>
        <v>85323.071249999994</v>
      </c>
      <c r="J17" s="387"/>
      <c r="K17" s="387">
        <f t="shared" si="2"/>
        <v>88309.378743749985</v>
      </c>
      <c r="L17" s="387"/>
      <c r="M17" s="387">
        <f t="shared" si="3"/>
        <v>91400.206999781221</v>
      </c>
      <c r="N17" s="387"/>
      <c r="O17" s="387">
        <f t="shared" si="4"/>
        <v>94599.214244773553</v>
      </c>
      <c r="P17" s="387"/>
      <c r="Q17" s="387">
        <f t="shared" si="5"/>
        <v>97910.186743340615</v>
      </c>
      <c r="R17" s="387"/>
      <c r="S17" s="387">
        <f t="shared" si="6"/>
        <v>101337.04327935753</v>
      </c>
      <c r="T17" s="387"/>
      <c r="U17" s="387">
        <f t="shared" si="7"/>
        <v>104883.83979413504</v>
      </c>
      <c r="V17" s="387"/>
      <c r="W17" s="387">
        <f t="shared" si="8"/>
        <v>108554.77418692976</v>
      </c>
      <c r="X17" s="387"/>
      <c r="Y17" s="387">
        <f t="shared" si="9"/>
        <v>112354.19128347229</v>
      </c>
      <c r="Z17" s="387"/>
      <c r="AA17" s="387">
        <f t="shared" si="10"/>
        <v>116286.58797839381</v>
      </c>
      <c r="AB17" s="387"/>
      <c r="AC17" s="387">
        <f t="shared" si="11"/>
        <v>120356.61855763759</v>
      </c>
      <c r="AD17" s="387"/>
      <c r="AE17" s="387">
        <f t="shared" si="12"/>
        <v>124569.10020715489</v>
      </c>
      <c r="AF17" s="387"/>
      <c r="AG17" s="387">
        <f t="shared" si="13"/>
        <v>128929.01871440529</v>
      </c>
      <c r="AH17" s="376"/>
    </row>
    <row r="18" spans="1:34" ht="14.25">
      <c r="A18" s="376" t="s">
        <v>1080</v>
      </c>
      <c r="B18" s="376"/>
      <c r="C18" s="398"/>
      <c r="D18" s="376"/>
      <c r="E18" s="387">
        <f>Application!W841</f>
        <v>113600</v>
      </c>
      <c r="F18" s="387"/>
      <c r="G18" s="387">
        <f t="shared" si="0"/>
        <v>117575.99999999999</v>
      </c>
      <c r="H18" s="387"/>
      <c r="I18" s="387">
        <f t="shared" si="1"/>
        <v>121691.15999999997</v>
      </c>
      <c r="J18" s="387"/>
      <c r="K18" s="387">
        <f t="shared" si="2"/>
        <v>125950.35059999996</v>
      </c>
      <c r="L18" s="387"/>
      <c r="M18" s="387">
        <f t="shared" si="3"/>
        <v>130358.61287099995</v>
      </c>
      <c r="N18" s="387"/>
      <c r="O18" s="387">
        <f t="shared" si="4"/>
        <v>134921.16432148495</v>
      </c>
      <c r="P18" s="387"/>
      <c r="Q18" s="387">
        <f t="shared" si="5"/>
        <v>139643.4050727369</v>
      </c>
      <c r="R18" s="387"/>
      <c r="S18" s="387">
        <f t="shared" si="6"/>
        <v>144530.9242502827</v>
      </c>
      <c r="T18" s="387"/>
      <c r="U18" s="387">
        <f t="shared" si="7"/>
        <v>149589.50659904259</v>
      </c>
      <c r="V18" s="387"/>
      <c r="W18" s="387">
        <f t="shared" si="8"/>
        <v>154825.13933000909</v>
      </c>
      <c r="X18" s="387"/>
      <c r="Y18" s="387">
        <f t="shared" si="9"/>
        <v>160244.0192065594</v>
      </c>
      <c r="Z18" s="387"/>
      <c r="AA18" s="387">
        <f t="shared" si="10"/>
        <v>165852.55987878898</v>
      </c>
      <c r="AB18" s="387"/>
      <c r="AC18" s="387">
        <f t="shared" si="11"/>
        <v>171657.39947454658</v>
      </c>
      <c r="AD18" s="387"/>
      <c r="AE18" s="387">
        <f t="shared" si="12"/>
        <v>177665.40845615568</v>
      </c>
      <c r="AF18" s="387"/>
      <c r="AG18" s="387">
        <f t="shared" si="13"/>
        <v>183883.69775212111</v>
      </c>
    </row>
    <row r="19" spans="1:34" ht="14.25">
      <c r="A19" s="376" t="s">
        <v>932</v>
      </c>
      <c r="B19" s="376"/>
      <c r="C19" s="398"/>
      <c r="D19" s="376"/>
      <c r="E19" s="387">
        <f>Application!W842</f>
        <v>23200</v>
      </c>
      <c r="F19" s="387"/>
      <c r="G19" s="387">
        <f t="shared" si="0"/>
        <v>24011.999999999996</v>
      </c>
      <c r="H19" s="387"/>
      <c r="I19" s="387">
        <f t="shared" si="1"/>
        <v>24852.419999999995</v>
      </c>
      <c r="J19" s="387"/>
      <c r="K19" s="387">
        <f t="shared" si="2"/>
        <v>25722.254699999994</v>
      </c>
      <c r="L19" s="387"/>
      <c r="M19" s="387">
        <f t="shared" si="3"/>
        <v>26622.533614499993</v>
      </c>
      <c r="N19" s="387"/>
      <c r="O19" s="387">
        <f t="shared" si="4"/>
        <v>27554.322291007491</v>
      </c>
      <c r="P19" s="387"/>
      <c r="Q19" s="387">
        <f t="shared" si="5"/>
        <v>28518.72357119275</v>
      </c>
      <c r="R19" s="387"/>
      <c r="S19" s="387">
        <f t="shared" si="6"/>
        <v>29516.878896184495</v>
      </c>
      <c r="T19" s="387"/>
      <c r="U19" s="387">
        <f t="shared" si="7"/>
        <v>30549.969657550952</v>
      </c>
      <c r="V19" s="387"/>
      <c r="W19" s="387">
        <f t="shared" si="8"/>
        <v>31619.218595565231</v>
      </c>
      <c r="X19" s="387"/>
      <c r="Y19" s="387">
        <f t="shared" si="9"/>
        <v>32725.89124641001</v>
      </c>
      <c r="Z19" s="387"/>
      <c r="AA19" s="387">
        <f t="shared" si="10"/>
        <v>33871.297440034359</v>
      </c>
      <c r="AB19" s="387"/>
      <c r="AC19" s="387">
        <f t="shared" si="11"/>
        <v>35056.792850435559</v>
      </c>
      <c r="AD19" s="387"/>
      <c r="AE19" s="387">
        <f t="shared" si="12"/>
        <v>36283.7806002008</v>
      </c>
      <c r="AF19" s="387"/>
      <c r="AG19" s="387">
        <f t="shared" si="13"/>
        <v>37553.712921207822</v>
      </c>
    </row>
    <row r="20" spans="1:34" ht="14.25">
      <c r="A20" s="376" t="s">
        <v>55</v>
      </c>
      <c r="B20" s="376"/>
      <c r="C20" s="398"/>
      <c r="D20" s="376"/>
      <c r="E20" s="387">
        <f>Application!W851</f>
        <v>89600</v>
      </c>
      <c r="F20" s="387"/>
      <c r="G20" s="387">
        <f t="shared" si="0"/>
        <v>92736</v>
      </c>
      <c r="H20" s="387"/>
      <c r="I20" s="387">
        <f t="shared" si="1"/>
        <v>95981.759999999995</v>
      </c>
      <c r="J20" s="387"/>
      <c r="K20" s="387">
        <f t="shared" si="2"/>
        <v>99341.121599999984</v>
      </c>
      <c r="L20" s="387"/>
      <c r="M20" s="387">
        <f t="shared" si="3"/>
        <v>102818.06085599998</v>
      </c>
      <c r="N20" s="387"/>
      <c r="O20" s="387">
        <f t="shared" si="4"/>
        <v>106416.69298595998</v>
      </c>
      <c r="P20" s="387"/>
      <c r="Q20" s="387">
        <f t="shared" si="5"/>
        <v>110141.27724046857</v>
      </c>
      <c r="R20" s="387"/>
      <c r="S20" s="387">
        <f t="shared" si="6"/>
        <v>113996.22194388496</v>
      </c>
      <c r="T20" s="387"/>
      <c r="U20" s="387">
        <f t="shared" si="7"/>
        <v>117986.08971192093</v>
      </c>
      <c r="V20" s="387"/>
      <c r="W20" s="387">
        <f t="shared" si="8"/>
        <v>122115.60285183815</v>
      </c>
      <c r="X20" s="387"/>
      <c r="Y20" s="387">
        <f t="shared" si="9"/>
        <v>126389.64895165247</v>
      </c>
      <c r="Z20" s="387"/>
      <c r="AA20" s="387">
        <f t="shared" si="10"/>
        <v>130813.28666496029</v>
      </c>
      <c r="AB20" s="387"/>
      <c r="AC20" s="387">
        <f t="shared" si="11"/>
        <v>135391.75169823389</v>
      </c>
      <c r="AD20" s="387"/>
      <c r="AE20" s="387">
        <f t="shared" si="12"/>
        <v>140130.46300767205</v>
      </c>
      <c r="AF20" s="387"/>
      <c r="AG20" s="387">
        <f t="shared" si="13"/>
        <v>145035.02921294057</v>
      </c>
    </row>
    <row r="21" spans="1:34" ht="14.25">
      <c r="A21" s="599" t="s">
        <v>1220</v>
      </c>
      <c r="B21" s="599"/>
      <c r="C21" s="398"/>
      <c r="D21" s="376"/>
      <c r="E21" s="397">
        <f>Application!W858</f>
        <v>1150</v>
      </c>
      <c r="F21" s="387"/>
      <c r="G21" s="397">
        <f t="shared" si="0"/>
        <v>1190.25</v>
      </c>
      <c r="H21" s="387"/>
      <c r="I21" s="397">
        <f t="shared" si="1"/>
        <v>1231.9087499999998</v>
      </c>
      <c r="J21" s="387"/>
      <c r="K21" s="397">
        <f t="shared" si="2"/>
        <v>1275.0255562499997</v>
      </c>
      <c r="L21" s="387"/>
      <c r="M21" s="397">
        <f t="shared" si="3"/>
        <v>1319.6514507187496</v>
      </c>
      <c r="N21" s="387"/>
      <c r="O21" s="397">
        <f t="shared" si="4"/>
        <v>1365.8392514939057</v>
      </c>
      <c r="P21" s="387"/>
      <c r="Q21" s="397">
        <f t="shared" si="5"/>
        <v>1413.6436252961923</v>
      </c>
      <c r="R21" s="387"/>
      <c r="S21" s="397">
        <f t="shared" si="6"/>
        <v>1463.121152181559</v>
      </c>
      <c r="T21" s="387"/>
      <c r="U21" s="397">
        <f t="shared" si="7"/>
        <v>1514.3303925079133</v>
      </c>
      <c r="V21" s="387"/>
      <c r="W21" s="397">
        <f t="shared" si="8"/>
        <v>1567.3319562456902</v>
      </c>
      <c r="X21" s="387"/>
      <c r="Y21" s="397">
        <f t="shared" si="9"/>
        <v>1622.1885747142892</v>
      </c>
      <c r="Z21" s="387"/>
      <c r="AA21" s="397">
        <f t="shared" si="10"/>
        <v>1678.9651748292893</v>
      </c>
      <c r="AB21" s="387"/>
      <c r="AC21" s="397">
        <f t="shared" si="11"/>
        <v>1737.7289559483143</v>
      </c>
      <c r="AD21" s="387"/>
      <c r="AE21" s="397">
        <f t="shared" si="12"/>
        <v>1798.5494694065051</v>
      </c>
      <c r="AF21" s="387"/>
      <c r="AG21" s="397">
        <f t="shared" si="13"/>
        <v>1861.4987008357325</v>
      </c>
    </row>
    <row r="22" spans="1:34" ht="15">
      <c r="A22" s="388" t="s">
        <v>1081</v>
      </c>
      <c r="B22" s="388"/>
      <c r="C22" s="398"/>
      <c r="D22" s="388"/>
      <c r="E22" s="388">
        <f>SUM(E15:E21)</f>
        <v>368600</v>
      </c>
      <c r="F22" s="388"/>
      <c r="G22" s="388">
        <f>SUM(G15:G21)</f>
        <v>381501</v>
      </c>
      <c r="H22" s="388"/>
      <c r="I22" s="388">
        <f>SUM(I15:I21)</f>
        <v>394853.53499999997</v>
      </c>
      <c r="J22" s="388"/>
      <c r="K22" s="388">
        <f>SUM(K15:K21)</f>
        <v>408673.40872499987</v>
      </c>
      <c r="L22" s="388"/>
      <c r="M22" s="388">
        <f>SUM(M15:M21)</f>
        <v>422976.97803037491</v>
      </c>
      <c r="N22" s="388"/>
      <c r="O22" s="388">
        <f>SUM(O15:O21)</f>
        <v>437781.17226143804</v>
      </c>
      <c r="P22" s="388"/>
      <c r="Q22" s="388">
        <f>SUM(Q15:Q21)</f>
        <v>453103.51329058828</v>
      </c>
      <c r="R22" s="388"/>
      <c r="S22" s="388">
        <f>SUM(S15:S21)</f>
        <v>468962.13625575887</v>
      </c>
      <c r="T22" s="388"/>
      <c r="U22" s="388">
        <f>SUM(U15:U21)</f>
        <v>485375.81102471042</v>
      </c>
      <c r="V22" s="388"/>
      <c r="W22" s="388">
        <f>SUM(W15:W21)</f>
        <v>502363.96441057522</v>
      </c>
      <c r="X22" s="388"/>
      <c r="Y22" s="388">
        <f>SUM(Y15:Y21)</f>
        <v>519946.7031649453</v>
      </c>
      <c r="Z22" s="388"/>
      <c r="AA22" s="388">
        <f>SUM(AA15:AA21)</f>
        <v>538144.8377757183</v>
      </c>
      <c r="AB22" s="388"/>
      <c r="AC22" s="388">
        <f>SUM(AC15:AC21)</f>
        <v>556979.90709786839</v>
      </c>
      <c r="AD22" s="388"/>
      <c r="AE22" s="388">
        <f>SUM(AE15:AE21)</f>
        <v>576474.20384629373</v>
      </c>
      <c r="AF22" s="388"/>
      <c r="AG22" s="388">
        <f>SUM(AG15:AG21)</f>
        <v>596650.80098091403</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1940</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1362</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1082</v>
      </c>
      <c r="B27" s="376"/>
      <c r="C27" s="407">
        <v>1.0349999999999999</v>
      </c>
      <c r="D27" s="376"/>
      <c r="E27" s="387">
        <f>Application!AC867</f>
        <v>40000</v>
      </c>
      <c r="F27" s="387"/>
      <c r="G27" s="387">
        <f>E27*$C$27</f>
        <v>41400</v>
      </c>
      <c r="H27" s="387"/>
      <c r="I27" s="387">
        <f>G27*$C$27</f>
        <v>42849</v>
      </c>
      <c r="J27" s="387"/>
      <c r="K27" s="387">
        <f>I27*$C$27</f>
        <v>44348.714999999997</v>
      </c>
      <c r="L27" s="387"/>
      <c r="M27" s="387">
        <f>K27*$C$27</f>
        <v>45900.920024999992</v>
      </c>
      <c r="N27" s="387"/>
      <c r="O27" s="387">
        <f>M27*$C$27</f>
        <v>47507.452225874986</v>
      </c>
      <c r="P27" s="387"/>
      <c r="Q27" s="387">
        <f>O27*$C$27</f>
        <v>49170.213053780608</v>
      </c>
      <c r="R27" s="387"/>
      <c r="S27" s="387">
        <f>Q27*$C$27</f>
        <v>50891.170510662923</v>
      </c>
      <c r="T27" s="387"/>
      <c r="U27" s="387">
        <f>S27*$C$27</f>
        <v>52672.361478536121</v>
      </c>
      <c r="V27" s="387"/>
      <c r="W27" s="387">
        <f>U27*$C$27</f>
        <v>54515.894130284883</v>
      </c>
      <c r="X27" s="387"/>
      <c r="Y27" s="387">
        <f>W27*$C$27</f>
        <v>56423.95042484485</v>
      </c>
      <c r="Z27" s="387"/>
      <c r="AA27" s="387">
        <f>Y27*$C$27</f>
        <v>58398.788689714413</v>
      </c>
      <c r="AB27" s="387"/>
      <c r="AC27" s="387">
        <f>AA27*$C$27</f>
        <v>60442.746293854412</v>
      </c>
      <c r="AD27" s="387"/>
      <c r="AE27" s="387">
        <f>AC27*$C$27</f>
        <v>62558.242414139313</v>
      </c>
      <c r="AF27" s="387"/>
      <c r="AG27" s="387">
        <f>AE27*$C$27</f>
        <v>64747.780898634184</v>
      </c>
    </row>
    <row r="28" spans="1:34" ht="14.25">
      <c r="A28" s="599" t="s">
        <v>1083</v>
      </c>
      <c r="B28" s="376"/>
      <c r="C28" s="407"/>
      <c r="D28" s="376"/>
      <c r="E28" s="387">
        <f>Application!AC868</f>
        <v>29000</v>
      </c>
      <c r="F28" s="387"/>
      <c r="G28" s="387">
        <f>$E$28</f>
        <v>29000</v>
      </c>
      <c r="H28" s="387"/>
      <c r="I28" s="387">
        <f>$E$28</f>
        <v>29000</v>
      </c>
      <c r="J28" s="387"/>
      <c r="K28" s="387">
        <f>$E$28</f>
        <v>29000</v>
      </c>
      <c r="L28" s="387"/>
      <c r="M28" s="387">
        <f>$E$28</f>
        <v>29000</v>
      </c>
      <c r="N28" s="387"/>
      <c r="O28" s="387">
        <f>$E$28</f>
        <v>29000</v>
      </c>
      <c r="P28" s="387"/>
      <c r="Q28" s="387">
        <f>$E$28</f>
        <v>29000</v>
      </c>
      <c r="R28" s="387"/>
      <c r="S28" s="387">
        <f>$E$28</f>
        <v>29000</v>
      </c>
      <c r="T28" s="387"/>
      <c r="U28" s="387">
        <f>$E$28</f>
        <v>29000</v>
      </c>
      <c r="V28" s="387"/>
      <c r="W28" s="387">
        <f>$E$28</f>
        <v>29000</v>
      </c>
      <c r="X28" s="387"/>
      <c r="Y28" s="387">
        <f>$E$28</f>
        <v>29000</v>
      </c>
      <c r="Z28" s="387"/>
      <c r="AA28" s="387">
        <f>$E$28</f>
        <v>29000</v>
      </c>
      <c r="AB28" s="387"/>
      <c r="AC28" s="387">
        <f>$E$28</f>
        <v>29000</v>
      </c>
      <c r="AD28" s="387"/>
      <c r="AE28" s="387">
        <f>$E$28</f>
        <v>29000</v>
      </c>
      <c r="AF28" s="387"/>
      <c r="AG28" s="387">
        <f>$E$28</f>
        <v>29000</v>
      </c>
    </row>
    <row r="29" spans="1:34" ht="14.25">
      <c r="A29" s="599" t="s">
        <v>1941</v>
      </c>
      <c r="B29" s="376"/>
      <c r="C29" s="407"/>
      <c r="D29" s="376"/>
      <c r="E29" s="387">
        <f>Application!AC869</f>
        <v>13500</v>
      </c>
      <c r="F29" s="387"/>
      <c r="G29" s="387">
        <f>$E$29</f>
        <v>13500</v>
      </c>
      <c r="H29" s="387"/>
      <c r="I29" s="387">
        <f>$E$29</f>
        <v>13500</v>
      </c>
      <c r="J29" s="387"/>
      <c r="K29" s="387">
        <f>$E$29</f>
        <v>13500</v>
      </c>
      <c r="L29" s="387"/>
      <c r="M29" s="387">
        <f>$E$29</f>
        <v>13500</v>
      </c>
      <c r="N29" s="387"/>
      <c r="O29" s="387">
        <f>$E$29</f>
        <v>13500</v>
      </c>
      <c r="P29" s="387"/>
      <c r="Q29" s="387">
        <f>$E$29</f>
        <v>13500</v>
      </c>
      <c r="R29" s="387"/>
      <c r="S29" s="387">
        <f>$E$29</f>
        <v>13500</v>
      </c>
      <c r="T29" s="387"/>
      <c r="U29" s="387">
        <f>$E$29</f>
        <v>13500</v>
      </c>
      <c r="V29" s="387"/>
      <c r="W29" s="387">
        <f>$E$29</f>
        <v>13500</v>
      </c>
      <c r="X29" s="387"/>
      <c r="Y29" s="387">
        <f>$E$29</f>
        <v>13500</v>
      </c>
      <c r="Z29" s="387"/>
      <c r="AA29" s="387">
        <f>$E$29</f>
        <v>13500</v>
      </c>
      <c r="AB29" s="387"/>
      <c r="AC29" s="387">
        <f>$E$29</f>
        <v>13500</v>
      </c>
      <c r="AD29" s="387"/>
      <c r="AE29" s="387">
        <f>$E$29</f>
        <v>13500</v>
      </c>
      <c r="AF29" s="387"/>
      <c r="AG29" s="387">
        <f>$E$29</f>
        <v>13500</v>
      </c>
    </row>
    <row r="30" spans="1:34" ht="14.25">
      <c r="A30" s="599" t="s">
        <v>1084</v>
      </c>
      <c r="B30" s="376"/>
      <c r="C30" s="407">
        <v>1.02</v>
      </c>
      <c r="D30" s="376"/>
      <c r="E30" s="387">
        <f>Application!AC870</f>
        <v>5000</v>
      </c>
      <c r="F30" s="387"/>
      <c r="G30" s="387">
        <f>E30*$C$30</f>
        <v>5100</v>
      </c>
      <c r="H30" s="387"/>
      <c r="I30" s="387">
        <f>G30*$C$30</f>
        <v>5202</v>
      </c>
      <c r="J30" s="387"/>
      <c r="K30" s="387">
        <f>I30*$C$30</f>
        <v>5306.04</v>
      </c>
      <c r="L30" s="387"/>
      <c r="M30" s="387">
        <f>K30*$C$30</f>
        <v>5412.1607999999997</v>
      </c>
      <c r="N30" s="387"/>
      <c r="O30" s="387">
        <f>M30*$C$30</f>
        <v>5520.4040159999995</v>
      </c>
      <c r="P30" s="387"/>
      <c r="Q30" s="387">
        <f>O30*$C$30</f>
        <v>5630.8120963199999</v>
      </c>
      <c r="R30" s="387"/>
      <c r="S30" s="387">
        <f>Q30*$C$30</f>
        <v>5743.4283382464</v>
      </c>
      <c r="T30" s="387"/>
      <c r="U30" s="387">
        <f>S30*$C$30</f>
        <v>5858.2969050113279</v>
      </c>
      <c r="V30" s="387"/>
      <c r="W30" s="387">
        <f>U30*$C$30</f>
        <v>5975.4628431115543</v>
      </c>
      <c r="X30" s="387"/>
      <c r="Y30" s="387">
        <f>W30*$C$30</f>
        <v>6094.9720999737856</v>
      </c>
      <c r="Z30" s="387"/>
      <c r="AA30" s="387">
        <f>Y30*$C$30</f>
        <v>6216.8715419732616</v>
      </c>
      <c r="AB30" s="387"/>
      <c r="AC30" s="387">
        <f>AA30*$C$30</f>
        <v>6341.2089728127266</v>
      </c>
      <c r="AD30" s="387"/>
      <c r="AE30" s="387">
        <f>AC30*$C$30</f>
        <v>6468.0331522689812</v>
      </c>
      <c r="AF30" s="387"/>
      <c r="AG30" s="387">
        <f>AE30*$C$30</f>
        <v>6597.3938153143608</v>
      </c>
    </row>
    <row r="31" spans="1:34" ht="14.25">
      <c r="A31" s="599" t="s">
        <v>1942</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456100</v>
      </c>
      <c r="F35" s="388"/>
      <c r="G35" s="388">
        <f>SUM(G22:G33)</f>
        <v>470501</v>
      </c>
      <c r="H35" s="388"/>
      <c r="I35" s="388">
        <f>SUM(I22:I33)</f>
        <v>485404.53499999997</v>
      </c>
      <c r="J35" s="388"/>
      <c r="K35" s="388">
        <f>SUM(K22:K33)</f>
        <v>500828.16372499982</v>
      </c>
      <c r="L35" s="388"/>
      <c r="M35" s="388">
        <f>SUM(M22:M33)</f>
        <v>516790.05885537493</v>
      </c>
      <c r="N35" s="388"/>
      <c r="O35" s="388">
        <f>SUM(O22:O33)</f>
        <v>533309.02850331296</v>
      </c>
      <c r="P35" s="388"/>
      <c r="Q35" s="388">
        <f>SUM(Q22:Q33)</f>
        <v>550404.53844068886</v>
      </c>
      <c r="R35" s="388"/>
      <c r="S35" s="388">
        <f>SUM(S22:S33)</f>
        <v>568096.73510466819</v>
      </c>
      <c r="T35" s="388"/>
      <c r="U35" s="388">
        <f>SUM(U22:U33)</f>
        <v>586406.46940825786</v>
      </c>
      <c r="V35" s="388"/>
      <c r="W35" s="388">
        <f>SUM(W22:W33)</f>
        <v>605355.32138397172</v>
      </c>
      <c r="X35" s="388"/>
      <c r="Y35" s="388">
        <f>SUM(Y22:Y33)</f>
        <v>624965.62568976393</v>
      </c>
      <c r="Z35" s="388"/>
      <c r="AA35" s="388">
        <f>SUM(AA22:AA33)</f>
        <v>645260.49800740601</v>
      </c>
      <c r="AB35" s="388"/>
      <c r="AC35" s="388">
        <f>SUM(AC22:AC33)</f>
        <v>666263.86236453557</v>
      </c>
      <c r="AD35" s="388"/>
      <c r="AE35" s="388">
        <f>SUM(AE22:AE33)</f>
        <v>688000.47941270203</v>
      </c>
      <c r="AF35" s="388"/>
      <c r="AG35" s="388">
        <f>SUM(AG22:AG33)</f>
        <v>710495.97569486266</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1085</v>
      </c>
      <c r="B37" s="388"/>
      <c r="C37" s="389"/>
      <c r="D37" s="388"/>
      <c r="E37" s="388">
        <f>E11-E35</f>
        <v>406025</v>
      </c>
      <c r="F37" s="388"/>
      <c r="G37" s="388">
        <f>G11-G35</f>
        <v>413177.125</v>
      </c>
      <c r="H37" s="388"/>
      <c r="I37" s="388">
        <f>I11-I35</f>
        <v>420365.54312499991</v>
      </c>
      <c r="J37" s="388"/>
      <c r="K37" s="388">
        <f>K11-K35</f>
        <v>427586.16635312507</v>
      </c>
      <c r="L37" s="388"/>
      <c r="M37" s="388">
        <f>M11-M35</f>
        <v>434834.62947470299</v>
      </c>
      <c r="N37" s="388"/>
      <c r="O37" s="388">
        <f>O11-O35</f>
        <v>442106.2770350168</v>
      </c>
      <c r="P37" s="388"/>
      <c r="Q37" s="388">
        <f>Q11-Q35</f>
        <v>449396.14973609906</v>
      </c>
      <c r="R37" s="388"/>
      <c r="S37" s="388">
        <f>S11-S35</f>
        <v>456698.97027653933</v>
      </c>
      <c r="T37" s="388"/>
      <c r="U37" s="388">
        <f>U11-U35</f>
        <v>464009.12860748009</v>
      </c>
      <c r="V37" s="388"/>
      <c r="W37" s="388">
        <f>W11-W35</f>
        <v>471320.66658215947</v>
      </c>
      <c r="X37" s="388"/>
      <c r="Y37" s="388">
        <f>Y11-Y35</f>
        <v>478627.26197552041</v>
      </c>
      <c r="Z37" s="388"/>
      <c r="AA37" s="388">
        <f>AA11-AA35</f>
        <v>485922.2118495102</v>
      </c>
      <c r="AB37" s="388"/>
      <c r="AC37" s="388">
        <f>AC11-AC35</f>
        <v>493198.4152388036</v>
      </c>
      <c r="AD37" s="388"/>
      <c r="AE37" s="388">
        <f>AE11-AE35</f>
        <v>500448.3551307203</v>
      </c>
      <c r="AF37" s="388"/>
      <c r="AG37" s="388">
        <f>AG11-AG35</f>
        <v>507664.07971214503</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1086</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FCB Conventional Perm Loan</v>
      </c>
      <c r="B40" s="391"/>
      <c r="C40" s="385"/>
      <c r="D40" s="376"/>
      <c r="E40" s="384">
        <f>Application!AF621</f>
        <v>312230.94878078165</v>
      </c>
      <c r="F40" s="384"/>
      <c r="G40" s="384">
        <f>$E$40</f>
        <v>312230.94878078165</v>
      </c>
      <c r="H40" s="384"/>
      <c r="I40" s="384">
        <f>$E$40</f>
        <v>312230.94878078165</v>
      </c>
      <c r="J40" s="384"/>
      <c r="K40" s="384">
        <f>$E$40</f>
        <v>312230.94878078165</v>
      </c>
      <c r="L40" s="384"/>
      <c r="M40" s="384">
        <f>$E$40</f>
        <v>312230.94878078165</v>
      </c>
      <c r="N40" s="384"/>
      <c r="O40" s="384">
        <f>$E$40</f>
        <v>312230.94878078165</v>
      </c>
      <c r="P40" s="384"/>
      <c r="Q40" s="384">
        <f>$E$40</f>
        <v>312230.94878078165</v>
      </c>
      <c r="R40" s="384"/>
      <c r="S40" s="384">
        <f>$E$40</f>
        <v>312230.94878078165</v>
      </c>
      <c r="T40" s="384"/>
      <c r="U40" s="384">
        <f>$E$40</f>
        <v>312230.94878078165</v>
      </c>
      <c r="V40" s="384"/>
      <c r="W40" s="384">
        <f>$E$40</f>
        <v>312230.94878078165</v>
      </c>
      <c r="X40" s="384"/>
      <c r="Y40" s="384">
        <f>$E$40</f>
        <v>312230.94878078165</v>
      </c>
      <c r="Z40" s="384"/>
      <c r="AA40" s="384">
        <f>$E$40</f>
        <v>312230.94878078165</v>
      </c>
      <c r="AB40" s="384"/>
      <c r="AC40" s="384">
        <f>$E$40</f>
        <v>312230.94878078165</v>
      </c>
      <c r="AD40" s="384"/>
      <c r="AE40" s="384">
        <f>$E$40</f>
        <v>312230.94878078165</v>
      </c>
      <c r="AF40" s="384"/>
      <c r="AG40" s="384">
        <f>$E$40</f>
        <v>312230.94878078165</v>
      </c>
      <c r="AH40" s="376"/>
      <c r="AI40" s="376"/>
    </row>
    <row r="41" spans="1:35" ht="14.25">
      <c r="A41" s="390" t="s">
        <v>2408</v>
      </c>
      <c r="B41" s="391"/>
      <c r="C41" s="385"/>
      <c r="D41" s="376"/>
      <c r="E41" s="387">
        <f>Application!AF624</f>
        <v>40780.630799999999</v>
      </c>
      <c r="F41" s="387"/>
      <c r="G41" s="387">
        <f>$E$41</f>
        <v>40780.630799999999</v>
      </c>
      <c r="H41" s="387"/>
      <c r="I41" s="387">
        <f>$E$41</f>
        <v>40780.630799999999</v>
      </c>
      <c r="J41" s="387"/>
      <c r="K41" s="387">
        <f>$E$41</f>
        <v>40780.630799999999</v>
      </c>
      <c r="L41" s="387"/>
      <c r="M41" s="387">
        <f>$E$41</f>
        <v>40780.630799999999</v>
      </c>
      <c r="N41" s="387"/>
      <c r="O41" s="387">
        <f>$E$41</f>
        <v>40780.630799999999</v>
      </c>
      <c r="P41" s="387"/>
      <c r="Q41" s="387">
        <f>$E$41</f>
        <v>40780.630799999999</v>
      </c>
      <c r="R41" s="387"/>
      <c r="S41" s="387">
        <f>$E$41</f>
        <v>40780.630799999999</v>
      </c>
      <c r="T41" s="387"/>
      <c r="U41" s="387">
        <f>$E$41</f>
        <v>40780.630799999999</v>
      </c>
      <c r="V41" s="387"/>
      <c r="W41" s="387">
        <f>$E$41</f>
        <v>40780.630799999999</v>
      </c>
      <c r="X41" s="387"/>
      <c r="Y41" s="387">
        <f>$E$41</f>
        <v>40780.630799999999</v>
      </c>
      <c r="Z41" s="387"/>
      <c r="AA41" s="387">
        <f>$E$41</f>
        <v>40780.630799999999</v>
      </c>
      <c r="AB41" s="387"/>
      <c r="AC41" s="387">
        <f>$E$41</f>
        <v>40780.630799999999</v>
      </c>
      <c r="AD41" s="387"/>
      <c r="AE41" s="387">
        <f>$E$41</f>
        <v>40780.630799999999</v>
      </c>
      <c r="AF41" s="387"/>
      <c r="AG41" s="387">
        <f>$E$41</f>
        <v>40780.630799999999</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1087</v>
      </c>
      <c r="B43" s="388"/>
      <c r="C43" s="389"/>
      <c r="D43" s="388"/>
      <c r="E43" s="388">
        <f>SUM(E40:E42)</f>
        <v>353011.57958078163</v>
      </c>
      <c r="F43" s="388"/>
      <c r="G43" s="388">
        <f>SUM(G40:G42)</f>
        <v>353011.57958078163</v>
      </c>
      <c r="H43" s="388"/>
      <c r="I43" s="388">
        <f>SUM(I40:I42)</f>
        <v>353011.57958078163</v>
      </c>
      <c r="J43" s="388"/>
      <c r="K43" s="388">
        <f>SUM(K40:K42)</f>
        <v>353011.57958078163</v>
      </c>
      <c r="L43" s="388"/>
      <c r="M43" s="388">
        <f>SUM(M40:M42)</f>
        <v>353011.57958078163</v>
      </c>
      <c r="N43" s="388"/>
      <c r="O43" s="388">
        <f>SUM(O40:O42)</f>
        <v>353011.57958078163</v>
      </c>
      <c r="P43" s="388"/>
      <c r="Q43" s="388">
        <f>SUM(Q40:Q42)</f>
        <v>353011.57958078163</v>
      </c>
      <c r="R43" s="388"/>
      <c r="S43" s="388">
        <f>SUM(S40:S42)</f>
        <v>353011.57958078163</v>
      </c>
      <c r="T43" s="388"/>
      <c r="U43" s="388">
        <f>SUM(U40:U42)</f>
        <v>353011.57958078163</v>
      </c>
      <c r="V43" s="388"/>
      <c r="W43" s="388">
        <f>SUM(W40:W42)</f>
        <v>353011.57958078163</v>
      </c>
      <c r="X43" s="388"/>
      <c r="Y43" s="388">
        <f>SUM(Y40:Y42)</f>
        <v>353011.57958078163</v>
      </c>
      <c r="Z43" s="388"/>
      <c r="AA43" s="388">
        <f>SUM(AA40:AA42)</f>
        <v>353011.57958078163</v>
      </c>
      <c r="AB43" s="388"/>
      <c r="AC43" s="388">
        <f>SUM(AC40:AC42)</f>
        <v>353011.57958078163</v>
      </c>
      <c r="AD43" s="388"/>
      <c r="AE43" s="388">
        <f>SUM(AE40:AE42)</f>
        <v>353011.57958078163</v>
      </c>
      <c r="AF43" s="388"/>
      <c r="AG43" s="388">
        <f>SUM(AG40:AG42)</f>
        <v>353011.57958078163</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1088</v>
      </c>
      <c r="B45" s="388"/>
      <c r="C45" s="389"/>
      <c r="D45" s="388"/>
      <c r="E45" s="388">
        <f>E37-E43</f>
        <v>53013.420419218368</v>
      </c>
      <c r="F45" s="388"/>
      <c r="G45" s="388">
        <f>G37-G43</f>
        <v>60165.545419218368</v>
      </c>
      <c r="H45" s="388"/>
      <c r="I45" s="388">
        <f>I37-I43</f>
        <v>67353.963544218277</v>
      </c>
      <c r="J45" s="388"/>
      <c r="K45" s="388">
        <f>K37-K43</f>
        <v>74574.586772343435</v>
      </c>
      <c r="L45" s="388"/>
      <c r="M45" s="388">
        <f>M37-M43</f>
        <v>81823.049893921358</v>
      </c>
      <c r="N45" s="388"/>
      <c r="O45" s="388">
        <f>O37-O43</f>
        <v>89094.697454235167</v>
      </c>
      <c r="P45" s="388"/>
      <c r="Q45" s="388">
        <f>Q37-Q43</f>
        <v>96384.570155317429</v>
      </c>
      <c r="R45" s="388"/>
      <c r="S45" s="388">
        <f>S37-S43</f>
        <v>103687.3906957577</v>
      </c>
      <c r="T45" s="388"/>
      <c r="U45" s="388">
        <f>U37-U43</f>
        <v>110997.54902669846</v>
      </c>
      <c r="V45" s="388"/>
      <c r="W45" s="388">
        <f>W37-W43</f>
        <v>118309.08700137783</v>
      </c>
      <c r="X45" s="388"/>
      <c r="Y45" s="388">
        <f>Y37-Y43</f>
        <v>125615.68239473877</v>
      </c>
      <c r="Z45" s="388"/>
      <c r="AA45" s="388">
        <f>AA37-AA43</f>
        <v>132910.63226872857</v>
      </c>
      <c r="AB45" s="388"/>
      <c r="AC45" s="388">
        <f>AC37-AC43</f>
        <v>140186.83565802197</v>
      </c>
      <c r="AD45" s="388"/>
      <c r="AE45" s="388">
        <f>AE37-AE43</f>
        <v>147436.77554993867</v>
      </c>
      <c r="AF45" s="388"/>
      <c r="AG45" s="388">
        <f>AG37-AG43</f>
        <v>154652.5001313634</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1089</v>
      </c>
      <c r="B47" s="392"/>
      <c r="C47" s="385"/>
      <c r="D47" s="392"/>
      <c r="E47" s="392">
        <f>E45/(E4+E6+E8)</f>
        <v>5.8416992197485806E-2</v>
      </c>
      <c r="F47" s="392"/>
      <c r="G47" s="392">
        <f>G45/(G4+G6+G8)</f>
        <v>6.4681094316165685E-2</v>
      </c>
      <c r="H47" s="392"/>
      <c r="I47" s="392">
        <f>I45/(I4+I6+I8)</f>
        <v>7.0642944509121883E-2</v>
      </c>
      <c r="J47" s="392"/>
      <c r="K47" s="392">
        <f>K45/(K4+K6+K8)</f>
        <v>7.6308448866536427E-2</v>
      </c>
      <c r="L47" s="392"/>
      <c r="M47" s="392">
        <f>M45/(M4+M6+M8)</f>
        <v>8.1683355163504778E-2</v>
      </c>
      <c r="N47" s="392"/>
      <c r="O47" s="392">
        <f>O45/(O4+O6+O8)</f>
        <v>8.6773256582036898E-2</v>
      </c>
      <c r="P47" s="392"/>
      <c r="Q47" s="392">
        <f>Q45/(Q4+Q6+Q8)</f>
        <v>9.1583595340915272E-2</v>
      </c>
      <c r="R47" s="392"/>
      <c r="S47" s="392">
        <f>S45/(S4+S6+S8)</f>
        <v>9.6119666235650617E-2</v>
      </c>
      <c r="T47" s="392"/>
      <c r="U47" s="392">
        <f>U45/(U4+U6+U8)</f>
        <v>0.10038662009071163</v>
      </c>
      <c r="V47" s="392"/>
      <c r="W47" s="392">
        <f>W45/(W4+W6+W8)</f>
        <v>0.10438946712615317</v>
      </c>
      <c r="X47" s="392"/>
      <c r="Y47" s="392">
        <f>Y45/(Y4+Y6+Y8)</f>
        <v>0.10813308024072341</v>
      </c>
      <c r="Z47" s="392"/>
      <c r="AA47" s="392">
        <f>AA45/(AA4+AA6+AA8)</f>
        <v>0.1116221982134641</v>
      </c>
      <c r="AB47" s="392"/>
      <c r="AC47" s="392">
        <f>AC45/(AC4+AC6+AC8)</f>
        <v>0.11486142882578704</v>
      </c>
      <c r="AD47" s="392"/>
      <c r="AE47" s="392">
        <f>AE45/(AE4+AE6+AE8)</f>
        <v>0.11785525190594495</v>
      </c>
      <c r="AF47" s="392"/>
      <c r="AG47" s="392">
        <f>AG45/(AG4+AG6+AG8)</f>
        <v>0.1206080222977816</v>
      </c>
      <c r="AH47" s="392"/>
      <c r="AI47" s="392"/>
    </row>
    <row r="48" spans="1:35" ht="14.25">
      <c r="A48" s="392" t="s">
        <v>1090</v>
      </c>
      <c r="B48" s="392"/>
      <c r="C48" s="385"/>
      <c r="D48" s="392"/>
      <c r="E48" s="392">
        <f>E45/E43</f>
        <v>0.15017473501060327</v>
      </c>
      <c r="F48" s="392"/>
      <c r="G48" s="392">
        <f>G45/G43</f>
        <v>0.17043504774168561</v>
      </c>
      <c r="H48" s="392"/>
      <c r="I48" s="392">
        <f>I45/I43</f>
        <v>0.1907981704855245</v>
      </c>
      <c r="J48" s="392"/>
      <c r="K48" s="392">
        <f>K45/K43</f>
        <v>0.21125252282348464</v>
      </c>
      <c r="L48" s="392"/>
      <c r="M48" s="392">
        <f>M45/M43</f>
        <v>0.23178573912813341</v>
      </c>
      <c r="N48" s="392"/>
      <c r="O48" s="392">
        <f>O45/O43</f>
        <v>0.25238463157508728</v>
      </c>
      <c r="P48" s="392"/>
      <c r="Q48" s="392">
        <f>Q45/Q43</f>
        <v>0.27303515162244474</v>
      </c>
      <c r="R48" s="392"/>
      <c r="S48" s="392">
        <f>S45/S43</f>
        <v>0.2937223498982427</v>
      </c>
      <c r="T48" s="392"/>
      <c r="U48" s="392">
        <f>U45/U43</f>
        <v>0.31443033443410956</v>
      </c>
      <c r="V48" s="392"/>
      <c r="W48" s="392">
        <f>W45/W43</f>
        <v>0.33514222718097691</v>
      </c>
      <c r="X48" s="392"/>
      <c r="Y48" s="392">
        <f>Y45/Y43</f>
        <v>0.35584011874033561</v>
      </c>
      <c r="Z48" s="392"/>
      <c r="AA48" s="392">
        <f>AA45/AA43</f>
        <v>0.37650502124198415</v>
      </c>
      <c r="AB48" s="392"/>
      <c r="AC48" s="392">
        <f>AC45/AC43</f>
        <v>0.39711681929669457</v>
      </c>
      <c r="AD48" s="392"/>
      <c r="AE48" s="392">
        <f>AE45/AE43</f>
        <v>0.4176542189494945</v>
      </c>
      <c r="AF48" s="392"/>
      <c r="AG48" s="392">
        <f>AG45/AG43</f>
        <v>0.4380946945565376</v>
      </c>
      <c r="AH48" s="392"/>
      <c r="AI48" s="392"/>
    </row>
    <row r="49" spans="1:35" ht="14.25">
      <c r="A49" s="393" t="s">
        <v>1091</v>
      </c>
      <c r="B49" s="393"/>
      <c r="C49" s="394"/>
      <c r="D49" s="393"/>
      <c r="E49" s="393">
        <f>E37/E43</f>
        <v>1.1501747350106033</v>
      </c>
      <c r="F49" s="393"/>
      <c r="G49" s="393">
        <f>G37/G43</f>
        <v>1.1704350477416856</v>
      </c>
      <c r="H49" s="393"/>
      <c r="I49" s="393">
        <f>I37/I43</f>
        <v>1.1907981704855246</v>
      </c>
      <c r="J49" s="393"/>
      <c r="K49" s="393">
        <f>K37/K43</f>
        <v>1.2112525228234847</v>
      </c>
      <c r="L49" s="393"/>
      <c r="M49" s="393">
        <f>M37/M43</f>
        <v>1.2317857391281335</v>
      </c>
      <c r="N49" s="393"/>
      <c r="O49" s="393">
        <f>O37/O43</f>
        <v>1.2523846315750873</v>
      </c>
      <c r="P49" s="393"/>
      <c r="Q49" s="393">
        <f>Q37/Q43</f>
        <v>1.2730351516224447</v>
      </c>
      <c r="R49" s="393"/>
      <c r="S49" s="393">
        <f>S37/S43</f>
        <v>1.2937223498982426</v>
      </c>
      <c r="T49" s="393"/>
      <c r="U49" s="393">
        <f>U37/U43</f>
        <v>1.3144303344341095</v>
      </c>
      <c r="V49" s="393"/>
      <c r="W49" s="393">
        <f>W37/W43</f>
        <v>1.335142227180977</v>
      </c>
      <c r="X49" s="393"/>
      <c r="Y49" s="393">
        <f>Y37/Y43</f>
        <v>1.3558401187403357</v>
      </c>
      <c r="Z49" s="393"/>
      <c r="AA49" s="393">
        <f>AA37/AA43</f>
        <v>1.3765050212419843</v>
      </c>
      <c r="AB49" s="393"/>
      <c r="AC49" s="393">
        <f>AC37/AC43</f>
        <v>1.3971168192966945</v>
      </c>
      <c r="AD49" s="393"/>
      <c r="AE49" s="393">
        <f>AE37/AE43</f>
        <v>1.4176542189494945</v>
      </c>
      <c r="AF49" s="393"/>
      <c r="AG49" s="393">
        <f>AG37/AG43</f>
        <v>1.4380946945565376</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1092</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1093</v>
      </c>
      <c r="B53" s="374"/>
      <c r="C53" s="817">
        <v>1.03</v>
      </c>
      <c r="D53" s="374"/>
      <c r="E53" s="401">
        <v>33168</v>
      </c>
      <c r="F53" s="374"/>
      <c r="G53" s="819">
        <f>E53*$C$53</f>
        <v>34163.040000000001</v>
      </c>
      <c r="H53" s="819"/>
      <c r="I53" s="819">
        <f>G53*$C$53</f>
        <v>35187.931199999999</v>
      </c>
      <c r="J53" s="819"/>
      <c r="K53" s="819">
        <f>I53*$C$53</f>
        <v>36243.569135999998</v>
      </c>
      <c r="L53" s="819"/>
      <c r="M53" s="819">
        <f>K53*$C$53</f>
        <v>37330.876210080001</v>
      </c>
      <c r="N53" s="819"/>
      <c r="O53" s="819">
        <f>M53*$C$53</f>
        <v>38450.802496382399</v>
      </c>
      <c r="P53" s="819"/>
      <c r="Q53" s="819">
        <f>O53*$C$53</f>
        <v>39604.326571273872</v>
      </c>
      <c r="R53" s="819"/>
      <c r="S53" s="819">
        <f>Q53*$C$53</f>
        <v>40792.456368412088</v>
      </c>
      <c r="T53" s="819"/>
      <c r="U53" s="819">
        <f>S53*$C$53</f>
        <v>42016.230059464455</v>
      </c>
      <c r="V53" s="819"/>
      <c r="W53" s="819">
        <f>U53*$C$53</f>
        <v>43276.716961248392</v>
      </c>
      <c r="X53" s="819"/>
      <c r="Y53" s="819">
        <f>W53*$C$53</f>
        <v>44575.018470085844</v>
      </c>
      <c r="Z53" s="819"/>
      <c r="AA53" s="819">
        <f>Y53*$C$53</f>
        <v>45912.269024188419</v>
      </c>
      <c r="AB53" s="819"/>
      <c r="AC53" s="819">
        <f>AA53*$C$53</f>
        <v>47289.637094914076</v>
      </c>
      <c r="AD53" s="819"/>
      <c r="AE53" s="819">
        <f>AC53*$C$53</f>
        <v>48708.3262077615</v>
      </c>
      <c r="AF53" s="819"/>
      <c r="AG53" s="819">
        <f>AE53*$C$53</f>
        <v>50169.575993994345</v>
      </c>
      <c r="AH53" s="374"/>
      <c r="AI53" s="374"/>
    </row>
    <row r="54" spans="1:35">
      <c r="A54" s="361" t="s">
        <v>1094</v>
      </c>
      <c r="B54" s="361"/>
      <c r="C54" s="409"/>
      <c r="D54" s="361"/>
      <c r="E54" s="402">
        <v>5000</v>
      </c>
      <c r="F54" s="380"/>
      <c r="G54" s="818">
        <f t="shared" ref="G54:AG57" si="14">E54*$C$53</f>
        <v>5150</v>
      </c>
      <c r="H54" s="818"/>
      <c r="I54" s="818">
        <f t="shared" si="14"/>
        <v>5304.5</v>
      </c>
      <c r="J54" s="818"/>
      <c r="K54" s="818">
        <f t="shared" si="14"/>
        <v>5463.6350000000002</v>
      </c>
      <c r="L54" s="818"/>
      <c r="M54" s="818">
        <f t="shared" si="14"/>
        <v>5627.5440500000004</v>
      </c>
      <c r="N54" s="818"/>
      <c r="O54" s="818">
        <f t="shared" si="14"/>
        <v>5796.3703715000001</v>
      </c>
      <c r="P54" s="818"/>
      <c r="Q54" s="818">
        <f t="shared" si="14"/>
        <v>5970.2614826449999</v>
      </c>
      <c r="R54" s="818"/>
      <c r="S54" s="818">
        <f t="shared" si="14"/>
        <v>6149.3693271243501</v>
      </c>
      <c r="T54" s="818"/>
      <c r="U54" s="818">
        <f t="shared" si="14"/>
        <v>6333.8504069380806</v>
      </c>
      <c r="V54" s="818"/>
      <c r="W54" s="818">
        <f t="shared" si="14"/>
        <v>6523.865919146223</v>
      </c>
      <c r="X54" s="818"/>
      <c r="Y54" s="818">
        <f t="shared" si="14"/>
        <v>6719.5818967206096</v>
      </c>
      <c r="Z54" s="818"/>
      <c r="AA54" s="818">
        <f t="shared" si="14"/>
        <v>6921.1693536222283</v>
      </c>
      <c r="AB54" s="818"/>
      <c r="AC54" s="818">
        <f t="shared" si="14"/>
        <v>7128.8044342308949</v>
      </c>
      <c r="AD54" s="818"/>
      <c r="AE54" s="818">
        <f t="shared" si="14"/>
        <v>7342.6685672578224</v>
      </c>
      <c r="AF54" s="818"/>
      <c r="AG54" s="818">
        <f t="shared" si="14"/>
        <v>7562.9486242755574</v>
      </c>
      <c r="AH54" s="380"/>
      <c r="AI54" s="380"/>
    </row>
    <row r="55" spans="1:35">
      <c r="A55" s="361" t="s">
        <v>1095</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1096</v>
      </c>
      <c r="B58" s="361"/>
      <c r="C58" s="398"/>
      <c r="D58" s="361"/>
      <c r="E58" s="380">
        <f>SUM(E53:E57)</f>
        <v>38168</v>
      </c>
      <c r="F58" s="380"/>
      <c r="G58" s="380">
        <f>SUM(G53:G57)</f>
        <v>39313.040000000001</v>
      </c>
      <c r="H58" s="380"/>
      <c r="I58" s="380">
        <f>SUM(I53:I57)</f>
        <v>40492.431199999999</v>
      </c>
      <c r="J58" s="380"/>
      <c r="K58" s="380">
        <f>SUM(K53:K57)</f>
        <v>41707.204136</v>
      </c>
      <c r="L58" s="380"/>
      <c r="M58" s="380">
        <f>SUM(M53:M57)</f>
        <v>42958.420260080005</v>
      </c>
      <c r="N58" s="380"/>
      <c r="O58" s="380">
        <f>SUM(O53:O57)</f>
        <v>44247.1728678824</v>
      </c>
      <c r="P58" s="380"/>
      <c r="Q58" s="380">
        <f>SUM(Q53:Q57)</f>
        <v>45574.588053918873</v>
      </c>
      <c r="R58" s="380"/>
      <c r="S58" s="380">
        <f>SUM(S53:S57)</f>
        <v>46941.825695536434</v>
      </c>
      <c r="T58" s="380"/>
      <c r="U58" s="380">
        <f>SUM(U53:U57)</f>
        <v>48350.080466402535</v>
      </c>
      <c r="V58" s="380"/>
      <c r="W58" s="380">
        <f>SUM(W53:W57)</f>
        <v>49800.582880394613</v>
      </c>
      <c r="X58" s="380"/>
      <c r="Y58" s="380">
        <f>SUM(Y53:Y57)</f>
        <v>51294.600366806451</v>
      </c>
      <c r="Z58" s="380"/>
      <c r="AA58" s="380">
        <f>SUM(AA53:AA57)</f>
        <v>52833.438377810649</v>
      </c>
      <c r="AB58" s="380"/>
      <c r="AC58" s="380">
        <f>SUM(AC53:AC57)</f>
        <v>54418.44152914497</v>
      </c>
      <c r="AD58" s="380"/>
      <c r="AE58" s="380">
        <f>SUM(AE53:AE57)</f>
        <v>56050.994775019324</v>
      </c>
      <c r="AF58" s="380"/>
      <c r="AG58" s="380">
        <f>SUM(AG53:AG57)</f>
        <v>57732.524618269905</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1097</v>
      </c>
      <c r="B60" s="374"/>
      <c r="C60" s="399"/>
      <c r="D60" s="374"/>
      <c r="E60" s="374">
        <f>E45-E58</f>
        <v>14845.420419218368</v>
      </c>
      <c r="F60" s="374"/>
      <c r="G60" s="374">
        <f>G45-G58</f>
        <v>20852.505419218367</v>
      </c>
      <c r="H60" s="374"/>
      <c r="I60" s="374">
        <f>I45-I58</f>
        <v>26861.532344218278</v>
      </c>
      <c r="J60" s="374"/>
      <c r="K60" s="374">
        <f>K45-K58</f>
        <v>32867.382636343435</v>
      </c>
      <c r="L60" s="374"/>
      <c r="M60" s="374">
        <f>M45-M58</f>
        <v>38864.629633841352</v>
      </c>
      <c r="N60" s="374"/>
      <c r="O60" s="374">
        <f>O45-O58</f>
        <v>44847.524586352767</v>
      </c>
      <c r="P60" s="374"/>
      <c r="Q60" s="374">
        <f>Q45-Q58</f>
        <v>50809.982101398557</v>
      </c>
      <c r="R60" s="374"/>
      <c r="S60" s="374">
        <f>S45-S58</f>
        <v>56745.565000221264</v>
      </c>
      <c r="T60" s="374"/>
      <c r="U60" s="374">
        <f>U45-U58</f>
        <v>62647.468560295922</v>
      </c>
      <c r="V60" s="374"/>
      <c r="W60" s="374">
        <f>W45-W58</f>
        <v>68508.504120983212</v>
      </c>
      <c r="X60" s="374"/>
      <c r="Y60" s="374">
        <f>Y45-Y58</f>
        <v>74321.082027932323</v>
      </c>
      <c r="Z60" s="374"/>
      <c r="AA60" s="374">
        <f>AA45-AA58</f>
        <v>80077.19389091793</v>
      </c>
      <c r="AB60" s="374"/>
      <c r="AC60" s="374">
        <f>AC45-AC58</f>
        <v>85768.394128877</v>
      </c>
      <c r="AD60" s="374"/>
      <c r="AE60" s="374">
        <f>AE45-AE58</f>
        <v>91385.780774919345</v>
      </c>
      <c r="AF60" s="374"/>
      <c r="AG60" s="374">
        <f>AG45-AG58</f>
        <v>96919.975513093494</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1098</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1023 1025:2047 2049:3071 3073:4095 4097:5119 5121:6143 6145:7167 7169:8191 8193:9215 9217:10239 10241:11263 11265:12287 12289:13311 13313:14335 14337:15359 15361:16383">
      <c r="A65" s="361" t="s">
        <v>1099</v>
      </c>
      <c r="B65" s="361"/>
      <c r="C65" s="823">
        <v>0.5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1023 1025:2047 2049:3071 3073:4095 4097:5119 5121:6143 6145:7167 7169:8191 8193:9215 9217:10239 10241:11263 11265:12287 12289:13311 13313:14335 14337:15359 15361:16383" s="374" customFormat="1">
      <c r="A66" s="968" t="str">
        <f>Application!C624</f>
        <v>HCD Joe Serna</v>
      </c>
      <c r="B66" s="401"/>
      <c r="C66" s="969">
        <f>Application!AO624/(SUM(Application!AO622:AS625))</f>
        <v>0.78292337599831119</v>
      </c>
      <c r="E66" s="401">
        <f>$E60*$C$65*$C66</f>
        <v>5811.4133363643541</v>
      </c>
      <c r="G66" s="374">
        <f>G60*$C$65*$C66</f>
        <v>8162.9569704187616</v>
      </c>
      <c r="I66" s="374">
        <f t="shared" ref="I66" si="15">I60*$C$65*$C66</f>
        <v>10515.260793711603</v>
      </c>
      <c r="K66" s="374">
        <f t="shared" ref="K66" si="16">K60*$C$65*$C66</f>
        <v>12866.321086937138</v>
      </c>
      <c r="M66" s="374">
        <f t="shared" ref="M66" si="17">M60*$C$65*$C66</f>
        <v>15214.01351992554</v>
      </c>
      <c r="O66" s="374">
        <f t="shared" ref="O66" si="18">O60*$C$65*$C66</f>
        <v>17556.087677157288</v>
      </c>
      <c r="Q66" s="374">
        <f t="shared" ref="Q66" si="19">Q60*$C$65*$C66</f>
        <v>19890.161360620361</v>
      </c>
      <c r="S66" s="374">
        <f t="shared" ref="S66" si="20">S60*$C$65*$C66</f>
        <v>22213.714661452421</v>
      </c>
      <c r="U66" s="374">
        <f t="shared" ref="U66" si="21">U60*$C$65*$C66</f>
        <v>24524.083791487472</v>
      </c>
      <c r="W66" s="374">
        <f t="shared" ref="W66" si="22">W60*$C$65*$C66</f>
        <v>26818.454665497196</v>
      </c>
      <c r="Y66" s="374">
        <f t="shared" ref="Y66" si="23">Y60*$C$65*$C66</f>
        <v>29093.856224578092</v>
      </c>
      <c r="AA66" s="374">
        <f t="shared" ref="AA66" si="24">AA60*$C$65*$C66</f>
        <v>31347.153490774403</v>
      </c>
      <c r="AC66" s="374">
        <f t="shared" ref="AC66" si="25">AC60*$C$65*$C66</f>
        <v>33575.04034266706</v>
      </c>
      <c r="AE66" s="374">
        <f t="shared" ref="AE66" si="26">AE60*$C$65*$C66</f>
        <v>35774.032001270709</v>
      </c>
      <c r="AG66" s="374">
        <f t="shared" ref="AG66" si="27">AG60*$C$65*$C66</f>
        <v>37940.457215192408</v>
      </c>
      <c r="AI66" s="374">
        <f t="shared" ref="AI66" si="28">AI60*$C$65*$C66</f>
        <v>0</v>
      </c>
      <c r="AK66" s="374">
        <f t="shared" ref="AK66" si="29">AK60*$C$65*$C66</f>
        <v>0</v>
      </c>
      <c r="AM66" s="374">
        <f t="shared" ref="AM66" si="30">AM60*$C$65*$C66</f>
        <v>0</v>
      </c>
      <c r="AO66" s="374">
        <f t="shared" ref="AO66" si="31">AO60*$C$65*$C66</f>
        <v>0</v>
      </c>
      <c r="AQ66" s="374">
        <f t="shared" ref="AQ66" si="32">AQ60*$C$65*$C66</f>
        <v>0</v>
      </c>
      <c r="AS66" s="374">
        <f t="shared" ref="AS66" si="33">AS60*$C$65*$C66</f>
        <v>0</v>
      </c>
      <c r="AU66" s="374">
        <f t="shared" ref="AU66" si="34">AU60*$C$65*$C66</f>
        <v>0</v>
      </c>
      <c r="AW66" s="374">
        <f t="shared" ref="AW66" si="35">AW60*$C$65*$C66</f>
        <v>0</v>
      </c>
      <c r="AY66" s="374">
        <f t="shared" ref="AY66" si="36">AY60*$C$65*$C66</f>
        <v>0</v>
      </c>
      <c r="BA66" s="374">
        <f t="shared" ref="BA66" si="37">BA60*$C$65*$C66</f>
        <v>0</v>
      </c>
      <c r="BC66" s="374">
        <f t="shared" ref="BC66" si="38">BC60*$C$65*$C66</f>
        <v>0</v>
      </c>
      <c r="BE66" s="374">
        <f t="shared" ref="BE66" si="39">BE60*$C$65*$C66</f>
        <v>0</v>
      </c>
      <c r="BG66" s="374">
        <f t="shared" ref="BG66" si="40">BG60*$C$65*$C66</f>
        <v>0</v>
      </c>
      <c r="BI66" s="374">
        <f t="shared" ref="BI66" si="41">BI60*$C$65*$C66</f>
        <v>0</v>
      </c>
      <c r="BK66" s="374">
        <f t="shared" ref="BK66" si="42">BK60*$C$65*$C66</f>
        <v>0</v>
      </c>
      <c r="BM66" s="374">
        <f t="shared" ref="BM66" si="43">BM60*$C$65*$C66</f>
        <v>0</v>
      </c>
      <c r="BO66" s="374">
        <f t="shared" ref="BO66" si="44">BO60*$C$65*$C66</f>
        <v>0</v>
      </c>
      <c r="BQ66" s="374">
        <f t="shared" ref="BQ66" si="45">BQ60*$C$65*$C66</f>
        <v>0</v>
      </c>
      <c r="BS66" s="374">
        <f t="shared" ref="BS66" si="46">BS60*$C$65*$C66</f>
        <v>0</v>
      </c>
      <c r="BU66" s="374">
        <f t="shared" ref="BU66" si="47">BU60*$C$65*$C66</f>
        <v>0</v>
      </c>
      <c r="BW66" s="374">
        <f t="shared" ref="BW66" si="48">BW60*$C$65*$C66</f>
        <v>0</v>
      </c>
      <c r="BY66" s="374">
        <f t="shared" ref="BY66" si="49">BY60*$C$65*$C66</f>
        <v>0</v>
      </c>
      <c r="CA66" s="374">
        <f t="shared" ref="CA66" si="50">CA60*$C$65*$C66</f>
        <v>0</v>
      </c>
      <c r="CC66" s="374">
        <f t="shared" ref="CC66" si="51">CC60*$C$65*$C66</f>
        <v>0</v>
      </c>
      <c r="CE66" s="374">
        <f t="shared" ref="CE66" si="52">CE60*$C$65*$C66</f>
        <v>0</v>
      </c>
      <c r="CG66" s="374">
        <f t="shared" ref="CG66" si="53">CG60*$C$65*$C66</f>
        <v>0</v>
      </c>
      <c r="CI66" s="374">
        <f t="shared" ref="CI66" si="54">CI60*$C$65*$C66</f>
        <v>0</v>
      </c>
      <c r="CK66" s="374">
        <f t="shared" ref="CK66" si="55">CK60*$C$65*$C66</f>
        <v>0</v>
      </c>
      <c r="CM66" s="374">
        <f t="shared" ref="CM66" si="56">CM60*$C$65*$C66</f>
        <v>0</v>
      </c>
      <c r="CO66" s="374">
        <f t="shared" ref="CO66" si="57">CO60*$C$65*$C66</f>
        <v>0</v>
      </c>
      <c r="CQ66" s="374">
        <f t="shared" ref="CQ66" si="58">CQ60*$C$65*$C66</f>
        <v>0</v>
      </c>
      <c r="CS66" s="374">
        <f t="shared" ref="CS66" si="59">CS60*$C$65*$C66</f>
        <v>0</v>
      </c>
      <c r="CU66" s="374">
        <f t="shared" ref="CU66" si="60">CU60*$C$65*$C66</f>
        <v>0</v>
      </c>
      <c r="CW66" s="374">
        <f t="shared" ref="CW66" si="61">CW60*$C$65*$C66</f>
        <v>0</v>
      </c>
      <c r="CY66" s="374">
        <f t="shared" ref="CY66" si="62">CY60*$C$65*$C66</f>
        <v>0</v>
      </c>
      <c r="DA66" s="374">
        <f t="shared" ref="DA66" si="63">DA60*$C$65*$C66</f>
        <v>0</v>
      </c>
      <c r="DC66" s="374">
        <f t="shared" ref="DC66" si="64">DC60*$C$65*$C66</f>
        <v>0</v>
      </c>
      <c r="DE66" s="374">
        <f t="shared" ref="DE66" si="65">DE60*$C$65*$C66</f>
        <v>0</v>
      </c>
      <c r="DG66" s="374">
        <f t="shared" ref="DG66" si="66">DG60*$C$65*$C66</f>
        <v>0</v>
      </c>
      <c r="DI66" s="374">
        <f t="shared" ref="DI66" si="67">DI60*$C$65*$C66</f>
        <v>0</v>
      </c>
      <c r="DK66" s="374">
        <f t="shared" ref="DK66" si="68">DK60*$C$65*$C66</f>
        <v>0</v>
      </c>
      <c r="DM66" s="374">
        <f t="shared" ref="DM66" si="69">DM60*$C$65*$C66</f>
        <v>0</v>
      </c>
      <c r="DO66" s="374">
        <f t="shared" ref="DO66" si="70">DO60*$C$65*$C66</f>
        <v>0</v>
      </c>
      <c r="DQ66" s="374">
        <f t="shared" ref="DQ66" si="71">DQ60*$C$65*$C66</f>
        <v>0</v>
      </c>
      <c r="DS66" s="374">
        <f t="shared" ref="DS66" si="72">DS60*$C$65*$C66</f>
        <v>0</v>
      </c>
      <c r="DU66" s="374">
        <f t="shared" ref="DU66" si="73">DU60*$C$65*$C66</f>
        <v>0</v>
      </c>
      <c r="DW66" s="374">
        <f t="shared" ref="DW66" si="74">DW60*$C$65*$C66</f>
        <v>0</v>
      </c>
      <c r="DY66" s="374">
        <f t="shared" ref="DY66" si="75">DY60*$C$65*$C66</f>
        <v>0</v>
      </c>
      <c r="EA66" s="374">
        <f t="shared" ref="EA66" si="76">EA60*$C$65*$C66</f>
        <v>0</v>
      </c>
      <c r="EC66" s="374">
        <f t="shared" ref="EC66" si="77">EC60*$C$65*$C66</f>
        <v>0</v>
      </c>
      <c r="EE66" s="374">
        <f t="shared" ref="EE66" si="78">EE60*$C$65*$C66</f>
        <v>0</v>
      </c>
      <c r="EG66" s="374">
        <f t="shared" ref="EG66" si="79">EG60*$C$65*$C66</f>
        <v>0</v>
      </c>
      <c r="EI66" s="374">
        <f t="shared" ref="EI66" si="80">EI60*$C$65*$C66</f>
        <v>0</v>
      </c>
      <c r="EK66" s="374">
        <f t="shared" ref="EK66" si="81">EK60*$C$65*$C66</f>
        <v>0</v>
      </c>
      <c r="EM66" s="374">
        <f t="shared" ref="EM66" si="82">EM60*$C$65*$C66</f>
        <v>0</v>
      </c>
      <c r="EO66" s="374">
        <f t="shared" ref="EO66" si="83">EO60*$C$65*$C66</f>
        <v>0</v>
      </c>
      <c r="EQ66" s="374">
        <f t="shared" ref="EQ66" si="84">EQ60*$C$65*$C66</f>
        <v>0</v>
      </c>
      <c r="ES66" s="374">
        <f t="shared" ref="ES66" si="85">ES60*$C$65*$C66</f>
        <v>0</v>
      </c>
      <c r="EU66" s="374">
        <f t="shared" ref="EU66" si="86">EU60*$C$65*$C66</f>
        <v>0</v>
      </c>
      <c r="EW66" s="374">
        <f t="shared" ref="EW66" si="87">EW60*$C$65*$C66</f>
        <v>0</v>
      </c>
      <c r="EY66" s="374">
        <f t="shared" ref="EY66" si="88">EY60*$C$65*$C66</f>
        <v>0</v>
      </c>
      <c r="FA66" s="374">
        <f t="shared" ref="FA66" si="89">FA60*$C$65*$C66</f>
        <v>0</v>
      </c>
      <c r="FC66" s="374">
        <f t="shared" ref="FC66" si="90">FC60*$C$65*$C66</f>
        <v>0</v>
      </c>
      <c r="FE66" s="374">
        <f t="shared" ref="FE66" si="91">FE60*$C$65*$C66</f>
        <v>0</v>
      </c>
      <c r="FG66" s="374">
        <f t="shared" ref="FG66" si="92">FG60*$C$65*$C66</f>
        <v>0</v>
      </c>
      <c r="FI66" s="374">
        <f t="shared" ref="FI66" si="93">FI60*$C$65*$C66</f>
        <v>0</v>
      </c>
      <c r="FK66" s="374">
        <f t="shared" ref="FK66" si="94">FK60*$C$65*$C66</f>
        <v>0</v>
      </c>
      <c r="FM66" s="374">
        <f t="shared" ref="FM66" si="95">FM60*$C$65*$C66</f>
        <v>0</v>
      </c>
      <c r="FO66" s="374">
        <f t="shared" ref="FO66" si="96">FO60*$C$65*$C66</f>
        <v>0</v>
      </c>
      <c r="FQ66" s="374">
        <f t="shared" ref="FQ66" si="97">FQ60*$C$65*$C66</f>
        <v>0</v>
      </c>
      <c r="FS66" s="374">
        <f t="shared" ref="FS66" si="98">FS60*$C$65*$C66</f>
        <v>0</v>
      </c>
      <c r="FU66" s="374">
        <f t="shared" ref="FU66" si="99">FU60*$C$65*$C66</f>
        <v>0</v>
      </c>
      <c r="FW66" s="374">
        <f t="shared" ref="FW66" si="100">FW60*$C$65*$C66</f>
        <v>0</v>
      </c>
      <c r="FY66" s="374">
        <f t="shared" ref="FY66" si="101">FY60*$C$65*$C66</f>
        <v>0</v>
      </c>
      <c r="GA66" s="374">
        <f t="shared" ref="GA66" si="102">GA60*$C$65*$C66</f>
        <v>0</v>
      </c>
      <c r="GC66" s="374">
        <f t="shared" ref="GC66" si="103">GC60*$C$65*$C66</f>
        <v>0</v>
      </c>
      <c r="GE66" s="374">
        <f t="shared" ref="GE66" si="104">GE60*$C$65*$C66</f>
        <v>0</v>
      </c>
      <c r="GG66" s="374">
        <f t="shared" ref="GG66" si="105">GG60*$C$65*$C66</f>
        <v>0</v>
      </c>
      <c r="GI66" s="374">
        <f t="shared" ref="GI66" si="106">GI60*$C$65*$C66</f>
        <v>0</v>
      </c>
      <c r="GK66" s="374">
        <f t="shared" ref="GK66" si="107">GK60*$C$65*$C66</f>
        <v>0</v>
      </c>
      <c r="GM66" s="374">
        <f t="shared" ref="GM66" si="108">GM60*$C$65*$C66</f>
        <v>0</v>
      </c>
      <c r="GO66" s="374">
        <f t="shared" ref="GO66" si="109">GO60*$C$65*$C66</f>
        <v>0</v>
      </c>
      <c r="GQ66" s="374">
        <f t="shared" ref="GQ66" si="110">GQ60*$C$65*$C66</f>
        <v>0</v>
      </c>
      <c r="GS66" s="374">
        <f t="shared" ref="GS66" si="111">GS60*$C$65*$C66</f>
        <v>0</v>
      </c>
      <c r="GU66" s="374">
        <f t="shared" ref="GU66" si="112">GU60*$C$65*$C66</f>
        <v>0</v>
      </c>
      <c r="GW66" s="374">
        <f t="shared" ref="GW66" si="113">GW60*$C$65*$C66</f>
        <v>0</v>
      </c>
      <c r="GY66" s="374">
        <f t="shared" ref="GY66" si="114">GY60*$C$65*$C66</f>
        <v>0</v>
      </c>
      <c r="HA66" s="374">
        <f t="shared" ref="HA66" si="115">HA60*$C$65*$C66</f>
        <v>0</v>
      </c>
      <c r="HC66" s="374">
        <f t="shared" ref="HC66" si="116">HC60*$C$65*$C66</f>
        <v>0</v>
      </c>
      <c r="HE66" s="374">
        <f t="shared" ref="HE66" si="117">HE60*$C$65*$C66</f>
        <v>0</v>
      </c>
      <c r="HG66" s="374">
        <f t="shared" ref="HG66" si="118">HG60*$C$65*$C66</f>
        <v>0</v>
      </c>
      <c r="HI66" s="374">
        <f t="shared" ref="HI66" si="119">HI60*$C$65*$C66</f>
        <v>0</v>
      </c>
      <c r="HK66" s="374">
        <f t="shared" ref="HK66" si="120">HK60*$C$65*$C66</f>
        <v>0</v>
      </c>
      <c r="HM66" s="374">
        <f t="shared" ref="HM66" si="121">HM60*$C$65*$C66</f>
        <v>0</v>
      </c>
      <c r="HO66" s="374">
        <f t="shared" ref="HO66" si="122">HO60*$C$65*$C66</f>
        <v>0</v>
      </c>
      <c r="HQ66" s="374">
        <f t="shared" ref="HQ66" si="123">HQ60*$C$65*$C66</f>
        <v>0</v>
      </c>
      <c r="HS66" s="374">
        <f t="shared" ref="HS66" si="124">HS60*$C$65*$C66</f>
        <v>0</v>
      </c>
      <c r="HU66" s="374">
        <f t="shared" ref="HU66" si="125">HU60*$C$65*$C66</f>
        <v>0</v>
      </c>
      <c r="HW66" s="374">
        <f t="shared" ref="HW66" si="126">HW60*$C$65*$C66</f>
        <v>0</v>
      </c>
      <c r="HY66" s="374">
        <f t="shared" ref="HY66" si="127">HY60*$C$65*$C66</f>
        <v>0</v>
      </c>
      <c r="IA66" s="374">
        <f t="shared" ref="IA66" si="128">IA60*$C$65*$C66</f>
        <v>0</v>
      </c>
      <c r="IC66" s="374">
        <f t="shared" ref="IC66" si="129">IC60*$C$65*$C66</f>
        <v>0</v>
      </c>
      <c r="IE66" s="374">
        <f t="shared" ref="IE66" si="130">IE60*$C$65*$C66</f>
        <v>0</v>
      </c>
      <c r="IG66" s="374">
        <f t="shared" ref="IG66" si="131">IG60*$C$65*$C66</f>
        <v>0</v>
      </c>
      <c r="II66" s="374">
        <f t="shared" ref="II66" si="132">II60*$C$65*$C66</f>
        <v>0</v>
      </c>
      <c r="IK66" s="374">
        <f t="shared" ref="IK66" si="133">IK60*$C$65*$C66</f>
        <v>0</v>
      </c>
      <c r="IM66" s="374">
        <f t="shared" ref="IM66" si="134">IM60*$C$65*$C66</f>
        <v>0</v>
      </c>
      <c r="IO66" s="374">
        <f t="shared" ref="IO66" si="135">IO60*$C$65*$C66</f>
        <v>0</v>
      </c>
      <c r="IQ66" s="374">
        <f t="shared" ref="IQ66" si="136">IQ60*$C$65*$C66</f>
        <v>0</v>
      </c>
      <c r="IS66" s="374">
        <f t="shared" ref="IS66" si="137">IS60*$C$65*$C66</f>
        <v>0</v>
      </c>
      <c r="IU66" s="374">
        <f t="shared" ref="IU66" si="138">IU60*$C$65*$C66</f>
        <v>0</v>
      </c>
      <c r="IW66" s="374">
        <f t="shared" ref="IW66" si="139">IW60*$C$65*$C66</f>
        <v>0</v>
      </c>
      <c r="IY66" s="374">
        <f t="shared" ref="IY66" si="140">IY60*$C$65*$C66</f>
        <v>0</v>
      </c>
      <c r="JA66" s="374">
        <f t="shared" ref="JA66" si="141">JA60*$C$65*$C66</f>
        <v>0</v>
      </c>
      <c r="JC66" s="374">
        <f t="shared" ref="JC66" si="142">JC60*$C$65*$C66</f>
        <v>0</v>
      </c>
      <c r="JE66" s="374">
        <f t="shared" ref="JE66" si="143">JE60*$C$65*$C66</f>
        <v>0</v>
      </c>
      <c r="JG66" s="374">
        <f t="shared" ref="JG66" si="144">JG60*$C$65*$C66</f>
        <v>0</v>
      </c>
      <c r="JI66" s="374">
        <f t="shared" ref="JI66" si="145">JI60*$C$65*$C66</f>
        <v>0</v>
      </c>
      <c r="JK66" s="374">
        <f t="shared" ref="JK66" si="146">JK60*$C$65*$C66</f>
        <v>0</v>
      </c>
      <c r="JM66" s="374">
        <f t="shared" ref="JM66" si="147">JM60*$C$65*$C66</f>
        <v>0</v>
      </c>
      <c r="JO66" s="374">
        <f t="shared" ref="JO66" si="148">JO60*$C$65*$C66</f>
        <v>0</v>
      </c>
      <c r="JQ66" s="374">
        <f t="shared" ref="JQ66" si="149">JQ60*$C$65*$C66</f>
        <v>0</v>
      </c>
      <c r="JS66" s="374">
        <f t="shared" ref="JS66" si="150">JS60*$C$65*$C66</f>
        <v>0</v>
      </c>
      <c r="JU66" s="374">
        <f t="shared" ref="JU66" si="151">JU60*$C$65*$C66</f>
        <v>0</v>
      </c>
      <c r="JW66" s="374">
        <f t="shared" ref="JW66" si="152">JW60*$C$65*$C66</f>
        <v>0</v>
      </c>
      <c r="JY66" s="374">
        <f t="shared" ref="JY66" si="153">JY60*$C$65*$C66</f>
        <v>0</v>
      </c>
      <c r="KA66" s="374">
        <f t="shared" ref="KA66" si="154">KA60*$C$65*$C66</f>
        <v>0</v>
      </c>
      <c r="KC66" s="374">
        <f t="shared" ref="KC66" si="155">KC60*$C$65*$C66</f>
        <v>0</v>
      </c>
      <c r="KE66" s="374">
        <f t="shared" ref="KE66" si="156">KE60*$C$65*$C66</f>
        <v>0</v>
      </c>
      <c r="KG66" s="374">
        <f t="shared" ref="KG66" si="157">KG60*$C$65*$C66</f>
        <v>0</v>
      </c>
      <c r="KI66" s="374">
        <f t="shared" ref="KI66" si="158">KI60*$C$65*$C66</f>
        <v>0</v>
      </c>
      <c r="KK66" s="374">
        <f t="shared" ref="KK66" si="159">KK60*$C$65*$C66</f>
        <v>0</v>
      </c>
      <c r="KM66" s="374">
        <f t="shared" ref="KM66" si="160">KM60*$C$65*$C66</f>
        <v>0</v>
      </c>
      <c r="KO66" s="374">
        <f t="shared" ref="KO66" si="161">KO60*$C$65*$C66</f>
        <v>0</v>
      </c>
      <c r="KQ66" s="374">
        <f t="shared" ref="KQ66" si="162">KQ60*$C$65*$C66</f>
        <v>0</v>
      </c>
      <c r="KS66" s="374">
        <f t="shared" ref="KS66" si="163">KS60*$C$65*$C66</f>
        <v>0</v>
      </c>
      <c r="KU66" s="374">
        <f t="shared" ref="KU66" si="164">KU60*$C$65*$C66</f>
        <v>0</v>
      </c>
      <c r="KW66" s="374">
        <f t="shared" ref="KW66" si="165">KW60*$C$65*$C66</f>
        <v>0</v>
      </c>
      <c r="KY66" s="374">
        <f t="shared" ref="KY66" si="166">KY60*$C$65*$C66</f>
        <v>0</v>
      </c>
      <c r="LA66" s="374">
        <f t="shared" ref="LA66" si="167">LA60*$C$65*$C66</f>
        <v>0</v>
      </c>
      <c r="LC66" s="374">
        <f t="shared" ref="LC66" si="168">LC60*$C$65*$C66</f>
        <v>0</v>
      </c>
      <c r="LE66" s="374">
        <f t="shared" ref="LE66" si="169">LE60*$C$65*$C66</f>
        <v>0</v>
      </c>
      <c r="LG66" s="374">
        <f t="shared" ref="LG66" si="170">LG60*$C$65*$C66</f>
        <v>0</v>
      </c>
      <c r="LI66" s="374">
        <f t="shared" ref="LI66" si="171">LI60*$C$65*$C66</f>
        <v>0</v>
      </c>
      <c r="LK66" s="374">
        <f t="shared" ref="LK66" si="172">LK60*$C$65*$C66</f>
        <v>0</v>
      </c>
      <c r="LM66" s="374">
        <f t="shared" ref="LM66" si="173">LM60*$C$65*$C66</f>
        <v>0</v>
      </c>
      <c r="LO66" s="374">
        <f t="shared" ref="LO66" si="174">LO60*$C$65*$C66</f>
        <v>0</v>
      </c>
      <c r="LQ66" s="374">
        <f t="shared" ref="LQ66" si="175">LQ60*$C$65*$C66</f>
        <v>0</v>
      </c>
      <c r="LS66" s="374">
        <f t="shared" ref="LS66" si="176">LS60*$C$65*$C66</f>
        <v>0</v>
      </c>
      <c r="LU66" s="374">
        <f t="shared" ref="LU66" si="177">LU60*$C$65*$C66</f>
        <v>0</v>
      </c>
      <c r="LW66" s="374">
        <f t="shared" ref="LW66" si="178">LW60*$C$65*$C66</f>
        <v>0</v>
      </c>
      <c r="LY66" s="374">
        <f t="shared" ref="LY66" si="179">LY60*$C$65*$C66</f>
        <v>0</v>
      </c>
      <c r="MA66" s="374">
        <f t="shared" ref="MA66" si="180">MA60*$C$65*$C66</f>
        <v>0</v>
      </c>
      <c r="MC66" s="374">
        <f t="shared" ref="MC66" si="181">MC60*$C$65*$C66</f>
        <v>0</v>
      </c>
      <c r="ME66" s="374">
        <f t="shared" ref="ME66" si="182">ME60*$C$65*$C66</f>
        <v>0</v>
      </c>
      <c r="MG66" s="374">
        <f t="shared" ref="MG66" si="183">MG60*$C$65*$C66</f>
        <v>0</v>
      </c>
      <c r="MI66" s="374">
        <f t="shared" ref="MI66" si="184">MI60*$C$65*$C66</f>
        <v>0</v>
      </c>
      <c r="MK66" s="374">
        <f t="shared" ref="MK66" si="185">MK60*$C$65*$C66</f>
        <v>0</v>
      </c>
      <c r="MM66" s="374">
        <f t="shared" ref="MM66" si="186">MM60*$C$65*$C66</f>
        <v>0</v>
      </c>
      <c r="MO66" s="374">
        <f t="shared" ref="MO66" si="187">MO60*$C$65*$C66</f>
        <v>0</v>
      </c>
      <c r="MQ66" s="374">
        <f t="shared" ref="MQ66" si="188">MQ60*$C$65*$C66</f>
        <v>0</v>
      </c>
      <c r="MS66" s="374">
        <f t="shared" ref="MS66" si="189">MS60*$C$65*$C66</f>
        <v>0</v>
      </c>
      <c r="MU66" s="374">
        <f t="shared" ref="MU66" si="190">MU60*$C$65*$C66</f>
        <v>0</v>
      </c>
      <c r="MW66" s="374">
        <f t="shared" ref="MW66" si="191">MW60*$C$65*$C66</f>
        <v>0</v>
      </c>
      <c r="MY66" s="374">
        <f t="shared" ref="MY66" si="192">MY60*$C$65*$C66</f>
        <v>0</v>
      </c>
      <c r="NA66" s="374">
        <f t="shared" ref="NA66" si="193">NA60*$C$65*$C66</f>
        <v>0</v>
      </c>
      <c r="NC66" s="374">
        <f t="shared" ref="NC66" si="194">NC60*$C$65*$C66</f>
        <v>0</v>
      </c>
      <c r="NE66" s="374">
        <f t="shared" ref="NE66" si="195">NE60*$C$65*$C66</f>
        <v>0</v>
      </c>
      <c r="NG66" s="374">
        <f t="shared" ref="NG66" si="196">NG60*$C$65*$C66</f>
        <v>0</v>
      </c>
      <c r="NI66" s="374">
        <f t="shared" ref="NI66" si="197">NI60*$C$65*$C66</f>
        <v>0</v>
      </c>
      <c r="NK66" s="374">
        <f t="shared" ref="NK66" si="198">NK60*$C$65*$C66</f>
        <v>0</v>
      </c>
      <c r="NM66" s="374">
        <f t="shared" ref="NM66" si="199">NM60*$C$65*$C66</f>
        <v>0</v>
      </c>
      <c r="NO66" s="374">
        <f t="shared" ref="NO66" si="200">NO60*$C$65*$C66</f>
        <v>0</v>
      </c>
      <c r="NQ66" s="374">
        <f t="shared" ref="NQ66" si="201">NQ60*$C$65*$C66</f>
        <v>0</v>
      </c>
      <c r="NS66" s="374">
        <f t="shared" ref="NS66" si="202">NS60*$C$65*$C66</f>
        <v>0</v>
      </c>
      <c r="NU66" s="374">
        <f t="shared" ref="NU66" si="203">NU60*$C$65*$C66</f>
        <v>0</v>
      </c>
      <c r="NW66" s="374">
        <f t="shared" ref="NW66" si="204">NW60*$C$65*$C66</f>
        <v>0</v>
      </c>
      <c r="NY66" s="374">
        <f t="shared" ref="NY66" si="205">NY60*$C$65*$C66</f>
        <v>0</v>
      </c>
      <c r="OA66" s="374">
        <f t="shared" ref="OA66" si="206">OA60*$C$65*$C66</f>
        <v>0</v>
      </c>
      <c r="OC66" s="374">
        <f t="shared" ref="OC66" si="207">OC60*$C$65*$C66</f>
        <v>0</v>
      </c>
      <c r="OE66" s="374">
        <f t="shared" ref="OE66" si="208">OE60*$C$65*$C66</f>
        <v>0</v>
      </c>
      <c r="OG66" s="374">
        <f t="shared" ref="OG66" si="209">OG60*$C$65*$C66</f>
        <v>0</v>
      </c>
      <c r="OI66" s="374">
        <f t="shared" ref="OI66" si="210">OI60*$C$65*$C66</f>
        <v>0</v>
      </c>
      <c r="OK66" s="374">
        <f t="shared" ref="OK66" si="211">OK60*$C$65*$C66</f>
        <v>0</v>
      </c>
      <c r="OM66" s="374">
        <f t="shared" ref="OM66" si="212">OM60*$C$65*$C66</f>
        <v>0</v>
      </c>
      <c r="OO66" s="374">
        <f t="shared" ref="OO66" si="213">OO60*$C$65*$C66</f>
        <v>0</v>
      </c>
      <c r="OQ66" s="374">
        <f t="shared" ref="OQ66" si="214">OQ60*$C$65*$C66</f>
        <v>0</v>
      </c>
      <c r="OS66" s="374">
        <f t="shared" ref="OS66" si="215">OS60*$C$65*$C66</f>
        <v>0</v>
      </c>
      <c r="OU66" s="374">
        <f t="shared" ref="OU66" si="216">OU60*$C$65*$C66</f>
        <v>0</v>
      </c>
      <c r="OW66" s="374">
        <f t="shared" ref="OW66" si="217">OW60*$C$65*$C66</f>
        <v>0</v>
      </c>
      <c r="OY66" s="374">
        <f t="shared" ref="OY66" si="218">OY60*$C$65*$C66</f>
        <v>0</v>
      </c>
      <c r="PA66" s="374">
        <f t="shared" ref="PA66" si="219">PA60*$C$65*$C66</f>
        <v>0</v>
      </c>
      <c r="PC66" s="374">
        <f t="shared" ref="PC66" si="220">PC60*$C$65*$C66</f>
        <v>0</v>
      </c>
      <c r="PE66" s="374">
        <f t="shared" ref="PE66" si="221">PE60*$C$65*$C66</f>
        <v>0</v>
      </c>
      <c r="PG66" s="374">
        <f t="shared" ref="PG66" si="222">PG60*$C$65*$C66</f>
        <v>0</v>
      </c>
      <c r="PI66" s="374">
        <f t="shared" ref="PI66" si="223">PI60*$C$65*$C66</f>
        <v>0</v>
      </c>
      <c r="PK66" s="374">
        <f t="shared" ref="PK66" si="224">PK60*$C$65*$C66</f>
        <v>0</v>
      </c>
      <c r="PM66" s="374">
        <f t="shared" ref="PM66" si="225">PM60*$C$65*$C66</f>
        <v>0</v>
      </c>
      <c r="PO66" s="374">
        <f t="shared" ref="PO66" si="226">PO60*$C$65*$C66</f>
        <v>0</v>
      </c>
      <c r="PQ66" s="374">
        <f t="shared" ref="PQ66" si="227">PQ60*$C$65*$C66</f>
        <v>0</v>
      </c>
      <c r="PS66" s="374">
        <f t="shared" ref="PS66" si="228">PS60*$C$65*$C66</f>
        <v>0</v>
      </c>
      <c r="PU66" s="374">
        <f t="shared" ref="PU66" si="229">PU60*$C$65*$C66</f>
        <v>0</v>
      </c>
      <c r="PW66" s="374">
        <f t="shared" ref="PW66" si="230">PW60*$C$65*$C66</f>
        <v>0</v>
      </c>
      <c r="PY66" s="374">
        <f t="shared" ref="PY66" si="231">PY60*$C$65*$C66</f>
        <v>0</v>
      </c>
      <c r="QA66" s="374">
        <f t="shared" ref="QA66" si="232">QA60*$C$65*$C66</f>
        <v>0</v>
      </c>
      <c r="QC66" s="374">
        <f t="shared" ref="QC66" si="233">QC60*$C$65*$C66</f>
        <v>0</v>
      </c>
      <c r="QE66" s="374">
        <f t="shared" ref="QE66" si="234">QE60*$C$65*$C66</f>
        <v>0</v>
      </c>
      <c r="QG66" s="374">
        <f t="shared" ref="QG66" si="235">QG60*$C$65*$C66</f>
        <v>0</v>
      </c>
      <c r="QI66" s="374">
        <f t="shared" ref="QI66" si="236">QI60*$C$65*$C66</f>
        <v>0</v>
      </c>
      <c r="QK66" s="374">
        <f t="shared" ref="QK66" si="237">QK60*$C$65*$C66</f>
        <v>0</v>
      </c>
      <c r="QM66" s="374">
        <f t="shared" ref="QM66" si="238">QM60*$C$65*$C66</f>
        <v>0</v>
      </c>
      <c r="QO66" s="374">
        <f t="shared" ref="QO66" si="239">QO60*$C$65*$C66</f>
        <v>0</v>
      </c>
      <c r="QQ66" s="374">
        <f t="shared" ref="QQ66" si="240">QQ60*$C$65*$C66</f>
        <v>0</v>
      </c>
      <c r="QS66" s="374">
        <f t="shared" ref="QS66" si="241">QS60*$C$65*$C66</f>
        <v>0</v>
      </c>
      <c r="QU66" s="374">
        <f t="shared" ref="QU66" si="242">QU60*$C$65*$C66</f>
        <v>0</v>
      </c>
      <c r="QW66" s="374">
        <f t="shared" ref="QW66" si="243">QW60*$C$65*$C66</f>
        <v>0</v>
      </c>
      <c r="QY66" s="374">
        <f t="shared" ref="QY66" si="244">QY60*$C$65*$C66</f>
        <v>0</v>
      </c>
      <c r="RA66" s="374">
        <f t="shared" ref="RA66" si="245">RA60*$C$65*$C66</f>
        <v>0</v>
      </c>
      <c r="RC66" s="374">
        <f t="shared" ref="RC66" si="246">RC60*$C$65*$C66</f>
        <v>0</v>
      </c>
      <c r="RE66" s="374">
        <f t="shared" ref="RE66" si="247">RE60*$C$65*$C66</f>
        <v>0</v>
      </c>
      <c r="RG66" s="374">
        <f t="shared" ref="RG66" si="248">RG60*$C$65*$C66</f>
        <v>0</v>
      </c>
      <c r="RI66" s="374">
        <f t="shared" ref="RI66" si="249">RI60*$C$65*$C66</f>
        <v>0</v>
      </c>
      <c r="RK66" s="374">
        <f t="shared" ref="RK66" si="250">RK60*$C$65*$C66</f>
        <v>0</v>
      </c>
      <c r="RM66" s="374">
        <f t="shared" ref="RM66" si="251">RM60*$C$65*$C66</f>
        <v>0</v>
      </c>
      <c r="RO66" s="374">
        <f t="shared" ref="RO66" si="252">RO60*$C$65*$C66</f>
        <v>0</v>
      </c>
      <c r="RQ66" s="374">
        <f t="shared" ref="RQ66" si="253">RQ60*$C$65*$C66</f>
        <v>0</v>
      </c>
      <c r="RS66" s="374">
        <f t="shared" ref="RS66" si="254">RS60*$C$65*$C66</f>
        <v>0</v>
      </c>
      <c r="RU66" s="374">
        <f t="shared" ref="RU66" si="255">RU60*$C$65*$C66</f>
        <v>0</v>
      </c>
      <c r="RW66" s="374">
        <f t="shared" ref="RW66" si="256">RW60*$C$65*$C66</f>
        <v>0</v>
      </c>
      <c r="RY66" s="374">
        <f t="shared" ref="RY66" si="257">RY60*$C$65*$C66</f>
        <v>0</v>
      </c>
      <c r="SA66" s="374">
        <f t="shared" ref="SA66" si="258">SA60*$C$65*$C66</f>
        <v>0</v>
      </c>
      <c r="SC66" s="374">
        <f t="shared" ref="SC66" si="259">SC60*$C$65*$C66</f>
        <v>0</v>
      </c>
      <c r="SE66" s="374">
        <f t="shared" ref="SE66" si="260">SE60*$C$65*$C66</f>
        <v>0</v>
      </c>
      <c r="SG66" s="374">
        <f t="shared" ref="SG66" si="261">SG60*$C$65*$C66</f>
        <v>0</v>
      </c>
      <c r="SI66" s="374">
        <f t="shared" ref="SI66" si="262">SI60*$C$65*$C66</f>
        <v>0</v>
      </c>
      <c r="SK66" s="374">
        <f t="shared" ref="SK66" si="263">SK60*$C$65*$C66</f>
        <v>0</v>
      </c>
      <c r="SM66" s="374">
        <f t="shared" ref="SM66" si="264">SM60*$C$65*$C66</f>
        <v>0</v>
      </c>
      <c r="SO66" s="374">
        <f t="shared" ref="SO66" si="265">SO60*$C$65*$C66</f>
        <v>0</v>
      </c>
      <c r="SQ66" s="374">
        <f t="shared" ref="SQ66" si="266">SQ60*$C$65*$C66</f>
        <v>0</v>
      </c>
      <c r="SS66" s="374">
        <f t="shared" ref="SS66" si="267">SS60*$C$65*$C66</f>
        <v>0</v>
      </c>
      <c r="SU66" s="374">
        <f t="shared" ref="SU66" si="268">SU60*$C$65*$C66</f>
        <v>0</v>
      </c>
      <c r="SW66" s="374">
        <f t="shared" ref="SW66" si="269">SW60*$C$65*$C66</f>
        <v>0</v>
      </c>
      <c r="SY66" s="374">
        <f t="shared" ref="SY66" si="270">SY60*$C$65*$C66</f>
        <v>0</v>
      </c>
      <c r="TA66" s="374">
        <f t="shared" ref="TA66" si="271">TA60*$C$65*$C66</f>
        <v>0</v>
      </c>
      <c r="TC66" s="374">
        <f t="shared" ref="TC66" si="272">TC60*$C$65*$C66</f>
        <v>0</v>
      </c>
      <c r="TE66" s="374">
        <f t="shared" ref="TE66" si="273">TE60*$C$65*$C66</f>
        <v>0</v>
      </c>
      <c r="TG66" s="374">
        <f t="shared" ref="TG66" si="274">TG60*$C$65*$C66</f>
        <v>0</v>
      </c>
      <c r="TI66" s="374">
        <f t="shared" ref="TI66" si="275">TI60*$C$65*$C66</f>
        <v>0</v>
      </c>
      <c r="TK66" s="374">
        <f t="shared" ref="TK66" si="276">TK60*$C$65*$C66</f>
        <v>0</v>
      </c>
      <c r="TM66" s="374">
        <f t="shared" ref="TM66" si="277">TM60*$C$65*$C66</f>
        <v>0</v>
      </c>
      <c r="TO66" s="374">
        <f t="shared" ref="TO66" si="278">TO60*$C$65*$C66</f>
        <v>0</v>
      </c>
      <c r="TQ66" s="374">
        <f t="shared" ref="TQ66" si="279">TQ60*$C$65*$C66</f>
        <v>0</v>
      </c>
      <c r="TS66" s="374">
        <f t="shared" ref="TS66" si="280">TS60*$C$65*$C66</f>
        <v>0</v>
      </c>
      <c r="TU66" s="374">
        <f t="shared" ref="TU66" si="281">TU60*$C$65*$C66</f>
        <v>0</v>
      </c>
      <c r="TW66" s="374">
        <f t="shared" ref="TW66" si="282">TW60*$C$65*$C66</f>
        <v>0</v>
      </c>
      <c r="TY66" s="374">
        <f t="shared" ref="TY66" si="283">TY60*$C$65*$C66</f>
        <v>0</v>
      </c>
      <c r="UA66" s="374">
        <f t="shared" ref="UA66" si="284">UA60*$C$65*$C66</f>
        <v>0</v>
      </c>
      <c r="UC66" s="374">
        <f t="shared" ref="UC66" si="285">UC60*$C$65*$C66</f>
        <v>0</v>
      </c>
      <c r="UE66" s="374">
        <f t="shared" ref="UE66" si="286">UE60*$C$65*$C66</f>
        <v>0</v>
      </c>
      <c r="UG66" s="374">
        <f t="shared" ref="UG66" si="287">UG60*$C$65*$C66</f>
        <v>0</v>
      </c>
      <c r="UI66" s="374">
        <f t="shared" ref="UI66" si="288">UI60*$C$65*$C66</f>
        <v>0</v>
      </c>
      <c r="UK66" s="374">
        <f t="shared" ref="UK66" si="289">UK60*$C$65*$C66</f>
        <v>0</v>
      </c>
      <c r="UM66" s="374">
        <f t="shared" ref="UM66" si="290">UM60*$C$65*$C66</f>
        <v>0</v>
      </c>
      <c r="UO66" s="374">
        <f t="shared" ref="UO66" si="291">UO60*$C$65*$C66</f>
        <v>0</v>
      </c>
      <c r="UQ66" s="374">
        <f t="shared" ref="UQ66" si="292">UQ60*$C$65*$C66</f>
        <v>0</v>
      </c>
      <c r="US66" s="374">
        <f t="shared" ref="US66" si="293">US60*$C$65*$C66</f>
        <v>0</v>
      </c>
      <c r="UU66" s="374">
        <f t="shared" ref="UU66" si="294">UU60*$C$65*$C66</f>
        <v>0</v>
      </c>
      <c r="UW66" s="374">
        <f t="shared" ref="UW66" si="295">UW60*$C$65*$C66</f>
        <v>0</v>
      </c>
      <c r="UY66" s="374">
        <f t="shared" ref="UY66" si="296">UY60*$C$65*$C66</f>
        <v>0</v>
      </c>
      <c r="VA66" s="374">
        <f t="shared" ref="VA66" si="297">VA60*$C$65*$C66</f>
        <v>0</v>
      </c>
      <c r="VC66" s="374">
        <f t="shared" ref="VC66" si="298">VC60*$C$65*$C66</f>
        <v>0</v>
      </c>
      <c r="VE66" s="374">
        <f t="shared" ref="VE66" si="299">VE60*$C$65*$C66</f>
        <v>0</v>
      </c>
      <c r="VG66" s="374">
        <f t="shared" ref="VG66" si="300">VG60*$C$65*$C66</f>
        <v>0</v>
      </c>
      <c r="VI66" s="374">
        <f t="shared" ref="VI66" si="301">VI60*$C$65*$C66</f>
        <v>0</v>
      </c>
      <c r="VK66" s="374">
        <f t="shared" ref="VK66" si="302">VK60*$C$65*$C66</f>
        <v>0</v>
      </c>
      <c r="VM66" s="374">
        <f t="shared" ref="VM66" si="303">VM60*$C$65*$C66</f>
        <v>0</v>
      </c>
      <c r="VO66" s="374">
        <f t="shared" ref="VO66" si="304">VO60*$C$65*$C66</f>
        <v>0</v>
      </c>
      <c r="VQ66" s="374">
        <f t="shared" ref="VQ66" si="305">VQ60*$C$65*$C66</f>
        <v>0</v>
      </c>
      <c r="VS66" s="374">
        <f t="shared" ref="VS66" si="306">VS60*$C$65*$C66</f>
        <v>0</v>
      </c>
      <c r="VU66" s="374">
        <f t="shared" ref="VU66" si="307">VU60*$C$65*$C66</f>
        <v>0</v>
      </c>
      <c r="VW66" s="374">
        <f t="shared" ref="VW66" si="308">VW60*$C$65*$C66</f>
        <v>0</v>
      </c>
      <c r="VY66" s="374">
        <f t="shared" ref="VY66" si="309">VY60*$C$65*$C66</f>
        <v>0</v>
      </c>
      <c r="WA66" s="374">
        <f t="shared" ref="WA66" si="310">WA60*$C$65*$C66</f>
        <v>0</v>
      </c>
      <c r="WC66" s="374">
        <f t="shared" ref="WC66" si="311">WC60*$C$65*$C66</f>
        <v>0</v>
      </c>
      <c r="WE66" s="374">
        <f t="shared" ref="WE66" si="312">WE60*$C$65*$C66</f>
        <v>0</v>
      </c>
      <c r="WG66" s="374">
        <f t="shared" ref="WG66" si="313">WG60*$C$65*$C66</f>
        <v>0</v>
      </c>
      <c r="WI66" s="374">
        <f t="shared" ref="WI66" si="314">WI60*$C$65*$C66</f>
        <v>0</v>
      </c>
      <c r="WK66" s="374">
        <f t="shared" ref="WK66" si="315">WK60*$C$65*$C66</f>
        <v>0</v>
      </c>
      <c r="WM66" s="374">
        <f t="shared" ref="WM66" si="316">WM60*$C$65*$C66</f>
        <v>0</v>
      </c>
      <c r="WO66" s="374">
        <f t="shared" ref="WO66" si="317">WO60*$C$65*$C66</f>
        <v>0</v>
      </c>
      <c r="WQ66" s="374">
        <f t="shared" ref="WQ66" si="318">WQ60*$C$65*$C66</f>
        <v>0</v>
      </c>
      <c r="WS66" s="374">
        <f t="shared" ref="WS66" si="319">WS60*$C$65*$C66</f>
        <v>0</v>
      </c>
      <c r="WU66" s="374">
        <f t="shared" ref="WU66" si="320">WU60*$C$65*$C66</f>
        <v>0</v>
      </c>
      <c r="WW66" s="374">
        <f t="shared" ref="WW66" si="321">WW60*$C$65*$C66</f>
        <v>0</v>
      </c>
      <c r="WY66" s="374">
        <f t="shared" ref="WY66" si="322">WY60*$C$65*$C66</f>
        <v>0</v>
      </c>
      <c r="XA66" s="374">
        <f t="shared" ref="XA66" si="323">XA60*$C$65*$C66</f>
        <v>0</v>
      </c>
      <c r="XC66" s="374">
        <f t="shared" ref="XC66" si="324">XC60*$C$65*$C66</f>
        <v>0</v>
      </c>
      <c r="XE66" s="374">
        <f t="shared" ref="XE66" si="325">XE60*$C$65*$C66</f>
        <v>0</v>
      </c>
      <c r="XG66" s="374">
        <f t="shared" ref="XG66" si="326">XG60*$C$65*$C66</f>
        <v>0</v>
      </c>
      <c r="XI66" s="374">
        <f t="shared" ref="XI66" si="327">XI60*$C$65*$C66</f>
        <v>0</v>
      </c>
      <c r="XK66" s="374">
        <f t="shared" ref="XK66" si="328">XK60*$C$65*$C66</f>
        <v>0</v>
      </c>
      <c r="XM66" s="374">
        <f t="shared" ref="XM66" si="329">XM60*$C$65*$C66</f>
        <v>0</v>
      </c>
      <c r="XO66" s="374">
        <f t="shared" ref="XO66" si="330">XO60*$C$65*$C66</f>
        <v>0</v>
      </c>
      <c r="XQ66" s="374">
        <f t="shared" ref="XQ66" si="331">XQ60*$C$65*$C66</f>
        <v>0</v>
      </c>
      <c r="XS66" s="374">
        <f t="shared" ref="XS66" si="332">XS60*$C$65*$C66</f>
        <v>0</v>
      </c>
      <c r="XU66" s="374">
        <f t="shared" ref="XU66" si="333">XU60*$C$65*$C66</f>
        <v>0</v>
      </c>
      <c r="XW66" s="374">
        <f t="shared" ref="XW66" si="334">XW60*$C$65*$C66</f>
        <v>0</v>
      </c>
      <c r="XY66" s="374">
        <f t="shared" ref="XY66" si="335">XY60*$C$65*$C66</f>
        <v>0</v>
      </c>
      <c r="YA66" s="374">
        <f t="shared" ref="YA66" si="336">YA60*$C$65*$C66</f>
        <v>0</v>
      </c>
      <c r="YC66" s="374">
        <f t="shared" ref="YC66" si="337">YC60*$C$65*$C66</f>
        <v>0</v>
      </c>
      <c r="YE66" s="374">
        <f t="shared" ref="YE66" si="338">YE60*$C$65*$C66</f>
        <v>0</v>
      </c>
      <c r="YG66" s="374">
        <f t="shared" ref="YG66" si="339">YG60*$C$65*$C66</f>
        <v>0</v>
      </c>
      <c r="YI66" s="374">
        <f t="shared" ref="YI66" si="340">YI60*$C$65*$C66</f>
        <v>0</v>
      </c>
      <c r="YK66" s="374">
        <f t="shared" ref="YK66" si="341">YK60*$C$65*$C66</f>
        <v>0</v>
      </c>
      <c r="YM66" s="374">
        <f t="shared" ref="YM66" si="342">YM60*$C$65*$C66</f>
        <v>0</v>
      </c>
      <c r="YO66" s="374">
        <f t="shared" ref="YO66" si="343">YO60*$C$65*$C66</f>
        <v>0</v>
      </c>
      <c r="YQ66" s="374">
        <f t="shared" ref="YQ66" si="344">YQ60*$C$65*$C66</f>
        <v>0</v>
      </c>
      <c r="YS66" s="374">
        <f t="shared" ref="YS66" si="345">YS60*$C$65*$C66</f>
        <v>0</v>
      </c>
      <c r="YU66" s="374">
        <f t="shared" ref="YU66" si="346">YU60*$C$65*$C66</f>
        <v>0</v>
      </c>
      <c r="YW66" s="374">
        <f t="shared" ref="YW66" si="347">YW60*$C$65*$C66</f>
        <v>0</v>
      </c>
      <c r="YY66" s="374">
        <f t="shared" ref="YY66" si="348">YY60*$C$65*$C66</f>
        <v>0</v>
      </c>
      <c r="ZA66" s="374">
        <f t="shared" ref="ZA66" si="349">ZA60*$C$65*$C66</f>
        <v>0</v>
      </c>
      <c r="ZC66" s="374">
        <f t="shared" ref="ZC66" si="350">ZC60*$C$65*$C66</f>
        <v>0</v>
      </c>
      <c r="ZE66" s="374">
        <f t="shared" ref="ZE66" si="351">ZE60*$C$65*$C66</f>
        <v>0</v>
      </c>
      <c r="ZG66" s="374">
        <f t="shared" ref="ZG66" si="352">ZG60*$C$65*$C66</f>
        <v>0</v>
      </c>
      <c r="ZI66" s="374">
        <f t="shared" ref="ZI66" si="353">ZI60*$C$65*$C66</f>
        <v>0</v>
      </c>
      <c r="ZK66" s="374">
        <f t="shared" ref="ZK66" si="354">ZK60*$C$65*$C66</f>
        <v>0</v>
      </c>
      <c r="ZM66" s="374">
        <f t="shared" ref="ZM66" si="355">ZM60*$C$65*$C66</f>
        <v>0</v>
      </c>
      <c r="ZO66" s="374">
        <f t="shared" ref="ZO66" si="356">ZO60*$C$65*$C66</f>
        <v>0</v>
      </c>
      <c r="ZQ66" s="374">
        <f t="shared" ref="ZQ66" si="357">ZQ60*$C$65*$C66</f>
        <v>0</v>
      </c>
      <c r="ZS66" s="374">
        <f t="shared" ref="ZS66" si="358">ZS60*$C$65*$C66</f>
        <v>0</v>
      </c>
      <c r="ZU66" s="374">
        <f t="shared" ref="ZU66" si="359">ZU60*$C$65*$C66</f>
        <v>0</v>
      </c>
      <c r="ZW66" s="374">
        <f t="shared" ref="ZW66" si="360">ZW60*$C$65*$C66</f>
        <v>0</v>
      </c>
      <c r="ZY66" s="374">
        <f t="shared" ref="ZY66" si="361">ZY60*$C$65*$C66</f>
        <v>0</v>
      </c>
      <c r="AAA66" s="374">
        <f t="shared" ref="AAA66" si="362">AAA60*$C$65*$C66</f>
        <v>0</v>
      </c>
      <c r="AAC66" s="374">
        <f t="shared" ref="AAC66" si="363">AAC60*$C$65*$C66</f>
        <v>0</v>
      </c>
      <c r="AAE66" s="374">
        <f t="shared" ref="AAE66" si="364">AAE60*$C$65*$C66</f>
        <v>0</v>
      </c>
      <c r="AAG66" s="374">
        <f t="shared" ref="AAG66" si="365">AAG60*$C$65*$C66</f>
        <v>0</v>
      </c>
      <c r="AAI66" s="374">
        <f t="shared" ref="AAI66" si="366">AAI60*$C$65*$C66</f>
        <v>0</v>
      </c>
      <c r="AAK66" s="374">
        <f t="shared" ref="AAK66" si="367">AAK60*$C$65*$C66</f>
        <v>0</v>
      </c>
      <c r="AAM66" s="374">
        <f t="shared" ref="AAM66" si="368">AAM60*$C$65*$C66</f>
        <v>0</v>
      </c>
      <c r="AAO66" s="374">
        <f t="shared" ref="AAO66" si="369">AAO60*$C$65*$C66</f>
        <v>0</v>
      </c>
      <c r="AAQ66" s="374">
        <f t="shared" ref="AAQ66" si="370">AAQ60*$C$65*$C66</f>
        <v>0</v>
      </c>
      <c r="AAS66" s="374">
        <f t="shared" ref="AAS66" si="371">AAS60*$C$65*$C66</f>
        <v>0</v>
      </c>
      <c r="AAU66" s="374">
        <f t="shared" ref="AAU66" si="372">AAU60*$C$65*$C66</f>
        <v>0</v>
      </c>
      <c r="AAW66" s="374">
        <f t="shared" ref="AAW66" si="373">AAW60*$C$65*$C66</f>
        <v>0</v>
      </c>
      <c r="AAY66" s="374">
        <f t="shared" ref="AAY66" si="374">AAY60*$C$65*$C66</f>
        <v>0</v>
      </c>
      <c r="ABA66" s="374">
        <f t="shared" ref="ABA66" si="375">ABA60*$C$65*$C66</f>
        <v>0</v>
      </c>
      <c r="ABC66" s="374">
        <f t="shared" ref="ABC66" si="376">ABC60*$C$65*$C66</f>
        <v>0</v>
      </c>
      <c r="ABE66" s="374">
        <f t="shared" ref="ABE66" si="377">ABE60*$C$65*$C66</f>
        <v>0</v>
      </c>
      <c r="ABG66" s="374">
        <f t="shared" ref="ABG66" si="378">ABG60*$C$65*$C66</f>
        <v>0</v>
      </c>
      <c r="ABI66" s="374">
        <f t="shared" ref="ABI66" si="379">ABI60*$C$65*$C66</f>
        <v>0</v>
      </c>
      <c r="ABK66" s="374">
        <f t="shared" ref="ABK66" si="380">ABK60*$C$65*$C66</f>
        <v>0</v>
      </c>
      <c r="ABM66" s="374">
        <f t="shared" ref="ABM66" si="381">ABM60*$C$65*$C66</f>
        <v>0</v>
      </c>
      <c r="ABO66" s="374">
        <f t="shared" ref="ABO66" si="382">ABO60*$C$65*$C66</f>
        <v>0</v>
      </c>
      <c r="ABQ66" s="374">
        <f t="shared" ref="ABQ66" si="383">ABQ60*$C$65*$C66</f>
        <v>0</v>
      </c>
      <c r="ABS66" s="374">
        <f t="shared" ref="ABS66" si="384">ABS60*$C$65*$C66</f>
        <v>0</v>
      </c>
      <c r="ABU66" s="374">
        <f t="shared" ref="ABU66" si="385">ABU60*$C$65*$C66</f>
        <v>0</v>
      </c>
      <c r="ABW66" s="374">
        <f t="shared" ref="ABW66" si="386">ABW60*$C$65*$C66</f>
        <v>0</v>
      </c>
      <c r="ABY66" s="374">
        <f t="shared" ref="ABY66" si="387">ABY60*$C$65*$C66</f>
        <v>0</v>
      </c>
      <c r="ACA66" s="374">
        <f t="shared" ref="ACA66" si="388">ACA60*$C$65*$C66</f>
        <v>0</v>
      </c>
      <c r="ACC66" s="374">
        <f t="shared" ref="ACC66" si="389">ACC60*$C$65*$C66</f>
        <v>0</v>
      </c>
      <c r="ACE66" s="374">
        <f t="shared" ref="ACE66" si="390">ACE60*$C$65*$C66</f>
        <v>0</v>
      </c>
      <c r="ACG66" s="374">
        <f t="shared" ref="ACG66" si="391">ACG60*$C$65*$C66</f>
        <v>0</v>
      </c>
      <c r="ACI66" s="374">
        <f t="shared" ref="ACI66" si="392">ACI60*$C$65*$C66</f>
        <v>0</v>
      </c>
      <c r="ACK66" s="374">
        <f t="shared" ref="ACK66" si="393">ACK60*$C$65*$C66</f>
        <v>0</v>
      </c>
      <c r="ACM66" s="374">
        <f t="shared" ref="ACM66" si="394">ACM60*$C$65*$C66</f>
        <v>0</v>
      </c>
      <c r="ACO66" s="374">
        <f t="shared" ref="ACO66" si="395">ACO60*$C$65*$C66</f>
        <v>0</v>
      </c>
      <c r="ACQ66" s="374">
        <f t="shared" ref="ACQ66" si="396">ACQ60*$C$65*$C66</f>
        <v>0</v>
      </c>
      <c r="ACS66" s="374">
        <f t="shared" ref="ACS66" si="397">ACS60*$C$65*$C66</f>
        <v>0</v>
      </c>
      <c r="ACU66" s="374">
        <f t="shared" ref="ACU66" si="398">ACU60*$C$65*$C66</f>
        <v>0</v>
      </c>
      <c r="ACW66" s="374">
        <f t="shared" ref="ACW66" si="399">ACW60*$C$65*$C66</f>
        <v>0</v>
      </c>
      <c r="ACY66" s="374">
        <f t="shared" ref="ACY66" si="400">ACY60*$C$65*$C66</f>
        <v>0</v>
      </c>
      <c r="ADA66" s="374">
        <f t="shared" ref="ADA66" si="401">ADA60*$C$65*$C66</f>
        <v>0</v>
      </c>
      <c r="ADC66" s="374">
        <f t="shared" ref="ADC66" si="402">ADC60*$C$65*$C66</f>
        <v>0</v>
      </c>
      <c r="ADE66" s="374">
        <f t="shared" ref="ADE66" si="403">ADE60*$C$65*$C66</f>
        <v>0</v>
      </c>
      <c r="ADG66" s="374">
        <f t="shared" ref="ADG66" si="404">ADG60*$C$65*$C66</f>
        <v>0</v>
      </c>
      <c r="ADI66" s="374">
        <f t="shared" ref="ADI66" si="405">ADI60*$C$65*$C66</f>
        <v>0</v>
      </c>
      <c r="ADK66" s="374">
        <f t="shared" ref="ADK66" si="406">ADK60*$C$65*$C66</f>
        <v>0</v>
      </c>
      <c r="ADM66" s="374">
        <f t="shared" ref="ADM66" si="407">ADM60*$C$65*$C66</f>
        <v>0</v>
      </c>
      <c r="ADO66" s="374">
        <f t="shared" ref="ADO66" si="408">ADO60*$C$65*$C66</f>
        <v>0</v>
      </c>
      <c r="ADQ66" s="374">
        <f t="shared" ref="ADQ66" si="409">ADQ60*$C$65*$C66</f>
        <v>0</v>
      </c>
      <c r="ADS66" s="374">
        <f t="shared" ref="ADS66" si="410">ADS60*$C$65*$C66</f>
        <v>0</v>
      </c>
      <c r="ADU66" s="374">
        <f t="shared" ref="ADU66" si="411">ADU60*$C$65*$C66</f>
        <v>0</v>
      </c>
      <c r="ADW66" s="374">
        <f t="shared" ref="ADW66" si="412">ADW60*$C$65*$C66</f>
        <v>0</v>
      </c>
      <c r="ADY66" s="374">
        <f t="shared" ref="ADY66" si="413">ADY60*$C$65*$C66</f>
        <v>0</v>
      </c>
      <c r="AEA66" s="374">
        <f t="shared" ref="AEA66" si="414">AEA60*$C$65*$C66</f>
        <v>0</v>
      </c>
      <c r="AEC66" s="374">
        <f t="shared" ref="AEC66" si="415">AEC60*$C$65*$C66</f>
        <v>0</v>
      </c>
      <c r="AEE66" s="374">
        <f t="shared" ref="AEE66" si="416">AEE60*$C$65*$C66</f>
        <v>0</v>
      </c>
      <c r="AEG66" s="374">
        <f t="shared" ref="AEG66" si="417">AEG60*$C$65*$C66</f>
        <v>0</v>
      </c>
      <c r="AEI66" s="374">
        <f t="shared" ref="AEI66" si="418">AEI60*$C$65*$C66</f>
        <v>0</v>
      </c>
      <c r="AEK66" s="374">
        <f t="shared" ref="AEK66" si="419">AEK60*$C$65*$C66</f>
        <v>0</v>
      </c>
      <c r="AEM66" s="374">
        <f t="shared" ref="AEM66" si="420">AEM60*$C$65*$C66</f>
        <v>0</v>
      </c>
      <c r="AEO66" s="374">
        <f t="shared" ref="AEO66" si="421">AEO60*$C$65*$C66</f>
        <v>0</v>
      </c>
      <c r="AEQ66" s="374">
        <f t="shared" ref="AEQ66" si="422">AEQ60*$C$65*$C66</f>
        <v>0</v>
      </c>
      <c r="AES66" s="374">
        <f t="shared" ref="AES66" si="423">AES60*$C$65*$C66</f>
        <v>0</v>
      </c>
      <c r="AEU66" s="374">
        <f t="shared" ref="AEU66" si="424">AEU60*$C$65*$C66</f>
        <v>0</v>
      </c>
      <c r="AEW66" s="374">
        <f t="shared" ref="AEW66" si="425">AEW60*$C$65*$C66</f>
        <v>0</v>
      </c>
      <c r="AEY66" s="374">
        <f t="shared" ref="AEY66" si="426">AEY60*$C$65*$C66</f>
        <v>0</v>
      </c>
      <c r="AFA66" s="374">
        <f t="shared" ref="AFA66" si="427">AFA60*$C$65*$C66</f>
        <v>0</v>
      </c>
      <c r="AFC66" s="374">
        <f t="shared" ref="AFC66" si="428">AFC60*$C$65*$C66</f>
        <v>0</v>
      </c>
      <c r="AFE66" s="374">
        <f t="shared" ref="AFE66" si="429">AFE60*$C$65*$C66</f>
        <v>0</v>
      </c>
      <c r="AFG66" s="374">
        <f t="shared" ref="AFG66" si="430">AFG60*$C$65*$C66</f>
        <v>0</v>
      </c>
      <c r="AFI66" s="374">
        <f t="shared" ref="AFI66" si="431">AFI60*$C$65*$C66</f>
        <v>0</v>
      </c>
      <c r="AFK66" s="374">
        <f t="shared" ref="AFK66" si="432">AFK60*$C$65*$C66</f>
        <v>0</v>
      </c>
      <c r="AFM66" s="374">
        <f t="shared" ref="AFM66" si="433">AFM60*$C$65*$C66</f>
        <v>0</v>
      </c>
      <c r="AFO66" s="374">
        <f t="shared" ref="AFO66" si="434">AFO60*$C$65*$C66</f>
        <v>0</v>
      </c>
      <c r="AFQ66" s="374">
        <f t="shared" ref="AFQ66" si="435">AFQ60*$C$65*$C66</f>
        <v>0</v>
      </c>
      <c r="AFS66" s="374">
        <f t="shared" ref="AFS66" si="436">AFS60*$C$65*$C66</f>
        <v>0</v>
      </c>
      <c r="AFU66" s="374">
        <f t="shared" ref="AFU66" si="437">AFU60*$C$65*$C66</f>
        <v>0</v>
      </c>
      <c r="AFW66" s="374">
        <f t="shared" ref="AFW66" si="438">AFW60*$C$65*$C66</f>
        <v>0</v>
      </c>
      <c r="AFY66" s="374">
        <f t="shared" ref="AFY66" si="439">AFY60*$C$65*$C66</f>
        <v>0</v>
      </c>
      <c r="AGA66" s="374">
        <f t="shared" ref="AGA66" si="440">AGA60*$C$65*$C66</f>
        <v>0</v>
      </c>
      <c r="AGC66" s="374">
        <f t="shared" ref="AGC66" si="441">AGC60*$C$65*$C66</f>
        <v>0</v>
      </c>
      <c r="AGE66" s="374">
        <f t="shared" ref="AGE66" si="442">AGE60*$C$65*$C66</f>
        <v>0</v>
      </c>
      <c r="AGG66" s="374">
        <f t="shared" ref="AGG66" si="443">AGG60*$C$65*$C66</f>
        <v>0</v>
      </c>
      <c r="AGI66" s="374">
        <f t="shared" ref="AGI66" si="444">AGI60*$C$65*$C66</f>
        <v>0</v>
      </c>
      <c r="AGK66" s="374">
        <f t="shared" ref="AGK66" si="445">AGK60*$C$65*$C66</f>
        <v>0</v>
      </c>
      <c r="AGM66" s="374">
        <f t="shared" ref="AGM66" si="446">AGM60*$C$65*$C66</f>
        <v>0</v>
      </c>
      <c r="AGO66" s="374">
        <f t="shared" ref="AGO66" si="447">AGO60*$C$65*$C66</f>
        <v>0</v>
      </c>
      <c r="AGQ66" s="374">
        <f t="shared" ref="AGQ66" si="448">AGQ60*$C$65*$C66</f>
        <v>0</v>
      </c>
      <c r="AGS66" s="374">
        <f t="shared" ref="AGS66" si="449">AGS60*$C$65*$C66</f>
        <v>0</v>
      </c>
      <c r="AGU66" s="374">
        <f t="shared" ref="AGU66" si="450">AGU60*$C$65*$C66</f>
        <v>0</v>
      </c>
      <c r="AGW66" s="374">
        <f t="shared" ref="AGW66" si="451">AGW60*$C$65*$C66</f>
        <v>0</v>
      </c>
      <c r="AGY66" s="374">
        <f t="shared" ref="AGY66" si="452">AGY60*$C$65*$C66</f>
        <v>0</v>
      </c>
      <c r="AHA66" s="374">
        <f t="shared" ref="AHA66" si="453">AHA60*$C$65*$C66</f>
        <v>0</v>
      </c>
      <c r="AHC66" s="374">
        <f t="shared" ref="AHC66" si="454">AHC60*$C$65*$C66</f>
        <v>0</v>
      </c>
      <c r="AHE66" s="374">
        <f t="shared" ref="AHE66" si="455">AHE60*$C$65*$C66</f>
        <v>0</v>
      </c>
      <c r="AHG66" s="374">
        <f t="shared" ref="AHG66" si="456">AHG60*$C$65*$C66</f>
        <v>0</v>
      </c>
      <c r="AHI66" s="374">
        <f t="shared" ref="AHI66" si="457">AHI60*$C$65*$C66</f>
        <v>0</v>
      </c>
      <c r="AHK66" s="374">
        <f t="shared" ref="AHK66" si="458">AHK60*$C$65*$C66</f>
        <v>0</v>
      </c>
      <c r="AHM66" s="374">
        <f t="shared" ref="AHM66" si="459">AHM60*$C$65*$C66</f>
        <v>0</v>
      </c>
      <c r="AHO66" s="374">
        <f t="shared" ref="AHO66" si="460">AHO60*$C$65*$C66</f>
        <v>0</v>
      </c>
      <c r="AHQ66" s="374">
        <f t="shared" ref="AHQ66" si="461">AHQ60*$C$65*$C66</f>
        <v>0</v>
      </c>
      <c r="AHS66" s="374">
        <f t="shared" ref="AHS66" si="462">AHS60*$C$65*$C66</f>
        <v>0</v>
      </c>
      <c r="AHU66" s="374">
        <f t="shared" ref="AHU66" si="463">AHU60*$C$65*$C66</f>
        <v>0</v>
      </c>
      <c r="AHW66" s="374">
        <f t="shared" ref="AHW66" si="464">AHW60*$C$65*$C66</f>
        <v>0</v>
      </c>
      <c r="AHY66" s="374">
        <f t="shared" ref="AHY66" si="465">AHY60*$C$65*$C66</f>
        <v>0</v>
      </c>
      <c r="AIA66" s="374">
        <f t="shared" ref="AIA66" si="466">AIA60*$C$65*$C66</f>
        <v>0</v>
      </c>
      <c r="AIC66" s="374">
        <f t="shared" ref="AIC66" si="467">AIC60*$C$65*$C66</f>
        <v>0</v>
      </c>
      <c r="AIE66" s="374">
        <f t="shared" ref="AIE66" si="468">AIE60*$C$65*$C66</f>
        <v>0</v>
      </c>
      <c r="AIG66" s="374">
        <f t="shared" ref="AIG66" si="469">AIG60*$C$65*$C66</f>
        <v>0</v>
      </c>
      <c r="AII66" s="374">
        <f t="shared" ref="AII66" si="470">AII60*$C$65*$C66</f>
        <v>0</v>
      </c>
      <c r="AIK66" s="374">
        <f t="shared" ref="AIK66" si="471">AIK60*$C$65*$C66</f>
        <v>0</v>
      </c>
      <c r="AIM66" s="374">
        <f t="shared" ref="AIM66" si="472">AIM60*$C$65*$C66</f>
        <v>0</v>
      </c>
      <c r="AIO66" s="374">
        <f t="shared" ref="AIO66" si="473">AIO60*$C$65*$C66</f>
        <v>0</v>
      </c>
      <c r="AIQ66" s="374">
        <f t="shared" ref="AIQ66" si="474">AIQ60*$C$65*$C66</f>
        <v>0</v>
      </c>
      <c r="AIS66" s="374">
        <f t="shared" ref="AIS66" si="475">AIS60*$C$65*$C66</f>
        <v>0</v>
      </c>
      <c r="AIU66" s="374">
        <f t="shared" ref="AIU66" si="476">AIU60*$C$65*$C66</f>
        <v>0</v>
      </c>
      <c r="AIW66" s="374">
        <f t="shared" ref="AIW66" si="477">AIW60*$C$65*$C66</f>
        <v>0</v>
      </c>
      <c r="AIY66" s="374">
        <f t="shared" ref="AIY66" si="478">AIY60*$C$65*$C66</f>
        <v>0</v>
      </c>
      <c r="AJA66" s="374">
        <f t="shared" ref="AJA66" si="479">AJA60*$C$65*$C66</f>
        <v>0</v>
      </c>
      <c r="AJC66" s="374">
        <f t="shared" ref="AJC66" si="480">AJC60*$C$65*$C66</f>
        <v>0</v>
      </c>
      <c r="AJE66" s="374">
        <f t="shared" ref="AJE66" si="481">AJE60*$C$65*$C66</f>
        <v>0</v>
      </c>
      <c r="AJG66" s="374">
        <f t="shared" ref="AJG66" si="482">AJG60*$C$65*$C66</f>
        <v>0</v>
      </c>
      <c r="AJI66" s="374">
        <f t="shared" ref="AJI66" si="483">AJI60*$C$65*$C66</f>
        <v>0</v>
      </c>
      <c r="AJK66" s="374">
        <f t="shared" ref="AJK66" si="484">AJK60*$C$65*$C66</f>
        <v>0</v>
      </c>
      <c r="AJM66" s="374">
        <f t="shared" ref="AJM66" si="485">AJM60*$C$65*$C66</f>
        <v>0</v>
      </c>
      <c r="AJO66" s="374">
        <f t="shared" ref="AJO66" si="486">AJO60*$C$65*$C66</f>
        <v>0</v>
      </c>
      <c r="AJQ66" s="374">
        <f t="shared" ref="AJQ66" si="487">AJQ60*$C$65*$C66</f>
        <v>0</v>
      </c>
      <c r="AJS66" s="374">
        <f t="shared" ref="AJS66" si="488">AJS60*$C$65*$C66</f>
        <v>0</v>
      </c>
      <c r="AJU66" s="374">
        <f t="shared" ref="AJU66" si="489">AJU60*$C$65*$C66</f>
        <v>0</v>
      </c>
      <c r="AJW66" s="374">
        <f t="shared" ref="AJW66" si="490">AJW60*$C$65*$C66</f>
        <v>0</v>
      </c>
      <c r="AJY66" s="374">
        <f t="shared" ref="AJY66" si="491">AJY60*$C$65*$C66</f>
        <v>0</v>
      </c>
      <c r="AKA66" s="374">
        <f t="shared" ref="AKA66" si="492">AKA60*$C$65*$C66</f>
        <v>0</v>
      </c>
      <c r="AKC66" s="374">
        <f t="shared" ref="AKC66" si="493">AKC60*$C$65*$C66</f>
        <v>0</v>
      </c>
      <c r="AKE66" s="374">
        <f t="shared" ref="AKE66" si="494">AKE60*$C$65*$C66</f>
        <v>0</v>
      </c>
      <c r="AKG66" s="374">
        <f t="shared" ref="AKG66" si="495">AKG60*$C$65*$C66</f>
        <v>0</v>
      </c>
      <c r="AKI66" s="374">
        <f t="shared" ref="AKI66" si="496">AKI60*$C$65*$C66</f>
        <v>0</v>
      </c>
      <c r="AKK66" s="374">
        <f t="shared" ref="AKK66" si="497">AKK60*$C$65*$C66</f>
        <v>0</v>
      </c>
      <c r="AKM66" s="374">
        <f t="shared" ref="AKM66" si="498">AKM60*$C$65*$C66</f>
        <v>0</v>
      </c>
      <c r="AKO66" s="374">
        <f t="shared" ref="AKO66" si="499">AKO60*$C$65*$C66</f>
        <v>0</v>
      </c>
      <c r="AKQ66" s="374">
        <f t="shared" ref="AKQ66" si="500">AKQ60*$C$65*$C66</f>
        <v>0</v>
      </c>
      <c r="AKS66" s="374">
        <f t="shared" ref="AKS66" si="501">AKS60*$C$65*$C66</f>
        <v>0</v>
      </c>
      <c r="AKU66" s="374">
        <f t="shared" ref="AKU66" si="502">AKU60*$C$65*$C66</f>
        <v>0</v>
      </c>
      <c r="AKW66" s="374">
        <f t="shared" ref="AKW66" si="503">AKW60*$C$65*$C66</f>
        <v>0</v>
      </c>
      <c r="AKY66" s="374">
        <f t="shared" ref="AKY66" si="504">AKY60*$C$65*$C66</f>
        <v>0</v>
      </c>
      <c r="ALA66" s="374">
        <f t="shared" ref="ALA66" si="505">ALA60*$C$65*$C66</f>
        <v>0</v>
      </c>
      <c r="ALC66" s="374">
        <f t="shared" ref="ALC66" si="506">ALC60*$C$65*$C66</f>
        <v>0</v>
      </c>
      <c r="ALE66" s="374">
        <f t="shared" ref="ALE66" si="507">ALE60*$C$65*$C66</f>
        <v>0</v>
      </c>
      <c r="ALG66" s="374">
        <f t="shared" ref="ALG66" si="508">ALG60*$C$65*$C66</f>
        <v>0</v>
      </c>
      <c r="ALI66" s="374">
        <f t="shared" ref="ALI66" si="509">ALI60*$C$65*$C66</f>
        <v>0</v>
      </c>
      <c r="ALK66" s="374">
        <f t="shared" ref="ALK66" si="510">ALK60*$C$65*$C66</f>
        <v>0</v>
      </c>
      <c r="ALM66" s="374">
        <f t="shared" ref="ALM66" si="511">ALM60*$C$65*$C66</f>
        <v>0</v>
      </c>
      <c r="ALO66" s="374">
        <f t="shared" ref="ALO66" si="512">ALO60*$C$65*$C66</f>
        <v>0</v>
      </c>
      <c r="ALQ66" s="374">
        <f t="shared" ref="ALQ66" si="513">ALQ60*$C$65*$C66</f>
        <v>0</v>
      </c>
      <c r="ALS66" s="374">
        <f t="shared" ref="ALS66" si="514">ALS60*$C$65*$C66</f>
        <v>0</v>
      </c>
      <c r="ALU66" s="374">
        <f t="shared" ref="ALU66" si="515">ALU60*$C$65*$C66</f>
        <v>0</v>
      </c>
      <c r="ALW66" s="374">
        <f t="shared" ref="ALW66" si="516">ALW60*$C$65*$C66</f>
        <v>0</v>
      </c>
      <c r="ALY66" s="374">
        <f t="shared" ref="ALY66" si="517">ALY60*$C$65*$C66</f>
        <v>0</v>
      </c>
      <c r="AMA66" s="374">
        <f t="shared" ref="AMA66" si="518">AMA60*$C$65*$C66</f>
        <v>0</v>
      </c>
      <c r="AMC66" s="374">
        <f t="shared" ref="AMC66" si="519">AMC60*$C$65*$C66</f>
        <v>0</v>
      </c>
      <c r="AME66" s="374">
        <f t="shared" ref="AME66" si="520">AME60*$C$65*$C66</f>
        <v>0</v>
      </c>
      <c r="AMG66" s="374">
        <f t="shared" ref="AMG66" si="521">AMG60*$C$65*$C66</f>
        <v>0</v>
      </c>
      <c r="AMI66" s="374">
        <f t="shared" ref="AMI66" si="522">AMI60*$C$65*$C66</f>
        <v>0</v>
      </c>
      <c r="AMK66" s="374">
        <f t="shared" ref="AMK66" si="523">AMK60*$C$65*$C66</f>
        <v>0</v>
      </c>
      <c r="AMM66" s="374">
        <f t="shared" ref="AMM66" si="524">AMM60*$C$65*$C66</f>
        <v>0</v>
      </c>
      <c r="AMO66" s="374">
        <f t="shared" ref="AMO66" si="525">AMO60*$C$65*$C66</f>
        <v>0</v>
      </c>
      <c r="AMQ66" s="374">
        <f t="shared" ref="AMQ66" si="526">AMQ60*$C$65*$C66</f>
        <v>0</v>
      </c>
      <c r="AMS66" s="374">
        <f t="shared" ref="AMS66" si="527">AMS60*$C$65*$C66</f>
        <v>0</v>
      </c>
      <c r="AMU66" s="374">
        <f t="shared" ref="AMU66" si="528">AMU60*$C$65*$C66</f>
        <v>0</v>
      </c>
      <c r="AMW66" s="374">
        <f t="shared" ref="AMW66" si="529">AMW60*$C$65*$C66</f>
        <v>0</v>
      </c>
      <c r="AMY66" s="374">
        <f t="shared" ref="AMY66" si="530">AMY60*$C$65*$C66</f>
        <v>0</v>
      </c>
      <c r="ANA66" s="374">
        <f t="shared" ref="ANA66" si="531">ANA60*$C$65*$C66</f>
        <v>0</v>
      </c>
      <c r="ANC66" s="374">
        <f t="shared" ref="ANC66" si="532">ANC60*$C$65*$C66</f>
        <v>0</v>
      </c>
      <c r="ANE66" s="374">
        <f t="shared" ref="ANE66" si="533">ANE60*$C$65*$C66</f>
        <v>0</v>
      </c>
      <c r="ANG66" s="374">
        <f t="shared" ref="ANG66" si="534">ANG60*$C$65*$C66</f>
        <v>0</v>
      </c>
      <c r="ANI66" s="374">
        <f t="shared" ref="ANI66" si="535">ANI60*$C$65*$C66</f>
        <v>0</v>
      </c>
      <c r="ANK66" s="374">
        <f t="shared" ref="ANK66" si="536">ANK60*$C$65*$C66</f>
        <v>0</v>
      </c>
      <c r="ANM66" s="374">
        <f t="shared" ref="ANM66" si="537">ANM60*$C$65*$C66</f>
        <v>0</v>
      </c>
      <c r="ANO66" s="374">
        <f t="shared" ref="ANO66" si="538">ANO60*$C$65*$C66</f>
        <v>0</v>
      </c>
      <c r="ANQ66" s="374">
        <f t="shared" ref="ANQ66" si="539">ANQ60*$C$65*$C66</f>
        <v>0</v>
      </c>
      <c r="ANS66" s="374">
        <f t="shared" ref="ANS66" si="540">ANS60*$C$65*$C66</f>
        <v>0</v>
      </c>
      <c r="ANU66" s="374">
        <f t="shared" ref="ANU66" si="541">ANU60*$C$65*$C66</f>
        <v>0</v>
      </c>
      <c r="ANW66" s="374">
        <f t="shared" ref="ANW66" si="542">ANW60*$C$65*$C66</f>
        <v>0</v>
      </c>
      <c r="ANY66" s="374">
        <f t="shared" ref="ANY66" si="543">ANY60*$C$65*$C66</f>
        <v>0</v>
      </c>
      <c r="AOA66" s="374">
        <f t="shared" ref="AOA66" si="544">AOA60*$C$65*$C66</f>
        <v>0</v>
      </c>
      <c r="AOC66" s="374">
        <f t="shared" ref="AOC66" si="545">AOC60*$C$65*$C66</f>
        <v>0</v>
      </c>
      <c r="AOE66" s="374">
        <f t="shared" ref="AOE66" si="546">AOE60*$C$65*$C66</f>
        <v>0</v>
      </c>
      <c r="AOG66" s="374">
        <f t="shared" ref="AOG66" si="547">AOG60*$C$65*$C66</f>
        <v>0</v>
      </c>
      <c r="AOI66" s="374">
        <f t="shared" ref="AOI66" si="548">AOI60*$C$65*$C66</f>
        <v>0</v>
      </c>
      <c r="AOK66" s="374">
        <f t="shared" ref="AOK66" si="549">AOK60*$C$65*$C66</f>
        <v>0</v>
      </c>
      <c r="AOM66" s="374">
        <f t="shared" ref="AOM66" si="550">AOM60*$C$65*$C66</f>
        <v>0</v>
      </c>
      <c r="AOO66" s="374">
        <f t="shared" ref="AOO66" si="551">AOO60*$C$65*$C66</f>
        <v>0</v>
      </c>
      <c r="AOQ66" s="374">
        <f t="shared" ref="AOQ66" si="552">AOQ60*$C$65*$C66</f>
        <v>0</v>
      </c>
      <c r="AOS66" s="374">
        <f t="shared" ref="AOS66" si="553">AOS60*$C$65*$C66</f>
        <v>0</v>
      </c>
      <c r="AOU66" s="374">
        <f t="shared" ref="AOU66" si="554">AOU60*$C$65*$C66</f>
        <v>0</v>
      </c>
      <c r="AOW66" s="374">
        <f t="shared" ref="AOW66" si="555">AOW60*$C$65*$C66</f>
        <v>0</v>
      </c>
      <c r="AOY66" s="374">
        <f t="shared" ref="AOY66" si="556">AOY60*$C$65*$C66</f>
        <v>0</v>
      </c>
      <c r="APA66" s="374">
        <f t="shared" ref="APA66" si="557">APA60*$C$65*$C66</f>
        <v>0</v>
      </c>
      <c r="APC66" s="374">
        <f t="shared" ref="APC66" si="558">APC60*$C$65*$C66</f>
        <v>0</v>
      </c>
      <c r="APE66" s="374">
        <f t="shared" ref="APE66" si="559">APE60*$C$65*$C66</f>
        <v>0</v>
      </c>
      <c r="APG66" s="374">
        <f t="shared" ref="APG66" si="560">APG60*$C$65*$C66</f>
        <v>0</v>
      </c>
      <c r="API66" s="374">
        <f t="shared" ref="API66" si="561">API60*$C$65*$C66</f>
        <v>0</v>
      </c>
      <c r="APK66" s="374">
        <f t="shared" ref="APK66" si="562">APK60*$C$65*$C66</f>
        <v>0</v>
      </c>
      <c r="APM66" s="374">
        <f t="shared" ref="APM66" si="563">APM60*$C$65*$C66</f>
        <v>0</v>
      </c>
      <c r="APO66" s="374">
        <f t="shared" ref="APO66" si="564">APO60*$C$65*$C66</f>
        <v>0</v>
      </c>
      <c r="APQ66" s="374">
        <f t="shared" ref="APQ66" si="565">APQ60*$C$65*$C66</f>
        <v>0</v>
      </c>
      <c r="APS66" s="374">
        <f t="shared" ref="APS66" si="566">APS60*$C$65*$C66</f>
        <v>0</v>
      </c>
      <c r="APU66" s="374">
        <f t="shared" ref="APU66" si="567">APU60*$C$65*$C66</f>
        <v>0</v>
      </c>
      <c r="APW66" s="374">
        <f t="shared" ref="APW66" si="568">APW60*$C$65*$C66</f>
        <v>0</v>
      </c>
      <c r="APY66" s="374">
        <f t="shared" ref="APY66" si="569">APY60*$C$65*$C66</f>
        <v>0</v>
      </c>
      <c r="AQA66" s="374">
        <f t="shared" ref="AQA66" si="570">AQA60*$C$65*$C66</f>
        <v>0</v>
      </c>
      <c r="AQC66" s="374">
        <f t="shared" ref="AQC66" si="571">AQC60*$C$65*$C66</f>
        <v>0</v>
      </c>
      <c r="AQE66" s="374">
        <f t="shared" ref="AQE66" si="572">AQE60*$C$65*$C66</f>
        <v>0</v>
      </c>
      <c r="AQG66" s="374">
        <f t="shared" ref="AQG66" si="573">AQG60*$C$65*$C66</f>
        <v>0</v>
      </c>
      <c r="AQI66" s="374">
        <f t="shared" ref="AQI66" si="574">AQI60*$C$65*$C66</f>
        <v>0</v>
      </c>
      <c r="AQK66" s="374">
        <f t="shared" ref="AQK66" si="575">AQK60*$C$65*$C66</f>
        <v>0</v>
      </c>
      <c r="AQM66" s="374">
        <f t="shared" ref="AQM66" si="576">AQM60*$C$65*$C66</f>
        <v>0</v>
      </c>
      <c r="AQO66" s="374">
        <f t="shared" ref="AQO66" si="577">AQO60*$C$65*$C66</f>
        <v>0</v>
      </c>
      <c r="AQQ66" s="374">
        <f t="shared" ref="AQQ66" si="578">AQQ60*$C$65*$C66</f>
        <v>0</v>
      </c>
      <c r="AQS66" s="374">
        <f t="shared" ref="AQS66" si="579">AQS60*$C$65*$C66</f>
        <v>0</v>
      </c>
      <c r="AQU66" s="374">
        <f t="shared" ref="AQU66" si="580">AQU60*$C$65*$C66</f>
        <v>0</v>
      </c>
      <c r="AQW66" s="374">
        <f t="shared" ref="AQW66" si="581">AQW60*$C$65*$C66</f>
        <v>0</v>
      </c>
      <c r="AQY66" s="374">
        <f t="shared" ref="AQY66" si="582">AQY60*$C$65*$C66</f>
        <v>0</v>
      </c>
      <c r="ARA66" s="374">
        <f t="shared" ref="ARA66" si="583">ARA60*$C$65*$C66</f>
        <v>0</v>
      </c>
      <c r="ARC66" s="374">
        <f t="shared" ref="ARC66" si="584">ARC60*$C$65*$C66</f>
        <v>0</v>
      </c>
      <c r="ARE66" s="374">
        <f t="shared" ref="ARE66" si="585">ARE60*$C$65*$C66</f>
        <v>0</v>
      </c>
      <c r="ARG66" s="374">
        <f t="shared" ref="ARG66" si="586">ARG60*$C$65*$C66</f>
        <v>0</v>
      </c>
      <c r="ARI66" s="374">
        <f t="shared" ref="ARI66" si="587">ARI60*$C$65*$C66</f>
        <v>0</v>
      </c>
      <c r="ARK66" s="374">
        <f t="shared" ref="ARK66" si="588">ARK60*$C$65*$C66</f>
        <v>0</v>
      </c>
      <c r="ARM66" s="374">
        <f t="shared" ref="ARM66" si="589">ARM60*$C$65*$C66</f>
        <v>0</v>
      </c>
      <c r="ARO66" s="374">
        <f t="shared" ref="ARO66" si="590">ARO60*$C$65*$C66</f>
        <v>0</v>
      </c>
      <c r="ARQ66" s="374">
        <f t="shared" ref="ARQ66" si="591">ARQ60*$C$65*$C66</f>
        <v>0</v>
      </c>
      <c r="ARS66" s="374">
        <f t="shared" ref="ARS66" si="592">ARS60*$C$65*$C66</f>
        <v>0</v>
      </c>
      <c r="ARU66" s="374">
        <f t="shared" ref="ARU66" si="593">ARU60*$C$65*$C66</f>
        <v>0</v>
      </c>
      <c r="ARW66" s="374">
        <f t="shared" ref="ARW66" si="594">ARW60*$C$65*$C66</f>
        <v>0</v>
      </c>
      <c r="ARY66" s="374">
        <f t="shared" ref="ARY66" si="595">ARY60*$C$65*$C66</f>
        <v>0</v>
      </c>
      <c r="ASA66" s="374">
        <f t="shared" ref="ASA66" si="596">ASA60*$C$65*$C66</f>
        <v>0</v>
      </c>
      <c r="ASC66" s="374">
        <f t="shared" ref="ASC66" si="597">ASC60*$C$65*$C66</f>
        <v>0</v>
      </c>
      <c r="ASE66" s="374">
        <f t="shared" ref="ASE66" si="598">ASE60*$C$65*$C66</f>
        <v>0</v>
      </c>
      <c r="ASG66" s="374">
        <f t="shared" ref="ASG66" si="599">ASG60*$C$65*$C66</f>
        <v>0</v>
      </c>
      <c r="ASI66" s="374">
        <f t="shared" ref="ASI66" si="600">ASI60*$C$65*$C66</f>
        <v>0</v>
      </c>
      <c r="ASK66" s="374">
        <f t="shared" ref="ASK66" si="601">ASK60*$C$65*$C66</f>
        <v>0</v>
      </c>
      <c r="ASM66" s="374">
        <f t="shared" ref="ASM66" si="602">ASM60*$C$65*$C66</f>
        <v>0</v>
      </c>
      <c r="ASO66" s="374">
        <f t="shared" ref="ASO66" si="603">ASO60*$C$65*$C66</f>
        <v>0</v>
      </c>
      <c r="ASQ66" s="374">
        <f t="shared" ref="ASQ66" si="604">ASQ60*$C$65*$C66</f>
        <v>0</v>
      </c>
      <c r="ASS66" s="374">
        <f t="shared" ref="ASS66" si="605">ASS60*$C$65*$C66</f>
        <v>0</v>
      </c>
      <c r="ASU66" s="374">
        <f t="shared" ref="ASU66" si="606">ASU60*$C$65*$C66</f>
        <v>0</v>
      </c>
      <c r="ASW66" s="374">
        <f t="shared" ref="ASW66" si="607">ASW60*$C$65*$C66</f>
        <v>0</v>
      </c>
      <c r="ASY66" s="374">
        <f t="shared" ref="ASY66" si="608">ASY60*$C$65*$C66</f>
        <v>0</v>
      </c>
      <c r="ATA66" s="374">
        <f t="shared" ref="ATA66" si="609">ATA60*$C$65*$C66</f>
        <v>0</v>
      </c>
      <c r="ATC66" s="374">
        <f t="shared" ref="ATC66" si="610">ATC60*$C$65*$C66</f>
        <v>0</v>
      </c>
      <c r="ATE66" s="374">
        <f t="shared" ref="ATE66" si="611">ATE60*$C$65*$C66</f>
        <v>0</v>
      </c>
      <c r="ATG66" s="374">
        <f t="shared" ref="ATG66" si="612">ATG60*$C$65*$C66</f>
        <v>0</v>
      </c>
      <c r="ATI66" s="374">
        <f t="shared" ref="ATI66" si="613">ATI60*$C$65*$C66</f>
        <v>0</v>
      </c>
      <c r="ATK66" s="374">
        <f t="shared" ref="ATK66" si="614">ATK60*$C$65*$C66</f>
        <v>0</v>
      </c>
      <c r="ATM66" s="374">
        <f t="shared" ref="ATM66" si="615">ATM60*$C$65*$C66</f>
        <v>0</v>
      </c>
      <c r="ATO66" s="374">
        <f t="shared" ref="ATO66" si="616">ATO60*$C$65*$C66</f>
        <v>0</v>
      </c>
      <c r="ATQ66" s="374">
        <f t="shared" ref="ATQ66" si="617">ATQ60*$C$65*$C66</f>
        <v>0</v>
      </c>
      <c r="ATS66" s="374">
        <f t="shared" ref="ATS66" si="618">ATS60*$C$65*$C66</f>
        <v>0</v>
      </c>
      <c r="ATU66" s="374">
        <f t="shared" ref="ATU66" si="619">ATU60*$C$65*$C66</f>
        <v>0</v>
      </c>
      <c r="ATW66" s="374">
        <f t="shared" ref="ATW66" si="620">ATW60*$C$65*$C66</f>
        <v>0</v>
      </c>
      <c r="ATY66" s="374">
        <f t="shared" ref="ATY66" si="621">ATY60*$C$65*$C66</f>
        <v>0</v>
      </c>
      <c r="AUA66" s="374">
        <f t="shared" ref="AUA66" si="622">AUA60*$C$65*$C66</f>
        <v>0</v>
      </c>
      <c r="AUC66" s="374">
        <f t="shared" ref="AUC66" si="623">AUC60*$C$65*$C66</f>
        <v>0</v>
      </c>
      <c r="AUE66" s="374">
        <f t="shared" ref="AUE66" si="624">AUE60*$C$65*$C66</f>
        <v>0</v>
      </c>
      <c r="AUG66" s="374">
        <f t="shared" ref="AUG66" si="625">AUG60*$C$65*$C66</f>
        <v>0</v>
      </c>
      <c r="AUI66" s="374">
        <f t="shared" ref="AUI66" si="626">AUI60*$C$65*$C66</f>
        <v>0</v>
      </c>
      <c r="AUK66" s="374">
        <f t="shared" ref="AUK66" si="627">AUK60*$C$65*$C66</f>
        <v>0</v>
      </c>
      <c r="AUM66" s="374">
        <f t="shared" ref="AUM66" si="628">AUM60*$C$65*$C66</f>
        <v>0</v>
      </c>
      <c r="AUO66" s="374">
        <f t="shared" ref="AUO66" si="629">AUO60*$C$65*$C66</f>
        <v>0</v>
      </c>
      <c r="AUQ66" s="374">
        <f t="shared" ref="AUQ66" si="630">AUQ60*$C$65*$C66</f>
        <v>0</v>
      </c>
      <c r="AUS66" s="374">
        <f t="shared" ref="AUS66" si="631">AUS60*$C$65*$C66</f>
        <v>0</v>
      </c>
      <c r="AUU66" s="374">
        <f t="shared" ref="AUU66" si="632">AUU60*$C$65*$C66</f>
        <v>0</v>
      </c>
      <c r="AUW66" s="374">
        <f t="shared" ref="AUW66" si="633">AUW60*$C$65*$C66</f>
        <v>0</v>
      </c>
      <c r="AUY66" s="374">
        <f t="shared" ref="AUY66" si="634">AUY60*$C$65*$C66</f>
        <v>0</v>
      </c>
      <c r="AVA66" s="374">
        <f t="shared" ref="AVA66" si="635">AVA60*$C$65*$C66</f>
        <v>0</v>
      </c>
      <c r="AVC66" s="374">
        <f t="shared" ref="AVC66" si="636">AVC60*$C$65*$C66</f>
        <v>0</v>
      </c>
      <c r="AVE66" s="374">
        <f t="shared" ref="AVE66" si="637">AVE60*$C$65*$C66</f>
        <v>0</v>
      </c>
      <c r="AVG66" s="374">
        <f t="shared" ref="AVG66" si="638">AVG60*$C$65*$C66</f>
        <v>0</v>
      </c>
      <c r="AVI66" s="374">
        <f t="shared" ref="AVI66" si="639">AVI60*$C$65*$C66</f>
        <v>0</v>
      </c>
      <c r="AVK66" s="374">
        <f t="shared" ref="AVK66" si="640">AVK60*$C$65*$C66</f>
        <v>0</v>
      </c>
      <c r="AVM66" s="374">
        <f t="shared" ref="AVM66" si="641">AVM60*$C$65*$C66</f>
        <v>0</v>
      </c>
      <c r="AVO66" s="374">
        <f t="shared" ref="AVO66" si="642">AVO60*$C$65*$C66</f>
        <v>0</v>
      </c>
      <c r="AVQ66" s="374">
        <f t="shared" ref="AVQ66" si="643">AVQ60*$C$65*$C66</f>
        <v>0</v>
      </c>
      <c r="AVS66" s="374">
        <f t="shared" ref="AVS66" si="644">AVS60*$C$65*$C66</f>
        <v>0</v>
      </c>
      <c r="AVU66" s="374">
        <f t="shared" ref="AVU66" si="645">AVU60*$C$65*$C66</f>
        <v>0</v>
      </c>
      <c r="AVW66" s="374">
        <f t="shared" ref="AVW66" si="646">AVW60*$C$65*$C66</f>
        <v>0</v>
      </c>
      <c r="AVY66" s="374">
        <f t="shared" ref="AVY66" si="647">AVY60*$C$65*$C66</f>
        <v>0</v>
      </c>
      <c r="AWA66" s="374">
        <f t="shared" ref="AWA66" si="648">AWA60*$C$65*$C66</f>
        <v>0</v>
      </c>
      <c r="AWC66" s="374">
        <f t="shared" ref="AWC66" si="649">AWC60*$C$65*$C66</f>
        <v>0</v>
      </c>
      <c r="AWE66" s="374">
        <f t="shared" ref="AWE66" si="650">AWE60*$C$65*$C66</f>
        <v>0</v>
      </c>
      <c r="AWG66" s="374">
        <f t="shared" ref="AWG66" si="651">AWG60*$C$65*$C66</f>
        <v>0</v>
      </c>
      <c r="AWI66" s="374">
        <f t="shared" ref="AWI66" si="652">AWI60*$C$65*$C66</f>
        <v>0</v>
      </c>
      <c r="AWK66" s="374">
        <f t="shared" ref="AWK66" si="653">AWK60*$C$65*$C66</f>
        <v>0</v>
      </c>
      <c r="AWM66" s="374">
        <f t="shared" ref="AWM66" si="654">AWM60*$C$65*$C66</f>
        <v>0</v>
      </c>
      <c r="AWO66" s="374">
        <f t="shared" ref="AWO66" si="655">AWO60*$C$65*$C66</f>
        <v>0</v>
      </c>
      <c r="AWQ66" s="374">
        <f t="shared" ref="AWQ66" si="656">AWQ60*$C$65*$C66</f>
        <v>0</v>
      </c>
      <c r="AWS66" s="374">
        <f t="shared" ref="AWS66" si="657">AWS60*$C$65*$C66</f>
        <v>0</v>
      </c>
      <c r="AWU66" s="374">
        <f t="shared" ref="AWU66" si="658">AWU60*$C$65*$C66</f>
        <v>0</v>
      </c>
      <c r="AWW66" s="374">
        <f t="shared" ref="AWW66" si="659">AWW60*$C$65*$C66</f>
        <v>0</v>
      </c>
      <c r="AWY66" s="374">
        <f t="shared" ref="AWY66" si="660">AWY60*$C$65*$C66</f>
        <v>0</v>
      </c>
      <c r="AXA66" s="374">
        <f t="shared" ref="AXA66" si="661">AXA60*$C$65*$C66</f>
        <v>0</v>
      </c>
      <c r="AXC66" s="374">
        <f t="shared" ref="AXC66" si="662">AXC60*$C$65*$C66</f>
        <v>0</v>
      </c>
      <c r="AXE66" s="374">
        <f t="shared" ref="AXE66" si="663">AXE60*$C$65*$C66</f>
        <v>0</v>
      </c>
      <c r="AXG66" s="374">
        <f t="shared" ref="AXG66" si="664">AXG60*$C$65*$C66</f>
        <v>0</v>
      </c>
      <c r="AXI66" s="374">
        <f t="shared" ref="AXI66" si="665">AXI60*$C$65*$C66</f>
        <v>0</v>
      </c>
      <c r="AXK66" s="374">
        <f t="shared" ref="AXK66" si="666">AXK60*$C$65*$C66</f>
        <v>0</v>
      </c>
      <c r="AXM66" s="374">
        <f t="shared" ref="AXM66" si="667">AXM60*$C$65*$C66</f>
        <v>0</v>
      </c>
      <c r="AXO66" s="374">
        <f t="shared" ref="AXO66" si="668">AXO60*$C$65*$C66</f>
        <v>0</v>
      </c>
      <c r="AXQ66" s="374">
        <f t="shared" ref="AXQ66" si="669">AXQ60*$C$65*$C66</f>
        <v>0</v>
      </c>
      <c r="AXS66" s="374">
        <f t="shared" ref="AXS66" si="670">AXS60*$C$65*$C66</f>
        <v>0</v>
      </c>
      <c r="AXU66" s="374">
        <f t="shared" ref="AXU66" si="671">AXU60*$C$65*$C66</f>
        <v>0</v>
      </c>
      <c r="AXW66" s="374">
        <f t="shared" ref="AXW66" si="672">AXW60*$C$65*$C66</f>
        <v>0</v>
      </c>
      <c r="AXY66" s="374">
        <f t="shared" ref="AXY66" si="673">AXY60*$C$65*$C66</f>
        <v>0</v>
      </c>
      <c r="AYA66" s="374">
        <f t="shared" ref="AYA66" si="674">AYA60*$C$65*$C66</f>
        <v>0</v>
      </c>
      <c r="AYC66" s="374">
        <f t="shared" ref="AYC66" si="675">AYC60*$C$65*$C66</f>
        <v>0</v>
      </c>
      <c r="AYE66" s="374">
        <f t="shared" ref="AYE66" si="676">AYE60*$C$65*$C66</f>
        <v>0</v>
      </c>
      <c r="AYG66" s="374">
        <f t="shared" ref="AYG66" si="677">AYG60*$C$65*$C66</f>
        <v>0</v>
      </c>
      <c r="AYI66" s="374">
        <f t="shared" ref="AYI66" si="678">AYI60*$C$65*$C66</f>
        <v>0</v>
      </c>
      <c r="AYK66" s="374">
        <f t="shared" ref="AYK66" si="679">AYK60*$C$65*$C66</f>
        <v>0</v>
      </c>
      <c r="AYM66" s="374">
        <f t="shared" ref="AYM66" si="680">AYM60*$C$65*$C66</f>
        <v>0</v>
      </c>
      <c r="AYO66" s="374">
        <f t="shared" ref="AYO66" si="681">AYO60*$C$65*$C66</f>
        <v>0</v>
      </c>
      <c r="AYQ66" s="374">
        <f t="shared" ref="AYQ66" si="682">AYQ60*$C$65*$C66</f>
        <v>0</v>
      </c>
      <c r="AYS66" s="374">
        <f t="shared" ref="AYS66" si="683">AYS60*$C$65*$C66</f>
        <v>0</v>
      </c>
      <c r="AYU66" s="374">
        <f t="shared" ref="AYU66" si="684">AYU60*$C$65*$C66</f>
        <v>0</v>
      </c>
      <c r="AYW66" s="374">
        <f t="shared" ref="AYW66" si="685">AYW60*$C$65*$C66</f>
        <v>0</v>
      </c>
      <c r="AYY66" s="374">
        <f t="shared" ref="AYY66" si="686">AYY60*$C$65*$C66</f>
        <v>0</v>
      </c>
      <c r="AZA66" s="374">
        <f t="shared" ref="AZA66" si="687">AZA60*$C$65*$C66</f>
        <v>0</v>
      </c>
      <c r="AZC66" s="374">
        <f t="shared" ref="AZC66" si="688">AZC60*$C$65*$C66</f>
        <v>0</v>
      </c>
      <c r="AZE66" s="374">
        <f t="shared" ref="AZE66" si="689">AZE60*$C$65*$C66</f>
        <v>0</v>
      </c>
      <c r="AZG66" s="374">
        <f t="shared" ref="AZG66" si="690">AZG60*$C$65*$C66</f>
        <v>0</v>
      </c>
      <c r="AZI66" s="374">
        <f t="shared" ref="AZI66" si="691">AZI60*$C$65*$C66</f>
        <v>0</v>
      </c>
      <c r="AZK66" s="374">
        <f t="shared" ref="AZK66" si="692">AZK60*$C$65*$C66</f>
        <v>0</v>
      </c>
      <c r="AZM66" s="374">
        <f t="shared" ref="AZM66" si="693">AZM60*$C$65*$C66</f>
        <v>0</v>
      </c>
      <c r="AZO66" s="374">
        <f t="shared" ref="AZO66" si="694">AZO60*$C$65*$C66</f>
        <v>0</v>
      </c>
      <c r="AZQ66" s="374">
        <f t="shared" ref="AZQ66" si="695">AZQ60*$C$65*$C66</f>
        <v>0</v>
      </c>
      <c r="AZS66" s="374">
        <f t="shared" ref="AZS66" si="696">AZS60*$C$65*$C66</f>
        <v>0</v>
      </c>
      <c r="AZU66" s="374">
        <f t="shared" ref="AZU66" si="697">AZU60*$C$65*$C66</f>
        <v>0</v>
      </c>
      <c r="AZW66" s="374">
        <f t="shared" ref="AZW66" si="698">AZW60*$C$65*$C66</f>
        <v>0</v>
      </c>
      <c r="AZY66" s="374">
        <f t="shared" ref="AZY66" si="699">AZY60*$C$65*$C66</f>
        <v>0</v>
      </c>
      <c r="BAA66" s="374">
        <f t="shared" ref="BAA66" si="700">BAA60*$C$65*$C66</f>
        <v>0</v>
      </c>
      <c r="BAC66" s="374">
        <f t="shared" ref="BAC66" si="701">BAC60*$C$65*$C66</f>
        <v>0</v>
      </c>
      <c r="BAE66" s="374">
        <f t="shared" ref="BAE66" si="702">BAE60*$C$65*$C66</f>
        <v>0</v>
      </c>
      <c r="BAG66" s="374">
        <f t="shared" ref="BAG66" si="703">BAG60*$C$65*$C66</f>
        <v>0</v>
      </c>
      <c r="BAI66" s="374">
        <f t="shared" ref="BAI66" si="704">BAI60*$C$65*$C66</f>
        <v>0</v>
      </c>
      <c r="BAK66" s="374">
        <f t="shared" ref="BAK66" si="705">BAK60*$C$65*$C66</f>
        <v>0</v>
      </c>
      <c r="BAM66" s="374">
        <f t="shared" ref="BAM66" si="706">BAM60*$C$65*$C66</f>
        <v>0</v>
      </c>
      <c r="BAO66" s="374">
        <f t="shared" ref="BAO66" si="707">BAO60*$C$65*$C66</f>
        <v>0</v>
      </c>
      <c r="BAQ66" s="374">
        <f t="shared" ref="BAQ66" si="708">BAQ60*$C$65*$C66</f>
        <v>0</v>
      </c>
      <c r="BAS66" s="374">
        <f t="shared" ref="BAS66" si="709">BAS60*$C$65*$C66</f>
        <v>0</v>
      </c>
      <c r="BAU66" s="374">
        <f t="shared" ref="BAU66" si="710">BAU60*$C$65*$C66</f>
        <v>0</v>
      </c>
      <c r="BAW66" s="374">
        <f t="shared" ref="BAW66" si="711">BAW60*$C$65*$C66</f>
        <v>0</v>
      </c>
      <c r="BAY66" s="374">
        <f t="shared" ref="BAY66" si="712">BAY60*$C$65*$C66</f>
        <v>0</v>
      </c>
      <c r="BBA66" s="374">
        <f t="shared" ref="BBA66" si="713">BBA60*$C$65*$C66</f>
        <v>0</v>
      </c>
      <c r="BBC66" s="374">
        <f t="shared" ref="BBC66" si="714">BBC60*$C$65*$C66</f>
        <v>0</v>
      </c>
      <c r="BBE66" s="374">
        <f t="shared" ref="BBE66" si="715">BBE60*$C$65*$C66</f>
        <v>0</v>
      </c>
      <c r="BBG66" s="374">
        <f t="shared" ref="BBG66" si="716">BBG60*$C$65*$C66</f>
        <v>0</v>
      </c>
      <c r="BBI66" s="374">
        <f t="shared" ref="BBI66" si="717">BBI60*$C$65*$C66</f>
        <v>0</v>
      </c>
      <c r="BBK66" s="374">
        <f t="shared" ref="BBK66" si="718">BBK60*$C$65*$C66</f>
        <v>0</v>
      </c>
      <c r="BBM66" s="374">
        <f t="shared" ref="BBM66" si="719">BBM60*$C$65*$C66</f>
        <v>0</v>
      </c>
      <c r="BBO66" s="374">
        <f t="shared" ref="BBO66" si="720">BBO60*$C$65*$C66</f>
        <v>0</v>
      </c>
      <c r="BBQ66" s="374">
        <f t="shared" ref="BBQ66" si="721">BBQ60*$C$65*$C66</f>
        <v>0</v>
      </c>
      <c r="BBS66" s="374">
        <f t="shared" ref="BBS66" si="722">BBS60*$C$65*$C66</f>
        <v>0</v>
      </c>
      <c r="BBU66" s="374">
        <f t="shared" ref="BBU66" si="723">BBU60*$C$65*$C66</f>
        <v>0</v>
      </c>
      <c r="BBW66" s="374">
        <f t="shared" ref="BBW66" si="724">BBW60*$C$65*$C66</f>
        <v>0</v>
      </c>
      <c r="BBY66" s="374">
        <f t="shared" ref="BBY66" si="725">BBY60*$C$65*$C66</f>
        <v>0</v>
      </c>
      <c r="BCA66" s="374">
        <f t="shared" ref="BCA66" si="726">BCA60*$C$65*$C66</f>
        <v>0</v>
      </c>
      <c r="BCC66" s="374">
        <f t="shared" ref="BCC66" si="727">BCC60*$C$65*$C66</f>
        <v>0</v>
      </c>
      <c r="BCE66" s="374">
        <f t="shared" ref="BCE66" si="728">BCE60*$C$65*$C66</f>
        <v>0</v>
      </c>
      <c r="BCG66" s="374">
        <f t="shared" ref="BCG66" si="729">BCG60*$C$65*$C66</f>
        <v>0</v>
      </c>
      <c r="BCI66" s="374">
        <f t="shared" ref="BCI66" si="730">BCI60*$C$65*$C66</f>
        <v>0</v>
      </c>
      <c r="BCK66" s="374">
        <f t="shared" ref="BCK66" si="731">BCK60*$C$65*$C66</f>
        <v>0</v>
      </c>
      <c r="BCM66" s="374">
        <f t="shared" ref="BCM66" si="732">BCM60*$C$65*$C66</f>
        <v>0</v>
      </c>
      <c r="BCO66" s="374">
        <f t="shared" ref="BCO66" si="733">BCO60*$C$65*$C66</f>
        <v>0</v>
      </c>
      <c r="BCQ66" s="374">
        <f t="shared" ref="BCQ66" si="734">BCQ60*$C$65*$C66</f>
        <v>0</v>
      </c>
      <c r="BCS66" s="374">
        <f t="shared" ref="BCS66" si="735">BCS60*$C$65*$C66</f>
        <v>0</v>
      </c>
      <c r="BCU66" s="374">
        <f t="shared" ref="BCU66" si="736">BCU60*$C$65*$C66</f>
        <v>0</v>
      </c>
      <c r="BCW66" s="374">
        <f t="shared" ref="BCW66" si="737">BCW60*$C$65*$C66</f>
        <v>0</v>
      </c>
      <c r="BCY66" s="374">
        <f t="shared" ref="BCY66" si="738">BCY60*$C$65*$C66</f>
        <v>0</v>
      </c>
      <c r="BDA66" s="374">
        <f t="shared" ref="BDA66" si="739">BDA60*$C$65*$C66</f>
        <v>0</v>
      </c>
      <c r="BDC66" s="374">
        <f t="shared" ref="BDC66" si="740">BDC60*$C$65*$C66</f>
        <v>0</v>
      </c>
      <c r="BDE66" s="374">
        <f t="shared" ref="BDE66" si="741">BDE60*$C$65*$C66</f>
        <v>0</v>
      </c>
      <c r="BDG66" s="374">
        <f t="shared" ref="BDG66" si="742">BDG60*$C$65*$C66</f>
        <v>0</v>
      </c>
      <c r="BDI66" s="374">
        <f t="shared" ref="BDI66" si="743">BDI60*$C$65*$C66</f>
        <v>0</v>
      </c>
      <c r="BDK66" s="374">
        <f t="shared" ref="BDK66" si="744">BDK60*$C$65*$C66</f>
        <v>0</v>
      </c>
      <c r="BDM66" s="374">
        <f t="shared" ref="BDM66" si="745">BDM60*$C$65*$C66</f>
        <v>0</v>
      </c>
      <c r="BDO66" s="374">
        <f t="shared" ref="BDO66" si="746">BDO60*$C$65*$C66</f>
        <v>0</v>
      </c>
      <c r="BDQ66" s="374">
        <f t="shared" ref="BDQ66" si="747">BDQ60*$C$65*$C66</f>
        <v>0</v>
      </c>
      <c r="BDS66" s="374">
        <f t="shared" ref="BDS66" si="748">BDS60*$C$65*$C66</f>
        <v>0</v>
      </c>
      <c r="BDU66" s="374">
        <f t="shared" ref="BDU66" si="749">BDU60*$C$65*$C66</f>
        <v>0</v>
      </c>
      <c r="BDW66" s="374">
        <f t="shared" ref="BDW66" si="750">BDW60*$C$65*$C66</f>
        <v>0</v>
      </c>
      <c r="BDY66" s="374">
        <f t="shared" ref="BDY66" si="751">BDY60*$C$65*$C66</f>
        <v>0</v>
      </c>
      <c r="BEA66" s="374">
        <f t="shared" ref="BEA66" si="752">BEA60*$C$65*$C66</f>
        <v>0</v>
      </c>
      <c r="BEC66" s="374">
        <f t="shared" ref="BEC66" si="753">BEC60*$C$65*$C66</f>
        <v>0</v>
      </c>
      <c r="BEE66" s="374">
        <f t="shared" ref="BEE66" si="754">BEE60*$C$65*$C66</f>
        <v>0</v>
      </c>
      <c r="BEG66" s="374">
        <f t="shared" ref="BEG66" si="755">BEG60*$C$65*$C66</f>
        <v>0</v>
      </c>
      <c r="BEI66" s="374">
        <f t="shared" ref="BEI66" si="756">BEI60*$C$65*$C66</f>
        <v>0</v>
      </c>
      <c r="BEK66" s="374">
        <f t="shared" ref="BEK66" si="757">BEK60*$C$65*$C66</f>
        <v>0</v>
      </c>
      <c r="BEM66" s="374">
        <f t="shared" ref="BEM66" si="758">BEM60*$C$65*$C66</f>
        <v>0</v>
      </c>
      <c r="BEO66" s="374">
        <f t="shared" ref="BEO66" si="759">BEO60*$C$65*$C66</f>
        <v>0</v>
      </c>
      <c r="BEQ66" s="374">
        <f t="shared" ref="BEQ66" si="760">BEQ60*$C$65*$C66</f>
        <v>0</v>
      </c>
      <c r="BES66" s="374">
        <f t="shared" ref="BES66" si="761">BES60*$C$65*$C66</f>
        <v>0</v>
      </c>
      <c r="BEU66" s="374">
        <f t="shared" ref="BEU66" si="762">BEU60*$C$65*$C66</f>
        <v>0</v>
      </c>
      <c r="BEW66" s="374">
        <f t="shared" ref="BEW66" si="763">BEW60*$C$65*$C66</f>
        <v>0</v>
      </c>
      <c r="BEY66" s="374">
        <f t="shared" ref="BEY66" si="764">BEY60*$C$65*$C66</f>
        <v>0</v>
      </c>
      <c r="BFA66" s="374">
        <f t="shared" ref="BFA66" si="765">BFA60*$C$65*$C66</f>
        <v>0</v>
      </c>
      <c r="BFC66" s="374">
        <f t="shared" ref="BFC66" si="766">BFC60*$C$65*$C66</f>
        <v>0</v>
      </c>
      <c r="BFE66" s="374">
        <f t="shared" ref="BFE66" si="767">BFE60*$C$65*$C66</f>
        <v>0</v>
      </c>
      <c r="BFG66" s="374">
        <f t="shared" ref="BFG66" si="768">BFG60*$C$65*$C66</f>
        <v>0</v>
      </c>
      <c r="BFI66" s="374">
        <f t="shared" ref="BFI66" si="769">BFI60*$C$65*$C66</f>
        <v>0</v>
      </c>
      <c r="BFK66" s="374">
        <f t="shared" ref="BFK66" si="770">BFK60*$C$65*$C66</f>
        <v>0</v>
      </c>
      <c r="BFM66" s="374">
        <f t="shared" ref="BFM66" si="771">BFM60*$C$65*$C66</f>
        <v>0</v>
      </c>
      <c r="BFO66" s="374">
        <f t="shared" ref="BFO66" si="772">BFO60*$C$65*$C66</f>
        <v>0</v>
      </c>
      <c r="BFQ66" s="374">
        <f t="shared" ref="BFQ66" si="773">BFQ60*$C$65*$C66</f>
        <v>0</v>
      </c>
      <c r="BFS66" s="374">
        <f t="shared" ref="BFS66" si="774">BFS60*$C$65*$C66</f>
        <v>0</v>
      </c>
      <c r="BFU66" s="374">
        <f t="shared" ref="BFU66" si="775">BFU60*$C$65*$C66</f>
        <v>0</v>
      </c>
      <c r="BFW66" s="374">
        <f t="shared" ref="BFW66" si="776">BFW60*$C$65*$C66</f>
        <v>0</v>
      </c>
      <c r="BFY66" s="374">
        <f t="shared" ref="BFY66" si="777">BFY60*$C$65*$C66</f>
        <v>0</v>
      </c>
      <c r="BGA66" s="374">
        <f t="shared" ref="BGA66" si="778">BGA60*$C$65*$C66</f>
        <v>0</v>
      </c>
      <c r="BGC66" s="374">
        <f t="shared" ref="BGC66" si="779">BGC60*$C$65*$C66</f>
        <v>0</v>
      </c>
      <c r="BGE66" s="374">
        <f t="shared" ref="BGE66" si="780">BGE60*$C$65*$C66</f>
        <v>0</v>
      </c>
      <c r="BGG66" s="374">
        <f t="shared" ref="BGG66" si="781">BGG60*$C$65*$C66</f>
        <v>0</v>
      </c>
      <c r="BGI66" s="374">
        <f t="shared" ref="BGI66" si="782">BGI60*$C$65*$C66</f>
        <v>0</v>
      </c>
      <c r="BGK66" s="374">
        <f t="shared" ref="BGK66" si="783">BGK60*$C$65*$C66</f>
        <v>0</v>
      </c>
      <c r="BGM66" s="374">
        <f t="shared" ref="BGM66" si="784">BGM60*$C$65*$C66</f>
        <v>0</v>
      </c>
      <c r="BGO66" s="374">
        <f t="shared" ref="BGO66" si="785">BGO60*$C$65*$C66</f>
        <v>0</v>
      </c>
      <c r="BGQ66" s="374">
        <f t="shared" ref="BGQ66" si="786">BGQ60*$C$65*$C66</f>
        <v>0</v>
      </c>
      <c r="BGS66" s="374">
        <f t="shared" ref="BGS66" si="787">BGS60*$C$65*$C66</f>
        <v>0</v>
      </c>
      <c r="BGU66" s="374">
        <f t="shared" ref="BGU66" si="788">BGU60*$C$65*$C66</f>
        <v>0</v>
      </c>
      <c r="BGW66" s="374">
        <f t="shared" ref="BGW66" si="789">BGW60*$C$65*$C66</f>
        <v>0</v>
      </c>
      <c r="BGY66" s="374">
        <f t="shared" ref="BGY66" si="790">BGY60*$C$65*$C66</f>
        <v>0</v>
      </c>
      <c r="BHA66" s="374">
        <f t="shared" ref="BHA66" si="791">BHA60*$C$65*$C66</f>
        <v>0</v>
      </c>
      <c r="BHC66" s="374">
        <f t="shared" ref="BHC66" si="792">BHC60*$C$65*$C66</f>
        <v>0</v>
      </c>
      <c r="BHE66" s="374">
        <f t="shared" ref="BHE66" si="793">BHE60*$C$65*$C66</f>
        <v>0</v>
      </c>
      <c r="BHG66" s="374">
        <f t="shared" ref="BHG66" si="794">BHG60*$C$65*$C66</f>
        <v>0</v>
      </c>
      <c r="BHI66" s="374">
        <f t="shared" ref="BHI66" si="795">BHI60*$C$65*$C66</f>
        <v>0</v>
      </c>
      <c r="BHK66" s="374">
        <f t="shared" ref="BHK66" si="796">BHK60*$C$65*$C66</f>
        <v>0</v>
      </c>
      <c r="BHM66" s="374">
        <f t="shared" ref="BHM66" si="797">BHM60*$C$65*$C66</f>
        <v>0</v>
      </c>
      <c r="BHO66" s="374">
        <f t="shared" ref="BHO66" si="798">BHO60*$C$65*$C66</f>
        <v>0</v>
      </c>
      <c r="BHQ66" s="374">
        <f t="shared" ref="BHQ66" si="799">BHQ60*$C$65*$C66</f>
        <v>0</v>
      </c>
      <c r="BHS66" s="374">
        <f t="shared" ref="BHS66" si="800">BHS60*$C$65*$C66</f>
        <v>0</v>
      </c>
      <c r="BHU66" s="374">
        <f t="shared" ref="BHU66" si="801">BHU60*$C$65*$C66</f>
        <v>0</v>
      </c>
      <c r="BHW66" s="374">
        <f t="shared" ref="BHW66" si="802">BHW60*$C$65*$C66</f>
        <v>0</v>
      </c>
      <c r="BHY66" s="374">
        <f t="shared" ref="BHY66" si="803">BHY60*$C$65*$C66</f>
        <v>0</v>
      </c>
      <c r="BIA66" s="374">
        <f t="shared" ref="BIA66" si="804">BIA60*$C$65*$C66</f>
        <v>0</v>
      </c>
      <c r="BIC66" s="374">
        <f t="shared" ref="BIC66" si="805">BIC60*$C$65*$C66</f>
        <v>0</v>
      </c>
      <c r="BIE66" s="374">
        <f t="shared" ref="BIE66" si="806">BIE60*$C$65*$C66</f>
        <v>0</v>
      </c>
      <c r="BIG66" s="374">
        <f t="shared" ref="BIG66" si="807">BIG60*$C$65*$C66</f>
        <v>0</v>
      </c>
      <c r="BII66" s="374">
        <f t="shared" ref="BII66" si="808">BII60*$C$65*$C66</f>
        <v>0</v>
      </c>
      <c r="BIK66" s="374">
        <f t="shared" ref="BIK66" si="809">BIK60*$C$65*$C66</f>
        <v>0</v>
      </c>
      <c r="BIM66" s="374">
        <f t="shared" ref="BIM66" si="810">BIM60*$C$65*$C66</f>
        <v>0</v>
      </c>
      <c r="BIO66" s="374">
        <f t="shared" ref="BIO66" si="811">BIO60*$C$65*$C66</f>
        <v>0</v>
      </c>
      <c r="BIQ66" s="374">
        <f t="shared" ref="BIQ66" si="812">BIQ60*$C$65*$C66</f>
        <v>0</v>
      </c>
      <c r="BIS66" s="374">
        <f t="shared" ref="BIS66" si="813">BIS60*$C$65*$C66</f>
        <v>0</v>
      </c>
      <c r="BIU66" s="374">
        <f t="shared" ref="BIU66" si="814">BIU60*$C$65*$C66</f>
        <v>0</v>
      </c>
      <c r="BIW66" s="374">
        <f t="shared" ref="BIW66" si="815">BIW60*$C$65*$C66</f>
        <v>0</v>
      </c>
      <c r="BIY66" s="374">
        <f t="shared" ref="BIY66" si="816">BIY60*$C$65*$C66</f>
        <v>0</v>
      </c>
      <c r="BJA66" s="374">
        <f t="shared" ref="BJA66" si="817">BJA60*$C$65*$C66</f>
        <v>0</v>
      </c>
      <c r="BJC66" s="374">
        <f t="shared" ref="BJC66" si="818">BJC60*$C$65*$C66</f>
        <v>0</v>
      </c>
      <c r="BJE66" s="374">
        <f t="shared" ref="BJE66" si="819">BJE60*$C$65*$C66</f>
        <v>0</v>
      </c>
      <c r="BJG66" s="374">
        <f t="shared" ref="BJG66" si="820">BJG60*$C$65*$C66</f>
        <v>0</v>
      </c>
      <c r="BJI66" s="374">
        <f t="shared" ref="BJI66" si="821">BJI60*$C$65*$C66</f>
        <v>0</v>
      </c>
      <c r="BJK66" s="374">
        <f t="shared" ref="BJK66" si="822">BJK60*$C$65*$C66</f>
        <v>0</v>
      </c>
      <c r="BJM66" s="374">
        <f t="shared" ref="BJM66" si="823">BJM60*$C$65*$C66</f>
        <v>0</v>
      </c>
      <c r="BJO66" s="374">
        <f t="shared" ref="BJO66" si="824">BJO60*$C$65*$C66</f>
        <v>0</v>
      </c>
      <c r="BJQ66" s="374">
        <f t="shared" ref="BJQ66" si="825">BJQ60*$C$65*$C66</f>
        <v>0</v>
      </c>
      <c r="BJS66" s="374">
        <f t="shared" ref="BJS66" si="826">BJS60*$C$65*$C66</f>
        <v>0</v>
      </c>
      <c r="BJU66" s="374">
        <f t="shared" ref="BJU66" si="827">BJU60*$C$65*$C66</f>
        <v>0</v>
      </c>
      <c r="BJW66" s="374">
        <f t="shared" ref="BJW66" si="828">BJW60*$C$65*$C66</f>
        <v>0</v>
      </c>
      <c r="BJY66" s="374">
        <f t="shared" ref="BJY66" si="829">BJY60*$C$65*$C66</f>
        <v>0</v>
      </c>
      <c r="BKA66" s="374">
        <f t="shared" ref="BKA66" si="830">BKA60*$C$65*$C66</f>
        <v>0</v>
      </c>
      <c r="BKC66" s="374">
        <f t="shared" ref="BKC66" si="831">BKC60*$C$65*$C66</f>
        <v>0</v>
      </c>
      <c r="BKE66" s="374">
        <f t="shared" ref="BKE66" si="832">BKE60*$C$65*$C66</f>
        <v>0</v>
      </c>
      <c r="BKG66" s="374">
        <f t="shared" ref="BKG66" si="833">BKG60*$C$65*$C66</f>
        <v>0</v>
      </c>
      <c r="BKI66" s="374">
        <f t="shared" ref="BKI66" si="834">BKI60*$C$65*$C66</f>
        <v>0</v>
      </c>
      <c r="BKK66" s="374">
        <f t="shared" ref="BKK66" si="835">BKK60*$C$65*$C66</f>
        <v>0</v>
      </c>
      <c r="BKM66" s="374">
        <f t="shared" ref="BKM66" si="836">BKM60*$C$65*$C66</f>
        <v>0</v>
      </c>
      <c r="BKO66" s="374">
        <f t="shared" ref="BKO66" si="837">BKO60*$C$65*$C66</f>
        <v>0</v>
      </c>
      <c r="BKQ66" s="374">
        <f t="shared" ref="BKQ66" si="838">BKQ60*$C$65*$C66</f>
        <v>0</v>
      </c>
      <c r="BKS66" s="374">
        <f t="shared" ref="BKS66" si="839">BKS60*$C$65*$C66</f>
        <v>0</v>
      </c>
      <c r="BKU66" s="374">
        <f t="shared" ref="BKU66" si="840">BKU60*$C$65*$C66</f>
        <v>0</v>
      </c>
      <c r="BKW66" s="374">
        <f t="shared" ref="BKW66" si="841">BKW60*$C$65*$C66</f>
        <v>0</v>
      </c>
      <c r="BKY66" s="374">
        <f t="shared" ref="BKY66" si="842">BKY60*$C$65*$C66</f>
        <v>0</v>
      </c>
      <c r="BLA66" s="374">
        <f t="shared" ref="BLA66" si="843">BLA60*$C$65*$C66</f>
        <v>0</v>
      </c>
      <c r="BLC66" s="374">
        <f t="shared" ref="BLC66" si="844">BLC60*$C$65*$C66</f>
        <v>0</v>
      </c>
      <c r="BLE66" s="374">
        <f t="shared" ref="BLE66" si="845">BLE60*$C$65*$C66</f>
        <v>0</v>
      </c>
      <c r="BLG66" s="374">
        <f t="shared" ref="BLG66" si="846">BLG60*$C$65*$C66</f>
        <v>0</v>
      </c>
      <c r="BLI66" s="374">
        <f t="shared" ref="BLI66" si="847">BLI60*$C$65*$C66</f>
        <v>0</v>
      </c>
      <c r="BLK66" s="374">
        <f t="shared" ref="BLK66" si="848">BLK60*$C$65*$C66</f>
        <v>0</v>
      </c>
      <c r="BLM66" s="374">
        <f t="shared" ref="BLM66" si="849">BLM60*$C$65*$C66</f>
        <v>0</v>
      </c>
      <c r="BLO66" s="374">
        <f t="shared" ref="BLO66" si="850">BLO60*$C$65*$C66</f>
        <v>0</v>
      </c>
      <c r="BLQ66" s="374">
        <f t="shared" ref="BLQ66" si="851">BLQ60*$C$65*$C66</f>
        <v>0</v>
      </c>
      <c r="BLS66" s="374">
        <f t="shared" ref="BLS66" si="852">BLS60*$C$65*$C66</f>
        <v>0</v>
      </c>
      <c r="BLU66" s="374">
        <f t="shared" ref="BLU66" si="853">BLU60*$C$65*$C66</f>
        <v>0</v>
      </c>
      <c r="BLW66" s="374">
        <f t="shared" ref="BLW66" si="854">BLW60*$C$65*$C66</f>
        <v>0</v>
      </c>
      <c r="BLY66" s="374">
        <f t="shared" ref="BLY66" si="855">BLY60*$C$65*$C66</f>
        <v>0</v>
      </c>
      <c r="BMA66" s="374">
        <f t="shared" ref="BMA66" si="856">BMA60*$C$65*$C66</f>
        <v>0</v>
      </c>
      <c r="BMC66" s="374">
        <f t="shared" ref="BMC66" si="857">BMC60*$C$65*$C66</f>
        <v>0</v>
      </c>
      <c r="BME66" s="374">
        <f t="shared" ref="BME66" si="858">BME60*$C$65*$C66</f>
        <v>0</v>
      </c>
      <c r="BMG66" s="374">
        <f t="shared" ref="BMG66" si="859">BMG60*$C$65*$C66</f>
        <v>0</v>
      </c>
      <c r="BMI66" s="374">
        <f t="shared" ref="BMI66" si="860">BMI60*$C$65*$C66</f>
        <v>0</v>
      </c>
      <c r="BMK66" s="374">
        <f t="shared" ref="BMK66" si="861">BMK60*$C$65*$C66</f>
        <v>0</v>
      </c>
      <c r="BMM66" s="374">
        <f t="shared" ref="BMM66" si="862">BMM60*$C$65*$C66</f>
        <v>0</v>
      </c>
      <c r="BMO66" s="374">
        <f t="shared" ref="BMO66" si="863">BMO60*$C$65*$C66</f>
        <v>0</v>
      </c>
      <c r="BMQ66" s="374">
        <f t="shared" ref="BMQ66" si="864">BMQ60*$C$65*$C66</f>
        <v>0</v>
      </c>
      <c r="BMS66" s="374">
        <f t="shared" ref="BMS66" si="865">BMS60*$C$65*$C66</f>
        <v>0</v>
      </c>
      <c r="BMU66" s="374">
        <f t="shared" ref="BMU66" si="866">BMU60*$C$65*$C66</f>
        <v>0</v>
      </c>
      <c r="BMW66" s="374">
        <f t="shared" ref="BMW66" si="867">BMW60*$C$65*$C66</f>
        <v>0</v>
      </c>
      <c r="BMY66" s="374">
        <f t="shared" ref="BMY66" si="868">BMY60*$C$65*$C66</f>
        <v>0</v>
      </c>
      <c r="BNA66" s="374">
        <f t="shared" ref="BNA66" si="869">BNA60*$C$65*$C66</f>
        <v>0</v>
      </c>
      <c r="BNC66" s="374">
        <f t="shared" ref="BNC66" si="870">BNC60*$C$65*$C66</f>
        <v>0</v>
      </c>
      <c r="BNE66" s="374">
        <f t="shared" ref="BNE66" si="871">BNE60*$C$65*$C66</f>
        <v>0</v>
      </c>
      <c r="BNG66" s="374">
        <f t="shared" ref="BNG66" si="872">BNG60*$C$65*$C66</f>
        <v>0</v>
      </c>
      <c r="BNI66" s="374">
        <f t="shared" ref="BNI66" si="873">BNI60*$C$65*$C66</f>
        <v>0</v>
      </c>
      <c r="BNK66" s="374">
        <f t="shared" ref="BNK66" si="874">BNK60*$C$65*$C66</f>
        <v>0</v>
      </c>
      <c r="BNM66" s="374">
        <f t="shared" ref="BNM66" si="875">BNM60*$C$65*$C66</f>
        <v>0</v>
      </c>
      <c r="BNO66" s="374">
        <f t="shared" ref="BNO66" si="876">BNO60*$C$65*$C66</f>
        <v>0</v>
      </c>
      <c r="BNQ66" s="374">
        <f t="shared" ref="BNQ66" si="877">BNQ60*$C$65*$C66</f>
        <v>0</v>
      </c>
      <c r="BNS66" s="374">
        <f t="shared" ref="BNS66" si="878">BNS60*$C$65*$C66</f>
        <v>0</v>
      </c>
      <c r="BNU66" s="374">
        <f t="shared" ref="BNU66" si="879">BNU60*$C$65*$C66</f>
        <v>0</v>
      </c>
      <c r="BNW66" s="374">
        <f t="shared" ref="BNW66" si="880">BNW60*$C$65*$C66</f>
        <v>0</v>
      </c>
      <c r="BNY66" s="374">
        <f t="shared" ref="BNY66" si="881">BNY60*$C$65*$C66</f>
        <v>0</v>
      </c>
      <c r="BOA66" s="374">
        <f t="shared" ref="BOA66" si="882">BOA60*$C$65*$C66</f>
        <v>0</v>
      </c>
      <c r="BOC66" s="374">
        <f t="shared" ref="BOC66" si="883">BOC60*$C$65*$C66</f>
        <v>0</v>
      </c>
      <c r="BOE66" s="374">
        <f t="shared" ref="BOE66" si="884">BOE60*$C$65*$C66</f>
        <v>0</v>
      </c>
      <c r="BOG66" s="374">
        <f t="shared" ref="BOG66" si="885">BOG60*$C$65*$C66</f>
        <v>0</v>
      </c>
      <c r="BOI66" s="374">
        <f t="shared" ref="BOI66" si="886">BOI60*$C$65*$C66</f>
        <v>0</v>
      </c>
      <c r="BOK66" s="374">
        <f t="shared" ref="BOK66" si="887">BOK60*$C$65*$C66</f>
        <v>0</v>
      </c>
      <c r="BOM66" s="374">
        <f t="shared" ref="BOM66" si="888">BOM60*$C$65*$C66</f>
        <v>0</v>
      </c>
      <c r="BOO66" s="374">
        <f t="shared" ref="BOO66" si="889">BOO60*$C$65*$C66</f>
        <v>0</v>
      </c>
      <c r="BOQ66" s="374">
        <f t="shared" ref="BOQ66" si="890">BOQ60*$C$65*$C66</f>
        <v>0</v>
      </c>
      <c r="BOS66" s="374">
        <f t="shared" ref="BOS66" si="891">BOS60*$C$65*$C66</f>
        <v>0</v>
      </c>
      <c r="BOU66" s="374">
        <f t="shared" ref="BOU66" si="892">BOU60*$C$65*$C66</f>
        <v>0</v>
      </c>
      <c r="BOW66" s="374">
        <f t="shared" ref="BOW66" si="893">BOW60*$C$65*$C66</f>
        <v>0</v>
      </c>
      <c r="BOY66" s="374">
        <f t="shared" ref="BOY66" si="894">BOY60*$C$65*$C66</f>
        <v>0</v>
      </c>
      <c r="BPA66" s="374">
        <f t="shared" ref="BPA66" si="895">BPA60*$C$65*$C66</f>
        <v>0</v>
      </c>
      <c r="BPC66" s="374">
        <f t="shared" ref="BPC66" si="896">BPC60*$C$65*$C66</f>
        <v>0</v>
      </c>
      <c r="BPE66" s="374">
        <f t="shared" ref="BPE66" si="897">BPE60*$C$65*$C66</f>
        <v>0</v>
      </c>
      <c r="BPG66" s="374">
        <f t="shared" ref="BPG66" si="898">BPG60*$C$65*$C66</f>
        <v>0</v>
      </c>
      <c r="BPI66" s="374">
        <f t="shared" ref="BPI66" si="899">BPI60*$C$65*$C66</f>
        <v>0</v>
      </c>
      <c r="BPK66" s="374">
        <f t="shared" ref="BPK66" si="900">BPK60*$C$65*$C66</f>
        <v>0</v>
      </c>
      <c r="BPM66" s="374">
        <f t="shared" ref="BPM66" si="901">BPM60*$C$65*$C66</f>
        <v>0</v>
      </c>
      <c r="BPO66" s="374">
        <f t="shared" ref="BPO66" si="902">BPO60*$C$65*$C66</f>
        <v>0</v>
      </c>
      <c r="BPQ66" s="374">
        <f t="shared" ref="BPQ66" si="903">BPQ60*$C$65*$C66</f>
        <v>0</v>
      </c>
      <c r="BPS66" s="374">
        <f t="shared" ref="BPS66" si="904">BPS60*$C$65*$C66</f>
        <v>0</v>
      </c>
      <c r="BPU66" s="374">
        <f t="shared" ref="BPU66" si="905">BPU60*$C$65*$C66</f>
        <v>0</v>
      </c>
      <c r="BPW66" s="374">
        <f t="shared" ref="BPW66" si="906">BPW60*$C$65*$C66</f>
        <v>0</v>
      </c>
      <c r="BPY66" s="374">
        <f t="shared" ref="BPY66" si="907">BPY60*$C$65*$C66</f>
        <v>0</v>
      </c>
      <c r="BQA66" s="374">
        <f t="shared" ref="BQA66" si="908">BQA60*$C$65*$C66</f>
        <v>0</v>
      </c>
      <c r="BQC66" s="374">
        <f t="shared" ref="BQC66" si="909">BQC60*$C$65*$C66</f>
        <v>0</v>
      </c>
      <c r="BQE66" s="374">
        <f t="shared" ref="BQE66" si="910">BQE60*$C$65*$C66</f>
        <v>0</v>
      </c>
      <c r="BQG66" s="374">
        <f t="shared" ref="BQG66" si="911">BQG60*$C$65*$C66</f>
        <v>0</v>
      </c>
      <c r="BQI66" s="374">
        <f t="shared" ref="BQI66" si="912">BQI60*$C$65*$C66</f>
        <v>0</v>
      </c>
      <c r="BQK66" s="374">
        <f t="shared" ref="BQK66" si="913">BQK60*$C$65*$C66</f>
        <v>0</v>
      </c>
      <c r="BQM66" s="374">
        <f t="shared" ref="BQM66" si="914">BQM60*$C$65*$C66</f>
        <v>0</v>
      </c>
      <c r="BQO66" s="374">
        <f t="shared" ref="BQO66" si="915">BQO60*$C$65*$C66</f>
        <v>0</v>
      </c>
      <c r="BQQ66" s="374">
        <f t="shared" ref="BQQ66" si="916">BQQ60*$C$65*$C66</f>
        <v>0</v>
      </c>
      <c r="BQS66" s="374">
        <f t="shared" ref="BQS66" si="917">BQS60*$C$65*$C66</f>
        <v>0</v>
      </c>
      <c r="BQU66" s="374">
        <f t="shared" ref="BQU66" si="918">BQU60*$C$65*$C66</f>
        <v>0</v>
      </c>
      <c r="BQW66" s="374">
        <f t="shared" ref="BQW66" si="919">BQW60*$C$65*$C66</f>
        <v>0</v>
      </c>
      <c r="BQY66" s="374">
        <f t="shared" ref="BQY66" si="920">BQY60*$C$65*$C66</f>
        <v>0</v>
      </c>
      <c r="BRA66" s="374">
        <f t="shared" ref="BRA66" si="921">BRA60*$C$65*$C66</f>
        <v>0</v>
      </c>
      <c r="BRC66" s="374">
        <f t="shared" ref="BRC66" si="922">BRC60*$C$65*$C66</f>
        <v>0</v>
      </c>
      <c r="BRE66" s="374">
        <f t="shared" ref="BRE66" si="923">BRE60*$C$65*$C66</f>
        <v>0</v>
      </c>
      <c r="BRG66" s="374">
        <f t="shared" ref="BRG66" si="924">BRG60*$C$65*$C66</f>
        <v>0</v>
      </c>
      <c r="BRI66" s="374">
        <f t="shared" ref="BRI66" si="925">BRI60*$C$65*$C66</f>
        <v>0</v>
      </c>
      <c r="BRK66" s="374">
        <f t="shared" ref="BRK66" si="926">BRK60*$C$65*$C66</f>
        <v>0</v>
      </c>
      <c r="BRM66" s="374">
        <f t="shared" ref="BRM66" si="927">BRM60*$C$65*$C66</f>
        <v>0</v>
      </c>
      <c r="BRO66" s="374">
        <f t="shared" ref="BRO66" si="928">BRO60*$C$65*$C66</f>
        <v>0</v>
      </c>
      <c r="BRQ66" s="374">
        <f t="shared" ref="BRQ66" si="929">BRQ60*$C$65*$C66</f>
        <v>0</v>
      </c>
      <c r="BRS66" s="374">
        <f t="shared" ref="BRS66" si="930">BRS60*$C$65*$C66</f>
        <v>0</v>
      </c>
      <c r="BRU66" s="374">
        <f t="shared" ref="BRU66" si="931">BRU60*$C$65*$C66</f>
        <v>0</v>
      </c>
      <c r="BRW66" s="374">
        <f t="shared" ref="BRW66" si="932">BRW60*$C$65*$C66</f>
        <v>0</v>
      </c>
      <c r="BRY66" s="374">
        <f t="shared" ref="BRY66" si="933">BRY60*$C$65*$C66</f>
        <v>0</v>
      </c>
      <c r="BSA66" s="374">
        <f t="shared" ref="BSA66" si="934">BSA60*$C$65*$C66</f>
        <v>0</v>
      </c>
      <c r="BSC66" s="374">
        <f t="shared" ref="BSC66" si="935">BSC60*$C$65*$C66</f>
        <v>0</v>
      </c>
      <c r="BSE66" s="374">
        <f t="shared" ref="BSE66" si="936">BSE60*$C$65*$C66</f>
        <v>0</v>
      </c>
      <c r="BSG66" s="374">
        <f t="shared" ref="BSG66" si="937">BSG60*$C$65*$C66</f>
        <v>0</v>
      </c>
      <c r="BSI66" s="374">
        <f t="shared" ref="BSI66" si="938">BSI60*$C$65*$C66</f>
        <v>0</v>
      </c>
      <c r="BSK66" s="374">
        <f t="shared" ref="BSK66" si="939">BSK60*$C$65*$C66</f>
        <v>0</v>
      </c>
      <c r="BSM66" s="374">
        <f t="shared" ref="BSM66" si="940">BSM60*$C$65*$C66</f>
        <v>0</v>
      </c>
      <c r="BSO66" s="374">
        <f t="shared" ref="BSO66" si="941">BSO60*$C$65*$C66</f>
        <v>0</v>
      </c>
      <c r="BSQ66" s="374">
        <f t="shared" ref="BSQ66" si="942">BSQ60*$C$65*$C66</f>
        <v>0</v>
      </c>
      <c r="BSS66" s="374">
        <f t="shared" ref="BSS66" si="943">BSS60*$C$65*$C66</f>
        <v>0</v>
      </c>
      <c r="BSU66" s="374">
        <f t="shared" ref="BSU66" si="944">BSU60*$C$65*$C66</f>
        <v>0</v>
      </c>
      <c r="BSW66" s="374">
        <f t="shared" ref="BSW66" si="945">BSW60*$C$65*$C66</f>
        <v>0</v>
      </c>
      <c r="BSY66" s="374">
        <f t="shared" ref="BSY66" si="946">BSY60*$C$65*$C66</f>
        <v>0</v>
      </c>
      <c r="BTA66" s="374">
        <f t="shared" ref="BTA66" si="947">BTA60*$C$65*$C66</f>
        <v>0</v>
      </c>
      <c r="BTC66" s="374">
        <f t="shared" ref="BTC66" si="948">BTC60*$C$65*$C66</f>
        <v>0</v>
      </c>
      <c r="BTE66" s="374">
        <f t="shared" ref="BTE66" si="949">BTE60*$C$65*$C66</f>
        <v>0</v>
      </c>
      <c r="BTG66" s="374">
        <f t="shared" ref="BTG66" si="950">BTG60*$C$65*$C66</f>
        <v>0</v>
      </c>
      <c r="BTI66" s="374">
        <f t="shared" ref="BTI66" si="951">BTI60*$C$65*$C66</f>
        <v>0</v>
      </c>
      <c r="BTK66" s="374">
        <f t="shared" ref="BTK66" si="952">BTK60*$C$65*$C66</f>
        <v>0</v>
      </c>
      <c r="BTM66" s="374">
        <f t="shared" ref="BTM66" si="953">BTM60*$C$65*$C66</f>
        <v>0</v>
      </c>
      <c r="BTO66" s="374">
        <f t="shared" ref="BTO66" si="954">BTO60*$C$65*$C66</f>
        <v>0</v>
      </c>
      <c r="BTQ66" s="374">
        <f t="shared" ref="BTQ66" si="955">BTQ60*$C$65*$C66</f>
        <v>0</v>
      </c>
      <c r="BTS66" s="374">
        <f t="shared" ref="BTS66" si="956">BTS60*$C$65*$C66</f>
        <v>0</v>
      </c>
      <c r="BTU66" s="374">
        <f t="shared" ref="BTU66" si="957">BTU60*$C$65*$C66</f>
        <v>0</v>
      </c>
      <c r="BTW66" s="374">
        <f t="shared" ref="BTW66" si="958">BTW60*$C$65*$C66</f>
        <v>0</v>
      </c>
      <c r="BTY66" s="374">
        <f t="shared" ref="BTY66" si="959">BTY60*$C$65*$C66</f>
        <v>0</v>
      </c>
      <c r="BUA66" s="374">
        <f t="shared" ref="BUA66" si="960">BUA60*$C$65*$C66</f>
        <v>0</v>
      </c>
      <c r="BUC66" s="374">
        <f t="shared" ref="BUC66" si="961">BUC60*$C$65*$C66</f>
        <v>0</v>
      </c>
      <c r="BUE66" s="374">
        <f t="shared" ref="BUE66" si="962">BUE60*$C$65*$C66</f>
        <v>0</v>
      </c>
      <c r="BUG66" s="374">
        <f t="shared" ref="BUG66" si="963">BUG60*$C$65*$C66</f>
        <v>0</v>
      </c>
      <c r="BUI66" s="374">
        <f t="shared" ref="BUI66" si="964">BUI60*$C$65*$C66</f>
        <v>0</v>
      </c>
      <c r="BUK66" s="374">
        <f t="shared" ref="BUK66" si="965">BUK60*$C$65*$C66</f>
        <v>0</v>
      </c>
      <c r="BUM66" s="374">
        <f t="shared" ref="BUM66" si="966">BUM60*$C$65*$C66</f>
        <v>0</v>
      </c>
      <c r="BUO66" s="374">
        <f t="shared" ref="BUO66" si="967">BUO60*$C$65*$C66</f>
        <v>0</v>
      </c>
      <c r="BUQ66" s="374">
        <f t="shared" ref="BUQ66" si="968">BUQ60*$C$65*$C66</f>
        <v>0</v>
      </c>
      <c r="BUS66" s="374">
        <f t="shared" ref="BUS66" si="969">BUS60*$C$65*$C66</f>
        <v>0</v>
      </c>
      <c r="BUU66" s="374">
        <f t="shared" ref="BUU66" si="970">BUU60*$C$65*$C66</f>
        <v>0</v>
      </c>
      <c r="BUW66" s="374">
        <f t="shared" ref="BUW66" si="971">BUW60*$C$65*$C66</f>
        <v>0</v>
      </c>
      <c r="BUY66" s="374">
        <f t="shared" ref="BUY66" si="972">BUY60*$C$65*$C66</f>
        <v>0</v>
      </c>
      <c r="BVA66" s="374">
        <f t="shared" ref="BVA66" si="973">BVA60*$C$65*$C66</f>
        <v>0</v>
      </c>
      <c r="BVC66" s="374">
        <f t="shared" ref="BVC66" si="974">BVC60*$C$65*$C66</f>
        <v>0</v>
      </c>
      <c r="BVE66" s="374">
        <f t="shared" ref="BVE66" si="975">BVE60*$C$65*$C66</f>
        <v>0</v>
      </c>
      <c r="BVG66" s="374">
        <f t="shared" ref="BVG66" si="976">BVG60*$C$65*$C66</f>
        <v>0</v>
      </c>
      <c r="BVI66" s="374">
        <f t="shared" ref="BVI66" si="977">BVI60*$C$65*$C66</f>
        <v>0</v>
      </c>
      <c r="BVK66" s="374">
        <f t="shared" ref="BVK66" si="978">BVK60*$C$65*$C66</f>
        <v>0</v>
      </c>
      <c r="BVM66" s="374">
        <f t="shared" ref="BVM66" si="979">BVM60*$C$65*$C66</f>
        <v>0</v>
      </c>
      <c r="BVO66" s="374">
        <f t="shared" ref="BVO66" si="980">BVO60*$C$65*$C66</f>
        <v>0</v>
      </c>
      <c r="BVQ66" s="374">
        <f t="shared" ref="BVQ66" si="981">BVQ60*$C$65*$C66</f>
        <v>0</v>
      </c>
      <c r="BVS66" s="374">
        <f t="shared" ref="BVS66" si="982">BVS60*$C$65*$C66</f>
        <v>0</v>
      </c>
      <c r="BVU66" s="374">
        <f t="shared" ref="BVU66" si="983">BVU60*$C$65*$C66</f>
        <v>0</v>
      </c>
      <c r="BVW66" s="374">
        <f t="shared" ref="BVW66" si="984">BVW60*$C$65*$C66</f>
        <v>0</v>
      </c>
      <c r="BVY66" s="374">
        <f t="shared" ref="BVY66" si="985">BVY60*$C$65*$C66</f>
        <v>0</v>
      </c>
      <c r="BWA66" s="374">
        <f t="shared" ref="BWA66" si="986">BWA60*$C$65*$C66</f>
        <v>0</v>
      </c>
      <c r="BWC66" s="374">
        <f t="shared" ref="BWC66" si="987">BWC60*$C$65*$C66</f>
        <v>0</v>
      </c>
      <c r="BWE66" s="374">
        <f t="shared" ref="BWE66" si="988">BWE60*$C$65*$C66</f>
        <v>0</v>
      </c>
      <c r="BWG66" s="374">
        <f t="shared" ref="BWG66" si="989">BWG60*$C$65*$C66</f>
        <v>0</v>
      </c>
      <c r="BWI66" s="374">
        <f t="shared" ref="BWI66" si="990">BWI60*$C$65*$C66</f>
        <v>0</v>
      </c>
      <c r="BWK66" s="374">
        <f t="shared" ref="BWK66" si="991">BWK60*$C$65*$C66</f>
        <v>0</v>
      </c>
      <c r="BWM66" s="374">
        <f t="shared" ref="BWM66" si="992">BWM60*$C$65*$C66</f>
        <v>0</v>
      </c>
      <c r="BWO66" s="374">
        <f t="shared" ref="BWO66" si="993">BWO60*$C$65*$C66</f>
        <v>0</v>
      </c>
      <c r="BWQ66" s="374">
        <f t="shared" ref="BWQ66" si="994">BWQ60*$C$65*$C66</f>
        <v>0</v>
      </c>
      <c r="BWS66" s="374">
        <f t="shared" ref="BWS66" si="995">BWS60*$C$65*$C66</f>
        <v>0</v>
      </c>
      <c r="BWU66" s="374">
        <f t="shared" ref="BWU66" si="996">BWU60*$C$65*$C66</f>
        <v>0</v>
      </c>
      <c r="BWW66" s="374">
        <f t="shared" ref="BWW66" si="997">BWW60*$C$65*$C66</f>
        <v>0</v>
      </c>
      <c r="BWY66" s="374">
        <f t="shared" ref="BWY66" si="998">BWY60*$C$65*$C66</f>
        <v>0</v>
      </c>
      <c r="BXA66" s="374">
        <f t="shared" ref="BXA66" si="999">BXA60*$C$65*$C66</f>
        <v>0</v>
      </c>
      <c r="BXC66" s="374">
        <f t="shared" ref="BXC66" si="1000">BXC60*$C$65*$C66</f>
        <v>0</v>
      </c>
      <c r="BXE66" s="374">
        <f t="shared" ref="BXE66" si="1001">BXE60*$C$65*$C66</f>
        <v>0</v>
      </c>
      <c r="BXG66" s="374">
        <f t="shared" ref="BXG66" si="1002">BXG60*$C$65*$C66</f>
        <v>0</v>
      </c>
      <c r="BXI66" s="374">
        <f t="shared" ref="BXI66" si="1003">BXI60*$C$65*$C66</f>
        <v>0</v>
      </c>
      <c r="BXK66" s="374">
        <f t="shared" ref="BXK66" si="1004">BXK60*$C$65*$C66</f>
        <v>0</v>
      </c>
      <c r="BXM66" s="374">
        <f t="shared" ref="BXM66" si="1005">BXM60*$C$65*$C66</f>
        <v>0</v>
      </c>
      <c r="BXO66" s="374">
        <f t="shared" ref="BXO66" si="1006">BXO60*$C$65*$C66</f>
        <v>0</v>
      </c>
      <c r="BXQ66" s="374">
        <f t="shared" ref="BXQ66" si="1007">BXQ60*$C$65*$C66</f>
        <v>0</v>
      </c>
      <c r="BXS66" s="374">
        <f t="shared" ref="BXS66" si="1008">BXS60*$C$65*$C66</f>
        <v>0</v>
      </c>
      <c r="BXU66" s="374">
        <f t="shared" ref="BXU66" si="1009">BXU60*$C$65*$C66</f>
        <v>0</v>
      </c>
      <c r="BXW66" s="374">
        <f t="shared" ref="BXW66" si="1010">BXW60*$C$65*$C66</f>
        <v>0</v>
      </c>
      <c r="BXY66" s="374">
        <f t="shared" ref="BXY66" si="1011">BXY60*$C$65*$C66</f>
        <v>0</v>
      </c>
      <c r="BYA66" s="374">
        <f t="shared" ref="BYA66" si="1012">BYA60*$C$65*$C66</f>
        <v>0</v>
      </c>
      <c r="BYC66" s="374">
        <f t="shared" ref="BYC66" si="1013">BYC60*$C$65*$C66</f>
        <v>0</v>
      </c>
      <c r="BYE66" s="374">
        <f t="shared" ref="BYE66" si="1014">BYE60*$C$65*$C66</f>
        <v>0</v>
      </c>
      <c r="BYG66" s="374">
        <f t="shared" ref="BYG66" si="1015">BYG60*$C$65*$C66</f>
        <v>0</v>
      </c>
      <c r="BYI66" s="374">
        <f t="shared" ref="BYI66" si="1016">BYI60*$C$65*$C66</f>
        <v>0</v>
      </c>
      <c r="BYK66" s="374">
        <f t="shared" ref="BYK66" si="1017">BYK60*$C$65*$C66</f>
        <v>0</v>
      </c>
      <c r="BYM66" s="374">
        <f t="shared" ref="BYM66" si="1018">BYM60*$C$65*$C66</f>
        <v>0</v>
      </c>
      <c r="BYO66" s="374">
        <f t="shared" ref="BYO66" si="1019">BYO60*$C$65*$C66</f>
        <v>0</v>
      </c>
      <c r="BYQ66" s="374">
        <f t="shared" ref="BYQ66" si="1020">BYQ60*$C$65*$C66</f>
        <v>0</v>
      </c>
      <c r="BYS66" s="374">
        <f t="shared" ref="BYS66" si="1021">BYS60*$C$65*$C66</f>
        <v>0</v>
      </c>
      <c r="BYU66" s="374">
        <f t="shared" ref="BYU66" si="1022">BYU60*$C$65*$C66</f>
        <v>0</v>
      </c>
      <c r="BYW66" s="374">
        <f t="shared" ref="BYW66" si="1023">BYW60*$C$65*$C66</f>
        <v>0</v>
      </c>
      <c r="BYY66" s="374">
        <f t="shared" ref="BYY66" si="1024">BYY60*$C$65*$C66</f>
        <v>0</v>
      </c>
      <c r="BZA66" s="374">
        <f t="shared" ref="BZA66" si="1025">BZA60*$C$65*$C66</f>
        <v>0</v>
      </c>
      <c r="BZC66" s="374">
        <f t="shared" ref="BZC66" si="1026">BZC60*$C$65*$C66</f>
        <v>0</v>
      </c>
      <c r="BZE66" s="374">
        <f t="shared" ref="BZE66" si="1027">BZE60*$C$65*$C66</f>
        <v>0</v>
      </c>
      <c r="BZG66" s="374">
        <f t="shared" ref="BZG66" si="1028">BZG60*$C$65*$C66</f>
        <v>0</v>
      </c>
      <c r="BZI66" s="374">
        <f t="shared" ref="BZI66" si="1029">BZI60*$C$65*$C66</f>
        <v>0</v>
      </c>
      <c r="BZK66" s="374">
        <f t="shared" ref="BZK66" si="1030">BZK60*$C$65*$C66</f>
        <v>0</v>
      </c>
      <c r="BZM66" s="374">
        <f t="shared" ref="BZM66" si="1031">BZM60*$C$65*$C66</f>
        <v>0</v>
      </c>
      <c r="BZO66" s="374">
        <f t="shared" ref="BZO66" si="1032">BZO60*$C$65*$C66</f>
        <v>0</v>
      </c>
      <c r="BZQ66" s="374">
        <f t="shared" ref="BZQ66" si="1033">BZQ60*$C$65*$C66</f>
        <v>0</v>
      </c>
      <c r="BZS66" s="374">
        <f t="shared" ref="BZS66" si="1034">BZS60*$C$65*$C66</f>
        <v>0</v>
      </c>
      <c r="BZU66" s="374">
        <f t="shared" ref="BZU66" si="1035">BZU60*$C$65*$C66</f>
        <v>0</v>
      </c>
      <c r="BZW66" s="374">
        <f t="shared" ref="BZW66" si="1036">BZW60*$C$65*$C66</f>
        <v>0</v>
      </c>
      <c r="BZY66" s="374">
        <f t="shared" ref="BZY66" si="1037">BZY60*$C$65*$C66</f>
        <v>0</v>
      </c>
      <c r="CAA66" s="374">
        <f t="shared" ref="CAA66" si="1038">CAA60*$C$65*$C66</f>
        <v>0</v>
      </c>
      <c r="CAC66" s="374">
        <f t="shared" ref="CAC66" si="1039">CAC60*$C$65*$C66</f>
        <v>0</v>
      </c>
      <c r="CAE66" s="374">
        <f t="shared" ref="CAE66" si="1040">CAE60*$C$65*$C66</f>
        <v>0</v>
      </c>
      <c r="CAG66" s="374">
        <f t="shared" ref="CAG66" si="1041">CAG60*$C$65*$C66</f>
        <v>0</v>
      </c>
      <c r="CAI66" s="374">
        <f t="shared" ref="CAI66" si="1042">CAI60*$C$65*$C66</f>
        <v>0</v>
      </c>
      <c r="CAK66" s="374">
        <f t="shared" ref="CAK66" si="1043">CAK60*$C$65*$C66</f>
        <v>0</v>
      </c>
      <c r="CAM66" s="374">
        <f t="shared" ref="CAM66" si="1044">CAM60*$C$65*$C66</f>
        <v>0</v>
      </c>
      <c r="CAO66" s="374">
        <f t="shared" ref="CAO66" si="1045">CAO60*$C$65*$C66</f>
        <v>0</v>
      </c>
      <c r="CAQ66" s="374">
        <f t="shared" ref="CAQ66" si="1046">CAQ60*$C$65*$C66</f>
        <v>0</v>
      </c>
      <c r="CAS66" s="374">
        <f t="shared" ref="CAS66" si="1047">CAS60*$C$65*$C66</f>
        <v>0</v>
      </c>
      <c r="CAU66" s="374">
        <f t="shared" ref="CAU66" si="1048">CAU60*$C$65*$C66</f>
        <v>0</v>
      </c>
      <c r="CAW66" s="374">
        <f t="shared" ref="CAW66" si="1049">CAW60*$C$65*$C66</f>
        <v>0</v>
      </c>
      <c r="CAY66" s="374">
        <f t="shared" ref="CAY66" si="1050">CAY60*$C$65*$C66</f>
        <v>0</v>
      </c>
      <c r="CBA66" s="374">
        <f t="shared" ref="CBA66" si="1051">CBA60*$C$65*$C66</f>
        <v>0</v>
      </c>
      <c r="CBC66" s="374">
        <f t="shared" ref="CBC66" si="1052">CBC60*$C$65*$C66</f>
        <v>0</v>
      </c>
      <c r="CBE66" s="374">
        <f t="shared" ref="CBE66" si="1053">CBE60*$C$65*$C66</f>
        <v>0</v>
      </c>
      <c r="CBG66" s="374">
        <f t="shared" ref="CBG66" si="1054">CBG60*$C$65*$C66</f>
        <v>0</v>
      </c>
      <c r="CBI66" s="374">
        <f t="shared" ref="CBI66" si="1055">CBI60*$C$65*$C66</f>
        <v>0</v>
      </c>
      <c r="CBK66" s="374">
        <f t="shared" ref="CBK66" si="1056">CBK60*$C$65*$C66</f>
        <v>0</v>
      </c>
      <c r="CBM66" s="374">
        <f t="shared" ref="CBM66" si="1057">CBM60*$C$65*$C66</f>
        <v>0</v>
      </c>
      <c r="CBO66" s="374">
        <f t="shared" ref="CBO66" si="1058">CBO60*$C$65*$C66</f>
        <v>0</v>
      </c>
      <c r="CBQ66" s="374">
        <f t="shared" ref="CBQ66" si="1059">CBQ60*$C$65*$C66</f>
        <v>0</v>
      </c>
      <c r="CBS66" s="374">
        <f t="shared" ref="CBS66" si="1060">CBS60*$C$65*$C66</f>
        <v>0</v>
      </c>
      <c r="CBU66" s="374">
        <f t="shared" ref="CBU66" si="1061">CBU60*$C$65*$C66</f>
        <v>0</v>
      </c>
      <c r="CBW66" s="374">
        <f t="shared" ref="CBW66" si="1062">CBW60*$C$65*$C66</f>
        <v>0</v>
      </c>
      <c r="CBY66" s="374">
        <f t="shared" ref="CBY66" si="1063">CBY60*$C$65*$C66</f>
        <v>0</v>
      </c>
      <c r="CCA66" s="374">
        <f t="shared" ref="CCA66" si="1064">CCA60*$C$65*$C66</f>
        <v>0</v>
      </c>
      <c r="CCC66" s="374">
        <f t="shared" ref="CCC66" si="1065">CCC60*$C$65*$C66</f>
        <v>0</v>
      </c>
      <c r="CCE66" s="374">
        <f t="shared" ref="CCE66" si="1066">CCE60*$C$65*$C66</f>
        <v>0</v>
      </c>
      <c r="CCG66" s="374">
        <f t="shared" ref="CCG66" si="1067">CCG60*$C$65*$C66</f>
        <v>0</v>
      </c>
      <c r="CCI66" s="374">
        <f t="shared" ref="CCI66" si="1068">CCI60*$C$65*$C66</f>
        <v>0</v>
      </c>
      <c r="CCK66" s="374">
        <f t="shared" ref="CCK66" si="1069">CCK60*$C$65*$C66</f>
        <v>0</v>
      </c>
      <c r="CCM66" s="374">
        <f t="shared" ref="CCM66" si="1070">CCM60*$C$65*$C66</f>
        <v>0</v>
      </c>
      <c r="CCO66" s="374">
        <f t="shared" ref="CCO66" si="1071">CCO60*$C$65*$C66</f>
        <v>0</v>
      </c>
      <c r="CCQ66" s="374">
        <f t="shared" ref="CCQ66" si="1072">CCQ60*$C$65*$C66</f>
        <v>0</v>
      </c>
      <c r="CCS66" s="374">
        <f t="shared" ref="CCS66" si="1073">CCS60*$C$65*$C66</f>
        <v>0</v>
      </c>
      <c r="CCU66" s="374">
        <f t="shared" ref="CCU66" si="1074">CCU60*$C$65*$C66</f>
        <v>0</v>
      </c>
      <c r="CCW66" s="374">
        <f t="shared" ref="CCW66" si="1075">CCW60*$C$65*$C66</f>
        <v>0</v>
      </c>
      <c r="CCY66" s="374">
        <f t="shared" ref="CCY66" si="1076">CCY60*$C$65*$C66</f>
        <v>0</v>
      </c>
      <c r="CDA66" s="374">
        <f t="shared" ref="CDA66" si="1077">CDA60*$C$65*$C66</f>
        <v>0</v>
      </c>
      <c r="CDC66" s="374">
        <f t="shared" ref="CDC66" si="1078">CDC60*$C$65*$C66</f>
        <v>0</v>
      </c>
      <c r="CDE66" s="374">
        <f t="shared" ref="CDE66" si="1079">CDE60*$C$65*$C66</f>
        <v>0</v>
      </c>
      <c r="CDG66" s="374">
        <f t="shared" ref="CDG66" si="1080">CDG60*$C$65*$C66</f>
        <v>0</v>
      </c>
      <c r="CDI66" s="374">
        <f t="shared" ref="CDI66" si="1081">CDI60*$C$65*$C66</f>
        <v>0</v>
      </c>
      <c r="CDK66" s="374">
        <f t="shared" ref="CDK66" si="1082">CDK60*$C$65*$C66</f>
        <v>0</v>
      </c>
      <c r="CDM66" s="374">
        <f t="shared" ref="CDM66" si="1083">CDM60*$C$65*$C66</f>
        <v>0</v>
      </c>
      <c r="CDO66" s="374">
        <f t="shared" ref="CDO66" si="1084">CDO60*$C$65*$C66</f>
        <v>0</v>
      </c>
      <c r="CDQ66" s="374">
        <f t="shared" ref="CDQ66" si="1085">CDQ60*$C$65*$C66</f>
        <v>0</v>
      </c>
      <c r="CDS66" s="374">
        <f t="shared" ref="CDS66" si="1086">CDS60*$C$65*$C66</f>
        <v>0</v>
      </c>
      <c r="CDU66" s="374">
        <f t="shared" ref="CDU66" si="1087">CDU60*$C$65*$C66</f>
        <v>0</v>
      </c>
      <c r="CDW66" s="374">
        <f t="shared" ref="CDW66" si="1088">CDW60*$C$65*$C66</f>
        <v>0</v>
      </c>
      <c r="CDY66" s="374">
        <f t="shared" ref="CDY66" si="1089">CDY60*$C$65*$C66</f>
        <v>0</v>
      </c>
      <c r="CEA66" s="374">
        <f t="shared" ref="CEA66" si="1090">CEA60*$C$65*$C66</f>
        <v>0</v>
      </c>
      <c r="CEC66" s="374">
        <f t="shared" ref="CEC66" si="1091">CEC60*$C$65*$C66</f>
        <v>0</v>
      </c>
      <c r="CEE66" s="374">
        <f t="shared" ref="CEE66" si="1092">CEE60*$C$65*$C66</f>
        <v>0</v>
      </c>
      <c r="CEG66" s="374">
        <f t="shared" ref="CEG66" si="1093">CEG60*$C$65*$C66</f>
        <v>0</v>
      </c>
      <c r="CEI66" s="374">
        <f t="shared" ref="CEI66" si="1094">CEI60*$C$65*$C66</f>
        <v>0</v>
      </c>
      <c r="CEK66" s="374">
        <f t="shared" ref="CEK66" si="1095">CEK60*$C$65*$C66</f>
        <v>0</v>
      </c>
      <c r="CEM66" s="374">
        <f t="shared" ref="CEM66" si="1096">CEM60*$C$65*$C66</f>
        <v>0</v>
      </c>
      <c r="CEO66" s="374">
        <f t="shared" ref="CEO66" si="1097">CEO60*$C$65*$C66</f>
        <v>0</v>
      </c>
      <c r="CEQ66" s="374">
        <f t="shared" ref="CEQ66" si="1098">CEQ60*$C$65*$C66</f>
        <v>0</v>
      </c>
      <c r="CES66" s="374">
        <f t="shared" ref="CES66" si="1099">CES60*$C$65*$C66</f>
        <v>0</v>
      </c>
      <c r="CEU66" s="374">
        <f t="shared" ref="CEU66" si="1100">CEU60*$C$65*$C66</f>
        <v>0</v>
      </c>
      <c r="CEW66" s="374">
        <f t="shared" ref="CEW66" si="1101">CEW60*$C$65*$C66</f>
        <v>0</v>
      </c>
      <c r="CEY66" s="374">
        <f t="shared" ref="CEY66" si="1102">CEY60*$C$65*$C66</f>
        <v>0</v>
      </c>
      <c r="CFA66" s="374">
        <f t="shared" ref="CFA66" si="1103">CFA60*$C$65*$C66</f>
        <v>0</v>
      </c>
      <c r="CFC66" s="374">
        <f t="shared" ref="CFC66" si="1104">CFC60*$C$65*$C66</f>
        <v>0</v>
      </c>
      <c r="CFE66" s="374">
        <f t="shared" ref="CFE66" si="1105">CFE60*$C$65*$C66</f>
        <v>0</v>
      </c>
      <c r="CFG66" s="374">
        <f t="shared" ref="CFG66" si="1106">CFG60*$C$65*$C66</f>
        <v>0</v>
      </c>
      <c r="CFI66" s="374">
        <f t="shared" ref="CFI66" si="1107">CFI60*$C$65*$C66</f>
        <v>0</v>
      </c>
      <c r="CFK66" s="374">
        <f t="shared" ref="CFK66" si="1108">CFK60*$C$65*$C66</f>
        <v>0</v>
      </c>
      <c r="CFM66" s="374">
        <f t="shared" ref="CFM66" si="1109">CFM60*$C$65*$C66</f>
        <v>0</v>
      </c>
      <c r="CFO66" s="374">
        <f t="shared" ref="CFO66" si="1110">CFO60*$C$65*$C66</f>
        <v>0</v>
      </c>
      <c r="CFQ66" s="374">
        <f t="shared" ref="CFQ66" si="1111">CFQ60*$C$65*$C66</f>
        <v>0</v>
      </c>
      <c r="CFS66" s="374">
        <f t="shared" ref="CFS66" si="1112">CFS60*$C$65*$C66</f>
        <v>0</v>
      </c>
      <c r="CFU66" s="374">
        <f t="shared" ref="CFU66" si="1113">CFU60*$C$65*$C66</f>
        <v>0</v>
      </c>
      <c r="CFW66" s="374">
        <f t="shared" ref="CFW66" si="1114">CFW60*$C$65*$C66</f>
        <v>0</v>
      </c>
      <c r="CFY66" s="374">
        <f t="shared" ref="CFY66" si="1115">CFY60*$C$65*$C66</f>
        <v>0</v>
      </c>
      <c r="CGA66" s="374">
        <f t="shared" ref="CGA66" si="1116">CGA60*$C$65*$C66</f>
        <v>0</v>
      </c>
      <c r="CGC66" s="374">
        <f t="shared" ref="CGC66" si="1117">CGC60*$C$65*$C66</f>
        <v>0</v>
      </c>
      <c r="CGE66" s="374">
        <f t="shared" ref="CGE66" si="1118">CGE60*$C$65*$C66</f>
        <v>0</v>
      </c>
      <c r="CGG66" s="374">
        <f t="shared" ref="CGG66" si="1119">CGG60*$C$65*$C66</f>
        <v>0</v>
      </c>
      <c r="CGI66" s="374">
        <f t="shared" ref="CGI66" si="1120">CGI60*$C$65*$C66</f>
        <v>0</v>
      </c>
      <c r="CGK66" s="374">
        <f t="shared" ref="CGK66" si="1121">CGK60*$C$65*$C66</f>
        <v>0</v>
      </c>
      <c r="CGM66" s="374">
        <f t="shared" ref="CGM66" si="1122">CGM60*$C$65*$C66</f>
        <v>0</v>
      </c>
      <c r="CGO66" s="374">
        <f t="shared" ref="CGO66" si="1123">CGO60*$C$65*$C66</f>
        <v>0</v>
      </c>
      <c r="CGQ66" s="374">
        <f t="shared" ref="CGQ66" si="1124">CGQ60*$C$65*$C66</f>
        <v>0</v>
      </c>
      <c r="CGS66" s="374">
        <f t="shared" ref="CGS66" si="1125">CGS60*$C$65*$C66</f>
        <v>0</v>
      </c>
      <c r="CGU66" s="374">
        <f t="shared" ref="CGU66" si="1126">CGU60*$C$65*$C66</f>
        <v>0</v>
      </c>
      <c r="CGW66" s="374">
        <f t="shared" ref="CGW66" si="1127">CGW60*$C$65*$C66</f>
        <v>0</v>
      </c>
      <c r="CGY66" s="374">
        <f t="shared" ref="CGY66" si="1128">CGY60*$C$65*$C66</f>
        <v>0</v>
      </c>
      <c r="CHA66" s="374">
        <f t="shared" ref="CHA66" si="1129">CHA60*$C$65*$C66</f>
        <v>0</v>
      </c>
      <c r="CHC66" s="374">
        <f t="shared" ref="CHC66" si="1130">CHC60*$C$65*$C66</f>
        <v>0</v>
      </c>
      <c r="CHE66" s="374">
        <f t="shared" ref="CHE66" si="1131">CHE60*$C$65*$C66</f>
        <v>0</v>
      </c>
      <c r="CHG66" s="374">
        <f t="shared" ref="CHG66" si="1132">CHG60*$C$65*$C66</f>
        <v>0</v>
      </c>
      <c r="CHI66" s="374">
        <f t="shared" ref="CHI66" si="1133">CHI60*$C$65*$C66</f>
        <v>0</v>
      </c>
      <c r="CHK66" s="374">
        <f t="shared" ref="CHK66" si="1134">CHK60*$C$65*$C66</f>
        <v>0</v>
      </c>
      <c r="CHM66" s="374">
        <f t="shared" ref="CHM66" si="1135">CHM60*$C$65*$C66</f>
        <v>0</v>
      </c>
      <c r="CHO66" s="374">
        <f t="shared" ref="CHO66" si="1136">CHO60*$C$65*$C66</f>
        <v>0</v>
      </c>
      <c r="CHQ66" s="374">
        <f t="shared" ref="CHQ66" si="1137">CHQ60*$C$65*$C66</f>
        <v>0</v>
      </c>
      <c r="CHS66" s="374">
        <f t="shared" ref="CHS66" si="1138">CHS60*$C$65*$C66</f>
        <v>0</v>
      </c>
      <c r="CHU66" s="374">
        <f t="shared" ref="CHU66" si="1139">CHU60*$C$65*$C66</f>
        <v>0</v>
      </c>
      <c r="CHW66" s="374">
        <f t="shared" ref="CHW66" si="1140">CHW60*$C$65*$C66</f>
        <v>0</v>
      </c>
      <c r="CHY66" s="374">
        <f t="shared" ref="CHY66" si="1141">CHY60*$C$65*$C66</f>
        <v>0</v>
      </c>
      <c r="CIA66" s="374">
        <f t="shared" ref="CIA66" si="1142">CIA60*$C$65*$C66</f>
        <v>0</v>
      </c>
      <c r="CIC66" s="374">
        <f t="shared" ref="CIC66" si="1143">CIC60*$C$65*$C66</f>
        <v>0</v>
      </c>
      <c r="CIE66" s="374">
        <f t="shared" ref="CIE66" si="1144">CIE60*$C$65*$C66</f>
        <v>0</v>
      </c>
      <c r="CIG66" s="374">
        <f t="shared" ref="CIG66" si="1145">CIG60*$C$65*$C66</f>
        <v>0</v>
      </c>
      <c r="CII66" s="374">
        <f t="shared" ref="CII66" si="1146">CII60*$C$65*$C66</f>
        <v>0</v>
      </c>
      <c r="CIK66" s="374">
        <f t="shared" ref="CIK66" si="1147">CIK60*$C$65*$C66</f>
        <v>0</v>
      </c>
      <c r="CIM66" s="374">
        <f t="shared" ref="CIM66" si="1148">CIM60*$C$65*$C66</f>
        <v>0</v>
      </c>
      <c r="CIO66" s="374">
        <f t="shared" ref="CIO66" si="1149">CIO60*$C$65*$C66</f>
        <v>0</v>
      </c>
      <c r="CIQ66" s="374">
        <f t="shared" ref="CIQ66" si="1150">CIQ60*$C$65*$C66</f>
        <v>0</v>
      </c>
      <c r="CIS66" s="374">
        <f t="shared" ref="CIS66" si="1151">CIS60*$C$65*$C66</f>
        <v>0</v>
      </c>
      <c r="CIU66" s="374">
        <f t="shared" ref="CIU66" si="1152">CIU60*$C$65*$C66</f>
        <v>0</v>
      </c>
      <c r="CIW66" s="374">
        <f t="shared" ref="CIW66" si="1153">CIW60*$C$65*$C66</f>
        <v>0</v>
      </c>
      <c r="CIY66" s="374">
        <f t="shared" ref="CIY66" si="1154">CIY60*$C$65*$C66</f>
        <v>0</v>
      </c>
      <c r="CJA66" s="374">
        <f t="shared" ref="CJA66" si="1155">CJA60*$C$65*$C66</f>
        <v>0</v>
      </c>
      <c r="CJC66" s="374">
        <f t="shared" ref="CJC66" si="1156">CJC60*$C$65*$C66</f>
        <v>0</v>
      </c>
      <c r="CJE66" s="374">
        <f t="shared" ref="CJE66" si="1157">CJE60*$C$65*$C66</f>
        <v>0</v>
      </c>
      <c r="CJG66" s="374">
        <f t="shared" ref="CJG66" si="1158">CJG60*$C$65*$C66</f>
        <v>0</v>
      </c>
      <c r="CJI66" s="374">
        <f t="shared" ref="CJI66" si="1159">CJI60*$C$65*$C66</f>
        <v>0</v>
      </c>
      <c r="CJK66" s="374">
        <f t="shared" ref="CJK66" si="1160">CJK60*$C$65*$C66</f>
        <v>0</v>
      </c>
      <c r="CJM66" s="374">
        <f t="shared" ref="CJM66" si="1161">CJM60*$C$65*$C66</f>
        <v>0</v>
      </c>
      <c r="CJO66" s="374">
        <f t="shared" ref="CJO66" si="1162">CJO60*$C$65*$C66</f>
        <v>0</v>
      </c>
      <c r="CJQ66" s="374">
        <f t="shared" ref="CJQ66" si="1163">CJQ60*$C$65*$C66</f>
        <v>0</v>
      </c>
      <c r="CJS66" s="374">
        <f t="shared" ref="CJS66" si="1164">CJS60*$C$65*$C66</f>
        <v>0</v>
      </c>
      <c r="CJU66" s="374">
        <f t="shared" ref="CJU66" si="1165">CJU60*$C$65*$C66</f>
        <v>0</v>
      </c>
      <c r="CJW66" s="374">
        <f t="shared" ref="CJW66" si="1166">CJW60*$C$65*$C66</f>
        <v>0</v>
      </c>
      <c r="CJY66" s="374">
        <f t="shared" ref="CJY66" si="1167">CJY60*$C$65*$C66</f>
        <v>0</v>
      </c>
      <c r="CKA66" s="374">
        <f t="shared" ref="CKA66" si="1168">CKA60*$C$65*$C66</f>
        <v>0</v>
      </c>
      <c r="CKC66" s="374">
        <f t="shared" ref="CKC66" si="1169">CKC60*$C$65*$C66</f>
        <v>0</v>
      </c>
      <c r="CKE66" s="374">
        <f t="shared" ref="CKE66" si="1170">CKE60*$C$65*$C66</f>
        <v>0</v>
      </c>
      <c r="CKG66" s="374">
        <f t="shared" ref="CKG66" si="1171">CKG60*$C$65*$C66</f>
        <v>0</v>
      </c>
      <c r="CKI66" s="374">
        <f t="shared" ref="CKI66" si="1172">CKI60*$C$65*$C66</f>
        <v>0</v>
      </c>
      <c r="CKK66" s="374">
        <f t="shared" ref="CKK66" si="1173">CKK60*$C$65*$C66</f>
        <v>0</v>
      </c>
      <c r="CKM66" s="374">
        <f t="shared" ref="CKM66" si="1174">CKM60*$C$65*$C66</f>
        <v>0</v>
      </c>
      <c r="CKO66" s="374">
        <f t="shared" ref="CKO66" si="1175">CKO60*$C$65*$C66</f>
        <v>0</v>
      </c>
      <c r="CKQ66" s="374">
        <f t="shared" ref="CKQ66" si="1176">CKQ60*$C$65*$C66</f>
        <v>0</v>
      </c>
      <c r="CKS66" s="374">
        <f t="shared" ref="CKS66" si="1177">CKS60*$C$65*$C66</f>
        <v>0</v>
      </c>
      <c r="CKU66" s="374">
        <f t="shared" ref="CKU66" si="1178">CKU60*$C$65*$C66</f>
        <v>0</v>
      </c>
      <c r="CKW66" s="374">
        <f t="shared" ref="CKW66" si="1179">CKW60*$C$65*$C66</f>
        <v>0</v>
      </c>
      <c r="CKY66" s="374">
        <f t="shared" ref="CKY66" si="1180">CKY60*$C$65*$C66</f>
        <v>0</v>
      </c>
      <c r="CLA66" s="374">
        <f t="shared" ref="CLA66" si="1181">CLA60*$C$65*$C66</f>
        <v>0</v>
      </c>
      <c r="CLC66" s="374">
        <f t="shared" ref="CLC66" si="1182">CLC60*$C$65*$C66</f>
        <v>0</v>
      </c>
      <c r="CLE66" s="374">
        <f t="shared" ref="CLE66" si="1183">CLE60*$C$65*$C66</f>
        <v>0</v>
      </c>
      <c r="CLG66" s="374">
        <f t="shared" ref="CLG66" si="1184">CLG60*$C$65*$C66</f>
        <v>0</v>
      </c>
      <c r="CLI66" s="374">
        <f t="shared" ref="CLI66" si="1185">CLI60*$C$65*$C66</f>
        <v>0</v>
      </c>
      <c r="CLK66" s="374">
        <f t="shared" ref="CLK66" si="1186">CLK60*$C$65*$C66</f>
        <v>0</v>
      </c>
      <c r="CLM66" s="374">
        <f t="shared" ref="CLM66" si="1187">CLM60*$C$65*$C66</f>
        <v>0</v>
      </c>
      <c r="CLO66" s="374">
        <f t="shared" ref="CLO66" si="1188">CLO60*$C$65*$C66</f>
        <v>0</v>
      </c>
      <c r="CLQ66" s="374">
        <f t="shared" ref="CLQ66" si="1189">CLQ60*$C$65*$C66</f>
        <v>0</v>
      </c>
      <c r="CLS66" s="374">
        <f t="shared" ref="CLS66" si="1190">CLS60*$C$65*$C66</f>
        <v>0</v>
      </c>
      <c r="CLU66" s="374">
        <f t="shared" ref="CLU66" si="1191">CLU60*$C$65*$C66</f>
        <v>0</v>
      </c>
      <c r="CLW66" s="374">
        <f t="shared" ref="CLW66" si="1192">CLW60*$C$65*$C66</f>
        <v>0</v>
      </c>
      <c r="CLY66" s="374">
        <f t="shared" ref="CLY66" si="1193">CLY60*$C$65*$C66</f>
        <v>0</v>
      </c>
      <c r="CMA66" s="374">
        <f t="shared" ref="CMA66" si="1194">CMA60*$C$65*$C66</f>
        <v>0</v>
      </c>
      <c r="CMC66" s="374">
        <f t="shared" ref="CMC66" si="1195">CMC60*$C$65*$C66</f>
        <v>0</v>
      </c>
      <c r="CME66" s="374">
        <f t="shared" ref="CME66" si="1196">CME60*$C$65*$C66</f>
        <v>0</v>
      </c>
      <c r="CMG66" s="374">
        <f t="shared" ref="CMG66" si="1197">CMG60*$C$65*$C66</f>
        <v>0</v>
      </c>
      <c r="CMI66" s="374">
        <f t="shared" ref="CMI66" si="1198">CMI60*$C$65*$C66</f>
        <v>0</v>
      </c>
      <c r="CMK66" s="374">
        <f t="shared" ref="CMK66" si="1199">CMK60*$C$65*$C66</f>
        <v>0</v>
      </c>
      <c r="CMM66" s="374">
        <f t="shared" ref="CMM66" si="1200">CMM60*$C$65*$C66</f>
        <v>0</v>
      </c>
      <c r="CMO66" s="374">
        <f t="shared" ref="CMO66" si="1201">CMO60*$C$65*$C66</f>
        <v>0</v>
      </c>
      <c r="CMQ66" s="374">
        <f t="shared" ref="CMQ66" si="1202">CMQ60*$C$65*$C66</f>
        <v>0</v>
      </c>
      <c r="CMS66" s="374">
        <f t="shared" ref="CMS66" si="1203">CMS60*$C$65*$C66</f>
        <v>0</v>
      </c>
      <c r="CMU66" s="374">
        <f t="shared" ref="CMU66" si="1204">CMU60*$C$65*$C66</f>
        <v>0</v>
      </c>
      <c r="CMW66" s="374">
        <f t="shared" ref="CMW66" si="1205">CMW60*$C$65*$C66</f>
        <v>0</v>
      </c>
      <c r="CMY66" s="374">
        <f t="shared" ref="CMY66" si="1206">CMY60*$C$65*$C66</f>
        <v>0</v>
      </c>
      <c r="CNA66" s="374">
        <f t="shared" ref="CNA66" si="1207">CNA60*$C$65*$C66</f>
        <v>0</v>
      </c>
      <c r="CNC66" s="374">
        <f t="shared" ref="CNC66" si="1208">CNC60*$C$65*$C66</f>
        <v>0</v>
      </c>
      <c r="CNE66" s="374">
        <f t="shared" ref="CNE66" si="1209">CNE60*$C$65*$C66</f>
        <v>0</v>
      </c>
      <c r="CNG66" s="374">
        <f t="shared" ref="CNG66" si="1210">CNG60*$C$65*$C66</f>
        <v>0</v>
      </c>
      <c r="CNI66" s="374">
        <f t="shared" ref="CNI66" si="1211">CNI60*$C$65*$C66</f>
        <v>0</v>
      </c>
      <c r="CNK66" s="374">
        <f t="shared" ref="CNK66" si="1212">CNK60*$C$65*$C66</f>
        <v>0</v>
      </c>
      <c r="CNM66" s="374">
        <f t="shared" ref="CNM66" si="1213">CNM60*$C$65*$C66</f>
        <v>0</v>
      </c>
      <c r="CNO66" s="374">
        <f t="shared" ref="CNO66" si="1214">CNO60*$C$65*$C66</f>
        <v>0</v>
      </c>
      <c r="CNQ66" s="374">
        <f t="shared" ref="CNQ66" si="1215">CNQ60*$C$65*$C66</f>
        <v>0</v>
      </c>
      <c r="CNS66" s="374">
        <f t="shared" ref="CNS66" si="1216">CNS60*$C$65*$C66</f>
        <v>0</v>
      </c>
      <c r="CNU66" s="374">
        <f t="shared" ref="CNU66" si="1217">CNU60*$C$65*$C66</f>
        <v>0</v>
      </c>
      <c r="CNW66" s="374">
        <f t="shared" ref="CNW66" si="1218">CNW60*$C$65*$C66</f>
        <v>0</v>
      </c>
      <c r="CNY66" s="374">
        <f t="shared" ref="CNY66" si="1219">CNY60*$C$65*$C66</f>
        <v>0</v>
      </c>
      <c r="COA66" s="374">
        <f t="shared" ref="COA66" si="1220">COA60*$C$65*$C66</f>
        <v>0</v>
      </c>
      <c r="COC66" s="374">
        <f t="shared" ref="COC66" si="1221">COC60*$C$65*$C66</f>
        <v>0</v>
      </c>
      <c r="COE66" s="374">
        <f t="shared" ref="COE66" si="1222">COE60*$C$65*$C66</f>
        <v>0</v>
      </c>
      <c r="COG66" s="374">
        <f t="shared" ref="COG66" si="1223">COG60*$C$65*$C66</f>
        <v>0</v>
      </c>
      <c r="COI66" s="374">
        <f t="shared" ref="COI66" si="1224">COI60*$C$65*$C66</f>
        <v>0</v>
      </c>
      <c r="COK66" s="374">
        <f t="shared" ref="COK66" si="1225">COK60*$C$65*$C66</f>
        <v>0</v>
      </c>
      <c r="COM66" s="374">
        <f t="shared" ref="COM66" si="1226">COM60*$C$65*$C66</f>
        <v>0</v>
      </c>
      <c r="COO66" s="374">
        <f t="shared" ref="COO66" si="1227">COO60*$C$65*$C66</f>
        <v>0</v>
      </c>
      <c r="COQ66" s="374">
        <f t="shared" ref="COQ66" si="1228">COQ60*$C$65*$C66</f>
        <v>0</v>
      </c>
      <c r="COS66" s="374">
        <f t="shared" ref="COS66" si="1229">COS60*$C$65*$C66</f>
        <v>0</v>
      </c>
      <c r="COU66" s="374">
        <f t="shared" ref="COU66" si="1230">COU60*$C$65*$C66</f>
        <v>0</v>
      </c>
      <c r="COW66" s="374">
        <f t="shared" ref="COW66" si="1231">COW60*$C$65*$C66</f>
        <v>0</v>
      </c>
      <c r="COY66" s="374">
        <f t="shared" ref="COY66" si="1232">COY60*$C$65*$C66</f>
        <v>0</v>
      </c>
      <c r="CPA66" s="374">
        <f t="shared" ref="CPA66" si="1233">CPA60*$C$65*$C66</f>
        <v>0</v>
      </c>
      <c r="CPC66" s="374">
        <f t="shared" ref="CPC66" si="1234">CPC60*$C$65*$C66</f>
        <v>0</v>
      </c>
      <c r="CPE66" s="374">
        <f t="shared" ref="CPE66" si="1235">CPE60*$C$65*$C66</f>
        <v>0</v>
      </c>
      <c r="CPG66" s="374">
        <f t="shared" ref="CPG66" si="1236">CPG60*$C$65*$C66</f>
        <v>0</v>
      </c>
      <c r="CPI66" s="374">
        <f t="shared" ref="CPI66" si="1237">CPI60*$C$65*$C66</f>
        <v>0</v>
      </c>
      <c r="CPK66" s="374">
        <f t="shared" ref="CPK66" si="1238">CPK60*$C$65*$C66</f>
        <v>0</v>
      </c>
      <c r="CPM66" s="374">
        <f t="shared" ref="CPM66" si="1239">CPM60*$C$65*$C66</f>
        <v>0</v>
      </c>
      <c r="CPO66" s="374">
        <f t="shared" ref="CPO66" si="1240">CPO60*$C$65*$C66</f>
        <v>0</v>
      </c>
      <c r="CPQ66" s="374">
        <f t="shared" ref="CPQ66" si="1241">CPQ60*$C$65*$C66</f>
        <v>0</v>
      </c>
      <c r="CPS66" s="374">
        <f t="shared" ref="CPS66" si="1242">CPS60*$C$65*$C66</f>
        <v>0</v>
      </c>
      <c r="CPU66" s="374">
        <f t="shared" ref="CPU66" si="1243">CPU60*$C$65*$C66</f>
        <v>0</v>
      </c>
      <c r="CPW66" s="374">
        <f t="shared" ref="CPW66" si="1244">CPW60*$C$65*$C66</f>
        <v>0</v>
      </c>
      <c r="CPY66" s="374">
        <f t="shared" ref="CPY66" si="1245">CPY60*$C$65*$C66</f>
        <v>0</v>
      </c>
      <c r="CQA66" s="374">
        <f t="shared" ref="CQA66" si="1246">CQA60*$C$65*$C66</f>
        <v>0</v>
      </c>
      <c r="CQC66" s="374">
        <f t="shared" ref="CQC66" si="1247">CQC60*$C$65*$C66</f>
        <v>0</v>
      </c>
      <c r="CQE66" s="374">
        <f t="shared" ref="CQE66" si="1248">CQE60*$C$65*$C66</f>
        <v>0</v>
      </c>
      <c r="CQG66" s="374">
        <f t="shared" ref="CQG66" si="1249">CQG60*$C$65*$C66</f>
        <v>0</v>
      </c>
      <c r="CQI66" s="374">
        <f t="shared" ref="CQI66" si="1250">CQI60*$C$65*$C66</f>
        <v>0</v>
      </c>
      <c r="CQK66" s="374">
        <f t="shared" ref="CQK66" si="1251">CQK60*$C$65*$C66</f>
        <v>0</v>
      </c>
      <c r="CQM66" s="374">
        <f t="shared" ref="CQM66" si="1252">CQM60*$C$65*$C66</f>
        <v>0</v>
      </c>
      <c r="CQO66" s="374">
        <f t="shared" ref="CQO66" si="1253">CQO60*$C$65*$C66</f>
        <v>0</v>
      </c>
      <c r="CQQ66" s="374">
        <f t="shared" ref="CQQ66" si="1254">CQQ60*$C$65*$C66</f>
        <v>0</v>
      </c>
      <c r="CQS66" s="374">
        <f t="shared" ref="CQS66" si="1255">CQS60*$C$65*$C66</f>
        <v>0</v>
      </c>
      <c r="CQU66" s="374">
        <f t="shared" ref="CQU66" si="1256">CQU60*$C$65*$C66</f>
        <v>0</v>
      </c>
      <c r="CQW66" s="374">
        <f t="shared" ref="CQW66" si="1257">CQW60*$C$65*$C66</f>
        <v>0</v>
      </c>
      <c r="CQY66" s="374">
        <f t="shared" ref="CQY66" si="1258">CQY60*$C$65*$C66</f>
        <v>0</v>
      </c>
      <c r="CRA66" s="374">
        <f t="shared" ref="CRA66" si="1259">CRA60*$C$65*$C66</f>
        <v>0</v>
      </c>
      <c r="CRC66" s="374">
        <f t="shared" ref="CRC66" si="1260">CRC60*$C$65*$C66</f>
        <v>0</v>
      </c>
      <c r="CRE66" s="374">
        <f t="shared" ref="CRE66" si="1261">CRE60*$C$65*$C66</f>
        <v>0</v>
      </c>
      <c r="CRG66" s="374">
        <f t="shared" ref="CRG66" si="1262">CRG60*$C$65*$C66</f>
        <v>0</v>
      </c>
      <c r="CRI66" s="374">
        <f t="shared" ref="CRI66" si="1263">CRI60*$C$65*$C66</f>
        <v>0</v>
      </c>
      <c r="CRK66" s="374">
        <f t="shared" ref="CRK66" si="1264">CRK60*$C$65*$C66</f>
        <v>0</v>
      </c>
      <c r="CRM66" s="374">
        <f t="shared" ref="CRM66" si="1265">CRM60*$C$65*$C66</f>
        <v>0</v>
      </c>
      <c r="CRO66" s="374">
        <f t="shared" ref="CRO66" si="1266">CRO60*$C$65*$C66</f>
        <v>0</v>
      </c>
      <c r="CRQ66" s="374">
        <f t="shared" ref="CRQ66" si="1267">CRQ60*$C$65*$C66</f>
        <v>0</v>
      </c>
      <c r="CRS66" s="374">
        <f t="shared" ref="CRS66" si="1268">CRS60*$C$65*$C66</f>
        <v>0</v>
      </c>
      <c r="CRU66" s="374">
        <f t="shared" ref="CRU66" si="1269">CRU60*$C$65*$C66</f>
        <v>0</v>
      </c>
      <c r="CRW66" s="374">
        <f t="shared" ref="CRW66" si="1270">CRW60*$C$65*$C66</f>
        <v>0</v>
      </c>
      <c r="CRY66" s="374">
        <f t="shared" ref="CRY66" si="1271">CRY60*$C$65*$C66</f>
        <v>0</v>
      </c>
      <c r="CSA66" s="374">
        <f t="shared" ref="CSA66" si="1272">CSA60*$C$65*$C66</f>
        <v>0</v>
      </c>
      <c r="CSC66" s="374">
        <f t="shared" ref="CSC66" si="1273">CSC60*$C$65*$C66</f>
        <v>0</v>
      </c>
      <c r="CSE66" s="374">
        <f t="shared" ref="CSE66" si="1274">CSE60*$C$65*$C66</f>
        <v>0</v>
      </c>
      <c r="CSG66" s="374">
        <f t="shared" ref="CSG66" si="1275">CSG60*$C$65*$C66</f>
        <v>0</v>
      </c>
      <c r="CSI66" s="374">
        <f t="shared" ref="CSI66" si="1276">CSI60*$C$65*$C66</f>
        <v>0</v>
      </c>
      <c r="CSK66" s="374">
        <f t="shared" ref="CSK66" si="1277">CSK60*$C$65*$C66</f>
        <v>0</v>
      </c>
      <c r="CSM66" s="374">
        <f t="shared" ref="CSM66" si="1278">CSM60*$C$65*$C66</f>
        <v>0</v>
      </c>
      <c r="CSO66" s="374">
        <f t="shared" ref="CSO66" si="1279">CSO60*$C$65*$C66</f>
        <v>0</v>
      </c>
      <c r="CSQ66" s="374">
        <f t="shared" ref="CSQ66" si="1280">CSQ60*$C$65*$C66</f>
        <v>0</v>
      </c>
      <c r="CSS66" s="374">
        <f t="shared" ref="CSS66" si="1281">CSS60*$C$65*$C66</f>
        <v>0</v>
      </c>
      <c r="CSU66" s="374">
        <f t="shared" ref="CSU66" si="1282">CSU60*$C$65*$C66</f>
        <v>0</v>
      </c>
      <c r="CSW66" s="374">
        <f t="shared" ref="CSW66" si="1283">CSW60*$C$65*$C66</f>
        <v>0</v>
      </c>
      <c r="CSY66" s="374">
        <f t="shared" ref="CSY66" si="1284">CSY60*$C$65*$C66</f>
        <v>0</v>
      </c>
      <c r="CTA66" s="374">
        <f t="shared" ref="CTA66" si="1285">CTA60*$C$65*$C66</f>
        <v>0</v>
      </c>
      <c r="CTC66" s="374">
        <f t="shared" ref="CTC66" si="1286">CTC60*$C$65*$C66</f>
        <v>0</v>
      </c>
      <c r="CTE66" s="374">
        <f t="shared" ref="CTE66" si="1287">CTE60*$C$65*$C66</f>
        <v>0</v>
      </c>
      <c r="CTG66" s="374">
        <f t="shared" ref="CTG66" si="1288">CTG60*$C$65*$C66</f>
        <v>0</v>
      </c>
      <c r="CTI66" s="374">
        <f t="shared" ref="CTI66" si="1289">CTI60*$C$65*$C66</f>
        <v>0</v>
      </c>
      <c r="CTK66" s="374">
        <f t="shared" ref="CTK66" si="1290">CTK60*$C$65*$C66</f>
        <v>0</v>
      </c>
      <c r="CTM66" s="374">
        <f t="shared" ref="CTM66" si="1291">CTM60*$C$65*$C66</f>
        <v>0</v>
      </c>
      <c r="CTO66" s="374">
        <f t="shared" ref="CTO66" si="1292">CTO60*$C$65*$C66</f>
        <v>0</v>
      </c>
      <c r="CTQ66" s="374">
        <f t="shared" ref="CTQ66" si="1293">CTQ60*$C$65*$C66</f>
        <v>0</v>
      </c>
      <c r="CTS66" s="374">
        <f t="shared" ref="CTS66" si="1294">CTS60*$C$65*$C66</f>
        <v>0</v>
      </c>
      <c r="CTU66" s="374">
        <f t="shared" ref="CTU66" si="1295">CTU60*$C$65*$C66</f>
        <v>0</v>
      </c>
      <c r="CTW66" s="374">
        <f t="shared" ref="CTW66" si="1296">CTW60*$C$65*$C66</f>
        <v>0</v>
      </c>
      <c r="CTY66" s="374">
        <f t="shared" ref="CTY66" si="1297">CTY60*$C$65*$C66</f>
        <v>0</v>
      </c>
      <c r="CUA66" s="374">
        <f t="shared" ref="CUA66" si="1298">CUA60*$C$65*$C66</f>
        <v>0</v>
      </c>
      <c r="CUC66" s="374">
        <f t="shared" ref="CUC66" si="1299">CUC60*$C$65*$C66</f>
        <v>0</v>
      </c>
      <c r="CUE66" s="374">
        <f t="shared" ref="CUE66" si="1300">CUE60*$C$65*$C66</f>
        <v>0</v>
      </c>
      <c r="CUG66" s="374">
        <f t="shared" ref="CUG66" si="1301">CUG60*$C$65*$C66</f>
        <v>0</v>
      </c>
      <c r="CUI66" s="374">
        <f t="shared" ref="CUI66" si="1302">CUI60*$C$65*$C66</f>
        <v>0</v>
      </c>
      <c r="CUK66" s="374">
        <f t="shared" ref="CUK66" si="1303">CUK60*$C$65*$C66</f>
        <v>0</v>
      </c>
      <c r="CUM66" s="374">
        <f t="shared" ref="CUM66" si="1304">CUM60*$C$65*$C66</f>
        <v>0</v>
      </c>
      <c r="CUO66" s="374">
        <f t="shared" ref="CUO66" si="1305">CUO60*$C$65*$C66</f>
        <v>0</v>
      </c>
      <c r="CUQ66" s="374">
        <f t="shared" ref="CUQ66" si="1306">CUQ60*$C$65*$C66</f>
        <v>0</v>
      </c>
      <c r="CUS66" s="374">
        <f t="shared" ref="CUS66" si="1307">CUS60*$C$65*$C66</f>
        <v>0</v>
      </c>
      <c r="CUU66" s="374">
        <f t="shared" ref="CUU66" si="1308">CUU60*$C$65*$C66</f>
        <v>0</v>
      </c>
      <c r="CUW66" s="374">
        <f t="shared" ref="CUW66" si="1309">CUW60*$C$65*$C66</f>
        <v>0</v>
      </c>
      <c r="CUY66" s="374">
        <f t="shared" ref="CUY66" si="1310">CUY60*$C$65*$C66</f>
        <v>0</v>
      </c>
      <c r="CVA66" s="374">
        <f t="shared" ref="CVA66" si="1311">CVA60*$C$65*$C66</f>
        <v>0</v>
      </c>
      <c r="CVC66" s="374">
        <f t="shared" ref="CVC66" si="1312">CVC60*$C$65*$C66</f>
        <v>0</v>
      </c>
      <c r="CVE66" s="374">
        <f t="shared" ref="CVE66" si="1313">CVE60*$C$65*$C66</f>
        <v>0</v>
      </c>
      <c r="CVG66" s="374">
        <f t="shared" ref="CVG66" si="1314">CVG60*$C$65*$C66</f>
        <v>0</v>
      </c>
      <c r="CVI66" s="374">
        <f t="shared" ref="CVI66" si="1315">CVI60*$C$65*$C66</f>
        <v>0</v>
      </c>
      <c r="CVK66" s="374">
        <f t="shared" ref="CVK66" si="1316">CVK60*$C$65*$C66</f>
        <v>0</v>
      </c>
      <c r="CVM66" s="374">
        <f t="shared" ref="CVM66" si="1317">CVM60*$C$65*$C66</f>
        <v>0</v>
      </c>
      <c r="CVO66" s="374">
        <f t="shared" ref="CVO66" si="1318">CVO60*$C$65*$C66</f>
        <v>0</v>
      </c>
      <c r="CVQ66" s="374">
        <f t="shared" ref="CVQ66" si="1319">CVQ60*$C$65*$C66</f>
        <v>0</v>
      </c>
      <c r="CVS66" s="374">
        <f t="shared" ref="CVS66" si="1320">CVS60*$C$65*$C66</f>
        <v>0</v>
      </c>
      <c r="CVU66" s="374">
        <f t="shared" ref="CVU66" si="1321">CVU60*$C$65*$C66</f>
        <v>0</v>
      </c>
      <c r="CVW66" s="374">
        <f t="shared" ref="CVW66" si="1322">CVW60*$C$65*$C66</f>
        <v>0</v>
      </c>
      <c r="CVY66" s="374">
        <f t="shared" ref="CVY66" si="1323">CVY60*$C$65*$C66</f>
        <v>0</v>
      </c>
      <c r="CWA66" s="374">
        <f t="shared" ref="CWA66" si="1324">CWA60*$C$65*$C66</f>
        <v>0</v>
      </c>
      <c r="CWC66" s="374">
        <f t="shared" ref="CWC66" si="1325">CWC60*$C$65*$C66</f>
        <v>0</v>
      </c>
      <c r="CWE66" s="374">
        <f t="shared" ref="CWE66" si="1326">CWE60*$C$65*$C66</f>
        <v>0</v>
      </c>
      <c r="CWG66" s="374">
        <f t="shared" ref="CWG66" si="1327">CWG60*$C$65*$C66</f>
        <v>0</v>
      </c>
      <c r="CWI66" s="374">
        <f t="shared" ref="CWI66" si="1328">CWI60*$C$65*$C66</f>
        <v>0</v>
      </c>
      <c r="CWK66" s="374">
        <f t="shared" ref="CWK66" si="1329">CWK60*$C$65*$C66</f>
        <v>0</v>
      </c>
      <c r="CWM66" s="374">
        <f t="shared" ref="CWM66" si="1330">CWM60*$C$65*$C66</f>
        <v>0</v>
      </c>
      <c r="CWO66" s="374">
        <f t="shared" ref="CWO66" si="1331">CWO60*$C$65*$C66</f>
        <v>0</v>
      </c>
      <c r="CWQ66" s="374">
        <f t="shared" ref="CWQ66" si="1332">CWQ60*$C$65*$C66</f>
        <v>0</v>
      </c>
      <c r="CWS66" s="374">
        <f t="shared" ref="CWS66" si="1333">CWS60*$C$65*$C66</f>
        <v>0</v>
      </c>
      <c r="CWU66" s="374">
        <f t="shared" ref="CWU66" si="1334">CWU60*$C$65*$C66</f>
        <v>0</v>
      </c>
      <c r="CWW66" s="374">
        <f t="shared" ref="CWW66" si="1335">CWW60*$C$65*$C66</f>
        <v>0</v>
      </c>
      <c r="CWY66" s="374">
        <f t="shared" ref="CWY66" si="1336">CWY60*$C$65*$C66</f>
        <v>0</v>
      </c>
      <c r="CXA66" s="374">
        <f t="shared" ref="CXA66" si="1337">CXA60*$C$65*$C66</f>
        <v>0</v>
      </c>
      <c r="CXC66" s="374">
        <f t="shared" ref="CXC66" si="1338">CXC60*$C$65*$C66</f>
        <v>0</v>
      </c>
      <c r="CXE66" s="374">
        <f t="shared" ref="CXE66" si="1339">CXE60*$C$65*$C66</f>
        <v>0</v>
      </c>
      <c r="CXG66" s="374">
        <f t="shared" ref="CXG66" si="1340">CXG60*$C$65*$C66</f>
        <v>0</v>
      </c>
      <c r="CXI66" s="374">
        <f t="shared" ref="CXI66" si="1341">CXI60*$C$65*$C66</f>
        <v>0</v>
      </c>
      <c r="CXK66" s="374">
        <f t="shared" ref="CXK66" si="1342">CXK60*$C$65*$C66</f>
        <v>0</v>
      </c>
      <c r="CXM66" s="374">
        <f t="shared" ref="CXM66" si="1343">CXM60*$C$65*$C66</f>
        <v>0</v>
      </c>
      <c r="CXO66" s="374">
        <f t="shared" ref="CXO66" si="1344">CXO60*$C$65*$C66</f>
        <v>0</v>
      </c>
      <c r="CXQ66" s="374">
        <f t="shared" ref="CXQ66" si="1345">CXQ60*$C$65*$C66</f>
        <v>0</v>
      </c>
      <c r="CXS66" s="374">
        <f t="shared" ref="CXS66" si="1346">CXS60*$C$65*$C66</f>
        <v>0</v>
      </c>
      <c r="CXU66" s="374">
        <f t="shared" ref="CXU66" si="1347">CXU60*$C$65*$C66</f>
        <v>0</v>
      </c>
      <c r="CXW66" s="374">
        <f t="shared" ref="CXW66" si="1348">CXW60*$C$65*$C66</f>
        <v>0</v>
      </c>
      <c r="CXY66" s="374">
        <f t="shared" ref="CXY66" si="1349">CXY60*$C$65*$C66</f>
        <v>0</v>
      </c>
      <c r="CYA66" s="374">
        <f t="shared" ref="CYA66" si="1350">CYA60*$C$65*$C66</f>
        <v>0</v>
      </c>
      <c r="CYC66" s="374">
        <f t="shared" ref="CYC66" si="1351">CYC60*$C$65*$C66</f>
        <v>0</v>
      </c>
      <c r="CYE66" s="374">
        <f t="shared" ref="CYE66" si="1352">CYE60*$C$65*$C66</f>
        <v>0</v>
      </c>
      <c r="CYG66" s="374">
        <f t="shared" ref="CYG66" si="1353">CYG60*$C$65*$C66</f>
        <v>0</v>
      </c>
      <c r="CYI66" s="374">
        <f t="shared" ref="CYI66" si="1354">CYI60*$C$65*$C66</f>
        <v>0</v>
      </c>
      <c r="CYK66" s="374">
        <f t="shared" ref="CYK66" si="1355">CYK60*$C$65*$C66</f>
        <v>0</v>
      </c>
      <c r="CYM66" s="374">
        <f t="shared" ref="CYM66" si="1356">CYM60*$C$65*$C66</f>
        <v>0</v>
      </c>
      <c r="CYO66" s="374">
        <f t="shared" ref="CYO66" si="1357">CYO60*$C$65*$C66</f>
        <v>0</v>
      </c>
      <c r="CYQ66" s="374">
        <f t="shared" ref="CYQ66" si="1358">CYQ60*$C$65*$C66</f>
        <v>0</v>
      </c>
      <c r="CYS66" s="374">
        <f t="shared" ref="CYS66" si="1359">CYS60*$C$65*$C66</f>
        <v>0</v>
      </c>
      <c r="CYU66" s="374">
        <f t="shared" ref="CYU66" si="1360">CYU60*$C$65*$C66</f>
        <v>0</v>
      </c>
      <c r="CYW66" s="374">
        <f t="shared" ref="CYW66" si="1361">CYW60*$C$65*$C66</f>
        <v>0</v>
      </c>
      <c r="CYY66" s="374">
        <f t="shared" ref="CYY66" si="1362">CYY60*$C$65*$C66</f>
        <v>0</v>
      </c>
      <c r="CZA66" s="374">
        <f t="shared" ref="CZA66" si="1363">CZA60*$C$65*$C66</f>
        <v>0</v>
      </c>
      <c r="CZC66" s="374">
        <f t="shared" ref="CZC66" si="1364">CZC60*$C$65*$C66</f>
        <v>0</v>
      </c>
      <c r="CZE66" s="374">
        <f t="shared" ref="CZE66" si="1365">CZE60*$C$65*$C66</f>
        <v>0</v>
      </c>
      <c r="CZG66" s="374">
        <f t="shared" ref="CZG66" si="1366">CZG60*$C$65*$C66</f>
        <v>0</v>
      </c>
      <c r="CZI66" s="374">
        <f t="shared" ref="CZI66" si="1367">CZI60*$C$65*$C66</f>
        <v>0</v>
      </c>
      <c r="CZK66" s="374">
        <f t="shared" ref="CZK66" si="1368">CZK60*$C$65*$C66</f>
        <v>0</v>
      </c>
      <c r="CZM66" s="374">
        <f t="shared" ref="CZM66" si="1369">CZM60*$C$65*$C66</f>
        <v>0</v>
      </c>
      <c r="CZO66" s="374">
        <f t="shared" ref="CZO66" si="1370">CZO60*$C$65*$C66</f>
        <v>0</v>
      </c>
      <c r="CZQ66" s="374">
        <f t="shared" ref="CZQ66" si="1371">CZQ60*$C$65*$C66</f>
        <v>0</v>
      </c>
      <c r="CZS66" s="374">
        <f t="shared" ref="CZS66" si="1372">CZS60*$C$65*$C66</f>
        <v>0</v>
      </c>
      <c r="CZU66" s="374">
        <f t="shared" ref="CZU66" si="1373">CZU60*$C$65*$C66</f>
        <v>0</v>
      </c>
      <c r="CZW66" s="374">
        <f t="shared" ref="CZW66" si="1374">CZW60*$C$65*$C66</f>
        <v>0</v>
      </c>
      <c r="CZY66" s="374">
        <f t="shared" ref="CZY66" si="1375">CZY60*$C$65*$C66</f>
        <v>0</v>
      </c>
      <c r="DAA66" s="374">
        <f t="shared" ref="DAA66" si="1376">DAA60*$C$65*$C66</f>
        <v>0</v>
      </c>
      <c r="DAC66" s="374">
        <f t="shared" ref="DAC66" si="1377">DAC60*$C$65*$C66</f>
        <v>0</v>
      </c>
      <c r="DAE66" s="374">
        <f t="shared" ref="DAE66" si="1378">DAE60*$C$65*$C66</f>
        <v>0</v>
      </c>
      <c r="DAG66" s="374">
        <f t="shared" ref="DAG66" si="1379">DAG60*$C$65*$C66</f>
        <v>0</v>
      </c>
      <c r="DAI66" s="374">
        <f t="shared" ref="DAI66" si="1380">DAI60*$C$65*$C66</f>
        <v>0</v>
      </c>
      <c r="DAK66" s="374">
        <f t="shared" ref="DAK66" si="1381">DAK60*$C$65*$C66</f>
        <v>0</v>
      </c>
      <c r="DAM66" s="374">
        <f t="shared" ref="DAM66" si="1382">DAM60*$C$65*$C66</f>
        <v>0</v>
      </c>
      <c r="DAO66" s="374">
        <f t="shared" ref="DAO66" si="1383">DAO60*$C$65*$C66</f>
        <v>0</v>
      </c>
      <c r="DAQ66" s="374">
        <f t="shared" ref="DAQ66" si="1384">DAQ60*$C$65*$C66</f>
        <v>0</v>
      </c>
      <c r="DAS66" s="374">
        <f t="shared" ref="DAS66" si="1385">DAS60*$C$65*$C66</f>
        <v>0</v>
      </c>
      <c r="DAU66" s="374">
        <f t="shared" ref="DAU66" si="1386">DAU60*$C$65*$C66</f>
        <v>0</v>
      </c>
      <c r="DAW66" s="374">
        <f t="shared" ref="DAW66" si="1387">DAW60*$C$65*$C66</f>
        <v>0</v>
      </c>
      <c r="DAY66" s="374">
        <f t="shared" ref="DAY66" si="1388">DAY60*$C$65*$C66</f>
        <v>0</v>
      </c>
      <c r="DBA66" s="374">
        <f t="shared" ref="DBA66" si="1389">DBA60*$C$65*$C66</f>
        <v>0</v>
      </c>
      <c r="DBC66" s="374">
        <f t="shared" ref="DBC66" si="1390">DBC60*$C$65*$C66</f>
        <v>0</v>
      </c>
      <c r="DBE66" s="374">
        <f t="shared" ref="DBE66" si="1391">DBE60*$C$65*$C66</f>
        <v>0</v>
      </c>
      <c r="DBG66" s="374">
        <f t="shared" ref="DBG66" si="1392">DBG60*$C$65*$C66</f>
        <v>0</v>
      </c>
      <c r="DBI66" s="374">
        <f t="shared" ref="DBI66" si="1393">DBI60*$C$65*$C66</f>
        <v>0</v>
      </c>
      <c r="DBK66" s="374">
        <f t="shared" ref="DBK66" si="1394">DBK60*$C$65*$C66</f>
        <v>0</v>
      </c>
      <c r="DBM66" s="374">
        <f t="shared" ref="DBM66" si="1395">DBM60*$C$65*$C66</f>
        <v>0</v>
      </c>
      <c r="DBO66" s="374">
        <f t="shared" ref="DBO66" si="1396">DBO60*$C$65*$C66</f>
        <v>0</v>
      </c>
      <c r="DBQ66" s="374">
        <f t="shared" ref="DBQ66" si="1397">DBQ60*$C$65*$C66</f>
        <v>0</v>
      </c>
      <c r="DBS66" s="374">
        <f t="shared" ref="DBS66" si="1398">DBS60*$C$65*$C66</f>
        <v>0</v>
      </c>
      <c r="DBU66" s="374">
        <f t="shared" ref="DBU66" si="1399">DBU60*$C$65*$C66</f>
        <v>0</v>
      </c>
      <c r="DBW66" s="374">
        <f t="shared" ref="DBW66" si="1400">DBW60*$C$65*$C66</f>
        <v>0</v>
      </c>
      <c r="DBY66" s="374">
        <f t="shared" ref="DBY66" si="1401">DBY60*$C$65*$C66</f>
        <v>0</v>
      </c>
      <c r="DCA66" s="374">
        <f t="shared" ref="DCA66" si="1402">DCA60*$C$65*$C66</f>
        <v>0</v>
      </c>
      <c r="DCC66" s="374">
        <f t="shared" ref="DCC66" si="1403">DCC60*$C$65*$C66</f>
        <v>0</v>
      </c>
      <c r="DCE66" s="374">
        <f t="shared" ref="DCE66" si="1404">DCE60*$C$65*$C66</f>
        <v>0</v>
      </c>
      <c r="DCG66" s="374">
        <f t="shared" ref="DCG66" si="1405">DCG60*$C$65*$C66</f>
        <v>0</v>
      </c>
      <c r="DCI66" s="374">
        <f t="shared" ref="DCI66" si="1406">DCI60*$C$65*$C66</f>
        <v>0</v>
      </c>
      <c r="DCK66" s="374">
        <f t="shared" ref="DCK66" si="1407">DCK60*$C$65*$C66</f>
        <v>0</v>
      </c>
      <c r="DCM66" s="374">
        <f t="shared" ref="DCM66" si="1408">DCM60*$C$65*$C66</f>
        <v>0</v>
      </c>
      <c r="DCO66" s="374">
        <f t="shared" ref="DCO66" si="1409">DCO60*$C$65*$C66</f>
        <v>0</v>
      </c>
      <c r="DCQ66" s="374">
        <f t="shared" ref="DCQ66" si="1410">DCQ60*$C$65*$C66</f>
        <v>0</v>
      </c>
      <c r="DCS66" s="374">
        <f t="shared" ref="DCS66" si="1411">DCS60*$C$65*$C66</f>
        <v>0</v>
      </c>
      <c r="DCU66" s="374">
        <f t="shared" ref="DCU66" si="1412">DCU60*$C$65*$C66</f>
        <v>0</v>
      </c>
      <c r="DCW66" s="374">
        <f t="shared" ref="DCW66" si="1413">DCW60*$C$65*$C66</f>
        <v>0</v>
      </c>
      <c r="DCY66" s="374">
        <f t="shared" ref="DCY66" si="1414">DCY60*$C$65*$C66</f>
        <v>0</v>
      </c>
      <c r="DDA66" s="374">
        <f t="shared" ref="DDA66" si="1415">DDA60*$C$65*$C66</f>
        <v>0</v>
      </c>
      <c r="DDC66" s="374">
        <f t="shared" ref="DDC66" si="1416">DDC60*$C$65*$C66</f>
        <v>0</v>
      </c>
      <c r="DDE66" s="374">
        <f t="shared" ref="DDE66" si="1417">DDE60*$C$65*$C66</f>
        <v>0</v>
      </c>
      <c r="DDG66" s="374">
        <f t="shared" ref="DDG66" si="1418">DDG60*$C$65*$C66</f>
        <v>0</v>
      </c>
      <c r="DDI66" s="374">
        <f t="shared" ref="DDI66" si="1419">DDI60*$C$65*$C66</f>
        <v>0</v>
      </c>
      <c r="DDK66" s="374">
        <f t="shared" ref="DDK66" si="1420">DDK60*$C$65*$C66</f>
        <v>0</v>
      </c>
      <c r="DDM66" s="374">
        <f t="shared" ref="DDM66" si="1421">DDM60*$C$65*$C66</f>
        <v>0</v>
      </c>
      <c r="DDO66" s="374">
        <f t="shared" ref="DDO66" si="1422">DDO60*$C$65*$C66</f>
        <v>0</v>
      </c>
      <c r="DDQ66" s="374">
        <f t="shared" ref="DDQ66" si="1423">DDQ60*$C$65*$C66</f>
        <v>0</v>
      </c>
      <c r="DDS66" s="374">
        <f t="shared" ref="DDS66" si="1424">DDS60*$C$65*$C66</f>
        <v>0</v>
      </c>
      <c r="DDU66" s="374">
        <f t="shared" ref="DDU66" si="1425">DDU60*$C$65*$C66</f>
        <v>0</v>
      </c>
      <c r="DDW66" s="374">
        <f t="shared" ref="DDW66" si="1426">DDW60*$C$65*$C66</f>
        <v>0</v>
      </c>
      <c r="DDY66" s="374">
        <f t="shared" ref="DDY66" si="1427">DDY60*$C$65*$C66</f>
        <v>0</v>
      </c>
      <c r="DEA66" s="374">
        <f t="shared" ref="DEA66" si="1428">DEA60*$C$65*$C66</f>
        <v>0</v>
      </c>
      <c r="DEC66" s="374">
        <f t="shared" ref="DEC66" si="1429">DEC60*$C$65*$C66</f>
        <v>0</v>
      </c>
      <c r="DEE66" s="374">
        <f t="shared" ref="DEE66" si="1430">DEE60*$C$65*$C66</f>
        <v>0</v>
      </c>
      <c r="DEG66" s="374">
        <f t="shared" ref="DEG66" si="1431">DEG60*$C$65*$C66</f>
        <v>0</v>
      </c>
      <c r="DEI66" s="374">
        <f t="shared" ref="DEI66" si="1432">DEI60*$C$65*$C66</f>
        <v>0</v>
      </c>
      <c r="DEK66" s="374">
        <f t="shared" ref="DEK66" si="1433">DEK60*$C$65*$C66</f>
        <v>0</v>
      </c>
      <c r="DEM66" s="374">
        <f t="shared" ref="DEM66" si="1434">DEM60*$C$65*$C66</f>
        <v>0</v>
      </c>
      <c r="DEO66" s="374">
        <f t="shared" ref="DEO66" si="1435">DEO60*$C$65*$C66</f>
        <v>0</v>
      </c>
      <c r="DEQ66" s="374">
        <f t="shared" ref="DEQ66" si="1436">DEQ60*$C$65*$C66</f>
        <v>0</v>
      </c>
      <c r="DES66" s="374">
        <f t="shared" ref="DES66" si="1437">DES60*$C$65*$C66</f>
        <v>0</v>
      </c>
      <c r="DEU66" s="374">
        <f t="shared" ref="DEU66" si="1438">DEU60*$C$65*$C66</f>
        <v>0</v>
      </c>
      <c r="DEW66" s="374">
        <f t="shared" ref="DEW66" si="1439">DEW60*$C$65*$C66</f>
        <v>0</v>
      </c>
      <c r="DEY66" s="374">
        <f t="shared" ref="DEY66" si="1440">DEY60*$C$65*$C66</f>
        <v>0</v>
      </c>
      <c r="DFA66" s="374">
        <f t="shared" ref="DFA66" si="1441">DFA60*$C$65*$C66</f>
        <v>0</v>
      </c>
      <c r="DFC66" s="374">
        <f t="shared" ref="DFC66" si="1442">DFC60*$C$65*$C66</f>
        <v>0</v>
      </c>
      <c r="DFE66" s="374">
        <f t="shared" ref="DFE66" si="1443">DFE60*$C$65*$C66</f>
        <v>0</v>
      </c>
      <c r="DFG66" s="374">
        <f t="shared" ref="DFG66" si="1444">DFG60*$C$65*$C66</f>
        <v>0</v>
      </c>
      <c r="DFI66" s="374">
        <f t="shared" ref="DFI66" si="1445">DFI60*$C$65*$C66</f>
        <v>0</v>
      </c>
      <c r="DFK66" s="374">
        <f t="shared" ref="DFK66" si="1446">DFK60*$C$65*$C66</f>
        <v>0</v>
      </c>
      <c r="DFM66" s="374">
        <f t="shared" ref="DFM66" si="1447">DFM60*$C$65*$C66</f>
        <v>0</v>
      </c>
      <c r="DFO66" s="374">
        <f t="shared" ref="DFO66" si="1448">DFO60*$C$65*$C66</f>
        <v>0</v>
      </c>
      <c r="DFQ66" s="374">
        <f t="shared" ref="DFQ66" si="1449">DFQ60*$C$65*$C66</f>
        <v>0</v>
      </c>
      <c r="DFS66" s="374">
        <f t="shared" ref="DFS66" si="1450">DFS60*$C$65*$C66</f>
        <v>0</v>
      </c>
      <c r="DFU66" s="374">
        <f t="shared" ref="DFU66" si="1451">DFU60*$C$65*$C66</f>
        <v>0</v>
      </c>
      <c r="DFW66" s="374">
        <f t="shared" ref="DFW66" si="1452">DFW60*$C$65*$C66</f>
        <v>0</v>
      </c>
      <c r="DFY66" s="374">
        <f t="shared" ref="DFY66" si="1453">DFY60*$C$65*$C66</f>
        <v>0</v>
      </c>
      <c r="DGA66" s="374">
        <f t="shared" ref="DGA66" si="1454">DGA60*$C$65*$C66</f>
        <v>0</v>
      </c>
      <c r="DGC66" s="374">
        <f t="shared" ref="DGC66" si="1455">DGC60*$C$65*$C66</f>
        <v>0</v>
      </c>
      <c r="DGE66" s="374">
        <f t="shared" ref="DGE66" si="1456">DGE60*$C$65*$C66</f>
        <v>0</v>
      </c>
      <c r="DGG66" s="374">
        <f t="shared" ref="DGG66" si="1457">DGG60*$C$65*$C66</f>
        <v>0</v>
      </c>
      <c r="DGI66" s="374">
        <f t="shared" ref="DGI66" si="1458">DGI60*$C$65*$C66</f>
        <v>0</v>
      </c>
      <c r="DGK66" s="374">
        <f t="shared" ref="DGK66" si="1459">DGK60*$C$65*$C66</f>
        <v>0</v>
      </c>
      <c r="DGM66" s="374">
        <f t="shared" ref="DGM66" si="1460">DGM60*$C$65*$C66</f>
        <v>0</v>
      </c>
      <c r="DGO66" s="374">
        <f t="shared" ref="DGO66" si="1461">DGO60*$C$65*$C66</f>
        <v>0</v>
      </c>
      <c r="DGQ66" s="374">
        <f t="shared" ref="DGQ66" si="1462">DGQ60*$C$65*$C66</f>
        <v>0</v>
      </c>
      <c r="DGS66" s="374">
        <f t="shared" ref="DGS66" si="1463">DGS60*$C$65*$C66</f>
        <v>0</v>
      </c>
      <c r="DGU66" s="374">
        <f t="shared" ref="DGU66" si="1464">DGU60*$C$65*$C66</f>
        <v>0</v>
      </c>
      <c r="DGW66" s="374">
        <f t="shared" ref="DGW66" si="1465">DGW60*$C$65*$C66</f>
        <v>0</v>
      </c>
      <c r="DGY66" s="374">
        <f t="shared" ref="DGY66" si="1466">DGY60*$C$65*$C66</f>
        <v>0</v>
      </c>
      <c r="DHA66" s="374">
        <f t="shared" ref="DHA66" si="1467">DHA60*$C$65*$C66</f>
        <v>0</v>
      </c>
      <c r="DHC66" s="374">
        <f t="shared" ref="DHC66" si="1468">DHC60*$C$65*$C66</f>
        <v>0</v>
      </c>
      <c r="DHE66" s="374">
        <f t="shared" ref="DHE66" si="1469">DHE60*$C$65*$C66</f>
        <v>0</v>
      </c>
      <c r="DHG66" s="374">
        <f t="shared" ref="DHG66" si="1470">DHG60*$C$65*$C66</f>
        <v>0</v>
      </c>
      <c r="DHI66" s="374">
        <f t="shared" ref="DHI66" si="1471">DHI60*$C$65*$C66</f>
        <v>0</v>
      </c>
      <c r="DHK66" s="374">
        <f t="shared" ref="DHK66" si="1472">DHK60*$C$65*$C66</f>
        <v>0</v>
      </c>
      <c r="DHM66" s="374">
        <f t="shared" ref="DHM66" si="1473">DHM60*$C$65*$C66</f>
        <v>0</v>
      </c>
      <c r="DHO66" s="374">
        <f t="shared" ref="DHO66" si="1474">DHO60*$C$65*$C66</f>
        <v>0</v>
      </c>
      <c r="DHQ66" s="374">
        <f t="shared" ref="DHQ66" si="1475">DHQ60*$C$65*$C66</f>
        <v>0</v>
      </c>
      <c r="DHS66" s="374">
        <f t="shared" ref="DHS66" si="1476">DHS60*$C$65*$C66</f>
        <v>0</v>
      </c>
      <c r="DHU66" s="374">
        <f t="shared" ref="DHU66" si="1477">DHU60*$C$65*$C66</f>
        <v>0</v>
      </c>
      <c r="DHW66" s="374">
        <f t="shared" ref="DHW66" si="1478">DHW60*$C$65*$C66</f>
        <v>0</v>
      </c>
      <c r="DHY66" s="374">
        <f t="shared" ref="DHY66" si="1479">DHY60*$C$65*$C66</f>
        <v>0</v>
      </c>
      <c r="DIA66" s="374">
        <f t="shared" ref="DIA66" si="1480">DIA60*$C$65*$C66</f>
        <v>0</v>
      </c>
      <c r="DIC66" s="374">
        <f t="shared" ref="DIC66" si="1481">DIC60*$C$65*$C66</f>
        <v>0</v>
      </c>
      <c r="DIE66" s="374">
        <f t="shared" ref="DIE66" si="1482">DIE60*$C$65*$C66</f>
        <v>0</v>
      </c>
      <c r="DIG66" s="374">
        <f t="shared" ref="DIG66" si="1483">DIG60*$C$65*$C66</f>
        <v>0</v>
      </c>
      <c r="DII66" s="374">
        <f t="shared" ref="DII66" si="1484">DII60*$C$65*$C66</f>
        <v>0</v>
      </c>
      <c r="DIK66" s="374">
        <f t="shared" ref="DIK66" si="1485">DIK60*$C$65*$C66</f>
        <v>0</v>
      </c>
      <c r="DIM66" s="374">
        <f t="shared" ref="DIM66" si="1486">DIM60*$C$65*$C66</f>
        <v>0</v>
      </c>
      <c r="DIO66" s="374">
        <f t="shared" ref="DIO66" si="1487">DIO60*$C$65*$C66</f>
        <v>0</v>
      </c>
      <c r="DIQ66" s="374">
        <f t="shared" ref="DIQ66" si="1488">DIQ60*$C$65*$C66</f>
        <v>0</v>
      </c>
      <c r="DIS66" s="374">
        <f t="shared" ref="DIS66" si="1489">DIS60*$C$65*$C66</f>
        <v>0</v>
      </c>
      <c r="DIU66" s="374">
        <f t="shared" ref="DIU66" si="1490">DIU60*$C$65*$C66</f>
        <v>0</v>
      </c>
      <c r="DIW66" s="374">
        <f t="shared" ref="DIW66" si="1491">DIW60*$C$65*$C66</f>
        <v>0</v>
      </c>
      <c r="DIY66" s="374">
        <f t="shared" ref="DIY66" si="1492">DIY60*$C$65*$C66</f>
        <v>0</v>
      </c>
      <c r="DJA66" s="374">
        <f t="shared" ref="DJA66" si="1493">DJA60*$C$65*$C66</f>
        <v>0</v>
      </c>
      <c r="DJC66" s="374">
        <f t="shared" ref="DJC66" si="1494">DJC60*$C$65*$C66</f>
        <v>0</v>
      </c>
      <c r="DJE66" s="374">
        <f t="shared" ref="DJE66" si="1495">DJE60*$C$65*$C66</f>
        <v>0</v>
      </c>
      <c r="DJG66" s="374">
        <f t="shared" ref="DJG66" si="1496">DJG60*$C$65*$C66</f>
        <v>0</v>
      </c>
      <c r="DJI66" s="374">
        <f t="shared" ref="DJI66" si="1497">DJI60*$C$65*$C66</f>
        <v>0</v>
      </c>
      <c r="DJK66" s="374">
        <f t="shared" ref="DJK66" si="1498">DJK60*$C$65*$C66</f>
        <v>0</v>
      </c>
      <c r="DJM66" s="374">
        <f t="shared" ref="DJM66" si="1499">DJM60*$C$65*$C66</f>
        <v>0</v>
      </c>
      <c r="DJO66" s="374">
        <f t="shared" ref="DJO66" si="1500">DJO60*$C$65*$C66</f>
        <v>0</v>
      </c>
      <c r="DJQ66" s="374">
        <f t="shared" ref="DJQ66" si="1501">DJQ60*$C$65*$C66</f>
        <v>0</v>
      </c>
      <c r="DJS66" s="374">
        <f t="shared" ref="DJS66" si="1502">DJS60*$C$65*$C66</f>
        <v>0</v>
      </c>
      <c r="DJU66" s="374">
        <f t="shared" ref="DJU66" si="1503">DJU60*$C$65*$C66</f>
        <v>0</v>
      </c>
      <c r="DJW66" s="374">
        <f t="shared" ref="DJW66" si="1504">DJW60*$C$65*$C66</f>
        <v>0</v>
      </c>
      <c r="DJY66" s="374">
        <f t="shared" ref="DJY66" si="1505">DJY60*$C$65*$C66</f>
        <v>0</v>
      </c>
      <c r="DKA66" s="374">
        <f t="shared" ref="DKA66" si="1506">DKA60*$C$65*$C66</f>
        <v>0</v>
      </c>
      <c r="DKC66" s="374">
        <f t="shared" ref="DKC66" si="1507">DKC60*$C$65*$C66</f>
        <v>0</v>
      </c>
      <c r="DKE66" s="374">
        <f t="shared" ref="DKE66" si="1508">DKE60*$C$65*$C66</f>
        <v>0</v>
      </c>
      <c r="DKG66" s="374">
        <f t="shared" ref="DKG66" si="1509">DKG60*$C$65*$C66</f>
        <v>0</v>
      </c>
      <c r="DKI66" s="374">
        <f t="shared" ref="DKI66" si="1510">DKI60*$C$65*$C66</f>
        <v>0</v>
      </c>
      <c r="DKK66" s="374">
        <f t="shared" ref="DKK66" si="1511">DKK60*$C$65*$C66</f>
        <v>0</v>
      </c>
      <c r="DKM66" s="374">
        <f t="shared" ref="DKM66" si="1512">DKM60*$C$65*$C66</f>
        <v>0</v>
      </c>
      <c r="DKO66" s="374">
        <f t="shared" ref="DKO66" si="1513">DKO60*$C$65*$C66</f>
        <v>0</v>
      </c>
      <c r="DKQ66" s="374">
        <f t="shared" ref="DKQ66" si="1514">DKQ60*$C$65*$C66</f>
        <v>0</v>
      </c>
      <c r="DKS66" s="374">
        <f t="shared" ref="DKS66" si="1515">DKS60*$C$65*$C66</f>
        <v>0</v>
      </c>
      <c r="DKU66" s="374">
        <f t="shared" ref="DKU66" si="1516">DKU60*$C$65*$C66</f>
        <v>0</v>
      </c>
      <c r="DKW66" s="374">
        <f t="shared" ref="DKW66" si="1517">DKW60*$C$65*$C66</f>
        <v>0</v>
      </c>
      <c r="DKY66" s="374">
        <f t="shared" ref="DKY66" si="1518">DKY60*$C$65*$C66</f>
        <v>0</v>
      </c>
      <c r="DLA66" s="374">
        <f t="shared" ref="DLA66" si="1519">DLA60*$C$65*$C66</f>
        <v>0</v>
      </c>
      <c r="DLC66" s="374">
        <f t="shared" ref="DLC66" si="1520">DLC60*$C$65*$C66</f>
        <v>0</v>
      </c>
      <c r="DLE66" s="374">
        <f t="shared" ref="DLE66" si="1521">DLE60*$C$65*$C66</f>
        <v>0</v>
      </c>
      <c r="DLG66" s="374">
        <f t="shared" ref="DLG66" si="1522">DLG60*$C$65*$C66</f>
        <v>0</v>
      </c>
      <c r="DLI66" s="374">
        <f t="shared" ref="DLI66" si="1523">DLI60*$C$65*$C66</f>
        <v>0</v>
      </c>
      <c r="DLK66" s="374">
        <f t="shared" ref="DLK66" si="1524">DLK60*$C$65*$C66</f>
        <v>0</v>
      </c>
      <c r="DLM66" s="374">
        <f t="shared" ref="DLM66" si="1525">DLM60*$C$65*$C66</f>
        <v>0</v>
      </c>
      <c r="DLO66" s="374">
        <f t="shared" ref="DLO66" si="1526">DLO60*$C$65*$C66</f>
        <v>0</v>
      </c>
      <c r="DLQ66" s="374">
        <f t="shared" ref="DLQ66" si="1527">DLQ60*$C$65*$C66</f>
        <v>0</v>
      </c>
      <c r="DLS66" s="374">
        <f t="shared" ref="DLS66" si="1528">DLS60*$C$65*$C66</f>
        <v>0</v>
      </c>
      <c r="DLU66" s="374">
        <f t="shared" ref="DLU66" si="1529">DLU60*$C$65*$C66</f>
        <v>0</v>
      </c>
      <c r="DLW66" s="374">
        <f t="shared" ref="DLW66" si="1530">DLW60*$C$65*$C66</f>
        <v>0</v>
      </c>
      <c r="DLY66" s="374">
        <f t="shared" ref="DLY66" si="1531">DLY60*$C$65*$C66</f>
        <v>0</v>
      </c>
      <c r="DMA66" s="374">
        <f t="shared" ref="DMA66" si="1532">DMA60*$C$65*$C66</f>
        <v>0</v>
      </c>
      <c r="DMC66" s="374">
        <f t="shared" ref="DMC66" si="1533">DMC60*$C$65*$C66</f>
        <v>0</v>
      </c>
      <c r="DME66" s="374">
        <f t="shared" ref="DME66" si="1534">DME60*$C$65*$C66</f>
        <v>0</v>
      </c>
      <c r="DMG66" s="374">
        <f t="shared" ref="DMG66" si="1535">DMG60*$C$65*$C66</f>
        <v>0</v>
      </c>
      <c r="DMI66" s="374">
        <f t="shared" ref="DMI66" si="1536">DMI60*$C$65*$C66</f>
        <v>0</v>
      </c>
      <c r="DMK66" s="374">
        <f t="shared" ref="DMK66" si="1537">DMK60*$C$65*$C66</f>
        <v>0</v>
      </c>
      <c r="DMM66" s="374">
        <f t="shared" ref="DMM66" si="1538">DMM60*$C$65*$C66</f>
        <v>0</v>
      </c>
      <c r="DMO66" s="374">
        <f t="shared" ref="DMO66" si="1539">DMO60*$C$65*$C66</f>
        <v>0</v>
      </c>
      <c r="DMQ66" s="374">
        <f t="shared" ref="DMQ66" si="1540">DMQ60*$C$65*$C66</f>
        <v>0</v>
      </c>
      <c r="DMS66" s="374">
        <f t="shared" ref="DMS66" si="1541">DMS60*$C$65*$C66</f>
        <v>0</v>
      </c>
      <c r="DMU66" s="374">
        <f t="shared" ref="DMU66" si="1542">DMU60*$C$65*$C66</f>
        <v>0</v>
      </c>
      <c r="DMW66" s="374">
        <f t="shared" ref="DMW66" si="1543">DMW60*$C$65*$C66</f>
        <v>0</v>
      </c>
      <c r="DMY66" s="374">
        <f t="shared" ref="DMY66" si="1544">DMY60*$C$65*$C66</f>
        <v>0</v>
      </c>
      <c r="DNA66" s="374">
        <f t="shared" ref="DNA66" si="1545">DNA60*$C$65*$C66</f>
        <v>0</v>
      </c>
      <c r="DNC66" s="374">
        <f t="shared" ref="DNC66" si="1546">DNC60*$C$65*$C66</f>
        <v>0</v>
      </c>
      <c r="DNE66" s="374">
        <f t="shared" ref="DNE66" si="1547">DNE60*$C$65*$C66</f>
        <v>0</v>
      </c>
      <c r="DNG66" s="374">
        <f t="shared" ref="DNG66" si="1548">DNG60*$C$65*$C66</f>
        <v>0</v>
      </c>
      <c r="DNI66" s="374">
        <f t="shared" ref="DNI66" si="1549">DNI60*$C$65*$C66</f>
        <v>0</v>
      </c>
      <c r="DNK66" s="374">
        <f t="shared" ref="DNK66" si="1550">DNK60*$C$65*$C66</f>
        <v>0</v>
      </c>
      <c r="DNM66" s="374">
        <f t="shared" ref="DNM66" si="1551">DNM60*$C$65*$C66</f>
        <v>0</v>
      </c>
      <c r="DNO66" s="374">
        <f t="shared" ref="DNO66" si="1552">DNO60*$C$65*$C66</f>
        <v>0</v>
      </c>
      <c r="DNQ66" s="374">
        <f t="shared" ref="DNQ66" si="1553">DNQ60*$C$65*$C66</f>
        <v>0</v>
      </c>
      <c r="DNS66" s="374">
        <f t="shared" ref="DNS66" si="1554">DNS60*$C$65*$C66</f>
        <v>0</v>
      </c>
      <c r="DNU66" s="374">
        <f t="shared" ref="DNU66" si="1555">DNU60*$C$65*$C66</f>
        <v>0</v>
      </c>
      <c r="DNW66" s="374">
        <f t="shared" ref="DNW66" si="1556">DNW60*$C$65*$C66</f>
        <v>0</v>
      </c>
      <c r="DNY66" s="374">
        <f t="shared" ref="DNY66" si="1557">DNY60*$C$65*$C66</f>
        <v>0</v>
      </c>
      <c r="DOA66" s="374">
        <f t="shared" ref="DOA66" si="1558">DOA60*$C$65*$C66</f>
        <v>0</v>
      </c>
      <c r="DOC66" s="374">
        <f t="shared" ref="DOC66" si="1559">DOC60*$C$65*$C66</f>
        <v>0</v>
      </c>
      <c r="DOE66" s="374">
        <f t="shared" ref="DOE66" si="1560">DOE60*$C$65*$C66</f>
        <v>0</v>
      </c>
      <c r="DOG66" s="374">
        <f t="shared" ref="DOG66" si="1561">DOG60*$C$65*$C66</f>
        <v>0</v>
      </c>
      <c r="DOI66" s="374">
        <f t="shared" ref="DOI66" si="1562">DOI60*$C$65*$C66</f>
        <v>0</v>
      </c>
      <c r="DOK66" s="374">
        <f t="shared" ref="DOK66" si="1563">DOK60*$C$65*$C66</f>
        <v>0</v>
      </c>
      <c r="DOM66" s="374">
        <f t="shared" ref="DOM66" si="1564">DOM60*$C$65*$C66</f>
        <v>0</v>
      </c>
      <c r="DOO66" s="374">
        <f t="shared" ref="DOO66" si="1565">DOO60*$C$65*$C66</f>
        <v>0</v>
      </c>
      <c r="DOQ66" s="374">
        <f t="shared" ref="DOQ66" si="1566">DOQ60*$C$65*$C66</f>
        <v>0</v>
      </c>
      <c r="DOS66" s="374">
        <f t="shared" ref="DOS66" si="1567">DOS60*$C$65*$C66</f>
        <v>0</v>
      </c>
      <c r="DOU66" s="374">
        <f t="shared" ref="DOU66" si="1568">DOU60*$C$65*$C66</f>
        <v>0</v>
      </c>
      <c r="DOW66" s="374">
        <f t="shared" ref="DOW66" si="1569">DOW60*$C$65*$C66</f>
        <v>0</v>
      </c>
      <c r="DOY66" s="374">
        <f t="shared" ref="DOY66" si="1570">DOY60*$C$65*$C66</f>
        <v>0</v>
      </c>
      <c r="DPA66" s="374">
        <f t="shared" ref="DPA66" si="1571">DPA60*$C$65*$C66</f>
        <v>0</v>
      </c>
      <c r="DPC66" s="374">
        <f t="shared" ref="DPC66" si="1572">DPC60*$C$65*$C66</f>
        <v>0</v>
      </c>
      <c r="DPE66" s="374">
        <f t="shared" ref="DPE66" si="1573">DPE60*$C$65*$C66</f>
        <v>0</v>
      </c>
      <c r="DPG66" s="374">
        <f t="shared" ref="DPG66" si="1574">DPG60*$C$65*$C66</f>
        <v>0</v>
      </c>
      <c r="DPI66" s="374">
        <f t="shared" ref="DPI66" si="1575">DPI60*$C$65*$C66</f>
        <v>0</v>
      </c>
      <c r="DPK66" s="374">
        <f t="shared" ref="DPK66" si="1576">DPK60*$C$65*$C66</f>
        <v>0</v>
      </c>
      <c r="DPM66" s="374">
        <f t="shared" ref="DPM66" si="1577">DPM60*$C$65*$C66</f>
        <v>0</v>
      </c>
      <c r="DPO66" s="374">
        <f t="shared" ref="DPO66" si="1578">DPO60*$C$65*$C66</f>
        <v>0</v>
      </c>
      <c r="DPQ66" s="374">
        <f t="shared" ref="DPQ66" si="1579">DPQ60*$C$65*$C66</f>
        <v>0</v>
      </c>
      <c r="DPS66" s="374">
        <f t="shared" ref="DPS66" si="1580">DPS60*$C$65*$C66</f>
        <v>0</v>
      </c>
      <c r="DPU66" s="374">
        <f t="shared" ref="DPU66" si="1581">DPU60*$C$65*$C66</f>
        <v>0</v>
      </c>
      <c r="DPW66" s="374">
        <f t="shared" ref="DPW66" si="1582">DPW60*$C$65*$C66</f>
        <v>0</v>
      </c>
      <c r="DPY66" s="374">
        <f t="shared" ref="DPY66" si="1583">DPY60*$C$65*$C66</f>
        <v>0</v>
      </c>
      <c r="DQA66" s="374">
        <f t="shared" ref="DQA66" si="1584">DQA60*$C$65*$C66</f>
        <v>0</v>
      </c>
      <c r="DQC66" s="374">
        <f t="shared" ref="DQC66" si="1585">DQC60*$C$65*$C66</f>
        <v>0</v>
      </c>
      <c r="DQE66" s="374">
        <f t="shared" ref="DQE66" si="1586">DQE60*$C$65*$C66</f>
        <v>0</v>
      </c>
      <c r="DQG66" s="374">
        <f t="shared" ref="DQG66" si="1587">DQG60*$C$65*$C66</f>
        <v>0</v>
      </c>
      <c r="DQI66" s="374">
        <f t="shared" ref="DQI66" si="1588">DQI60*$C$65*$C66</f>
        <v>0</v>
      </c>
      <c r="DQK66" s="374">
        <f t="shared" ref="DQK66" si="1589">DQK60*$C$65*$C66</f>
        <v>0</v>
      </c>
      <c r="DQM66" s="374">
        <f t="shared" ref="DQM66" si="1590">DQM60*$C$65*$C66</f>
        <v>0</v>
      </c>
      <c r="DQO66" s="374">
        <f t="shared" ref="DQO66" si="1591">DQO60*$C$65*$C66</f>
        <v>0</v>
      </c>
      <c r="DQQ66" s="374">
        <f t="shared" ref="DQQ66" si="1592">DQQ60*$C$65*$C66</f>
        <v>0</v>
      </c>
      <c r="DQS66" s="374">
        <f t="shared" ref="DQS66" si="1593">DQS60*$C$65*$C66</f>
        <v>0</v>
      </c>
      <c r="DQU66" s="374">
        <f t="shared" ref="DQU66" si="1594">DQU60*$C$65*$C66</f>
        <v>0</v>
      </c>
      <c r="DQW66" s="374">
        <f t="shared" ref="DQW66" si="1595">DQW60*$C$65*$C66</f>
        <v>0</v>
      </c>
      <c r="DQY66" s="374">
        <f t="shared" ref="DQY66" si="1596">DQY60*$C$65*$C66</f>
        <v>0</v>
      </c>
      <c r="DRA66" s="374">
        <f t="shared" ref="DRA66" si="1597">DRA60*$C$65*$C66</f>
        <v>0</v>
      </c>
      <c r="DRC66" s="374">
        <f t="shared" ref="DRC66" si="1598">DRC60*$C$65*$C66</f>
        <v>0</v>
      </c>
      <c r="DRE66" s="374">
        <f t="shared" ref="DRE66" si="1599">DRE60*$C$65*$C66</f>
        <v>0</v>
      </c>
      <c r="DRG66" s="374">
        <f t="shared" ref="DRG66" si="1600">DRG60*$C$65*$C66</f>
        <v>0</v>
      </c>
      <c r="DRI66" s="374">
        <f t="shared" ref="DRI66" si="1601">DRI60*$C$65*$C66</f>
        <v>0</v>
      </c>
      <c r="DRK66" s="374">
        <f t="shared" ref="DRK66" si="1602">DRK60*$C$65*$C66</f>
        <v>0</v>
      </c>
      <c r="DRM66" s="374">
        <f t="shared" ref="DRM66" si="1603">DRM60*$C$65*$C66</f>
        <v>0</v>
      </c>
      <c r="DRO66" s="374">
        <f t="shared" ref="DRO66" si="1604">DRO60*$C$65*$C66</f>
        <v>0</v>
      </c>
      <c r="DRQ66" s="374">
        <f t="shared" ref="DRQ66" si="1605">DRQ60*$C$65*$C66</f>
        <v>0</v>
      </c>
      <c r="DRS66" s="374">
        <f t="shared" ref="DRS66" si="1606">DRS60*$C$65*$C66</f>
        <v>0</v>
      </c>
      <c r="DRU66" s="374">
        <f t="shared" ref="DRU66" si="1607">DRU60*$C$65*$C66</f>
        <v>0</v>
      </c>
      <c r="DRW66" s="374">
        <f t="shared" ref="DRW66" si="1608">DRW60*$C$65*$C66</f>
        <v>0</v>
      </c>
      <c r="DRY66" s="374">
        <f t="shared" ref="DRY66" si="1609">DRY60*$C$65*$C66</f>
        <v>0</v>
      </c>
      <c r="DSA66" s="374">
        <f t="shared" ref="DSA66" si="1610">DSA60*$C$65*$C66</f>
        <v>0</v>
      </c>
      <c r="DSC66" s="374">
        <f t="shared" ref="DSC66" si="1611">DSC60*$C$65*$C66</f>
        <v>0</v>
      </c>
      <c r="DSE66" s="374">
        <f t="shared" ref="DSE66" si="1612">DSE60*$C$65*$C66</f>
        <v>0</v>
      </c>
      <c r="DSG66" s="374">
        <f t="shared" ref="DSG66" si="1613">DSG60*$C$65*$C66</f>
        <v>0</v>
      </c>
      <c r="DSI66" s="374">
        <f t="shared" ref="DSI66" si="1614">DSI60*$C$65*$C66</f>
        <v>0</v>
      </c>
      <c r="DSK66" s="374">
        <f t="shared" ref="DSK66" si="1615">DSK60*$C$65*$C66</f>
        <v>0</v>
      </c>
      <c r="DSM66" s="374">
        <f t="shared" ref="DSM66" si="1616">DSM60*$C$65*$C66</f>
        <v>0</v>
      </c>
      <c r="DSO66" s="374">
        <f t="shared" ref="DSO66" si="1617">DSO60*$C$65*$C66</f>
        <v>0</v>
      </c>
      <c r="DSQ66" s="374">
        <f t="shared" ref="DSQ66" si="1618">DSQ60*$C$65*$C66</f>
        <v>0</v>
      </c>
      <c r="DSS66" s="374">
        <f t="shared" ref="DSS66" si="1619">DSS60*$C$65*$C66</f>
        <v>0</v>
      </c>
      <c r="DSU66" s="374">
        <f t="shared" ref="DSU66" si="1620">DSU60*$C$65*$C66</f>
        <v>0</v>
      </c>
      <c r="DSW66" s="374">
        <f t="shared" ref="DSW66" si="1621">DSW60*$C$65*$C66</f>
        <v>0</v>
      </c>
      <c r="DSY66" s="374">
        <f t="shared" ref="DSY66" si="1622">DSY60*$C$65*$C66</f>
        <v>0</v>
      </c>
      <c r="DTA66" s="374">
        <f t="shared" ref="DTA66" si="1623">DTA60*$C$65*$C66</f>
        <v>0</v>
      </c>
      <c r="DTC66" s="374">
        <f t="shared" ref="DTC66" si="1624">DTC60*$C$65*$C66</f>
        <v>0</v>
      </c>
      <c r="DTE66" s="374">
        <f t="shared" ref="DTE66" si="1625">DTE60*$C$65*$C66</f>
        <v>0</v>
      </c>
      <c r="DTG66" s="374">
        <f t="shared" ref="DTG66" si="1626">DTG60*$C$65*$C66</f>
        <v>0</v>
      </c>
      <c r="DTI66" s="374">
        <f t="shared" ref="DTI66" si="1627">DTI60*$C$65*$C66</f>
        <v>0</v>
      </c>
      <c r="DTK66" s="374">
        <f t="shared" ref="DTK66" si="1628">DTK60*$C$65*$C66</f>
        <v>0</v>
      </c>
      <c r="DTM66" s="374">
        <f t="shared" ref="DTM66" si="1629">DTM60*$C$65*$C66</f>
        <v>0</v>
      </c>
      <c r="DTO66" s="374">
        <f t="shared" ref="DTO66" si="1630">DTO60*$C$65*$C66</f>
        <v>0</v>
      </c>
      <c r="DTQ66" s="374">
        <f t="shared" ref="DTQ66" si="1631">DTQ60*$C$65*$C66</f>
        <v>0</v>
      </c>
      <c r="DTS66" s="374">
        <f t="shared" ref="DTS66" si="1632">DTS60*$C$65*$C66</f>
        <v>0</v>
      </c>
      <c r="DTU66" s="374">
        <f t="shared" ref="DTU66" si="1633">DTU60*$C$65*$C66</f>
        <v>0</v>
      </c>
      <c r="DTW66" s="374">
        <f t="shared" ref="DTW66" si="1634">DTW60*$C$65*$C66</f>
        <v>0</v>
      </c>
      <c r="DTY66" s="374">
        <f t="shared" ref="DTY66" si="1635">DTY60*$C$65*$C66</f>
        <v>0</v>
      </c>
      <c r="DUA66" s="374">
        <f t="shared" ref="DUA66" si="1636">DUA60*$C$65*$C66</f>
        <v>0</v>
      </c>
      <c r="DUC66" s="374">
        <f t="shared" ref="DUC66" si="1637">DUC60*$C$65*$C66</f>
        <v>0</v>
      </c>
      <c r="DUE66" s="374">
        <f t="shared" ref="DUE66" si="1638">DUE60*$C$65*$C66</f>
        <v>0</v>
      </c>
      <c r="DUG66" s="374">
        <f t="shared" ref="DUG66" si="1639">DUG60*$C$65*$C66</f>
        <v>0</v>
      </c>
      <c r="DUI66" s="374">
        <f t="shared" ref="DUI66" si="1640">DUI60*$C$65*$C66</f>
        <v>0</v>
      </c>
      <c r="DUK66" s="374">
        <f t="shared" ref="DUK66" si="1641">DUK60*$C$65*$C66</f>
        <v>0</v>
      </c>
      <c r="DUM66" s="374">
        <f t="shared" ref="DUM66" si="1642">DUM60*$C$65*$C66</f>
        <v>0</v>
      </c>
      <c r="DUO66" s="374">
        <f t="shared" ref="DUO66" si="1643">DUO60*$C$65*$C66</f>
        <v>0</v>
      </c>
      <c r="DUQ66" s="374">
        <f t="shared" ref="DUQ66" si="1644">DUQ60*$C$65*$C66</f>
        <v>0</v>
      </c>
      <c r="DUS66" s="374">
        <f t="shared" ref="DUS66" si="1645">DUS60*$C$65*$C66</f>
        <v>0</v>
      </c>
      <c r="DUU66" s="374">
        <f t="shared" ref="DUU66" si="1646">DUU60*$C$65*$C66</f>
        <v>0</v>
      </c>
      <c r="DUW66" s="374">
        <f t="shared" ref="DUW66" si="1647">DUW60*$C$65*$C66</f>
        <v>0</v>
      </c>
      <c r="DUY66" s="374">
        <f t="shared" ref="DUY66" si="1648">DUY60*$C$65*$C66</f>
        <v>0</v>
      </c>
      <c r="DVA66" s="374">
        <f t="shared" ref="DVA66" si="1649">DVA60*$C$65*$C66</f>
        <v>0</v>
      </c>
      <c r="DVC66" s="374">
        <f t="shared" ref="DVC66" si="1650">DVC60*$C$65*$C66</f>
        <v>0</v>
      </c>
      <c r="DVE66" s="374">
        <f t="shared" ref="DVE66" si="1651">DVE60*$C$65*$C66</f>
        <v>0</v>
      </c>
      <c r="DVG66" s="374">
        <f t="shared" ref="DVG66" si="1652">DVG60*$C$65*$C66</f>
        <v>0</v>
      </c>
      <c r="DVI66" s="374">
        <f t="shared" ref="DVI66" si="1653">DVI60*$C$65*$C66</f>
        <v>0</v>
      </c>
      <c r="DVK66" s="374">
        <f t="shared" ref="DVK66" si="1654">DVK60*$C$65*$C66</f>
        <v>0</v>
      </c>
      <c r="DVM66" s="374">
        <f t="shared" ref="DVM66" si="1655">DVM60*$C$65*$C66</f>
        <v>0</v>
      </c>
      <c r="DVO66" s="374">
        <f t="shared" ref="DVO66" si="1656">DVO60*$C$65*$C66</f>
        <v>0</v>
      </c>
      <c r="DVQ66" s="374">
        <f t="shared" ref="DVQ66" si="1657">DVQ60*$C$65*$C66</f>
        <v>0</v>
      </c>
      <c r="DVS66" s="374">
        <f t="shared" ref="DVS66" si="1658">DVS60*$C$65*$C66</f>
        <v>0</v>
      </c>
      <c r="DVU66" s="374">
        <f t="shared" ref="DVU66" si="1659">DVU60*$C$65*$C66</f>
        <v>0</v>
      </c>
      <c r="DVW66" s="374">
        <f t="shared" ref="DVW66" si="1660">DVW60*$C$65*$C66</f>
        <v>0</v>
      </c>
      <c r="DVY66" s="374">
        <f t="shared" ref="DVY66" si="1661">DVY60*$C$65*$C66</f>
        <v>0</v>
      </c>
      <c r="DWA66" s="374">
        <f t="shared" ref="DWA66" si="1662">DWA60*$C$65*$C66</f>
        <v>0</v>
      </c>
      <c r="DWC66" s="374">
        <f t="shared" ref="DWC66" si="1663">DWC60*$C$65*$C66</f>
        <v>0</v>
      </c>
      <c r="DWE66" s="374">
        <f t="shared" ref="DWE66" si="1664">DWE60*$C$65*$C66</f>
        <v>0</v>
      </c>
      <c r="DWG66" s="374">
        <f t="shared" ref="DWG66" si="1665">DWG60*$C$65*$C66</f>
        <v>0</v>
      </c>
      <c r="DWI66" s="374">
        <f t="shared" ref="DWI66" si="1666">DWI60*$C$65*$C66</f>
        <v>0</v>
      </c>
      <c r="DWK66" s="374">
        <f t="shared" ref="DWK66" si="1667">DWK60*$C$65*$C66</f>
        <v>0</v>
      </c>
      <c r="DWM66" s="374">
        <f t="shared" ref="DWM66" si="1668">DWM60*$C$65*$C66</f>
        <v>0</v>
      </c>
      <c r="DWO66" s="374">
        <f t="shared" ref="DWO66" si="1669">DWO60*$C$65*$C66</f>
        <v>0</v>
      </c>
      <c r="DWQ66" s="374">
        <f t="shared" ref="DWQ66" si="1670">DWQ60*$C$65*$C66</f>
        <v>0</v>
      </c>
      <c r="DWS66" s="374">
        <f t="shared" ref="DWS66" si="1671">DWS60*$C$65*$C66</f>
        <v>0</v>
      </c>
      <c r="DWU66" s="374">
        <f t="shared" ref="DWU66" si="1672">DWU60*$C$65*$C66</f>
        <v>0</v>
      </c>
      <c r="DWW66" s="374">
        <f t="shared" ref="DWW66" si="1673">DWW60*$C$65*$C66</f>
        <v>0</v>
      </c>
      <c r="DWY66" s="374">
        <f t="shared" ref="DWY66" si="1674">DWY60*$C$65*$C66</f>
        <v>0</v>
      </c>
      <c r="DXA66" s="374">
        <f t="shared" ref="DXA66" si="1675">DXA60*$C$65*$C66</f>
        <v>0</v>
      </c>
      <c r="DXC66" s="374">
        <f t="shared" ref="DXC66" si="1676">DXC60*$C$65*$C66</f>
        <v>0</v>
      </c>
      <c r="DXE66" s="374">
        <f t="shared" ref="DXE66" si="1677">DXE60*$C$65*$C66</f>
        <v>0</v>
      </c>
      <c r="DXG66" s="374">
        <f t="shared" ref="DXG66" si="1678">DXG60*$C$65*$C66</f>
        <v>0</v>
      </c>
      <c r="DXI66" s="374">
        <f t="shared" ref="DXI66" si="1679">DXI60*$C$65*$C66</f>
        <v>0</v>
      </c>
      <c r="DXK66" s="374">
        <f t="shared" ref="DXK66" si="1680">DXK60*$C$65*$C66</f>
        <v>0</v>
      </c>
      <c r="DXM66" s="374">
        <f t="shared" ref="DXM66" si="1681">DXM60*$C$65*$C66</f>
        <v>0</v>
      </c>
      <c r="DXO66" s="374">
        <f t="shared" ref="DXO66" si="1682">DXO60*$C$65*$C66</f>
        <v>0</v>
      </c>
      <c r="DXQ66" s="374">
        <f t="shared" ref="DXQ66" si="1683">DXQ60*$C$65*$C66</f>
        <v>0</v>
      </c>
      <c r="DXS66" s="374">
        <f t="shared" ref="DXS66" si="1684">DXS60*$C$65*$C66</f>
        <v>0</v>
      </c>
      <c r="DXU66" s="374">
        <f t="shared" ref="DXU66" si="1685">DXU60*$C$65*$C66</f>
        <v>0</v>
      </c>
      <c r="DXW66" s="374">
        <f t="shared" ref="DXW66" si="1686">DXW60*$C$65*$C66</f>
        <v>0</v>
      </c>
      <c r="DXY66" s="374">
        <f t="shared" ref="DXY66" si="1687">DXY60*$C$65*$C66</f>
        <v>0</v>
      </c>
      <c r="DYA66" s="374">
        <f t="shared" ref="DYA66" si="1688">DYA60*$C$65*$C66</f>
        <v>0</v>
      </c>
      <c r="DYC66" s="374">
        <f t="shared" ref="DYC66" si="1689">DYC60*$C$65*$C66</f>
        <v>0</v>
      </c>
      <c r="DYE66" s="374">
        <f t="shared" ref="DYE66" si="1690">DYE60*$C$65*$C66</f>
        <v>0</v>
      </c>
      <c r="DYG66" s="374">
        <f t="shared" ref="DYG66" si="1691">DYG60*$C$65*$C66</f>
        <v>0</v>
      </c>
      <c r="DYI66" s="374">
        <f t="shared" ref="DYI66" si="1692">DYI60*$C$65*$C66</f>
        <v>0</v>
      </c>
      <c r="DYK66" s="374">
        <f t="shared" ref="DYK66" si="1693">DYK60*$C$65*$C66</f>
        <v>0</v>
      </c>
      <c r="DYM66" s="374">
        <f t="shared" ref="DYM66" si="1694">DYM60*$C$65*$C66</f>
        <v>0</v>
      </c>
      <c r="DYO66" s="374">
        <f t="shared" ref="DYO66" si="1695">DYO60*$C$65*$C66</f>
        <v>0</v>
      </c>
      <c r="DYQ66" s="374">
        <f t="shared" ref="DYQ66" si="1696">DYQ60*$C$65*$C66</f>
        <v>0</v>
      </c>
      <c r="DYS66" s="374">
        <f t="shared" ref="DYS66" si="1697">DYS60*$C$65*$C66</f>
        <v>0</v>
      </c>
      <c r="DYU66" s="374">
        <f t="shared" ref="DYU66" si="1698">DYU60*$C$65*$C66</f>
        <v>0</v>
      </c>
      <c r="DYW66" s="374">
        <f t="shared" ref="DYW66" si="1699">DYW60*$C$65*$C66</f>
        <v>0</v>
      </c>
      <c r="DYY66" s="374">
        <f t="shared" ref="DYY66" si="1700">DYY60*$C$65*$C66</f>
        <v>0</v>
      </c>
      <c r="DZA66" s="374">
        <f t="shared" ref="DZA66" si="1701">DZA60*$C$65*$C66</f>
        <v>0</v>
      </c>
      <c r="DZC66" s="374">
        <f t="shared" ref="DZC66" si="1702">DZC60*$C$65*$C66</f>
        <v>0</v>
      </c>
      <c r="DZE66" s="374">
        <f t="shared" ref="DZE66" si="1703">DZE60*$C$65*$C66</f>
        <v>0</v>
      </c>
      <c r="DZG66" s="374">
        <f t="shared" ref="DZG66" si="1704">DZG60*$C$65*$C66</f>
        <v>0</v>
      </c>
      <c r="DZI66" s="374">
        <f t="shared" ref="DZI66" si="1705">DZI60*$C$65*$C66</f>
        <v>0</v>
      </c>
      <c r="DZK66" s="374">
        <f t="shared" ref="DZK66" si="1706">DZK60*$C$65*$C66</f>
        <v>0</v>
      </c>
      <c r="DZM66" s="374">
        <f t="shared" ref="DZM66" si="1707">DZM60*$C$65*$C66</f>
        <v>0</v>
      </c>
      <c r="DZO66" s="374">
        <f t="shared" ref="DZO66" si="1708">DZO60*$C$65*$C66</f>
        <v>0</v>
      </c>
      <c r="DZQ66" s="374">
        <f t="shared" ref="DZQ66" si="1709">DZQ60*$C$65*$C66</f>
        <v>0</v>
      </c>
      <c r="DZS66" s="374">
        <f t="shared" ref="DZS66" si="1710">DZS60*$C$65*$C66</f>
        <v>0</v>
      </c>
      <c r="DZU66" s="374">
        <f t="shared" ref="DZU66" si="1711">DZU60*$C$65*$C66</f>
        <v>0</v>
      </c>
      <c r="DZW66" s="374">
        <f t="shared" ref="DZW66" si="1712">DZW60*$C$65*$C66</f>
        <v>0</v>
      </c>
      <c r="DZY66" s="374">
        <f t="shared" ref="DZY66" si="1713">DZY60*$C$65*$C66</f>
        <v>0</v>
      </c>
      <c r="EAA66" s="374">
        <f t="shared" ref="EAA66" si="1714">EAA60*$C$65*$C66</f>
        <v>0</v>
      </c>
      <c r="EAC66" s="374">
        <f t="shared" ref="EAC66" si="1715">EAC60*$C$65*$C66</f>
        <v>0</v>
      </c>
      <c r="EAE66" s="374">
        <f t="shared" ref="EAE66" si="1716">EAE60*$C$65*$C66</f>
        <v>0</v>
      </c>
      <c r="EAG66" s="374">
        <f t="shared" ref="EAG66" si="1717">EAG60*$C$65*$C66</f>
        <v>0</v>
      </c>
      <c r="EAI66" s="374">
        <f t="shared" ref="EAI66" si="1718">EAI60*$C$65*$C66</f>
        <v>0</v>
      </c>
      <c r="EAK66" s="374">
        <f t="shared" ref="EAK66" si="1719">EAK60*$C$65*$C66</f>
        <v>0</v>
      </c>
      <c r="EAM66" s="374">
        <f t="shared" ref="EAM66" si="1720">EAM60*$C$65*$C66</f>
        <v>0</v>
      </c>
      <c r="EAO66" s="374">
        <f t="shared" ref="EAO66" si="1721">EAO60*$C$65*$C66</f>
        <v>0</v>
      </c>
      <c r="EAQ66" s="374">
        <f t="shared" ref="EAQ66" si="1722">EAQ60*$C$65*$C66</f>
        <v>0</v>
      </c>
      <c r="EAS66" s="374">
        <f t="shared" ref="EAS66" si="1723">EAS60*$C$65*$C66</f>
        <v>0</v>
      </c>
      <c r="EAU66" s="374">
        <f t="shared" ref="EAU66" si="1724">EAU60*$C$65*$C66</f>
        <v>0</v>
      </c>
      <c r="EAW66" s="374">
        <f t="shared" ref="EAW66" si="1725">EAW60*$C$65*$C66</f>
        <v>0</v>
      </c>
      <c r="EAY66" s="374">
        <f t="shared" ref="EAY66" si="1726">EAY60*$C$65*$C66</f>
        <v>0</v>
      </c>
      <c r="EBA66" s="374">
        <f t="shared" ref="EBA66" si="1727">EBA60*$C$65*$C66</f>
        <v>0</v>
      </c>
      <c r="EBC66" s="374">
        <f t="shared" ref="EBC66" si="1728">EBC60*$C$65*$C66</f>
        <v>0</v>
      </c>
      <c r="EBE66" s="374">
        <f t="shared" ref="EBE66" si="1729">EBE60*$C$65*$C66</f>
        <v>0</v>
      </c>
      <c r="EBG66" s="374">
        <f t="shared" ref="EBG66" si="1730">EBG60*$C$65*$C66</f>
        <v>0</v>
      </c>
      <c r="EBI66" s="374">
        <f t="shared" ref="EBI66" si="1731">EBI60*$C$65*$C66</f>
        <v>0</v>
      </c>
      <c r="EBK66" s="374">
        <f t="shared" ref="EBK66" si="1732">EBK60*$C$65*$C66</f>
        <v>0</v>
      </c>
      <c r="EBM66" s="374">
        <f t="shared" ref="EBM66" si="1733">EBM60*$C$65*$C66</f>
        <v>0</v>
      </c>
      <c r="EBO66" s="374">
        <f t="shared" ref="EBO66" si="1734">EBO60*$C$65*$C66</f>
        <v>0</v>
      </c>
      <c r="EBQ66" s="374">
        <f t="shared" ref="EBQ66" si="1735">EBQ60*$C$65*$C66</f>
        <v>0</v>
      </c>
      <c r="EBS66" s="374">
        <f t="shared" ref="EBS66" si="1736">EBS60*$C$65*$C66</f>
        <v>0</v>
      </c>
      <c r="EBU66" s="374">
        <f t="shared" ref="EBU66" si="1737">EBU60*$C$65*$C66</f>
        <v>0</v>
      </c>
      <c r="EBW66" s="374">
        <f t="shared" ref="EBW66" si="1738">EBW60*$C$65*$C66</f>
        <v>0</v>
      </c>
      <c r="EBY66" s="374">
        <f t="shared" ref="EBY66" si="1739">EBY60*$C$65*$C66</f>
        <v>0</v>
      </c>
      <c r="ECA66" s="374">
        <f t="shared" ref="ECA66" si="1740">ECA60*$C$65*$C66</f>
        <v>0</v>
      </c>
      <c r="ECC66" s="374">
        <f t="shared" ref="ECC66" si="1741">ECC60*$C$65*$C66</f>
        <v>0</v>
      </c>
      <c r="ECE66" s="374">
        <f t="shared" ref="ECE66" si="1742">ECE60*$C$65*$C66</f>
        <v>0</v>
      </c>
      <c r="ECG66" s="374">
        <f t="shared" ref="ECG66" si="1743">ECG60*$C$65*$C66</f>
        <v>0</v>
      </c>
      <c r="ECI66" s="374">
        <f t="shared" ref="ECI66" si="1744">ECI60*$C$65*$C66</f>
        <v>0</v>
      </c>
      <c r="ECK66" s="374">
        <f t="shared" ref="ECK66" si="1745">ECK60*$C$65*$C66</f>
        <v>0</v>
      </c>
      <c r="ECM66" s="374">
        <f t="shared" ref="ECM66" si="1746">ECM60*$C$65*$C66</f>
        <v>0</v>
      </c>
      <c r="ECO66" s="374">
        <f t="shared" ref="ECO66" si="1747">ECO60*$C$65*$C66</f>
        <v>0</v>
      </c>
      <c r="ECQ66" s="374">
        <f t="shared" ref="ECQ66" si="1748">ECQ60*$C$65*$C66</f>
        <v>0</v>
      </c>
      <c r="ECS66" s="374">
        <f t="shared" ref="ECS66" si="1749">ECS60*$C$65*$C66</f>
        <v>0</v>
      </c>
      <c r="ECU66" s="374">
        <f t="shared" ref="ECU66" si="1750">ECU60*$C$65*$C66</f>
        <v>0</v>
      </c>
      <c r="ECW66" s="374">
        <f t="shared" ref="ECW66" si="1751">ECW60*$C$65*$C66</f>
        <v>0</v>
      </c>
      <c r="ECY66" s="374">
        <f t="shared" ref="ECY66" si="1752">ECY60*$C$65*$C66</f>
        <v>0</v>
      </c>
      <c r="EDA66" s="374">
        <f t="shared" ref="EDA66" si="1753">EDA60*$C$65*$C66</f>
        <v>0</v>
      </c>
      <c r="EDC66" s="374">
        <f t="shared" ref="EDC66" si="1754">EDC60*$C$65*$C66</f>
        <v>0</v>
      </c>
      <c r="EDE66" s="374">
        <f t="shared" ref="EDE66" si="1755">EDE60*$C$65*$C66</f>
        <v>0</v>
      </c>
      <c r="EDG66" s="374">
        <f t="shared" ref="EDG66" si="1756">EDG60*$C$65*$C66</f>
        <v>0</v>
      </c>
      <c r="EDI66" s="374">
        <f t="shared" ref="EDI66" si="1757">EDI60*$C$65*$C66</f>
        <v>0</v>
      </c>
      <c r="EDK66" s="374">
        <f t="shared" ref="EDK66" si="1758">EDK60*$C$65*$C66</f>
        <v>0</v>
      </c>
      <c r="EDM66" s="374">
        <f t="shared" ref="EDM66" si="1759">EDM60*$C$65*$C66</f>
        <v>0</v>
      </c>
      <c r="EDO66" s="374">
        <f t="shared" ref="EDO66" si="1760">EDO60*$C$65*$C66</f>
        <v>0</v>
      </c>
      <c r="EDQ66" s="374">
        <f t="shared" ref="EDQ66" si="1761">EDQ60*$C$65*$C66</f>
        <v>0</v>
      </c>
      <c r="EDS66" s="374">
        <f t="shared" ref="EDS66" si="1762">EDS60*$C$65*$C66</f>
        <v>0</v>
      </c>
      <c r="EDU66" s="374">
        <f t="shared" ref="EDU66" si="1763">EDU60*$C$65*$C66</f>
        <v>0</v>
      </c>
      <c r="EDW66" s="374">
        <f t="shared" ref="EDW66" si="1764">EDW60*$C$65*$C66</f>
        <v>0</v>
      </c>
      <c r="EDY66" s="374">
        <f t="shared" ref="EDY66" si="1765">EDY60*$C$65*$C66</f>
        <v>0</v>
      </c>
      <c r="EEA66" s="374">
        <f t="shared" ref="EEA66" si="1766">EEA60*$C$65*$C66</f>
        <v>0</v>
      </c>
      <c r="EEC66" s="374">
        <f t="shared" ref="EEC66" si="1767">EEC60*$C$65*$C66</f>
        <v>0</v>
      </c>
      <c r="EEE66" s="374">
        <f t="shared" ref="EEE66" si="1768">EEE60*$C$65*$C66</f>
        <v>0</v>
      </c>
      <c r="EEG66" s="374">
        <f t="shared" ref="EEG66" si="1769">EEG60*$C$65*$C66</f>
        <v>0</v>
      </c>
      <c r="EEI66" s="374">
        <f t="shared" ref="EEI66" si="1770">EEI60*$C$65*$C66</f>
        <v>0</v>
      </c>
      <c r="EEK66" s="374">
        <f t="shared" ref="EEK66" si="1771">EEK60*$C$65*$C66</f>
        <v>0</v>
      </c>
      <c r="EEM66" s="374">
        <f t="shared" ref="EEM66" si="1772">EEM60*$C$65*$C66</f>
        <v>0</v>
      </c>
      <c r="EEO66" s="374">
        <f t="shared" ref="EEO66" si="1773">EEO60*$C$65*$C66</f>
        <v>0</v>
      </c>
      <c r="EEQ66" s="374">
        <f t="shared" ref="EEQ66" si="1774">EEQ60*$C$65*$C66</f>
        <v>0</v>
      </c>
      <c r="EES66" s="374">
        <f t="shared" ref="EES66" si="1775">EES60*$C$65*$C66</f>
        <v>0</v>
      </c>
      <c r="EEU66" s="374">
        <f t="shared" ref="EEU66" si="1776">EEU60*$C$65*$C66</f>
        <v>0</v>
      </c>
      <c r="EEW66" s="374">
        <f t="shared" ref="EEW66" si="1777">EEW60*$C$65*$C66</f>
        <v>0</v>
      </c>
      <c r="EEY66" s="374">
        <f t="shared" ref="EEY66" si="1778">EEY60*$C$65*$C66</f>
        <v>0</v>
      </c>
      <c r="EFA66" s="374">
        <f t="shared" ref="EFA66" si="1779">EFA60*$C$65*$C66</f>
        <v>0</v>
      </c>
      <c r="EFC66" s="374">
        <f t="shared" ref="EFC66" si="1780">EFC60*$C$65*$C66</f>
        <v>0</v>
      </c>
      <c r="EFE66" s="374">
        <f t="shared" ref="EFE66" si="1781">EFE60*$C$65*$C66</f>
        <v>0</v>
      </c>
      <c r="EFG66" s="374">
        <f t="shared" ref="EFG66" si="1782">EFG60*$C$65*$C66</f>
        <v>0</v>
      </c>
      <c r="EFI66" s="374">
        <f t="shared" ref="EFI66" si="1783">EFI60*$C$65*$C66</f>
        <v>0</v>
      </c>
      <c r="EFK66" s="374">
        <f t="shared" ref="EFK66" si="1784">EFK60*$C$65*$C66</f>
        <v>0</v>
      </c>
      <c r="EFM66" s="374">
        <f t="shared" ref="EFM66" si="1785">EFM60*$C$65*$C66</f>
        <v>0</v>
      </c>
      <c r="EFO66" s="374">
        <f t="shared" ref="EFO66" si="1786">EFO60*$C$65*$C66</f>
        <v>0</v>
      </c>
      <c r="EFQ66" s="374">
        <f t="shared" ref="EFQ66" si="1787">EFQ60*$C$65*$C66</f>
        <v>0</v>
      </c>
      <c r="EFS66" s="374">
        <f t="shared" ref="EFS66" si="1788">EFS60*$C$65*$C66</f>
        <v>0</v>
      </c>
      <c r="EFU66" s="374">
        <f t="shared" ref="EFU66" si="1789">EFU60*$C$65*$C66</f>
        <v>0</v>
      </c>
      <c r="EFW66" s="374">
        <f t="shared" ref="EFW66" si="1790">EFW60*$C$65*$C66</f>
        <v>0</v>
      </c>
      <c r="EFY66" s="374">
        <f t="shared" ref="EFY66" si="1791">EFY60*$C$65*$C66</f>
        <v>0</v>
      </c>
      <c r="EGA66" s="374">
        <f t="shared" ref="EGA66" si="1792">EGA60*$C$65*$C66</f>
        <v>0</v>
      </c>
      <c r="EGC66" s="374">
        <f t="shared" ref="EGC66" si="1793">EGC60*$C$65*$C66</f>
        <v>0</v>
      </c>
      <c r="EGE66" s="374">
        <f t="shared" ref="EGE66" si="1794">EGE60*$C$65*$C66</f>
        <v>0</v>
      </c>
      <c r="EGG66" s="374">
        <f t="shared" ref="EGG66" si="1795">EGG60*$C$65*$C66</f>
        <v>0</v>
      </c>
      <c r="EGI66" s="374">
        <f t="shared" ref="EGI66" si="1796">EGI60*$C$65*$C66</f>
        <v>0</v>
      </c>
      <c r="EGK66" s="374">
        <f t="shared" ref="EGK66" si="1797">EGK60*$C$65*$C66</f>
        <v>0</v>
      </c>
      <c r="EGM66" s="374">
        <f t="shared" ref="EGM66" si="1798">EGM60*$C$65*$C66</f>
        <v>0</v>
      </c>
      <c r="EGO66" s="374">
        <f t="shared" ref="EGO66" si="1799">EGO60*$C$65*$C66</f>
        <v>0</v>
      </c>
      <c r="EGQ66" s="374">
        <f t="shared" ref="EGQ66" si="1800">EGQ60*$C$65*$C66</f>
        <v>0</v>
      </c>
      <c r="EGS66" s="374">
        <f t="shared" ref="EGS66" si="1801">EGS60*$C$65*$C66</f>
        <v>0</v>
      </c>
      <c r="EGU66" s="374">
        <f t="shared" ref="EGU66" si="1802">EGU60*$C$65*$C66</f>
        <v>0</v>
      </c>
      <c r="EGW66" s="374">
        <f t="shared" ref="EGW66" si="1803">EGW60*$C$65*$C66</f>
        <v>0</v>
      </c>
      <c r="EGY66" s="374">
        <f t="shared" ref="EGY66" si="1804">EGY60*$C$65*$C66</f>
        <v>0</v>
      </c>
      <c r="EHA66" s="374">
        <f t="shared" ref="EHA66" si="1805">EHA60*$C$65*$C66</f>
        <v>0</v>
      </c>
      <c r="EHC66" s="374">
        <f t="shared" ref="EHC66" si="1806">EHC60*$C$65*$C66</f>
        <v>0</v>
      </c>
      <c r="EHE66" s="374">
        <f t="shared" ref="EHE66" si="1807">EHE60*$C$65*$C66</f>
        <v>0</v>
      </c>
      <c r="EHG66" s="374">
        <f t="shared" ref="EHG66" si="1808">EHG60*$C$65*$C66</f>
        <v>0</v>
      </c>
      <c r="EHI66" s="374">
        <f t="shared" ref="EHI66" si="1809">EHI60*$C$65*$C66</f>
        <v>0</v>
      </c>
      <c r="EHK66" s="374">
        <f t="shared" ref="EHK66" si="1810">EHK60*$C$65*$C66</f>
        <v>0</v>
      </c>
      <c r="EHM66" s="374">
        <f t="shared" ref="EHM66" si="1811">EHM60*$C$65*$C66</f>
        <v>0</v>
      </c>
      <c r="EHO66" s="374">
        <f t="shared" ref="EHO66" si="1812">EHO60*$C$65*$C66</f>
        <v>0</v>
      </c>
      <c r="EHQ66" s="374">
        <f t="shared" ref="EHQ66" si="1813">EHQ60*$C$65*$C66</f>
        <v>0</v>
      </c>
      <c r="EHS66" s="374">
        <f t="shared" ref="EHS66" si="1814">EHS60*$C$65*$C66</f>
        <v>0</v>
      </c>
      <c r="EHU66" s="374">
        <f t="shared" ref="EHU66" si="1815">EHU60*$C$65*$C66</f>
        <v>0</v>
      </c>
      <c r="EHW66" s="374">
        <f t="shared" ref="EHW66" si="1816">EHW60*$C$65*$C66</f>
        <v>0</v>
      </c>
      <c r="EHY66" s="374">
        <f t="shared" ref="EHY66" si="1817">EHY60*$C$65*$C66</f>
        <v>0</v>
      </c>
      <c r="EIA66" s="374">
        <f t="shared" ref="EIA66" si="1818">EIA60*$C$65*$C66</f>
        <v>0</v>
      </c>
      <c r="EIC66" s="374">
        <f t="shared" ref="EIC66" si="1819">EIC60*$C$65*$C66</f>
        <v>0</v>
      </c>
      <c r="EIE66" s="374">
        <f t="shared" ref="EIE66" si="1820">EIE60*$C$65*$C66</f>
        <v>0</v>
      </c>
      <c r="EIG66" s="374">
        <f t="shared" ref="EIG66" si="1821">EIG60*$C$65*$C66</f>
        <v>0</v>
      </c>
      <c r="EII66" s="374">
        <f t="shared" ref="EII66" si="1822">EII60*$C$65*$C66</f>
        <v>0</v>
      </c>
      <c r="EIK66" s="374">
        <f t="shared" ref="EIK66" si="1823">EIK60*$C$65*$C66</f>
        <v>0</v>
      </c>
      <c r="EIM66" s="374">
        <f t="shared" ref="EIM66" si="1824">EIM60*$C$65*$C66</f>
        <v>0</v>
      </c>
      <c r="EIO66" s="374">
        <f t="shared" ref="EIO66" si="1825">EIO60*$C$65*$C66</f>
        <v>0</v>
      </c>
      <c r="EIQ66" s="374">
        <f t="shared" ref="EIQ66" si="1826">EIQ60*$C$65*$C66</f>
        <v>0</v>
      </c>
      <c r="EIS66" s="374">
        <f t="shared" ref="EIS66" si="1827">EIS60*$C$65*$C66</f>
        <v>0</v>
      </c>
      <c r="EIU66" s="374">
        <f t="shared" ref="EIU66" si="1828">EIU60*$C$65*$C66</f>
        <v>0</v>
      </c>
      <c r="EIW66" s="374">
        <f t="shared" ref="EIW66" si="1829">EIW60*$C$65*$C66</f>
        <v>0</v>
      </c>
      <c r="EIY66" s="374">
        <f t="shared" ref="EIY66" si="1830">EIY60*$C$65*$C66</f>
        <v>0</v>
      </c>
      <c r="EJA66" s="374">
        <f t="shared" ref="EJA66" si="1831">EJA60*$C$65*$C66</f>
        <v>0</v>
      </c>
      <c r="EJC66" s="374">
        <f t="shared" ref="EJC66" si="1832">EJC60*$C$65*$C66</f>
        <v>0</v>
      </c>
      <c r="EJE66" s="374">
        <f t="shared" ref="EJE66" si="1833">EJE60*$C$65*$C66</f>
        <v>0</v>
      </c>
      <c r="EJG66" s="374">
        <f t="shared" ref="EJG66" si="1834">EJG60*$C$65*$C66</f>
        <v>0</v>
      </c>
      <c r="EJI66" s="374">
        <f t="shared" ref="EJI66" si="1835">EJI60*$C$65*$C66</f>
        <v>0</v>
      </c>
      <c r="EJK66" s="374">
        <f t="shared" ref="EJK66" si="1836">EJK60*$C$65*$C66</f>
        <v>0</v>
      </c>
      <c r="EJM66" s="374">
        <f t="shared" ref="EJM66" si="1837">EJM60*$C$65*$C66</f>
        <v>0</v>
      </c>
      <c r="EJO66" s="374">
        <f t="shared" ref="EJO66" si="1838">EJO60*$C$65*$C66</f>
        <v>0</v>
      </c>
      <c r="EJQ66" s="374">
        <f t="shared" ref="EJQ66" si="1839">EJQ60*$C$65*$C66</f>
        <v>0</v>
      </c>
      <c r="EJS66" s="374">
        <f t="shared" ref="EJS66" si="1840">EJS60*$C$65*$C66</f>
        <v>0</v>
      </c>
      <c r="EJU66" s="374">
        <f t="shared" ref="EJU66" si="1841">EJU60*$C$65*$C66</f>
        <v>0</v>
      </c>
      <c r="EJW66" s="374">
        <f t="shared" ref="EJW66" si="1842">EJW60*$C$65*$C66</f>
        <v>0</v>
      </c>
      <c r="EJY66" s="374">
        <f t="shared" ref="EJY66" si="1843">EJY60*$C$65*$C66</f>
        <v>0</v>
      </c>
      <c r="EKA66" s="374">
        <f t="shared" ref="EKA66" si="1844">EKA60*$C$65*$C66</f>
        <v>0</v>
      </c>
      <c r="EKC66" s="374">
        <f t="shared" ref="EKC66" si="1845">EKC60*$C$65*$C66</f>
        <v>0</v>
      </c>
      <c r="EKE66" s="374">
        <f t="shared" ref="EKE66" si="1846">EKE60*$C$65*$C66</f>
        <v>0</v>
      </c>
      <c r="EKG66" s="374">
        <f t="shared" ref="EKG66" si="1847">EKG60*$C$65*$C66</f>
        <v>0</v>
      </c>
      <c r="EKI66" s="374">
        <f t="shared" ref="EKI66" si="1848">EKI60*$C$65*$C66</f>
        <v>0</v>
      </c>
      <c r="EKK66" s="374">
        <f t="shared" ref="EKK66" si="1849">EKK60*$C$65*$C66</f>
        <v>0</v>
      </c>
      <c r="EKM66" s="374">
        <f t="shared" ref="EKM66" si="1850">EKM60*$C$65*$C66</f>
        <v>0</v>
      </c>
      <c r="EKO66" s="374">
        <f t="shared" ref="EKO66" si="1851">EKO60*$C$65*$C66</f>
        <v>0</v>
      </c>
      <c r="EKQ66" s="374">
        <f t="shared" ref="EKQ66" si="1852">EKQ60*$C$65*$C66</f>
        <v>0</v>
      </c>
      <c r="EKS66" s="374">
        <f t="shared" ref="EKS66" si="1853">EKS60*$C$65*$C66</f>
        <v>0</v>
      </c>
      <c r="EKU66" s="374">
        <f t="shared" ref="EKU66" si="1854">EKU60*$C$65*$C66</f>
        <v>0</v>
      </c>
      <c r="EKW66" s="374">
        <f t="shared" ref="EKW66" si="1855">EKW60*$C$65*$C66</f>
        <v>0</v>
      </c>
      <c r="EKY66" s="374">
        <f t="shared" ref="EKY66" si="1856">EKY60*$C$65*$C66</f>
        <v>0</v>
      </c>
      <c r="ELA66" s="374">
        <f t="shared" ref="ELA66" si="1857">ELA60*$C$65*$C66</f>
        <v>0</v>
      </c>
      <c r="ELC66" s="374">
        <f t="shared" ref="ELC66" si="1858">ELC60*$C$65*$C66</f>
        <v>0</v>
      </c>
      <c r="ELE66" s="374">
        <f t="shared" ref="ELE66" si="1859">ELE60*$C$65*$C66</f>
        <v>0</v>
      </c>
      <c r="ELG66" s="374">
        <f t="shared" ref="ELG66" si="1860">ELG60*$C$65*$C66</f>
        <v>0</v>
      </c>
      <c r="ELI66" s="374">
        <f t="shared" ref="ELI66" si="1861">ELI60*$C$65*$C66</f>
        <v>0</v>
      </c>
      <c r="ELK66" s="374">
        <f t="shared" ref="ELK66" si="1862">ELK60*$C$65*$C66</f>
        <v>0</v>
      </c>
      <c r="ELM66" s="374">
        <f t="shared" ref="ELM66" si="1863">ELM60*$C$65*$C66</f>
        <v>0</v>
      </c>
      <c r="ELO66" s="374">
        <f t="shared" ref="ELO66" si="1864">ELO60*$C$65*$C66</f>
        <v>0</v>
      </c>
      <c r="ELQ66" s="374">
        <f t="shared" ref="ELQ66" si="1865">ELQ60*$C$65*$C66</f>
        <v>0</v>
      </c>
      <c r="ELS66" s="374">
        <f t="shared" ref="ELS66" si="1866">ELS60*$C$65*$C66</f>
        <v>0</v>
      </c>
      <c r="ELU66" s="374">
        <f t="shared" ref="ELU66" si="1867">ELU60*$C$65*$C66</f>
        <v>0</v>
      </c>
      <c r="ELW66" s="374">
        <f t="shared" ref="ELW66" si="1868">ELW60*$C$65*$C66</f>
        <v>0</v>
      </c>
      <c r="ELY66" s="374">
        <f t="shared" ref="ELY66" si="1869">ELY60*$C$65*$C66</f>
        <v>0</v>
      </c>
      <c r="EMA66" s="374">
        <f t="shared" ref="EMA66" si="1870">EMA60*$C$65*$C66</f>
        <v>0</v>
      </c>
      <c r="EMC66" s="374">
        <f t="shared" ref="EMC66" si="1871">EMC60*$C$65*$C66</f>
        <v>0</v>
      </c>
      <c r="EME66" s="374">
        <f t="shared" ref="EME66" si="1872">EME60*$C$65*$C66</f>
        <v>0</v>
      </c>
      <c r="EMG66" s="374">
        <f t="shared" ref="EMG66" si="1873">EMG60*$C$65*$C66</f>
        <v>0</v>
      </c>
      <c r="EMI66" s="374">
        <f t="shared" ref="EMI66" si="1874">EMI60*$C$65*$C66</f>
        <v>0</v>
      </c>
      <c r="EMK66" s="374">
        <f t="shared" ref="EMK66" si="1875">EMK60*$C$65*$C66</f>
        <v>0</v>
      </c>
      <c r="EMM66" s="374">
        <f t="shared" ref="EMM66" si="1876">EMM60*$C$65*$C66</f>
        <v>0</v>
      </c>
      <c r="EMO66" s="374">
        <f t="shared" ref="EMO66" si="1877">EMO60*$C$65*$C66</f>
        <v>0</v>
      </c>
      <c r="EMQ66" s="374">
        <f t="shared" ref="EMQ66" si="1878">EMQ60*$C$65*$C66</f>
        <v>0</v>
      </c>
      <c r="EMS66" s="374">
        <f t="shared" ref="EMS66" si="1879">EMS60*$C$65*$C66</f>
        <v>0</v>
      </c>
      <c r="EMU66" s="374">
        <f t="shared" ref="EMU66" si="1880">EMU60*$C$65*$C66</f>
        <v>0</v>
      </c>
      <c r="EMW66" s="374">
        <f t="shared" ref="EMW66" si="1881">EMW60*$C$65*$C66</f>
        <v>0</v>
      </c>
      <c r="EMY66" s="374">
        <f t="shared" ref="EMY66" si="1882">EMY60*$C$65*$C66</f>
        <v>0</v>
      </c>
      <c r="ENA66" s="374">
        <f t="shared" ref="ENA66" si="1883">ENA60*$C$65*$C66</f>
        <v>0</v>
      </c>
      <c r="ENC66" s="374">
        <f t="shared" ref="ENC66" si="1884">ENC60*$C$65*$C66</f>
        <v>0</v>
      </c>
      <c r="ENE66" s="374">
        <f t="shared" ref="ENE66" si="1885">ENE60*$C$65*$C66</f>
        <v>0</v>
      </c>
      <c r="ENG66" s="374">
        <f t="shared" ref="ENG66" si="1886">ENG60*$C$65*$C66</f>
        <v>0</v>
      </c>
      <c r="ENI66" s="374">
        <f t="shared" ref="ENI66" si="1887">ENI60*$C$65*$C66</f>
        <v>0</v>
      </c>
      <c r="ENK66" s="374">
        <f t="shared" ref="ENK66" si="1888">ENK60*$C$65*$C66</f>
        <v>0</v>
      </c>
      <c r="ENM66" s="374">
        <f t="shared" ref="ENM66" si="1889">ENM60*$C$65*$C66</f>
        <v>0</v>
      </c>
      <c r="ENO66" s="374">
        <f t="shared" ref="ENO66" si="1890">ENO60*$C$65*$C66</f>
        <v>0</v>
      </c>
      <c r="ENQ66" s="374">
        <f t="shared" ref="ENQ66" si="1891">ENQ60*$C$65*$C66</f>
        <v>0</v>
      </c>
      <c r="ENS66" s="374">
        <f t="shared" ref="ENS66" si="1892">ENS60*$C$65*$C66</f>
        <v>0</v>
      </c>
      <c r="ENU66" s="374">
        <f t="shared" ref="ENU66" si="1893">ENU60*$C$65*$C66</f>
        <v>0</v>
      </c>
      <c r="ENW66" s="374">
        <f t="shared" ref="ENW66" si="1894">ENW60*$C$65*$C66</f>
        <v>0</v>
      </c>
      <c r="ENY66" s="374">
        <f t="shared" ref="ENY66" si="1895">ENY60*$C$65*$C66</f>
        <v>0</v>
      </c>
      <c r="EOA66" s="374">
        <f t="shared" ref="EOA66" si="1896">EOA60*$C$65*$C66</f>
        <v>0</v>
      </c>
      <c r="EOC66" s="374">
        <f t="shared" ref="EOC66" si="1897">EOC60*$C$65*$C66</f>
        <v>0</v>
      </c>
      <c r="EOE66" s="374">
        <f t="shared" ref="EOE66" si="1898">EOE60*$C$65*$C66</f>
        <v>0</v>
      </c>
      <c r="EOG66" s="374">
        <f t="shared" ref="EOG66" si="1899">EOG60*$C$65*$C66</f>
        <v>0</v>
      </c>
      <c r="EOI66" s="374">
        <f t="shared" ref="EOI66" si="1900">EOI60*$C$65*$C66</f>
        <v>0</v>
      </c>
      <c r="EOK66" s="374">
        <f t="shared" ref="EOK66" si="1901">EOK60*$C$65*$C66</f>
        <v>0</v>
      </c>
      <c r="EOM66" s="374">
        <f t="shared" ref="EOM66" si="1902">EOM60*$C$65*$C66</f>
        <v>0</v>
      </c>
      <c r="EOO66" s="374">
        <f t="shared" ref="EOO66" si="1903">EOO60*$C$65*$C66</f>
        <v>0</v>
      </c>
      <c r="EOQ66" s="374">
        <f t="shared" ref="EOQ66" si="1904">EOQ60*$C$65*$C66</f>
        <v>0</v>
      </c>
      <c r="EOS66" s="374">
        <f t="shared" ref="EOS66" si="1905">EOS60*$C$65*$C66</f>
        <v>0</v>
      </c>
      <c r="EOU66" s="374">
        <f t="shared" ref="EOU66" si="1906">EOU60*$C$65*$C66</f>
        <v>0</v>
      </c>
      <c r="EOW66" s="374">
        <f t="shared" ref="EOW66" si="1907">EOW60*$C$65*$C66</f>
        <v>0</v>
      </c>
      <c r="EOY66" s="374">
        <f t="shared" ref="EOY66" si="1908">EOY60*$C$65*$C66</f>
        <v>0</v>
      </c>
      <c r="EPA66" s="374">
        <f t="shared" ref="EPA66" si="1909">EPA60*$C$65*$C66</f>
        <v>0</v>
      </c>
      <c r="EPC66" s="374">
        <f t="shared" ref="EPC66" si="1910">EPC60*$C$65*$C66</f>
        <v>0</v>
      </c>
      <c r="EPE66" s="374">
        <f t="shared" ref="EPE66" si="1911">EPE60*$C$65*$C66</f>
        <v>0</v>
      </c>
      <c r="EPG66" s="374">
        <f t="shared" ref="EPG66" si="1912">EPG60*$C$65*$C66</f>
        <v>0</v>
      </c>
      <c r="EPI66" s="374">
        <f t="shared" ref="EPI66" si="1913">EPI60*$C$65*$C66</f>
        <v>0</v>
      </c>
      <c r="EPK66" s="374">
        <f t="shared" ref="EPK66" si="1914">EPK60*$C$65*$C66</f>
        <v>0</v>
      </c>
      <c r="EPM66" s="374">
        <f t="shared" ref="EPM66" si="1915">EPM60*$C$65*$C66</f>
        <v>0</v>
      </c>
      <c r="EPO66" s="374">
        <f t="shared" ref="EPO66" si="1916">EPO60*$C$65*$C66</f>
        <v>0</v>
      </c>
      <c r="EPQ66" s="374">
        <f t="shared" ref="EPQ66" si="1917">EPQ60*$C$65*$C66</f>
        <v>0</v>
      </c>
      <c r="EPS66" s="374">
        <f t="shared" ref="EPS66" si="1918">EPS60*$C$65*$C66</f>
        <v>0</v>
      </c>
      <c r="EPU66" s="374">
        <f t="shared" ref="EPU66" si="1919">EPU60*$C$65*$C66</f>
        <v>0</v>
      </c>
      <c r="EPW66" s="374">
        <f t="shared" ref="EPW66" si="1920">EPW60*$C$65*$C66</f>
        <v>0</v>
      </c>
      <c r="EPY66" s="374">
        <f t="shared" ref="EPY66" si="1921">EPY60*$C$65*$C66</f>
        <v>0</v>
      </c>
      <c r="EQA66" s="374">
        <f t="shared" ref="EQA66" si="1922">EQA60*$C$65*$C66</f>
        <v>0</v>
      </c>
      <c r="EQC66" s="374">
        <f t="shared" ref="EQC66" si="1923">EQC60*$C$65*$C66</f>
        <v>0</v>
      </c>
      <c r="EQE66" s="374">
        <f t="shared" ref="EQE66" si="1924">EQE60*$C$65*$C66</f>
        <v>0</v>
      </c>
      <c r="EQG66" s="374">
        <f t="shared" ref="EQG66" si="1925">EQG60*$C$65*$C66</f>
        <v>0</v>
      </c>
      <c r="EQI66" s="374">
        <f t="shared" ref="EQI66" si="1926">EQI60*$C$65*$C66</f>
        <v>0</v>
      </c>
      <c r="EQK66" s="374">
        <f t="shared" ref="EQK66" si="1927">EQK60*$C$65*$C66</f>
        <v>0</v>
      </c>
      <c r="EQM66" s="374">
        <f t="shared" ref="EQM66" si="1928">EQM60*$C$65*$C66</f>
        <v>0</v>
      </c>
      <c r="EQO66" s="374">
        <f t="shared" ref="EQO66" si="1929">EQO60*$C$65*$C66</f>
        <v>0</v>
      </c>
      <c r="EQQ66" s="374">
        <f t="shared" ref="EQQ66" si="1930">EQQ60*$C$65*$C66</f>
        <v>0</v>
      </c>
      <c r="EQS66" s="374">
        <f t="shared" ref="EQS66" si="1931">EQS60*$C$65*$C66</f>
        <v>0</v>
      </c>
      <c r="EQU66" s="374">
        <f t="shared" ref="EQU66" si="1932">EQU60*$C$65*$C66</f>
        <v>0</v>
      </c>
      <c r="EQW66" s="374">
        <f t="shared" ref="EQW66" si="1933">EQW60*$C$65*$C66</f>
        <v>0</v>
      </c>
      <c r="EQY66" s="374">
        <f t="shared" ref="EQY66" si="1934">EQY60*$C$65*$C66</f>
        <v>0</v>
      </c>
      <c r="ERA66" s="374">
        <f t="shared" ref="ERA66" si="1935">ERA60*$C$65*$C66</f>
        <v>0</v>
      </c>
      <c r="ERC66" s="374">
        <f t="shared" ref="ERC66" si="1936">ERC60*$C$65*$C66</f>
        <v>0</v>
      </c>
      <c r="ERE66" s="374">
        <f t="shared" ref="ERE66" si="1937">ERE60*$C$65*$C66</f>
        <v>0</v>
      </c>
      <c r="ERG66" s="374">
        <f t="shared" ref="ERG66" si="1938">ERG60*$C$65*$C66</f>
        <v>0</v>
      </c>
      <c r="ERI66" s="374">
        <f t="shared" ref="ERI66" si="1939">ERI60*$C$65*$C66</f>
        <v>0</v>
      </c>
      <c r="ERK66" s="374">
        <f t="shared" ref="ERK66" si="1940">ERK60*$C$65*$C66</f>
        <v>0</v>
      </c>
      <c r="ERM66" s="374">
        <f t="shared" ref="ERM66" si="1941">ERM60*$C$65*$C66</f>
        <v>0</v>
      </c>
      <c r="ERO66" s="374">
        <f t="shared" ref="ERO66" si="1942">ERO60*$C$65*$C66</f>
        <v>0</v>
      </c>
      <c r="ERQ66" s="374">
        <f t="shared" ref="ERQ66" si="1943">ERQ60*$C$65*$C66</f>
        <v>0</v>
      </c>
      <c r="ERS66" s="374">
        <f t="shared" ref="ERS66" si="1944">ERS60*$C$65*$C66</f>
        <v>0</v>
      </c>
      <c r="ERU66" s="374">
        <f t="shared" ref="ERU66" si="1945">ERU60*$C$65*$C66</f>
        <v>0</v>
      </c>
      <c r="ERW66" s="374">
        <f t="shared" ref="ERW66" si="1946">ERW60*$C$65*$C66</f>
        <v>0</v>
      </c>
      <c r="ERY66" s="374">
        <f t="shared" ref="ERY66" si="1947">ERY60*$C$65*$C66</f>
        <v>0</v>
      </c>
      <c r="ESA66" s="374">
        <f t="shared" ref="ESA66" si="1948">ESA60*$C$65*$C66</f>
        <v>0</v>
      </c>
      <c r="ESC66" s="374">
        <f t="shared" ref="ESC66" si="1949">ESC60*$C$65*$C66</f>
        <v>0</v>
      </c>
      <c r="ESE66" s="374">
        <f t="shared" ref="ESE66" si="1950">ESE60*$C$65*$C66</f>
        <v>0</v>
      </c>
      <c r="ESG66" s="374">
        <f t="shared" ref="ESG66" si="1951">ESG60*$C$65*$C66</f>
        <v>0</v>
      </c>
      <c r="ESI66" s="374">
        <f t="shared" ref="ESI66" si="1952">ESI60*$C$65*$C66</f>
        <v>0</v>
      </c>
      <c r="ESK66" s="374">
        <f t="shared" ref="ESK66" si="1953">ESK60*$C$65*$C66</f>
        <v>0</v>
      </c>
      <c r="ESM66" s="374">
        <f t="shared" ref="ESM66" si="1954">ESM60*$C$65*$C66</f>
        <v>0</v>
      </c>
      <c r="ESO66" s="374">
        <f t="shared" ref="ESO66" si="1955">ESO60*$C$65*$C66</f>
        <v>0</v>
      </c>
      <c r="ESQ66" s="374">
        <f t="shared" ref="ESQ66" si="1956">ESQ60*$C$65*$C66</f>
        <v>0</v>
      </c>
      <c r="ESS66" s="374">
        <f t="shared" ref="ESS66" si="1957">ESS60*$C$65*$C66</f>
        <v>0</v>
      </c>
      <c r="ESU66" s="374">
        <f t="shared" ref="ESU66" si="1958">ESU60*$C$65*$C66</f>
        <v>0</v>
      </c>
      <c r="ESW66" s="374">
        <f t="shared" ref="ESW66" si="1959">ESW60*$C$65*$C66</f>
        <v>0</v>
      </c>
      <c r="ESY66" s="374">
        <f t="shared" ref="ESY66" si="1960">ESY60*$C$65*$C66</f>
        <v>0</v>
      </c>
      <c r="ETA66" s="374">
        <f t="shared" ref="ETA66" si="1961">ETA60*$C$65*$C66</f>
        <v>0</v>
      </c>
      <c r="ETC66" s="374">
        <f t="shared" ref="ETC66" si="1962">ETC60*$C$65*$C66</f>
        <v>0</v>
      </c>
      <c r="ETE66" s="374">
        <f t="shared" ref="ETE66" si="1963">ETE60*$C$65*$C66</f>
        <v>0</v>
      </c>
      <c r="ETG66" s="374">
        <f t="shared" ref="ETG66" si="1964">ETG60*$C$65*$C66</f>
        <v>0</v>
      </c>
      <c r="ETI66" s="374">
        <f t="shared" ref="ETI66" si="1965">ETI60*$C$65*$C66</f>
        <v>0</v>
      </c>
      <c r="ETK66" s="374">
        <f t="shared" ref="ETK66" si="1966">ETK60*$C$65*$C66</f>
        <v>0</v>
      </c>
      <c r="ETM66" s="374">
        <f t="shared" ref="ETM66" si="1967">ETM60*$C$65*$C66</f>
        <v>0</v>
      </c>
      <c r="ETO66" s="374">
        <f t="shared" ref="ETO66" si="1968">ETO60*$C$65*$C66</f>
        <v>0</v>
      </c>
      <c r="ETQ66" s="374">
        <f t="shared" ref="ETQ66" si="1969">ETQ60*$C$65*$C66</f>
        <v>0</v>
      </c>
      <c r="ETS66" s="374">
        <f t="shared" ref="ETS66" si="1970">ETS60*$C$65*$C66</f>
        <v>0</v>
      </c>
      <c r="ETU66" s="374">
        <f t="shared" ref="ETU66" si="1971">ETU60*$C$65*$C66</f>
        <v>0</v>
      </c>
      <c r="ETW66" s="374">
        <f t="shared" ref="ETW66" si="1972">ETW60*$C$65*$C66</f>
        <v>0</v>
      </c>
      <c r="ETY66" s="374">
        <f t="shared" ref="ETY66" si="1973">ETY60*$C$65*$C66</f>
        <v>0</v>
      </c>
      <c r="EUA66" s="374">
        <f t="shared" ref="EUA66" si="1974">EUA60*$C$65*$C66</f>
        <v>0</v>
      </c>
      <c r="EUC66" s="374">
        <f t="shared" ref="EUC66" si="1975">EUC60*$C$65*$C66</f>
        <v>0</v>
      </c>
      <c r="EUE66" s="374">
        <f t="shared" ref="EUE66" si="1976">EUE60*$C$65*$C66</f>
        <v>0</v>
      </c>
      <c r="EUG66" s="374">
        <f t="shared" ref="EUG66" si="1977">EUG60*$C$65*$C66</f>
        <v>0</v>
      </c>
      <c r="EUI66" s="374">
        <f t="shared" ref="EUI66" si="1978">EUI60*$C$65*$C66</f>
        <v>0</v>
      </c>
      <c r="EUK66" s="374">
        <f t="shared" ref="EUK66" si="1979">EUK60*$C$65*$C66</f>
        <v>0</v>
      </c>
      <c r="EUM66" s="374">
        <f t="shared" ref="EUM66" si="1980">EUM60*$C$65*$C66</f>
        <v>0</v>
      </c>
      <c r="EUO66" s="374">
        <f t="shared" ref="EUO66" si="1981">EUO60*$C$65*$C66</f>
        <v>0</v>
      </c>
      <c r="EUQ66" s="374">
        <f t="shared" ref="EUQ66" si="1982">EUQ60*$C$65*$C66</f>
        <v>0</v>
      </c>
      <c r="EUS66" s="374">
        <f t="shared" ref="EUS66" si="1983">EUS60*$C$65*$C66</f>
        <v>0</v>
      </c>
      <c r="EUU66" s="374">
        <f t="shared" ref="EUU66" si="1984">EUU60*$C$65*$C66</f>
        <v>0</v>
      </c>
      <c r="EUW66" s="374">
        <f t="shared" ref="EUW66" si="1985">EUW60*$C$65*$C66</f>
        <v>0</v>
      </c>
      <c r="EUY66" s="374">
        <f t="shared" ref="EUY66" si="1986">EUY60*$C$65*$C66</f>
        <v>0</v>
      </c>
      <c r="EVA66" s="374">
        <f t="shared" ref="EVA66" si="1987">EVA60*$C$65*$C66</f>
        <v>0</v>
      </c>
      <c r="EVC66" s="374">
        <f t="shared" ref="EVC66" si="1988">EVC60*$C$65*$C66</f>
        <v>0</v>
      </c>
      <c r="EVE66" s="374">
        <f t="shared" ref="EVE66" si="1989">EVE60*$C$65*$C66</f>
        <v>0</v>
      </c>
      <c r="EVG66" s="374">
        <f t="shared" ref="EVG66" si="1990">EVG60*$C$65*$C66</f>
        <v>0</v>
      </c>
      <c r="EVI66" s="374">
        <f t="shared" ref="EVI66" si="1991">EVI60*$C$65*$C66</f>
        <v>0</v>
      </c>
      <c r="EVK66" s="374">
        <f t="shared" ref="EVK66" si="1992">EVK60*$C$65*$C66</f>
        <v>0</v>
      </c>
      <c r="EVM66" s="374">
        <f t="shared" ref="EVM66" si="1993">EVM60*$C$65*$C66</f>
        <v>0</v>
      </c>
      <c r="EVO66" s="374">
        <f t="shared" ref="EVO66" si="1994">EVO60*$C$65*$C66</f>
        <v>0</v>
      </c>
      <c r="EVQ66" s="374">
        <f t="shared" ref="EVQ66" si="1995">EVQ60*$C$65*$C66</f>
        <v>0</v>
      </c>
      <c r="EVS66" s="374">
        <f t="shared" ref="EVS66" si="1996">EVS60*$C$65*$C66</f>
        <v>0</v>
      </c>
      <c r="EVU66" s="374">
        <f t="shared" ref="EVU66" si="1997">EVU60*$C$65*$C66</f>
        <v>0</v>
      </c>
      <c r="EVW66" s="374">
        <f t="shared" ref="EVW66" si="1998">EVW60*$C$65*$C66</f>
        <v>0</v>
      </c>
      <c r="EVY66" s="374">
        <f t="shared" ref="EVY66" si="1999">EVY60*$C$65*$C66</f>
        <v>0</v>
      </c>
      <c r="EWA66" s="374">
        <f t="shared" ref="EWA66" si="2000">EWA60*$C$65*$C66</f>
        <v>0</v>
      </c>
      <c r="EWC66" s="374">
        <f t="shared" ref="EWC66" si="2001">EWC60*$C$65*$C66</f>
        <v>0</v>
      </c>
      <c r="EWE66" s="374">
        <f t="shared" ref="EWE66" si="2002">EWE60*$C$65*$C66</f>
        <v>0</v>
      </c>
      <c r="EWG66" s="374">
        <f t="shared" ref="EWG66" si="2003">EWG60*$C$65*$C66</f>
        <v>0</v>
      </c>
      <c r="EWI66" s="374">
        <f t="shared" ref="EWI66" si="2004">EWI60*$C$65*$C66</f>
        <v>0</v>
      </c>
      <c r="EWK66" s="374">
        <f t="shared" ref="EWK66" si="2005">EWK60*$C$65*$C66</f>
        <v>0</v>
      </c>
      <c r="EWM66" s="374">
        <f t="shared" ref="EWM66" si="2006">EWM60*$C$65*$C66</f>
        <v>0</v>
      </c>
      <c r="EWO66" s="374">
        <f t="shared" ref="EWO66" si="2007">EWO60*$C$65*$C66</f>
        <v>0</v>
      </c>
      <c r="EWQ66" s="374">
        <f t="shared" ref="EWQ66" si="2008">EWQ60*$C$65*$C66</f>
        <v>0</v>
      </c>
      <c r="EWS66" s="374">
        <f t="shared" ref="EWS66" si="2009">EWS60*$C$65*$C66</f>
        <v>0</v>
      </c>
      <c r="EWU66" s="374">
        <f t="shared" ref="EWU66" si="2010">EWU60*$C$65*$C66</f>
        <v>0</v>
      </c>
      <c r="EWW66" s="374">
        <f t="shared" ref="EWW66" si="2011">EWW60*$C$65*$C66</f>
        <v>0</v>
      </c>
      <c r="EWY66" s="374">
        <f t="shared" ref="EWY66" si="2012">EWY60*$C$65*$C66</f>
        <v>0</v>
      </c>
      <c r="EXA66" s="374">
        <f t="shared" ref="EXA66" si="2013">EXA60*$C$65*$C66</f>
        <v>0</v>
      </c>
      <c r="EXC66" s="374">
        <f t="shared" ref="EXC66" si="2014">EXC60*$C$65*$C66</f>
        <v>0</v>
      </c>
      <c r="EXE66" s="374">
        <f t="shared" ref="EXE66" si="2015">EXE60*$C$65*$C66</f>
        <v>0</v>
      </c>
      <c r="EXG66" s="374">
        <f t="shared" ref="EXG66" si="2016">EXG60*$C$65*$C66</f>
        <v>0</v>
      </c>
      <c r="EXI66" s="374">
        <f t="shared" ref="EXI66" si="2017">EXI60*$C$65*$C66</f>
        <v>0</v>
      </c>
      <c r="EXK66" s="374">
        <f t="shared" ref="EXK66" si="2018">EXK60*$C$65*$C66</f>
        <v>0</v>
      </c>
      <c r="EXM66" s="374">
        <f t="shared" ref="EXM66" si="2019">EXM60*$C$65*$C66</f>
        <v>0</v>
      </c>
      <c r="EXO66" s="374">
        <f t="shared" ref="EXO66" si="2020">EXO60*$C$65*$C66</f>
        <v>0</v>
      </c>
      <c r="EXQ66" s="374">
        <f t="shared" ref="EXQ66" si="2021">EXQ60*$C$65*$C66</f>
        <v>0</v>
      </c>
      <c r="EXS66" s="374">
        <f t="shared" ref="EXS66" si="2022">EXS60*$C$65*$C66</f>
        <v>0</v>
      </c>
      <c r="EXU66" s="374">
        <f t="shared" ref="EXU66" si="2023">EXU60*$C$65*$C66</f>
        <v>0</v>
      </c>
      <c r="EXW66" s="374">
        <f t="shared" ref="EXW66" si="2024">EXW60*$C$65*$C66</f>
        <v>0</v>
      </c>
      <c r="EXY66" s="374">
        <f t="shared" ref="EXY66" si="2025">EXY60*$C$65*$C66</f>
        <v>0</v>
      </c>
      <c r="EYA66" s="374">
        <f t="shared" ref="EYA66" si="2026">EYA60*$C$65*$C66</f>
        <v>0</v>
      </c>
      <c r="EYC66" s="374">
        <f t="shared" ref="EYC66" si="2027">EYC60*$C$65*$C66</f>
        <v>0</v>
      </c>
      <c r="EYE66" s="374">
        <f t="shared" ref="EYE66" si="2028">EYE60*$C$65*$C66</f>
        <v>0</v>
      </c>
      <c r="EYG66" s="374">
        <f t="shared" ref="EYG66" si="2029">EYG60*$C$65*$C66</f>
        <v>0</v>
      </c>
      <c r="EYI66" s="374">
        <f t="shared" ref="EYI66" si="2030">EYI60*$C$65*$C66</f>
        <v>0</v>
      </c>
      <c r="EYK66" s="374">
        <f t="shared" ref="EYK66" si="2031">EYK60*$C$65*$C66</f>
        <v>0</v>
      </c>
      <c r="EYM66" s="374">
        <f t="shared" ref="EYM66" si="2032">EYM60*$C$65*$C66</f>
        <v>0</v>
      </c>
      <c r="EYO66" s="374">
        <f t="shared" ref="EYO66" si="2033">EYO60*$C$65*$C66</f>
        <v>0</v>
      </c>
      <c r="EYQ66" s="374">
        <f t="shared" ref="EYQ66" si="2034">EYQ60*$C$65*$C66</f>
        <v>0</v>
      </c>
      <c r="EYS66" s="374">
        <f t="shared" ref="EYS66" si="2035">EYS60*$C$65*$C66</f>
        <v>0</v>
      </c>
      <c r="EYU66" s="374">
        <f t="shared" ref="EYU66" si="2036">EYU60*$C$65*$C66</f>
        <v>0</v>
      </c>
      <c r="EYW66" s="374">
        <f t="shared" ref="EYW66" si="2037">EYW60*$C$65*$C66</f>
        <v>0</v>
      </c>
      <c r="EYY66" s="374">
        <f t="shared" ref="EYY66" si="2038">EYY60*$C$65*$C66</f>
        <v>0</v>
      </c>
      <c r="EZA66" s="374">
        <f t="shared" ref="EZA66" si="2039">EZA60*$C$65*$C66</f>
        <v>0</v>
      </c>
      <c r="EZC66" s="374">
        <f t="shared" ref="EZC66" si="2040">EZC60*$C$65*$C66</f>
        <v>0</v>
      </c>
      <c r="EZE66" s="374">
        <f t="shared" ref="EZE66" si="2041">EZE60*$C$65*$C66</f>
        <v>0</v>
      </c>
      <c r="EZG66" s="374">
        <f t="shared" ref="EZG66" si="2042">EZG60*$C$65*$C66</f>
        <v>0</v>
      </c>
      <c r="EZI66" s="374">
        <f t="shared" ref="EZI66" si="2043">EZI60*$C$65*$C66</f>
        <v>0</v>
      </c>
      <c r="EZK66" s="374">
        <f t="shared" ref="EZK66" si="2044">EZK60*$C$65*$C66</f>
        <v>0</v>
      </c>
      <c r="EZM66" s="374">
        <f t="shared" ref="EZM66" si="2045">EZM60*$C$65*$C66</f>
        <v>0</v>
      </c>
      <c r="EZO66" s="374">
        <f t="shared" ref="EZO66" si="2046">EZO60*$C$65*$C66</f>
        <v>0</v>
      </c>
      <c r="EZQ66" s="374">
        <f t="shared" ref="EZQ66" si="2047">EZQ60*$C$65*$C66</f>
        <v>0</v>
      </c>
      <c r="EZS66" s="374">
        <f t="shared" ref="EZS66" si="2048">EZS60*$C$65*$C66</f>
        <v>0</v>
      </c>
      <c r="EZU66" s="374">
        <f t="shared" ref="EZU66" si="2049">EZU60*$C$65*$C66</f>
        <v>0</v>
      </c>
      <c r="EZW66" s="374">
        <f t="shared" ref="EZW66" si="2050">EZW60*$C$65*$C66</f>
        <v>0</v>
      </c>
      <c r="EZY66" s="374">
        <f t="shared" ref="EZY66" si="2051">EZY60*$C$65*$C66</f>
        <v>0</v>
      </c>
      <c r="FAA66" s="374">
        <f t="shared" ref="FAA66" si="2052">FAA60*$C$65*$C66</f>
        <v>0</v>
      </c>
      <c r="FAC66" s="374">
        <f t="shared" ref="FAC66" si="2053">FAC60*$C$65*$C66</f>
        <v>0</v>
      </c>
      <c r="FAE66" s="374">
        <f t="shared" ref="FAE66" si="2054">FAE60*$C$65*$C66</f>
        <v>0</v>
      </c>
      <c r="FAG66" s="374">
        <f t="shared" ref="FAG66" si="2055">FAG60*$C$65*$C66</f>
        <v>0</v>
      </c>
      <c r="FAI66" s="374">
        <f t="shared" ref="FAI66" si="2056">FAI60*$C$65*$C66</f>
        <v>0</v>
      </c>
      <c r="FAK66" s="374">
        <f t="shared" ref="FAK66" si="2057">FAK60*$C$65*$C66</f>
        <v>0</v>
      </c>
      <c r="FAM66" s="374">
        <f t="shared" ref="FAM66" si="2058">FAM60*$C$65*$C66</f>
        <v>0</v>
      </c>
      <c r="FAO66" s="374">
        <f t="shared" ref="FAO66" si="2059">FAO60*$C$65*$C66</f>
        <v>0</v>
      </c>
      <c r="FAQ66" s="374">
        <f t="shared" ref="FAQ66" si="2060">FAQ60*$C$65*$C66</f>
        <v>0</v>
      </c>
      <c r="FAS66" s="374">
        <f t="shared" ref="FAS66" si="2061">FAS60*$C$65*$C66</f>
        <v>0</v>
      </c>
      <c r="FAU66" s="374">
        <f t="shared" ref="FAU66" si="2062">FAU60*$C$65*$C66</f>
        <v>0</v>
      </c>
      <c r="FAW66" s="374">
        <f t="shared" ref="FAW66" si="2063">FAW60*$C$65*$C66</f>
        <v>0</v>
      </c>
      <c r="FAY66" s="374">
        <f t="shared" ref="FAY66" si="2064">FAY60*$C$65*$C66</f>
        <v>0</v>
      </c>
      <c r="FBA66" s="374">
        <f t="shared" ref="FBA66" si="2065">FBA60*$C$65*$C66</f>
        <v>0</v>
      </c>
      <c r="FBC66" s="374">
        <f t="shared" ref="FBC66" si="2066">FBC60*$C$65*$C66</f>
        <v>0</v>
      </c>
      <c r="FBE66" s="374">
        <f t="shared" ref="FBE66" si="2067">FBE60*$C$65*$C66</f>
        <v>0</v>
      </c>
      <c r="FBG66" s="374">
        <f t="shared" ref="FBG66" si="2068">FBG60*$C$65*$C66</f>
        <v>0</v>
      </c>
      <c r="FBI66" s="374">
        <f t="shared" ref="FBI66" si="2069">FBI60*$C$65*$C66</f>
        <v>0</v>
      </c>
      <c r="FBK66" s="374">
        <f t="shared" ref="FBK66" si="2070">FBK60*$C$65*$C66</f>
        <v>0</v>
      </c>
      <c r="FBM66" s="374">
        <f t="shared" ref="FBM66" si="2071">FBM60*$C$65*$C66</f>
        <v>0</v>
      </c>
      <c r="FBO66" s="374">
        <f t="shared" ref="FBO66" si="2072">FBO60*$C$65*$C66</f>
        <v>0</v>
      </c>
      <c r="FBQ66" s="374">
        <f t="shared" ref="FBQ66" si="2073">FBQ60*$C$65*$C66</f>
        <v>0</v>
      </c>
      <c r="FBS66" s="374">
        <f t="shared" ref="FBS66" si="2074">FBS60*$C$65*$C66</f>
        <v>0</v>
      </c>
      <c r="FBU66" s="374">
        <f t="shared" ref="FBU66" si="2075">FBU60*$C$65*$C66</f>
        <v>0</v>
      </c>
      <c r="FBW66" s="374">
        <f t="shared" ref="FBW66" si="2076">FBW60*$C$65*$C66</f>
        <v>0</v>
      </c>
      <c r="FBY66" s="374">
        <f t="shared" ref="FBY66" si="2077">FBY60*$C$65*$C66</f>
        <v>0</v>
      </c>
      <c r="FCA66" s="374">
        <f t="shared" ref="FCA66" si="2078">FCA60*$C$65*$C66</f>
        <v>0</v>
      </c>
      <c r="FCC66" s="374">
        <f t="shared" ref="FCC66" si="2079">FCC60*$C$65*$C66</f>
        <v>0</v>
      </c>
      <c r="FCE66" s="374">
        <f t="shared" ref="FCE66" si="2080">FCE60*$C$65*$C66</f>
        <v>0</v>
      </c>
      <c r="FCG66" s="374">
        <f t="shared" ref="FCG66" si="2081">FCG60*$C$65*$C66</f>
        <v>0</v>
      </c>
      <c r="FCI66" s="374">
        <f t="shared" ref="FCI66" si="2082">FCI60*$C$65*$C66</f>
        <v>0</v>
      </c>
      <c r="FCK66" s="374">
        <f t="shared" ref="FCK66" si="2083">FCK60*$C$65*$C66</f>
        <v>0</v>
      </c>
      <c r="FCM66" s="374">
        <f t="shared" ref="FCM66" si="2084">FCM60*$C$65*$C66</f>
        <v>0</v>
      </c>
      <c r="FCO66" s="374">
        <f t="shared" ref="FCO66" si="2085">FCO60*$C$65*$C66</f>
        <v>0</v>
      </c>
      <c r="FCQ66" s="374">
        <f t="shared" ref="FCQ66" si="2086">FCQ60*$C$65*$C66</f>
        <v>0</v>
      </c>
      <c r="FCS66" s="374">
        <f t="shared" ref="FCS66" si="2087">FCS60*$C$65*$C66</f>
        <v>0</v>
      </c>
      <c r="FCU66" s="374">
        <f t="shared" ref="FCU66" si="2088">FCU60*$C$65*$C66</f>
        <v>0</v>
      </c>
      <c r="FCW66" s="374">
        <f t="shared" ref="FCW66" si="2089">FCW60*$C$65*$C66</f>
        <v>0</v>
      </c>
      <c r="FCY66" s="374">
        <f t="shared" ref="FCY66" si="2090">FCY60*$C$65*$C66</f>
        <v>0</v>
      </c>
      <c r="FDA66" s="374">
        <f t="shared" ref="FDA66" si="2091">FDA60*$C$65*$C66</f>
        <v>0</v>
      </c>
      <c r="FDC66" s="374">
        <f t="shared" ref="FDC66" si="2092">FDC60*$C$65*$C66</f>
        <v>0</v>
      </c>
      <c r="FDE66" s="374">
        <f t="shared" ref="FDE66" si="2093">FDE60*$C$65*$C66</f>
        <v>0</v>
      </c>
      <c r="FDG66" s="374">
        <f t="shared" ref="FDG66" si="2094">FDG60*$C$65*$C66</f>
        <v>0</v>
      </c>
      <c r="FDI66" s="374">
        <f t="shared" ref="FDI66" si="2095">FDI60*$C$65*$C66</f>
        <v>0</v>
      </c>
      <c r="FDK66" s="374">
        <f t="shared" ref="FDK66" si="2096">FDK60*$C$65*$C66</f>
        <v>0</v>
      </c>
      <c r="FDM66" s="374">
        <f t="shared" ref="FDM66" si="2097">FDM60*$C$65*$C66</f>
        <v>0</v>
      </c>
      <c r="FDO66" s="374">
        <f t="shared" ref="FDO66" si="2098">FDO60*$C$65*$C66</f>
        <v>0</v>
      </c>
      <c r="FDQ66" s="374">
        <f t="shared" ref="FDQ66" si="2099">FDQ60*$C$65*$C66</f>
        <v>0</v>
      </c>
      <c r="FDS66" s="374">
        <f t="shared" ref="FDS66" si="2100">FDS60*$C$65*$C66</f>
        <v>0</v>
      </c>
      <c r="FDU66" s="374">
        <f t="shared" ref="FDU66" si="2101">FDU60*$C$65*$C66</f>
        <v>0</v>
      </c>
      <c r="FDW66" s="374">
        <f t="shared" ref="FDW66" si="2102">FDW60*$C$65*$C66</f>
        <v>0</v>
      </c>
      <c r="FDY66" s="374">
        <f t="shared" ref="FDY66" si="2103">FDY60*$C$65*$C66</f>
        <v>0</v>
      </c>
      <c r="FEA66" s="374">
        <f t="shared" ref="FEA66" si="2104">FEA60*$C$65*$C66</f>
        <v>0</v>
      </c>
      <c r="FEC66" s="374">
        <f t="shared" ref="FEC66" si="2105">FEC60*$C$65*$C66</f>
        <v>0</v>
      </c>
      <c r="FEE66" s="374">
        <f t="shared" ref="FEE66" si="2106">FEE60*$C$65*$C66</f>
        <v>0</v>
      </c>
      <c r="FEG66" s="374">
        <f t="shared" ref="FEG66" si="2107">FEG60*$C$65*$C66</f>
        <v>0</v>
      </c>
      <c r="FEI66" s="374">
        <f t="shared" ref="FEI66" si="2108">FEI60*$C$65*$C66</f>
        <v>0</v>
      </c>
      <c r="FEK66" s="374">
        <f t="shared" ref="FEK66" si="2109">FEK60*$C$65*$C66</f>
        <v>0</v>
      </c>
      <c r="FEM66" s="374">
        <f t="shared" ref="FEM66" si="2110">FEM60*$C$65*$C66</f>
        <v>0</v>
      </c>
      <c r="FEO66" s="374">
        <f t="shared" ref="FEO66" si="2111">FEO60*$C$65*$C66</f>
        <v>0</v>
      </c>
      <c r="FEQ66" s="374">
        <f t="shared" ref="FEQ66" si="2112">FEQ60*$C$65*$C66</f>
        <v>0</v>
      </c>
      <c r="FES66" s="374">
        <f t="shared" ref="FES66" si="2113">FES60*$C$65*$C66</f>
        <v>0</v>
      </c>
      <c r="FEU66" s="374">
        <f t="shared" ref="FEU66" si="2114">FEU60*$C$65*$C66</f>
        <v>0</v>
      </c>
      <c r="FEW66" s="374">
        <f t="shared" ref="FEW66" si="2115">FEW60*$C$65*$C66</f>
        <v>0</v>
      </c>
      <c r="FEY66" s="374">
        <f t="shared" ref="FEY66" si="2116">FEY60*$C$65*$C66</f>
        <v>0</v>
      </c>
      <c r="FFA66" s="374">
        <f t="shared" ref="FFA66" si="2117">FFA60*$C$65*$C66</f>
        <v>0</v>
      </c>
      <c r="FFC66" s="374">
        <f t="shared" ref="FFC66" si="2118">FFC60*$C$65*$C66</f>
        <v>0</v>
      </c>
      <c r="FFE66" s="374">
        <f t="shared" ref="FFE66" si="2119">FFE60*$C$65*$C66</f>
        <v>0</v>
      </c>
      <c r="FFG66" s="374">
        <f t="shared" ref="FFG66" si="2120">FFG60*$C$65*$C66</f>
        <v>0</v>
      </c>
      <c r="FFI66" s="374">
        <f t="shared" ref="FFI66" si="2121">FFI60*$C$65*$C66</f>
        <v>0</v>
      </c>
      <c r="FFK66" s="374">
        <f t="shared" ref="FFK66" si="2122">FFK60*$C$65*$C66</f>
        <v>0</v>
      </c>
      <c r="FFM66" s="374">
        <f t="shared" ref="FFM66" si="2123">FFM60*$C$65*$C66</f>
        <v>0</v>
      </c>
      <c r="FFO66" s="374">
        <f t="shared" ref="FFO66" si="2124">FFO60*$C$65*$C66</f>
        <v>0</v>
      </c>
      <c r="FFQ66" s="374">
        <f t="shared" ref="FFQ66" si="2125">FFQ60*$C$65*$C66</f>
        <v>0</v>
      </c>
      <c r="FFS66" s="374">
        <f t="shared" ref="FFS66" si="2126">FFS60*$C$65*$C66</f>
        <v>0</v>
      </c>
      <c r="FFU66" s="374">
        <f t="shared" ref="FFU66" si="2127">FFU60*$C$65*$C66</f>
        <v>0</v>
      </c>
      <c r="FFW66" s="374">
        <f t="shared" ref="FFW66" si="2128">FFW60*$C$65*$C66</f>
        <v>0</v>
      </c>
      <c r="FFY66" s="374">
        <f t="shared" ref="FFY66" si="2129">FFY60*$C$65*$C66</f>
        <v>0</v>
      </c>
      <c r="FGA66" s="374">
        <f t="shared" ref="FGA66" si="2130">FGA60*$C$65*$C66</f>
        <v>0</v>
      </c>
      <c r="FGC66" s="374">
        <f t="shared" ref="FGC66" si="2131">FGC60*$C$65*$C66</f>
        <v>0</v>
      </c>
      <c r="FGE66" s="374">
        <f t="shared" ref="FGE66" si="2132">FGE60*$C$65*$C66</f>
        <v>0</v>
      </c>
      <c r="FGG66" s="374">
        <f t="shared" ref="FGG66" si="2133">FGG60*$C$65*$C66</f>
        <v>0</v>
      </c>
      <c r="FGI66" s="374">
        <f t="shared" ref="FGI66" si="2134">FGI60*$C$65*$C66</f>
        <v>0</v>
      </c>
      <c r="FGK66" s="374">
        <f t="shared" ref="FGK66" si="2135">FGK60*$C$65*$C66</f>
        <v>0</v>
      </c>
      <c r="FGM66" s="374">
        <f t="shared" ref="FGM66" si="2136">FGM60*$C$65*$C66</f>
        <v>0</v>
      </c>
      <c r="FGO66" s="374">
        <f t="shared" ref="FGO66" si="2137">FGO60*$C$65*$C66</f>
        <v>0</v>
      </c>
      <c r="FGQ66" s="374">
        <f t="shared" ref="FGQ66" si="2138">FGQ60*$C$65*$C66</f>
        <v>0</v>
      </c>
      <c r="FGS66" s="374">
        <f t="shared" ref="FGS66" si="2139">FGS60*$C$65*$C66</f>
        <v>0</v>
      </c>
      <c r="FGU66" s="374">
        <f t="shared" ref="FGU66" si="2140">FGU60*$C$65*$C66</f>
        <v>0</v>
      </c>
      <c r="FGW66" s="374">
        <f t="shared" ref="FGW66" si="2141">FGW60*$C$65*$C66</f>
        <v>0</v>
      </c>
      <c r="FGY66" s="374">
        <f t="shared" ref="FGY66" si="2142">FGY60*$C$65*$C66</f>
        <v>0</v>
      </c>
      <c r="FHA66" s="374">
        <f t="shared" ref="FHA66" si="2143">FHA60*$C$65*$C66</f>
        <v>0</v>
      </c>
      <c r="FHC66" s="374">
        <f t="shared" ref="FHC66" si="2144">FHC60*$C$65*$C66</f>
        <v>0</v>
      </c>
      <c r="FHE66" s="374">
        <f t="shared" ref="FHE66" si="2145">FHE60*$C$65*$C66</f>
        <v>0</v>
      </c>
      <c r="FHG66" s="374">
        <f t="shared" ref="FHG66" si="2146">FHG60*$C$65*$C66</f>
        <v>0</v>
      </c>
      <c r="FHI66" s="374">
        <f t="shared" ref="FHI66" si="2147">FHI60*$C$65*$C66</f>
        <v>0</v>
      </c>
      <c r="FHK66" s="374">
        <f t="shared" ref="FHK66" si="2148">FHK60*$C$65*$C66</f>
        <v>0</v>
      </c>
      <c r="FHM66" s="374">
        <f t="shared" ref="FHM66" si="2149">FHM60*$C$65*$C66</f>
        <v>0</v>
      </c>
      <c r="FHO66" s="374">
        <f t="shared" ref="FHO66" si="2150">FHO60*$C$65*$C66</f>
        <v>0</v>
      </c>
      <c r="FHQ66" s="374">
        <f t="shared" ref="FHQ66" si="2151">FHQ60*$C$65*$C66</f>
        <v>0</v>
      </c>
      <c r="FHS66" s="374">
        <f t="shared" ref="FHS66" si="2152">FHS60*$C$65*$C66</f>
        <v>0</v>
      </c>
      <c r="FHU66" s="374">
        <f t="shared" ref="FHU66" si="2153">FHU60*$C$65*$C66</f>
        <v>0</v>
      </c>
      <c r="FHW66" s="374">
        <f t="shared" ref="FHW66" si="2154">FHW60*$C$65*$C66</f>
        <v>0</v>
      </c>
      <c r="FHY66" s="374">
        <f t="shared" ref="FHY66" si="2155">FHY60*$C$65*$C66</f>
        <v>0</v>
      </c>
      <c r="FIA66" s="374">
        <f t="shared" ref="FIA66" si="2156">FIA60*$C$65*$C66</f>
        <v>0</v>
      </c>
      <c r="FIC66" s="374">
        <f t="shared" ref="FIC66" si="2157">FIC60*$C$65*$C66</f>
        <v>0</v>
      </c>
      <c r="FIE66" s="374">
        <f t="shared" ref="FIE66" si="2158">FIE60*$C$65*$C66</f>
        <v>0</v>
      </c>
      <c r="FIG66" s="374">
        <f t="shared" ref="FIG66" si="2159">FIG60*$C$65*$C66</f>
        <v>0</v>
      </c>
      <c r="FII66" s="374">
        <f t="shared" ref="FII66" si="2160">FII60*$C$65*$C66</f>
        <v>0</v>
      </c>
      <c r="FIK66" s="374">
        <f t="shared" ref="FIK66" si="2161">FIK60*$C$65*$C66</f>
        <v>0</v>
      </c>
      <c r="FIM66" s="374">
        <f t="shared" ref="FIM66" si="2162">FIM60*$C$65*$C66</f>
        <v>0</v>
      </c>
      <c r="FIO66" s="374">
        <f t="shared" ref="FIO66" si="2163">FIO60*$C$65*$C66</f>
        <v>0</v>
      </c>
      <c r="FIQ66" s="374">
        <f t="shared" ref="FIQ66" si="2164">FIQ60*$C$65*$C66</f>
        <v>0</v>
      </c>
      <c r="FIS66" s="374">
        <f t="shared" ref="FIS66" si="2165">FIS60*$C$65*$C66</f>
        <v>0</v>
      </c>
      <c r="FIU66" s="374">
        <f t="shared" ref="FIU66" si="2166">FIU60*$C$65*$C66</f>
        <v>0</v>
      </c>
      <c r="FIW66" s="374">
        <f t="shared" ref="FIW66" si="2167">FIW60*$C$65*$C66</f>
        <v>0</v>
      </c>
      <c r="FIY66" s="374">
        <f t="shared" ref="FIY66" si="2168">FIY60*$C$65*$C66</f>
        <v>0</v>
      </c>
      <c r="FJA66" s="374">
        <f t="shared" ref="FJA66" si="2169">FJA60*$C$65*$C66</f>
        <v>0</v>
      </c>
      <c r="FJC66" s="374">
        <f t="shared" ref="FJC66" si="2170">FJC60*$C$65*$C66</f>
        <v>0</v>
      </c>
      <c r="FJE66" s="374">
        <f t="shared" ref="FJE66" si="2171">FJE60*$C$65*$C66</f>
        <v>0</v>
      </c>
      <c r="FJG66" s="374">
        <f t="shared" ref="FJG66" si="2172">FJG60*$C$65*$C66</f>
        <v>0</v>
      </c>
      <c r="FJI66" s="374">
        <f t="shared" ref="FJI66" si="2173">FJI60*$C$65*$C66</f>
        <v>0</v>
      </c>
      <c r="FJK66" s="374">
        <f t="shared" ref="FJK66" si="2174">FJK60*$C$65*$C66</f>
        <v>0</v>
      </c>
      <c r="FJM66" s="374">
        <f t="shared" ref="FJM66" si="2175">FJM60*$C$65*$C66</f>
        <v>0</v>
      </c>
      <c r="FJO66" s="374">
        <f t="shared" ref="FJO66" si="2176">FJO60*$C$65*$C66</f>
        <v>0</v>
      </c>
      <c r="FJQ66" s="374">
        <f t="shared" ref="FJQ66" si="2177">FJQ60*$C$65*$C66</f>
        <v>0</v>
      </c>
      <c r="FJS66" s="374">
        <f t="shared" ref="FJS66" si="2178">FJS60*$C$65*$C66</f>
        <v>0</v>
      </c>
      <c r="FJU66" s="374">
        <f t="shared" ref="FJU66" si="2179">FJU60*$C$65*$C66</f>
        <v>0</v>
      </c>
      <c r="FJW66" s="374">
        <f t="shared" ref="FJW66" si="2180">FJW60*$C$65*$C66</f>
        <v>0</v>
      </c>
      <c r="FJY66" s="374">
        <f t="shared" ref="FJY66" si="2181">FJY60*$C$65*$C66</f>
        <v>0</v>
      </c>
      <c r="FKA66" s="374">
        <f t="shared" ref="FKA66" si="2182">FKA60*$C$65*$C66</f>
        <v>0</v>
      </c>
      <c r="FKC66" s="374">
        <f t="shared" ref="FKC66" si="2183">FKC60*$C$65*$C66</f>
        <v>0</v>
      </c>
      <c r="FKE66" s="374">
        <f t="shared" ref="FKE66" si="2184">FKE60*$C$65*$C66</f>
        <v>0</v>
      </c>
      <c r="FKG66" s="374">
        <f t="shared" ref="FKG66" si="2185">FKG60*$C$65*$C66</f>
        <v>0</v>
      </c>
      <c r="FKI66" s="374">
        <f t="shared" ref="FKI66" si="2186">FKI60*$C$65*$C66</f>
        <v>0</v>
      </c>
      <c r="FKK66" s="374">
        <f t="shared" ref="FKK66" si="2187">FKK60*$C$65*$C66</f>
        <v>0</v>
      </c>
      <c r="FKM66" s="374">
        <f t="shared" ref="FKM66" si="2188">FKM60*$C$65*$C66</f>
        <v>0</v>
      </c>
      <c r="FKO66" s="374">
        <f t="shared" ref="FKO66" si="2189">FKO60*$C$65*$C66</f>
        <v>0</v>
      </c>
      <c r="FKQ66" s="374">
        <f t="shared" ref="FKQ66" si="2190">FKQ60*$C$65*$C66</f>
        <v>0</v>
      </c>
      <c r="FKS66" s="374">
        <f t="shared" ref="FKS66" si="2191">FKS60*$C$65*$C66</f>
        <v>0</v>
      </c>
      <c r="FKU66" s="374">
        <f t="shared" ref="FKU66" si="2192">FKU60*$C$65*$C66</f>
        <v>0</v>
      </c>
      <c r="FKW66" s="374">
        <f t="shared" ref="FKW66" si="2193">FKW60*$C$65*$C66</f>
        <v>0</v>
      </c>
      <c r="FKY66" s="374">
        <f t="shared" ref="FKY66" si="2194">FKY60*$C$65*$C66</f>
        <v>0</v>
      </c>
      <c r="FLA66" s="374">
        <f t="shared" ref="FLA66" si="2195">FLA60*$C$65*$C66</f>
        <v>0</v>
      </c>
      <c r="FLC66" s="374">
        <f t="shared" ref="FLC66" si="2196">FLC60*$C$65*$C66</f>
        <v>0</v>
      </c>
      <c r="FLE66" s="374">
        <f t="shared" ref="FLE66" si="2197">FLE60*$C$65*$C66</f>
        <v>0</v>
      </c>
      <c r="FLG66" s="374">
        <f t="shared" ref="FLG66" si="2198">FLG60*$C$65*$C66</f>
        <v>0</v>
      </c>
      <c r="FLI66" s="374">
        <f t="shared" ref="FLI66" si="2199">FLI60*$C$65*$C66</f>
        <v>0</v>
      </c>
      <c r="FLK66" s="374">
        <f t="shared" ref="FLK66" si="2200">FLK60*$C$65*$C66</f>
        <v>0</v>
      </c>
      <c r="FLM66" s="374">
        <f t="shared" ref="FLM66" si="2201">FLM60*$C$65*$C66</f>
        <v>0</v>
      </c>
      <c r="FLO66" s="374">
        <f t="shared" ref="FLO66" si="2202">FLO60*$C$65*$C66</f>
        <v>0</v>
      </c>
      <c r="FLQ66" s="374">
        <f t="shared" ref="FLQ66" si="2203">FLQ60*$C$65*$C66</f>
        <v>0</v>
      </c>
      <c r="FLS66" s="374">
        <f t="shared" ref="FLS66" si="2204">FLS60*$C$65*$C66</f>
        <v>0</v>
      </c>
      <c r="FLU66" s="374">
        <f t="shared" ref="FLU66" si="2205">FLU60*$C$65*$C66</f>
        <v>0</v>
      </c>
      <c r="FLW66" s="374">
        <f t="shared" ref="FLW66" si="2206">FLW60*$C$65*$C66</f>
        <v>0</v>
      </c>
      <c r="FLY66" s="374">
        <f t="shared" ref="FLY66" si="2207">FLY60*$C$65*$C66</f>
        <v>0</v>
      </c>
      <c r="FMA66" s="374">
        <f t="shared" ref="FMA66" si="2208">FMA60*$C$65*$C66</f>
        <v>0</v>
      </c>
      <c r="FMC66" s="374">
        <f t="shared" ref="FMC66" si="2209">FMC60*$C$65*$C66</f>
        <v>0</v>
      </c>
      <c r="FME66" s="374">
        <f t="shared" ref="FME66" si="2210">FME60*$C$65*$C66</f>
        <v>0</v>
      </c>
      <c r="FMG66" s="374">
        <f t="shared" ref="FMG66" si="2211">FMG60*$C$65*$C66</f>
        <v>0</v>
      </c>
      <c r="FMI66" s="374">
        <f t="shared" ref="FMI66" si="2212">FMI60*$C$65*$C66</f>
        <v>0</v>
      </c>
      <c r="FMK66" s="374">
        <f t="shared" ref="FMK66" si="2213">FMK60*$C$65*$C66</f>
        <v>0</v>
      </c>
      <c r="FMM66" s="374">
        <f t="shared" ref="FMM66" si="2214">FMM60*$C$65*$C66</f>
        <v>0</v>
      </c>
      <c r="FMO66" s="374">
        <f t="shared" ref="FMO66" si="2215">FMO60*$C$65*$C66</f>
        <v>0</v>
      </c>
      <c r="FMQ66" s="374">
        <f t="shared" ref="FMQ66" si="2216">FMQ60*$C$65*$C66</f>
        <v>0</v>
      </c>
      <c r="FMS66" s="374">
        <f t="shared" ref="FMS66" si="2217">FMS60*$C$65*$C66</f>
        <v>0</v>
      </c>
      <c r="FMU66" s="374">
        <f t="shared" ref="FMU66" si="2218">FMU60*$C$65*$C66</f>
        <v>0</v>
      </c>
      <c r="FMW66" s="374">
        <f t="shared" ref="FMW66" si="2219">FMW60*$C$65*$C66</f>
        <v>0</v>
      </c>
      <c r="FMY66" s="374">
        <f t="shared" ref="FMY66" si="2220">FMY60*$C$65*$C66</f>
        <v>0</v>
      </c>
      <c r="FNA66" s="374">
        <f t="shared" ref="FNA66" si="2221">FNA60*$C$65*$C66</f>
        <v>0</v>
      </c>
      <c r="FNC66" s="374">
        <f t="shared" ref="FNC66" si="2222">FNC60*$C$65*$C66</f>
        <v>0</v>
      </c>
      <c r="FNE66" s="374">
        <f t="shared" ref="FNE66" si="2223">FNE60*$C$65*$C66</f>
        <v>0</v>
      </c>
      <c r="FNG66" s="374">
        <f t="shared" ref="FNG66" si="2224">FNG60*$C$65*$C66</f>
        <v>0</v>
      </c>
      <c r="FNI66" s="374">
        <f t="shared" ref="FNI66" si="2225">FNI60*$C$65*$C66</f>
        <v>0</v>
      </c>
      <c r="FNK66" s="374">
        <f t="shared" ref="FNK66" si="2226">FNK60*$C$65*$C66</f>
        <v>0</v>
      </c>
      <c r="FNM66" s="374">
        <f t="shared" ref="FNM66" si="2227">FNM60*$C$65*$C66</f>
        <v>0</v>
      </c>
      <c r="FNO66" s="374">
        <f t="shared" ref="FNO66" si="2228">FNO60*$C$65*$C66</f>
        <v>0</v>
      </c>
      <c r="FNQ66" s="374">
        <f t="shared" ref="FNQ66" si="2229">FNQ60*$C$65*$C66</f>
        <v>0</v>
      </c>
      <c r="FNS66" s="374">
        <f t="shared" ref="FNS66" si="2230">FNS60*$C$65*$C66</f>
        <v>0</v>
      </c>
      <c r="FNU66" s="374">
        <f t="shared" ref="FNU66" si="2231">FNU60*$C$65*$C66</f>
        <v>0</v>
      </c>
      <c r="FNW66" s="374">
        <f t="shared" ref="FNW66" si="2232">FNW60*$C$65*$C66</f>
        <v>0</v>
      </c>
      <c r="FNY66" s="374">
        <f t="shared" ref="FNY66" si="2233">FNY60*$C$65*$C66</f>
        <v>0</v>
      </c>
      <c r="FOA66" s="374">
        <f t="shared" ref="FOA66" si="2234">FOA60*$C$65*$C66</f>
        <v>0</v>
      </c>
      <c r="FOC66" s="374">
        <f t="shared" ref="FOC66" si="2235">FOC60*$C$65*$C66</f>
        <v>0</v>
      </c>
      <c r="FOE66" s="374">
        <f t="shared" ref="FOE66" si="2236">FOE60*$C$65*$C66</f>
        <v>0</v>
      </c>
      <c r="FOG66" s="374">
        <f t="shared" ref="FOG66" si="2237">FOG60*$C$65*$C66</f>
        <v>0</v>
      </c>
      <c r="FOI66" s="374">
        <f t="shared" ref="FOI66" si="2238">FOI60*$C$65*$C66</f>
        <v>0</v>
      </c>
      <c r="FOK66" s="374">
        <f t="shared" ref="FOK66" si="2239">FOK60*$C$65*$C66</f>
        <v>0</v>
      </c>
      <c r="FOM66" s="374">
        <f t="shared" ref="FOM66" si="2240">FOM60*$C$65*$C66</f>
        <v>0</v>
      </c>
      <c r="FOO66" s="374">
        <f t="shared" ref="FOO66" si="2241">FOO60*$C$65*$C66</f>
        <v>0</v>
      </c>
      <c r="FOQ66" s="374">
        <f t="shared" ref="FOQ66" si="2242">FOQ60*$C$65*$C66</f>
        <v>0</v>
      </c>
      <c r="FOS66" s="374">
        <f t="shared" ref="FOS66" si="2243">FOS60*$C$65*$C66</f>
        <v>0</v>
      </c>
      <c r="FOU66" s="374">
        <f t="shared" ref="FOU66" si="2244">FOU60*$C$65*$C66</f>
        <v>0</v>
      </c>
      <c r="FOW66" s="374">
        <f t="shared" ref="FOW66" si="2245">FOW60*$C$65*$C66</f>
        <v>0</v>
      </c>
      <c r="FOY66" s="374">
        <f t="shared" ref="FOY66" si="2246">FOY60*$C$65*$C66</f>
        <v>0</v>
      </c>
      <c r="FPA66" s="374">
        <f t="shared" ref="FPA66" si="2247">FPA60*$C$65*$C66</f>
        <v>0</v>
      </c>
      <c r="FPC66" s="374">
        <f t="shared" ref="FPC66" si="2248">FPC60*$C$65*$C66</f>
        <v>0</v>
      </c>
      <c r="FPE66" s="374">
        <f t="shared" ref="FPE66" si="2249">FPE60*$C$65*$C66</f>
        <v>0</v>
      </c>
      <c r="FPG66" s="374">
        <f t="shared" ref="FPG66" si="2250">FPG60*$C$65*$C66</f>
        <v>0</v>
      </c>
      <c r="FPI66" s="374">
        <f t="shared" ref="FPI66" si="2251">FPI60*$C$65*$C66</f>
        <v>0</v>
      </c>
      <c r="FPK66" s="374">
        <f t="shared" ref="FPK66" si="2252">FPK60*$C$65*$C66</f>
        <v>0</v>
      </c>
      <c r="FPM66" s="374">
        <f t="shared" ref="FPM66" si="2253">FPM60*$C$65*$C66</f>
        <v>0</v>
      </c>
      <c r="FPO66" s="374">
        <f t="shared" ref="FPO66" si="2254">FPO60*$C$65*$C66</f>
        <v>0</v>
      </c>
      <c r="FPQ66" s="374">
        <f t="shared" ref="FPQ66" si="2255">FPQ60*$C$65*$C66</f>
        <v>0</v>
      </c>
      <c r="FPS66" s="374">
        <f t="shared" ref="FPS66" si="2256">FPS60*$C$65*$C66</f>
        <v>0</v>
      </c>
      <c r="FPU66" s="374">
        <f t="shared" ref="FPU66" si="2257">FPU60*$C$65*$C66</f>
        <v>0</v>
      </c>
      <c r="FPW66" s="374">
        <f t="shared" ref="FPW66" si="2258">FPW60*$C$65*$C66</f>
        <v>0</v>
      </c>
      <c r="FPY66" s="374">
        <f t="shared" ref="FPY66" si="2259">FPY60*$C$65*$C66</f>
        <v>0</v>
      </c>
      <c r="FQA66" s="374">
        <f t="shared" ref="FQA66" si="2260">FQA60*$C$65*$C66</f>
        <v>0</v>
      </c>
      <c r="FQC66" s="374">
        <f t="shared" ref="FQC66" si="2261">FQC60*$C$65*$C66</f>
        <v>0</v>
      </c>
      <c r="FQE66" s="374">
        <f t="shared" ref="FQE66" si="2262">FQE60*$C$65*$C66</f>
        <v>0</v>
      </c>
      <c r="FQG66" s="374">
        <f t="shared" ref="FQG66" si="2263">FQG60*$C$65*$C66</f>
        <v>0</v>
      </c>
      <c r="FQI66" s="374">
        <f t="shared" ref="FQI66" si="2264">FQI60*$C$65*$C66</f>
        <v>0</v>
      </c>
      <c r="FQK66" s="374">
        <f t="shared" ref="FQK66" si="2265">FQK60*$C$65*$C66</f>
        <v>0</v>
      </c>
      <c r="FQM66" s="374">
        <f t="shared" ref="FQM66" si="2266">FQM60*$C$65*$C66</f>
        <v>0</v>
      </c>
      <c r="FQO66" s="374">
        <f t="shared" ref="FQO66" si="2267">FQO60*$C$65*$C66</f>
        <v>0</v>
      </c>
      <c r="FQQ66" s="374">
        <f t="shared" ref="FQQ66" si="2268">FQQ60*$C$65*$C66</f>
        <v>0</v>
      </c>
      <c r="FQS66" s="374">
        <f t="shared" ref="FQS66" si="2269">FQS60*$C$65*$C66</f>
        <v>0</v>
      </c>
      <c r="FQU66" s="374">
        <f t="shared" ref="FQU66" si="2270">FQU60*$C$65*$C66</f>
        <v>0</v>
      </c>
      <c r="FQW66" s="374">
        <f t="shared" ref="FQW66" si="2271">FQW60*$C$65*$C66</f>
        <v>0</v>
      </c>
      <c r="FQY66" s="374">
        <f t="shared" ref="FQY66" si="2272">FQY60*$C$65*$C66</f>
        <v>0</v>
      </c>
      <c r="FRA66" s="374">
        <f t="shared" ref="FRA66" si="2273">FRA60*$C$65*$C66</f>
        <v>0</v>
      </c>
      <c r="FRC66" s="374">
        <f t="shared" ref="FRC66" si="2274">FRC60*$C$65*$C66</f>
        <v>0</v>
      </c>
      <c r="FRE66" s="374">
        <f t="shared" ref="FRE66" si="2275">FRE60*$C$65*$C66</f>
        <v>0</v>
      </c>
      <c r="FRG66" s="374">
        <f t="shared" ref="FRG66" si="2276">FRG60*$C$65*$C66</f>
        <v>0</v>
      </c>
      <c r="FRI66" s="374">
        <f t="shared" ref="FRI66" si="2277">FRI60*$C$65*$C66</f>
        <v>0</v>
      </c>
      <c r="FRK66" s="374">
        <f t="shared" ref="FRK66" si="2278">FRK60*$C$65*$C66</f>
        <v>0</v>
      </c>
      <c r="FRM66" s="374">
        <f t="shared" ref="FRM66" si="2279">FRM60*$C$65*$C66</f>
        <v>0</v>
      </c>
      <c r="FRO66" s="374">
        <f t="shared" ref="FRO66" si="2280">FRO60*$C$65*$C66</f>
        <v>0</v>
      </c>
      <c r="FRQ66" s="374">
        <f t="shared" ref="FRQ66" si="2281">FRQ60*$C$65*$C66</f>
        <v>0</v>
      </c>
      <c r="FRS66" s="374">
        <f t="shared" ref="FRS66" si="2282">FRS60*$C$65*$C66</f>
        <v>0</v>
      </c>
      <c r="FRU66" s="374">
        <f t="shared" ref="FRU66" si="2283">FRU60*$C$65*$C66</f>
        <v>0</v>
      </c>
      <c r="FRW66" s="374">
        <f t="shared" ref="FRW66" si="2284">FRW60*$C$65*$C66</f>
        <v>0</v>
      </c>
      <c r="FRY66" s="374">
        <f t="shared" ref="FRY66" si="2285">FRY60*$C$65*$C66</f>
        <v>0</v>
      </c>
      <c r="FSA66" s="374">
        <f t="shared" ref="FSA66" si="2286">FSA60*$C$65*$C66</f>
        <v>0</v>
      </c>
      <c r="FSC66" s="374">
        <f t="shared" ref="FSC66" si="2287">FSC60*$C$65*$C66</f>
        <v>0</v>
      </c>
      <c r="FSE66" s="374">
        <f t="shared" ref="FSE66" si="2288">FSE60*$C$65*$C66</f>
        <v>0</v>
      </c>
      <c r="FSG66" s="374">
        <f t="shared" ref="FSG66" si="2289">FSG60*$C$65*$C66</f>
        <v>0</v>
      </c>
      <c r="FSI66" s="374">
        <f t="shared" ref="FSI66" si="2290">FSI60*$C$65*$C66</f>
        <v>0</v>
      </c>
      <c r="FSK66" s="374">
        <f t="shared" ref="FSK66" si="2291">FSK60*$C$65*$C66</f>
        <v>0</v>
      </c>
      <c r="FSM66" s="374">
        <f t="shared" ref="FSM66" si="2292">FSM60*$C$65*$C66</f>
        <v>0</v>
      </c>
      <c r="FSO66" s="374">
        <f t="shared" ref="FSO66" si="2293">FSO60*$C$65*$C66</f>
        <v>0</v>
      </c>
      <c r="FSQ66" s="374">
        <f t="shared" ref="FSQ66" si="2294">FSQ60*$C$65*$C66</f>
        <v>0</v>
      </c>
      <c r="FSS66" s="374">
        <f t="shared" ref="FSS66" si="2295">FSS60*$C$65*$C66</f>
        <v>0</v>
      </c>
      <c r="FSU66" s="374">
        <f t="shared" ref="FSU66" si="2296">FSU60*$C$65*$C66</f>
        <v>0</v>
      </c>
      <c r="FSW66" s="374">
        <f t="shared" ref="FSW66" si="2297">FSW60*$C$65*$C66</f>
        <v>0</v>
      </c>
      <c r="FSY66" s="374">
        <f t="shared" ref="FSY66" si="2298">FSY60*$C$65*$C66</f>
        <v>0</v>
      </c>
      <c r="FTA66" s="374">
        <f t="shared" ref="FTA66" si="2299">FTA60*$C$65*$C66</f>
        <v>0</v>
      </c>
      <c r="FTC66" s="374">
        <f t="shared" ref="FTC66" si="2300">FTC60*$C$65*$C66</f>
        <v>0</v>
      </c>
      <c r="FTE66" s="374">
        <f t="shared" ref="FTE66" si="2301">FTE60*$C$65*$C66</f>
        <v>0</v>
      </c>
      <c r="FTG66" s="374">
        <f t="shared" ref="FTG66" si="2302">FTG60*$C$65*$C66</f>
        <v>0</v>
      </c>
      <c r="FTI66" s="374">
        <f t="shared" ref="FTI66" si="2303">FTI60*$C$65*$C66</f>
        <v>0</v>
      </c>
      <c r="FTK66" s="374">
        <f t="shared" ref="FTK66" si="2304">FTK60*$C$65*$C66</f>
        <v>0</v>
      </c>
      <c r="FTM66" s="374">
        <f t="shared" ref="FTM66" si="2305">FTM60*$C$65*$C66</f>
        <v>0</v>
      </c>
      <c r="FTO66" s="374">
        <f t="shared" ref="FTO66" si="2306">FTO60*$C$65*$C66</f>
        <v>0</v>
      </c>
      <c r="FTQ66" s="374">
        <f t="shared" ref="FTQ66" si="2307">FTQ60*$C$65*$C66</f>
        <v>0</v>
      </c>
      <c r="FTS66" s="374">
        <f t="shared" ref="FTS66" si="2308">FTS60*$C$65*$C66</f>
        <v>0</v>
      </c>
      <c r="FTU66" s="374">
        <f t="shared" ref="FTU66" si="2309">FTU60*$C$65*$C66</f>
        <v>0</v>
      </c>
      <c r="FTW66" s="374">
        <f t="shared" ref="FTW66" si="2310">FTW60*$C$65*$C66</f>
        <v>0</v>
      </c>
      <c r="FTY66" s="374">
        <f t="shared" ref="FTY66" si="2311">FTY60*$C$65*$C66</f>
        <v>0</v>
      </c>
      <c r="FUA66" s="374">
        <f t="shared" ref="FUA66" si="2312">FUA60*$C$65*$C66</f>
        <v>0</v>
      </c>
      <c r="FUC66" s="374">
        <f t="shared" ref="FUC66" si="2313">FUC60*$C$65*$C66</f>
        <v>0</v>
      </c>
      <c r="FUE66" s="374">
        <f t="shared" ref="FUE66" si="2314">FUE60*$C$65*$C66</f>
        <v>0</v>
      </c>
      <c r="FUG66" s="374">
        <f t="shared" ref="FUG66" si="2315">FUG60*$C$65*$C66</f>
        <v>0</v>
      </c>
      <c r="FUI66" s="374">
        <f t="shared" ref="FUI66" si="2316">FUI60*$C$65*$C66</f>
        <v>0</v>
      </c>
      <c r="FUK66" s="374">
        <f t="shared" ref="FUK66" si="2317">FUK60*$C$65*$C66</f>
        <v>0</v>
      </c>
      <c r="FUM66" s="374">
        <f t="shared" ref="FUM66" si="2318">FUM60*$C$65*$C66</f>
        <v>0</v>
      </c>
      <c r="FUO66" s="374">
        <f t="shared" ref="FUO66" si="2319">FUO60*$C$65*$C66</f>
        <v>0</v>
      </c>
      <c r="FUQ66" s="374">
        <f t="shared" ref="FUQ66" si="2320">FUQ60*$C$65*$C66</f>
        <v>0</v>
      </c>
      <c r="FUS66" s="374">
        <f t="shared" ref="FUS66" si="2321">FUS60*$C$65*$C66</f>
        <v>0</v>
      </c>
      <c r="FUU66" s="374">
        <f t="shared" ref="FUU66" si="2322">FUU60*$C$65*$C66</f>
        <v>0</v>
      </c>
      <c r="FUW66" s="374">
        <f t="shared" ref="FUW66" si="2323">FUW60*$C$65*$C66</f>
        <v>0</v>
      </c>
      <c r="FUY66" s="374">
        <f t="shared" ref="FUY66" si="2324">FUY60*$C$65*$C66</f>
        <v>0</v>
      </c>
      <c r="FVA66" s="374">
        <f t="shared" ref="FVA66" si="2325">FVA60*$C$65*$C66</f>
        <v>0</v>
      </c>
      <c r="FVC66" s="374">
        <f t="shared" ref="FVC66" si="2326">FVC60*$C$65*$C66</f>
        <v>0</v>
      </c>
      <c r="FVE66" s="374">
        <f t="shared" ref="FVE66" si="2327">FVE60*$C$65*$C66</f>
        <v>0</v>
      </c>
      <c r="FVG66" s="374">
        <f t="shared" ref="FVG66" si="2328">FVG60*$C$65*$C66</f>
        <v>0</v>
      </c>
      <c r="FVI66" s="374">
        <f t="shared" ref="FVI66" si="2329">FVI60*$C$65*$C66</f>
        <v>0</v>
      </c>
      <c r="FVK66" s="374">
        <f t="shared" ref="FVK66" si="2330">FVK60*$C$65*$C66</f>
        <v>0</v>
      </c>
      <c r="FVM66" s="374">
        <f t="shared" ref="FVM66" si="2331">FVM60*$C$65*$C66</f>
        <v>0</v>
      </c>
      <c r="FVO66" s="374">
        <f t="shared" ref="FVO66" si="2332">FVO60*$C$65*$C66</f>
        <v>0</v>
      </c>
      <c r="FVQ66" s="374">
        <f t="shared" ref="FVQ66" si="2333">FVQ60*$C$65*$C66</f>
        <v>0</v>
      </c>
      <c r="FVS66" s="374">
        <f t="shared" ref="FVS66" si="2334">FVS60*$C$65*$C66</f>
        <v>0</v>
      </c>
      <c r="FVU66" s="374">
        <f t="shared" ref="FVU66" si="2335">FVU60*$C$65*$C66</f>
        <v>0</v>
      </c>
      <c r="FVW66" s="374">
        <f t="shared" ref="FVW66" si="2336">FVW60*$C$65*$C66</f>
        <v>0</v>
      </c>
      <c r="FVY66" s="374">
        <f t="shared" ref="FVY66" si="2337">FVY60*$C$65*$C66</f>
        <v>0</v>
      </c>
      <c r="FWA66" s="374">
        <f t="shared" ref="FWA66" si="2338">FWA60*$C$65*$C66</f>
        <v>0</v>
      </c>
      <c r="FWC66" s="374">
        <f t="shared" ref="FWC66" si="2339">FWC60*$C$65*$C66</f>
        <v>0</v>
      </c>
      <c r="FWE66" s="374">
        <f t="shared" ref="FWE66" si="2340">FWE60*$C$65*$C66</f>
        <v>0</v>
      </c>
      <c r="FWG66" s="374">
        <f t="shared" ref="FWG66" si="2341">FWG60*$C$65*$C66</f>
        <v>0</v>
      </c>
      <c r="FWI66" s="374">
        <f t="shared" ref="FWI66" si="2342">FWI60*$C$65*$C66</f>
        <v>0</v>
      </c>
      <c r="FWK66" s="374">
        <f t="shared" ref="FWK66" si="2343">FWK60*$C$65*$C66</f>
        <v>0</v>
      </c>
      <c r="FWM66" s="374">
        <f t="shared" ref="FWM66" si="2344">FWM60*$C$65*$C66</f>
        <v>0</v>
      </c>
      <c r="FWO66" s="374">
        <f t="shared" ref="FWO66" si="2345">FWO60*$C$65*$C66</f>
        <v>0</v>
      </c>
      <c r="FWQ66" s="374">
        <f t="shared" ref="FWQ66" si="2346">FWQ60*$C$65*$C66</f>
        <v>0</v>
      </c>
      <c r="FWS66" s="374">
        <f t="shared" ref="FWS66" si="2347">FWS60*$C$65*$C66</f>
        <v>0</v>
      </c>
      <c r="FWU66" s="374">
        <f t="shared" ref="FWU66" si="2348">FWU60*$C$65*$C66</f>
        <v>0</v>
      </c>
      <c r="FWW66" s="374">
        <f t="shared" ref="FWW66" si="2349">FWW60*$C$65*$C66</f>
        <v>0</v>
      </c>
      <c r="FWY66" s="374">
        <f t="shared" ref="FWY66" si="2350">FWY60*$C$65*$C66</f>
        <v>0</v>
      </c>
      <c r="FXA66" s="374">
        <f t="shared" ref="FXA66" si="2351">FXA60*$C$65*$C66</f>
        <v>0</v>
      </c>
      <c r="FXC66" s="374">
        <f t="shared" ref="FXC66" si="2352">FXC60*$C$65*$C66</f>
        <v>0</v>
      </c>
      <c r="FXE66" s="374">
        <f t="shared" ref="FXE66" si="2353">FXE60*$C$65*$C66</f>
        <v>0</v>
      </c>
      <c r="FXG66" s="374">
        <f t="shared" ref="FXG66" si="2354">FXG60*$C$65*$C66</f>
        <v>0</v>
      </c>
      <c r="FXI66" s="374">
        <f t="shared" ref="FXI66" si="2355">FXI60*$C$65*$C66</f>
        <v>0</v>
      </c>
      <c r="FXK66" s="374">
        <f t="shared" ref="FXK66" si="2356">FXK60*$C$65*$C66</f>
        <v>0</v>
      </c>
      <c r="FXM66" s="374">
        <f t="shared" ref="FXM66" si="2357">FXM60*$C$65*$C66</f>
        <v>0</v>
      </c>
      <c r="FXO66" s="374">
        <f t="shared" ref="FXO66" si="2358">FXO60*$C$65*$C66</f>
        <v>0</v>
      </c>
      <c r="FXQ66" s="374">
        <f t="shared" ref="FXQ66" si="2359">FXQ60*$C$65*$C66</f>
        <v>0</v>
      </c>
      <c r="FXS66" s="374">
        <f t="shared" ref="FXS66" si="2360">FXS60*$C$65*$C66</f>
        <v>0</v>
      </c>
      <c r="FXU66" s="374">
        <f t="shared" ref="FXU66" si="2361">FXU60*$C$65*$C66</f>
        <v>0</v>
      </c>
      <c r="FXW66" s="374">
        <f t="shared" ref="FXW66" si="2362">FXW60*$C$65*$C66</f>
        <v>0</v>
      </c>
      <c r="FXY66" s="374">
        <f t="shared" ref="FXY66" si="2363">FXY60*$C$65*$C66</f>
        <v>0</v>
      </c>
      <c r="FYA66" s="374">
        <f t="shared" ref="FYA66" si="2364">FYA60*$C$65*$C66</f>
        <v>0</v>
      </c>
      <c r="FYC66" s="374">
        <f t="shared" ref="FYC66" si="2365">FYC60*$C$65*$C66</f>
        <v>0</v>
      </c>
      <c r="FYE66" s="374">
        <f t="shared" ref="FYE66" si="2366">FYE60*$C$65*$C66</f>
        <v>0</v>
      </c>
      <c r="FYG66" s="374">
        <f t="shared" ref="FYG66" si="2367">FYG60*$C$65*$C66</f>
        <v>0</v>
      </c>
      <c r="FYI66" s="374">
        <f t="shared" ref="FYI66" si="2368">FYI60*$C$65*$C66</f>
        <v>0</v>
      </c>
      <c r="FYK66" s="374">
        <f t="shared" ref="FYK66" si="2369">FYK60*$C$65*$C66</f>
        <v>0</v>
      </c>
      <c r="FYM66" s="374">
        <f t="shared" ref="FYM66" si="2370">FYM60*$C$65*$C66</f>
        <v>0</v>
      </c>
      <c r="FYO66" s="374">
        <f t="shared" ref="FYO66" si="2371">FYO60*$C$65*$C66</f>
        <v>0</v>
      </c>
      <c r="FYQ66" s="374">
        <f t="shared" ref="FYQ66" si="2372">FYQ60*$C$65*$C66</f>
        <v>0</v>
      </c>
      <c r="FYS66" s="374">
        <f t="shared" ref="FYS66" si="2373">FYS60*$C$65*$C66</f>
        <v>0</v>
      </c>
      <c r="FYU66" s="374">
        <f t="shared" ref="FYU66" si="2374">FYU60*$C$65*$C66</f>
        <v>0</v>
      </c>
      <c r="FYW66" s="374">
        <f t="shared" ref="FYW66" si="2375">FYW60*$C$65*$C66</f>
        <v>0</v>
      </c>
      <c r="FYY66" s="374">
        <f t="shared" ref="FYY66" si="2376">FYY60*$C$65*$C66</f>
        <v>0</v>
      </c>
      <c r="FZA66" s="374">
        <f t="shared" ref="FZA66" si="2377">FZA60*$C$65*$C66</f>
        <v>0</v>
      </c>
      <c r="FZC66" s="374">
        <f t="shared" ref="FZC66" si="2378">FZC60*$C$65*$C66</f>
        <v>0</v>
      </c>
      <c r="FZE66" s="374">
        <f t="shared" ref="FZE66" si="2379">FZE60*$C$65*$C66</f>
        <v>0</v>
      </c>
      <c r="FZG66" s="374">
        <f t="shared" ref="FZG66" si="2380">FZG60*$C$65*$C66</f>
        <v>0</v>
      </c>
      <c r="FZI66" s="374">
        <f t="shared" ref="FZI66" si="2381">FZI60*$C$65*$C66</f>
        <v>0</v>
      </c>
      <c r="FZK66" s="374">
        <f t="shared" ref="FZK66" si="2382">FZK60*$C$65*$C66</f>
        <v>0</v>
      </c>
      <c r="FZM66" s="374">
        <f t="shared" ref="FZM66" si="2383">FZM60*$C$65*$C66</f>
        <v>0</v>
      </c>
      <c r="FZO66" s="374">
        <f t="shared" ref="FZO66" si="2384">FZO60*$C$65*$C66</f>
        <v>0</v>
      </c>
      <c r="FZQ66" s="374">
        <f t="shared" ref="FZQ66" si="2385">FZQ60*$C$65*$C66</f>
        <v>0</v>
      </c>
      <c r="FZS66" s="374">
        <f t="shared" ref="FZS66" si="2386">FZS60*$C$65*$C66</f>
        <v>0</v>
      </c>
      <c r="FZU66" s="374">
        <f t="shared" ref="FZU66" si="2387">FZU60*$C$65*$C66</f>
        <v>0</v>
      </c>
      <c r="FZW66" s="374">
        <f t="shared" ref="FZW66" si="2388">FZW60*$C$65*$C66</f>
        <v>0</v>
      </c>
      <c r="FZY66" s="374">
        <f t="shared" ref="FZY66" si="2389">FZY60*$C$65*$C66</f>
        <v>0</v>
      </c>
      <c r="GAA66" s="374">
        <f t="shared" ref="GAA66" si="2390">GAA60*$C$65*$C66</f>
        <v>0</v>
      </c>
      <c r="GAC66" s="374">
        <f t="shared" ref="GAC66" si="2391">GAC60*$C$65*$C66</f>
        <v>0</v>
      </c>
      <c r="GAE66" s="374">
        <f t="shared" ref="GAE66" si="2392">GAE60*$C$65*$C66</f>
        <v>0</v>
      </c>
      <c r="GAG66" s="374">
        <f t="shared" ref="GAG66" si="2393">GAG60*$C$65*$C66</f>
        <v>0</v>
      </c>
      <c r="GAI66" s="374">
        <f t="shared" ref="GAI66" si="2394">GAI60*$C$65*$C66</f>
        <v>0</v>
      </c>
      <c r="GAK66" s="374">
        <f t="shared" ref="GAK66" si="2395">GAK60*$C$65*$C66</f>
        <v>0</v>
      </c>
      <c r="GAM66" s="374">
        <f t="shared" ref="GAM66" si="2396">GAM60*$C$65*$C66</f>
        <v>0</v>
      </c>
      <c r="GAO66" s="374">
        <f t="shared" ref="GAO66" si="2397">GAO60*$C$65*$C66</f>
        <v>0</v>
      </c>
      <c r="GAQ66" s="374">
        <f t="shared" ref="GAQ66" si="2398">GAQ60*$C$65*$C66</f>
        <v>0</v>
      </c>
      <c r="GAS66" s="374">
        <f t="shared" ref="GAS66" si="2399">GAS60*$C$65*$C66</f>
        <v>0</v>
      </c>
      <c r="GAU66" s="374">
        <f t="shared" ref="GAU66" si="2400">GAU60*$C$65*$C66</f>
        <v>0</v>
      </c>
      <c r="GAW66" s="374">
        <f t="shared" ref="GAW66" si="2401">GAW60*$C$65*$C66</f>
        <v>0</v>
      </c>
      <c r="GAY66" s="374">
        <f t="shared" ref="GAY66" si="2402">GAY60*$C$65*$C66</f>
        <v>0</v>
      </c>
      <c r="GBA66" s="374">
        <f t="shared" ref="GBA66" si="2403">GBA60*$C$65*$C66</f>
        <v>0</v>
      </c>
      <c r="GBC66" s="374">
        <f t="shared" ref="GBC66" si="2404">GBC60*$C$65*$C66</f>
        <v>0</v>
      </c>
      <c r="GBE66" s="374">
        <f t="shared" ref="GBE66" si="2405">GBE60*$C$65*$C66</f>
        <v>0</v>
      </c>
      <c r="GBG66" s="374">
        <f t="shared" ref="GBG66" si="2406">GBG60*$C$65*$C66</f>
        <v>0</v>
      </c>
      <c r="GBI66" s="374">
        <f t="shared" ref="GBI66" si="2407">GBI60*$C$65*$C66</f>
        <v>0</v>
      </c>
      <c r="GBK66" s="374">
        <f t="shared" ref="GBK66" si="2408">GBK60*$C$65*$C66</f>
        <v>0</v>
      </c>
      <c r="GBM66" s="374">
        <f t="shared" ref="GBM66" si="2409">GBM60*$C$65*$C66</f>
        <v>0</v>
      </c>
      <c r="GBO66" s="374">
        <f t="shared" ref="GBO66" si="2410">GBO60*$C$65*$C66</f>
        <v>0</v>
      </c>
      <c r="GBQ66" s="374">
        <f t="shared" ref="GBQ66" si="2411">GBQ60*$C$65*$C66</f>
        <v>0</v>
      </c>
      <c r="GBS66" s="374">
        <f t="shared" ref="GBS66" si="2412">GBS60*$C$65*$C66</f>
        <v>0</v>
      </c>
      <c r="GBU66" s="374">
        <f t="shared" ref="GBU66" si="2413">GBU60*$C$65*$C66</f>
        <v>0</v>
      </c>
      <c r="GBW66" s="374">
        <f t="shared" ref="GBW66" si="2414">GBW60*$C$65*$C66</f>
        <v>0</v>
      </c>
      <c r="GBY66" s="374">
        <f t="shared" ref="GBY66" si="2415">GBY60*$C$65*$C66</f>
        <v>0</v>
      </c>
      <c r="GCA66" s="374">
        <f t="shared" ref="GCA66" si="2416">GCA60*$C$65*$C66</f>
        <v>0</v>
      </c>
      <c r="GCC66" s="374">
        <f t="shared" ref="GCC66" si="2417">GCC60*$C$65*$C66</f>
        <v>0</v>
      </c>
      <c r="GCE66" s="374">
        <f t="shared" ref="GCE66" si="2418">GCE60*$C$65*$C66</f>
        <v>0</v>
      </c>
      <c r="GCG66" s="374">
        <f t="shared" ref="GCG66" si="2419">GCG60*$C$65*$C66</f>
        <v>0</v>
      </c>
      <c r="GCI66" s="374">
        <f t="shared" ref="GCI66" si="2420">GCI60*$C$65*$C66</f>
        <v>0</v>
      </c>
      <c r="GCK66" s="374">
        <f t="shared" ref="GCK66" si="2421">GCK60*$C$65*$C66</f>
        <v>0</v>
      </c>
      <c r="GCM66" s="374">
        <f t="shared" ref="GCM66" si="2422">GCM60*$C$65*$C66</f>
        <v>0</v>
      </c>
      <c r="GCO66" s="374">
        <f t="shared" ref="GCO66" si="2423">GCO60*$C$65*$C66</f>
        <v>0</v>
      </c>
      <c r="GCQ66" s="374">
        <f t="shared" ref="GCQ66" si="2424">GCQ60*$C$65*$C66</f>
        <v>0</v>
      </c>
      <c r="GCS66" s="374">
        <f t="shared" ref="GCS66" si="2425">GCS60*$C$65*$C66</f>
        <v>0</v>
      </c>
      <c r="GCU66" s="374">
        <f t="shared" ref="GCU66" si="2426">GCU60*$C$65*$C66</f>
        <v>0</v>
      </c>
      <c r="GCW66" s="374">
        <f t="shared" ref="GCW66" si="2427">GCW60*$C$65*$C66</f>
        <v>0</v>
      </c>
      <c r="GCY66" s="374">
        <f t="shared" ref="GCY66" si="2428">GCY60*$C$65*$C66</f>
        <v>0</v>
      </c>
      <c r="GDA66" s="374">
        <f t="shared" ref="GDA66" si="2429">GDA60*$C$65*$C66</f>
        <v>0</v>
      </c>
      <c r="GDC66" s="374">
        <f t="shared" ref="GDC66" si="2430">GDC60*$C$65*$C66</f>
        <v>0</v>
      </c>
      <c r="GDE66" s="374">
        <f t="shared" ref="GDE66" si="2431">GDE60*$C$65*$C66</f>
        <v>0</v>
      </c>
      <c r="GDG66" s="374">
        <f t="shared" ref="GDG66" si="2432">GDG60*$C$65*$C66</f>
        <v>0</v>
      </c>
      <c r="GDI66" s="374">
        <f t="shared" ref="GDI66" si="2433">GDI60*$C$65*$C66</f>
        <v>0</v>
      </c>
      <c r="GDK66" s="374">
        <f t="shared" ref="GDK66" si="2434">GDK60*$C$65*$C66</f>
        <v>0</v>
      </c>
      <c r="GDM66" s="374">
        <f t="shared" ref="GDM66" si="2435">GDM60*$C$65*$C66</f>
        <v>0</v>
      </c>
      <c r="GDO66" s="374">
        <f t="shared" ref="GDO66" si="2436">GDO60*$C$65*$C66</f>
        <v>0</v>
      </c>
      <c r="GDQ66" s="374">
        <f t="shared" ref="GDQ66" si="2437">GDQ60*$C$65*$C66</f>
        <v>0</v>
      </c>
      <c r="GDS66" s="374">
        <f t="shared" ref="GDS66" si="2438">GDS60*$C$65*$C66</f>
        <v>0</v>
      </c>
      <c r="GDU66" s="374">
        <f t="shared" ref="GDU66" si="2439">GDU60*$C$65*$C66</f>
        <v>0</v>
      </c>
      <c r="GDW66" s="374">
        <f t="shared" ref="GDW66" si="2440">GDW60*$C$65*$C66</f>
        <v>0</v>
      </c>
      <c r="GDY66" s="374">
        <f t="shared" ref="GDY66" si="2441">GDY60*$C$65*$C66</f>
        <v>0</v>
      </c>
      <c r="GEA66" s="374">
        <f t="shared" ref="GEA66" si="2442">GEA60*$C$65*$C66</f>
        <v>0</v>
      </c>
      <c r="GEC66" s="374">
        <f t="shared" ref="GEC66" si="2443">GEC60*$C$65*$C66</f>
        <v>0</v>
      </c>
      <c r="GEE66" s="374">
        <f t="shared" ref="GEE66" si="2444">GEE60*$C$65*$C66</f>
        <v>0</v>
      </c>
      <c r="GEG66" s="374">
        <f t="shared" ref="GEG66" si="2445">GEG60*$C$65*$C66</f>
        <v>0</v>
      </c>
      <c r="GEI66" s="374">
        <f t="shared" ref="GEI66" si="2446">GEI60*$C$65*$C66</f>
        <v>0</v>
      </c>
      <c r="GEK66" s="374">
        <f t="shared" ref="GEK66" si="2447">GEK60*$C$65*$C66</f>
        <v>0</v>
      </c>
      <c r="GEM66" s="374">
        <f t="shared" ref="GEM66" si="2448">GEM60*$C$65*$C66</f>
        <v>0</v>
      </c>
      <c r="GEO66" s="374">
        <f t="shared" ref="GEO66" si="2449">GEO60*$C$65*$C66</f>
        <v>0</v>
      </c>
      <c r="GEQ66" s="374">
        <f t="shared" ref="GEQ66" si="2450">GEQ60*$C$65*$C66</f>
        <v>0</v>
      </c>
      <c r="GES66" s="374">
        <f t="shared" ref="GES66" si="2451">GES60*$C$65*$C66</f>
        <v>0</v>
      </c>
      <c r="GEU66" s="374">
        <f t="shared" ref="GEU66" si="2452">GEU60*$C$65*$C66</f>
        <v>0</v>
      </c>
      <c r="GEW66" s="374">
        <f t="shared" ref="GEW66" si="2453">GEW60*$C$65*$C66</f>
        <v>0</v>
      </c>
      <c r="GEY66" s="374">
        <f t="shared" ref="GEY66" si="2454">GEY60*$C$65*$C66</f>
        <v>0</v>
      </c>
      <c r="GFA66" s="374">
        <f t="shared" ref="GFA66" si="2455">GFA60*$C$65*$C66</f>
        <v>0</v>
      </c>
      <c r="GFC66" s="374">
        <f t="shared" ref="GFC66" si="2456">GFC60*$C$65*$C66</f>
        <v>0</v>
      </c>
      <c r="GFE66" s="374">
        <f t="shared" ref="GFE66" si="2457">GFE60*$C$65*$C66</f>
        <v>0</v>
      </c>
      <c r="GFG66" s="374">
        <f t="shared" ref="GFG66" si="2458">GFG60*$C$65*$C66</f>
        <v>0</v>
      </c>
      <c r="GFI66" s="374">
        <f t="shared" ref="GFI66" si="2459">GFI60*$C$65*$C66</f>
        <v>0</v>
      </c>
      <c r="GFK66" s="374">
        <f t="shared" ref="GFK66" si="2460">GFK60*$C$65*$C66</f>
        <v>0</v>
      </c>
      <c r="GFM66" s="374">
        <f t="shared" ref="GFM66" si="2461">GFM60*$C$65*$C66</f>
        <v>0</v>
      </c>
      <c r="GFO66" s="374">
        <f t="shared" ref="GFO66" si="2462">GFO60*$C$65*$C66</f>
        <v>0</v>
      </c>
      <c r="GFQ66" s="374">
        <f t="shared" ref="GFQ66" si="2463">GFQ60*$C$65*$C66</f>
        <v>0</v>
      </c>
      <c r="GFS66" s="374">
        <f t="shared" ref="GFS66" si="2464">GFS60*$C$65*$C66</f>
        <v>0</v>
      </c>
      <c r="GFU66" s="374">
        <f t="shared" ref="GFU66" si="2465">GFU60*$C$65*$C66</f>
        <v>0</v>
      </c>
      <c r="GFW66" s="374">
        <f t="shared" ref="GFW66" si="2466">GFW60*$C$65*$C66</f>
        <v>0</v>
      </c>
      <c r="GFY66" s="374">
        <f t="shared" ref="GFY66" si="2467">GFY60*$C$65*$C66</f>
        <v>0</v>
      </c>
      <c r="GGA66" s="374">
        <f t="shared" ref="GGA66" si="2468">GGA60*$C$65*$C66</f>
        <v>0</v>
      </c>
      <c r="GGC66" s="374">
        <f t="shared" ref="GGC66" si="2469">GGC60*$C$65*$C66</f>
        <v>0</v>
      </c>
      <c r="GGE66" s="374">
        <f t="shared" ref="GGE66" si="2470">GGE60*$C$65*$C66</f>
        <v>0</v>
      </c>
      <c r="GGG66" s="374">
        <f t="shared" ref="GGG66" si="2471">GGG60*$C$65*$C66</f>
        <v>0</v>
      </c>
      <c r="GGI66" s="374">
        <f t="shared" ref="GGI66" si="2472">GGI60*$C$65*$C66</f>
        <v>0</v>
      </c>
      <c r="GGK66" s="374">
        <f t="shared" ref="GGK66" si="2473">GGK60*$C$65*$C66</f>
        <v>0</v>
      </c>
      <c r="GGM66" s="374">
        <f t="shared" ref="GGM66" si="2474">GGM60*$C$65*$C66</f>
        <v>0</v>
      </c>
      <c r="GGO66" s="374">
        <f t="shared" ref="GGO66" si="2475">GGO60*$C$65*$C66</f>
        <v>0</v>
      </c>
      <c r="GGQ66" s="374">
        <f t="shared" ref="GGQ66" si="2476">GGQ60*$C$65*$C66</f>
        <v>0</v>
      </c>
      <c r="GGS66" s="374">
        <f t="shared" ref="GGS66" si="2477">GGS60*$C$65*$C66</f>
        <v>0</v>
      </c>
      <c r="GGU66" s="374">
        <f t="shared" ref="GGU66" si="2478">GGU60*$C$65*$C66</f>
        <v>0</v>
      </c>
      <c r="GGW66" s="374">
        <f t="shared" ref="GGW66" si="2479">GGW60*$C$65*$C66</f>
        <v>0</v>
      </c>
      <c r="GGY66" s="374">
        <f t="shared" ref="GGY66" si="2480">GGY60*$C$65*$C66</f>
        <v>0</v>
      </c>
      <c r="GHA66" s="374">
        <f t="shared" ref="GHA66" si="2481">GHA60*$C$65*$C66</f>
        <v>0</v>
      </c>
      <c r="GHC66" s="374">
        <f t="shared" ref="GHC66" si="2482">GHC60*$C$65*$C66</f>
        <v>0</v>
      </c>
      <c r="GHE66" s="374">
        <f t="shared" ref="GHE66" si="2483">GHE60*$C$65*$C66</f>
        <v>0</v>
      </c>
      <c r="GHG66" s="374">
        <f t="shared" ref="GHG66" si="2484">GHG60*$C$65*$C66</f>
        <v>0</v>
      </c>
      <c r="GHI66" s="374">
        <f t="shared" ref="GHI66" si="2485">GHI60*$C$65*$C66</f>
        <v>0</v>
      </c>
      <c r="GHK66" s="374">
        <f t="shared" ref="GHK66" si="2486">GHK60*$C$65*$C66</f>
        <v>0</v>
      </c>
      <c r="GHM66" s="374">
        <f t="shared" ref="GHM66" si="2487">GHM60*$C$65*$C66</f>
        <v>0</v>
      </c>
      <c r="GHO66" s="374">
        <f t="shared" ref="GHO66" si="2488">GHO60*$C$65*$C66</f>
        <v>0</v>
      </c>
      <c r="GHQ66" s="374">
        <f t="shared" ref="GHQ66" si="2489">GHQ60*$C$65*$C66</f>
        <v>0</v>
      </c>
      <c r="GHS66" s="374">
        <f t="shared" ref="GHS66" si="2490">GHS60*$C$65*$C66</f>
        <v>0</v>
      </c>
      <c r="GHU66" s="374">
        <f t="shared" ref="GHU66" si="2491">GHU60*$C$65*$C66</f>
        <v>0</v>
      </c>
      <c r="GHW66" s="374">
        <f t="shared" ref="GHW66" si="2492">GHW60*$C$65*$C66</f>
        <v>0</v>
      </c>
      <c r="GHY66" s="374">
        <f t="shared" ref="GHY66" si="2493">GHY60*$C$65*$C66</f>
        <v>0</v>
      </c>
      <c r="GIA66" s="374">
        <f t="shared" ref="GIA66" si="2494">GIA60*$C$65*$C66</f>
        <v>0</v>
      </c>
      <c r="GIC66" s="374">
        <f t="shared" ref="GIC66" si="2495">GIC60*$C$65*$C66</f>
        <v>0</v>
      </c>
      <c r="GIE66" s="374">
        <f t="shared" ref="GIE66" si="2496">GIE60*$C$65*$C66</f>
        <v>0</v>
      </c>
      <c r="GIG66" s="374">
        <f t="shared" ref="GIG66" si="2497">GIG60*$C$65*$C66</f>
        <v>0</v>
      </c>
      <c r="GII66" s="374">
        <f t="shared" ref="GII66" si="2498">GII60*$C$65*$C66</f>
        <v>0</v>
      </c>
      <c r="GIK66" s="374">
        <f t="shared" ref="GIK66" si="2499">GIK60*$C$65*$C66</f>
        <v>0</v>
      </c>
      <c r="GIM66" s="374">
        <f t="shared" ref="GIM66" si="2500">GIM60*$C$65*$C66</f>
        <v>0</v>
      </c>
      <c r="GIO66" s="374">
        <f t="shared" ref="GIO66" si="2501">GIO60*$C$65*$C66</f>
        <v>0</v>
      </c>
      <c r="GIQ66" s="374">
        <f t="shared" ref="GIQ66" si="2502">GIQ60*$C$65*$C66</f>
        <v>0</v>
      </c>
      <c r="GIS66" s="374">
        <f t="shared" ref="GIS66" si="2503">GIS60*$C$65*$C66</f>
        <v>0</v>
      </c>
      <c r="GIU66" s="374">
        <f t="shared" ref="GIU66" si="2504">GIU60*$C$65*$C66</f>
        <v>0</v>
      </c>
      <c r="GIW66" s="374">
        <f t="shared" ref="GIW66" si="2505">GIW60*$C$65*$C66</f>
        <v>0</v>
      </c>
      <c r="GIY66" s="374">
        <f t="shared" ref="GIY66" si="2506">GIY60*$C$65*$C66</f>
        <v>0</v>
      </c>
      <c r="GJA66" s="374">
        <f t="shared" ref="GJA66" si="2507">GJA60*$C$65*$C66</f>
        <v>0</v>
      </c>
      <c r="GJC66" s="374">
        <f t="shared" ref="GJC66" si="2508">GJC60*$C$65*$C66</f>
        <v>0</v>
      </c>
      <c r="GJE66" s="374">
        <f t="shared" ref="GJE66" si="2509">GJE60*$C$65*$C66</f>
        <v>0</v>
      </c>
      <c r="GJG66" s="374">
        <f t="shared" ref="GJG66" si="2510">GJG60*$C$65*$C66</f>
        <v>0</v>
      </c>
      <c r="GJI66" s="374">
        <f t="shared" ref="GJI66" si="2511">GJI60*$C$65*$C66</f>
        <v>0</v>
      </c>
      <c r="GJK66" s="374">
        <f t="shared" ref="GJK66" si="2512">GJK60*$C$65*$C66</f>
        <v>0</v>
      </c>
      <c r="GJM66" s="374">
        <f t="shared" ref="GJM66" si="2513">GJM60*$C$65*$C66</f>
        <v>0</v>
      </c>
      <c r="GJO66" s="374">
        <f t="shared" ref="GJO66" si="2514">GJO60*$C$65*$C66</f>
        <v>0</v>
      </c>
      <c r="GJQ66" s="374">
        <f t="shared" ref="GJQ66" si="2515">GJQ60*$C$65*$C66</f>
        <v>0</v>
      </c>
      <c r="GJS66" s="374">
        <f t="shared" ref="GJS66" si="2516">GJS60*$C$65*$C66</f>
        <v>0</v>
      </c>
      <c r="GJU66" s="374">
        <f t="shared" ref="GJU66" si="2517">GJU60*$C$65*$C66</f>
        <v>0</v>
      </c>
      <c r="GJW66" s="374">
        <f t="shared" ref="GJW66" si="2518">GJW60*$C$65*$C66</f>
        <v>0</v>
      </c>
      <c r="GJY66" s="374">
        <f t="shared" ref="GJY66" si="2519">GJY60*$C$65*$C66</f>
        <v>0</v>
      </c>
      <c r="GKA66" s="374">
        <f t="shared" ref="GKA66" si="2520">GKA60*$C$65*$C66</f>
        <v>0</v>
      </c>
      <c r="GKC66" s="374">
        <f t="shared" ref="GKC66" si="2521">GKC60*$C$65*$C66</f>
        <v>0</v>
      </c>
      <c r="GKE66" s="374">
        <f t="shared" ref="GKE66" si="2522">GKE60*$C$65*$C66</f>
        <v>0</v>
      </c>
      <c r="GKG66" s="374">
        <f t="shared" ref="GKG66" si="2523">GKG60*$C$65*$C66</f>
        <v>0</v>
      </c>
      <c r="GKI66" s="374">
        <f t="shared" ref="GKI66" si="2524">GKI60*$C$65*$C66</f>
        <v>0</v>
      </c>
      <c r="GKK66" s="374">
        <f t="shared" ref="GKK66" si="2525">GKK60*$C$65*$C66</f>
        <v>0</v>
      </c>
      <c r="GKM66" s="374">
        <f t="shared" ref="GKM66" si="2526">GKM60*$C$65*$C66</f>
        <v>0</v>
      </c>
      <c r="GKO66" s="374">
        <f t="shared" ref="GKO66" si="2527">GKO60*$C$65*$C66</f>
        <v>0</v>
      </c>
      <c r="GKQ66" s="374">
        <f t="shared" ref="GKQ66" si="2528">GKQ60*$C$65*$C66</f>
        <v>0</v>
      </c>
      <c r="GKS66" s="374">
        <f t="shared" ref="GKS66" si="2529">GKS60*$C$65*$C66</f>
        <v>0</v>
      </c>
      <c r="GKU66" s="374">
        <f t="shared" ref="GKU66" si="2530">GKU60*$C$65*$C66</f>
        <v>0</v>
      </c>
      <c r="GKW66" s="374">
        <f t="shared" ref="GKW66" si="2531">GKW60*$C$65*$C66</f>
        <v>0</v>
      </c>
      <c r="GKY66" s="374">
        <f t="shared" ref="GKY66" si="2532">GKY60*$C$65*$C66</f>
        <v>0</v>
      </c>
      <c r="GLA66" s="374">
        <f t="shared" ref="GLA66" si="2533">GLA60*$C$65*$C66</f>
        <v>0</v>
      </c>
      <c r="GLC66" s="374">
        <f t="shared" ref="GLC66" si="2534">GLC60*$C$65*$C66</f>
        <v>0</v>
      </c>
      <c r="GLE66" s="374">
        <f t="shared" ref="GLE66" si="2535">GLE60*$C$65*$C66</f>
        <v>0</v>
      </c>
      <c r="GLG66" s="374">
        <f t="shared" ref="GLG66" si="2536">GLG60*$C$65*$C66</f>
        <v>0</v>
      </c>
      <c r="GLI66" s="374">
        <f t="shared" ref="GLI66" si="2537">GLI60*$C$65*$C66</f>
        <v>0</v>
      </c>
      <c r="GLK66" s="374">
        <f t="shared" ref="GLK66" si="2538">GLK60*$C$65*$C66</f>
        <v>0</v>
      </c>
      <c r="GLM66" s="374">
        <f t="shared" ref="GLM66" si="2539">GLM60*$C$65*$C66</f>
        <v>0</v>
      </c>
      <c r="GLO66" s="374">
        <f t="shared" ref="GLO66" si="2540">GLO60*$C$65*$C66</f>
        <v>0</v>
      </c>
      <c r="GLQ66" s="374">
        <f t="shared" ref="GLQ66" si="2541">GLQ60*$C$65*$C66</f>
        <v>0</v>
      </c>
      <c r="GLS66" s="374">
        <f t="shared" ref="GLS66" si="2542">GLS60*$C$65*$C66</f>
        <v>0</v>
      </c>
      <c r="GLU66" s="374">
        <f t="shared" ref="GLU66" si="2543">GLU60*$C$65*$C66</f>
        <v>0</v>
      </c>
      <c r="GLW66" s="374">
        <f t="shared" ref="GLW66" si="2544">GLW60*$C$65*$C66</f>
        <v>0</v>
      </c>
      <c r="GLY66" s="374">
        <f t="shared" ref="GLY66" si="2545">GLY60*$C$65*$C66</f>
        <v>0</v>
      </c>
      <c r="GMA66" s="374">
        <f t="shared" ref="GMA66" si="2546">GMA60*$C$65*$C66</f>
        <v>0</v>
      </c>
      <c r="GMC66" s="374">
        <f t="shared" ref="GMC66" si="2547">GMC60*$C$65*$C66</f>
        <v>0</v>
      </c>
      <c r="GME66" s="374">
        <f t="shared" ref="GME66" si="2548">GME60*$C$65*$C66</f>
        <v>0</v>
      </c>
      <c r="GMG66" s="374">
        <f t="shared" ref="GMG66" si="2549">GMG60*$C$65*$C66</f>
        <v>0</v>
      </c>
      <c r="GMI66" s="374">
        <f t="shared" ref="GMI66" si="2550">GMI60*$C$65*$C66</f>
        <v>0</v>
      </c>
      <c r="GMK66" s="374">
        <f t="shared" ref="GMK66" si="2551">GMK60*$C$65*$C66</f>
        <v>0</v>
      </c>
      <c r="GMM66" s="374">
        <f t="shared" ref="GMM66" si="2552">GMM60*$C$65*$C66</f>
        <v>0</v>
      </c>
      <c r="GMO66" s="374">
        <f t="shared" ref="GMO66" si="2553">GMO60*$C$65*$C66</f>
        <v>0</v>
      </c>
      <c r="GMQ66" s="374">
        <f t="shared" ref="GMQ66" si="2554">GMQ60*$C$65*$C66</f>
        <v>0</v>
      </c>
      <c r="GMS66" s="374">
        <f t="shared" ref="GMS66" si="2555">GMS60*$C$65*$C66</f>
        <v>0</v>
      </c>
      <c r="GMU66" s="374">
        <f t="shared" ref="GMU66" si="2556">GMU60*$C$65*$C66</f>
        <v>0</v>
      </c>
      <c r="GMW66" s="374">
        <f t="shared" ref="GMW66" si="2557">GMW60*$C$65*$C66</f>
        <v>0</v>
      </c>
      <c r="GMY66" s="374">
        <f t="shared" ref="GMY66" si="2558">GMY60*$C$65*$C66</f>
        <v>0</v>
      </c>
      <c r="GNA66" s="374">
        <f t="shared" ref="GNA66" si="2559">GNA60*$C$65*$C66</f>
        <v>0</v>
      </c>
      <c r="GNC66" s="374">
        <f t="shared" ref="GNC66" si="2560">GNC60*$C$65*$C66</f>
        <v>0</v>
      </c>
      <c r="GNE66" s="374">
        <f t="shared" ref="GNE66" si="2561">GNE60*$C$65*$C66</f>
        <v>0</v>
      </c>
      <c r="GNG66" s="374">
        <f t="shared" ref="GNG66" si="2562">GNG60*$C$65*$C66</f>
        <v>0</v>
      </c>
      <c r="GNI66" s="374">
        <f t="shared" ref="GNI66" si="2563">GNI60*$C$65*$C66</f>
        <v>0</v>
      </c>
      <c r="GNK66" s="374">
        <f t="shared" ref="GNK66" si="2564">GNK60*$C$65*$C66</f>
        <v>0</v>
      </c>
      <c r="GNM66" s="374">
        <f t="shared" ref="GNM66" si="2565">GNM60*$C$65*$C66</f>
        <v>0</v>
      </c>
      <c r="GNO66" s="374">
        <f t="shared" ref="GNO66" si="2566">GNO60*$C$65*$C66</f>
        <v>0</v>
      </c>
      <c r="GNQ66" s="374">
        <f t="shared" ref="GNQ66" si="2567">GNQ60*$C$65*$C66</f>
        <v>0</v>
      </c>
      <c r="GNS66" s="374">
        <f t="shared" ref="GNS66" si="2568">GNS60*$C$65*$C66</f>
        <v>0</v>
      </c>
      <c r="GNU66" s="374">
        <f t="shared" ref="GNU66" si="2569">GNU60*$C$65*$C66</f>
        <v>0</v>
      </c>
      <c r="GNW66" s="374">
        <f t="shared" ref="GNW66" si="2570">GNW60*$C$65*$C66</f>
        <v>0</v>
      </c>
      <c r="GNY66" s="374">
        <f t="shared" ref="GNY66" si="2571">GNY60*$C$65*$C66</f>
        <v>0</v>
      </c>
      <c r="GOA66" s="374">
        <f t="shared" ref="GOA66" si="2572">GOA60*$C$65*$C66</f>
        <v>0</v>
      </c>
      <c r="GOC66" s="374">
        <f t="shared" ref="GOC66" si="2573">GOC60*$C$65*$C66</f>
        <v>0</v>
      </c>
      <c r="GOE66" s="374">
        <f t="shared" ref="GOE66" si="2574">GOE60*$C$65*$C66</f>
        <v>0</v>
      </c>
      <c r="GOG66" s="374">
        <f t="shared" ref="GOG66" si="2575">GOG60*$C$65*$C66</f>
        <v>0</v>
      </c>
      <c r="GOI66" s="374">
        <f t="shared" ref="GOI66" si="2576">GOI60*$C$65*$C66</f>
        <v>0</v>
      </c>
      <c r="GOK66" s="374">
        <f t="shared" ref="GOK66" si="2577">GOK60*$C$65*$C66</f>
        <v>0</v>
      </c>
      <c r="GOM66" s="374">
        <f t="shared" ref="GOM66" si="2578">GOM60*$C$65*$C66</f>
        <v>0</v>
      </c>
      <c r="GOO66" s="374">
        <f t="shared" ref="GOO66" si="2579">GOO60*$C$65*$C66</f>
        <v>0</v>
      </c>
      <c r="GOQ66" s="374">
        <f t="shared" ref="GOQ66" si="2580">GOQ60*$C$65*$C66</f>
        <v>0</v>
      </c>
      <c r="GOS66" s="374">
        <f t="shared" ref="GOS66" si="2581">GOS60*$C$65*$C66</f>
        <v>0</v>
      </c>
      <c r="GOU66" s="374">
        <f t="shared" ref="GOU66" si="2582">GOU60*$C$65*$C66</f>
        <v>0</v>
      </c>
      <c r="GOW66" s="374">
        <f t="shared" ref="GOW66" si="2583">GOW60*$C$65*$C66</f>
        <v>0</v>
      </c>
      <c r="GOY66" s="374">
        <f t="shared" ref="GOY66" si="2584">GOY60*$C$65*$C66</f>
        <v>0</v>
      </c>
      <c r="GPA66" s="374">
        <f t="shared" ref="GPA66" si="2585">GPA60*$C$65*$C66</f>
        <v>0</v>
      </c>
      <c r="GPC66" s="374">
        <f t="shared" ref="GPC66" si="2586">GPC60*$C$65*$C66</f>
        <v>0</v>
      </c>
      <c r="GPE66" s="374">
        <f t="shared" ref="GPE66" si="2587">GPE60*$C$65*$C66</f>
        <v>0</v>
      </c>
      <c r="GPG66" s="374">
        <f t="shared" ref="GPG66" si="2588">GPG60*$C$65*$C66</f>
        <v>0</v>
      </c>
      <c r="GPI66" s="374">
        <f t="shared" ref="GPI66" si="2589">GPI60*$C$65*$C66</f>
        <v>0</v>
      </c>
      <c r="GPK66" s="374">
        <f t="shared" ref="GPK66" si="2590">GPK60*$C$65*$C66</f>
        <v>0</v>
      </c>
      <c r="GPM66" s="374">
        <f t="shared" ref="GPM66" si="2591">GPM60*$C$65*$C66</f>
        <v>0</v>
      </c>
      <c r="GPO66" s="374">
        <f t="shared" ref="GPO66" si="2592">GPO60*$C$65*$C66</f>
        <v>0</v>
      </c>
      <c r="GPQ66" s="374">
        <f t="shared" ref="GPQ66" si="2593">GPQ60*$C$65*$C66</f>
        <v>0</v>
      </c>
      <c r="GPS66" s="374">
        <f t="shared" ref="GPS66" si="2594">GPS60*$C$65*$C66</f>
        <v>0</v>
      </c>
      <c r="GPU66" s="374">
        <f t="shared" ref="GPU66" si="2595">GPU60*$C$65*$C66</f>
        <v>0</v>
      </c>
      <c r="GPW66" s="374">
        <f t="shared" ref="GPW66" si="2596">GPW60*$C$65*$C66</f>
        <v>0</v>
      </c>
      <c r="GPY66" s="374">
        <f t="shared" ref="GPY66" si="2597">GPY60*$C$65*$C66</f>
        <v>0</v>
      </c>
      <c r="GQA66" s="374">
        <f t="shared" ref="GQA66" si="2598">GQA60*$C$65*$C66</f>
        <v>0</v>
      </c>
      <c r="GQC66" s="374">
        <f t="shared" ref="GQC66" si="2599">GQC60*$C$65*$C66</f>
        <v>0</v>
      </c>
      <c r="GQE66" s="374">
        <f t="shared" ref="GQE66" si="2600">GQE60*$C$65*$C66</f>
        <v>0</v>
      </c>
      <c r="GQG66" s="374">
        <f t="shared" ref="GQG66" si="2601">GQG60*$C$65*$C66</f>
        <v>0</v>
      </c>
      <c r="GQI66" s="374">
        <f t="shared" ref="GQI66" si="2602">GQI60*$C$65*$C66</f>
        <v>0</v>
      </c>
      <c r="GQK66" s="374">
        <f t="shared" ref="GQK66" si="2603">GQK60*$C$65*$C66</f>
        <v>0</v>
      </c>
      <c r="GQM66" s="374">
        <f t="shared" ref="GQM66" si="2604">GQM60*$C$65*$C66</f>
        <v>0</v>
      </c>
      <c r="GQO66" s="374">
        <f t="shared" ref="GQO66" si="2605">GQO60*$C$65*$C66</f>
        <v>0</v>
      </c>
      <c r="GQQ66" s="374">
        <f t="shared" ref="GQQ66" si="2606">GQQ60*$C$65*$C66</f>
        <v>0</v>
      </c>
      <c r="GQS66" s="374">
        <f t="shared" ref="GQS66" si="2607">GQS60*$C$65*$C66</f>
        <v>0</v>
      </c>
      <c r="GQU66" s="374">
        <f t="shared" ref="GQU66" si="2608">GQU60*$C$65*$C66</f>
        <v>0</v>
      </c>
      <c r="GQW66" s="374">
        <f t="shared" ref="GQW66" si="2609">GQW60*$C$65*$C66</f>
        <v>0</v>
      </c>
      <c r="GQY66" s="374">
        <f t="shared" ref="GQY66" si="2610">GQY60*$C$65*$C66</f>
        <v>0</v>
      </c>
      <c r="GRA66" s="374">
        <f t="shared" ref="GRA66" si="2611">GRA60*$C$65*$C66</f>
        <v>0</v>
      </c>
      <c r="GRC66" s="374">
        <f t="shared" ref="GRC66" si="2612">GRC60*$C$65*$C66</f>
        <v>0</v>
      </c>
      <c r="GRE66" s="374">
        <f t="shared" ref="GRE66" si="2613">GRE60*$C$65*$C66</f>
        <v>0</v>
      </c>
      <c r="GRG66" s="374">
        <f t="shared" ref="GRG66" si="2614">GRG60*$C$65*$C66</f>
        <v>0</v>
      </c>
      <c r="GRI66" s="374">
        <f t="shared" ref="GRI66" si="2615">GRI60*$C$65*$C66</f>
        <v>0</v>
      </c>
      <c r="GRK66" s="374">
        <f t="shared" ref="GRK66" si="2616">GRK60*$C$65*$C66</f>
        <v>0</v>
      </c>
      <c r="GRM66" s="374">
        <f t="shared" ref="GRM66" si="2617">GRM60*$C$65*$C66</f>
        <v>0</v>
      </c>
      <c r="GRO66" s="374">
        <f t="shared" ref="GRO66" si="2618">GRO60*$C$65*$C66</f>
        <v>0</v>
      </c>
      <c r="GRQ66" s="374">
        <f t="shared" ref="GRQ66" si="2619">GRQ60*$C$65*$C66</f>
        <v>0</v>
      </c>
      <c r="GRS66" s="374">
        <f t="shared" ref="GRS66" si="2620">GRS60*$C$65*$C66</f>
        <v>0</v>
      </c>
      <c r="GRU66" s="374">
        <f t="shared" ref="GRU66" si="2621">GRU60*$C$65*$C66</f>
        <v>0</v>
      </c>
      <c r="GRW66" s="374">
        <f t="shared" ref="GRW66" si="2622">GRW60*$C$65*$C66</f>
        <v>0</v>
      </c>
      <c r="GRY66" s="374">
        <f t="shared" ref="GRY66" si="2623">GRY60*$C$65*$C66</f>
        <v>0</v>
      </c>
      <c r="GSA66" s="374">
        <f t="shared" ref="GSA66" si="2624">GSA60*$C$65*$C66</f>
        <v>0</v>
      </c>
      <c r="GSC66" s="374">
        <f t="shared" ref="GSC66" si="2625">GSC60*$C$65*$C66</f>
        <v>0</v>
      </c>
      <c r="GSE66" s="374">
        <f t="shared" ref="GSE66" si="2626">GSE60*$C$65*$C66</f>
        <v>0</v>
      </c>
      <c r="GSG66" s="374">
        <f t="shared" ref="GSG66" si="2627">GSG60*$C$65*$C66</f>
        <v>0</v>
      </c>
      <c r="GSI66" s="374">
        <f t="shared" ref="GSI66" si="2628">GSI60*$C$65*$C66</f>
        <v>0</v>
      </c>
      <c r="GSK66" s="374">
        <f t="shared" ref="GSK66" si="2629">GSK60*$C$65*$C66</f>
        <v>0</v>
      </c>
      <c r="GSM66" s="374">
        <f t="shared" ref="GSM66" si="2630">GSM60*$C$65*$C66</f>
        <v>0</v>
      </c>
      <c r="GSO66" s="374">
        <f t="shared" ref="GSO66" si="2631">GSO60*$C$65*$C66</f>
        <v>0</v>
      </c>
      <c r="GSQ66" s="374">
        <f t="shared" ref="GSQ66" si="2632">GSQ60*$C$65*$C66</f>
        <v>0</v>
      </c>
      <c r="GSS66" s="374">
        <f t="shared" ref="GSS66" si="2633">GSS60*$C$65*$C66</f>
        <v>0</v>
      </c>
      <c r="GSU66" s="374">
        <f t="shared" ref="GSU66" si="2634">GSU60*$C$65*$C66</f>
        <v>0</v>
      </c>
      <c r="GSW66" s="374">
        <f t="shared" ref="GSW66" si="2635">GSW60*$C$65*$C66</f>
        <v>0</v>
      </c>
      <c r="GSY66" s="374">
        <f t="shared" ref="GSY66" si="2636">GSY60*$C$65*$C66</f>
        <v>0</v>
      </c>
      <c r="GTA66" s="374">
        <f t="shared" ref="GTA66" si="2637">GTA60*$C$65*$C66</f>
        <v>0</v>
      </c>
      <c r="GTC66" s="374">
        <f t="shared" ref="GTC66" si="2638">GTC60*$C$65*$C66</f>
        <v>0</v>
      </c>
      <c r="GTE66" s="374">
        <f t="shared" ref="GTE66" si="2639">GTE60*$C$65*$C66</f>
        <v>0</v>
      </c>
      <c r="GTG66" s="374">
        <f t="shared" ref="GTG66" si="2640">GTG60*$C$65*$C66</f>
        <v>0</v>
      </c>
      <c r="GTI66" s="374">
        <f t="shared" ref="GTI66" si="2641">GTI60*$C$65*$C66</f>
        <v>0</v>
      </c>
      <c r="GTK66" s="374">
        <f t="shared" ref="GTK66" si="2642">GTK60*$C$65*$C66</f>
        <v>0</v>
      </c>
      <c r="GTM66" s="374">
        <f t="shared" ref="GTM66" si="2643">GTM60*$C$65*$C66</f>
        <v>0</v>
      </c>
      <c r="GTO66" s="374">
        <f t="shared" ref="GTO66" si="2644">GTO60*$C$65*$C66</f>
        <v>0</v>
      </c>
      <c r="GTQ66" s="374">
        <f t="shared" ref="GTQ66" si="2645">GTQ60*$C$65*$C66</f>
        <v>0</v>
      </c>
      <c r="GTS66" s="374">
        <f t="shared" ref="GTS66" si="2646">GTS60*$C$65*$C66</f>
        <v>0</v>
      </c>
      <c r="GTU66" s="374">
        <f t="shared" ref="GTU66" si="2647">GTU60*$C$65*$C66</f>
        <v>0</v>
      </c>
      <c r="GTW66" s="374">
        <f t="shared" ref="GTW66" si="2648">GTW60*$C$65*$C66</f>
        <v>0</v>
      </c>
      <c r="GTY66" s="374">
        <f t="shared" ref="GTY66" si="2649">GTY60*$C$65*$C66</f>
        <v>0</v>
      </c>
      <c r="GUA66" s="374">
        <f t="shared" ref="GUA66" si="2650">GUA60*$C$65*$C66</f>
        <v>0</v>
      </c>
      <c r="GUC66" s="374">
        <f t="shared" ref="GUC66" si="2651">GUC60*$C$65*$C66</f>
        <v>0</v>
      </c>
      <c r="GUE66" s="374">
        <f t="shared" ref="GUE66" si="2652">GUE60*$C$65*$C66</f>
        <v>0</v>
      </c>
      <c r="GUG66" s="374">
        <f t="shared" ref="GUG66" si="2653">GUG60*$C$65*$C66</f>
        <v>0</v>
      </c>
      <c r="GUI66" s="374">
        <f t="shared" ref="GUI66" si="2654">GUI60*$C$65*$C66</f>
        <v>0</v>
      </c>
      <c r="GUK66" s="374">
        <f t="shared" ref="GUK66" si="2655">GUK60*$C$65*$C66</f>
        <v>0</v>
      </c>
      <c r="GUM66" s="374">
        <f t="shared" ref="GUM66" si="2656">GUM60*$C$65*$C66</f>
        <v>0</v>
      </c>
      <c r="GUO66" s="374">
        <f t="shared" ref="GUO66" si="2657">GUO60*$C$65*$C66</f>
        <v>0</v>
      </c>
      <c r="GUQ66" s="374">
        <f t="shared" ref="GUQ66" si="2658">GUQ60*$C$65*$C66</f>
        <v>0</v>
      </c>
      <c r="GUS66" s="374">
        <f t="shared" ref="GUS66" si="2659">GUS60*$C$65*$C66</f>
        <v>0</v>
      </c>
      <c r="GUU66" s="374">
        <f t="shared" ref="GUU66" si="2660">GUU60*$C$65*$C66</f>
        <v>0</v>
      </c>
      <c r="GUW66" s="374">
        <f t="shared" ref="GUW66" si="2661">GUW60*$C$65*$C66</f>
        <v>0</v>
      </c>
      <c r="GUY66" s="374">
        <f t="shared" ref="GUY66" si="2662">GUY60*$C$65*$C66</f>
        <v>0</v>
      </c>
      <c r="GVA66" s="374">
        <f t="shared" ref="GVA66" si="2663">GVA60*$C$65*$C66</f>
        <v>0</v>
      </c>
      <c r="GVC66" s="374">
        <f t="shared" ref="GVC66" si="2664">GVC60*$C$65*$C66</f>
        <v>0</v>
      </c>
      <c r="GVE66" s="374">
        <f t="shared" ref="GVE66" si="2665">GVE60*$C$65*$C66</f>
        <v>0</v>
      </c>
      <c r="GVG66" s="374">
        <f t="shared" ref="GVG66" si="2666">GVG60*$C$65*$C66</f>
        <v>0</v>
      </c>
      <c r="GVI66" s="374">
        <f t="shared" ref="GVI66" si="2667">GVI60*$C$65*$C66</f>
        <v>0</v>
      </c>
      <c r="GVK66" s="374">
        <f t="shared" ref="GVK66" si="2668">GVK60*$C$65*$C66</f>
        <v>0</v>
      </c>
      <c r="GVM66" s="374">
        <f t="shared" ref="GVM66" si="2669">GVM60*$C$65*$C66</f>
        <v>0</v>
      </c>
      <c r="GVO66" s="374">
        <f t="shared" ref="GVO66" si="2670">GVO60*$C$65*$C66</f>
        <v>0</v>
      </c>
      <c r="GVQ66" s="374">
        <f t="shared" ref="GVQ66" si="2671">GVQ60*$C$65*$C66</f>
        <v>0</v>
      </c>
      <c r="GVS66" s="374">
        <f t="shared" ref="GVS66" si="2672">GVS60*$C$65*$C66</f>
        <v>0</v>
      </c>
      <c r="GVU66" s="374">
        <f t="shared" ref="GVU66" si="2673">GVU60*$C$65*$C66</f>
        <v>0</v>
      </c>
      <c r="GVW66" s="374">
        <f t="shared" ref="GVW66" si="2674">GVW60*$C$65*$C66</f>
        <v>0</v>
      </c>
      <c r="GVY66" s="374">
        <f t="shared" ref="GVY66" si="2675">GVY60*$C$65*$C66</f>
        <v>0</v>
      </c>
      <c r="GWA66" s="374">
        <f t="shared" ref="GWA66" si="2676">GWA60*$C$65*$C66</f>
        <v>0</v>
      </c>
      <c r="GWC66" s="374">
        <f t="shared" ref="GWC66" si="2677">GWC60*$C$65*$C66</f>
        <v>0</v>
      </c>
      <c r="GWE66" s="374">
        <f t="shared" ref="GWE66" si="2678">GWE60*$C$65*$C66</f>
        <v>0</v>
      </c>
      <c r="GWG66" s="374">
        <f t="shared" ref="GWG66" si="2679">GWG60*$C$65*$C66</f>
        <v>0</v>
      </c>
      <c r="GWI66" s="374">
        <f t="shared" ref="GWI66" si="2680">GWI60*$C$65*$C66</f>
        <v>0</v>
      </c>
      <c r="GWK66" s="374">
        <f t="shared" ref="GWK66" si="2681">GWK60*$C$65*$C66</f>
        <v>0</v>
      </c>
      <c r="GWM66" s="374">
        <f t="shared" ref="GWM66" si="2682">GWM60*$C$65*$C66</f>
        <v>0</v>
      </c>
      <c r="GWO66" s="374">
        <f t="shared" ref="GWO66" si="2683">GWO60*$C$65*$C66</f>
        <v>0</v>
      </c>
      <c r="GWQ66" s="374">
        <f t="shared" ref="GWQ66" si="2684">GWQ60*$C$65*$C66</f>
        <v>0</v>
      </c>
      <c r="GWS66" s="374">
        <f t="shared" ref="GWS66" si="2685">GWS60*$C$65*$C66</f>
        <v>0</v>
      </c>
      <c r="GWU66" s="374">
        <f t="shared" ref="GWU66" si="2686">GWU60*$C$65*$C66</f>
        <v>0</v>
      </c>
      <c r="GWW66" s="374">
        <f t="shared" ref="GWW66" si="2687">GWW60*$C$65*$C66</f>
        <v>0</v>
      </c>
      <c r="GWY66" s="374">
        <f t="shared" ref="GWY66" si="2688">GWY60*$C$65*$C66</f>
        <v>0</v>
      </c>
      <c r="GXA66" s="374">
        <f t="shared" ref="GXA66" si="2689">GXA60*$C$65*$C66</f>
        <v>0</v>
      </c>
      <c r="GXC66" s="374">
        <f t="shared" ref="GXC66" si="2690">GXC60*$C$65*$C66</f>
        <v>0</v>
      </c>
      <c r="GXE66" s="374">
        <f t="shared" ref="GXE66" si="2691">GXE60*$C$65*$C66</f>
        <v>0</v>
      </c>
      <c r="GXG66" s="374">
        <f t="shared" ref="GXG66" si="2692">GXG60*$C$65*$C66</f>
        <v>0</v>
      </c>
      <c r="GXI66" s="374">
        <f t="shared" ref="GXI66" si="2693">GXI60*$C$65*$C66</f>
        <v>0</v>
      </c>
      <c r="GXK66" s="374">
        <f t="shared" ref="GXK66" si="2694">GXK60*$C$65*$C66</f>
        <v>0</v>
      </c>
      <c r="GXM66" s="374">
        <f t="shared" ref="GXM66" si="2695">GXM60*$C$65*$C66</f>
        <v>0</v>
      </c>
      <c r="GXO66" s="374">
        <f t="shared" ref="GXO66" si="2696">GXO60*$C$65*$C66</f>
        <v>0</v>
      </c>
      <c r="GXQ66" s="374">
        <f t="shared" ref="GXQ66" si="2697">GXQ60*$C$65*$C66</f>
        <v>0</v>
      </c>
      <c r="GXS66" s="374">
        <f t="shared" ref="GXS66" si="2698">GXS60*$C$65*$C66</f>
        <v>0</v>
      </c>
      <c r="GXU66" s="374">
        <f t="shared" ref="GXU66" si="2699">GXU60*$C$65*$C66</f>
        <v>0</v>
      </c>
      <c r="GXW66" s="374">
        <f t="shared" ref="GXW66" si="2700">GXW60*$C$65*$C66</f>
        <v>0</v>
      </c>
      <c r="GXY66" s="374">
        <f t="shared" ref="GXY66" si="2701">GXY60*$C$65*$C66</f>
        <v>0</v>
      </c>
      <c r="GYA66" s="374">
        <f t="shared" ref="GYA66" si="2702">GYA60*$C$65*$C66</f>
        <v>0</v>
      </c>
      <c r="GYC66" s="374">
        <f t="shared" ref="GYC66" si="2703">GYC60*$C$65*$C66</f>
        <v>0</v>
      </c>
      <c r="GYE66" s="374">
        <f t="shared" ref="GYE66" si="2704">GYE60*$C$65*$C66</f>
        <v>0</v>
      </c>
      <c r="GYG66" s="374">
        <f t="shared" ref="GYG66" si="2705">GYG60*$C$65*$C66</f>
        <v>0</v>
      </c>
      <c r="GYI66" s="374">
        <f t="shared" ref="GYI66" si="2706">GYI60*$C$65*$C66</f>
        <v>0</v>
      </c>
      <c r="GYK66" s="374">
        <f t="shared" ref="GYK66" si="2707">GYK60*$C$65*$C66</f>
        <v>0</v>
      </c>
      <c r="GYM66" s="374">
        <f t="shared" ref="GYM66" si="2708">GYM60*$C$65*$C66</f>
        <v>0</v>
      </c>
      <c r="GYO66" s="374">
        <f t="shared" ref="GYO66" si="2709">GYO60*$C$65*$C66</f>
        <v>0</v>
      </c>
      <c r="GYQ66" s="374">
        <f t="shared" ref="GYQ66" si="2710">GYQ60*$C$65*$C66</f>
        <v>0</v>
      </c>
      <c r="GYS66" s="374">
        <f t="shared" ref="GYS66" si="2711">GYS60*$C$65*$C66</f>
        <v>0</v>
      </c>
      <c r="GYU66" s="374">
        <f t="shared" ref="GYU66" si="2712">GYU60*$C$65*$C66</f>
        <v>0</v>
      </c>
      <c r="GYW66" s="374">
        <f t="shared" ref="GYW66" si="2713">GYW60*$C$65*$C66</f>
        <v>0</v>
      </c>
      <c r="GYY66" s="374">
        <f t="shared" ref="GYY66" si="2714">GYY60*$C$65*$C66</f>
        <v>0</v>
      </c>
      <c r="GZA66" s="374">
        <f t="shared" ref="GZA66" si="2715">GZA60*$C$65*$C66</f>
        <v>0</v>
      </c>
      <c r="GZC66" s="374">
        <f t="shared" ref="GZC66" si="2716">GZC60*$C$65*$C66</f>
        <v>0</v>
      </c>
      <c r="GZE66" s="374">
        <f t="shared" ref="GZE66" si="2717">GZE60*$C$65*$C66</f>
        <v>0</v>
      </c>
      <c r="GZG66" s="374">
        <f t="shared" ref="GZG66" si="2718">GZG60*$C$65*$C66</f>
        <v>0</v>
      </c>
      <c r="GZI66" s="374">
        <f t="shared" ref="GZI66" si="2719">GZI60*$C$65*$C66</f>
        <v>0</v>
      </c>
      <c r="GZK66" s="374">
        <f t="shared" ref="GZK66" si="2720">GZK60*$C$65*$C66</f>
        <v>0</v>
      </c>
      <c r="GZM66" s="374">
        <f t="shared" ref="GZM66" si="2721">GZM60*$C$65*$C66</f>
        <v>0</v>
      </c>
      <c r="GZO66" s="374">
        <f t="shared" ref="GZO66" si="2722">GZO60*$C$65*$C66</f>
        <v>0</v>
      </c>
      <c r="GZQ66" s="374">
        <f t="shared" ref="GZQ66" si="2723">GZQ60*$C$65*$C66</f>
        <v>0</v>
      </c>
      <c r="GZS66" s="374">
        <f t="shared" ref="GZS66" si="2724">GZS60*$C$65*$C66</f>
        <v>0</v>
      </c>
      <c r="GZU66" s="374">
        <f t="shared" ref="GZU66" si="2725">GZU60*$C$65*$C66</f>
        <v>0</v>
      </c>
      <c r="GZW66" s="374">
        <f t="shared" ref="GZW66" si="2726">GZW60*$C$65*$C66</f>
        <v>0</v>
      </c>
      <c r="GZY66" s="374">
        <f t="shared" ref="GZY66" si="2727">GZY60*$C$65*$C66</f>
        <v>0</v>
      </c>
      <c r="HAA66" s="374">
        <f t="shared" ref="HAA66" si="2728">HAA60*$C$65*$C66</f>
        <v>0</v>
      </c>
      <c r="HAC66" s="374">
        <f t="shared" ref="HAC66" si="2729">HAC60*$C$65*$C66</f>
        <v>0</v>
      </c>
      <c r="HAE66" s="374">
        <f t="shared" ref="HAE66" si="2730">HAE60*$C$65*$C66</f>
        <v>0</v>
      </c>
      <c r="HAG66" s="374">
        <f t="shared" ref="HAG66" si="2731">HAG60*$C$65*$C66</f>
        <v>0</v>
      </c>
      <c r="HAI66" s="374">
        <f t="shared" ref="HAI66" si="2732">HAI60*$C$65*$C66</f>
        <v>0</v>
      </c>
      <c r="HAK66" s="374">
        <f t="shared" ref="HAK66" si="2733">HAK60*$C$65*$C66</f>
        <v>0</v>
      </c>
      <c r="HAM66" s="374">
        <f t="shared" ref="HAM66" si="2734">HAM60*$C$65*$C66</f>
        <v>0</v>
      </c>
      <c r="HAO66" s="374">
        <f t="shared" ref="HAO66" si="2735">HAO60*$C$65*$C66</f>
        <v>0</v>
      </c>
      <c r="HAQ66" s="374">
        <f t="shared" ref="HAQ66" si="2736">HAQ60*$C$65*$C66</f>
        <v>0</v>
      </c>
      <c r="HAS66" s="374">
        <f t="shared" ref="HAS66" si="2737">HAS60*$C$65*$C66</f>
        <v>0</v>
      </c>
      <c r="HAU66" s="374">
        <f t="shared" ref="HAU66" si="2738">HAU60*$C$65*$C66</f>
        <v>0</v>
      </c>
      <c r="HAW66" s="374">
        <f t="shared" ref="HAW66" si="2739">HAW60*$C$65*$C66</f>
        <v>0</v>
      </c>
      <c r="HAY66" s="374">
        <f t="shared" ref="HAY66" si="2740">HAY60*$C$65*$C66</f>
        <v>0</v>
      </c>
      <c r="HBA66" s="374">
        <f t="shared" ref="HBA66" si="2741">HBA60*$C$65*$C66</f>
        <v>0</v>
      </c>
      <c r="HBC66" s="374">
        <f t="shared" ref="HBC66" si="2742">HBC60*$C$65*$C66</f>
        <v>0</v>
      </c>
      <c r="HBE66" s="374">
        <f t="shared" ref="HBE66" si="2743">HBE60*$C$65*$C66</f>
        <v>0</v>
      </c>
      <c r="HBG66" s="374">
        <f t="shared" ref="HBG66" si="2744">HBG60*$C$65*$C66</f>
        <v>0</v>
      </c>
      <c r="HBI66" s="374">
        <f t="shared" ref="HBI66" si="2745">HBI60*$C$65*$C66</f>
        <v>0</v>
      </c>
      <c r="HBK66" s="374">
        <f t="shared" ref="HBK66" si="2746">HBK60*$C$65*$C66</f>
        <v>0</v>
      </c>
      <c r="HBM66" s="374">
        <f t="shared" ref="HBM66" si="2747">HBM60*$C$65*$C66</f>
        <v>0</v>
      </c>
      <c r="HBO66" s="374">
        <f t="shared" ref="HBO66" si="2748">HBO60*$C$65*$C66</f>
        <v>0</v>
      </c>
      <c r="HBQ66" s="374">
        <f t="shared" ref="HBQ66" si="2749">HBQ60*$C$65*$C66</f>
        <v>0</v>
      </c>
      <c r="HBS66" s="374">
        <f t="shared" ref="HBS66" si="2750">HBS60*$C$65*$C66</f>
        <v>0</v>
      </c>
      <c r="HBU66" s="374">
        <f t="shared" ref="HBU66" si="2751">HBU60*$C$65*$C66</f>
        <v>0</v>
      </c>
      <c r="HBW66" s="374">
        <f t="shared" ref="HBW66" si="2752">HBW60*$C$65*$C66</f>
        <v>0</v>
      </c>
      <c r="HBY66" s="374">
        <f t="shared" ref="HBY66" si="2753">HBY60*$C$65*$C66</f>
        <v>0</v>
      </c>
      <c r="HCA66" s="374">
        <f t="shared" ref="HCA66" si="2754">HCA60*$C$65*$C66</f>
        <v>0</v>
      </c>
      <c r="HCC66" s="374">
        <f t="shared" ref="HCC66" si="2755">HCC60*$C$65*$C66</f>
        <v>0</v>
      </c>
      <c r="HCE66" s="374">
        <f t="shared" ref="HCE66" si="2756">HCE60*$C$65*$C66</f>
        <v>0</v>
      </c>
      <c r="HCG66" s="374">
        <f t="shared" ref="HCG66" si="2757">HCG60*$C$65*$C66</f>
        <v>0</v>
      </c>
      <c r="HCI66" s="374">
        <f t="shared" ref="HCI66" si="2758">HCI60*$C$65*$C66</f>
        <v>0</v>
      </c>
      <c r="HCK66" s="374">
        <f t="shared" ref="HCK66" si="2759">HCK60*$C$65*$C66</f>
        <v>0</v>
      </c>
      <c r="HCM66" s="374">
        <f t="shared" ref="HCM66" si="2760">HCM60*$C$65*$C66</f>
        <v>0</v>
      </c>
      <c r="HCO66" s="374">
        <f t="shared" ref="HCO66" si="2761">HCO60*$C$65*$C66</f>
        <v>0</v>
      </c>
      <c r="HCQ66" s="374">
        <f t="shared" ref="HCQ66" si="2762">HCQ60*$C$65*$C66</f>
        <v>0</v>
      </c>
      <c r="HCS66" s="374">
        <f t="shared" ref="HCS66" si="2763">HCS60*$C$65*$C66</f>
        <v>0</v>
      </c>
      <c r="HCU66" s="374">
        <f t="shared" ref="HCU66" si="2764">HCU60*$C$65*$C66</f>
        <v>0</v>
      </c>
      <c r="HCW66" s="374">
        <f t="shared" ref="HCW66" si="2765">HCW60*$C$65*$C66</f>
        <v>0</v>
      </c>
      <c r="HCY66" s="374">
        <f t="shared" ref="HCY66" si="2766">HCY60*$C$65*$C66</f>
        <v>0</v>
      </c>
      <c r="HDA66" s="374">
        <f t="shared" ref="HDA66" si="2767">HDA60*$C$65*$C66</f>
        <v>0</v>
      </c>
      <c r="HDC66" s="374">
        <f t="shared" ref="HDC66" si="2768">HDC60*$C$65*$C66</f>
        <v>0</v>
      </c>
      <c r="HDE66" s="374">
        <f t="shared" ref="HDE66" si="2769">HDE60*$C$65*$C66</f>
        <v>0</v>
      </c>
      <c r="HDG66" s="374">
        <f t="shared" ref="HDG66" si="2770">HDG60*$C$65*$C66</f>
        <v>0</v>
      </c>
      <c r="HDI66" s="374">
        <f t="shared" ref="HDI66" si="2771">HDI60*$C$65*$C66</f>
        <v>0</v>
      </c>
      <c r="HDK66" s="374">
        <f t="shared" ref="HDK66" si="2772">HDK60*$C$65*$C66</f>
        <v>0</v>
      </c>
      <c r="HDM66" s="374">
        <f t="shared" ref="HDM66" si="2773">HDM60*$C$65*$C66</f>
        <v>0</v>
      </c>
      <c r="HDO66" s="374">
        <f t="shared" ref="HDO66" si="2774">HDO60*$C$65*$C66</f>
        <v>0</v>
      </c>
      <c r="HDQ66" s="374">
        <f t="shared" ref="HDQ66" si="2775">HDQ60*$C$65*$C66</f>
        <v>0</v>
      </c>
      <c r="HDS66" s="374">
        <f t="shared" ref="HDS66" si="2776">HDS60*$C$65*$C66</f>
        <v>0</v>
      </c>
      <c r="HDU66" s="374">
        <f t="shared" ref="HDU66" si="2777">HDU60*$C$65*$C66</f>
        <v>0</v>
      </c>
      <c r="HDW66" s="374">
        <f t="shared" ref="HDW66" si="2778">HDW60*$C$65*$C66</f>
        <v>0</v>
      </c>
      <c r="HDY66" s="374">
        <f t="shared" ref="HDY66" si="2779">HDY60*$C$65*$C66</f>
        <v>0</v>
      </c>
      <c r="HEA66" s="374">
        <f t="shared" ref="HEA66" si="2780">HEA60*$C$65*$C66</f>
        <v>0</v>
      </c>
      <c r="HEC66" s="374">
        <f t="shared" ref="HEC66" si="2781">HEC60*$C$65*$C66</f>
        <v>0</v>
      </c>
      <c r="HEE66" s="374">
        <f t="shared" ref="HEE66" si="2782">HEE60*$C$65*$C66</f>
        <v>0</v>
      </c>
      <c r="HEG66" s="374">
        <f t="shared" ref="HEG66" si="2783">HEG60*$C$65*$C66</f>
        <v>0</v>
      </c>
      <c r="HEI66" s="374">
        <f t="shared" ref="HEI66" si="2784">HEI60*$C$65*$C66</f>
        <v>0</v>
      </c>
      <c r="HEK66" s="374">
        <f t="shared" ref="HEK66" si="2785">HEK60*$C$65*$C66</f>
        <v>0</v>
      </c>
      <c r="HEM66" s="374">
        <f t="shared" ref="HEM66" si="2786">HEM60*$C$65*$C66</f>
        <v>0</v>
      </c>
      <c r="HEO66" s="374">
        <f t="shared" ref="HEO66" si="2787">HEO60*$C$65*$C66</f>
        <v>0</v>
      </c>
      <c r="HEQ66" s="374">
        <f t="shared" ref="HEQ66" si="2788">HEQ60*$C$65*$C66</f>
        <v>0</v>
      </c>
      <c r="HES66" s="374">
        <f t="shared" ref="HES66" si="2789">HES60*$C$65*$C66</f>
        <v>0</v>
      </c>
      <c r="HEU66" s="374">
        <f t="shared" ref="HEU66" si="2790">HEU60*$C$65*$C66</f>
        <v>0</v>
      </c>
      <c r="HEW66" s="374">
        <f t="shared" ref="HEW66" si="2791">HEW60*$C$65*$C66</f>
        <v>0</v>
      </c>
      <c r="HEY66" s="374">
        <f t="shared" ref="HEY66" si="2792">HEY60*$C$65*$C66</f>
        <v>0</v>
      </c>
      <c r="HFA66" s="374">
        <f t="shared" ref="HFA66" si="2793">HFA60*$C$65*$C66</f>
        <v>0</v>
      </c>
      <c r="HFC66" s="374">
        <f t="shared" ref="HFC66" si="2794">HFC60*$C$65*$C66</f>
        <v>0</v>
      </c>
      <c r="HFE66" s="374">
        <f t="shared" ref="HFE66" si="2795">HFE60*$C$65*$C66</f>
        <v>0</v>
      </c>
      <c r="HFG66" s="374">
        <f t="shared" ref="HFG66" si="2796">HFG60*$C$65*$C66</f>
        <v>0</v>
      </c>
      <c r="HFI66" s="374">
        <f t="shared" ref="HFI66" si="2797">HFI60*$C$65*$C66</f>
        <v>0</v>
      </c>
      <c r="HFK66" s="374">
        <f t="shared" ref="HFK66" si="2798">HFK60*$C$65*$C66</f>
        <v>0</v>
      </c>
      <c r="HFM66" s="374">
        <f t="shared" ref="HFM66" si="2799">HFM60*$C$65*$C66</f>
        <v>0</v>
      </c>
      <c r="HFO66" s="374">
        <f t="shared" ref="HFO66" si="2800">HFO60*$C$65*$C66</f>
        <v>0</v>
      </c>
      <c r="HFQ66" s="374">
        <f t="shared" ref="HFQ66" si="2801">HFQ60*$C$65*$C66</f>
        <v>0</v>
      </c>
      <c r="HFS66" s="374">
        <f t="shared" ref="HFS66" si="2802">HFS60*$C$65*$C66</f>
        <v>0</v>
      </c>
      <c r="HFU66" s="374">
        <f t="shared" ref="HFU66" si="2803">HFU60*$C$65*$C66</f>
        <v>0</v>
      </c>
      <c r="HFW66" s="374">
        <f t="shared" ref="HFW66" si="2804">HFW60*$C$65*$C66</f>
        <v>0</v>
      </c>
      <c r="HFY66" s="374">
        <f t="shared" ref="HFY66" si="2805">HFY60*$C$65*$C66</f>
        <v>0</v>
      </c>
      <c r="HGA66" s="374">
        <f t="shared" ref="HGA66" si="2806">HGA60*$C$65*$C66</f>
        <v>0</v>
      </c>
      <c r="HGC66" s="374">
        <f t="shared" ref="HGC66" si="2807">HGC60*$C$65*$C66</f>
        <v>0</v>
      </c>
      <c r="HGE66" s="374">
        <f t="shared" ref="HGE66" si="2808">HGE60*$C$65*$C66</f>
        <v>0</v>
      </c>
      <c r="HGG66" s="374">
        <f t="shared" ref="HGG66" si="2809">HGG60*$C$65*$C66</f>
        <v>0</v>
      </c>
      <c r="HGI66" s="374">
        <f t="shared" ref="HGI66" si="2810">HGI60*$C$65*$C66</f>
        <v>0</v>
      </c>
      <c r="HGK66" s="374">
        <f t="shared" ref="HGK66" si="2811">HGK60*$C$65*$C66</f>
        <v>0</v>
      </c>
      <c r="HGM66" s="374">
        <f t="shared" ref="HGM66" si="2812">HGM60*$C$65*$C66</f>
        <v>0</v>
      </c>
      <c r="HGO66" s="374">
        <f t="shared" ref="HGO66" si="2813">HGO60*$C$65*$C66</f>
        <v>0</v>
      </c>
      <c r="HGQ66" s="374">
        <f t="shared" ref="HGQ66" si="2814">HGQ60*$C$65*$C66</f>
        <v>0</v>
      </c>
      <c r="HGS66" s="374">
        <f t="shared" ref="HGS66" si="2815">HGS60*$C$65*$C66</f>
        <v>0</v>
      </c>
      <c r="HGU66" s="374">
        <f t="shared" ref="HGU66" si="2816">HGU60*$C$65*$C66</f>
        <v>0</v>
      </c>
      <c r="HGW66" s="374">
        <f t="shared" ref="HGW66" si="2817">HGW60*$C$65*$C66</f>
        <v>0</v>
      </c>
      <c r="HGY66" s="374">
        <f t="shared" ref="HGY66" si="2818">HGY60*$C$65*$C66</f>
        <v>0</v>
      </c>
      <c r="HHA66" s="374">
        <f t="shared" ref="HHA66" si="2819">HHA60*$C$65*$C66</f>
        <v>0</v>
      </c>
      <c r="HHC66" s="374">
        <f t="shared" ref="HHC66" si="2820">HHC60*$C$65*$C66</f>
        <v>0</v>
      </c>
      <c r="HHE66" s="374">
        <f t="shared" ref="HHE66" si="2821">HHE60*$C$65*$C66</f>
        <v>0</v>
      </c>
      <c r="HHG66" s="374">
        <f t="shared" ref="HHG66" si="2822">HHG60*$C$65*$C66</f>
        <v>0</v>
      </c>
      <c r="HHI66" s="374">
        <f t="shared" ref="HHI66" si="2823">HHI60*$C$65*$C66</f>
        <v>0</v>
      </c>
      <c r="HHK66" s="374">
        <f t="shared" ref="HHK66" si="2824">HHK60*$C$65*$C66</f>
        <v>0</v>
      </c>
      <c r="HHM66" s="374">
        <f t="shared" ref="HHM66" si="2825">HHM60*$C$65*$C66</f>
        <v>0</v>
      </c>
      <c r="HHO66" s="374">
        <f t="shared" ref="HHO66" si="2826">HHO60*$C$65*$C66</f>
        <v>0</v>
      </c>
      <c r="HHQ66" s="374">
        <f t="shared" ref="HHQ66" si="2827">HHQ60*$C$65*$C66</f>
        <v>0</v>
      </c>
      <c r="HHS66" s="374">
        <f t="shared" ref="HHS66" si="2828">HHS60*$C$65*$C66</f>
        <v>0</v>
      </c>
      <c r="HHU66" s="374">
        <f t="shared" ref="HHU66" si="2829">HHU60*$C$65*$C66</f>
        <v>0</v>
      </c>
      <c r="HHW66" s="374">
        <f t="shared" ref="HHW66" si="2830">HHW60*$C$65*$C66</f>
        <v>0</v>
      </c>
      <c r="HHY66" s="374">
        <f t="shared" ref="HHY66" si="2831">HHY60*$C$65*$C66</f>
        <v>0</v>
      </c>
      <c r="HIA66" s="374">
        <f t="shared" ref="HIA66" si="2832">HIA60*$C$65*$C66</f>
        <v>0</v>
      </c>
      <c r="HIC66" s="374">
        <f t="shared" ref="HIC66" si="2833">HIC60*$C$65*$C66</f>
        <v>0</v>
      </c>
      <c r="HIE66" s="374">
        <f t="shared" ref="HIE66" si="2834">HIE60*$C$65*$C66</f>
        <v>0</v>
      </c>
      <c r="HIG66" s="374">
        <f t="shared" ref="HIG66" si="2835">HIG60*$C$65*$C66</f>
        <v>0</v>
      </c>
      <c r="HII66" s="374">
        <f t="shared" ref="HII66" si="2836">HII60*$C$65*$C66</f>
        <v>0</v>
      </c>
      <c r="HIK66" s="374">
        <f t="shared" ref="HIK66" si="2837">HIK60*$C$65*$C66</f>
        <v>0</v>
      </c>
      <c r="HIM66" s="374">
        <f t="shared" ref="HIM66" si="2838">HIM60*$C$65*$C66</f>
        <v>0</v>
      </c>
      <c r="HIO66" s="374">
        <f t="shared" ref="HIO66" si="2839">HIO60*$C$65*$C66</f>
        <v>0</v>
      </c>
      <c r="HIQ66" s="374">
        <f t="shared" ref="HIQ66" si="2840">HIQ60*$C$65*$C66</f>
        <v>0</v>
      </c>
      <c r="HIS66" s="374">
        <f t="shared" ref="HIS66" si="2841">HIS60*$C$65*$C66</f>
        <v>0</v>
      </c>
      <c r="HIU66" s="374">
        <f t="shared" ref="HIU66" si="2842">HIU60*$C$65*$C66</f>
        <v>0</v>
      </c>
      <c r="HIW66" s="374">
        <f t="shared" ref="HIW66" si="2843">HIW60*$C$65*$C66</f>
        <v>0</v>
      </c>
      <c r="HIY66" s="374">
        <f t="shared" ref="HIY66" si="2844">HIY60*$C$65*$C66</f>
        <v>0</v>
      </c>
      <c r="HJA66" s="374">
        <f t="shared" ref="HJA66" si="2845">HJA60*$C$65*$C66</f>
        <v>0</v>
      </c>
      <c r="HJC66" s="374">
        <f t="shared" ref="HJC66" si="2846">HJC60*$C$65*$C66</f>
        <v>0</v>
      </c>
      <c r="HJE66" s="374">
        <f t="shared" ref="HJE66" si="2847">HJE60*$C$65*$C66</f>
        <v>0</v>
      </c>
      <c r="HJG66" s="374">
        <f t="shared" ref="HJG66" si="2848">HJG60*$C$65*$C66</f>
        <v>0</v>
      </c>
      <c r="HJI66" s="374">
        <f t="shared" ref="HJI66" si="2849">HJI60*$C$65*$C66</f>
        <v>0</v>
      </c>
      <c r="HJK66" s="374">
        <f t="shared" ref="HJK66" si="2850">HJK60*$C$65*$C66</f>
        <v>0</v>
      </c>
      <c r="HJM66" s="374">
        <f t="shared" ref="HJM66" si="2851">HJM60*$C$65*$C66</f>
        <v>0</v>
      </c>
      <c r="HJO66" s="374">
        <f t="shared" ref="HJO66" si="2852">HJO60*$C$65*$C66</f>
        <v>0</v>
      </c>
      <c r="HJQ66" s="374">
        <f t="shared" ref="HJQ66" si="2853">HJQ60*$C$65*$C66</f>
        <v>0</v>
      </c>
      <c r="HJS66" s="374">
        <f t="shared" ref="HJS66" si="2854">HJS60*$C$65*$C66</f>
        <v>0</v>
      </c>
      <c r="HJU66" s="374">
        <f t="shared" ref="HJU66" si="2855">HJU60*$C$65*$C66</f>
        <v>0</v>
      </c>
      <c r="HJW66" s="374">
        <f t="shared" ref="HJW66" si="2856">HJW60*$C$65*$C66</f>
        <v>0</v>
      </c>
      <c r="HJY66" s="374">
        <f t="shared" ref="HJY66" si="2857">HJY60*$C$65*$C66</f>
        <v>0</v>
      </c>
      <c r="HKA66" s="374">
        <f t="shared" ref="HKA66" si="2858">HKA60*$C$65*$C66</f>
        <v>0</v>
      </c>
      <c r="HKC66" s="374">
        <f t="shared" ref="HKC66" si="2859">HKC60*$C$65*$C66</f>
        <v>0</v>
      </c>
      <c r="HKE66" s="374">
        <f t="shared" ref="HKE66" si="2860">HKE60*$C$65*$C66</f>
        <v>0</v>
      </c>
      <c r="HKG66" s="374">
        <f t="shared" ref="HKG66" si="2861">HKG60*$C$65*$C66</f>
        <v>0</v>
      </c>
      <c r="HKI66" s="374">
        <f t="shared" ref="HKI66" si="2862">HKI60*$C$65*$C66</f>
        <v>0</v>
      </c>
      <c r="HKK66" s="374">
        <f t="shared" ref="HKK66" si="2863">HKK60*$C$65*$C66</f>
        <v>0</v>
      </c>
      <c r="HKM66" s="374">
        <f t="shared" ref="HKM66" si="2864">HKM60*$C$65*$C66</f>
        <v>0</v>
      </c>
      <c r="HKO66" s="374">
        <f t="shared" ref="HKO66" si="2865">HKO60*$C$65*$C66</f>
        <v>0</v>
      </c>
      <c r="HKQ66" s="374">
        <f t="shared" ref="HKQ66" si="2866">HKQ60*$C$65*$C66</f>
        <v>0</v>
      </c>
      <c r="HKS66" s="374">
        <f t="shared" ref="HKS66" si="2867">HKS60*$C$65*$C66</f>
        <v>0</v>
      </c>
      <c r="HKU66" s="374">
        <f t="shared" ref="HKU66" si="2868">HKU60*$C$65*$C66</f>
        <v>0</v>
      </c>
      <c r="HKW66" s="374">
        <f t="shared" ref="HKW66" si="2869">HKW60*$C$65*$C66</f>
        <v>0</v>
      </c>
      <c r="HKY66" s="374">
        <f t="shared" ref="HKY66" si="2870">HKY60*$C$65*$C66</f>
        <v>0</v>
      </c>
      <c r="HLA66" s="374">
        <f t="shared" ref="HLA66" si="2871">HLA60*$C$65*$C66</f>
        <v>0</v>
      </c>
      <c r="HLC66" s="374">
        <f t="shared" ref="HLC66" si="2872">HLC60*$C$65*$C66</f>
        <v>0</v>
      </c>
      <c r="HLE66" s="374">
        <f t="shared" ref="HLE66" si="2873">HLE60*$C$65*$C66</f>
        <v>0</v>
      </c>
      <c r="HLG66" s="374">
        <f t="shared" ref="HLG66" si="2874">HLG60*$C$65*$C66</f>
        <v>0</v>
      </c>
      <c r="HLI66" s="374">
        <f t="shared" ref="HLI66" si="2875">HLI60*$C$65*$C66</f>
        <v>0</v>
      </c>
      <c r="HLK66" s="374">
        <f t="shared" ref="HLK66" si="2876">HLK60*$C$65*$C66</f>
        <v>0</v>
      </c>
      <c r="HLM66" s="374">
        <f t="shared" ref="HLM66" si="2877">HLM60*$C$65*$C66</f>
        <v>0</v>
      </c>
      <c r="HLO66" s="374">
        <f t="shared" ref="HLO66" si="2878">HLO60*$C$65*$C66</f>
        <v>0</v>
      </c>
      <c r="HLQ66" s="374">
        <f t="shared" ref="HLQ66" si="2879">HLQ60*$C$65*$C66</f>
        <v>0</v>
      </c>
      <c r="HLS66" s="374">
        <f t="shared" ref="HLS66" si="2880">HLS60*$C$65*$C66</f>
        <v>0</v>
      </c>
      <c r="HLU66" s="374">
        <f t="shared" ref="HLU66" si="2881">HLU60*$C$65*$C66</f>
        <v>0</v>
      </c>
      <c r="HLW66" s="374">
        <f t="shared" ref="HLW66" si="2882">HLW60*$C$65*$C66</f>
        <v>0</v>
      </c>
      <c r="HLY66" s="374">
        <f t="shared" ref="HLY66" si="2883">HLY60*$C$65*$C66</f>
        <v>0</v>
      </c>
      <c r="HMA66" s="374">
        <f t="shared" ref="HMA66" si="2884">HMA60*$C$65*$C66</f>
        <v>0</v>
      </c>
      <c r="HMC66" s="374">
        <f t="shared" ref="HMC66" si="2885">HMC60*$C$65*$C66</f>
        <v>0</v>
      </c>
      <c r="HME66" s="374">
        <f t="shared" ref="HME66" si="2886">HME60*$C$65*$C66</f>
        <v>0</v>
      </c>
      <c r="HMG66" s="374">
        <f t="shared" ref="HMG66" si="2887">HMG60*$C$65*$C66</f>
        <v>0</v>
      </c>
      <c r="HMI66" s="374">
        <f t="shared" ref="HMI66" si="2888">HMI60*$C$65*$C66</f>
        <v>0</v>
      </c>
      <c r="HMK66" s="374">
        <f t="shared" ref="HMK66" si="2889">HMK60*$C$65*$C66</f>
        <v>0</v>
      </c>
      <c r="HMM66" s="374">
        <f t="shared" ref="HMM66" si="2890">HMM60*$C$65*$C66</f>
        <v>0</v>
      </c>
      <c r="HMO66" s="374">
        <f t="shared" ref="HMO66" si="2891">HMO60*$C$65*$C66</f>
        <v>0</v>
      </c>
      <c r="HMQ66" s="374">
        <f t="shared" ref="HMQ66" si="2892">HMQ60*$C$65*$C66</f>
        <v>0</v>
      </c>
      <c r="HMS66" s="374">
        <f t="shared" ref="HMS66" si="2893">HMS60*$C$65*$C66</f>
        <v>0</v>
      </c>
      <c r="HMU66" s="374">
        <f t="shared" ref="HMU66" si="2894">HMU60*$C$65*$C66</f>
        <v>0</v>
      </c>
      <c r="HMW66" s="374">
        <f t="shared" ref="HMW66" si="2895">HMW60*$C$65*$C66</f>
        <v>0</v>
      </c>
      <c r="HMY66" s="374">
        <f t="shared" ref="HMY66" si="2896">HMY60*$C$65*$C66</f>
        <v>0</v>
      </c>
      <c r="HNA66" s="374">
        <f t="shared" ref="HNA66" si="2897">HNA60*$C$65*$C66</f>
        <v>0</v>
      </c>
      <c r="HNC66" s="374">
        <f t="shared" ref="HNC66" si="2898">HNC60*$C$65*$C66</f>
        <v>0</v>
      </c>
      <c r="HNE66" s="374">
        <f t="shared" ref="HNE66" si="2899">HNE60*$C$65*$C66</f>
        <v>0</v>
      </c>
      <c r="HNG66" s="374">
        <f t="shared" ref="HNG66" si="2900">HNG60*$C$65*$C66</f>
        <v>0</v>
      </c>
      <c r="HNI66" s="374">
        <f t="shared" ref="HNI66" si="2901">HNI60*$C$65*$C66</f>
        <v>0</v>
      </c>
      <c r="HNK66" s="374">
        <f t="shared" ref="HNK66" si="2902">HNK60*$C$65*$C66</f>
        <v>0</v>
      </c>
      <c r="HNM66" s="374">
        <f t="shared" ref="HNM66" si="2903">HNM60*$C$65*$C66</f>
        <v>0</v>
      </c>
      <c r="HNO66" s="374">
        <f t="shared" ref="HNO66" si="2904">HNO60*$C$65*$C66</f>
        <v>0</v>
      </c>
      <c r="HNQ66" s="374">
        <f t="shared" ref="HNQ66" si="2905">HNQ60*$C$65*$C66</f>
        <v>0</v>
      </c>
      <c r="HNS66" s="374">
        <f t="shared" ref="HNS66" si="2906">HNS60*$C$65*$C66</f>
        <v>0</v>
      </c>
      <c r="HNU66" s="374">
        <f t="shared" ref="HNU66" si="2907">HNU60*$C$65*$C66</f>
        <v>0</v>
      </c>
      <c r="HNW66" s="374">
        <f t="shared" ref="HNW66" si="2908">HNW60*$C$65*$C66</f>
        <v>0</v>
      </c>
      <c r="HNY66" s="374">
        <f t="shared" ref="HNY66" si="2909">HNY60*$C$65*$C66</f>
        <v>0</v>
      </c>
      <c r="HOA66" s="374">
        <f t="shared" ref="HOA66" si="2910">HOA60*$C$65*$C66</f>
        <v>0</v>
      </c>
      <c r="HOC66" s="374">
        <f t="shared" ref="HOC66" si="2911">HOC60*$C$65*$C66</f>
        <v>0</v>
      </c>
      <c r="HOE66" s="374">
        <f t="shared" ref="HOE66" si="2912">HOE60*$C$65*$C66</f>
        <v>0</v>
      </c>
      <c r="HOG66" s="374">
        <f t="shared" ref="HOG66" si="2913">HOG60*$C$65*$C66</f>
        <v>0</v>
      </c>
      <c r="HOI66" s="374">
        <f t="shared" ref="HOI66" si="2914">HOI60*$C$65*$C66</f>
        <v>0</v>
      </c>
      <c r="HOK66" s="374">
        <f t="shared" ref="HOK66" si="2915">HOK60*$C$65*$C66</f>
        <v>0</v>
      </c>
      <c r="HOM66" s="374">
        <f t="shared" ref="HOM66" si="2916">HOM60*$C$65*$C66</f>
        <v>0</v>
      </c>
      <c r="HOO66" s="374">
        <f t="shared" ref="HOO66" si="2917">HOO60*$C$65*$C66</f>
        <v>0</v>
      </c>
      <c r="HOQ66" s="374">
        <f t="shared" ref="HOQ66" si="2918">HOQ60*$C$65*$C66</f>
        <v>0</v>
      </c>
      <c r="HOS66" s="374">
        <f t="shared" ref="HOS66" si="2919">HOS60*$C$65*$C66</f>
        <v>0</v>
      </c>
      <c r="HOU66" s="374">
        <f t="shared" ref="HOU66" si="2920">HOU60*$C$65*$C66</f>
        <v>0</v>
      </c>
      <c r="HOW66" s="374">
        <f t="shared" ref="HOW66" si="2921">HOW60*$C$65*$C66</f>
        <v>0</v>
      </c>
      <c r="HOY66" s="374">
        <f t="shared" ref="HOY66" si="2922">HOY60*$C$65*$C66</f>
        <v>0</v>
      </c>
      <c r="HPA66" s="374">
        <f t="shared" ref="HPA66" si="2923">HPA60*$C$65*$C66</f>
        <v>0</v>
      </c>
      <c r="HPC66" s="374">
        <f t="shared" ref="HPC66" si="2924">HPC60*$C$65*$C66</f>
        <v>0</v>
      </c>
      <c r="HPE66" s="374">
        <f t="shared" ref="HPE66" si="2925">HPE60*$C$65*$C66</f>
        <v>0</v>
      </c>
      <c r="HPG66" s="374">
        <f t="shared" ref="HPG66" si="2926">HPG60*$C$65*$C66</f>
        <v>0</v>
      </c>
      <c r="HPI66" s="374">
        <f t="shared" ref="HPI66" si="2927">HPI60*$C$65*$C66</f>
        <v>0</v>
      </c>
      <c r="HPK66" s="374">
        <f t="shared" ref="HPK66" si="2928">HPK60*$C$65*$C66</f>
        <v>0</v>
      </c>
      <c r="HPM66" s="374">
        <f t="shared" ref="HPM66" si="2929">HPM60*$C$65*$C66</f>
        <v>0</v>
      </c>
      <c r="HPO66" s="374">
        <f t="shared" ref="HPO66" si="2930">HPO60*$C$65*$C66</f>
        <v>0</v>
      </c>
      <c r="HPQ66" s="374">
        <f t="shared" ref="HPQ66" si="2931">HPQ60*$C$65*$C66</f>
        <v>0</v>
      </c>
      <c r="HPS66" s="374">
        <f t="shared" ref="HPS66" si="2932">HPS60*$C$65*$C66</f>
        <v>0</v>
      </c>
      <c r="HPU66" s="374">
        <f t="shared" ref="HPU66" si="2933">HPU60*$C$65*$C66</f>
        <v>0</v>
      </c>
      <c r="HPW66" s="374">
        <f t="shared" ref="HPW66" si="2934">HPW60*$C$65*$C66</f>
        <v>0</v>
      </c>
      <c r="HPY66" s="374">
        <f t="shared" ref="HPY66" si="2935">HPY60*$C$65*$C66</f>
        <v>0</v>
      </c>
      <c r="HQA66" s="374">
        <f t="shared" ref="HQA66" si="2936">HQA60*$C$65*$C66</f>
        <v>0</v>
      </c>
      <c r="HQC66" s="374">
        <f t="shared" ref="HQC66" si="2937">HQC60*$C$65*$C66</f>
        <v>0</v>
      </c>
      <c r="HQE66" s="374">
        <f t="shared" ref="HQE66" si="2938">HQE60*$C$65*$C66</f>
        <v>0</v>
      </c>
      <c r="HQG66" s="374">
        <f t="shared" ref="HQG66" si="2939">HQG60*$C$65*$C66</f>
        <v>0</v>
      </c>
      <c r="HQI66" s="374">
        <f t="shared" ref="HQI66" si="2940">HQI60*$C$65*$C66</f>
        <v>0</v>
      </c>
      <c r="HQK66" s="374">
        <f t="shared" ref="HQK66" si="2941">HQK60*$C$65*$C66</f>
        <v>0</v>
      </c>
      <c r="HQM66" s="374">
        <f t="shared" ref="HQM66" si="2942">HQM60*$C$65*$C66</f>
        <v>0</v>
      </c>
      <c r="HQO66" s="374">
        <f t="shared" ref="HQO66" si="2943">HQO60*$C$65*$C66</f>
        <v>0</v>
      </c>
      <c r="HQQ66" s="374">
        <f t="shared" ref="HQQ66" si="2944">HQQ60*$C$65*$C66</f>
        <v>0</v>
      </c>
      <c r="HQS66" s="374">
        <f t="shared" ref="HQS66" si="2945">HQS60*$C$65*$C66</f>
        <v>0</v>
      </c>
      <c r="HQU66" s="374">
        <f t="shared" ref="HQU66" si="2946">HQU60*$C$65*$C66</f>
        <v>0</v>
      </c>
      <c r="HQW66" s="374">
        <f t="shared" ref="HQW66" si="2947">HQW60*$C$65*$C66</f>
        <v>0</v>
      </c>
      <c r="HQY66" s="374">
        <f t="shared" ref="HQY66" si="2948">HQY60*$C$65*$C66</f>
        <v>0</v>
      </c>
      <c r="HRA66" s="374">
        <f t="shared" ref="HRA66" si="2949">HRA60*$C$65*$C66</f>
        <v>0</v>
      </c>
      <c r="HRC66" s="374">
        <f t="shared" ref="HRC66" si="2950">HRC60*$C$65*$C66</f>
        <v>0</v>
      </c>
      <c r="HRE66" s="374">
        <f t="shared" ref="HRE66" si="2951">HRE60*$C$65*$C66</f>
        <v>0</v>
      </c>
      <c r="HRG66" s="374">
        <f t="shared" ref="HRG66" si="2952">HRG60*$C$65*$C66</f>
        <v>0</v>
      </c>
      <c r="HRI66" s="374">
        <f t="shared" ref="HRI66" si="2953">HRI60*$C$65*$C66</f>
        <v>0</v>
      </c>
      <c r="HRK66" s="374">
        <f t="shared" ref="HRK66" si="2954">HRK60*$C$65*$C66</f>
        <v>0</v>
      </c>
      <c r="HRM66" s="374">
        <f t="shared" ref="HRM66" si="2955">HRM60*$C$65*$C66</f>
        <v>0</v>
      </c>
      <c r="HRO66" s="374">
        <f t="shared" ref="HRO66" si="2956">HRO60*$C$65*$C66</f>
        <v>0</v>
      </c>
      <c r="HRQ66" s="374">
        <f t="shared" ref="HRQ66" si="2957">HRQ60*$C$65*$C66</f>
        <v>0</v>
      </c>
      <c r="HRS66" s="374">
        <f t="shared" ref="HRS66" si="2958">HRS60*$C$65*$C66</f>
        <v>0</v>
      </c>
      <c r="HRU66" s="374">
        <f t="shared" ref="HRU66" si="2959">HRU60*$C$65*$C66</f>
        <v>0</v>
      </c>
      <c r="HRW66" s="374">
        <f t="shared" ref="HRW66" si="2960">HRW60*$C$65*$C66</f>
        <v>0</v>
      </c>
      <c r="HRY66" s="374">
        <f t="shared" ref="HRY66" si="2961">HRY60*$C$65*$C66</f>
        <v>0</v>
      </c>
      <c r="HSA66" s="374">
        <f t="shared" ref="HSA66" si="2962">HSA60*$C$65*$C66</f>
        <v>0</v>
      </c>
      <c r="HSC66" s="374">
        <f t="shared" ref="HSC66" si="2963">HSC60*$C$65*$C66</f>
        <v>0</v>
      </c>
      <c r="HSE66" s="374">
        <f t="shared" ref="HSE66" si="2964">HSE60*$C$65*$C66</f>
        <v>0</v>
      </c>
      <c r="HSG66" s="374">
        <f t="shared" ref="HSG66" si="2965">HSG60*$C$65*$C66</f>
        <v>0</v>
      </c>
      <c r="HSI66" s="374">
        <f t="shared" ref="HSI66" si="2966">HSI60*$C$65*$C66</f>
        <v>0</v>
      </c>
      <c r="HSK66" s="374">
        <f t="shared" ref="HSK66" si="2967">HSK60*$C$65*$C66</f>
        <v>0</v>
      </c>
      <c r="HSM66" s="374">
        <f t="shared" ref="HSM66" si="2968">HSM60*$C$65*$C66</f>
        <v>0</v>
      </c>
      <c r="HSO66" s="374">
        <f t="shared" ref="HSO66" si="2969">HSO60*$C$65*$C66</f>
        <v>0</v>
      </c>
      <c r="HSQ66" s="374">
        <f t="shared" ref="HSQ66" si="2970">HSQ60*$C$65*$C66</f>
        <v>0</v>
      </c>
      <c r="HSS66" s="374">
        <f t="shared" ref="HSS66" si="2971">HSS60*$C$65*$C66</f>
        <v>0</v>
      </c>
      <c r="HSU66" s="374">
        <f t="shared" ref="HSU66" si="2972">HSU60*$C$65*$C66</f>
        <v>0</v>
      </c>
      <c r="HSW66" s="374">
        <f t="shared" ref="HSW66" si="2973">HSW60*$C$65*$C66</f>
        <v>0</v>
      </c>
      <c r="HSY66" s="374">
        <f t="shared" ref="HSY66" si="2974">HSY60*$C$65*$C66</f>
        <v>0</v>
      </c>
      <c r="HTA66" s="374">
        <f t="shared" ref="HTA66" si="2975">HTA60*$C$65*$C66</f>
        <v>0</v>
      </c>
      <c r="HTC66" s="374">
        <f t="shared" ref="HTC66" si="2976">HTC60*$C$65*$C66</f>
        <v>0</v>
      </c>
      <c r="HTE66" s="374">
        <f t="shared" ref="HTE66" si="2977">HTE60*$C$65*$C66</f>
        <v>0</v>
      </c>
      <c r="HTG66" s="374">
        <f t="shared" ref="HTG66" si="2978">HTG60*$C$65*$C66</f>
        <v>0</v>
      </c>
      <c r="HTI66" s="374">
        <f t="shared" ref="HTI66" si="2979">HTI60*$C$65*$C66</f>
        <v>0</v>
      </c>
      <c r="HTK66" s="374">
        <f t="shared" ref="HTK66" si="2980">HTK60*$C$65*$C66</f>
        <v>0</v>
      </c>
      <c r="HTM66" s="374">
        <f t="shared" ref="HTM66" si="2981">HTM60*$C$65*$C66</f>
        <v>0</v>
      </c>
      <c r="HTO66" s="374">
        <f t="shared" ref="HTO66" si="2982">HTO60*$C$65*$C66</f>
        <v>0</v>
      </c>
      <c r="HTQ66" s="374">
        <f t="shared" ref="HTQ66" si="2983">HTQ60*$C$65*$C66</f>
        <v>0</v>
      </c>
      <c r="HTS66" s="374">
        <f t="shared" ref="HTS66" si="2984">HTS60*$C$65*$C66</f>
        <v>0</v>
      </c>
      <c r="HTU66" s="374">
        <f t="shared" ref="HTU66" si="2985">HTU60*$C$65*$C66</f>
        <v>0</v>
      </c>
      <c r="HTW66" s="374">
        <f t="shared" ref="HTW66" si="2986">HTW60*$C$65*$C66</f>
        <v>0</v>
      </c>
      <c r="HTY66" s="374">
        <f t="shared" ref="HTY66" si="2987">HTY60*$C$65*$C66</f>
        <v>0</v>
      </c>
      <c r="HUA66" s="374">
        <f t="shared" ref="HUA66" si="2988">HUA60*$C$65*$C66</f>
        <v>0</v>
      </c>
      <c r="HUC66" s="374">
        <f t="shared" ref="HUC66" si="2989">HUC60*$C$65*$C66</f>
        <v>0</v>
      </c>
      <c r="HUE66" s="374">
        <f t="shared" ref="HUE66" si="2990">HUE60*$C$65*$C66</f>
        <v>0</v>
      </c>
      <c r="HUG66" s="374">
        <f t="shared" ref="HUG66" si="2991">HUG60*$C$65*$C66</f>
        <v>0</v>
      </c>
      <c r="HUI66" s="374">
        <f t="shared" ref="HUI66" si="2992">HUI60*$C$65*$C66</f>
        <v>0</v>
      </c>
      <c r="HUK66" s="374">
        <f t="shared" ref="HUK66" si="2993">HUK60*$C$65*$C66</f>
        <v>0</v>
      </c>
      <c r="HUM66" s="374">
        <f t="shared" ref="HUM66" si="2994">HUM60*$C$65*$C66</f>
        <v>0</v>
      </c>
      <c r="HUO66" s="374">
        <f t="shared" ref="HUO66" si="2995">HUO60*$C$65*$C66</f>
        <v>0</v>
      </c>
      <c r="HUQ66" s="374">
        <f t="shared" ref="HUQ66" si="2996">HUQ60*$C$65*$C66</f>
        <v>0</v>
      </c>
      <c r="HUS66" s="374">
        <f t="shared" ref="HUS66" si="2997">HUS60*$C$65*$C66</f>
        <v>0</v>
      </c>
      <c r="HUU66" s="374">
        <f t="shared" ref="HUU66" si="2998">HUU60*$C$65*$C66</f>
        <v>0</v>
      </c>
      <c r="HUW66" s="374">
        <f t="shared" ref="HUW66" si="2999">HUW60*$C$65*$C66</f>
        <v>0</v>
      </c>
      <c r="HUY66" s="374">
        <f t="shared" ref="HUY66" si="3000">HUY60*$C$65*$C66</f>
        <v>0</v>
      </c>
      <c r="HVA66" s="374">
        <f t="shared" ref="HVA66" si="3001">HVA60*$C$65*$C66</f>
        <v>0</v>
      </c>
      <c r="HVC66" s="374">
        <f t="shared" ref="HVC66" si="3002">HVC60*$C$65*$C66</f>
        <v>0</v>
      </c>
      <c r="HVE66" s="374">
        <f t="shared" ref="HVE66" si="3003">HVE60*$C$65*$C66</f>
        <v>0</v>
      </c>
      <c r="HVG66" s="374">
        <f t="shared" ref="HVG66" si="3004">HVG60*$C$65*$C66</f>
        <v>0</v>
      </c>
      <c r="HVI66" s="374">
        <f t="shared" ref="HVI66" si="3005">HVI60*$C$65*$C66</f>
        <v>0</v>
      </c>
      <c r="HVK66" s="374">
        <f t="shared" ref="HVK66" si="3006">HVK60*$C$65*$C66</f>
        <v>0</v>
      </c>
      <c r="HVM66" s="374">
        <f t="shared" ref="HVM66" si="3007">HVM60*$C$65*$C66</f>
        <v>0</v>
      </c>
      <c r="HVO66" s="374">
        <f t="shared" ref="HVO66" si="3008">HVO60*$C$65*$C66</f>
        <v>0</v>
      </c>
      <c r="HVQ66" s="374">
        <f t="shared" ref="HVQ66" si="3009">HVQ60*$C$65*$C66</f>
        <v>0</v>
      </c>
      <c r="HVS66" s="374">
        <f t="shared" ref="HVS66" si="3010">HVS60*$C$65*$C66</f>
        <v>0</v>
      </c>
      <c r="HVU66" s="374">
        <f t="shared" ref="HVU66" si="3011">HVU60*$C$65*$C66</f>
        <v>0</v>
      </c>
      <c r="HVW66" s="374">
        <f t="shared" ref="HVW66" si="3012">HVW60*$C$65*$C66</f>
        <v>0</v>
      </c>
      <c r="HVY66" s="374">
        <f t="shared" ref="HVY66" si="3013">HVY60*$C$65*$C66</f>
        <v>0</v>
      </c>
      <c r="HWA66" s="374">
        <f t="shared" ref="HWA66" si="3014">HWA60*$C$65*$C66</f>
        <v>0</v>
      </c>
      <c r="HWC66" s="374">
        <f t="shared" ref="HWC66" si="3015">HWC60*$C$65*$C66</f>
        <v>0</v>
      </c>
      <c r="HWE66" s="374">
        <f t="shared" ref="HWE66" si="3016">HWE60*$C$65*$C66</f>
        <v>0</v>
      </c>
      <c r="HWG66" s="374">
        <f t="shared" ref="HWG66" si="3017">HWG60*$C$65*$C66</f>
        <v>0</v>
      </c>
      <c r="HWI66" s="374">
        <f t="shared" ref="HWI66" si="3018">HWI60*$C$65*$C66</f>
        <v>0</v>
      </c>
      <c r="HWK66" s="374">
        <f t="shared" ref="HWK66" si="3019">HWK60*$C$65*$C66</f>
        <v>0</v>
      </c>
      <c r="HWM66" s="374">
        <f t="shared" ref="HWM66" si="3020">HWM60*$C$65*$C66</f>
        <v>0</v>
      </c>
      <c r="HWO66" s="374">
        <f t="shared" ref="HWO66" si="3021">HWO60*$C$65*$C66</f>
        <v>0</v>
      </c>
      <c r="HWQ66" s="374">
        <f t="shared" ref="HWQ66" si="3022">HWQ60*$C$65*$C66</f>
        <v>0</v>
      </c>
      <c r="HWS66" s="374">
        <f t="shared" ref="HWS66" si="3023">HWS60*$C$65*$C66</f>
        <v>0</v>
      </c>
      <c r="HWU66" s="374">
        <f t="shared" ref="HWU66" si="3024">HWU60*$C$65*$C66</f>
        <v>0</v>
      </c>
      <c r="HWW66" s="374">
        <f t="shared" ref="HWW66" si="3025">HWW60*$C$65*$C66</f>
        <v>0</v>
      </c>
      <c r="HWY66" s="374">
        <f t="shared" ref="HWY66" si="3026">HWY60*$C$65*$C66</f>
        <v>0</v>
      </c>
      <c r="HXA66" s="374">
        <f t="shared" ref="HXA66" si="3027">HXA60*$C$65*$C66</f>
        <v>0</v>
      </c>
      <c r="HXC66" s="374">
        <f t="shared" ref="HXC66" si="3028">HXC60*$C$65*$C66</f>
        <v>0</v>
      </c>
      <c r="HXE66" s="374">
        <f t="shared" ref="HXE66" si="3029">HXE60*$C$65*$C66</f>
        <v>0</v>
      </c>
      <c r="HXG66" s="374">
        <f t="shared" ref="HXG66" si="3030">HXG60*$C$65*$C66</f>
        <v>0</v>
      </c>
      <c r="HXI66" s="374">
        <f t="shared" ref="HXI66" si="3031">HXI60*$C$65*$C66</f>
        <v>0</v>
      </c>
      <c r="HXK66" s="374">
        <f t="shared" ref="HXK66" si="3032">HXK60*$C$65*$C66</f>
        <v>0</v>
      </c>
      <c r="HXM66" s="374">
        <f t="shared" ref="HXM66" si="3033">HXM60*$C$65*$C66</f>
        <v>0</v>
      </c>
      <c r="HXO66" s="374">
        <f t="shared" ref="HXO66" si="3034">HXO60*$C$65*$C66</f>
        <v>0</v>
      </c>
      <c r="HXQ66" s="374">
        <f t="shared" ref="HXQ66" si="3035">HXQ60*$C$65*$C66</f>
        <v>0</v>
      </c>
      <c r="HXS66" s="374">
        <f t="shared" ref="HXS66" si="3036">HXS60*$C$65*$C66</f>
        <v>0</v>
      </c>
      <c r="HXU66" s="374">
        <f t="shared" ref="HXU66" si="3037">HXU60*$C$65*$C66</f>
        <v>0</v>
      </c>
      <c r="HXW66" s="374">
        <f t="shared" ref="HXW66" si="3038">HXW60*$C$65*$C66</f>
        <v>0</v>
      </c>
      <c r="HXY66" s="374">
        <f t="shared" ref="HXY66" si="3039">HXY60*$C$65*$C66</f>
        <v>0</v>
      </c>
      <c r="HYA66" s="374">
        <f t="shared" ref="HYA66" si="3040">HYA60*$C$65*$C66</f>
        <v>0</v>
      </c>
      <c r="HYC66" s="374">
        <f t="shared" ref="HYC66" si="3041">HYC60*$C$65*$C66</f>
        <v>0</v>
      </c>
      <c r="HYE66" s="374">
        <f t="shared" ref="HYE66" si="3042">HYE60*$C$65*$C66</f>
        <v>0</v>
      </c>
      <c r="HYG66" s="374">
        <f t="shared" ref="HYG66" si="3043">HYG60*$C$65*$C66</f>
        <v>0</v>
      </c>
      <c r="HYI66" s="374">
        <f t="shared" ref="HYI66" si="3044">HYI60*$C$65*$C66</f>
        <v>0</v>
      </c>
      <c r="HYK66" s="374">
        <f t="shared" ref="HYK66" si="3045">HYK60*$C$65*$C66</f>
        <v>0</v>
      </c>
      <c r="HYM66" s="374">
        <f t="shared" ref="HYM66" si="3046">HYM60*$C$65*$C66</f>
        <v>0</v>
      </c>
      <c r="HYO66" s="374">
        <f t="shared" ref="HYO66" si="3047">HYO60*$C$65*$C66</f>
        <v>0</v>
      </c>
      <c r="HYQ66" s="374">
        <f t="shared" ref="HYQ66" si="3048">HYQ60*$C$65*$C66</f>
        <v>0</v>
      </c>
      <c r="HYS66" s="374">
        <f t="shared" ref="HYS66" si="3049">HYS60*$C$65*$C66</f>
        <v>0</v>
      </c>
      <c r="HYU66" s="374">
        <f t="shared" ref="HYU66" si="3050">HYU60*$C$65*$C66</f>
        <v>0</v>
      </c>
      <c r="HYW66" s="374">
        <f t="shared" ref="HYW66" si="3051">HYW60*$C$65*$C66</f>
        <v>0</v>
      </c>
      <c r="HYY66" s="374">
        <f t="shared" ref="HYY66" si="3052">HYY60*$C$65*$C66</f>
        <v>0</v>
      </c>
      <c r="HZA66" s="374">
        <f t="shared" ref="HZA66" si="3053">HZA60*$C$65*$C66</f>
        <v>0</v>
      </c>
      <c r="HZC66" s="374">
        <f t="shared" ref="HZC66" si="3054">HZC60*$C$65*$C66</f>
        <v>0</v>
      </c>
      <c r="HZE66" s="374">
        <f t="shared" ref="HZE66" si="3055">HZE60*$C$65*$C66</f>
        <v>0</v>
      </c>
      <c r="HZG66" s="374">
        <f t="shared" ref="HZG66" si="3056">HZG60*$C$65*$C66</f>
        <v>0</v>
      </c>
      <c r="HZI66" s="374">
        <f t="shared" ref="HZI66" si="3057">HZI60*$C$65*$C66</f>
        <v>0</v>
      </c>
      <c r="HZK66" s="374">
        <f t="shared" ref="HZK66" si="3058">HZK60*$C$65*$C66</f>
        <v>0</v>
      </c>
      <c r="HZM66" s="374">
        <f t="shared" ref="HZM66" si="3059">HZM60*$C$65*$C66</f>
        <v>0</v>
      </c>
      <c r="HZO66" s="374">
        <f t="shared" ref="HZO66" si="3060">HZO60*$C$65*$C66</f>
        <v>0</v>
      </c>
      <c r="HZQ66" s="374">
        <f t="shared" ref="HZQ66" si="3061">HZQ60*$C$65*$C66</f>
        <v>0</v>
      </c>
      <c r="HZS66" s="374">
        <f t="shared" ref="HZS66" si="3062">HZS60*$C$65*$C66</f>
        <v>0</v>
      </c>
      <c r="HZU66" s="374">
        <f t="shared" ref="HZU66" si="3063">HZU60*$C$65*$C66</f>
        <v>0</v>
      </c>
      <c r="HZW66" s="374">
        <f t="shared" ref="HZW66" si="3064">HZW60*$C$65*$C66</f>
        <v>0</v>
      </c>
      <c r="HZY66" s="374">
        <f t="shared" ref="HZY66" si="3065">HZY60*$C$65*$C66</f>
        <v>0</v>
      </c>
      <c r="IAA66" s="374">
        <f t="shared" ref="IAA66" si="3066">IAA60*$C$65*$C66</f>
        <v>0</v>
      </c>
      <c r="IAC66" s="374">
        <f t="shared" ref="IAC66" si="3067">IAC60*$C$65*$C66</f>
        <v>0</v>
      </c>
      <c r="IAE66" s="374">
        <f t="shared" ref="IAE66" si="3068">IAE60*$C$65*$C66</f>
        <v>0</v>
      </c>
      <c r="IAG66" s="374">
        <f t="shared" ref="IAG66" si="3069">IAG60*$C$65*$C66</f>
        <v>0</v>
      </c>
      <c r="IAI66" s="374">
        <f t="shared" ref="IAI66" si="3070">IAI60*$C$65*$C66</f>
        <v>0</v>
      </c>
      <c r="IAK66" s="374">
        <f t="shared" ref="IAK66" si="3071">IAK60*$C$65*$C66</f>
        <v>0</v>
      </c>
      <c r="IAM66" s="374">
        <f t="shared" ref="IAM66" si="3072">IAM60*$C$65*$C66</f>
        <v>0</v>
      </c>
      <c r="IAO66" s="374">
        <f t="shared" ref="IAO66" si="3073">IAO60*$C$65*$C66</f>
        <v>0</v>
      </c>
      <c r="IAQ66" s="374">
        <f t="shared" ref="IAQ66" si="3074">IAQ60*$C$65*$C66</f>
        <v>0</v>
      </c>
      <c r="IAS66" s="374">
        <f t="shared" ref="IAS66" si="3075">IAS60*$C$65*$C66</f>
        <v>0</v>
      </c>
      <c r="IAU66" s="374">
        <f t="shared" ref="IAU66" si="3076">IAU60*$C$65*$C66</f>
        <v>0</v>
      </c>
      <c r="IAW66" s="374">
        <f t="shared" ref="IAW66" si="3077">IAW60*$C$65*$C66</f>
        <v>0</v>
      </c>
      <c r="IAY66" s="374">
        <f t="shared" ref="IAY66" si="3078">IAY60*$C$65*$C66</f>
        <v>0</v>
      </c>
      <c r="IBA66" s="374">
        <f t="shared" ref="IBA66" si="3079">IBA60*$C$65*$C66</f>
        <v>0</v>
      </c>
      <c r="IBC66" s="374">
        <f t="shared" ref="IBC66" si="3080">IBC60*$C$65*$C66</f>
        <v>0</v>
      </c>
      <c r="IBE66" s="374">
        <f t="shared" ref="IBE66" si="3081">IBE60*$C$65*$C66</f>
        <v>0</v>
      </c>
      <c r="IBG66" s="374">
        <f t="shared" ref="IBG66" si="3082">IBG60*$C$65*$C66</f>
        <v>0</v>
      </c>
      <c r="IBI66" s="374">
        <f t="shared" ref="IBI66" si="3083">IBI60*$C$65*$C66</f>
        <v>0</v>
      </c>
      <c r="IBK66" s="374">
        <f t="shared" ref="IBK66" si="3084">IBK60*$C$65*$C66</f>
        <v>0</v>
      </c>
      <c r="IBM66" s="374">
        <f t="shared" ref="IBM66" si="3085">IBM60*$C$65*$C66</f>
        <v>0</v>
      </c>
      <c r="IBO66" s="374">
        <f t="shared" ref="IBO66" si="3086">IBO60*$C$65*$C66</f>
        <v>0</v>
      </c>
      <c r="IBQ66" s="374">
        <f t="shared" ref="IBQ66" si="3087">IBQ60*$C$65*$C66</f>
        <v>0</v>
      </c>
      <c r="IBS66" s="374">
        <f t="shared" ref="IBS66" si="3088">IBS60*$C$65*$C66</f>
        <v>0</v>
      </c>
      <c r="IBU66" s="374">
        <f t="shared" ref="IBU66" si="3089">IBU60*$C$65*$C66</f>
        <v>0</v>
      </c>
      <c r="IBW66" s="374">
        <f t="shared" ref="IBW66" si="3090">IBW60*$C$65*$C66</f>
        <v>0</v>
      </c>
      <c r="IBY66" s="374">
        <f t="shared" ref="IBY66" si="3091">IBY60*$C$65*$C66</f>
        <v>0</v>
      </c>
      <c r="ICA66" s="374">
        <f t="shared" ref="ICA66" si="3092">ICA60*$C$65*$C66</f>
        <v>0</v>
      </c>
      <c r="ICC66" s="374">
        <f t="shared" ref="ICC66" si="3093">ICC60*$C$65*$C66</f>
        <v>0</v>
      </c>
      <c r="ICE66" s="374">
        <f t="shared" ref="ICE66" si="3094">ICE60*$C$65*$C66</f>
        <v>0</v>
      </c>
      <c r="ICG66" s="374">
        <f t="shared" ref="ICG66" si="3095">ICG60*$C$65*$C66</f>
        <v>0</v>
      </c>
      <c r="ICI66" s="374">
        <f t="shared" ref="ICI66" si="3096">ICI60*$C$65*$C66</f>
        <v>0</v>
      </c>
      <c r="ICK66" s="374">
        <f t="shared" ref="ICK66" si="3097">ICK60*$C$65*$C66</f>
        <v>0</v>
      </c>
      <c r="ICM66" s="374">
        <f t="shared" ref="ICM66" si="3098">ICM60*$C$65*$C66</f>
        <v>0</v>
      </c>
      <c r="ICO66" s="374">
        <f t="shared" ref="ICO66" si="3099">ICO60*$C$65*$C66</f>
        <v>0</v>
      </c>
      <c r="ICQ66" s="374">
        <f t="shared" ref="ICQ66" si="3100">ICQ60*$C$65*$C66</f>
        <v>0</v>
      </c>
      <c r="ICS66" s="374">
        <f t="shared" ref="ICS66" si="3101">ICS60*$C$65*$C66</f>
        <v>0</v>
      </c>
      <c r="ICU66" s="374">
        <f t="shared" ref="ICU66" si="3102">ICU60*$C$65*$C66</f>
        <v>0</v>
      </c>
      <c r="ICW66" s="374">
        <f t="shared" ref="ICW66" si="3103">ICW60*$C$65*$C66</f>
        <v>0</v>
      </c>
      <c r="ICY66" s="374">
        <f t="shared" ref="ICY66" si="3104">ICY60*$C$65*$C66</f>
        <v>0</v>
      </c>
      <c r="IDA66" s="374">
        <f t="shared" ref="IDA66" si="3105">IDA60*$C$65*$C66</f>
        <v>0</v>
      </c>
      <c r="IDC66" s="374">
        <f t="shared" ref="IDC66" si="3106">IDC60*$C$65*$C66</f>
        <v>0</v>
      </c>
      <c r="IDE66" s="374">
        <f t="shared" ref="IDE66" si="3107">IDE60*$C$65*$C66</f>
        <v>0</v>
      </c>
      <c r="IDG66" s="374">
        <f t="shared" ref="IDG66" si="3108">IDG60*$C$65*$C66</f>
        <v>0</v>
      </c>
      <c r="IDI66" s="374">
        <f t="shared" ref="IDI66" si="3109">IDI60*$C$65*$C66</f>
        <v>0</v>
      </c>
      <c r="IDK66" s="374">
        <f t="shared" ref="IDK66" si="3110">IDK60*$C$65*$C66</f>
        <v>0</v>
      </c>
      <c r="IDM66" s="374">
        <f t="shared" ref="IDM66" si="3111">IDM60*$C$65*$C66</f>
        <v>0</v>
      </c>
      <c r="IDO66" s="374">
        <f t="shared" ref="IDO66" si="3112">IDO60*$C$65*$C66</f>
        <v>0</v>
      </c>
      <c r="IDQ66" s="374">
        <f t="shared" ref="IDQ66" si="3113">IDQ60*$C$65*$C66</f>
        <v>0</v>
      </c>
      <c r="IDS66" s="374">
        <f t="shared" ref="IDS66" si="3114">IDS60*$C$65*$C66</f>
        <v>0</v>
      </c>
      <c r="IDU66" s="374">
        <f t="shared" ref="IDU66" si="3115">IDU60*$C$65*$C66</f>
        <v>0</v>
      </c>
      <c r="IDW66" s="374">
        <f t="shared" ref="IDW66" si="3116">IDW60*$C$65*$C66</f>
        <v>0</v>
      </c>
      <c r="IDY66" s="374">
        <f t="shared" ref="IDY66" si="3117">IDY60*$C$65*$C66</f>
        <v>0</v>
      </c>
      <c r="IEA66" s="374">
        <f t="shared" ref="IEA66" si="3118">IEA60*$C$65*$C66</f>
        <v>0</v>
      </c>
      <c r="IEC66" s="374">
        <f t="shared" ref="IEC66" si="3119">IEC60*$C$65*$C66</f>
        <v>0</v>
      </c>
      <c r="IEE66" s="374">
        <f t="shared" ref="IEE66" si="3120">IEE60*$C$65*$C66</f>
        <v>0</v>
      </c>
      <c r="IEG66" s="374">
        <f t="shared" ref="IEG66" si="3121">IEG60*$C$65*$C66</f>
        <v>0</v>
      </c>
      <c r="IEI66" s="374">
        <f t="shared" ref="IEI66" si="3122">IEI60*$C$65*$C66</f>
        <v>0</v>
      </c>
      <c r="IEK66" s="374">
        <f t="shared" ref="IEK66" si="3123">IEK60*$C$65*$C66</f>
        <v>0</v>
      </c>
      <c r="IEM66" s="374">
        <f t="shared" ref="IEM66" si="3124">IEM60*$C$65*$C66</f>
        <v>0</v>
      </c>
      <c r="IEO66" s="374">
        <f t="shared" ref="IEO66" si="3125">IEO60*$C$65*$C66</f>
        <v>0</v>
      </c>
      <c r="IEQ66" s="374">
        <f t="shared" ref="IEQ66" si="3126">IEQ60*$C$65*$C66</f>
        <v>0</v>
      </c>
      <c r="IES66" s="374">
        <f t="shared" ref="IES66" si="3127">IES60*$C$65*$C66</f>
        <v>0</v>
      </c>
      <c r="IEU66" s="374">
        <f t="shared" ref="IEU66" si="3128">IEU60*$C$65*$C66</f>
        <v>0</v>
      </c>
      <c r="IEW66" s="374">
        <f t="shared" ref="IEW66" si="3129">IEW60*$C$65*$C66</f>
        <v>0</v>
      </c>
      <c r="IEY66" s="374">
        <f t="shared" ref="IEY66" si="3130">IEY60*$C$65*$C66</f>
        <v>0</v>
      </c>
      <c r="IFA66" s="374">
        <f t="shared" ref="IFA66" si="3131">IFA60*$C$65*$C66</f>
        <v>0</v>
      </c>
      <c r="IFC66" s="374">
        <f t="shared" ref="IFC66" si="3132">IFC60*$C$65*$C66</f>
        <v>0</v>
      </c>
      <c r="IFE66" s="374">
        <f t="shared" ref="IFE66" si="3133">IFE60*$C$65*$C66</f>
        <v>0</v>
      </c>
      <c r="IFG66" s="374">
        <f t="shared" ref="IFG66" si="3134">IFG60*$C$65*$C66</f>
        <v>0</v>
      </c>
      <c r="IFI66" s="374">
        <f t="shared" ref="IFI66" si="3135">IFI60*$C$65*$C66</f>
        <v>0</v>
      </c>
      <c r="IFK66" s="374">
        <f t="shared" ref="IFK66" si="3136">IFK60*$C$65*$C66</f>
        <v>0</v>
      </c>
      <c r="IFM66" s="374">
        <f t="shared" ref="IFM66" si="3137">IFM60*$C$65*$C66</f>
        <v>0</v>
      </c>
      <c r="IFO66" s="374">
        <f t="shared" ref="IFO66" si="3138">IFO60*$C$65*$C66</f>
        <v>0</v>
      </c>
      <c r="IFQ66" s="374">
        <f t="shared" ref="IFQ66" si="3139">IFQ60*$C$65*$C66</f>
        <v>0</v>
      </c>
      <c r="IFS66" s="374">
        <f t="shared" ref="IFS66" si="3140">IFS60*$C$65*$C66</f>
        <v>0</v>
      </c>
      <c r="IFU66" s="374">
        <f t="shared" ref="IFU66" si="3141">IFU60*$C$65*$C66</f>
        <v>0</v>
      </c>
      <c r="IFW66" s="374">
        <f t="shared" ref="IFW66" si="3142">IFW60*$C$65*$C66</f>
        <v>0</v>
      </c>
      <c r="IFY66" s="374">
        <f t="shared" ref="IFY66" si="3143">IFY60*$C$65*$C66</f>
        <v>0</v>
      </c>
      <c r="IGA66" s="374">
        <f t="shared" ref="IGA66" si="3144">IGA60*$C$65*$C66</f>
        <v>0</v>
      </c>
      <c r="IGC66" s="374">
        <f t="shared" ref="IGC66" si="3145">IGC60*$C$65*$C66</f>
        <v>0</v>
      </c>
      <c r="IGE66" s="374">
        <f t="shared" ref="IGE66" si="3146">IGE60*$C$65*$C66</f>
        <v>0</v>
      </c>
      <c r="IGG66" s="374">
        <f t="shared" ref="IGG66" si="3147">IGG60*$C$65*$C66</f>
        <v>0</v>
      </c>
      <c r="IGI66" s="374">
        <f t="shared" ref="IGI66" si="3148">IGI60*$C$65*$C66</f>
        <v>0</v>
      </c>
      <c r="IGK66" s="374">
        <f t="shared" ref="IGK66" si="3149">IGK60*$C$65*$C66</f>
        <v>0</v>
      </c>
      <c r="IGM66" s="374">
        <f t="shared" ref="IGM66" si="3150">IGM60*$C$65*$C66</f>
        <v>0</v>
      </c>
      <c r="IGO66" s="374">
        <f t="shared" ref="IGO66" si="3151">IGO60*$C$65*$C66</f>
        <v>0</v>
      </c>
      <c r="IGQ66" s="374">
        <f t="shared" ref="IGQ66" si="3152">IGQ60*$C$65*$C66</f>
        <v>0</v>
      </c>
      <c r="IGS66" s="374">
        <f t="shared" ref="IGS66" si="3153">IGS60*$C$65*$C66</f>
        <v>0</v>
      </c>
      <c r="IGU66" s="374">
        <f t="shared" ref="IGU66" si="3154">IGU60*$C$65*$C66</f>
        <v>0</v>
      </c>
      <c r="IGW66" s="374">
        <f t="shared" ref="IGW66" si="3155">IGW60*$C$65*$C66</f>
        <v>0</v>
      </c>
      <c r="IGY66" s="374">
        <f t="shared" ref="IGY66" si="3156">IGY60*$C$65*$C66</f>
        <v>0</v>
      </c>
      <c r="IHA66" s="374">
        <f t="shared" ref="IHA66" si="3157">IHA60*$C$65*$C66</f>
        <v>0</v>
      </c>
      <c r="IHC66" s="374">
        <f t="shared" ref="IHC66" si="3158">IHC60*$C$65*$C66</f>
        <v>0</v>
      </c>
      <c r="IHE66" s="374">
        <f t="shared" ref="IHE66" si="3159">IHE60*$C$65*$C66</f>
        <v>0</v>
      </c>
      <c r="IHG66" s="374">
        <f t="shared" ref="IHG66" si="3160">IHG60*$C$65*$C66</f>
        <v>0</v>
      </c>
      <c r="IHI66" s="374">
        <f t="shared" ref="IHI66" si="3161">IHI60*$C$65*$C66</f>
        <v>0</v>
      </c>
      <c r="IHK66" s="374">
        <f t="shared" ref="IHK66" si="3162">IHK60*$C$65*$C66</f>
        <v>0</v>
      </c>
      <c r="IHM66" s="374">
        <f t="shared" ref="IHM66" si="3163">IHM60*$C$65*$C66</f>
        <v>0</v>
      </c>
      <c r="IHO66" s="374">
        <f t="shared" ref="IHO66" si="3164">IHO60*$C$65*$C66</f>
        <v>0</v>
      </c>
      <c r="IHQ66" s="374">
        <f t="shared" ref="IHQ66" si="3165">IHQ60*$C$65*$C66</f>
        <v>0</v>
      </c>
      <c r="IHS66" s="374">
        <f t="shared" ref="IHS66" si="3166">IHS60*$C$65*$C66</f>
        <v>0</v>
      </c>
      <c r="IHU66" s="374">
        <f t="shared" ref="IHU66" si="3167">IHU60*$C$65*$C66</f>
        <v>0</v>
      </c>
      <c r="IHW66" s="374">
        <f t="shared" ref="IHW66" si="3168">IHW60*$C$65*$C66</f>
        <v>0</v>
      </c>
      <c r="IHY66" s="374">
        <f t="shared" ref="IHY66" si="3169">IHY60*$C$65*$C66</f>
        <v>0</v>
      </c>
      <c r="IIA66" s="374">
        <f t="shared" ref="IIA66" si="3170">IIA60*$C$65*$C66</f>
        <v>0</v>
      </c>
      <c r="IIC66" s="374">
        <f t="shared" ref="IIC66" si="3171">IIC60*$C$65*$C66</f>
        <v>0</v>
      </c>
      <c r="IIE66" s="374">
        <f t="shared" ref="IIE66" si="3172">IIE60*$C$65*$C66</f>
        <v>0</v>
      </c>
      <c r="IIG66" s="374">
        <f t="shared" ref="IIG66" si="3173">IIG60*$C$65*$C66</f>
        <v>0</v>
      </c>
      <c r="III66" s="374">
        <f t="shared" ref="III66" si="3174">III60*$C$65*$C66</f>
        <v>0</v>
      </c>
      <c r="IIK66" s="374">
        <f t="shared" ref="IIK66" si="3175">IIK60*$C$65*$C66</f>
        <v>0</v>
      </c>
      <c r="IIM66" s="374">
        <f t="shared" ref="IIM66" si="3176">IIM60*$C$65*$C66</f>
        <v>0</v>
      </c>
      <c r="IIO66" s="374">
        <f t="shared" ref="IIO66" si="3177">IIO60*$C$65*$C66</f>
        <v>0</v>
      </c>
      <c r="IIQ66" s="374">
        <f t="shared" ref="IIQ66" si="3178">IIQ60*$C$65*$C66</f>
        <v>0</v>
      </c>
      <c r="IIS66" s="374">
        <f t="shared" ref="IIS66" si="3179">IIS60*$C$65*$C66</f>
        <v>0</v>
      </c>
      <c r="IIU66" s="374">
        <f t="shared" ref="IIU66" si="3180">IIU60*$C$65*$C66</f>
        <v>0</v>
      </c>
      <c r="IIW66" s="374">
        <f t="shared" ref="IIW66" si="3181">IIW60*$C$65*$C66</f>
        <v>0</v>
      </c>
      <c r="IIY66" s="374">
        <f t="shared" ref="IIY66" si="3182">IIY60*$C$65*$C66</f>
        <v>0</v>
      </c>
      <c r="IJA66" s="374">
        <f t="shared" ref="IJA66" si="3183">IJA60*$C$65*$C66</f>
        <v>0</v>
      </c>
      <c r="IJC66" s="374">
        <f t="shared" ref="IJC66" si="3184">IJC60*$C$65*$C66</f>
        <v>0</v>
      </c>
      <c r="IJE66" s="374">
        <f t="shared" ref="IJE66" si="3185">IJE60*$C$65*$C66</f>
        <v>0</v>
      </c>
      <c r="IJG66" s="374">
        <f t="shared" ref="IJG66" si="3186">IJG60*$C$65*$C66</f>
        <v>0</v>
      </c>
      <c r="IJI66" s="374">
        <f t="shared" ref="IJI66" si="3187">IJI60*$C$65*$C66</f>
        <v>0</v>
      </c>
      <c r="IJK66" s="374">
        <f t="shared" ref="IJK66" si="3188">IJK60*$C$65*$C66</f>
        <v>0</v>
      </c>
      <c r="IJM66" s="374">
        <f t="shared" ref="IJM66" si="3189">IJM60*$C$65*$C66</f>
        <v>0</v>
      </c>
      <c r="IJO66" s="374">
        <f t="shared" ref="IJO66" si="3190">IJO60*$C$65*$C66</f>
        <v>0</v>
      </c>
      <c r="IJQ66" s="374">
        <f t="shared" ref="IJQ66" si="3191">IJQ60*$C$65*$C66</f>
        <v>0</v>
      </c>
      <c r="IJS66" s="374">
        <f t="shared" ref="IJS66" si="3192">IJS60*$C$65*$C66</f>
        <v>0</v>
      </c>
      <c r="IJU66" s="374">
        <f t="shared" ref="IJU66" si="3193">IJU60*$C$65*$C66</f>
        <v>0</v>
      </c>
      <c r="IJW66" s="374">
        <f t="shared" ref="IJW66" si="3194">IJW60*$C$65*$C66</f>
        <v>0</v>
      </c>
      <c r="IJY66" s="374">
        <f t="shared" ref="IJY66" si="3195">IJY60*$C$65*$C66</f>
        <v>0</v>
      </c>
      <c r="IKA66" s="374">
        <f t="shared" ref="IKA66" si="3196">IKA60*$C$65*$C66</f>
        <v>0</v>
      </c>
      <c r="IKC66" s="374">
        <f t="shared" ref="IKC66" si="3197">IKC60*$C$65*$C66</f>
        <v>0</v>
      </c>
      <c r="IKE66" s="374">
        <f t="shared" ref="IKE66" si="3198">IKE60*$C$65*$C66</f>
        <v>0</v>
      </c>
      <c r="IKG66" s="374">
        <f t="shared" ref="IKG66" si="3199">IKG60*$C$65*$C66</f>
        <v>0</v>
      </c>
      <c r="IKI66" s="374">
        <f t="shared" ref="IKI66" si="3200">IKI60*$C$65*$C66</f>
        <v>0</v>
      </c>
      <c r="IKK66" s="374">
        <f t="shared" ref="IKK66" si="3201">IKK60*$C$65*$C66</f>
        <v>0</v>
      </c>
      <c r="IKM66" s="374">
        <f t="shared" ref="IKM66" si="3202">IKM60*$C$65*$C66</f>
        <v>0</v>
      </c>
      <c r="IKO66" s="374">
        <f t="shared" ref="IKO66" si="3203">IKO60*$C$65*$C66</f>
        <v>0</v>
      </c>
      <c r="IKQ66" s="374">
        <f t="shared" ref="IKQ66" si="3204">IKQ60*$C$65*$C66</f>
        <v>0</v>
      </c>
      <c r="IKS66" s="374">
        <f t="shared" ref="IKS66" si="3205">IKS60*$C$65*$C66</f>
        <v>0</v>
      </c>
      <c r="IKU66" s="374">
        <f t="shared" ref="IKU66" si="3206">IKU60*$C$65*$C66</f>
        <v>0</v>
      </c>
      <c r="IKW66" s="374">
        <f t="shared" ref="IKW66" si="3207">IKW60*$C$65*$C66</f>
        <v>0</v>
      </c>
      <c r="IKY66" s="374">
        <f t="shared" ref="IKY66" si="3208">IKY60*$C$65*$C66</f>
        <v>0</v>
      </c>
      <c r="ILA66" s="374">
        <f t="shared" ref="ILA66" si="3209">ILA60*$C$65*$C66</f>
        <v>0</v>
      </c>
      <c r="ILC66" s="374">
        <f t="shared" ref="ILC66" si="3210">ILC60*$C$65*$C66</f>
        <v>0</v>
      </c>
      <c r="ILE66" s="374">
        <f t="shared" ref="ILE66" si="3211">ILE60*$C$65*$C66</f>
        <v>0</v>
      </c>
      <c r="ILG66" s="374">
        <f t="shared" ref="ILG66" si="3212">ILG60*$C$65*$C66</f>
        <v>0</v>
      </c>
      <c r="ILI66" s="374">
        <f t="shared" ref="ILI66" si="3213">ILI60*$C$65*$C66</f>
        <v>0</v>
      </c>
      <c r="ILK66" s="374">
        <f t="shared" ref="ILK66" si="3214">ILK60*$C$65*$C66</f>
        <v>0</v>
      </c>
      <c r="ILM66" s="374">
        <f t="shared" ref="ILM66" si="3215">ILM60*$C$65*$C66</f>
        <v>0</v>
      </c>
      <c r="ILO66" s="374">
        <f t="shared" ref="ILO66" si="3216">ILO60*$C$65*$C66</f>
        <v>0</v>
      </c>
      <c r="ILQ66" s="374">
        <f t="shared" ref="ILQ66" si="3217">ILQ60*$C$65*$C66</f>
        <v>0</v>
      </c>
      <c r="ILS66" s="374">
        <f t="shared" ref="ILS66" si="3218">ILS60*$C$65*$C66</f>
        <v>0</v>
      </c>
      <c r="ILU66" s="374">
        <f t="shared" ref="ILU66" si="3219">ILU60*$C$65*$C66</f>
        <v>0</v>
      </c>
      <c r="ILW66" s="374">
        <f t="shared" ref="ILW66" si="3220">ILW60*$C$65*$C66</f>
        <v>0</v>
      </c>
      <c r="ILY66" s="374">
        <f t="shared" ref="ILY66" si="3221">ILY60*$C$65*$C66</f>
        <v>0</v>
      </c>
      <c r="IMA66" s="374">
        <f t="shared" ref="IMA66" si="3222">IMA60*$C$65*$C66</f>
        <v>0</v>
      </c>
      <c r="IMC66" s="374">
        <f t="shared" ref="IMC66" si="3223">IMC60*$C$65*$C66</f>
        <v>0</v>
      </c>
      <c r="IME66" s="374">
        <f t="shared" ref="IME66" si="3224">IME60*$C$65*$C66</f>
        <v>0</v>
      </c>
      <c r="IMG66" s="374">
        <f t="shared" ref="IMG66" si="3225">IMG60*$C$65*$C66</f>
        <v>0</v>
      </c>
      <c r="IMI66" s="374">
        <f t="shared" ref="IMI66" si="3226">IMI60*$C$65*$C66</f>
        <v>0</v>
      </c>
      <c r="IMK66" s="374">
        <f t="shared" ref="IMK66" si="3227">IMK60*$C$65*$C66</f>
        <v>0</v>
      </c>
      <c r="IMM66" s="374">
        <f t="shared" ref="IMM66" si="3228">IMM60*$C$65*$C66</f>
        <v>0</v>
      </c>
      <c r="IMO66" s="374">
        <f t="shared" ref="IMO66" si="3229">IMO60*$C$65*$C66</f>
        <v>0</v>
      </c>
      <c r="IMQ66" s="374">
        <f t="shared" ref="IMQ66" si="3230">IMQ60*$C$65*$C66</f>
        <v>0</v>
      </c>
      <c r="IMS66" s="374">
        <f t="shared" ref="IMS66" si="3231">IMS60*$C$65*$C66</f>
        <v>0</v>
      </c>
      <c r="IMU66" s="374">
        <f t="shared" ref="IMU66" si="3232">IMU60*$C$65*$C66</f>
        <v>0</v>
      </c>
      <c r="IMW66" s="374">
        <f t="shared" ref="IMW66" si="3233">IMW60*$C$65*$C66</f>
        <v>0</v>
      </c>
      <c r="IMY66" s="374">
        <f t="shared" ref="IMY66" si="3234">IMY60*$C$65*$C66</f>
        <v>0</v>
      </c>
      <c r="INA66" s="374">
        <f t="shared" ref="INA66" si="3235">INA60*$C$65*$C66</f>
        <v>0</v>
      </c>
      <c r="INC66" s="374">
        <f t="shared" ref="INC66" si="3236">INC60*$C$65*$C66</f>
        <v>0</v>
      </c>
      <c r="INE66" s="374">
        <f t="shared" ref="INE66" si="3237">INE60*$C$65*$C66</f>
        <v>0</v>
      </c>
      <c r="ING66" s="374">
        <f t="shared" ref="ING66" si="3238">ING60*$C$65*$C66</f>
        <v>0</v>
      </c>
      <c r="INI66" s="374">
        <f t="shared" ref="INI66" si="3239">INI60*$C$65*$C66</f>
        <v>0</v>
      </c>
      <c r="INK66" s="374">
        <f t="shared" ref="INK66" si="3240">INK60*$C$65*$C66</f>
        <v>0</v>
      </c>
      <c r="INM66" s="374">
        <f t="shared" ref="INM66" si="3241">INM60*$C$65*$C66</f>
        <v>0</v>
      </c>
      <c r="INO66" s="374">
        <f t="shared" ref="INO66" si="3242">INO60*$C$65*$C66</f>
        <v>0</v>
      </c>
      <c r="INQ66" s="374">
        <f t="shared" ref="INQ66" si="3243">INQ60*$C$65*$C66</f>
        <v>0</v>
      </c>
      <c r="INS66" s="374">
        <f t="shared" ref="INS66" si="3244">INS60*$C$65*$C66</f>
        <v>0</v>
      </c>
      <c r="INU66" s="374">
        <f t="shared" ref="INU66" si="3245">INU60*$C$65*$C66</f>
        <v>0</v>
      </c>
      <c r="INW66" s="374">
        <f t="shared" ref="INW66" si="3246">INW60*$C$65*$C66</f>
        <v>0</v>
      </c>
      <c r="INY66" s="374">
        <f t="shared" ref="INY66" si="3247">INY60*$C$65*$C66</f>
        <v>0</v>
      </c>
      <c r="IOA66" s="374">
        <f t="shared" ref="IOA66" si="3248">IOA60*$C$65*$C66</f>
        <v>0</v>
      </c>
      <c r="IOC66" s="374">
        <f t="shared" ref="IOC66" si="3249">IOC60*$C$65*$C66</f>
        <v>0</v>
      </c>
      <c r="IOE66" s="374">
        <f t="shared" ref="IOE66" si="3250">IOE60*$C$65*$C66</f>
        <v>0</v>
      </c>
      <c r="IOG66" s="374">
        <f t="shared" ref="IOG66" si="3251">IOG60*$C$65*$C66</f>
        <v>0</v>
      </c>
      <c r="IOI66" s="374">
        <f t="shared" ref="IOI66" si="3252">IOI60*$C$65*$C66</f>
        <v>0</v>
      </c>
      <c r="IOK66" s="374">
        <f t="shared" ref="IOK66" si="3253">IOK60*$C$65*$C66</f>
        <v>0</v>
      </c>
      <c r="IOM66" s="374">
        <f t="shared" ref="IOM66" si="3254">IOM60*$C$65*$C66</f>
        <v>0</v>
      </c>
      <c r="IOO66" s="374">
        <f t="shared" ref="IOO66" si="3255">IOO60*$C$65*$C66</f>
        <v>0</v>
      </c>
      <c r="IOQ66" s="374">
        <f t="shared" ref="IOQ66" si="3256">IOQ60*$C$65*$C66</f>
        <v>0</v>
      </c>
      <c r="IOS66" s="374">
        <f t="shared" ref="IOS66" si="3257">IOS60*$C$65*$C66</f>
        <v>0</v>
      </c>
      <c r="IOU66" s="374">
        <f t="shared" ref="IOU66" si="3258">IOU60*$C$65*$C66</f>
        <v>0</v>
      </c>
      <c r="IOW66" s="374">
        <f t="shared" ref="IOW66" si="3259">IOW60*$C$65*$C66</f>
        <v>0</v>
      </c>
      <c r="IOY66" s="374">
        <f t="shared" ref="IOY66" si="3260">IOY60*$C$65*$C66</f>
        <v>0</v>
      </c>
      <c r="IPA66" s="374">
        <f t="shared" ref="IPA66" si="3261">IPA60*$C$65*$C66</f>
        <v>0</v>
      </c>
      <c r="IPC66" s="374">
        <f t="shared" ref="IPC66" si="3262">IPC60*$C$65*$C66</f>
        <v>0</v>
      </c>
      <c r="IPE66" s="374">
        <f t="shared" ref="IPE66" si="3263">IPE60*$C$65*$C66</f>
        <v>0</v>
      </c>
      <c r="IPG66" s="374">
        <f t="shared" ref="IPG66" si="3264">IPG60*$C$65*$C66</f>
        <v>0</v>
      </c>
      <c r="IPI66" s="374">
        <f t="shared" ref="IPI66" si="3265">IPI60*$C$65*$C66</f>
        <v>0</v>
      </c>
      <c r="IPK66" s="374">
        <f t="shared" ref="IPK66" si="3266">IPK60*$C$65*$C66</f>
        <v>0</v>
      </c>
      <c r="IPM66" s="374">
        <f t="shared" ref="IPM66" si="3267">IPM60*$C$65*$C66</f>
        <v>0</v>
      </c>
      <c r="IPO66" s="374">
        <f t="shared" ref="IPO66" si="3268">IPO60*$C$65*$C66</f>
        <v>0</v>
      </c>
      <c r="IPQ66" s="374">
        <f t="shared" ref="IPQ66" si="3269">IPQ60*$C$65*$C66</f>
        <v>0</v>
      </c>
      <c r="IPS66" s="374">
        <f t="shared" ref="IPS66" si="3270">IPS60*$C$65*$C66</f>
        <v>0</v>
      </c>
      <c r="IPU66" s="374">
        <f t="shared" ref="IPU66" si="3271">IPU60*$C$65*$C66</f>
        <v>0</v>
      </c>
      <c r="IPW66" s="374">
        <f t="shared" ref="IPW66" si="3272">IPW60*$C$65*$C66</f>
        <v>0</v>
      </c>
      <c r="IPY66" s="374">
        <f t="shared" ref="IPY66" si="3273">IPY60*$C$65*$C66</f>
        <v>0</v>
      </c>
      <c r="IQA66" s="374">
        <f t="shared" ref="IQA66" si="3274">IQA60*$C$65*$C66</f>
        <v>0</v>
      </c>
      <c r="IQC66" s="374">
        <f t="shared" ref="IQC66" si="3275">IQC60*$C$65*$C66</f>
        <v>0</v>
      </c>
      <c r="IQE66" s="374">
        <f t="shared" ref="IQE66" si="3276">IQE60*$C$65*$C66</f>
        <v>0</v>
      </c>
      <c r="IQG66" s="374">
        <f t="shared" ref="IQG66" si="3277">IQG60*$C$65*$C66</f>
        <v>0</v>
      </c>
      <c r="IQI66" s="374">
        <f t="shared" ref="IQI66" si="3278">IQI60*$C$65*$C66</f>
        <v>0</v>
      </c>
      <c r="IQK66" s="374">
        <f t="shared" ref="IQK66" si="3279">IQK60*$C$65*$C66</f>
        <v>0</v>
      </c>
      <c r="IQM66" s="374">
        <f t="shared" ref="IQM66" si="3280">IQM60*$C$65*$C66</f>
        <v>0</v>
      </c>
      <c r="IQO66" s="374">
        <f t="shared" ref="IQO66" si="3281">IQO60*$C$65*$C66</f>
        <v>0</v>
      </c>
      <c r="IQQ66" s="374">
        <f t="shared" ref="IQQ66" si="3282">IQQ60*$C$65*$C66</f>
        <v>0</v>
      </c>
      <c r="IQS66" s="374">
        <f t="shared" ref="IQS66" si="3283">IQS60*$C$65*$C66</f>
        <v>0</v>
      </c>
      <c r="IQU66" s="374">
        <f t="shared" ref="IQU66" si="3284">IQU60*$C$65*$C66</f>
        <v>0</v>
      </c>
      <c r="IQW66" s="374">
        <f t="shared" ref="IQW66" si="3285">IQW60*$C$65*$C66</f>
        <v>0</v>
      </c>
      <c r="IQY66" s="374">
        <f t="shared" ref="IQY66" si="3286">IQY60*$C$65*$C66</f>
        <v>0</v>
      </c>
      <c r="IRA66" s="374">
        <f t="shared" ref="IRA66" si="3287">IRA60*$C$65*$C66</f>
        <v>0</v>
      </c>
      <c r="IRC66" s="374">
        <f t="shared" ref="IRC66" si="3288">IRC60*$C$65*$C66</f>
        <v>0</v>
      </c>
      <c r="IRE66" s="374">
        <f t="shared" ref="IRE66" si="3289">IRE60*$C$65*$C66</f>
        <v>0</v>
      </c>
      <c r="IRG66" s="374">
        <f t="shared" ref="IRG66" si="3290">IRG60*$C$65*$C66</f>
        <v>0</v>
      </c>
      <c r="IRI66" s="374">
        <f t="shared" ref="IRI66" si="3291">IRI60*$C$65*$C66</f>
        <v>0</v>
      </c>
      <c r="IRK66" s="374">
        <f t="shared" ref="IRK66" si="3292">IRK60*$C$65*$C66</f>
        <v>0</v>
      </c>
      <c r="IRM66" s="374">
        <f t="shared" ref="IRM66" si="3293">IRM60*$C$65*$C66</f>
        <v>0</v>
      </c>
      <c r="IRO66" s="374">
        <f t="shared" ref="IRO66" si="3294">IRO60*$C$65*$C66</f>
        <v>0</v>
      </c>
      <c r="IRQ66" s="374">
        <f t="shared" ref="IRQ66" si="3295">IRQ60*$C$65*$C66</f>
        <v>0</v>
      </c>
      <c r="IRS66" s="374">
        <f t="shared" ref="IRS66" si="3296">IRS60*$C$65*$C66</f>
        <v>0</v>
      </c>
      <c r="IRU66" s="374">
        <f t="shared" ref="IRU66" si="3297">IRU60*$C$65*$C66</f>
        <v>0</v>
      </c>
      <c r="IRW66" s="374">
        <f t="shared" ref="IRW66" si="3298">IRW60*$C$65*$C66</f>
        <v>0</v>
      </c>
      <c r="IRY66" s="374">
        <f t="shared" ref="IRY66" si="3299">IRY60*$C$65*$C66</f>
        <v>0</v>
      </c>
      <c r="ISA66" s="374">
        <f t="shared" ref="ISA66" si="3300">ISA60*$C$65*$C66</f>
        <v>0</v>
      </c>
      <c r="ISC66" s="374">
        <f t="shared" ref="ISC66" si="3301">ISC60*$C$65*$C66</f>
        <v>0</v>
      </c>
      <c r="ISE66" s="374">
        <f t="shared" ref="ISE66" si="3302">ISE60*$C$65*$C66</f>
        <v>0</v>
      </c>
      <c r="ISG66" s="374">
        <f t="shared" ref="ISG66" si="3303">ISG60*$C$65*$C66</f>
        <v>0</v>
      </c>
      <c r="ISI66" s="374">
        <f t="shared" ref="ISI66" si="3304">ISI60*$C$65*$C66</f>
        <v>0</v>
      </c>
      <c r="ISK66" s="374">
        <f t="shared" ref="ISK66" si="3305">ISK60*$C$65*$C66</f>
        <v>0</v>
      </c>
      <c r="ISM66" s="374">
        <f t="shared" ref="ISM66" si="3306">ISM60*$C$65*$C66</f>
        <v>0</v>
      </c>
      <c r="ISO66" s="374">
        <f t="shared" ref="ISO66" si="3307">ISO60*$C$65*$C66</f>
        <v>0</v>
      </c>
      <c r="ISQ66" s="374">
        <f t="shared" ref="ISQ66" si="3308">ISQ60*$C$65*$C66</f>
        <v>0</v>
      </c>
      <c r="ISS66" s="374">
        <f t="shared" ref="ISS66" si="3309">ISS60*$C$65*$C66</f>
        <v>0</v>
      </c>
      <c r="ISU66" s="374">
        <f t="shared" ref="ISU66" si="3310">ISU60*$C$65*$C66</f>
        <v>0</v>
      </c>
      <c r="ISW66" s="374">
        <f t="shared" ref="ISW66" si="3311">ISW60*$C$65*$C66</f>
        <v>0</v>
      </c>
      <c r="ISY66" s="374">
        <f t="shared" ref="ISY66" si="3312">ISY60*$C$65*$C66</f>
        <v>0</v>
      </c>
      <c r="ITA66" s="374">
        <f t="shared" ref="ITA66" si="3313">ITA60*$C$65*$C66</f>
        <v>0</v>
      </c>
      <c r="ITC66" s="374">
        <f t="shared" ref="ITC66" si="3314">ITC60*$C$65*$C66</f>
        <v>0</v>
      </c>
      <c r="ITE66" s="374">
        <f t="shared" ref="ITE66" si="3315">ITE60*$C$65*$C66</f>
        <v>0</v>
      </c>
      <c r="ITG66" s="374">
        <f t="shared" ref="ITG66" si="3316">ITG60*$C$65*$C66</f>
        <v>0</v>
      </c>
      <c r="ITI66" s="374">
        <f t="shared" ref="ITI66" si="3317">ITI60*$C$65*$C66</f>
        <v>0</v>
      </c>
      <c r="ITK66" s="374">
        <f t="shared" ref="ITK66" si="3318">ITK60*$C$65*$C66</f>
        <v>0</v>
      </c>
      <c r="ITM66" s="374">
        <f t="shared" ref="ITM66" si="3319">ITM60*$C$65*$C66</f>
        <v>0</v>
      </c>
      <c r="ITO66" s="374">
        <f t="shared" ref="ITO66" si="3320">ITO60*$C$65*$C66</f>
        <v>0</v>
      </c>
      <c r="ITQ66" s="374">
        <f t="shared" ref="ITQ66" si="3321">ITQ60*$C$65*$C66</f>
        <v>0</v>
      </c>
      <c r="ITS66" s="374">
        <f t="shared" ref="ITS66" si="3322">ITS60*$C$65*$C66</f>
        <v>0</v>
      </c>
      <c r="ITU66" s="374">
        <f t="shared" ref="ITU66" si="3323">ITU60*$C$65*$C66</f>
        <v>0</v>
      </c>
      <c r="ITW66" s="374">
        <f t="shared" ref="ITW66" si="3324">ITW60*$C$65*$C66</f>
        <v>0</v>
      </c>
      <c r="ITY66" s="374">
        <f t="shared" ref="ITY66" si="3325">ITY60*$C$65*$C66</f>
        <v>0</v>
      </c>
      <c r="IUA66" s="374">
        <f t="shared" ref="IUA66" si="3326">IUA60*$C$65*$C66</f>
        <v>0</v>
      </c>
      <c r="IUC66" s="374">
        <f t="shared" ref="IUC66" si="3327">IUC60*$C$65*$C66</f>
        <v>0</v>
      </c>
      <c r="IUE66" s="374">
        <f t="shared" ref="IUE66" si="3328">IUE60*$C$65*$C66</f>
        <v>0</v>
      </c>
      <c r="IUG66" s="374">
        <f t="shared" ref="IUG66" si="3329">IUG60*$C$65*$C66</f>
        <v>0</v>
      </c>
      <c r="IUI66" s="374">
        <f t="shared" ref="IUI66" si="3330">IUI60*$C$65*$C66</f>
        <v>0</v>
      </c>
      <c r="IUK66" s="374">
        <f t="shared" ref="IUK66" si="3331">IUK60*$C$65*$C66</f>
        <v>0</v>
      </c>
      <c r="IUM66" s="374">
        <f t="shared" ref="IUM66" si="3332">IUM60*$C$65*$C66</f>
        <v>0</v>
      </c>
      <c r="IUO66" s="374">
        <f t="shared" ref="IUO66" si="3333">IUO60*$C$65*$C66</f>
        <v>0</v>
      </c>
      <c r="IUQ66" s="374">
        <f t="shared" ref="IUQ66" si="3334">IUQ60*$C$65*$C66</f>
        <v>0</v>
      </c>
      <c r="IUS66" s="374">
        <f t="shared" ref="IUS66" si="3335">IUS60*$C$65*$C66</f>
        <v>0</v>
      </c>
      <c r="IUU66" s="374">
        <f t="shared" ref="IUU66" si="3336">IUU60*$C$65*$C66</f>
        <v>0</v>
      </c>
      <c r="IUW66" s="374">
        <f t="shared" ref="IUW66" si="3337">IUW60*$C$65*$C66</f>
        <v>0</v>
      </c>
      <c r="IUY66" s="374">
        <f t="shared" ref="IUY66" si="3338">IUY60*$C$65*$C66</f>
        <v>0</v>
      </c>
      <c r="IVA66" s="374">
        <f t="shared" ref="IVA66" si="3339">IVA60*$C$65*$C66</f>
        <v>0</v>
      </c>
      <c r="IVC66" s="374">
        <f t="shared" ref="IVC66" si="3340">IVC60*$C$65*$C66</f>
        <v>0</v>
      </c>
      <c r="IVE66" s="374">
        <f t="shared" ref="IVE66" si="3341">IVE60*$C$65*$C66</f>
        <v>0</v>
      </c>
      <c r="IVG66" s="374">
        <f t="shared" ref="IVG66" si="3342">IVG60*$C$65*$C66</f>
        <v>0</v>
      </c>
      <c r="IVI66" s="374">
        <f t="shared" ref="IVI66" si="3343">IVI60*$C$65*$C66</f>
        <v>0</v>
      </c>
      <c r="IVK66" s="374">
        <f t="shared" ref="IVK66" si="3344">IVK60*$C$65*$C66</f>
        <v>0</v>
      </c>
      <c r="IVM66" s="374">
        <f t="shared" ref="IVM66" si="3345">IVM60*$C$65*$C66</f>
        <v>0</v>
      </c>
      <c r="IVO66" s="374">
        <f t="shared" ref="IVO66" si="3346">IVO60*$C$65*$C66</f>
        <v>0</v>
      </c>
      <c r="IVQ66" s="374">
        <f t="shared" ref="IVQ66" si="3347">IVQ60*$C$65*$C66</f>
        <v>0</v>
      </c>
      <c r="IVS66" s="374">
        <f t="shared" ref="IVS66" si="3348">IVS60*$C$65*$C66</f>
        <v>0</v>
      </c>
      <c r="IVU66" s="374">
        <f t="shared" ref="IVU66" si="3349">IVU60*$C$65*$C66</f>
        <v>0</v>
      </c>
      <c r="IVW66" s="374">
        <f t="shared" ref="IVW66" si="3350">IVW60*$C$65*$C66</f>
        <v>0</v>
      </c>
      <c r="IVY66" s="374">
        <f t="shared" ref="IVY66" si="3351">IVY60*$C$65*$C66</f>
        <v>0</v>
      </c>
      <c r="IWA66" s="374">
        <f t="shared" ref="IWA66" si="3352">IWA60*$C$65*$C66</f>
        <v>0</v>
      </c>
      <c r="IWC66" s="374">
        <f t="shared" ref="IWC66" si="3353">IWC60*$C$65*$C66</f>
        <v>0</v>
      </c>
      <c r="IWE66" s="374">
        <f t="shared" ref="IWE66" si="3354">IWE60*$C$65*$C66</f>
        <v>0</v>
      </c>
      <c r="IWG66" s="374">
        <f t="shared" ref="IWG66" si="3355">IWG60*$C$65*$C66</f>
        <v>0</v>
      </c>
      <c r="IWI66" s="374">
        <f t="shared" ref="IWI66" si="3356">IWI60*$C$65*$C66</f>
        <v>0</v>
      </c>
      <c r="IWK66" s="374">
        <f t="shared" ref="IWK66" si="3357">IWK60*$C$65*$C66</f>
        <v>0</v>
      </c>
      <c r="IWM66" s="374">
        <f t="shared" ref="IWM66" si="3358">IWM60*$C$65*$C66</f>
        <v>0</v>
      </c>
      <c r="IWO66" s="374">
        <f t="shared" ref="IWO66" si="3359">IWO60*$C$65*$C66</f>
        <v>0</v>
      </c>
      <c r="IWQ66" s="374">
        <f t="shared" ref="IWQ66" si="3360">IWQ60*$C$65*$C66</f>
        <v>0</v>
      </c>
      <c r="IWS66" s="374">
        <f t="shared" ref="IWS66" si="3361">IWS60*$C$65*$C66</f>
        <v>0</v>
      </c>
      <c r="IWU66" s="374">
        <f t="shared" ref="IWU66" si="3362">IWU60*$C$65*$C66</f>
        <v>0</v>
      </c>
      <c r="IWW66" s="374">
        <f t="shared" ref="IWW66" si="3363">IWW60*$C$65*$C66</f>
        <v>0</v>
      </c>
      <c r="IWY66" s="374">
        <f t="shared" ref="IWY66" si="3364">IWY60*$C$65*$C66</f>
        <v>0</v>
      </c>
      <c r="IXA66" s="374">
        <f t="shared" ref="IXA66" si="3365">IXA60*$C$65*$C66</f>
        <v>0</v>
      </c>
      <c r="IXC66" s="374">
        <f t="shared" ref="IXC66" si="3366">IXC60*$C$65*$C66</f>
        <v>0</v>
      </c>
      <c r="IXE66" s="374">
        <f t="shared" ref="IXE66" si="3367">IXE60*$C$65*$C66</f>
        <v>0</v>
      </c>
      <c r="IXG66" s="374">
        <f t="shared" ref="IXG66" si="3368">IXG60*$C$65*$C66</f>
        <v>0</v>
      </c>
      <c r="IXI66" s="374">
        <f t="shared" ref="IXI66" si="3369">IXI60*$C$65*$C66</f>
        <v>0</v>
      </c>
      <c r="IXK66" s="374">
        <f t="shared" ref="IXK66" si="3370">IXK60*$C$65*$C66</f>
        <v>0</v>
      </c>
      <c r="IXM66" s="374">
        <f t="shared" ref="IXM66" si="3371">IXM60*$C$65*$C66</f>
        <v>0</v>
      </c>
      <c r="IXO66" s="374">
        <f t="shared" ref="IXO66" si="3372">IXO60*$C$65*$C66</f>
        <v>0</v>
      </c>
      <c r="IXQ66" s="374">
        <f t="shared" ref="IXQ66" si="3373">IXQ60*$C$65*$C66</f>
        <v>0</v>
      </c>
      <c r="IXS66" s="374">
        <f t="shared" ref="IXS66" si="3374">IXS60*$C$65*$C66</f>
        <v>0</v>
      </c>
      <c r="IXU66" s="374">
        <f t="shared" ref="IXU66" si="3375">IXU60*$C$65*$C66</f>
        <v>0</v>
      </c>
      <c r="IXW66" s="374">
        <f t="shared" ref="IXW66" si="3376">IXW60*$C$65*$C66</f>
        <v>0</v>
      </c>
      <c r="IXY66" s="374">
        <f t="shared" ref="IXY66" si="3377">IXY60*$C$65*$C66</f>
        <v>0</v>
      </c>
      <c r="IYA66" s="374">
        <f t="shared" ref="IYA66" si="3378">IYA60*$C$65*$C66</f>
        <v>0</v>
      </c>
      <c r="IYC66" s="374">
        <f t="shared" ref="IYC66" si="3379">IYC60*$C$65*$C66</f>
        <v>0</v>
      </c>
      <c r="IYE66" s="374">
        <f t="shared" ref="IYE66" si="3380">IYE60*$C$65*$C66</f>
        <v>0</v>
      </c>
      <c r="IYG66" s="374">
        <f t="shared" ref="IYG66" si="3381">IYG60*$C$65*$C66</f>
        <v>0</v>
      </c>
      <c r="IYI66" s="374">
        <f t="shared" ref="IYI66" si="3382">IYI60*$C$65*$C66</f>
        <v>0</v>
      </c>
      <c r="IYK66" s="374">
        <f t="shared" ref="IYK66" si="3383">IYK60*$C$65*$C66</f>
        <v>0</v>
      </c>
      <c r="IYM66" s="374">
        <f t="shared" ref="IYM66" si="3384">IYM60*$C$65*$C66</f>
        <v>0</v>
      </c>
      <c r="IYO66" s="374">
        <f t="shared" ref="IYO66" si="3385">IYO60*$C$65*$C66</f>
        <v>0</v>
      </c>
      <c r="IYQ66" s="374">
        <f t="shared" ref="IYQ66" si="3386">IYQ60*$C$65*$C66</f>
        <v>0</v>
      </c>
      <c r="IYS66" s="374">
        <f t="shared" ref="IYS66" si="3387">IYS60*$C$65*$C66</f>
        <v>0</v>
      </c>
      <c r="IYU66" s="374">
        <f t="shared" ref="IYU66" si="3388">IYU60*$C$65*$C66</f>
        <v>0</v>
      </c>
      <c r="IYW66" s="374">
        <f t="shared" ref="IYW66" si="3389">IYW60*$C$65*$C66</f>
        <v>0</v>
      </c>
      <c r="IYY66" s="374">
        <f t="shared" ref="IYY66" si="3390">IYY60*$C$65*$C66</f>
        <v>0</v>
      </c>
      <c r="IZA66" s="374">
        <f t="shared" ref="IZA66" si="3391">IZA60*$C$65*$C66</f>
        <v>0</v>
      </c>
      <c r="IZC66" s="374">
        <f t="shared" ref="IZC66" si="3392">IZC60*$C$65*$C66</f>
        <v>0</v>
      </c>
      <c r="IZE66" s="374">
        <f t="shared" ref="IZE66" si="3393">IZE60*$C$65*$C66</f>
        <v>0</v>
      </c>
      <c r="IZG66" s="374">
        <f t="shared" ref="IZG66" si="3394">IZG60*$C$65*$C66</f>
        <v>0</v>
      </c>
      <c r="IZI66" s="374">
        <f t="shared" ref="IZI66" si="3395">IZI60*$C$65*$C66</f>
        <v>0</v>
      </c>
      <c r="IZK66" s="374">
        <f t="shared" ref="IZK66" si="3396">IZK60*$C$65*$C66</f>
        <v>0</v>
      </c>
      <c r="IZM66" s="374">
        <f t="shared" ref="IZM66" si="3397">IZM60*$C$65*$C66</f>
        <v>0</v>
      </c>
      <c r="IZO66" s="374">
        <f t="shared" ref="IZO66" si="3398">IZO60*$C$65*$C66</f>
        <v>0</v>
      </c>
      <c r="IZQ66" s="374">
        <f t="shared" ref="IZQ66" si="3399">IZQ60*$C$65*$C66</f>
        <v>0</v>
      </c>
      <c r="IZS66" s="374">
        <f t="shared" ref="IZS66" si="3400">IZS60*$C$65*$C66</f>
        <v>0</v>
      </c>
      <c r="IZU66" s="374">
        <f t="shared" ref="IZU66" si="3401">IZU60*$C$65*$C66</f>
        <v>0</v>
      </c>
      <c r="IZW66" s="374">
        <f t="shared" ref="IZW66" si="3402">IZW60*$C$65*$C66</f>
        <v>0</v>
      </c>
      <c r="IZY66" s="374">
        <f t="shared" ref="IZY66" si="3403">IZY60*$C$65*$C66</f>
        <v>0</v>
      </c>
      <c r="JAA66" s="374">
        <f t="shared" ref="JAA66" si="3404">JAA60*$C$65*$C66</f>
        <v>0</v>
      </c>
      <c r="JAC66" s="374">
        <f t="shared" ref="JAC66" si="3405">JAC60*$C$65*$C66</f>
        <v>0</v>
      </c>
      <c r="JAE66" s="374">
        <f t="shared" ref="JAE66" si="3406">JAE60*$C$65*$C66</f>
        <v>0</v>
      </c>
      <c r="JAG66" s="374">
        <f t="shared" ref="JAG66" si="3407">JAG60*$C$65*$C66</f>
        <v>0</v>
      </c>
      <c r="JAI66" s="374">
        <f t="shared" ref="JAI66" si="3408">JAI60*$C$65*$C66</f>
        <v>0</v>
      </c>
      <c r="JAK66" s="374">
        <f t="shared" ref="JAK66" si="3409">JAK60*$C$65*$C66</f>
        <v>0</v>
      </c>
      <c r="JAM66" s="374">
        <f t="shared" ref="JAM66" si="3410">JAM60*$C$65*$C66</f>
        <v>0</v>
      </c>
      <c r="JAO66" s="374">
        <f t="shared" ref="JAO66" si="3411">JAO60*$C$65*$C66</f>
        <v>0</v>
      </c>
      <c r="JAQ66" s="374">
        <f t="shared" ref="JAQ66" si="3412">JAQ60*$C$65*$C66</f>
        <v>0</v>
      </c>
      <c r="JAS66" s="374">
        <f t="shared" ref="JAS66" si="3413">JAS60*$C$65*$C66</f>
        <v>0</v>
      </c>
      <c r="JAU66" s="374">
        <f t="shared" ref="JAU66" si="3414">JAU60*$C$65*$C66</f>
        <v>0</v>
      </c>
      <c r="JAW66" s="374">
        <f t="shared" ref="JAW66" si="3415">JAW60*$C$65*$C66</f>
        <v>0</v>
      </c>
      <c r="JAY66" s="374">
        <f t="shared" ref="JAY66" si="3416">JAY60*$C$65*$C66</f>
        <v>0</v>
      </c>
      <c r="JBA66" s="374">
        <f t="shared" ref="JBA66" si="3417">JBA60*$C$65*$C66</f>
        <v>0</v>
      </c>
      <c r="JBC66" s="374">
        <f t="shared" ref="JBC66" si="3418">JBC60*$C$65*$C66</f>
        <v>0</v>
      </c>
      <c r="JBE66" s="374">
        <f t="shared" ref="JBE66" si="3419">JBE60*$C$65*$C66</f>
        <v>0</v>
      </c>
      <c r="JBG66" s="374">
        <f t="shared" ref="JBG66" si="3420">JBG60*$C$65*$C66</f>
        <v>0</v>
      </c>
      <c r="JBI66" s="374">
        <f t="shared" ref="JBI66" si="3421">JBI60*$C$65*$C66</f>
        <v>0</v>
      </c>
      <c r="JBK66" s="374">
        <f t="shared" ref="JBK66" si="3422">JBK60*$C$65*$C66</f>
        <v>0</v>
      </c>
      <c r="JBM66" s="374">
        <f t="shared" ref="JBM66" si="3423">JBM60*$C$65*$C66</f>
        <v>0</v>
      </c>
      <c r="JBO66" s="374">
        <f t="shared" ref="JBO66" si="3424">JBO60*$C$65*$C66</f>
        <v>0</v>
      </c>
      <c r="JBQ66" s="374">
        <f t="shared" ref="JBQ66" si="3425">JBQ60*$C$65*$C66</f>
        <v>0</v>
      </c>
      <c r="JBS66" s="374">
        <f t="shared" ref="JBS66" si="3426">JBS60*$C$65*$C66</f>
        <v>0</v>
      </c>
      <c r="JBU66" s="374">
        <f t="shared" ref="JBU66" si="3427">JBU60*$C$65*$C66</f>
        <v>0</v>
      </c>
      <c r="JBW66" s="374">
        <f t="shared" ref="JBW66" si="3428">JBW60*$C$65*$C66</f>
        <v>0</v>
      </c>
      <c r="JBY66" s="374">
        <f t="shared" ref="JBY66" si="3429">JBY60*$C$65*$C66</f>
        <v>0</v>
      </c>
      <c r="JCA66" s="374">
        <f t="shared" ref="JCA66" si="3430">JCA60*$C$65*$C66</f>
        <v>0</v>
      </c>
      <c r="JCC66" s="374">
        <f t="shared" ref="JCC66" si="3431">JCC60*$C$65*$C66</f>
        <v>0</v>
      </c>
      <c r="JCE66" s="374">
        <f t="shared" ref="JCE66" si="3432">JCE60*$C$65*$C66</f>
        <v>0</v>
      </c>
      <c r="JCG66" s="374">
        <f t="shared" ref="JCG66" si="3433">JCG60*$C$65*$C66</f>
        <v>0</v>
      </c>
      <c r="JCI66" s="374">
        <f t="shared" ref="JCI66" si="3434">JCI60*$C$65*$C66</f>
        <v>0</v>
      </c>
      <c r="JCK66" s="374">
        <f t="shared" ref="JCK66" si="3435">JCK60*$C$65*$C66</f>
        <v>0</v>
      </c>
      <c r="JCM66" s="374">
        <f t="shared" ref="JCM66" si="3436">JCM60*$C$65*$C66</f>
        <v>0</v>
      </c>
      <c r="JCO66" s="374">
        <f t="shared" ref="JCO66" si="3437">JCO60*$C$65*$C66</f>
        <v>0</v>
      </c>
      <c r="JCQ66" s="374">
        <f t="shared" ref="JCQ66" si="3438">JCQ60*$C$65*$C66</f>
        <v>0</v>
      </c>
      <c r="JCS66" s="374">
        <f t="shared" ref="JCS66" si="3439">JCS60*$C$65*$C66</f>
        <v>0</v>
      </c>
      <c r="JCU66" s="374">
        <f t="shared" ref="JCU66" si="3440">JCU60*$C$65*$C66</f>
        <v>0</v>
      </c>
      <c r="JCW66" s="374">
        <f t="shared" ref="JCW66" si="3441">JCW60*$C$65*$C66</f>
        <v>0</v>
      </c>
      <c r="JCY66" s="374">
        <f t="shared" ref="JCY66" si="3442">JCY60*$C$65*$C66</f>
        <v>0</v>
      </c>
      <c r="JDA66" s="374">
        <f t="shared" ref="JDA66" si="3443">JDA60*$C$65*$C66</f>
        <v>0</v>
      </c>
      <c r="JDC66" s="374">
        <f t="shared" ref="JDC66" si="3444">JDC60*$C$65*$C66</f>
        <v>0</v>
      </c>
      <c r="JDE66" s="374">
        <f t="shared" ref="JDE66" si="3445">JDE60*$C$65*$C66</f>
        <v>0</v>
      </c>
      <c r="JDG66" s="374">
        <f t="shared" ref="JDG66" si="3446">JDG60*$C$65*$C66</f>
        <v>0</v>
      </c>
      <c r="JDI66" s="374">
        <f t="shared" ref="JDI66" si="3447">JDI60*$C$65*$C66</f>
        <v>0</v>
      </c>
      <c r="JDK66" s="374">
        <f t="shared" ref="JDK66" si="3448">JDK60*$C$65*$C66</f>
        <v>0</v>
      </c>
      <c r="JDM66" s="374">
        <f t="shared" ref="JDM66" si="3449">JDM60*$C$65*$C66</f>
        <v>0</v>
      </c>
      <c r="JDO66" s="374">
        <f t="shared" ref="JDO66" si="3450">JDO60*$C$65*$C66</f>
        <v>0</v>
      </c>
      <c r="JDQ66" s="374">
        <f t="shared" ref="JDQ66" si="3451">JDQ60*$C$65*$C66</f>
        <v>0</v>
      </c>
      <c r="JDS66" s="374">
        <f t="shared" ref="JDS66" si="3452">JDS60*$C$65*$C66</f>
        <v>0</v>
      </c>
      <c r="JDU66" s="374">
        <f t="shared" ref="JDU66" si="3453">JDU60*$C$65*$C66</f>
        <v>0</v>
      </c>
      <c r="JDW66" s="374">
        <f t="shared" ref="JDW66" si="3454">JDW60*$C$65*$C66</f>
        <v>0</v>
      </c>
      <c r="JDY66" s="374">
        <f t="shared" ref="JDY66" si="3455">JDY60*$C$65*$C66</f>
        <v>0</v>
      </c>
      <c r="JEA66" s="374">
        <f t="shared" ref="JEA66" si="3456">JEA60*$C$65*$C66</f>
        <v>0</v>
      </c>
      <c r="JEC66" s="374">
        <f t="shared" ref="JEC66" si="3457">JEC60*$C$65*$C66</f>
        <v>0</v>
      </c>
      <c r="JEE66" s="374">
        <f t="shared" ref="JEE66" si="3458">JEE60*$C$65*$C66</f>
        <v>0</v>
      </c>
      <c r="JEG66" s="374">
        <f t="shared" ref="JEG66" si="3459">JEG60*$C$65*$C66</f>
        <v>0</v>
      </c>
      <c r="JEI66" s="374">
        <f t="shared" ref="JEI66" si="3460">JEI60*$C$65*$C66</f>
        <v>0</v>
      </c>
      <c r="JEK66" s="374">
        <f t="shared" ref="JEK66" si="3461">JEK60*$C$65*$C66</f>
        <v>0</v>
      </c>
      <c r="JEM66" s="374">
        <f t="shared" ref="JEM66" si="3462">JEM60*$C$65*$C66</f>
        <v>0</v>
      </c>
      <c r="JEO66" s="374">
        <f t="shared" ref="JEO66" si="3463">JEO60*$C$65*$C66</f>
        <v>0</v>
      </c>
      <c r="JEQ66" s="374">
        <f t="shared" ref="JEQ66" si="3464">JEQ60*$C$65*$C66</f>
        <v>0</v>
      </c>
      <c r="JES66" s="374">
        <f t="shared" ref="JES66" si="3465">JES60*$C$65*$C66</f>
        <v>0</v>
      </c>
      <c r="JEU66" s="374">
        <f t="shared" ref="JEU66" si="3466">JEU60*$C$65*$C66</f>
        <v>0</v>
      </c>
      <c r="JEW66" s="374">
        <f t="shared" ref="JEW66" si="3467">JEW60*$C$65*$C66</f>
        <v>0</v>
      </c>
      <c r="JEY66" s="374">
        <f t="shared" ref="JEY66" si="3468">JEY60*$C$65*$C66</f>
        <v>0</v>
      </c>
      <c r="JFA66" s="374">
        <f t="shared" ref="JFA66" si="3469">JFA60*$C$65*$C66</f>
        <v>0</v>
      </c>
      <c r="JFC66" s="374">
        <f t="shared" ref="JFC66" si="3470">JFC60*$C$65*$C66</f>
        <v>0</v>
      </c>
      <c r="JFE66" s="374">
        <f t="shared" ref="JFE66" si="3471">JFE60*$C$65*$C66</f>
        <v>0</v>
      </c>
      <c r="JFG66" s="374">
        <f t="shared" ref="JFG66" si="3472">JFG60*$C$65*$C66</f>
        <v>0</v>
      </c>
      <c r="JFI66" s="374">
        <f t="shared" ref="JFI66" si="3473">JFI60*$C$65*$C66</f>
        <v>0</v>
      </c>
      <c r="JFK66" s="374">
        <f t="shared" ref="JFK66" si="3474">JFK60*$C$65*$C66</f>
        <v>0</v>
      </c>
      <c r="JFM66" s="374">
        <f t="shared" ref="JFM66" si="3475">JFM60*$C$65*$C66</f>
        <v>0</v>
      </c>
      <c r="JFO66" s="374">
        <f t="shared" ref="JFO66" si="3476">JFO60*$C$65*$C66</f>
        <v>0</v>
      </c>
      <c r="JFQ66" s="374">
        <f t="shared" ref="JFQ66" si="3477">JFQ60*$C$65*$C66</f>
        <v>0</v>
      </c>
      <c r="JFS66" s="374">
        <f t="shared" ref="JFS66" si="3478">JFS60*$C$65*$C66</f>
        <v>0</v>
      </c>
      <c r="JFU66" s="374">
        <f t="shared" ref="JFU66" si="3479">JFU60*$C$65*$C66</f>
        <v>0</v>
      </c>
      <c r="JFW66" s="374">
        <f t="shared" ref="JFW66" si="3480">JFW60*$C$65*$C66</f>
        <v>0</v>
      </c>
      <c r="JFY66" s="374">
        <f t="shared" ref="JFY66" si="3481">JFY60*$C$65*$C66</f>
        <v>0</v>
      </c>
      <c r="JGA66" s="374">
        <f t="shared" ref="JGA66" si="3482">JGA60*$C$65*$C66</f>
        <v>0</v>
      </c>
      <c r="JGC66" s="374">
        <f t="shared" ref="JGC66" si="3483">JGC60*$C$65*$C66</f>
        <v>0</v>
      </c>
      <c r="JGE66" s="374">
        <f t="shared" ref="JGE66" si="3484">JGE60*$C$65*$C66</f>
        <v>0</v>
      </c>
      <c r="JGG66" s="374">
        <f t="shared" ref="JGG66" si="3485">JGG60*$C$65*$C66</f>
        <v>0</v>
      </c>
      <c r="JGI66" s="374">
        <f t="shared" ref="JGI66" si="3486">JGI60*$C$65*$C66</f>
        <v>0</v>
      </c>
      <c r="JGK66" s="374">
        <f t="shared" ref="JGK66" si="3487">JGK60*$C$65*$C66</f>
        <v>0</v>
      </c>
      <c r="JGM66" s="374">
        <f t="shared" ref="JGM66" si="3488">JGM60*$C$65*$C66</f>
        <v>0</v>
      </c>
      <c r="JGO66" s="374">
        <f t="shared" ref="JGO66" si="3489">JGO60*$C$65*$C66</f>
        <v>0</v>
      </c>
      <c r="JGQ66" s="374">
        <f t="shared" ref="JGQ66" si="3490">JGQ60*$C$65*$C66</f>
        <v>0</v>
      </c>
      <c r="JGS66" s="374">
        <f t="shared" ref="JGS66" si="3491">JGS60*$C$65*$C66</f>
        <v>0</v>
      </c>
      <c r="JGU66" s="374">
        <f t="shared" ref="JGU66" si="3492">JGU60*$C$65*$C66</f>
        <v>0</v>
      </c>
      <c r="JGW66" s="374">
        <f t="shared" ref="JGW66" si="3493">JGW60*$C$65*$C66</f>
        <v>0</v>
      </c>
      <c r="JGY66" s="374">
        <f t="shared" ref="JGY66" si="3494">JGY60*$C$65*$C66</f>
        <v>0</v>
      </c>
      <c r="JHA66" s="374">
        <f t="shared" ref="JHA66" si="3495">JHA60*$C$65*$C66</f>
        <v>0</v>
      </c>
      <c r="JHC66" s="374">
        <f t="shared" ref="JHC66" si="3496">JHC60*$C$65*$C66</f>
        <v>0</v>
      </c>
      <c r="JHE66" s="374">
        <f t="shared" ref="JHE66" si="3497">JHE60*$C$65*$C66</f>
        <v>0</v>
      </c>
      <c r="JHG66" s="374">
        <f t="shared" ref="JHG66" si="3498">JHG60*$C$65*$C66</f>
        <v>0</v>
      </c>
      <c r="JHI66" s="374">
        <f t="shared" ref="JHI66" si="3499">JHI60*$C$65*$C66</f>
        <v>0</v>
      </c>
      <c r="JHK66" s="374">
        <f t="shared" ref="JHK66" si="3500">JHK60*$C$65*$C66</f>
        <v>0</v>
      </c>
      <c r="JHM66" s="374">
        <f t="shared" ref="JHM66" si="3501">JHM60*$C$65*$C66</f>
        <v>0</v>
      </c>
      <c r="JHO66" s="374">
        <f t="shared" ref="JHO66" si="3502">JHO60*$C$65*$C66</f>
        <v>0</v>
      </c>
      <c r="JHQ66" s="374">
        <f t="shared" ref="JHQ66" si="3503">JHQ60*$C$65*$C66</f>
        <v>0</v>
      </c>
      <c r="JHS66" s="374">
        <f t="shared" ref="JHS66" si="3504">JHS60*$C$65*$C66</f>
        <v>0</v>
      </c>
      <c r="JHU66" s="374">
        <f t="shared" ref="JHU66" si="3505">JHU60*$C$65*$C66</f>
        <v>0</v>
      </c>
      <c r="JHW66" s="374">
        <f t="shared" ref="JHW66" si="3506">JHW60*$C$65*$C66</f>
        <v>0</v>
      </c>
      <c r="JHY66" s="374">
        <f t="shared" ref="JHY66" si="3507">JHY60*$C$65*$C66</f>
        <v>0</v>
      </c>
      <c r="JIA66" s="374">
        <f t="shared" ref="JIA66" si="3508">JIA60*$C$65*$C66</f>
        <v>0</v>
      </c>
      <c r="JIC66" s="374">
        <f t="shared" ref="JIC66" si="3509">JIC60*$C$65*$C66</f>
        <v>0</v>
      </c>
      <c r="JIE66" s="374">
        <f t="shared" ref="JIE66" si="3510">JIE60*$C$65*$C66</f>
        <v>0</v>
      </c>
      <c r="JIG66" s="374">
        <f t="shared" ref="JIG66" si="3511">JIG60*$C$65*$C66</f>
        <v>0</v>
      </c>
      <c r="JII66" s="374">
        <f t="shared" ref="JII66" si="3512">JII60*$C$65*$C66</f>
        <v>0</v>
      </c>
      <c r="JIK66" s="374">
        <f t="shared" ref="JIK66" si="3513">JIK60*$C$65*$C66</f>
        <v>0</v>
      </c>
      <c r="JIM66" s="374">
        <f t="shared" ref="JIM66" si="3514">JIM60*$C$65*$C66</f>
        <v>0</v>
      </c>
      <c r="JIO66" s="374">
        <f t="shared" ref="JIO66" si="3515">JIO60*$C$65*$C66</f>
        <v>0</v>
      </c>
      <c r="JIQ66" s="374">
        <f t="shared" ref="JIQ66" si="3516">JIQ60*$C$65*$C66</f>
        <v>0</v>
      </c>
      <c r="JIS66" s="374">
        <f t="shared" ref="JIS66" si="3517">JIS60*$C$65*$C66</f>
        <v>0</v>
      </c>
      <c r="JIU66" s="374">
        <f t="shared" ref="JIU66" si="3518">JIU60*$C$65*$C66</f>
        <v>0</v>
      </c>
      <c r="JIW66" s="374">
        <f t="shared" ref="JIW66" si="3519">JIW60*$C$65*$C66</f>
        <v>0</v>
      </c>
      <c r="JIY66" s="374">
        <f t="shared" ref="JIY66" si="3520">JIY60*$C$65*$C66</f>
        <v>0</v>
      </c>
      <c r="JJA66" s="374">
        <f t="shared" ref="JJA66" si="3521">JJA60*$C$65*$C66</f>
        <v>0</v>
      </c>
      <c r="JJC66" s="374">
        <f t="shared" ref="JJC66" si="3522">JJC60*$C$65*$C66</f>
        <v>0</v>
      </c>
      <c r="JJE66" s="374">
        <f t="shared" ref="JJE66" si="3523">JJE60*$C$65*$C66</f>
        <v>0</v>
      </c>
      <c r="JJG66" s="374">
        <f t="shared" ref="JJG66" si="3524">JJG60*$C$65*$C66</f>
        <v>0</v>
      </c>
      <c r="JJI66" s="374">
        <f t="shared" ref="JJI66" si="3525">JJI60*$C$65*$C66</f>
        <v>0</v>
      </c>
      <c r="JJK66" s="374">
        <f t="shared" ref="JJK66" si="3526">JJK60*$C$65*$C66</f>
        <v>0</v>
      </c>
      <c r="JJM66" s="374">
        <f t="shared" ref="JJM66" si="3527">JJM60*$C$65*$C66</f>
        <v>0</v>
      </c>
      <c r="JJO66" s="374">
        <f t="shared" ref="JJO66" si="3528">JJO60*$C$65*$C66</f>
        <v>0</v>
      </c>
      <c r="JJQ66" s="374">
        <f t="shared" ref="JJQ66" si="3529">JJQ60*$C$65*$C66</f>
        <v>0</v>
      </c>
      <c r="JJS66" s="374">
        <f t="shared" ref="JJS66" si="3530">JJS60*$C$65*$C66</f>
        <v>0</v>
      </c>
      <c r="JJU66" s="374">
        <f t="shared" ref="JJU66" si="3531">JJU60*$C$65*$C66</f>
        <v>0</v>
      </c>
      <c r="JJW66" s="374">
        <f t="shared" ref="JJW66" si="3532">JJW60*$C$65*$C66</f>
        <v>0</v>
      </c>
      <c r="JJY66" s="374">
        <f t="shared" ref="JJY66" si="3533">JJY60*$C$65*$C66</f>
        <v>0</v>
      </c>
      <c r="JKA66" s="374">
        <f t="shared" ref="JKA66" si="3534">JKA60*$C$65*$C66</f>
        <v>0</v>
      </c>
      <c r="JKC66" s="374">
        <f t="shared" ref="JKC66" si="3535">JKC60*$C$65*$C66</f>
        <v>0</v>
      </c>
      <c r="JKE66" s="374">
        <f t="shared" ref="JKE66" si="3536">JKE60*$C$65*$C66</f>
        <v>0</v>
      </c>
      <c r="JKG66" s="374">
        <f t="shared" ref="JKG66" si="3537">JKG60*$C$65*$C66</f>
        <v>0</v>
      </c>
      <c r="JKI66" s="374">
        <f t="shared" ref="JKI66" si="3538">JKI60*$C$65*$C66</f>
        <v>0</v>
      </c>
      <c r="JKK66" s="374">
        <f t="shared" ref="JKK66" si="3539">JKK60*$C$65*$C66</f>
        <v>0</v>
      </c>
      <c r="JKM66" s="374">
        <f t="shared" ref="JKM66" si="3540">JKM60*$C$65*$C66</f>
        <v>0</v>
      </c>
      <c r="JKO66" s="374">
        <f t="shared" ref="JKO66" si="3541">JKO60*$C$65*$C66</f>
        <v>0</v>
      </c>
      <c r="JKQ66" s="374">
        <f t="shared" ref="JKQ66" si="3542">JKQ60*$C$65*$C66</f>
        <v>0</v>
      </c>
      <c r="JKS66" s="374">
        <f t="shared" ref="JKS66" si="3543">JKS60*$C$65*$C66</f>
        <v>0</v>
      </c>
      <c r="JKU66" s="374">
        <f t="shared" ref="JKU66" si="3544">JKU60*$C$65*$C66</f>
        <v>0</v>
      </c>
      <c r="JKW66" s="374">
        <f t="shared" ref="JKW66" si="3545">JKW60*$C$65*$C66</f>
        <v>0</v>
      </c>
      <c r="JKY66" s="374">
        <f t="shared" ref="JKY66" si="3546">JKY60*$C$65*$C66</f>
        <v>0</v>
      </c>
      <c r="JLA66" s="374">
        <f t="shared" ref="JLA66" si="3547">JLA60*$C$65*$C66</f>
        <v>0</v>
      </c>
      <c r="JLC66" s="374">
        <f t="shared" ref="JLC66" si="3548">JLC60*$C$65*$C66</f>
        <v>0</v>
      </c>
      <c r="JLE66" s="374">
        <f t="shared" ref="JLE66" si="3549">JLE60*$C$65*$C66</f>
        <v>0</v>
      </c>
      <c r="JLG66" s="374">
        <f t="shared" ref="JLG66" si="3550">JLG60*$C$65*$C66</f>
        <v>0</v>
      </c>
      <c r="JLI66" s="374">
        <f t="shared" ref="JLI66" si="3551">JLI60*$C$65*$C66</f>
        <v>0</v>
      </c>
      <c r="JLK66" s="374">
        <f t="shared" ref="JLK66" si="3552">JLK60*$C$65*$C66</f>
        <v>0</v>
      </c>
      <c r="JLM66" s="374">
        <f t="shared" ref="JLM66" si="3553">JLM60*$C$65*$C66</f>
        <v>0</v>
      </c>
      <c r="JLO66" s="374">
        <f t="shared" ref="JLO66" si="3554">JLO60*$C$65*$C66</f>
        <v>0</v>
      </c>
      <c r="JLQ66" s="374">
        <f t="shared" ref="JLQ66" si="3555">JLQ60*$C$65*$C66</f>
        <v>0</v>
      </c>
      <c r="JLS66" s="374">
        <f t="shared" ref="JLS66" si="3556">JLS60*$C$65*$C66</f>
        <v>0</v>
      </c>
      <c r="JLU66" s="374">
        <f t="shared" ref="JLU66" si="3557">JLU60*$C$65*$C66</f>
        <v>0</v>
      </c>
      <c r="JLW66" s="374">
        <f t="shared" ref="JLW66" si="3558">JLW60*$C$65*$C66</f>
        <v>0</v>
      </c>
      <c r="JLY66" s="374">
        <f t="shared" ref="JLY66" si="3559">JLY60*$C$65*$C66</f>
        <v>0</v>
      </c>
      <c r="JMA66" s="374">
        <f t="shared" ref="JMA66" si="3560">JMA60*$C$65*$C66</f>
        <v>0</v>
      </c>
      <c r="JMC66" s="374">
        <f t="shared" ref="JMC66" si="3561">JMC60*$C$65*$C66</f>
        <v>0</v>
      </c>
      <c r="JME66" s="374">
        <f t="shared" ref="JME66" si="3562">JME60*$C$65*$C66</f>
        <v>0</v>
      </c>
      <c r="JMG66" s="374">
        <f t="shared" ref="JMG66" si="3563">JMG60*$C$65*$C66</f>
        <v>0</v>
      </c>
      <c r="JMI66" s="374">
        <f t="shared" ref="JMI66" si="3564">JMI60*$C$65*$C66</f>
        <v>0</v>
      </c>
      <c r="JMK66" s="374">
        <f t="shared" ref="JMK66" si="3565">JMK60*$C$65*$C66</f>
        <v>0</v>
      </c>
      <c r="JMM66" s="374">
        <f t="shared" ref="JMM66" si="3566">JMM60*$C$65*$C66</f>
        <v>0</v>
      </c>
      <c r="JMO66" s="374">
        <f t="shared" ref="JMO66" si="3567">JMO60*$C$65*$C66</f>
        <v>0</v>
      </c>
      <c r="JMQ66" s="374">
        <f t="shared" ref="JMQ66" si="3568">JMQ60*$C$65*$C66</f>
        <v>0</v>
      </c>
      <c r="JMS66" s="374">
        <f t="shared" ref="JMS66" si="3569">JMS60*$C$65*$C66</f>
        <v>0</v>
      </c>
      <c r="JMU66" s="374">
        <f t="shared" ref="JMU66" si="3570">JMU60*$C$65*$C66</f>
        <v>0</v>
      </c>
      <c r="JMW66" s="374">
        <f t="shared" ref="JMW66" si="3571">JMW60*$C$65*$C66</f>
        <v>0</v>
      </c>
      <c r="JMY66" s="374">
        <f t="shared" ref="JMY66" si="3572">JMY60*$C$65*$C66</f>
        <v>0</v>
      </c>
      <c r="JNA66" s="374">
        <f t="shared" ref="JNA66" si="3573">JNA60*$C$65*$C66</f>
        <v>0</v>
      </c>
      <c r="JNC66" s="374">
        <f t="shared" ref="JNC66" si="3574">JNC60*$C$65*$C66</f>
        <v>0</v>
      </c>
      <c r="JNE66" s="374">
        <f t="shared" ref="JNE66" si="3575">JNE60*$C$65*$C66</f>
        <v>0</v>
      </c>
      <c r="JNG66" s="374">
        <f t="shared" ref="JNG66" si="3576">JNG60*$C$65*$C66</f>
        <v>0</v>
      </c>
      <c r="JNI66" s="374">
        <f t="shared" ref="JNI66" si="3577">JNI60*$C$65*$C66</f>
        <v>0</v>
      </c>
      <c r="JNK66" s="374">
        <f t="shared" ref="JNK66" si="3578">JNK60*$C$65*$C66</f>
        <v>0</v>
      </c>
      <c r="JNM66" s="374">
        <f t="shared" ref="JNM66" si="3579">JNM60*$C$65*$C66</f>
        <v>0</v>
      </c>
      <c r="JNO66" s="374">
        <f t="shared" ref="JNO66" si="3580">JNO60*$C$65*$C66</f>
        <v>0</v>
      </c>
      <c r="JNQ66" s="374">
        <f t="shared" ref="JNQ66" si="3581">JNQ60*$C$65*$C66</f>
        <v>0</v>
      </c>
      <c r="JNS66" s="374">
        <f t="shared" ref="JNS66" si="3582">JNS60*$C$65*$C66</f>
        <v>0</v>
      </c>
      <c r="JNU66" s="374">
        <f t="shared" ref="JNU66" si="3583">JNU60*$C$65*$C66</f>
        <v>0</v>
      </c>
      <c r="JNW66" s="374">
        <f t="shared" ref="JNW66" si="3584">JNW60*$C$65*$C66</f>
        <v>0</v>
      </c>
      <c r="JNY66" s="374">
        <f t="shared" ref="JNY66" si="3585">JNY60*$C$65*$C66</f>
        <v>0</v>
      </c>
      <c r="JOA66" s="374">
        <f t="shared" ref="JOA66" si="3586">JOA60*$C$65*$C66</f>
        <v>0</v>
      </c>
      <c r="JOC66" s="374">
        <f t="shared" ref="JOC66" si="3587">JOC60*$C$65*$C66</f>
        <v>0</v>
      </c>
      <c r="JOE66" s="374">
        <f t="shared" ref="JOE66" si="3588">JOE60*$C$65*$C66</f>
        <v>0</v>
      </c>
      <c r="JOG66" s="374">
        <f t="shared" ref="JOG66" si="3589">JOG60*$C$65*$C66</f>
        <v>0</v>
      </c>
      <c r="JOI66" s="374">
        <f t="shared" ref="JOI66" si="3590">JOI60*$C$65*$C66</f>
        <v>0</v>
      </c>
      <c r="JOK66" s="374">
        <f t="shared" ref="JOK66" si="3591">JOK60*$C$65*$C66</f>
        <v>0</v>
      </c>
      <c r="JOM66" s="374">
        <f t="shared" ref="JOM66" si="3592">JOM60*$C$65*$C66</f>
        <v>0</v>
      </c>
      <c r="JOO66" s="374">
        <f t="shared" ref="JOO66" si="3593">JOO60*$C$65*$C66</f>
        <v>0</v>
      </c>
      <c r="JOQ66" s="374">
        <f t="shared" ref="JOQ66" si="3594">JOQ60*$C$65*$C66</f>
        <v>0</v>
      </c>
      <c r="JOS66" s="374">
        <f t="shared" ref="JOS66" si="3595">JOS60*$C$65*$C66</f>
        <v>0</v>
      </c>
      <c r="JOU66" s="374">
        <f t="shared" ref="JOU66" si="3596">JOU60*$C$65*$C66</f>
        <v>0</v>
      </c>
      <c r="JOW66" s="374">
        <f t="shared" ref="JOW66" si="3597">JOW60*$C$65*$C66</f>
        <v>0</v>
      </c>
      <c r="JOY66" s="374">
        <f t="shared" ref="JOY66" si="3598">JOY60*$C$65*$C66</f>
        <v>0</v>
      </c>
      <c r="JPA66" s="374">
        <f t="shared" ref="JPA66" si="3599">JPA60*$C$65*$C66</f>
        <v>0</v>
      </c>
      <c r="JPC66" s="374">
        <f t="shared" ref="JPC66" si="3600">JPC60*$C$65*$C66</f>
        <v>0</v>
      </c>
      <c r="JPE66" s="374">
        <f t="shared" ref="JPE66" si="3601">JPE60*$C$65*$C66</f>
        <v>0</v>
      </c>
      <c r="JPG66" s="374">
        <f t="shared" ref="JPG66" si="3602">JPG60*$C$65*$C66</f>
        <v>0</v>
      </c>
      <c r="JPI66" s="374">
        <f t="shared" ref="JPI66" si="3603">JPI60*$C$65*$C66</f>
        <v>0</v>
      </c>
      <c r="JPK66" s="374">
        <f t="shared" ref="JPK66" si="3604">JPK60*$C$65*$C66</f>
        <v>0</v>
      </c>
      <c r="JPM66" s="374">
        <f t="shared" ref="JPM66" si="3605">JPM60*$C$65*$C66</f>
        <v>0</v>
      </c>
      <c r="JPO66" s="374">
        <f t="shared" ref="JPO66" si="3606">JPO60*$C$65*$C66</f>
        <v>0</v>
      </c>
      <c r="JPQ66" s="374">
        <f t="shared" ref="JPQ66" si="3607">JPQ60*$C$65*$C66</f>
        <v>0</v>
      </c>
      <c r="JPS66" s="374">
        <f t="shared" ref="JPS66" si="3608">JPS60*$C$65*$C66</f>
        <v>0</v>
      </c>
      <c r="JPU66" s="374">
        <f t="shared" ref="JPU66" si="3609">JPU60*$C$65*$C66</f>
        <v>0</v>
      </c>
      <c r="JPW66" s="374">
        <f t="shared" ref="JPW66" si="3610">JPW60*$C$65*$C66</f>
        <v>0</v>
      </c>
      <c r="JPY66" s="374">
        <f t="shared" ref="JPY66" si="3611">JPY60*$C$65*$C66</f>
        <v>0</v>
      </c>
      <c r="JQA66" s="374">
        <f t="shared" ref="JQA66" si="3612">JQA60*$C$65*$C66</f>
        <v>0</v>
      </c>
      <c r="JQC66" s="374">
        <f t="shared" ref="JQC66" si="3613">JQC60*$C$65*$C66</f>
        <v>0</v>
      </c>
      <c r="JQE66" s="374">
        <f t="shared" ref="JQE66" si="3614">JQE60*$C$65*$C66</f>
        <v>0</v>
      </c>
      <c r="JQG66" s="374">
        <f t="shared" ref="JQG66" si="3615">JQG60*$C$65*$C66</f>
        <v>0</v>
      </c>
      <c r="JQI66" s="374">
        <f t="shared" ref="JQI66" si="3616">JQI60*$C$65*$C66</f>
        <v>0</v>
      </c>
      <c r="JQK66" s="374">
        <f t="shared" ref="JQK66" si="3617">JQK60*$C$65*$C66</f>
        <v>0</v>
      </c>
      <c r="JQM66" s="374">
        <f t="shared" ref="JQM66" si="3618">JQM60*$C$65*$C66</f>
        <v>0</v>
      </c>
      <c r="JQO66" s="374">
        <f t="shared" ref="JQO66" si="3619">JQO60*$C$65*$C66</f>
        <v>0</v>
      </c>
      <c r="JQQ66" s="374">
        <f t="shared" ref="JQQ66" si="3620">JQQ60*$C$65*$C66</f>
        <v>0</v>
      </c>
      <c r="JQS66" s="374">
        <f t="shared" ref="JQS66" si="3621">JQS60*$C$65*$C66</f>
        <v>0</v>
      </c>
      <c r="JQU66" s="374">
        <f t="shared" ref="JQU66" si="3622">JQU60*$C$65*$C66</f>
        <v>0</v>
      </c>
      <c r="JQW66" s="374">
        <f t="shared" ref="JQW66" si="3623">JQW60*$C$65*$C66</f>
        <v>0</v>
      </c>
      <c r="JQY66" s="374">
        <f t="shared" ref="JQY66" si="3624">JQY60*$C$65*$C66</f>
        <v>0</v>
      </c>
      <c r="JRA66" s="374">
        <f t="shared" ref="JRA66" si="3625">JRA60*$C$65*$C66</f>
        <v>0</v>
      </c>
      <c r="JRC66" s="374">
        <f t="shared" ref="JRC66" si="3626">JRC60*$C$65*$C66</f>
        <v>0</v>
      </c>
      <c r="JRE66" s="374">
        <f t="shared" ref="JRE66" si="3627">JRE60*$C$65*$C66</f>
        <v>0</v>
      </c>
      <c r="JRG66" s="374">
        <f t="shared" ref="JRG66" si="3628">JRG60*$C$65*$C66</f>
        <v>0</v>
      </c>
      <c r="JRI66" s="374">
        <f t="shared" ref="JRI66" si="3629">JRI60*$C$65*$C66</f>
        <v>0</v>
      </c>
      <c r="JRK66" s="374">
        <f t="shared" ref="JRK66" si="3630">JRK60*$C$65*$C66</f>
        <v>0</v>
      </c>
      <c r="JRM66" s="374">
        <f t="shared" ref="JRM66" si="3631">JRM60*$C$65*$C66</f>
        <v>0</v>
      </c>
      <c r="JRO66" s="374">
        <f t="shared" ref="JRO66" si="3632">JRO60*$C$65*$C66</f>
        <v>0</v>
      </c>
      <c r="JRQ66" s="374">
        <f t="shared" ref="JRQ66" si="3633">JRQ60*$C$65*$C66</f>
        <v>0</v>
      </c>
      <c r="JRS66" s="374">
        <f t="shared" ref="JRS66" si="3634">JRS60*$C$65*$C66</f>
        <v>0</v>
      </c>
      <c r="JRU66" s="374">
        <f t="shared" ref="JRU66" si="3635">JRU60*$C$65*$C66</f>
        <v>0</v>
      </c>
      <c r="JRW66" s="374">
        <f t="shared" ref="JRW66" si="3636">JRW60*$C$65*$C66</f>
        <v>0</v>
      </c>
      <c r="JRY66" s="374">
        <f t="shared" ref="JRY66" si="3637">JRY60*$C$65*$C66</f>
        <v>0</v>
      </c>
      <c r="JSA66" s="374">
        <f t="shared" ref="JSA66" si="3638">JSA60*$C$65*$C66</f>
        <v>0</v>
      </c>
      <c r="JSC66" s="374">
        <f t="shared" ref="JSC66" si="3639">JSC60*$C$65*$C66</f>
        <v>0</v>
      </c>
      <c r="JSE66" s="374">
        <f t="shared" ref="JSE66" si="3640">JSE60*$C$65*$C66</f>
        <v>0</v>
      </c>
      <c r="JSG66" s="374">
        <f t="shared" ref="JSG66" si="3641">JSG60*$C$65*$C66</f>
        <v>0</v>
      </c>
      <c r="JSI66" s="374">
        <f t="shared" ref="JSI66" si="3642">JSI60*$C$65*$C66</f>
        <v>0</v>
      </c>
      <c r="JSK66" s="374">
        <f t="shared" ref="JSK66" si="3643">JSK60*$C$65*$C66</f>
        <v>0</v>
      </c>
      <c r="JSM66" s="374">
        <f t="shared" ref="JSM66" si="3644">JSM60*$C$65*$C66</f>
        <v>0</v>
      </c>
      <c r="JSO66" s="374">
        <f t="shared" ref="JSO66" si="3645">JSO60*$C$65*$C66</f>
        <v>0</v>
      </c>
      <c r="JSQ66" s="374">
        <f t="shared" ref="JSQ66" si="3646">JSQ60*$C$65*$C66</f>
        <v>0</v>
      </c>
      <c r="JSS66" s="374">
        <f t="shared" ref="JSS66" si="3647">JSS60*$C$65*$C66</f>
        <v>0</v>
      </c>
      <c r="JSU66" s="374">
        <f t="shared" ref="JSU66" si="3648">JSU60*$C$65*$C66</f>
        <v>0</v>
      </c>
      <c r="JSW66" s="374">
        <f t="shared" ref="JSW66" si="3649">JSW60*$C$65*$C66</f>
        <v>0</v>
      </c>
      <c r="JSY66" s="374">
        <f t="shared" ref="JSY66" si="3650">JSY60*$C$65*$C66</f>
        <v>0</v>
      </c>
      <c r="JTA66" s="374">
        <f t="shared" ref="JTA66" si="3651">JTA60*$C$65*$C66</f>
        <v>0</v>
      </c>
      <c r="JTC66" s="374">
        <f t="shared" ref="JTC66" si="3652">JTC60*$C$65*$C66</f>
        <v>0</v>
      </c>
      <c r="JTE66" s="374">
        <f t="shared" ref="JTE66" si="3653">JTE60*$C$65*$C66</f>
        <v>0</v>
      </c>
      <c r="JTG66" s="374">
        <f t="shared" ref="JTG66" si="3654">JTG60*$C$65*$C66</f>
        <v>0</v>
      </c>
      <c r="JTI66" s="374">
        <f t="shared" ref="JTI66" si="3655">JTI60*$C$65*$C66</f>
        <v>0</v>
      </c>
      <c r="JTK66" s="374">
        <f t="shared" ref="JTK66" si="3656">JTK60*$C$65*$C66</f>
        <v>0</v>
      </c>
      <c r="JTM66" s="374">
        <f t="shared" ref="JTM66" si="3657">JTM60*$C$65*$C66</f>
        <v>0</v>
      </c>
      <c r="JTO66" s="374">
        <f t="shared" ref="JTO66" si="3658">JTO60*$C$65*$C66</f>
        <v>0</v>
      </c>
      <c r="JTQ66" s="374">
        <f t="shared" ref="JTQ66" si="3659">JTQ60*$C$65*$C66</f>
        <v>0</v>
      </c>
      <c r="JTS66" s="374">
        <f t="shared" ref="JTS66" si="3660">JTS60*$C$65*$C66</f>
        <v>0</v>
      </c>
      <c r="JTU66" s="374">
        <f t="shared" ref="JTU66" si="3661">JTU60*$C$65*$C66</f>
        <v>0</v>
      </c>
      <c r="JTW66" s="374">
        <f t="shared" ref="JTW66" si="3662">JTW60*$C$65*$C66</f>
        <v>0</v>
      </c>
      <c r="JTY66" s="374">
        <f t="shared" ref="JTY66" si="3663">JTY60*$C$65*$C66</f>
        <v>0</v>
      </c>
      <c r="JUA66" s="374">
        <f t="shared" ref="JUA66" si="3664">JUA60*$C$65*$C66</f>
        <v>0</v>
      </c>
      <c r="JUC66" s="374">
        <f t="shared" ref="JUC66" si="3665">JUC60*$C$65*$C66</f>
        <v>0</v>
      </c>
      <c r="JUE66" s="374">
        <f t="shared" ref="JUE66" si="3666">JUE60*$C$65*$C66</f>
        <v>0</v>
      </c>
      <c r="JUG66" s="374">
        <f t="shared" ref="JUG66" si="3667">JUG60*$C$65*$C66</f>
        <v>0</v>
      </c>
      <c r="JUI66" s="374">
        <f t="shared" ref="JUI66" si="3668">JUI60*$C$65*$C66</f>
        <v>0</v>
      </c>
      <c r="JUK66" s="374">
        <f t="shared" ref="JUK66" si="3669">JUK60*$C$65*$C66</f>
        <v>0</v>
      </c>
      <c r="JUM66" s="374">
        <f t="shared" ref="JUM66" si="3670">JUM60*$C$65*$C66</f>
        <v>0</v>
      </c>
      <c r="JUO66" s="374">
        <f t="shared" ref="JUO66" si="3671">JUO60*$C$65*$C66</f>
        <v>0</v>
      </c>
      <c r="JUQ66" s="374">
        <f t="shared" ref="JUQ66" si="3672">JUQ60*$C$65*$C66</f>
        <v>0</v>
      </c>
      <c r="JUS66" s="374">
        <f t="shared" ref="JUS66" si="3673">JUS60*$C$65*$C66</f>
        <v>0</v>
      </c>
      <c r="JUU66" s="374">
        <f t="shared" ref="JUU66" si="3674">JUU60*$C$65*$C66</f>
        <v>0</v>
      </c>
      <c r="JUW66" s="374">
        <f t="shared" ref="JUW66" si="3675">JUW60*$C$65*$C66</f>
        <v>0</v>
      </c>
      <c r="JUY66" s="374">
        <f t="shared" ref="JUY66" si="3676">JUY60*$C$65*$C66</f>
        <v>0</v>
      </c>
      <c r="JVA66" s="374">
        <f t="shared" ref="JVA66" si="3677">JVA60*$C$65*$C66</f>
        <v>0</v>
      </c>
      <c r="JVC66" s="374">
        <f t="shared" ref="JVC66" si="3678">JVC60*$C$65*$C66</f>
        <v>0</v>
      </c>
      <c r="JVE66" s="374">
        <f t="shared" ref="JVE66" si="3679">JVE60*$C$65*$C66</f>
        <v>0</v>
      </c>
      <c r="JVG66" s="374">
        <f t="shared" ref="JVG66" si="3680">JVG60*$C$65*$C66</f>
        <v>0</v>
      </c>
      <c r="JVI66" s="374">
        <f t="shared" ref="JVI66" si="3681">JVI60*$C$65*$C66</f>
        <v>0</v>
      </c>
      <c r="JVK66" s="374">
        <f t="shared" ref="JVK66" si="3682">JVK60*$C$65*$C66</f>
        <v>0</v>
      </c>
      <c r="JVM66" s="374">
        <f t="shared" ref="JVM66" si="3683">JVM60*$C$65*$C66</f>
        <v>0</v>
      </c>
      <c r="JVO66" s="374">
        <f t="shared" ref="JVO66" si="3684">JVO60*$C$65*$C66</f>
        <v>0</v>
      </c>
      <c r="JVQ66" s="374">
        <f t="shared" ref="JVQ66" si="3685">JVQ60*$C$65*$C66</f>
        <v>0</v>
      </c>
      <c r="JVS66" s="374">
        <f t="shared" ref="JVS66" si="3686">JVS60*$C$65*$C66</f>
        <v>0</v>
      </c>
      <c r="JVU66" s="374">
        <f t="shared" ref="JVU66" si="3687">JVU60*$C$65*$C66</f>
        <v>0</v>
      </c>
      <c r="JVW66" s="374">
        <f t="shared" ref="JVW66" si="3688">JVW60*$C$65*$C66</f>
        <v>0</v>
      </c>
      <c r="JVY66" s="374">
        <f t="shared" ref="JVY66" si="3689">JVY60*$C$65*$C66</f>
        <v>0</v>
      </c>
      <c r="JWA66" s="374">
        <f t="shared" ref="JWA66" si="3690">JWA60*$C$65*$C66</f>
        <v>0</v>
      </c>
      <c r="JWC66" s="374">
        <f t="shared" ref="JWC66" si="3691">JWC60*$C$65*$C66</f>
        <v>0</v>
      </c>
      <c r="JWE66" s="374">
        <f t="shared" ref="JWE66" si="3692">JWE60*$C$65*$C66</f>
        <v>0</v>
      </c>
      <c r="JWG66" s="374">
        <f t="shared" ref="JWG66" si="3693">JWG60*$C$65*$C66</f>
        <v>0</v>
      </c>
      <c r="JWI66" s="374">
        <f t="shared" ref="JWI66" si="3694">JWI60*$C$65*$C66</f>
        <v>0</v>
      </c>
      <c r="JWK66" s="374">
        <f t="shared" ref="JWK66" si="3695">JWK60*$C$65*$C66</f>
        <v>0</v>
      </c>
      <c r="JWM66" s="374">
        <f t="shared" ref="JWM66" si="3696">JWM60*$C$65*$C66</f>
        <v>0</v>
      </c>
      <c r="JWO66" s="374">
        <f t="shared" ref="JWO66" si="3697">JWO60*$C$65*$C66</f>
        <v>0</v>
      </c>
      <c r="JWQ66" s="374">
        <f t="shared" ref="JWQ66" si="3698">JWQ60*$C$65*$C66</f>
        <v>0</v>
      </c>
      <c r="JWS66" s="374">
        <f t="shared" ref="JWS66" si="3699">JWS60*$C$65*$C66</f>
        <v>0</v>
      </c>
      <c r="JWU66" s="374">
        <f t="shared" ref="JWU66" si="3700">JWU60*$C$65*$C66</f>
        <v>0</v>
      </c>
      <c r="JWW66" s="374">
        <f t="shared" ref="JWW66" si="3701">JWW60*$C$65*$C66</f>
        <v>0</v>
      </c>
      <c r="JWY66" s="374">
        <f t="shared" ref="JWY66" si="3702">JWY60*$C$65*$C66</f>
        <v>0</v>
      </c>
      <c r="JXA66" s="374">
        <f t="shared" ref="JXA66" si="3703">JXA60*$C$65*$C66</f>
        <v>0</v>
      </c>
      <c r="JXC66" s="374">
        <f t="shared" ref="JXC66" si="3704">JXC60*$C$65*$C66</f>
        <v>0</v>
      </c>
      <c r="JXE66" s="374">
        <f t="shared" ref="JXE66" si="3705">JXE60*$C$65*$C66</f>
        <v>0</v>
      </c>
      <c r="JXG66" s="374">
        <f t="shared" ref="JXG66" si="3706">JXG60*$C$65*$C66</f>
        <v>0</v>
      </c>
      <c r="JXI66" s="374">
        <f t="shared" ref="JXI66" si="3707">JXI60*$C$65*$C66</f>
        <v>0</v>
      </c>
      <c r="JXK66" s="374">
        <f t="shared" ref="JXK66" si="3708">JXK60*$C$65*$C66</f>
        <v>0</v>
      </c>
      <c r="JXM66" s="374">
        <f t="shared" ref="JXM66" si="3709">JXM60*$C$65*$C66</f>
        <v>0</v>
      </c>
      <c r="JXO66" s="374">
        <f t="shared" ref="JXO66" si="3710">JXO60*$C$65*$C66</f>
        <v>0</v>
      </c>
      <c r="JXQ66" s="374">
        <f t="shared" ref="JXQ66" si="3711">JXQ60*$C$65*$C66</f>
        <v>0</v>
      </c>
      <c r="JXS66" s="374">
        <f t="shared" ref="JXS66" si="3712">JXS60*$C$65*$C66</f>
        <v>0</v>
      </c>
      <c r="JXU66" s="374">
        <f t="shared" ref="JXU66" si="3713">JXU60*$C$65*$C66</f>
        <v>0</v>
      </c>
      <c r="JXW66" s="374">
        <f t="shared" ref="JXW66" si="3714">JXW60*$C$65*$C66</f>
        <v>0</v>
      </c>
      <c r="JXY66" s="374">
        <f t="shared" ref="JXY66" si="3715">JXY60*$C$65*$C66</f>
        <v>0</v>
      </c>
      <c r="JYA66" s="374">
        <f t="shared" ref="JYA66" si="3716">JYA60*$C$65*$C66</f>
        <v>0</v>
      </c>
      <c r="JYC66" s="374">
        <f t="shared" ref="JYC66" si="3717">JYC60*$C$65*$C66</f>
        <v>0</v>
      </c>
      <c r="JYE66" s="374">
        <f t="shared" ref="JYE66" si="3718">JYE60*$C$65*$C66</f>
        <v>0</v>
      </c>
      <c r="JYG66" s="374">
        <f t="shared" ref="JYG66" si="3719">JYG60*$C$65*$C66</f>
        <v>0</v>
      </c>
      <c r="JYI66" s="374">
        <f t="shared" ref="JYI66" si="3720">JYI60*$C$65*$C66</f>
        <v>0</v>
      </c>
      <c r="JYK66" s="374">
        <f t="shared" ref="JYK66" si="3721">JYK60*$C$65*$C66</f>
        <v>0</v>
      </c>
      <c r="JYM66" s="374">
        <f t="shared" ref="JYM66" si="3722">JYM60*$C$65*$C66</f>
        <v>0</v>
      </c>
      <c r="JYO66" s="374">
        <f t="shared" ref="JYO66" si="3723">JYO60*$C$65*$C66</f>
        <v>0</v>
      </c>
      <c r="JYQ66" s="374">
        <f t="shared" ref="JYQ66" si="3724">JYQ60*$C$65*$C66</f>
        <v>0</v>
      </c>
      <c r="JYS66" s="374">
        <f t="shared" ref="JYS66" si="3725">JYS60*$C$65*$C66</f>
        <v>0</v>
      </c>
      <c r="JYU66" s="374">
        <f t="shared" ref="JYU66" si="3726">JYU60*$C$65*$C66</f>
        <v>0</v>
      </c>
      <c r="JYW66" s="374">
        <f t="shared" ref="JYW66" si="3727">JYW60*$C$65*$C66</f>
        <v>0</v>
      </c>
      <c r="JYY66" s="374">
        <f t="shared" ref="JYY66" si="3728">JYY60*$C$65*$C66</f>
        <v>0</v>
      </c>
      <c r="JZA66" s="374">
        <f t="shared" ref="JZA66" si="3729">JZA60*$C$65*$C66</f>
        <v>0</v>
      </c>
      <c r="JZC66" s="374">
        <f t="shared" ref="JZC66" si="3730">JZC60*$C$65*$C66</f>
        <v>0</v>
      </c>
      <c r="JZE66" s="374">
        <f t="shared" ref="JZE66" si="3731">JZE60*$C$65*$C66</f>
        <v>0</v>
      </c>
      <c r="JZG66" s="374">
        <f t="shared" ref="JZG66" si="3732">JZG60*$C$65*$C66</f>
        <v>0</v>
      </c>
      <c r="JZI66" s="374">
        <f t="shared" ref="JZI66" si="3733">JZI60*$C$65*$C66</f>
        <v>0</v>
      </c>
      <c r="JZK66" s="374">
        <f t="shared" ref="JZK66" si="3734">JZK60*$C$65*$C66</f>
        <v>0</v>
      </c>
      <c r="JZM66" s="374">
        <f t="shared" ref="JZM66" si="3735">JZM60*$C$65*$C66</f>
        <v>0</v>
      </c>
      <c r="JZO66" s="374">
        <f t="shared" ref="JZO66" si="3736">JZO60*$C$65*$C66</f>
        <v>0</v>
      </c>
      <c r="JZQ66" s="374">
        <f t="shared" ref="JZQ66" si="3737">JZQ60*$C$65*$C66</f>
        <v>0</v>
      </c>
      <c r="JZS66" s="374">
        <f t="shared" ref="JZS66" si="3738">JZS60*$C$65*$C66</f>
        <v>0</v>
      </c>
      <c r="JZU66" s="374">
        <f t="shared" ref="JZU66" si="3739">JZU60*$C$65*$C66</f>
        <v>0</v>
      </c>
      <c r="JZW66" s="374">
        <f t="shared" ref="JZW66" si="3740">JZW60*$C$65*$C66</f>
        <v>0</v>
      </c>
      <c r="JZY66" s="374">
        <f t="shared" ref="JZY66" si="3741">JZY60*$C$65*$C66</f>
        <v>0</v>
      </c>
      <c r="KAA66" s="374">
        <f t="shared" ref="KAA66" si="3742">KAA60*$C$65*$C66</f>
        <v>0</v>
      </c>
      <c r="KAC66" s="374">
        <f t="shared" ref="KAC66" si="3743">KAC60*$C$65*$C66</f>
        <v>0</v>
      </c>
      <c r="KAE66" s="374">
        <f t="shared" ref="KAE66" si="3744">KAE60*$C$65*$C66</f>
        <v>0</v>
      </c>
      <c r="KAG66" s="374">
        <f t="shared" ref="KAG66" si="3745">KAG60*$C$65*$C66</f>
        <v>0</v>
      </c>
      <c r="KAI66" s="374">
        <f t="shared" ref="KAI66" si="3746">KAI60*$C$65*$C66</f>
        <v>0</v>
      </c>
      <c r="KAK66" s="374">
        <f t="shared" ref="KAK66" si="3747">KAK60*$C$65*$C66</f>
        <v>0</v>
      </c>
      <c r="KAM66" s="374">
        <f t="shared" ref="KAM66" si="3748">KAM60*$C$65*$C66</f>
        <v>0</v>
      </c>
      <c r="KAO66" s="374">
        <f t="shared" ref="KAO66" si="3749">KAO60*$C$65*$C66</f>
        <v>0</v>
      </c>
      <c r="KAQ66" s="374">
        <f t="shared" ref="KAQ66" si="3750">KAQ60*$C$65*$C66</f>
        <v>0</v>
      </c>
      <c r="KAS66" s="374">
        <f t="shared" ref="KAS66" si="3751">KAS60*$C$65*$C66</f>
        <v>0</v>
      </c>
      <c r="KAU66" s="374">
        <f t="shared" ref="KAU66" si="3752">KAU60*$C$65*$C66</f>
        <v>0</v>
      </c>
      <c r="KAW66" s="374">
        <f t="shared" ref="KAW66" si="3753">KAW60*$C$65*$C66</f>
        <v>0</v>
      </c>
      <c r="KAY66" s="374">
        <f t="shared" ref="KAY66" si="3754">KAY60*$C$65*$C66</f>
        <v>0</v>
      </c>
      <c r="KBA66" s="374">
        <f t="shared" ref="KBA66" si="3755">KBA60*$C$65*$C66</f>
        <v>0</v>
      </c>
      <c r="KBC66" s="374">
        <f t="shared" ref="KBC66" si="3756">KBC60*$C$65*$C66</f>
        <v>0</v>
      </c>
      <c r="KBE66" s="374">
        <f t="shared" ref="KBE66" si="3757">KBE60*$C$65*$C66</f>
        <v>0</v>
      </c>
      <c r="KBG66" s="374">
        <f t="shared" ref="KBG66" si="3758">KBG60*$C$65*$C66</f>
        <v>0</v>
      </c>
      <c r="KBI66" s="374">
        <f t="shared" ref="KBI66" si="3759">KBI60*$C$65*$C66</f>
        <v>0</v>
      </c>
      <c r="KBK66" s="374">
        <f t="shared" ref="KBK66" si="3760">KBK60*$C$65*$C66</f>
        <v>0</v>
      </c>
      <c r="KBM66" s="374">
        <f t="shared" ref="KBM66" si="3761">KBM60*$C$65*$C66</f>
        <v>0</v>
      </c>
      <c r="KBO66" s="374">
        <f t="shared" ref="KBO66" si="3762">KBO60*$C$65*$C66</f>
        <v>0</v>
      </c>
      <c r="KBQ66" s="374">
        <f t="shared" ref="KBQ66" si="3763">KBQ60*$C$65*$C66</f>
        <v>0</v>
      </c>
      <c r="KBS66" s="374">
        <f t="shared" ref="KBS66" si="3764">KBS60*$C$65*$C66</f>
        <v>0</v>
      </c>
      <c r="KBU66" s="374">
        <f t="shared" ref="KBU66" si="3765">KBU60*$C$65*$C66</f>
        <v>0</v>
      </c>
      <c r="KBW66" s="374">
        <f t="shared" ref="KBW66" si="3766">KBW60*$C$65*$C66</f>
        <v>0</v>
      </c>
      <c r="KBY66" s="374">
        <f t="shared" ref="KBY66" si="3767">KBY60*$C$65*$C66</f>
        <v>0</v>
      </c>
      <c r="KCA66" s="374">
        <f t="shared" ref="KCA66" si="3768">KCA60*$C$65*$C66</f>
        <v>0</v>
      </c>
      <c r="KCC66" s="374">
        <f t="shared" ref="KCC66" si="3769">KCC60*$C$65*$C66</f>
        <v>0</v>
      </c>
      <c r="KCE66" s="374">
        <f t="shared" ref="KCE66" si="3770">KCE60*$C$65*$C66</f>
        <v>0</v>
      </c>
      <c r="KCG66" s="374">
        <f t="shared" ref="KCG66" si="3771">KCG60*$C$65*$C66</f>
        <v>0</v>
      </c>
      <c r="KCI66" s="374">
        <f t="shared" ref="KCI66" si="3772">KCI60*$C$65*$C66</f>
        <v>0</v>
      </c>
      <c r="KCK66" s="374">
        <f t="shared" ref="KCK66" si="3773">KCK60*$C$65*$C66</f>
        <v>0</v>
      </c>
      <c r="KCM66" s="374">
        <f t="shared" ref="KCM66" si="3774">KCM60*$C$65*$C66</f>
        <v>0</v>
      </c>
      <c r="KCO66" s="374">
        <f t="shared" ref="KCO66" si="3775">KCO60*$C$65*$C66</f>
        <v>0</v>
      </c>
      <c r="KCQ66" s="374">
        <f t="shared" ref="KCQ66" si="3776">KCQ60*$C$65*$C66</f>
        <v>0</v>
      </c>
      <c r="KCS66" s="374">
        <f t="shared" ref="KCS66" si="3777">KCS60*$C$65*$C66</f>
        <v>0</v>
      </c>
      <c r="KCU66" s="374">
        <f t="shared" ref="KCU66" si="3778">KCU60*$C$65*$C66</f>
        <v>0</v>
      </c>
      <c r="KCW66" s="374">
        <f t="shared" ref="KCW66" si="3779">KCW60*$C$65*$C66</f>
        <v>0</v>
      </c>
      <c r="KCY66" s="374">
        <f t="shared" ref="KCY66" si="3780">KCY60*$C$65*$C66</f>
        <v>0</v>
      </c>
      <c r="KDA66" s="374">
        <f t="shared" ref="KDA66" si="3781">KDA60*$C$65*$C66</f>
        <v>0</v>
      </c>
      <c r="KDC66" s="374">
        <f t="shared" ref="KDC66" si="3782">KDC60*$C$65*$C66</f>
        <v>0</v>
      </c>
      <c r="KDE66" s="374">
        <f t="shared" ref="KDE66" si="3783">KDE60*$C$65*$C66</f>
        <v>0</v>
      </c>
      <c r="KDG66" s="374">
        <f t="shared" ref="KDG66" si="3784">KDG60*$C$65*$C66</f>
        <v>0</v>
      </c>
      <c r="KDI66" s="374">
        <f t="shared" ref="KDI66" si="3785">KDI60*$C$65*$C66</f>
        <v>0</v>
      </c>
      <c r="KDK66" s="374">
        <f t="shared" ref="KDK66" si="3786">KDK60*$C$65*$C66</f>
        <v>0</v>
      </c>
      <c r="KDM66" s="374">
        <f t="shared" ref="KDM66" si="3787">KDM60*$C$65*$C66</f>
        <v>0</v>
      </c>
      <c r="KDO66" s="374">
        <f t="shared" ref="KDO66" si="3788">KDO60*$C$65*$C66</f>
        <v>0</v>
      </c>
      <c r="KDQ66" s="374">
        <f t="shared" ref="KDQ66" si="3789">KDQ60*$C$65*$C66</f>
        <v>0</v>
      </c>
      <c r="KDS66" s="374">
        <f t="shared" ref="KDS66" si="3790">KDS60*$C$65*$C66</f>
        <v>0</v>
      </c>
      <c r="KDU66" s="374">
        <f t="shared" ref="KDU66" si="3791">KDU60*$C$65*$C66</f>
        <v>0</v>
      </c>
      <c r="KDW66" s="374">
        <f t="shared" ref="KDW66" si="3792">KDW60*$C$65*$C66</f>
        <v>0</v>
      </c>
      <c r="KDY66" s="374">
        <f t="shared" ref="KDY66" si="3793">KDY60*$C$65*$C66</f>
        <v>0</v>
      </c>
      <c r="KEA66" s="374">
        <f t="shared" ref="KEA66" si="3794">KEA60*$C$65*$C66</f>
        <v>0</v>
      </c>
      <c r="KEC66" s="374">
        <f t="shared" ref="KEC66" si="3795">KEC60*$C$65*$C66</f>
        <v>0</v>
      </c>
      <c r="KEE66" s="374">
        <f t="shared" ref="KEE66" si="3796">KEE60*$C$65*$C66</f>
        <v>0</v>
      </c>
      <c r="KEG66" s="374">
        <f t="shared" ref="KEG66" si="3797">KEG60*$C$65*$C66</f>
        <v>0</v>
      </c>
      <c r="KEI66" s="374">
        <f t="shared" ref="KEI66" si="3798">KEI60*$C$65*$C66</f>
        <v>0</v>
      </c>
      <c r="KEK66" s="374">
        <f t="shared" ref="KEK66" si="3799">KEK60*$C$65*$C66</f>
        <v>0</v>
      </c>
      <c r="KEM66" s="374">
        <f t="shared" ref="KEM66" si="3800">KEM60*$C$65*$C66</f>
        <v>0</v>
      </c>
      <c r="KEO66" s="374">
        <f t="shared" ref="KEO66" si="3801">KEO60*$C$65*$C66</f>
        <v>0</v>
      </c>
      <c r="KEQ66" s="374">
        <f t="shared" ref="KEQ66" si="3802">KEQ60*$C$65*$C66</f>
        <v>0</v>
      </c>
      <c r="KES66" s="374">
        <f t="shared" ref="KES66" si="3803">KES60*$C$65*$C66</f>
        <v>0</v>
      </c>
      <c r="KEU66" s="374">
        <f t="shared" ref="KEU66" si="3804">KEU60*$C$65*$C66</f>
        <v>0</v>
      </c>
      <c r="KEW66" s="374">
        <f t="shared" ref="KEW66" si="3805">KEW60*$C$65*$C66</f>
        <v>0</v>
      </c>
      <c r="KEY66" s="374">
        <f t="shared" ref="KEY66" si="3806">KEY60*$C$65*$C66</f>
        <v>0</v>
      </c>
      <c r="KFA66" s="374">
        <f t="shared" ref="KFA66" si="3807">KFA60*$C$65*$C66</f>
        <v>0</v>
      </c>
      <c r="KFC66" s="374">
        <f t="shared" ref="KFC66" si="3808">KFC60*$C$65*$C66</f>
        <v>0</v>
      </c>
      <c r="KFE66" s="374">
        <f t="shared" ref="KFE66" si="3809">KFE60*$C$65*$C66</f>
        <v>0</v>
      </c>
      <c r="KFG66" s="374">
        <f t="shared" ref="KFG66" si="3810">KFG60*$C$65*$C66</f>
        <v>0</v>
      </c>
      <c r="KFI66" s="374">
        <f t="shared" ref="KFI66" si="3811">KFI60*$C$65*$C66</f>
        <v>0</v>
      </c>
      <c r="KFK66" s="374">
        <f t="shared" ref="KFK66" si="3812">KFK60*$C$65*$C66</f>
        <v>0</v>
      </c>
      <c r="KFM66" s="374">
        <f t="shared" ref="KFM66" si="3813">KFM60*$C$65*$C66</f>
        <v>0</v>
      </c>
      <c r="KFO66" s="374">
        <f t="shared" ref="KFO66" si="3814">KFO60*$C$65*$C66</f>
        <v>0</v>
      </c>
      <c r="KFQ66" s="374">
        <f t="shared" ref="KFQ66" si="3815">KFQ60*$C$65*$C66</f>
        <v>0</v>
      </c>
      <c r="KFS66" s="374">
        <f t="shared" ref="KFS66" si="3816">KFS60*$C$65*$C66</f>
        <v>0</v>
      </c>
      <c r="KFU66" s="374">
        <f t="shared" ref="KFU66" si="3817">KFU60*$C$65*$C66</f>
        <v>0</v>
      </c>
      <c r="KFW66" s="374">
        <f t="shared" ref="KFW66" si="3818">KFW60*$C$65*$C66</f>
        <v>0</v>
      </c>
      <c r="KFY66" s="374">
        <f t="shared" ref="KFY66" si="3819">KFY60*$C$65*$C66</f>
        <v>0</v>
      </c>
      <c r="KGA66" s="374">
        <f t="shared" ref="KGA66" si="3820">KGA60*$C$65*$C66</f>
        <v>0</v>
      </c>
      <c r="KGC66" s="374">
        <f t="shared" ref="KGC66" si="3821">KGC60*$C$65*$C66</f>
        <v>0</v>
      </c>
      <c r="KGE66" s="374">
        <f t="shared" ref="KGE66" si="3822">KGE60*$C$65*$C66</f>
        <v>0</v>
      </c>
      <c r="KGG66" s="374">
        <f t="shared" ref="KGG66" si="3823">KGG60*$C$65*$C66</f>
        <v>0</v>
      </c>
      <c r="KGI66" s="374">
        <f t="shared" ref="KGI66" si="3824">KGI60*$C$65*$C66</f>
        <v>0</v>
      </c>
      <c r="KGK66" s="374">
        <f t="shared" ref="KGK66" si="3825">KGK60*$C$65*$C66</f>
        <v>0</v>
      </c>
      <c r="KGM66" s="374">
        <f t="shared" ref="KGM66" si="3826">KGM60*$C$65*$C66</f>
        <v>0</v>
      </c>
      <c r="KGO66" s="374">
        <f t="shared" ref="KGO66" si="3827">KGO60*$C$65*$C66</f>
        <v>0</v>
      </c>
      <c r="KGQ66" s="374">
        <f t="shared" ref="KGQ66" si="3828">KGQ60*$C$65*$C66</f>
        <v>0</v>
      </c>
      <c r="KGS66" s="374">
        <f t="shared" ref="KGS66" si="3829">KGS60*$C$65*$C66</f>
        <v>0</v>
      </c>
      <c r="KGU66" s="374">
        <f t="shared" ref="KGU66" si="3830">KGU60*$C$65*$C66</f>
        <v>0</v>
      </c>
      <c r="KGW66" s="374">
        <f t="shared" ref="KGW66" si="3831">KGW60*$C$65*$C66</f>
        <v>0</v>
      </c>
      <c r="KGY66" s="374">
        <f t="shared" ref="KGY66" si="3832">KGY60*$C$65*$C66</f>
        <v>0</v>
      </c>
      <c r="KHA66" s="374">
        <f t="shared" ref="KHA66" si="3833">KHA60*$C$65*$C66</f>
        <v>0</v>
      </c>
      <c r="KHC66" s="374">
        <f t="shared" ref="KHC66" si="3834">KHC60*$C$65*$C66</f>
        <v>0</v>
      </c>
      <c r="KHE66" s="374">
        <f t="shared" ref="KHE66" si="3835">KHE60*$C$65*$C66</f>
        <v>0</v>
      </c>
      <c r="KHG66" s="374">
        <f t="shared" ref="KHG66" si="3836">KHG60*$C$65*$C66</f>
        <v>0</v>
      </c>
      <c r="KHI66" s="374">
        <f t="shared" ref="KHI66" si="3837">KHI60*$C$65*$C66</f>
        <v>0</v>
      </c>
      <c r="KHK66" s="374">
        <f t="shared" ref="KHK66" si="3838">KHK60*$C$65*$C66</f>
        <v>0</v>
      </c>
      <c r="KHM66" s="374">
        <f t="shared" ref="KHM66" si="3839">KHM60*$C$65*$C66</f>
        <v>0</v>
      </c>
      <c r="KHO66" s="374">
        <f t="shared" ref="KHO66" si="3840">KHO60*$C$65*$C66</f>
        <v>0</v>
      </c>
      <c r="KHQ66" s="374">
        <f t="shared" ref="KHQ66" si="3841">KHQ60*$C$65*$C66</f>
        <v>0</v>
      </c>
      <c r="KHS66" s="374">
        <f t="shared" ref="KHS66" si="3842">KHS60*$C$65*$C66</f>
        <v>0</v>
      </c>
      <c r="KHU66" s="374">
        <f t="shared" ref="KHU66" si="3843">KHU60*$C$65*$C66</f>
        <v>0</v>
      </c>
      <c r="KHW66" s="374">
        <f t="shared" ref="KHW66" si="3844">KHW60*$C$65*$C66</f>
        <v>0</v>
      </c>
      <c r="KHY66" s="374">
        <f t="shared" ref="KHY66" si="3845">KHY60*$C$65*$C66</f>
        <v>0</v>
      </c>
      <c r="KIA66" s="374">
        <f t="shared" ref="KIA66" si="3846">KIA60*$C$65*$C66</f>
        <v>0</v>
      </c>
      <c r="KIC66" s="374">
        <f t="shared" ref="KIC66" si="3847">KIC60*$C$65*$C66</f>
        <v>0</v>
      </c>
      <c r="KIE66" s="374">
        <f t="shared" ref="KIE66" si="3848">KIE60*$C$65*$C66</f>
        <v>0</v>
      </c>
      <c r="KIG66" s="374">
        <f t="shared" ref="KIG66" si="3849">KIG60*$C$65*$C66</f>
        <v>0</v>
      </c>
      <c r="KII66" s="374">
        <f t="shared" ref="KII66" si="3850">KII60*$C$65*$C66</f>
        <v>0</v>
      </c>
      <c r="KIK66" s="374">
        <f t="shared" ref="KIK66" si="3851">KIK60*$C$65*$C66</f>
        <v>0</v>
      </c>
      <c r="KIM66" s="374">
        <f t="shared" ref="KIM66" si="3852">KIM60*$C$65*$C66</f>
        <v>0</v>
      </c>
      <c r="KIO66" s="374">
        <f t="shared" ref="KIO66" si="3853">KIO60*$C$65*$C66</f>
        <v>0</v>
      </c>
      <c r="KIQ66" s="374">
        <f t="shared" ref="KIQ66" si="3854">KIQ60*$C$65*$C66</f>
        <v>0</v>
      </c>
      <c r="KIS66" s="374">
        <f t="shared" ref="KIS66" si="3855">KIS60*$C$65*$C66</f>
        <v>0</v>
      </c>
      <c r="KIU66" s="374">
        <f t="shared" ref="KIU66" si="3856">KIU60*$C$65*$C66</f>
        <v>0</v>
      </c>
      <c r="KIW66" s="374">
        <f t="shared" ref="KIW66" si="3857">KIW60*$C$65*$C66</f>
        <v>0</v>
      </c>
      <c r="KIY66" s="374">
        <f t="shared" ref="KIY66" si="3858">KIY60*$C$65*$C66</f>
        <v>0</v>
      </c>
      <c r="KJA66" s="374">
        <f t="shared" ref="KJA66" si="3859">KJA60*$C$65*$C66</f>
        <v>0</v>
      </c>
      <c r="KJC66" s="374">
        <f t="shared" ref="KJC66" si="3860">KJC60*$C$65*$C66</f>
        <v>0</v>
      </c>
      <c r="KJE66" s="374">
        <f t="shared" ref="KJE66" si="3861">KJE60*$C$65*$C66</f>
        <v>0</v>
      </c>
      <c r="KJG66" s="374">
        <f t="shared" ref="KJG66" si="3862">KJG60*$C$65*$C66</f>
        <v>0</v>
      </c>
      <c r="KJI66" s="374">
        <f t="shared" ref="KJI66" si="3863">KJI60*$C$65*$C66</f>
        <v>0</v>
      </c>
      <c r="KJK66" s="374">
        <f t="shared" ref="KJK66" si="3864">KJK60*$C$65*$C66</f>
        <v>0</v>
      </c>
      <c r="KJM66" s="374">
        <f t="shared" ref="KJM66" si="3865">KJM60*$C$65*$C66</f>
        <v>0</v>
      </c>
      <c r="KJO66" s="374">
        <f t="shared" ref="KJO66" si="3866">KJO60*$C$65*$C66</f>
        <v>0</v>
      </c>
      <c r="KJQ66" s="374">
        <f t="shared" ref="KJQ66" si="3867">KJQ60*$C$65*$C66</f>
        <v>0</v>
      </c>
      <c r="KJS66" s="374">
        <f t="shared" ref="KJS66" si="3868">KJS60*$C$65*$C66</f>
        <v>0</v>
      </c>
      <c r="KJU66" s="374">
        <f t="shared" ref="KJU66" si="3869">KJU60*$C$65*$C66</f>
        <v>0</v>
      </c>
      <c r="KJW66" s="374">
        <f t="shared" ref="KJW66" si="3870">KJW60*$C$65*$C66</f>
        <v>0</v>
      </c>
      <c r="KJY66" s="374">
        <f t="shared" ref="KJY66" si="3871">KJY60*$C$65*$C66</f>
        <v>0</v>
      </c>
      <c r="KKA66" s="374">
        <f t="shared" ref="KKA66" si="3872">KKA60*$C$65*$C66</f>
        <v>0</v>
      </c>
      <c r="KKC66" s="374">
        <f t="shared" ref="KKC66" si="3873">KKC60*$C$65*$C66</f>
        <v>0</v>
      </c>
      <c r="KKE66" s="374">
        <f t="shared" ref="KKE66" si="3874">KKE60*$C$65*$C66</f>
        <v>0</v>
      </c>
      <c r="KKG66" s="374">
        <f t="shared" ref="KKG66" si="3875">KKG60*$C$65*$C66</f>
        <v>0</v>
      </c>
      <c r="KKI66" s="374">
        <f t="shared" ref="KKI66" si="3876">KKI60*$C$65*$C66</f>
        <v>0</v>
      </c>
      <c r="KKK66" s="374">
        <f t="shared" ref="KKK66" si="3877">KKK60*$C$65*$C66</f>
        <v>0</v>
      </c>
      <c r="KKM66" s="374">
        <f t="shared" ref="KKM66" si="3878">KKM60*$C$65*$C66</f>
        <v>0</v>
      </c>
      <c r="KKO66" s="374">
        <f t="shared" ref="KKO66" si="3879">KKO60*$C$65*$C66</f>
        <v>0</v>
      </c>
      <c r="KKQ66" s="374">
        <f t="shared" ref="KKQ66" si="3880">KKQ60*$C$65*$C66</f>
        <v>0</v>
      </c>
      <c r="KKS66" s="374">
        <f t="shared" ref="KKS66" si="3881">KKS60*$C$65*$C66</f>
        <v>0</v>
      </c>
      <c r="KKU66" s="374">
        <f t="shared" ref="KKU66" si="3882">KKU60*$C$65*$C66</f>
        <v>0</v>
      </c>
      <c r="KKW66" s="374">
        <f t="shared" ref="KKW66" si="3883">KKW60*$C$65*$C66</f>
        <v>0</v>
      </c>
      <c r="KKY66" s="374">
        <f t="shared" ref="KKY66" si="3884">KKY60*$C$65*$C66</f>
        <v>0</v>
      </c>
      <c r="KLA66" s="374">
        <f t="shared" ref="KLA66" si="3885">KLA60*$C$65*$C66</f>
        <v>0</v>
      </c>
      <c r="KLC66" s="374">
        <f t="shared" ref="KLC66" si="3886">KLC60*$C$65*$C66</f>
        <v>0</v>
      </c>
      <c r="KLE66" s="374">
        <f t="shared" ref="KLE66" si="3887">KLE60*$C$65*$C66</f>
        <v>0</v>
      </c>
      <c r="KLG66" s="374">
        <f t="shared" ref="KLG66" si="3888">KLG60*$C$65*$C66</f>
        <v>0</v>
      </c>
      <c r="KLI66" s="374">
        <f t="shared" ref="KLI66" si="3889">KLI60*$C$65*$C66</f>
        <v>0</v>
      </c>
      <c r="KLK66" s="374">
        <f t="shared" ref="KLK66" si="3890">KLK60*$C$65*$C66</f>
        <v>0</v>
      </c>
      <c r="KLM66" s="374">
        <f t="shared" ref="KLM66" si="3891">KLM60*$C$65*$C66</f>
        <v>0</v>
      </c>
      <c r="KLO66" s="374">
        <f t="shared" ref="KLO66" si="3892">KLO60*$C$65*$C66</f>
        <v>0</v>
      </c>
      <c r="KLQ66" s="374">
        <f t="shared" ref="KLQ66" si="3893">KLQ60*$C$65*$C66</f>
        <v>0</v>
      </c>
      <c r="KLS66" s="374">
        <f t="shared" ref="KLS66" si="3894">KLS60*$C$65*$C66</f>
        <v>0</v>
      </c>
      <c r="KLU66" s="374">
        <f t="shared" ref="KLU66" si="3895">KLU60*$C$65*$C66</f>
        <v>0</v>
      </c>
      <c r="KLW66" s="374">
        <f t="shared" ref="KLW66" si="3896">KLW60*$C$65*$C66</f>
        <v>0</v>
      </c>
      <c r="KLY66" s="374">
        <f t="shared" ref="KLY66" si="3897">KLY60*$C$65*$C66</f>
        <v>0</v>
      </c>
      <c r="KMA66" s="374">
        <f t="shared" ref="KMA66" si="3898">KMA60*$C$65*$C66</f>
        <v>0</v>
      </c>
      <c r="KMC66" s="374">
        <f t="shared" ref="KMC66" si="3899">KMC60*$C$65*$C66</f>
        <v>0</v>
      </c>
      <c r="KME66" s="374">
        <f t="shared" ref="KME66" si="3900">KME60*$C$65*$C66</f>
        <v>0</v>
      </c>
      <c r="KMG66" s="374">
        <f t="shared" ref="KMG66" si="3901">KMG60*$C$65*$C66</f>
        <v>0</v>
      </c>
      <c r="KMI66" s="374">
        <f t="shared" ref="KMI66" si="3902">KMI60*$C$65*$C66</f>
        <v>0</v>
      </c>
      <c r="KMK66" s="374">
        <f t="shared" ref="KMK66" si="3903">KMK60*$C$65*$C66</f>
        <v>0</v>
      </c>
      <c r="KMM66" s="374">
        <f t="shared" ref="KMM66" si="3904">KMM60*$C$65*$C66</f>
        <v>0</v>
      </c>
      <c r="KMO66" s="374">
        <f t="shared" ref="KMO66" si="3905">KMO60*$C$65*$C66</f>
        <v>0</v>
      </c>
      <c r="KMQ66" s="374">
        <f t="shared" ref="KMQ66" si="3906">KMQ60*$C$65*$C66</f>
        <v>0</v>
      </c>
      <c r="KMS66" s="374">
        <f t="shared" ref="KMS66" si="3907">KMS60*$C$65*$C66</f>
        <v>0</v>
      </c>
      <c r="KMU66" s="374">
        <f t="shared" ref="KMU66" si="3908">KMU60*$C$65*$C66</f>
        <v>0</v>
      </c>
      <c r="KMW66" s="374">
        <f t="shared" ref="KMW66" si="3909">KMW60*$C$65*$C66</f>
        <v>0</v>
      </c>
      <c r="KMY66" s="374">
        <f t="shared" ref="KMY66" si="3910">KMY60*$C$65*$C66</f>
        <v>0</v>
      </c>
      <c r="KNA66" s="374">
        <f t="shared" ref="KNA66" si="3911">KNA60*$C$65*$C66</f>
        <v>0</v>
      </c>
      <c r="KNC66" s="374">
        <f t="shared" ref="KNC66" si="3912">KNC60*$C$65*$C66</f>
        <v>0</v>
      </c>
      <c r="KNE66" s="374">
        <f t="shared" ref="KNE66" si="3913">KNE60*$C$65*$C66</f>
        <v>0</v>
      </c>
      <c r="KNG66" s="374">
        <f t="shared" ref="KNG66" si="3914">KNG60*$C$65*$C66</f>
        <v>0</v>
      </c>
      <c r="KNI66" s="374">
        <f t="shared" ref="KNI66" si="3915">KNI60*$C$65*$C66</f>
        <v>0</v>
      </c>
      <c r="KNK66" s="374">
        <f t="shared" ref="KNK66" si="3916">KNK60*$C$65*$C66</f>
        <v>0</v>
      </c>
      <c r="KNM66" s="374">
        <f t="shared" ref="KNM66" si="3917">KNM60*$C$65*$C66</f>
        <v>0</v>
      </c>
      <c r="KNO66" s="374">
        <f t="shared" ref="KNO66" si="3918">KNO60*$C$65*$C66</f>
        <v>0</v>
      </c>
      <c r="KNQ66" s="374">
        <f t="shared" ref="KNQ66" si="3919">KNQ60*$C$65*$C66</f>
        <v>0</v>
      </c>
      <c r="KNS66" s="374">
        <f t="shared" ref="KNS66" si="3920">KNS60*$C$65*$C66</f>
        <v>0</v>
      </c>
      <c r="KNU66" s="374">
        <f t="shared" ref="KNU66" si="3921">KNU60*$C$65*$C66</f>
        <v>0</v>
      </c>
      <c r="KNW66" s="374">
        <f t="shared" ref="KNW66" si="3922">KNW60*$C$65*$C66</f>
        <v>0</v>
      </c>
      <c r="KNY66" s="374">
        <f t="shared" ref="KNY66" si="3923">KNY60*$C$65*$C66</f>
        <v>0</v>
      </c>
      <c r="KOA66" s="374">
        <f t="shared" ref="KOA66" si="3924">KOA60*$C$65*$C66</f>
        <v>0</v>
      </c>
      <c r="KOC66" s="374">
        <f t="shared" ref="KOC66" si="3925">KOC60*$C$65*$C66</f>
        <v>0</v>
      </c>
      <c r="KOE66" s="374">
        <f t="shared" ref="KOE66" si="3926">KOE60*$C$65*$C66</f>
        <v>0</v>
      </c>
      <c r="KOG66" s="374">
        <f t="shared" ref="KOG66" si="3927">KOG60*$C$65*$C66</f>
        <v>0</v>
      </c>
      <c r="KOI66" s="374">
        <f t="shared" ref="KOI66" si="3928">KOI60*$C$65*$C66</f>
        <v>0</v>
      </c>
      <c r="KOK66" s="374">
        <f t="shared" ref="KOK66" si="3929">KOK60*$C$65*$C66</f>
        <v>0</v>
      </c>
      <c r="KOM66" s="374">
        <f t="shared" ref="KOM66" si="3930">KOM60*$C$65*$C66</f>
        <v>0</v>
      </c>
      <c r="KOO66" s="374">
        <f t="shared" ref="KOO66" si="3931">KOO60*$C$65*$C66</f>
        <v>0</v>
      </c>
      <c r="KOQ66" s="374">
        <f t="shared" ref="KOQ66" si="3932">KOQ60*$C$65*$C66</f>
        <v>0</v>
      </c>
      <c r="KOS66" s="374">
        <f t="shared" ref="KOS66" si="3933">KOS60*$C$65*$C66</f>
        <v>0</v>
      </c>
      <c r="KOU66" s="374">
        <f t="shared" ref="KOU66" si="3934">KOU60*$C$65*$C66</f>
        <v>0</v>
      </c>
      <c r="KOW66" s="374">
        <f t="shared" ref="KOW66" si="3935">KOW60*$C$65*$C66</f>
        <v>0</v>
      </c>
      <c r="KOY66" s="374">
        <f t="shared" ref="KOY66" si="3936">KOY60*$C$65*$C66</f>
        <v>0</v>
      </c>
      <c r="KPA66" s="374">
        <f t="shared" ref="KPA66" si="3937">KPA60*$C$65*$C66</f>
        <v>0</v>
      </c>
      <c r="KPC66" s="374">
        <f t="shared" ref="KPC66" si="3938">KPC60*$C$65*$C66</f>
        <v>0</v>
      </c>
      <c r="KPE66" s="374">
        <f t="shared" ref="KPE66" si="3939">KPE60*$C$65*$C66</f>
        <v>0</v>
      </c>
      <c r="KPG66" s="374">
        <f t="shared" ref="KPG66" si="3940">KPG60*$C$65*$C66</f>
        <v>0</v>
      </c>
      <c r="KPI66" s="374">
        <f t="shared" ref="KPI66" si="3941">KPI60*$C$65*$C66</f>
        <v>0</v>
      </c>
      <c r="KPK66" s="374">
        <f t="shared" ref="KPK66" si="3942">KPK60*$C$65*$C66</f>
        <v>0</v>
      </c>
      <c r="KPM66" s="374">
        <f t="shared" ref="KPM66" si="3943">KPM60*$C$65*$C66</f>
        <v>0</v>
      </c>
      <c r="KPO66" s="374">
        <f t="shared" ref="KPO66" si="3944">KPO60*$C$65*$C66</f>
        <v>0</v>
      </c>
      <c r="KPQ66" s="374">
        <f t="shared" ref="KPQ66" si="3945">KPQ60*$C$65*$C66</f>
        <v>0</v>
      </c>
      <c r="KPS66" s="374">
        <f t="shared" ref="KPS66" si="3946">KPS60*$C$65*$C66</f>
        <v>0</v>
      </c>
      <c r="KPU66" s="374">
        <f t="shared" ref="KPU66" si="3947">KPU60*$C$65*$C66</f>
        <v>0</v>
      </c>
      <c r="KPW66" s="374">
        <f t="shared" ref="KPW66" si="3948">KPW60*$C$65*$C66</f>
        <v>0</v>
      </c>
      <c r="KPY66" s="374">
        <f t="shared" ref="KPY66" si="3949">KPY60*$C$65*$C66</f>
        <v>0</v>
      </c>
      <c r="KQA66" s="374">
        <f t="shared" ref="KQA66" si="3950">KQA60*$C$65*$C66</f>
        <v>0</v>
      </c>
      <c r="KQC66" s="374">
        <f t="shared" ref="KQC66" si="3951">KQC60*$C$65*$C66</f>
        <v>0</v>
      </c>
      <c r="KQE66" s="374">
        <f t="shared" ref="KQE66" si="3952">KQE60*$C$65*$C66</f>
        <v>0</v>
      </c>
      <c r="KQG66" s="374">
        <f t="shared" ref="KQG66" si="3953">KQG60*$C$65*$C66</f>
        <v>0</v>
      </c>
      <c r="KQI66" s="374">
        <f t="shared" ref="KQI66" si="3954">KQI60*$C$65*$C66</f>
        <v>0</v>
      </c>
      <c r="KQK66" s="374">
        <f t="shared" ref="KQK66" si="3955">KQK60*$C$65*$C66</f>
        <v>0</v>
      </c>
      <c r="KQM66" s="374">
        <f t="shared" ref="KQM66" si="3956">KQM60*$C$65*$C66</f>
        <v>0</v>
      </c>
      <c r="KQO66" s="374">
        <f t="shared" ref="KQO66" si="3957">KQO60*$C$65*$C66</f>
        <v>0</v>
      </c>
      <c r="KQQ66" s="374">
        <f t="shared" ref="KQQ66" si="3958">KQQ60*$C$65*$C66</f>
        <v>0</v>
      </c>
      <c r="KQS66" s="374">
        <f t="shared" ref="KQS66" si="3959">KQS60*$C$65*$C66</f>
        <v>0</v>
      </c>
      <c r="KQU66" s="374">
        <f t="shared" ref="KQU66" si="3960">KQU60*$C$65*$C66</f>
        <v>0</v>
      </c>
      <c r="KQW66" s="374">
        <f t="shared" ref="KQW66" si="3961">KQW60*$C$65*$C66</f>
        <v>0</v>
      </c>
      <c r="KQY66" s="374">
        <f t="shared" ref="KQY66" si="3962">KQY60*$C$65*$C66</f>
        <v>0</v>
      </c>
      <c r="KRA66" s="374">
        <f t="shared" ref="KRA66" si="3963">KRA60*$C$65*$C66</f>
        <v>0</v>
      </c>
      <c r="KRC66" s="374">
        <f t="shared" ref="KRC66" si="3964">KRC60*$C$65*$C66</f>
        <v>0</v>
      </c>
      <c r="KRE66" s="374">
        <f t="shared" ref="KRE66" si="3965">KRE60*$C$65*$C66</f>
        <v>0</v>
      </c>
      <c r="KRG66" s="374">
        <f t="shared" ref="KRG66" si="3966">KRG60*$C$65*$C66</f>
        <v>0</v>
      </c>
      <c r="KRI66" s="374">
        <f t="shared" ref="KRI66" si="3967">KRI60*$C$65*$C66</f>
        <v>0</v>
      </c>
      <c r="KRK66" s="374">
        <f t="shared" ref="KRK66" si="3968">KRK60*$C$65*$C66</f>
        <v>0</v>
      </c>
      <c r="KRM66" s="374">
        <f t="shared" ref="KRM66" si="3969">KRM60*$C$65*$C66</f>
        <v>0</v>
      </c>
      <c r="KRO66" s="374">
        <f t="shared" ref="KRO66" si="3970">KRO60*$C$65*$C66</f>
        <v>0</v>
      </c>
      <c r="KRQ66" s="374">
        <f t="shared" ref="KRQ66" si="3971">KRQ60*$C$65*$C66</f>
        <v>0</v>
      </c>
      <c r="KRS66" s="374">
        <f t="shared" ref="KRS66" si="3972">KRS60*$C$65*$C66</f>
        <v>0</v>
      </c>
      <c r="KRU66" s="374">
        <f t="shared" ref="KRU66" si="3973">KRU60*$C$65*$C66</f>
        <v>0</v>
      </c>
      <c r="KRW66" s="374">
        <f t="shared" ref="KRW66" si="3974">KRW60*$C$65*$C66</f>
        <v>0</v>
      </c>
      <c r="KRY66" s="374">
        <f t="shared" ref="KRY66" si="3975">KRY60*$C$65*$C66</f>
        <v>0</v>
      </c>
      <c r="KSA66" s="374">
        <f t="shared" ref="KSA66" si="3976">KSA60*$C$65*$C66</f>
        <v>0</v>
      </c>
      <c r="KSC66" s="374">
        <f t="shared" ref="KSC66" si="3977">KSC60*$C$65*$C66</f>
        <v>0</v>
      </c>
      <c r="KSE66" s="374">
        <f t="shared" ref="KSE66" si="3978">KSE60*$C$65*$C66</f>
        <v>0</v>
      </c>
      <c r="KSG66" s="374">
        <f t="shared" ref="KSG66" si="3979">KSG60*$C$65*$C66</f>
        <v>0</v>
      </c>
      <c r="KSI66" s="374">
        <f t="shared" ref="KSI66" si="3980">KSI60*$C$65*$C66</f>
        <v>0</v>
      </c>
      <c r="KSK66" s="374">
        <f t="shared" ref="KSK66" si="3981">KSK60*$C$65*$C66</f>
        <v>0</v>
      </c>
      <c r="KSM66" s="374">
        <f t="shared" ref="KSM66" si="3982">KSM60*$C$65*$C66</f>
        <v>0</v>
      </c>
      <c r="KSO66" s="374">
        <f t="shared" ref="KSO66" si="3983">KSO60*$C$65*$C66</f>
        <v>0</v>
      </c>
      <c r="KSQ66" s="374">
        <f t="shared" ref="KSQ66" si="3984">KSQ60*$C$65*$C66</f>
        <v>0</v>
      </c>
      <c r="KSS66" s="374">
        <f t="shared" ref="KSS66" si="3985">KSS60*$C$65*$C66</f>
        <v>0</v>
      </c>
      <c r="KSU66" s="374">
        <f t="shared" ref="KSU66" si="3986">KSU60*$C$65*$C66</f>
        <v>0</v>
      </c>
      <c r="KSW66" s="374">
        <f t="shared" ref="KSW66" si="3987">KSW60*$C$65*$C66</f>
        <v>0</v>
      </c>
      <c r="KSY66" s="374">
        <f t="shared" ref="KSY66" si="3988">KSY60*$C$65*$C66</f>
        <v>0</v>
      </c>
      <c r="KTA66" s="374">
        <f t="shared" ref="KTA66" si="3989">KTA60*$C$65*$C66</f>
        <v>0</v>
      </c>
      <c r="KTC66" s="374">
        <f t="shared" ref="KTC66" si="3990">KTC60*$C$65*$C66</f>
        <v>0</v>
      </c>
      <c r="KTE66" s="374">
        <f t="shared" ref="KTE66" si="3991">KTE60*$C$65*$C66</f>
        <v>0</v>
      </c>
      <c r="KTG66" s="374">
        <f t="shared" ref="KTG66" si="3992">KTG60*$C$65*$C66</f>
        <v>0</v>
      </c>
      <c r="KTI66" s="374">
        <f t="shared" ref="KTI66" si="3993">KTI60*$C$65*$C66</f>
        <v>0</v>
      </c>
      <c r="KTK66" s="374">
        <f t="shared" ref="KTK66" si="3994">KTK60*$C$65*$C66</f>
        <v>0</v>
      </c>
      <c r="KTM66" s="374">
        <f t="shared" ref="KTM66" si="3995">KTM60*$C$65*$C66</f>
        <v>0</v>
      </c>
      <c r="KTO66" s="374">
        <f t="shared" ref="KTO66" si="3996">KTO60*$C$65*$C66</f>
        <v>0</v>
      </c>
      <c r="KTQ66" s="374">
        <f t="shared" ref="KTQ66" si="3997">KTQ60*$C$65*$C66</f>
        <v>0</v>
      </c>
      <c r="KTS66" s="374">
        <f t="shared" ref="KTS66" si="3998">KTS60*$C$65*$C66</f>
        <v>0</v>
      </c>
      <c r="KTU66" s="374">
        <f t="shared" ref="KTU66" si="3999">KTU60*$C$65*$C66</f>
        <v>0</v>
      </c>
      <c r="KTW66" s="374">
        <f t="shared" ref="KTW66" si="4000">KTW60*$C$65*$C66</f>
        <v>0</v>
      </c>
      <c r="KTY66" s="374">
        <f t="shared" ref="KTY66" si="4001">KTY60*$C$65*$C66</f>
        <v>0</v>
      </c>
      <c r="KUA66" s="374">
        <f t="shared" ref="KUA66" si="4002">KUA60*$C$65*$C66</f>
        <v>0</v>
      </c>
      <c r="KUC66" s="374">
        <f t="shared" ref="KUC66" si="4003">KUC60*$C$65*$C66</f>
        <v>0</v>
      </c>
      <c r="KUE66" s="374">
        <f t="shared" ref="KUE66" si="4004">KUE60*$C$65*$C66</f>
        <v>0</v>
      </c>
      <c r="KUG66" s="374">
        <f t="shared" ref="KUG66" si="4005">KUG60*$C$65*$C66</f>
        <v>0</v>
      </c>
      <c r="KUI66" s="374">
        <f t="shared" ref="KUI66" si="4006">KUI60*$C$65*$C66</f>
        <v>0</v>
      </c>
      <c r="KUK66" s="374">
        <f t="shared" ref="KUK66" si="4007">KUK60*$C$65*$C66</f>
        <v>0</v>
      </c>
      <c r="KUM66" s="374">
        <f t="shared" ref="KUM66" si="4008">KUM60*$C$65*$C66</f>
        <v>0</v>
      </c>
      <c r="KUO66" s="374">
        <f t="shared" ref="KUO66" si="4009">KUO60*$C$65*$C66</f>
        <v>0</v>
      </c>
      <c r="KUQ66" s="374">
        <f t="shared" ref="KUQ66" si="4010">KUQ60*$C$65*$C66</f>
        <v>0</v>
      </c>
      <c r="KUS66" s="374">
        <f t="shared" ref="KUS66" si="4011">KUS60*$C$65*$C66</f>
        <v>0</v>
      </c>
      <c r="KUU66" s="374">
        <f t="shared" ref="KUU66" si="4012">KUU60*$C$65*$C66</f>
        <v>0</v>
      </c>
      <c r="KUW66" s="374">
        <f t="shared" ref="KUW66" si="4013">KUW60*$C$65*$C66</f>
        <v>0</v>
      </c>
      <c r="KUY66" s="374">
        <f t="shared" ref="KUY66" si="4014">KUY60*$C$65*$C66</f>
        <v>0</v>
      </c>
      <c r="KVA66" s="374">
        <f t="shared" ref="KVA66" si="4015">KVA60*$C$65*$C66</f>
        <v>0</v>
      </c>
      <c r="KVC66" s="374">
        <f t="shared" ref="KVC66" si="4016">KVC60*$C$65*$C66</f>
        <v>0</v>
      </c>
      <c r="KVE66" s="374">
        <f t="shared" ref="KVE66" si="4017">KVE60*$C$65*$C66</f>
        <v>0</v>
      </c>
      <c r="KVG66" s="374">
        <f t="shared" ref="KVG66" si="4018">KVG60*$C$65*$C66</f>
        <v>0</v>
      </c>
      <c r="KVI66" s="374">
        <f t="shared" ref="KVI66" si="4019">KVI60*$C$65*$C66</f>
        <v>0</v>
      </c>
      <c r="KVK66" s="374">
        <f t="shared" ref="KVK66" si="4020">KVK60*$C$65*$C66</f>
        <v>0</v>
      </c>
      <c r="KVM66" s="374">
        <f t="shared" ref="KVM66" si="4021">KVM60*$C$65*$C66</f>
        <v>0</v>
      </c>
      <c r="KVO66" s="374">
        <f t="shared" ref="KVO66" si="4022">KVO60*$C$65*$C66</f>
        <v>0</v>
      </c>
      <c r="KVQ66" s="374">
        <f t="shared" ref="KVQ66" si="4023">KVQ60*$C$65*$C66</f>
        <v>0</v>
      </c>
      <c r="KVS66" s="374">
        <f t="shared" ref="KVS66" si="4024">KVS60*$C$65*$C66</f>
        <v>0</v>
      </c>
      <c r="KVU66" s="374">
        <f t="shared" ref="KVU66" si="4025">KVU60*$C$65*$C66</f>
        <v>0</v>
      </c>
      <c r="KVW66" s="374">
        <f t="shared" ref="KVW66" si="4026">KVW60*$C$65*$C66</f>
        <v>0</v>
      </c>
      <c r="KVY66" s="374">
        <f t="shared" ref="KVY66" si="4027">KVY60*$C$65*$C66</f>
        <v>0</v>
      </c>
      <c r="KWA66" s="374">
        <f t="shared" ref="KWA66" si="4028">KWA60*$C$65*$C66</f>
        <v>0</v>
      </c>
      <c r="KWC66" s="374">
        <f t="shared" ref="KWC66" si="4029">KWC60*$C$65*$C66</f>
        <v>0</v>
      </c>
      <c r="KWE66" s="374">
        <f t="shared" ref="KWE66" si="4030">KWE60*$C$65*$C66</f>
        <v>0</v>
      </c>
      <c r="KWG66" s="374">
        <f t="shared" ref="KWG66" si="4031">KWG60*$C$65*$C66</f>
        <v>0</v>
      </c>
      <c r="KWI66" s="374">
        <f t="shared" ref="KWI66" si="4032">KWI60*$C$65*$C66</f>
        <v>0</v>
      </c>
      <c r="KWK66" s="374">
        <f t="shared" ref="KWK66" si="4033">KWK60*$C$65*$C66</f>
        <v>0</v>
      </c>
      <c r="KWM66" s="374">
        <f t="shared" ref="KWM66" si="4034">KWM60*$C$65*$C66</f>
        <v>0</v>
      </c>
      <c r="KWO66" s="374">
        <f t="shared" ref="KWO66" si="4035">KWO60*$C$65*$C66</f>
        <v>0</v>
      </c>
      <c r="KWQ66" s="374">
        <f t="shared" ref="KWQ66" si="4036">KWQ60*$C$65*$C66</f>
        <v>0</v>
      </c>
      <c r="KWS66" s="374">
        <f t="shared" ref="KWS66" si="4037">KWS60*$C$65*$C66</f>
        <v>0</v>
      </c>
      <c r="KWU66" s="374">
        <f t="shared" ref="KWU66" si="4038">KWU60*$C$65*$C66</f>
        <v>0</v>
      </c>
      <c r="KWW66" s="374">
        <f t="shared" ref="KWW66" si="4039">KWW60*$C$65*$C66</f>
        <v>0</v>
      </c>
      <c r="KWY66" s="374">
        <f t="shared" ref="KWY66" si="4040">KWY60*$C$65*$C66</f>
        <v>0</v>
      </c>
      <c r="KXA66" s="374">
        <f t="shared" ref="KXA66" si="4041">KXA60*$C$65*$C66</f>
        <v>0</v>
      </c>
      <c r="KXC66" s="374">
        <f t="shared" ref="KXC66" si="4042">KXC60*$C$65*$C66</f>
        <v>0</v>
      </c>
      <c r="KXE66" s="374">
        <f t="shared" ref="KXE66" si="4043">KXE60*$C$65*$C66</f>
        <v>0</v>
      </c>
      <c r="KXG66" s="374">
        <f t="shared" ref="KXG66" si="4044">KXG60*$C$65*$C66</f>
        <v>0</v>
      </c>
      <c r="KXI66" s="374">
        <f t="shared" ref="KXI66" si="4045">KXI60*$C$65*$C66</f>
        <v>0</v>
      </c>
      <c r="KXK66" s="374">
        <f t="shared" ref="KXK66" si="4046">KXK60*$C$65*$C66</f>
        <v>0</v>
      </c>
      <c r="KXM66" s="374">
        <f t="shared" ref="KXM66" si="4047">KXM60*$C$65*$C66</f>
        <v>0</v>
      </c>
      <c r="KXO66" s="374">
        <f t="shared" ref="KXO66" si="4048">KXO60*$C$65*$C66</f>
        <v>0</v>
      </c>
      <c r="KXQ66" s="374">
        <f t="shared" ref="KXQ66" si="4049">KXQ60*$C$65*$C66</f>
        <v>0</v>
      </c>
      <c r="KXS66" s="374">
        <f t="shared" ref="KXS66" si="4050">KXS60*$C$65*$C66</f>
        <v>0</v>
      </c>
      <c r="KXU66" s="374">
        <f t="shared" ref="KXU66" si="4051">KXU60*$C$65*$C66</f>
        <v>0</v>
      </c>
      <c r="KXW66" s="374">
        <f t="shared" ref="KXW66" si="4052">KXW60*$C$65*$C66</f>
        <v>0</v>
      </c>
      <c r="KXY66" s="374">
        <f t="shared" ref="KXY66" si="4053">KXY60*$C$65*$C66</f>
        <v>0</v>
      </c>
      <c r="KYA66" s="374">
        <f t="shared" ref="KYA66" si="4054">KYA60*$C$65*$C66</f>
        <v>0</v>
      </c>
      <c r="KYC66" s="374">
        <f t="shared" ref="KYC66" si="4055">KYC60*$C$65*$C66</f>
        <v>0</v>
      </c>
      <c r="KYE66" s="374">
        <f t="shared" ref="KYE66" si="4056">KYE60*$C$65*$C66</f>
        <v>0</v>
      </c>
      <c r="KYG66" s="374">
        <f t="shared" ref="KYG66" si="4057">KYG60*$C$65*$C66</f>
        <v>0</v>
      </c>
      <c r="KYI66" s="374">
        <f t="shared" ref="KYI66" si="4058">KYI60*$C$65*$C66</f>
        <v>0</v>
      </c>
      <c r="KYK66" s="374">
        <f t="shared" ref="KYK66" si="4059">KYK60*$C$65*$C66</f>
        <v>0</v>
      </c>
      <c r="KYM66" s="374">
        <f t="shared" ref="KYM66" si="4060">KYM60*$C$65*$C66</f>
        <v>0</v>
      </c>
      <c r="KYO66" s="374">
        <f t="shared" ref="KYO66" si="4061">KYO60*$C$65*$C66</f>
        <v>0</v>
      </c>
      <c r="KYQ66" s="374">
        <f t="shared" ref="KYQ66" si="4062">KYQ60*$C$65*$C66</f>
        <v>0</v>
      </c>
      <c r="KYS66" s="374">
        <f t="shared" ref="KYS66" si="4063">KYS60*$C$65*$C66</f>
        <v>0</v>
      </c>
      <c r="KYU66" s="374">
        <f t="shared" ref="KYU66" si="4064">KYU60*$C$65*$C66</f>
        <v>0</v>
      </c>
      <c r="KYW66" s="374">
        <f t="shared" ref="KYW66" si="4065">KYW60*$C$65*$C66</f>
        <v>0</v>
      </c>
      <c r="KYY66" s="374">
        <f t="shared" ref="KYY66" si="4066">KYY60*$C$65*$C66</f>
        <v>0</v>
      </c>
      <c r="KZA66" s="374">
        <f t="shared" ref="KZA66" si="4067">KZA60*$C$65*$C66</f>
        <v>0</v>
      </c>
      <c r="KZC66" s="374">
        <f t="shared" ref="KZC66" si="4068">KZC60*$C$65*$C66</f>
        <v>0</v>
      </c>
      <c r="KZE66" s="374">
        <f t="shared" ref="KZE66" si="4069">KZE60*$C$65*$C66</f>
        <v>0</v>
      </c>
      <c r="KZG66" s="374">
        <f t="shared" ref="KZG66" si="4070">KZG60*$C$65*$C66</f>
        <v>0</v>
      </c>
      <c r="KZI66" s="374">
        <f t="shared" ref="KZI66" si="4071">KZI60*$C$65*$C66</f>
        <v>0</v>
      </c>
      <c r="KZK66" s="374">
        <f t="shared" ref="KZK66" si="4072">KZK60*$C$65*$C66</f>
        <v>0</v>
      </c>
      <c r="KZM66" s="374">
        <f t="shared" ref="KZM66" si="4073">KZM60*$C$65*$C66</f>
        <v>0</v>
      </c>
      <c r="KZO66" s="374">
        <f t="shared" ref="KZO66" si="4074">KZO60*$C$65*$C66</f>
        <v>0</v>
      </c>
      <c r="KZQ66" s="374">
        <f t="shared" ref="KZQ66" si="4075">KZQ60*$C$65*$C66</f>
        <v>0</v>
      </c>
      <c r="KZS66" s="374">
        <f t="shared" ref="KZS66" si="4076">KZS60*$C$65*$C66</f>
        <v>0</v>
      </c>
      <c r="KZU66" s="374">
        <f t="shared" ref="KZU66" si="4077">KZU60*$C$65*$C66</f>
        <v>0</v>
      </c>
      <c r="KZW66" s="374">
        <f t="shared" ref="KZW66" si="4078">KZW60*$C$65*$C66</f>
        <v>0</v>
      </c>
      <c r="KZY66" s="374">
        <f t="shared" ref="KZY66" si="4079">KZY60*$C$65*$C66</f>
        <v>0</v>
      </c>
      <c r="LAA66" s="374">
        <f t="shared" ref="LAA66" si="4080">LAA60*$C$65*$C66</f>
        <v>0</v>
      </c>
      <c r="LAC66" s="374">
        <f t="shared" ref="LAC66" si="4081">LAC60*$C$65*$C66</f>
        <v>0</v>
      </c>
      <c r="LAE66" s="374">
        <f t="shared" ref="LAE66" si="4082">LAE60*$C$65*$C66</f>
        <v>0</v>
      </c>
      <c r="LAG66" s="374">
        <f t="shared" ref="LAG66" si="4083">LAG60*$C$65*$C66</f>
        <v>0</v>
      </c>
      <c r="LAI66" s="374">
        <f t="shared" ref="LAI66" si="4084">LAI60*$C$65*$C66</f>
        <v>0</v>
      </c>
      <c r="LAK66" s="374">
        <f t="shared" ref="LAK66" si="4085">LAK60*$C$65*$C66</f>
        <v>0</v>
      </c>
      <c r="LAM66" s="374">
        <f t="shared" ref="LAM66" si="4086">LAM60*$C$65*$C66</f>
        <v>0</v>
      </c>
      <c r="LAO66" s="374">
        <f t="shared" ref="LAO66" si="4087">LAO60*$C$65*$C66</f>
        <v>0</v>
      </c>
      <c r="LAQ66" s="374">
        <f t="shared" ref="LAQ66" si="4088">LAQ60*$C$65*$C66</f>
        <v>0</v>
      </c>
      <c r="LAS66" s="374">
        <f t="shared" ref="LAS66" si="4089">LAS60*$C$65*$C66</f>
        <v>0</v>
      </c>
      <c r="LAU66" s="374">
        <f t="shared" ref="LAU66" si="4090">LAU60*$C$65*$C66</f>
        <v>0</v>
      </c>
      <c r="LAW66" s="374">
        <f t="shared" ref="LAW66" si="4091">LAW60*$C$65*$C66</f>
        <v>0</v>
      </c>
      <c r="LAY66" s="374">
        <f t="shared" ref="LAY66" si="4092">LAY60*$C$65*$C66</f>
        <v>0</v>
      </c>
      <c r="LBA66" s="374">
        <f t="shared" ref="LBA66" si="4093">LBA60*$C$65*$C66</f>
        <v>0</v>
      </c>
      <c r="LBC66" s="374">
        <f t="shared" ref="LBC66" si="4094">LBC60*$C$65*$C66</f>
        <v>0</v>
      </c>
      <c r="LBE66" s="374">
        <f t="shared" ref="LBE66" si="4095">LBE60*$C$65*$C66</f>
        <v>0</v>
      </c>
      <c r="LBG66" s="374">
        <f t="shared" ref="LBG66" si="4096">LBG60*$C$65*$C66</f>
        <v>0</v>
      </c>
      <c r="LBI66" s="374">
        <f t="shared" ref="LBI66" si="4097">LBI60*$C$65*$C66</f>
        <v>0</v>
      </c>
      <c r="LBK66" s="374">
        <f t="shared" ref="LBK66" si="4098">LBK60*$C$65*$C66</f>
        <v>0</v>
      </c>
      <c r="LBM66" s="374">
        <f t="shared" ref="LBM66" si="4099">LBM60*$C$65*$C66</f>
        <v>0</v>
      </c>
      <c r="LBO66" s="374">
        <f t="shared" ref="LBO66" si="4100">LBO60*$C$65*$C66</f>
        <v>0</v>
      </c>
      <c r="LBQ66" s="374">
        <f t="shared" ref="LBQ66" si="4101">LBQ60*$C$65*$C66</f>
        <v>0</v>
      </c>
      <c r="LBS66" s="374">
        <f t="shared" ref="LBS66" si="4102">LBS60*$C$65*$C66</f>
        <v>0</v>
      </c>
      <c r="LBU66" s="374">
        <f t="shared" ref="LBU66" si="4103">LBU60*$C$65*$C66</f>
        <v>0</v>
      </c>
      <c r="LBW66" s="374">
        <f t="shared" ref="LBW66" si="4104">LBW60*$C$65*$C66</f>
        <v>0</v>
      </c>
      <c r="LBY66" s="374">
        <f t="shared" ref="LBY66" si="4105">LBY60*$C$65*$C66</f>
        <v>0</v>
      </c>
      <c r="LCA66" s="374">
        <f t="shared" ref="LCA66" si="4106">LCA60*$C$65*$C66</f>
        <v>0</v>
      </c>
      <c r="LCC66" s="374">
        <f t="shared" ref="LCC66" si="4107">LCC60*$C$65*$C66</f>
        <v>0</v>
      </c>
      <c r="LCE66" s="374">
        <f t="shared" ref="LCE66" si="4108">LCE60*$C$65*$C66</f>
        <v>0</v>
      </c>
      <c r="LCG66" s="374">
        <f t="shared" ref="LCG66" si="4109">LCG60*$C$65*$C66</f>
        <v>0</v>
      </c>
      <c r="LCI66" s="374">
        <f t="shared" ref="LCI66" si="4110">LCI60*$C$65*$C66</f>
        <v>0</v>
      </c>
      <c r="LCK66" s="374">
        <f t="shared" ref="LCK66" si="4111">LCK60*$C$65*$C66</f>
        <v>0</v>
      </c>
      <c r="LCM66" s="374">
        <f t="shared" ref="LCM66" si="4112">LCM60*$C$65*$C66</f>
        <v>0</v>
      </c>
      <c r="LCO66" s="374">
        <f t="shared" ref="LCO66" si="4113">LCO60*$C$65*$C66</f>
        <v>0</v>
      </c>
      <c r="LCQ66" s="374">
        <f t="shared" ref="LCQ66" si="4114">LCQ60*$C$65*$C66</f>
        <v>0</v>
      </c>
      <c r="LCS66" s="374">
        <f t="shared" ref="LCS66" si="4115">LCS60*$C$65*$C66</f>
        <v>0</v>
      </c>
      <c r="LCU66" s="374">
        <f t="shared" ref="LCU66" si="4116">LCU60*$C$65*$C66</f>
        <v>0</v>
      </c>
      <c r="LCW66" s="374">
        <f t="shared" ref="LCW66" si="4117">LCW60*$C$65*$C66</f>
        <v>0</v>
      </c>
      <c r="LCY66" s="374">
        <f t="shared" ref="LCY66" si="4118">LCY60*$C$65*$C66</f>
        <v>0</v>
      </c>
      <c r="LDA66" s="374">
        <f t="shared" ref="LDA66" si="4119">LDA60*$C$65*$C66</f>
        <v>0</v>
      </c>
      <c r="LDC66" s="374">
        <f t="shared" ref="LDC66" si="4120">LDC60*$C$65*$C66</f>
        <v>0</v>
      </c>
      <c r="LDE66" s="374">
        <f t="shared" ref="LDE66" si="4121">LDE60*$C$65*$C66</f>
        <v>0</v>
      </c>
      <c r="LDG66" s="374">
        <f t="shared" ref="LDG66" si="4122">LDG60*$C$65*$C66</f>
        <v>0</v>
      </c>
      <c r="LDI66" s="374">
        <f t="shared" ref="LDI66" si="4123">LDI60*$C$65*$C66</f>
        <v>0</v>
      </c>
      <c r="LDK66" s="374">
        <f t="shared" ref="LDK66" si="4124">LDK60*$C$65*$C66</f>
        <v>0</v>
      </c>
      <c r="LDM66" s="374">
        <f t="shared" ref="LDM66" si="4125">LDM60*$C$65*$C66</f>
        <v>0</v>
      </c>
      <c r="LDO66" s="374">
        <f t="shared" ref="LDO66" si="4126">LDO60*$C$65*$C66</f>
        <v>0</v>
      </c>
      <c r="LDQ66" s="374">
        <f t="shared" ref="LDQ66" si="4127">LDQ60*$C$65*$C66</f>
        <v>0</v>
      </c>
      <c r="LDS66" s="374">
        <f t="shared" ref="LDS66" si="4128">LDS60*$C$65*$C66</f>
        <v>0</v>
      </c>
      <c r="LDU66" s="374">
        <f t="shared" ref="LDU66" si="4129">LDU60*$C$65*$C66</f>
        <v>0</v>
      </c>
      <c r="LDW66" s="374">
        <f t="shared" ref="LDW66" si="4130">LDW60*$C$65*$C66</f>
        <v>0</v>
      </c>
      <c r="LDY66" s="374">
        <f t="shared" ref="LDY66" si="4131">LDY60*$C$65*$C66</f>
        <v>0</v>
      </c>
      <c r="LEA66" s="374">
        <f t="shared" ref="LEA66" si="4132">LEA60*$C$65*$C66</f>
        <v>0</v>
      </c>
      <c r="LEC66" s="374">
        <f t="shared" ref="LEC66" si="4133">LEC60*$C$65*$C66</f>
        <v>0</v>
      </c>
      <c r="LEE66" s="374">
        <f t="shared" ref="LEE66" si="4134">LEE60*$C$65*$C66</f>
        <v>0</v>
      </c>
      <c r="LEG66" s="374">
        <f t="shared" ref="LEG66" si="4135">LEG60*$C$65*$C66</f>
        <v>0</v>
      </c>
      <c r="LEI66" s="374">
        <f t="shared" ref="LEI66" si="4136">LEI60*$C$65*$C66</f>
        <v>0</v>
      </c>
      <c r="LEK66" s="374">
        <f t="shared" ref="LEK66" si="4137">LEK60*$C$65*$C66</f>
        <v>0</v>
      </c>
      <c r="LEM66" s="374">
        <f t="shared" ref="LEM66" si="4138">LEM60*$C$65*$C66</f>
        <v>0</v>
      </c>
      <c r="LEO66" s="374">
        <f t="shared" ref="LEO66" si="4139">LEO60*$C$65*$C66</f>
        <v>0</v>
      </c>
      <c r="LEQ66" s="374">
        <f t="shared" ref="LEQ66" si="4140">LEQ60*$C$65*$C66</f>
        <v>0</v>
      </c>
      <c r="LES66" s="374">
        <f t="shared" ref="LES66" si="4141">LES60*$C$65*$C66</f>
        <v>0</v>
      </c>
      <c r="LEU66" s="374">
        <f t="shared" ref="LEU66" si="4142">LEU60*$C$65*$C66</f>
        <v>0</v>
      </c>
      <c r="LEW66" s="374">
        <f t="shared" ref="LEW66" si="4143">LEW60*$C$65*$C66</f>
        <v>0</v>
      </c>
      <c r="LEY66" s="374">
        <f t="shared" ref="LEY66" si="4144">LEY60*$C$65*$C66</f>
        <v>0</v>
      </c>
      <c r="LFA66" s="374">
        <f t="shared" ref="LFA66" si="4145">LFA60*$C$65*$C66</f>
        <v>0</v>
      </c>
      <c r="LFC66" s="374">
        <f t="shared" ref="LFC66" si="4146">LFC60*$C$65*$C66</f>
        <v>0</v>
      </c>
      <c r="LFE66" s="374">
        <f t="shared" ref="LFE66" si="4147">LFE60*$C$65*$C66</f>
        <v>0</v>
      </c>
      <c r="LFG66" s="374">
        <f t="shared" ref="LFG66" si="4148">LFG60*$C$65*$C66</f>
        <v>0</v>
      </c>
      <c r="LFI66" s="374">
        <f t="shared" ref="LFI66" si="4149">LFI60*$C$65*$C66</f>
        <v>0</v>
      </c>
      <c r="LFK66" s="374">
        <f t="shared" ref="LFK66" si="4150">LFK60*$C$65*$C66</f>
        <v>0</v>
      </c>
      <c r="LFM66" s="374">
        <f t="shared" ref="LFM66" si="4151">LFM60*$C$65*$C66</f>
        <v>0</v>
      </c>
      <c r="LFO66" s="374">
        <f t="shared" ref="LFO66" si="4152">LFO60*$C$65*$C66</f>
        <v>0</v>
      </c>
      <c r="LFQ66" s="374">
        <f t="shared" ref="LFQ66" si="4153">LFQ60*$C$65*$C66</f>
        <v>0</v>
      </c>
      <c r="LFS66" s="374">
        <f t="shared" ref="LFS66" si="4154">LFS60*$C$65*$C66</f>
        <v>0</v>
      </c>
      <c r="LFU66" s="374">
        <f t="shared" ref="LFU66" si="4155">LFU60*$C$65*$C66</f>
        <v>0</v>
      </c>
      <c r="LFW66" s="374">
        <f t="shared" ref="LFW66" si="4156">LFW60*$C$65*$C66</f>
        <v>0</v>
      </c>
      <c r="LFY66" s="374">
        <f t="shared" ref="LFY66" si="4157">LFY60*$C$65*$C66</f>
        <v>0</v>
      </c>
      <c r="LGA66" s="374">
        <f t="shared" ref="LGA66" si="4158">LGA60*$C$65*$C66</f>
        <v>0</v>
      </c>
      <c r="LGC66" s="374">
        <f t="shared" ref="LGC66" si="4159">LGC60*$C$65*$C66</f>
        <v>0</v>
      </c>
      <c r="LGE66" s="374">
        <f t="shared" ref="LGE66" si="4160">LGE60*$C$65*$C66</f>
        <v>0</v>
      </c>
      <c r="LGG66" s="374">
        <f t="shared" ref="LGG66" si="4161">LGG60*$C$65*$C66</f>
        <v>0</v>
      </c>
      <c r="LGI66" s="374">
        <f t="shared" ref="LGI66" si="4162">LGI60*$C$65*$C66</f>
        <v>0</v>
      </c>
      <c r="LGK66" s="374">
        <f t="shared" ref="LGK66" si="4163">LGK60*$C$65*$C66</f>
        <v>0</v>
      </c>
      <c r="LGM66" s="374">
        <f t="shared" ref="LGM66" si="4164">LGM60*$C$65*$C66</f>
        <v>0</v>
      </c>
      <c r="LGO66" s="374">
        <f t="shared" ref="LGO66" si="4165">LGO60*$C$65*$C66</f>
        <v>0</v>
      </c>
      <c r="LGQ66" s="374">
        <f t="shared" ref="LGQ66" si="4166">LGQ60*$C$65*$C66</f>
        <v>0</v>
      </c>
      <c r="LGS66" s="374">
        <f t="shared" ref="LGS66" si="4167">LGS60*$C$65*$C66</f>
        <v>0</v>
      </c>
      <c r="LGU66" s="374">
        <f t="shared" ref="LGU66" si="4168">LGU60*$C$65*$C66</f>
        <v>0</v>
      </c>
      <c r="LGW66" s="374">
        <f t="shared" ref="LGW66" si="4169">LGW60*$C$65*$C66</f>
        <v>0</v>
      </c>
      <c r="LGY66" s="374">
        <f t="shared" ref="LGY66" si="4170">LGY60*$C$65*$C66</f>
        <v>0</v>
      </c>
      <c r="LHA66" s="374">
        <f t="shared" ref="LHA66" si="4171">LHA60*$C$65*$C66</f>
        <v>0</v>
      </c>
      <c r="LHC66" s="374">
        <f t="shared" ref="LHC66" si="4172">LHC60*$C$65*$C66</f>
        <v>0</v>
      </c>
      <c r="LHE66" s="374">
        <f t="shared" ref="LHE66" si="4173">LHE60*$C$65*$C66</f>
        <v>0</v>
      </c>
      <c r="LHG66" s="374">
        <f t="shared" ref="LHG66" si="4174">LHG60*$C$65*$C66</f>
        <v>0</v>
      </c>
      <c r="LHI66" s="374">
        <f t="shared" ref="LHI66" si="4175">LHI60*$C$65*$C66</f>
        <v>0</v>
      </c>
      <c r="LHK66" s="374">
        <f t="shared" ref="LHK66" si="4176">LHK60*$C$65*$C66</f>
        <v>0</v>
      </c>
      <c r="LHM66" s="374">
        <f t="shared" ref="LHM66" si="4177">LHM60*$C$65*$C66</f>
        <v>0</v>
      </c>
      <c r="LHO66" s="374">
        <f t="shared" ref="LHO66" si="4178">LHO60*$C$65*$C66</f>
        <v>0</v>
      </c>
      <c r="LHQ66" s="374">
        <f t="shared" ref="LHQ66" si="4179">LHQ60*$C$65*$C66</f>
        <v>0</v>
      </c>
      <c r="LHS66" s="374">
        <f t="shared" ref="LHS66" si="4180">LHS60*$C$65*$C66</f>
        <v>0</v>
      </c>
      <c r="LHU66" s="374">
        <f t="shared" ref="LHU66" si="4181">LHU60*$C$65*$C66</f>
        <v>0</v>
      </c>
      <c r="LHW66" s="374">
        <f t="shared" ref="LHW66" si="4182">LHW60*$C$65*$C66</f>
        <v>0</v>
      </c>
      <c r="LHY66" s="374">
        <f t="shared" ref="LHY66" si="4183">LHY60*$C$65*$C66</f>
        <v>0</v>
      </c>
      <c r="LIA66" s="374">
        <f t="shared" ref="LIA66" si="4184">LIA60*$C$65*$C66</f>
        <v>0</v>
      </c>
      <c r="LIC66" s="374">
        <f t="shared" ref="LIC66" si="4185">LIC60*$C$65*$C66</f>
        <v>0</v>
      </c>
      <c r="LIE66" s="374">
        <f t="shared" ref="LIE66" si="4186">LIE60*$C$65*$C66</f>
        <v>0</v>
      </c>
      <c r="LIG66" s="374">
        <f t="shared" ref="LIG66" si="4187">LIG60*$C$65*$C66</f>
        <v>0</v>
      </c>
      <c r="LII66" s="374">
        <f t="shared" ref="LII66" si="4188">LII60*$C$65*$C66</f>
        <v>0</v>
      </c>
      <c r="LIK66" s="374">
        <f t="shared" ref="LIK66" si="4189">LIK60*$C$65*$C66</f>
        <v>0</v>
      </c>
      <c r="LIM66" s="374">
        <f t="shared" ref="LIM66" si="4190">LIM60*$C$65*$C66</f>
        <v>0</v>
      </c>
      <c r="LIO66" s="374">
        <f t="shared" ref="LIO66" si="4191">LIO60*$C$65*$C66</f>
        <v>0</v>
      </c>
      <c r="LIQ66" s="374">
        <f t="shared" ref="LIQ66" si="4192">LIQ60*$C$65*$C66</f>
        <v>0</v>
      </c>
      <c r="LIS66" s="374">
        <f t="shared" ref="LIS66" si="4193">LIS60*$C$65*$C66</f>
        <v>0</v>
      </c>
      <c r="LIU66" s="374">
        <f t="shared" ref="LIU66" si="4194">LIU60*$C$65*$C66</f>
        <v>0</v>
      </c>
      <c r="LIW66" s="374">
        <f t="shared" ref="LIW66" si="4195">LIW60*$C$65*$C66</f>
        <v>0</v>
      </c>
      <c r="LIY66" s="374">
        <f t="shared" ref="LIY66" si="4196">LIY60*$C$65*$C66</f>
        <v>0</v>
      </c>
      <c r="LJA66" s="374">
        <f t="shared" ref="LJA66" si="4197">LJA60*$C$65*$C66</f>
        <v>0</v>
      </c>
      <c r="LJC66" s="374">
        <f t="shared" ref="LJC66" si="4198">LJC60*$C$65*$C66</f>
        <v>0</v>
      </c>
      <c r="LJE66" s="374">
        <f t="shared" ref="LJE66" si="4199">LJE60*$C$65*$C66</f>
        <v>0</v>
      </c>
      <c r="LJG66" s="374">
        <f t="shared" ref="LJG66" si="4200">LJG60*$C$65*$C66</f>
        <v>0</v>
      </c>
      <c r="LJI66" s="374">
        <f t="shared" ref="LJI66" si="4201">LJI60*$C$65*$C66</f>
        <v>0</v>
      </c>
      <c r="LJK66" s="374">
        <f t="shared" ref="LJK66" si="4202">LJK60*$C$65*$C66</f>
        <v>0</v>
      </c>
      <c r="LJM66" s="374">
        <f t="shared" ref="LJM66" si="4203">LJM60*$C$65*$C66</f>
        <v>0</v>
      </c>
      <c r="LJO66" s="374">
        <f t="shared" ref="LJO66" si="4204">LJO60*$C$65*$C66</f>
        <v>0</v>
      </c>
      <c r="LJQ66" s="374">
        <f t="shared" ref="LJQ66" si="4205">LJQ60*$C$65*$C66</f>
        <v>0</v>
      </c>
      <c r="LJS66" s="374">
        <f t="shared" ref="LJS66" si="4206">LJS60*$C$65*$C66</f>
        <v>0</v>
      </c>
      <c r="LJU66" s="374">
        <f t="shared" ref="LJU66" si="4207">LJU60*$C$65*$C66</f>
        <v>0</v>
      </c>
      <c r="LJW66" s="374">
        <f t="shared" ref="LJW66" si="4208">LJW60*$C$65*$C66</f>
        <v>0</v>
      </c>
      <c r="LJY66" s="374">
        <f t="shared" ref="LJY66" si="4209">LJY60*$C$65*$C66</f>
        <v>0</v>
      </c>
      <c r="LKA66" s="374">
        <f t="shared" ref="LKA66" si="4210">LKA60*$C$65*$C66</f>
        <v>0</v>
      </c>
      <c r="LKC66" s="374">
        <f t="shared" ref="LKC66" si="4211">LKC60*$C$65*$C66</f>
        <v>0</v>
      </c>
      <c r="LKE66" s="374">
        <f t="shared" ref="LKE66" si="4212">LKE60*$C$65*$C66</f>
        <v>0</v>
      </c>
      <c r="LKG66" s="374">
        <f t="shared" ref="LKG66" si="4213">LKG60*$C$65*$C66</f>
        <v>0</v>
      </c>
      <c r="LKI66" s="374">
        <f t="shared" ref="LKI66" si="4214">LKI60*$C$65*$C66</f>
        <v>0</v>
      </c>
      <c r="LKK66" s="374">
        <f t="shared" ref="LKK66" si="4215">LKK60*$C$65*$C66</f>
        <v>0</v>
      </c>
      <c r="LKM66" s="374">
        <f t="shared" ref="LKM66" si="4216">LKM60*$C$65*$C66</f>
        <v>0</v>
      </c>
      <c r="LKO66" s="374">
        <f t="shared" ref="LKO66" si="4217">LKO60*$C$65*$C66</f>
        <v>0</v>
      </c>
      <c r="LKQ66" s="374">
        <f t="shared" ref="LKQ66" si="4218">LKQ60*$C$65*$C66</f>
        <v>0</v>
      </c>
      <c r="LKS66" s="374">
        <f t="shared" ref="LKS66" si="4219">LKS60*$C$65*$C66</f>
        <v>0</v>
      </c>
      <c r="LKU66" s="374">
        <f t="shared" ref="LKU66" si="4220">LKU60*$C$65*$C66</f>
        <v>0</v>
      </c>
      <c r="LKW66" s="374">
        <f t="shared" ref="LKW66" si="4221">LKW60*$C$65*$C66</f>
        <v>0</v>
      </c>
      <c r="LKY66" s="374">
        <f t="shared" ref="LKY66" si="4222">LKY60*$C$65*$C66</f>
        <v>0</v>
      </c>
      <c r="LLA66" s="374">
        <f t="shared" ref="LLA66" si="4223">LLA60*$C$65*$C66</f>
        <v>0</v>
      </c>
      <c r="LLC66" s="374">
        <f t="shared" ref="LLC66" si="4224">LLC60*$C$65*$C66</f>
        <v>0</v>
      </c>
      <c r="LLE66" s="374">
        <f t="shared" ref="LLE66" si="4225">LLE60*$C$65*$C66</f>
        <v>0</v>
      </c>
      <c r="LLG66" s="374">
        <f t="shared" ref="LLG66" si="4226">LLG60*$C$65*$C66</f>
        <v>0</v>
      </c>
      <c r="LLI66" s="374">
        <f t="shared" ref="LLI66" si="4227">LLI60*$C$65*$C66</f>
        <v>0</v>
      </c>
      <c r="LLK66" s="374">
        <f t="shared" ref="LLK66" si="4228">LLK60*$C$65*$C66</f>
        <v>0</v>
      </c>
      <c r="LLM66" s="374">
        <f t="shared" ref="LLM66" si="4229">LLM60*$C$65*$C66</f>
        <v>0</v>
      </c>
      <c r="LLO66" s="374">
        <f t="shared" ref="LLO66" si="4230">LLO60*$C$65*$C66</f>
        <v>0</v>
      </c>
      <c r="LLQ66" s="374">
        <f t="shared" ref="LLQ66" si="4231">LLQ60*$C$65*$C66</f>
        <v>0</v>
      </c>
      <c r="LLS66" s="374">
        <f t="shared" ref="LLS66" si="4232">LLS60*$C$65*$C66</f>
        <v>0</v>
      </c>
      <c r="LLU66" s="374">
        <f t="shared" ref="LLU66" si="4233">LLU60*$C$65*$C66</f>
        <v>0</v>
      </c>
      <c r="LLW66" s="374">
        <f t="shared" ref="LLW66" si="4234">LLW60*$C$65*$C66</f>
        <v>0</v>
      </c>
      <c r="LLY66" s="374">
        <f t="shared" ref="LLY66" si="4235">LLY60*$C$65*$C66</f>
        <v>0</v>
      </c>
      <c r="LMA66" s="374">
        <f t="shared" ref="LMA66" si="4236">LMA60*$C$65*$C66</f>
        <v>0</v>
      </c>
      <c r="LMC66" s="374">
        <f t="shared" ref="LMC66" si="4237">LMC60*$C$65*$C66</f>
        <v>0</v>
      </c>
      <c r="LME66" s="374">
        <f t="shared" ref="LME66" si="4238">LME60*$C$65*$C66</f>
        <v>0</v>
      </c>
      <c r="LMG66" s="374">
        <f t="shared" ref="LMG66" si="4239">LMG60*$C$65*$C66</f>
        <v>0</v>
      </c>
      <c r="LMI66" s="374">
        <f t="shared" ref="LMI66" si="4240">LMI60*$C$65*$C66</f>
        <v>0</v>
      </c>
      <c r="LMK66" s="374">
        <f t="shared" ref="LMK66" si="4241">LMK60*$C$65*$C66</f>
        <v>0</v>
      </c>
      <c r="LMM66" s="374">
        <f t="shared" ref="LMM66" si="4242">LMM60*$C$65*$C66</f>
        <v>0</v>
      </c>
      <c r="LMO66" s="374">
        <f t="shared" ref="LMO66" si="4243">LMO60*$C$65*$C66</f>
        <v>0</v>
      </c>
      <c r="LMQ66" s="374">
        <f t="shared" ref="LMQ66" si="4244">LMQ60*$C$65*$C66</f>
        <v>0</v>
      </c>
      <c r="LMS66" s="374">
        <f t="shared" ref="LMS66" si="4245">LMS60*$C$65*$C66</f>
        <v>0</v>
      </c>
      <c r="LMU66" s="374">
        <f t="shared" ref="LMU66" si="4246">LMU60*$C$65*$C66</f>
        <v>0</v>
      </c>
      <c r="LMW66" s="374">
        <f t="shared" ref="LMW66" si="4247">LMW60*$C$65*$C66</f>
        <v>0</v>
      </c>
      <c r="LMY66" s="374">
        <f t="shared" ref="LMY66" si="4248">LMY60*$C$65*$C66</f>
        <v>0</v>
      </c>
      <c r="LNA66" s="374">
        <f t="shared" ref="LNA66" si="4249">LNA60*$C$65*$C66</f>
        <v>0</v>
      </c>
      <c r="LNC66" s="374">
        <f t="shared" ref="LNC66" si="4250">LNC60*$C$65*$C66</f>
        <v>0</v>
      </c>
      <c r="LNE66" s="374">
        <f t="shared" ref="LNE66" si="4251">LNE60*$C$65*$C66</f>
        <v>0</v>
      </c>
      <c r="LNG66" s="374">
        <f t="shared" ref="LNG66" si="4252">LNG60*$C$65*$C66</f>
        <v>0</v>
      </c>
      <c r="LNI66" s="374">
        <f t="shared" ref="LNI66" si="4253">LNI60*$C$65*$C66</f>
        <v>0</v>
      </c>
      <c r="LNK66" s="374">
        <f t="shared" ref="LNK66" si="4254">LNK60*$C$65*$C66</f>
        <v>0</v>
      </c>
      <c r="LNM66" s="374">
        <f t="shared" ref="LNM66" si="4255">LNM60*$C$65*$C66</f>
        <v>0</v>
      </c>
      <c r="LNO66" s="374">
        <f t="shared" ref="LNO66" si="4256">LNO60*$C$65*$C66</f>
        <v>0</v>
      </c>
      <c r="LNQ66" s="374">
        <f t="shared" ref="LNQ66" si="4257">LNQ60*$C$65*$C66</f>
        <v>0</v>
      </c>
      <c r="LNS66" s="374">
        <f t="shared" ref="LNS66" si="4258">LNS60*$C$65*$C66</f>
        <v>0</v>
      </c>
      <c r="LNU66" s="374">
        <f t="shared" ref="LNU66" si="4259">LNU60*$C$65*$C66</f>
        <v>0</v>
      </c>
      <c r="LNW66" s="374">
        <f t="shared" ref="LNW66" si="4260">LNW60*$C$65*$C66</f>
        <v>0</v>
      </c>
      <c r="LNY66" s="374">
        <f t="shared" ref="LNY66" si="4261">LNY60*$C$65*$C66</f>
        <v>0</v>
      </c>
      <c r="LOA66" s="374">
        <f t="shared" ref="LOA66" si="4262">LOA60*$C$65*$C66</f>
        <v>0</v>
      </c>
      <c r="LOC66" s="374">
        <f t="shared" ref="LOC66" si="4263">LOC60*$C$65*$C66</f>
        <v>0</v>
      </c>
      <c r="LOE66" s="374">
        <f t="shared" ref="LOE66" si="4264">LOE60*$C$65*$C66</f>
        <v>0</v>
      </c>
      <c r="LOG66" s="374">
        <f t="shared" ref="LOG66" si="4265">LOG60*$C$65*$C66</f>
        <v>0</v>
      </c>
      <c r="LOI66" s="374">
        <f t="shared" ref="LOI66" si="4266">LOI60*$C$65*$C66</f>
        <v>0</v>
      </c>
      <c r="LOK66" s="374">
        <f t="shared" ref="LOK66" si="4267">LOK60*$C$65*$C66</f>
        <v>0</v>
      </c>
      <c r="LOM66" s="374">
        <f t="shared" ref="LOM66" si="4268">LOM60*$C$65*$C66</f>
        <v>0</v>
      </c>
      <c r="LOO66" s="374">
        <f t="shared" ref="LOO66" si="4269">LOO60*$C$65*$C66</f>
        <v>0</v>
      </c>
      <c r="LOQ66" s="374">
        <f t="shared" ref="LOQ66" si="4270">LOQ60*$C$65*$C66</f>
        <v>0</v>
      </c>
      <c r="LOS66" s="374">
        <f t="shared" ref="LOS66" si="4271">LOS60*$C$65*$C66</f>
        <v>0</v>
      </c>
      <c r="LOU66" s="374">
        <f t="shared" ref="LOU66" si="4272">LOU60*$C$65*$C66</f>
        <v>0</v>
      </c>
      <c r="LOW66" s="374">
        <f t="shared" ref="LOW66" si="4273">LOW60*$C$65*$C66</f>
        <v>0</v>
      </c>
      <c r="LOY66" s="374">
        <f t="shared" ref="LOY66" si="4274">LOY60*$C$65*$C66</f>
        <v>0</v>
      </c>
      <c r="LPA66" s="374">
        <f t="shared" ref="LPA66" si="4275">LPA60*$C$65*$C66</f>
        <v>0</v>
      </c>
      <c r="LPC66" s="374">
        <f t="shared" ref="LPC66" si="4276">LPC60*$C$65*$C66</f>
        <v>0</v>
      </c>
      <c r="LPE66" s="374">
        <f t="shared" ref="LPE66" si="4277">LPE60*$C$65*$C66</f>
        <v>0</v>
      </c>
      <c r="LPG66" s="374">
        <f t="shared" ref="LPG66" si="4278">LPG60*$C$65*$C66</f>
        <v>0</v>
      </c>
      <c r="LPI66" s="374">
        <f t="shared" ref="LPI66" si="4279">LPI60*$C$65*$C66</f>
        <v>0</v>
      </c>
      <c r="LPK66" s="374">
        <f t="shared" ref="LPK66" si="4280">LPK60*$C$65*$C66</f>
        <v>0</v>
      </c>
      <c r="LPM66" s="374">
        <f t="shared" ref="LPM66" si="4281">LPM60*$C$65*$C66</f>
        <v>0</v>
      </c>
      <c r="LPO66" s="374">
        <f t="shared" ref="LPO66" si="4282">LPO60*$C$65*$C66</f>
        <v>0</v>
      </c>
      <c r="LPQ66" s="374">
        <f t="shared" ref="LPQ66" si="4283">LPQ60*$C$65*$C66</f>
        <v>0</v>
      </c>
      <c r="LPS66" s="374">
        <f t="shared" ref="LPS66" si="4284">LPS60*$C$65*$C66</f>
        <v>0</v>
      </c>
      <c r="LPU66" s="374">
        <f t="shared" ref="LPU66" si="4285">LPU60*$C$65*$C66</f>
        <v>0</v>
      </c>
      <c r="LPW66" s="374">
        <f t="shared" ref="LPW66" si="4286">LPW60*$C$65*$C66</f>
        <v>0</v>
      </c>
      <c r="LPY66" s="374">
        <f t="shared" ref="LPY66" si="4287">LPY60*$C$65*$C66</f>
        <v>0</v>
      </c>
      <c r="LQA66" s="374">
        <f t="shared" ref="LQA66" si="4288">LQA60*$C$65*$C66</f>
        <v>0</v>
      </c>
      <c r="LQC66" s="374">
        <f t="shared" ref="LQC66" si="4289">LQC60*$C$65*$C66</f>
        <v>0</v>
      </c>
      <c r="LQE66" s="374">
        <f t="shared" ref="LQE66" si="4290">LQE60*$C$65*$C66</f>
        <v>0</v>
      </c>
      <c r="LQG66" s="374">
        <f t="shared" ref="LQG66" si="4291">LQG60*$C$65*$C66</f>
        <v>0</v>
      </c>
      <c r="LQI66" s="374">
        <f t="shared" ref="LQI66" si="4292">LQI60*$C$65*$C66</f>
        <v>0</v>
      </c>
      <c r="LQK66" s="374">
        <f t="shared" ref="LQK66" si="4293">LQK60*$C$65*$C66</f>
        <v>0</v>
      </c>
      <c r="LQM66" s="374">
        <f t="shared" ref="LQM66" si="4294">LQM60*$C$65*$C66</f>
        <v>0</v>
      </c>
      <c r="LQO66" s="374">
        <f t="shared" ref="LQO66" si="4295">LQO60*$C$65*$C66</f>
        <v>0</v>
      </c>
      <c r="LQQ66" s="374">
        <f t="shared" ref="LQQ66" si="4296">LQQ60*$C$65*$C66</f>
        <v>0</v>
      </c>
      <c r="LQS66" s="374">
        <f t="shared" ref="LQS66" si="4297">LQS60*$C$65*$C66</f>
        <v>0</v>
      </c>
      <c r="LQU66" s="374">
        <f t="shared" ref="LQU66" si="4298">LQU60*$C$65*$C66</f>
        <v>0</v>
      </c>
      <c r="LQW66" s="374">
        <f t="shared" ref="LQW66" si="4299">LQW60*$C$65*$C66</f>
        <v>0</v>
      </c>
      <c r="LQY66" s="374">
        <f t="shared" ref="LQY66" si="4300">LQY60*$C$65*$C66</f>
        <v>0</v>
      </c>
      <c r="LRA66" s="374">
        <f t="shared" ref="LRA66" si="4301">LRA60*$C$65*$C66</f>
        <v>0</v>
      </c>
      <c r="LRC66" s="374">
        <f t="shared" ref="LRC66" si="4302">LRC60*$C$65*$C66</f>
        <v>0</v>
      </c>
      <c r="LRE66" s="374">
        <f t="shared" ref="LRE66" si="4303">LRE60*$C$65*$C66</f>
        <v>0</v>
      </c>
      <c r="LRG66" s="374">
        <f t="shared" ref="LRG66" si="4304">LRG60*$C$65*$C66</f>
        <v>0</v>
      </c>
      <c r="LRI66" s="374">
        <f t="shared" ref="LRI66" si="4305">LRI60*$C$65*$C66</f>
        <v>0</v>
      </c>
      <c r="LRK66" s="374">
        <f t="shared" ref="LRK66" si="4306">LRK60*$C$65*$C66</f>
        <v>0</v>
      </c>
      <c r="LRM66" s="374">
        <f t="shared" ref="LRM66" si="4307">LRM60*$C$65*$C66</f>
        <v>0</v>
      </c>
      <c r="LRO66" s="374">
        <f t="shared" ref="LRO66" si="4308">LRO60*$C$65*$C66</f>
        <v>0</v>
      </c>
      <c r="LRQ66" s="374">
        <f t="shared" ref="LRQ66" si="4309">LRQ60*$C$65*$C66</f>
        <v>0</v>
      </c>
      <c r="LRS66" s="374">
        <f t="shared" ref="LRS66" si="4310">LRS60*$C$65*$C66</f>
        <v>0</v>
      </c>
      <c r="LRU66" s="374">
        <f t="shared" ref="LRU66" si="4311">LRU60*$C$65*$C66</f>
        <v>0</v>
      </c>
      <c r="LRW66" s="374">
        <f t="shared" ref="LRW66" si="4312">LRW60*$C$65*$C66</f>
        <v>0</v>
      </c>
      <c r="LRY66" s="374">
        <f t="shared" ref="LRY66" si="4313">LRY60*$C$65*$C66</f>
        <v>0</v>
      </c>
      <c r="LSA66" s="374">
        <f t="shared" ref="LSA66" si="4314">LSA60*$C$65*$C66</f>
        <v>0</v>
      </c>
      <c r="LSC66" s="374">
        <f t="shared" ref="LSC66" si="4315">LSC60*$C$65*$C66</f>
        <v>0</v>
      </c>
      <c r="LSE66" s="374">
        <f t="shared" ref="LSE66" si="4316">LSE60*$C$65*$C66</f>
        <v>0</v>
      </c>
      <c r="LSG66" s="374">
        <f t="shared" ref="LSG66" si="4317">LSG60*$C$65*$C66</f>
        <v>0</v>
      </c>
      <c r="LSI66" s="374">
        <f t="shared" ref="LSI66" si="4318">LSI60*$C$65*$C66</f>
        <v>0</v>
      </c>
      <c r="LSK66" s="374">
        <f t="shared" ref="LSK66" si="4319">LSK60*$C$65*$C66</f>
        <v>0</v>
      </c>
      <c r="LSM66" s="374">
        <f t="shared" ref="LSM66" si="4320">LSM60*$C$65*$C66</f>
        <v>0</v>
      </c>
      <c r="LSO66" s="374">
        <f t="shared" ref="LSO66" si="4321">LSO60*$C$65*$C66</f>
        <v>0</v>
      </c>
      <c r="LSQ66" s="374">
        <f t="shared" ref="LSQ66" si="4322">LSQ60*$C$65*$C66</f>
        <v>0</v>
      </c>
      <c r="LSS66" s="374">
        <f t="shared" ref="LSS66" si="4323">LSS60*$C$65*$C66</f>
        <v>0</v>
      </c>
      <c r="LSU66" s="374">
        <f t="shared" ref="LSU66" si="4324">LSU60*$C$65*$C66</f>
        <v>0</v>
      </c>
      <c r="LSW66" s="374">
        <f t="shared" ref="LSW66" si="4325">LSW60*$C$65*$C66</f>
        <v>0</v>
      </c>
      <c r="LSY66" s="374">
        <f t="shared" ref="LSY66" si="4326">LSY60*$C$65*$C66</f>
        <v>0</v>
      </c>
      <c r="LTA66" s="374">
        <f t="shared" ref="LTA66" si="4327">LTA60*$C$65*$C66</f>
        <v>0</v>
      </c>
      <c r="LTC66" s="374">
        <f t="shared" ref="LTC66" si="4328">LTC60*$C$65*$C66</f>
        <v>0</v>
      </c>
      <c r="LTE66" s="374">
        <f t="shared" ref="LTE66" si="4329">LTE60*$C$65*$C66</f>
        <v>0</v>
      </c>
      <c r="LTG66" s="374">
        <f t="shared" ref="LTG66" si="4330">LTG60*$C$65*$C66</f>
        <v>0</v>
      </c>
      <c r="LTI66" s="374">
        <f t="shared" ref="LTI66" si="4331">LTI60*$C$65*$C66</f>
        <v>0</v>
      </c>
      <c r="LTK66" s="374">
        <f t="shared" ref="LTK66" si="4332">LTK60*$C$65*$C66</f>
        <v>0</v>
      </c>
      <c r="LTM66" s="374">
        <f t="shared" ref="LTM66" si="4333">LTM60*$C$65*$C66</f>
        <v>0</v>
      </c>
      <c r="LTO66" s="374">
        <f t="shared" ref="LTO66" si="4334">LTO60*$C$65*$C66</f>
        <v>0</v>
      </c>
      <c r="LTQ66" s="374">
        <f t="shared" ref="LTQ66" si="4335">LTQ60*$C$65*$C66</f>
        <v>0</v>
      </c>
      <c r="LTS66" s="374">
        <f t="shared" ref="LTS66" si="4336">LTS60*$C$65*$C66</f>
        <v>0</v>
      </c>
      <c r="LTU66" s="374">
        <f t="shared" ref="LTU66" si="4337">LTU60*$C$65*$C66</f>
        <v>0</v>
      </c>
      <c r="LTW66" s="374">
        <f t="shared" ref="LTW66" si="4338">LTW60*$C$65*$C66</f>
        <v>0</v>
      </c>
      <c r="LTY66" s="374">
        <f t="shared" ref="LTY66" si="4339">LTY60*$C$65*$C66</f>
        <v>0</v>
      </c>
      <c r="LUA66" s="374">
        <f t="shared" ref="LUA66" si="4340">LUA60*$C$65*$C66</f>
        <v>0</v>
      </c>
      <c r="LUC66" s="374">
        <f t="shared" ref="LUC66" si="4341">LUC60*$C$65*$C66</f>
        <v>0</v>
      </c>
      <c r="LUE66" s="374">
        <f t="shared" ref="LUE66" si="4342">LUE60*$C$65*$C66</f>
        <v>0</v>
      </c>
      <c r="LUG66" s="374">
        <f t="shared" ref="LUG66" si="4343">LUG60*$C$65*$C66</f>
        <v>0</v>
      </c>
      <c r="LUI66" s="374">
        <f t="shared" ref="LUI66" si="4344">LUI60*$C$65*$C66</f>
        <v>0</v>
      </c>
      <c r="LUK66" s="374">
        <f t="shared" ref="LUK66" si="4345">LUK60*$C$65*$C66</f>
        <v>0</v>
      </c>
      <c r="LUM66" s="374">
        <f t="shared" ref="LUM66" si="4346">LUM60*$C$65*$C66</f>
        <v>0</v>
      </c>
      <c r="LUO66" s="374">
        <f t="shared" ref="LUO66" si="4347">LUO60*$C$65*$C66</f>
        <v>0</v>
      </c>
      <c r="LUQ66" s="374">
        <f t="shared" ref="LUQ66" si="4348">LUQ60*$C$65*$C66</f>
        <v>0</v>
      </c>
      <c r="LUS66" s="374">
        <f t="shared" ref="LUS66" si="4349">LUS60*$C$65*$C66</f>
        <v>0</v>
      </c>
      <c r="LUU66" s="374">
        <f t="shared" ref="LUU66" si="4350">LUU60*$C$65*$C66</f>
        <v>0</v>
      </c>
      <c r="LUW66" s="374">
        <f t="shared" ref="LUW66" si="4351">LUW60*$C$65*$C66</f>
        <v>0</v>
      </c>
      <c r="LUY66" s="374">
        <f t="shared" ref="LUY66" si="4352">LUY60*$C$65*$C66</f>
        <v>0</v>
      </c>
      <c r="LVA66" s="374">
        <f t="shared" ref="LVA66" si="4353">LVA60*$C$65*$C66</f>
        <v>0</v>
      </c>
      <c r="LVC66" s="374">
        <f t="shared" ref="LVC66" si="4354">LVC60*$C$65*$C66</f>
        <v>0</v>
      </c>
      <c r="LVE66" s="374">
        <f t="shared" ref="LVE66" si="4355">LVE60*$C$65*$C66</f>
        <v>0</v>
      </c>
      <c r="LVG66" s="374">
        <f t="shared" ref="LVG66" si="4356">LVG60*$C$65*$C66</f>
        <v>0</v>
      </c>
      <c r="LVI66" s="374">
        <f t="shared" ref="LVI66" si="4357">LVI60*$C$65*$C66</f>
        <v>0</v>
      </c>
      <c r="LVK66" s="374">
        <f t="shared" ref="LVK66" si="4358">LVK60*$C$65*$C66</f>
        <v>0</v>
      </c>
      <c r="LVM66" s="374">
        <f t="shared" ref="LVM66" si="4359">LVM60*$C$65*$C66</f>
        <v>0</v>
      </c>
      <c r="LVO66" s="374">
        <f t="shared" ref="LVO66" si="4360">LVO60*$C$65*$C66</f>
        <v>0</v>
      </c>
      <c r="LVQ66" s="374">
        <f t="shared" ref="LVQ66" si="4361">LVQ60*$C$65*$C66</f>
        <v>0</v>
      </c>
      <c r="LVS66" s="374">
        <f t="shared" ref="LVS66" si="4362">LVS60*$C$65*$C66</f>
        <v>0</v>
      </c>
      <c r="LVU66" s="374">
        <f t="shared" ref="LVU66" si="4363">LVU60*$C$65*$C66</f>
        <v>0</v>
      </c>
      <c r="LVW66" s="374">
        <f t="shared" ref="LVW66" si="4364">LVW60*$C$65*$C66</f>
        <v>0</v>
      </c>
      <c r="LVY66" s="374">
        <f t="shared" ref="LVY66" si="4365">LVY60*$C$65*$C66</f>
        <v>0</v>
      </c>
      <c r="LWA66" s="374">
        <f t="shared" ref="LWA66" si="4366">LWA60*$C$65*$C66</f>
        <v>0</v>
      </c>
      <c r="LWC66" s="374">
        <f t="shared" ref="LWC66" si="4367">LWC60*$C$65*$C66</f>
        <v>0</v>
      </c>
      <c r="LWE66" s="374">
        <f t="shared" ref="LWE66" si="4368">LWE60*$C$65*$C66</f>
        <v>0</v>
      </c>
      <c r="LWG66" s="374">
        <f t="shared" ref="LWG66" si="4369">LWG60*$C$65*$C66</f>
        <v>0</v>
      </c>
      <c r="LWI66" s="374">
        <f t="shared" ref="LWI66" si="4370">LWI60*$C$65*$C66</f>
        <v>0</v>
      </c>
      <c r="LWK66" s="374">
        <f t="shared" ref="LWK66" si="4371">LWK60*$C$65*$C66</f>
        <v>0</v>
      </c>
      <c r="LWM66" s="374">
        <f t="shared" ref="LWM66" si="4372">LWM60*$C$65*$C66</f>
        <v>0</v>
      </c>
      <c r="LWO66" s="374">
        <f t="shared" ref="LWO66" si="4373">LWO60*$C$65*$C66</f>
        <v>0</v>
      </c>
      <c r="LWQ66" s="374">
        <f t="shared" ref="LWQ66" si="4374">LWQ60*$C$65*$C66</f>
        <v>0</v>
      </c>
      <c r="LWS66" s="374">
        <f t="shared" ref="LWS66" si="4375">LWS60*$C$65*$C66</f>
        <v>0</v>
      </c>
      <c r="LWU66" s="374">
        <f t="shared" ref="LWU66" si="4376">LWU60*$C$65*$C66</f>
        <v>0</v>
      </c>
      <c r="LWW66" s="374">
        <f t="shared" ref="LWW66" si="4377">LWW60*$C$65*$C66</f>
        <v>0</v>
      </c>
      <c r="LWY66" s="374">
        <f t="shared" ref="LWY66" si="4378">LWY60*$C$65*$C66</f>
        <v>0</v>
      </c>
      <c r="LXA66" s="374">
        <f t="shared" ref="LXA66" si="4379">LXA60*$C$65*$C66</f>
        <v>0</v>
      </c>
      <c r="LXC66" s="374">
        <f t="shared" ref="LXC66" si="4380">LXC60*$C$65*$C66</f>
        <v>0</v>
      </c>
      <c r="LXE66" s="374">
        <f t="shared" ref="LXE66" si="4381">LXE60*$C$65*$C66</f>
        <v>0</v>
      </c>
      <c r="LXG66" s="374">
        <f t="shared" ref="LXG66" si="4382">LXG60*$C$65*$C66</f>
        <v>0</v>
      </c>
      <c r="LXI66" s="374">
        <f t="shared" ref="LXI66" si="4383">LXI60*$C$65*$C66</f>
        <v>0</v>
      </c>
      <c r="LXK66" s="374">
        <f t="shared" ref="LXK66" si="4384">LXK60*$C$65*$C66</f>
        <v>0</v>
      </c>
      <c r="LXM66" s="374">
        <f t="shared" ref="LXM66" si="4385">LXM60*$C$65*$C66</f>
        <v>0</v>
      </c>
      <c r="LXO66" s="374">
        <f t="shared" ref="LXO66" si="4386">LXO60*$C$65*$C66</f>
        <v>0</v>
      </c>
      <c r="LXQ66" s="374">
        <f t="shared" ref="LXQ66" si="4387">LXQ60*$C$65*$C66</f>
        <v>0</v>
      </c>
      <c r="LXS66" s="374">
        <f t="shared" ref="LXS66" si="4388">LXS60*$C$65*$C66</f>
        <v>0</v>
      </c>
      <c r="LXU66" s="374">
        <f t="shared" ref="LXU66" si="4389">LXU60*$C$65*$C66</f>
        <v>0</v>
      </c>
      <c r="LXW66" s="374">
        <f t="shared" ref="LXW66" si="4390">LXW60*$C$65*$C66</f>
        <v>0</v>
      </c>
      <c r="LXY66" s="374">
        <f t="shared" ref="LXY66" si="4391">LXY60*$C$65*$C66</f>
        <v>0</v>
      </c>
      <c r="LYA66" s="374">
        <f t="shared" ref="LYA66" si="4392">LYA60*$C$65*$C66</f>
        <v>0</v>
      </c>
      <c r="LYC66" s="374">
        <f t="shared" ref="LYC66" si="4393">LYC60*$C$65*$C66</f>
        <v>0</v>
      </c>
      <c r="LYE66" s="374">
        <f t="shared" ref="LYE66" si="4394">LYE60*$C$65*$C66</f>
        <v>0</v>
      </c>
      <c r="LYG66" s="374">
        <f t="shared" ref="LYG66" si="4395">LYG60*$C$65*$C66</f>
        <v>0</v>
      </c>
      <c r="LYI66" s="374">
        <f t="shared" ref="LYI66" si="4396">LYI60*$C$65*$C66</f>
        <v>0</v>
      </c>
      <c r="LYK66" s="374">
        <f t="shared" ref="LYK66" si="4397">LYK60*$C$65*$C66</f>
        <v>0</v>
      </c>
      <c r="LYM66" s="374">
        <f t="shared" ref="LYM66" si="4398">LYM60*$C$65*$C66</f>
        <v>0</v>
      </c>
      <c r="LYO66" s="374">
        <f t="shared" ref="LYO66" si="4399">LYO60*$C$65*$C66</f>
        <v>0</v>
      </c>
      <c r="LYQ66" s="374">
        <f t="shared" ref="LYQ66" si="4400">LYQ60*$C$65*$C66</f>
        <v>0</v>
      </c>
      <c r="LYS66" s="374">
        <f t="shared" ref="LYS66" si="4401">LYS60*$C$65*$C66</f>
        <v>0</v>
      </c>
      <c r="LYU66" s="374">
        <f t="shared" ref="LYU66" si="4402">LYU60*$C$65*$C66</f>
        <v>0</v>
      </c>
      <c r="LYW66" s="374">
        <f t="shared" ref="LYW66" si="4403">LYW60*$C$65*$C66</f>
        <v>0</v>
      </c>
      <c r="LYY66" s="374">
        <f t="shared" ref="LYY66" si="4404">LYY60*$C$65*$C66</f>
        <v>0</v>
      </c>
      <c r="LZA66" s="374">
        <f t="shared" ref="LZA66" si="4405">LZA60*$C$65*$C66</f>
        <v>0</v>
      </c>
      <c r="LZC66" s="374">
        <f t="shared" ref="LZC66" si="4406">LZC60*$C$65*$C66</f>
        <v>0</v>
      </c>
      <c r="LZE66" s="374">
        <f t="shared" ref="LZE66" si="4407">LZE60*$C$65*$C66</f>
        <v>0</v>
      </c>
      <c r="LZG66" s="374">
        <f t="shared" ref="LZG66" si="4408">LZG60*$C$65*$C66</f>
        <v>0</v>
      </c>
      <c r="LZI66" s="374">
        <f t="shared" ref="LZI66" si="4409">LZI60*$C$65*$C66</f>
        <v>0</v>
      </c>
      <c r="LZK66" s="374">
        <f t="shared" ref="LZK66" si="4410">LZK60*$C$65*$C66</f>
        <v>0</v>
      </c>
      <c r="LZM66" s="374">
        <f t="shared" ref="LZM66" si="4411">LZM60*$C$65*$C66</f>
        <v>0</v>
      </c>
      <c r="LZO66" s="374">
        <f t="shared" ref="LZO66" si="4412">LZO60*$C$65*$C66</f>
        <v>0</v>
      </c>
      <c r="LZQ66" s="374">
        <f t="shared" ref="LZQ66" si="4413">LZQ60*$C$65*$C66</f>
        <v>0</v>
      </c>
      <c r="LZS66" s="374">
        <f t="shared" ref="LZS66" si="4414">LZS60*$C$65*$C66</f>
        <v>0</v>
      </c>
      <c r="LZU66" s="374">
        <f t="shared" ref="LZU66" si="4415">LZU60*$C$65*$C66</f>
        <v>0</v>
      </c>
      <c r="LZW66" s="374">
        <f t="shared" ref="LZW66" si="4416">LZW60*$C$65*$C66</f>
        <v>0</v>
      </c>
      <c r="LZY66" s="374">
        <f t="shared" ref="LZY66" si="4417">LZY60*$C$65*$C66</f>
        <v>0</v>
      </c>
      <c r="MAA66" s="374">
        <f t="shared" ref="MAA66" si="4418">MAA60*$C$65*$C66</f>
        <v>0</v>
      </c>
      <c r="MAC66" s="374">
        <f t="shared" ref="MAC66" si="4419">MAC60*$C$65*$C66</f>
        <v>0</v>
      </c>
      <c r="MAE66" s="374">
        <f t="shared" ref="MAE66" si="4420">MAE60*$C$65*$C66</f>
        <v>0</v>
      </c>
      <c r="MAG66" s="374">
        <f t="shared" ref="MAG66" si="4421">MAG60*$C$65*$C66</f>
        <v>0</v>
      </c>
      <c r="MAI66" s="374">
        <f t="shared" ref="MAI66" si="4422">MAI60*$C$65*$C66</f>
        <v>0</v>
      </c>
      <c r="MAK66" s="374">
        <f t="shared" ref="MAK66" si="4423">MAK60*$C$65*$C66</f>
        <v>0</v>
      </c>
      <c r="MAM66" s="374">
        <f t="shared" ref="MAM66" si="4424">MAM60*$C$65*$C66</f>
        <v>0</v>
      </c>
      <c r="MAO66" s="374">
        <f t="shared" ref="MAO66" si="4425">MAO60*$C$65*$C66</f>
        <v>0</v>
      </c>
      <c r="MAQ66" s="374">
        <f t="shared" ref="MAQ66" si="4426">MAQ60*$C$65*$C66</f>
        <v>0</v>
      </c>
      <c r="MAS66" s="374">
        <f t="shared" ref="MAS66" si="4427">MAS60*$C$65*$C66</f>
        <v>0</v>
      </c>
      <c r="MAU66" s="374">
        <f t="shared" ref="MAU66" si="4428">MAU60*$C$65*$C66</f>
        <v>0</v>
      </c>
      <c r="MAW66" s="374">
        <f t="shared" ref="MAW66" si="4429">MAW60*$C$65*$C66</f>
        <v>0</v>
      </c>
      <c r="MAY66" s="374">
        <f t="shared" ref="MAY66" si="4430">MAY60*$C$65*$C66</f>
        <v>0</v>
      </c>
      <c r="MBA66" s="374">
        <f t="shared" ref="MBA66" si="4431">MBA60*$C$65*$C66</f>
        <v>0</v>
      </c>
      <c r="MBC66" s="374">
        <f t="shared" ref="MBC66" si="4432">MBC60*$C$65*$C66</f>
        <v>0</v>
      </c>
      <c r="MBE66" s="374">
        <f t="shared" ref="MBE66" si="4433">MBE60*$C$65*$C66</f>
        <v>0</v>
      </c>
      <c r="MBG66" s="374">
        <f t="shared" ref="MBG66" si="4434">MBG60*$C$65*$C66</f>
        <v>0</v>
      </c>
      <c r="MBI66" s="374">
        <f t="shared" ref="MBI66" si="4435">MBI60*$C$65*$C66</f>
        <v>0</v>
      </c>
      <c r="MBK66" s="374">
        <f t="shared" ref="MBK66" si="4436">MBK60*$C$65*$C66</f>
        <v>0</v>
      </c>
      <c r="MBM66" s="374">
        <f t="shared" ref="MBM66" si="4437">MBM60*$C$65*$C66</f>
        <v>0</v>
      </c>
      <c r="MBO66" s="374">
        <f t="shared" ref="MBO66" si="4438">MBO60*$C$65*$C66</f>
        <v>0</v>
      </c>
      <c r="MBQ66" s="374">
        <f t="shared" ref="MBQ66" si="4439">MBQ60*$C$65*$C66</f>
        <v>0</v>
      </c>
      <c r="MBS66" s="374">
        <f t="shared" ref="MBS66" si="4440">MBS60*$C$65*$C66</f>
        <v>0</v>
      </c>
      <c r="MBU66" s="374">
        <f t="shared" ref="MBU66" si="4441">MBU60*$C$65*$C66</f>
        <v>0</v>
      </c>
      <c r="MBW66" s="374">
        <f t="shared" ref="MBW66" si="4442">MBW60*$C$65*$C66</f>
        <v>0</v>
      </c>
      <c r="MBY66" s="374">
        <f t="shared" ref="MBY66" si="4443">MBY60*$C$65*$C66</f>
        <v>0</v>
      </c>
      <c r="MCA66" s="374">
        <f t="shared" ref="MCA66" si="4444">MCA60*$C$65*$C66</f>
        <v>0</v>
      </c>
      <c r="MCC66" s="374">
        <f t="shared" ref="MCC66" si="4445">MCC60*$C$65*$C66</f>
        <v>0</v>
      </c>
      <c r="MCE66" s="374">
        <f t="shared" ref="MCE66" si="4446">MCE60*$C$65*$C66</f>
        <v>0</v>
      </c>
      <c r="MCG66" s="374">
        <f t="shared" ref="MCG66" si="4447">MCG60*$C$65*$C66</f>
        <v>0</v>
      </c>
      <c r="MCI66" s="374">
        <f t="shared" ref="MCI66" si="4448">MCI60*$C$65*$C66</f>
        <v>0</v>
      </c>
      <c r="MCK66" s="374">
        <f t="shared" ref="MCK66" si="4449">MCK60*$C$65*$C66</f>
        <v>0</v>
      </c>
      <c r="MCM66" s="374">
        <f t="shared" ref="MCM66" si="4450">MCM60*$C$65*$C66</f>
        <v>0</v>
      </c>
      <c r="MCO66" s="374">
        <f t="shared" ref="MCO66" si="4451">MCO60*$C$65*$C66</f>
        <v>0</v>
      </c>
      <c r="MCQ66" s="374">
        <f t="shared" ref="MCQ66" si="4452">MCQ60*$C$65*$C66</f>
        <v>0</v>
      </c>
      <c r="MCS66" s="374">
        <f t="shared" ref="MCS66" si="4453">MCS60*$C$65*$C66</f>
        <v>0</v>
      </c>
      <c r="MCU66" s="374">
        <f t="shared" ref="MCU66" si="4454">MCU60*$C$65*$C66</f>
        <v>0</v>
      </c>
      <c r="MCW66" s="374">
        <f t="shared" ref="MCW66" si="4455">MCW60*$C$65*$C66</f>
        <v>0</v>
      </c>
      <c r="MCY66" s="374">
        <f t="shared" ref="MCY66" si="4456">MCY60*$C$65*$C66</f>
        <v>0</v>
      </c>
      <c r="MDA66" s="374">
        <f t="shared" ref="MDA66" si="4457">MDA60*$C$65*$C66</f>
        <v>0</v>
      </c>
      <c r="MDC66" s="374">
        <f t="shared" ref="MDC66" si="4458">MDC60*$C$65*$C66</f>
        <v>0</v>
      </c>
      <c r="MDE66" s="374">
        <f t="shared" ref="MDE66" si="4459">MDE60*$C$65*$C66</f>
        <v>0</v>
      </c>
      <c r="MDG66" s="374">
        <f t="shared" ref="MDG66" si="4460">MDG60*$C$65*$C66</f>
        <v>0</v>
      </c>
      <c r="MDI66" s="374">
        <f t="shared" ref="MDI66" si="4461">MDI60*$C$65*$C66</f>
        <v>0</v>
      </c>
      <c r="MDK66" s="374">
        <f t="shared" ref="MDK66" si="4462">MDK60*$C$65*$C66</f>
        <v>0</v>
      </c>
      <c r="MDM66" s="374">
        <f t="shared" ref="MDM66" si="4463">MDM60*$C$65*$C66</f>
        <v>0</v>
      </c>
      <c r="MDO66" s="374">
        <f t="shared" ref="MDO66" si="4464">MDO60*$C$65*$C66</f>
        <v>0</v>
      </c>
      <c r="MDQ66" s="374">
        <f t="shared" ref="MDQ66" si="4465">MDQ60*$C$65*$C66</f>
        <v>0</v>
      </c>
      <c r="MDS66" s="374">
        <f t="shared" ref="MDS66" si="4466">MDS60*$C$65*$C66</f>
        <v>0</v>
      </c>
      <c r="MDU66" s="374">
        <f t="shared" ref="MDU66" si="4467">MDU60*$C$65*$C66</f>
        <v>0</v>
      </c>
      <c r="MDW66" s="374">
        <f t="shared" ref="MDW66" si="4468">MDW60*$C$65*$C66</f>
        <v>0</v>
      </c>
      <c r="MDY66" s="374">
        <f t="shared" ref="MDY66" si="4469">MDY60*$C$65*$C66</f>
        <v>0</v>
      </c>
      <c r="MEA66" s="374">
        <f t="shared" ref="MEA66" si="4470">MEA60*$C$65*$C66</f>
        <v>0</v>
      </c>
      <c r="MEC66" s="374">
        <f t="shared" ref="MEC66" si="4471">MEC60*$C$65*$C66</f>
        <v>0</v>
      </c>
      <c r="MEE66" s="374">
        <f t="shared" ref="MEE66" si="4472">MEE60*$C$65*$C66</f>
        <v>0</v>
      </c>
      <c r="MEG66" s="374">
        <f t="shared" ref="MEG66" si="4473">MEG60*$C$65*$C66</f>
        <v>0</v>
      </c>
      <c r="MEI66" s="374">
        <f t="shared" ref="MEI66" si="4474">MEI60*$C$65*$C66</f>
        <v>0</v>
      </c>
      <c r="MEK66" s="374">
        <f t="shared" ref="MEK66" si="4475">MEK60*$C$65*$C66</f>
        <v>0</v>
      </c>
      <c r="MEM66" s="374">
        <f t="shared" ref="MEM66" si="4476">MEM60*$C$65*$C66</f>
        <v>0</v>
      </c>
      <c r="MEO66" s="374">
        <f t="shared" ref="MEO66" si="4477">MEO60*$C$65*$C66</f>
        <v>0</v>
      </c>
      <c r="MEQ66" s="374">
        <f t="shared" ref="MEQ66" si="4478">MEQ60*$C$65*$C66</f>
        <v>0</v>
      </c>
      <c r="MES66" s="374">
        <f t="shared" ref="MES66" si="4479">MES60*$C$65*$C66</f>
        <v>0</v>
      </c>
      <c r="MEU66" s="374">
        <f t="shared" ref="MEU66" si="4480">MEU60*$C$65*$C66</f>
        <v>0</v>
      </c>
      <c r="MEW66" s="374">
        <f t="shared" ref="MEW66" si="4481">MEW60*$C$65*$C66</f>
        <v>0</v>
      </c>
      <c r="MEY66" s="374">
        <f t="shared" ref="MEY66" si="4482">MEY60*$C$65*$C66</f>
        <v>0</v>
      </c>
      <c r="MFA66" s="374">
        <f t="shared" ref="MFA66" si="4483">MFA60*$C$65*$C66</f>
        <v>0</v>
      </c>
      <c r="MFC66" s="374">
        <f t="shared" ref="MFC66" si="4484">MFC60*$C$65*$C66</f>
        <v>0</v>
      </c>
      <c r="MFE66" s="374">
        <f t="shared" ref="MFE66" si="4485">MFE60*$C$65*$C66</f>
        <v>0</v>
      </c>
      <c r="MFG66" s="374">
        <f t="shared" ref="MFG66" si="4486">MFG60*$C$65*$C66</f>
        <v>0</v>
      </c>
      <c r="MFI66" s="374">
        <f t="shared" ref="MFI66" si="4487">MFI60*$C$65*$C66</f>
        <v>0</v>
      </c>
      <c r="MFK66" s="374">
        <f t="shared" ref="MFK66" si="4488">MFK60*$C$65*$C66</f>
        <v>0</v>
      </c>
      <c r="MFM66" s="374">
        <f t="shared" ref="MFM66" si="4489">MFM60*$C$65*$C66</f>
        <v>0</v>
      </c>
      <c r="MFO66" s="374">
        <f t="shared" ref="MFO66" si="4490">MFO60*$C$65*$C66</f>
        <v>0</v>
      </c>
      <c r="MFQ66" s="374">
        <f t="shared" ref="MFQ66" si="4491">MFQ60*$C$65*$C66</f>
        <v>0</v>
      </c>
      <c r="MFS66" s="374">
        <f t="shared" ref="MFS66" si="4492">MFS60*$C$65*$C66</f>
        <v>0</v>
      </c>
      <c r="MFU66" s="374">
        <f t="shared" ref="MFU66" si="4493">MFU60*$C$65*$C66</f>
        <v>0</v>
      </c>
      <c r="MFW66" s="374">
        <f t="shared" ref="MFW66" si="4494">MFW60*$C$65*$C66</f>
        <v>0</v>
      </c>
      <c r="MFY66" s="374">
        <f t="shared" ref="MFY66" si="4495">MFY60*$C$65*$C66</f>
        <v>0</v>
      </c>
      <c r="MGA66" s="374">
        <f t="shared" ref="MGA66" si="4496">MGA60*$C$65*$C66</f>
        <v>0</v>
      </c>
      <c r="MGC66" s="374">
        <f t="shared" ref="MGC66" si="4497">MGC60*$C$65*$C66</f>
        <v>0</v>
      </c>
      <c r="MGE66" s="374">
        <f t="shared" ref="MGE66" si="4498">MGE60*$C$65*$C66</f>
        <v>0</v>
      </c>
      <c r="MGG66" s="374">
        <f t="shared" ref="MGG66" si="4499">MGG60*$C$65*$C66</f>
        <v>0</v>
      </c>
      <c r="MGI66" s="374">
        <f t="shared" ref="MGI66" si="4500">MGI60*$C$65*$C66</f>
        <v>0</v>
      </c>
      <c r="MGK66" s="374">
        <f t="shared" ref="MGK66" si="4501">MGK60*$C$65*$C66</f>
        <v>0</v>
      </c>
      <c r="MGM66" s="374">
        <f t="shared" ref="MGM66" si="4502">MGM60*$C$65*$C66</f>
        <v>0</v>
      </c>
      <c r="MGO66" s="374">
        <f t="shared" ref="MGO66" si="4503">MGO60*$C$65*$C66</f>
        <v>0</v>
      </c>
      <c r="MGQ66" s="374">
        <f t="shared" ref="MGQ66" si="4504">MGQ60*$C$65*$C66</f>
        <v>0</v>
      </c>
      <c r="MGS66" s="374">
        <f t="shared" ref="MGS66" si="4505">MGS60*$C$65*$C66</f>
        <v>0</v>
      </c>
      <c r="MGU66" s="374">
        <f t="shared" ref="MGU66" si="4506">MGU60*$C$65*$C66</f>
        <v>0</v>
      </c>
      <c r="MGW66" s="374">
        <f t="shared" ref="MGW66" si="4507">MGW60*$C$65*$C66</f>
        <v>0</v>
      </c>
      <c r="MGY66" s="374">
        <f t="shared" ref="MGY66" si="4508">MGY60*$C$65*$C66</f>
        <v>0</v>
      </c>
      <c r="MHA66" s="374">
        <f t="shared" ref="MHA66" si="4509">MHA60*$C$65*$C66</f>
        <v>0</v>
      </c>
      <c r="MHC66" s="374">
        <f t="shared" ref="MHC66" si="4510">MHC60*$C$65*$C66</f>
        <v>0</v>
      </c>
      <c r="MHE66" s="374">
        <f t="shared" ref="MHE66" si="4511">MHE60*$C$65*$C66</f>
        <v>0</v>
      </c>
      <c r="MHG66" s="374">
        <f t="shared" ref="MHG66" si="4512">MHG60*$C$65*$C66</f>
        <v>0</v>
      </c>
      <c r="MHI66" s="374">
        <f t="shared" ref="MHI66" si="4513">MHI60*$C$65*$C66</f>
        <v>0</v>
      </c>
      <c r="MHK66" s="374">
        <f t="shared" ref="MHK66" si="4514">MHK60*$C$65*$C66</f>
        <v>0</v>
      </c>
      <c r="MHM66" s="374">
        <f t="shared" ref="MHM66" si="4515">MHM60*$C$65*$C66</f>
        <v>0</v>
      </c>
      <c r="MHO66" s="374">
        <f t="shared" ref="MHO66" si="4516">MHO60*$C$65*$C66</f>
        <v>0</v>
      </c>
      <c r="MHQ66" s="374">
        <f t="shared" ref="MHQ66" si="4517">MHQ60*$C$65*$C66</f>
        <v>0</v>
      </c>
      <c r="MHS66" s="374">
        <f t="shared" ref="MHS66" si="4518">MHS60*$C$65*$C66</f>
        <v>0</v>
      </c>
      <c r="MHU66" s="374">
        <f t="shared" ref="MHU66" si="4519">MHU60*$C$65*$C66</f>
        <v>0</v>
      </c>
      <c r="MHW66" s="374">
        <f t="shared" ref="MHW66" si="4520">MHW60*$C$65*$C66</f>
        <v>0</v>
      </c>
      <c r="MHY66" s="374">
        <f t="shared" ref="MHY66" si="4521">MHY60*$C$65*$C66</f>
        <v>0</v>
      </c>
      <c r="MIA66" s="374">
        <f t="shared" ref="MIA66" si="4522">MIA60*$C$65*$C66</f>
        <v>0</v>
      </c>
      <c r="MIC66" s="374">
        <f t="shared" ref="MIC66" si="4523">MIC60*$C$65*$C66</f>
        <v>0</v>
      </c>
      <c r="MIE66" s="374">
        <f t="shared" ref="MIE66" si="4524">MIE60*$C$65*$C66</f>
        <v>0</v>
      </c>
      <c r="MIG66" s="374">
        <f t="shared" ref="MIG66" si="4525">MIG60*$C$65*$C66</f>
        <v>0</v>
      </c>
      <c r="MII66" s="374">
        <f t="shared" ref="MII66" si="4526">MII60*$C$65*$C66</f>
        <v>0</v>
      </c>
      <c r="MIK66" s="374">
        <f t="shared" ref="MIK66" si="4527">MIK60*$C$65*$C66</f>
        <v>0</v>
      </c>
      <c r="MIM66" s="374">
        <f t="shared" ref="MIM66" si="4528">MIM60*$C$65*$C66</f>
        <v>0</v>
      </c>
      <c r="MIO66" s="374">
        <f t="shared" ref="MIO66" si="4529">MIO60*$C$65*$C66</f>
        <v>0</v>
      </c>
      <c r="MIQ66" s="374">
        <f t="shared" ref="MIQ66" si="4530">MIQ60*$C$65*$C66</f>
        <v>0</v>
      </c>
      <c r="MIS66" s="374">
        <f t="shared" ref="MIS66" si="4531">MIS60*$C$65*$C66</f>
        <v>0</v>
      </c>
      <c r="MIU66" s="374">
        <f t="shared" ref="MIU66" si="4532">MIU60*$C$65*$C66</f>
        <v>0</v>
      </c>
      <c r="MIW66" s="374">
        <f t="shared" ref="MIW66" si="4533">MIW60*$C$65*$C66</f>
        <v>0</v>
      </c>
      <c r="MIY66" s="374">
        <f t="shared" ref="MIY66" si="4534">MIY60*$C$65*$C66</f>
        <v>0</v>
      </c>
      <c r="MJA66" s="374">
        <f t="shared" ref="MJA66" si="4535">MJA60*$C$65*$C66</f>
        <v>0</v>
      </c>
      <c r="MJC66" s="374">
        <f t="shared" ref="MJC66" si="4536">MJC60*$C$65*$C66</f>
        <v>0</v>
      </c>
      <c r="MJE66" s="374">
        <f t="shared" ref="MJE66" si="4537">MJE60*$C$65*$C66</f>
        <v>0</v>
      </c>
      <c r="MJG66" s="374">
        <f t="shared" ref="MJG66" si="4538">MJG60*$C$65*$C66</f>
        <v>0</v>
      </c>
      <c r="MJI66" s="374">
        <f t="shared" ref="MJI66" si="4539">MJI60*$C$65*$C66</f>
        <v>0</v>
      </c>
      <c r="MJK66" s="374">
        <f t="shared" ref="MJK66" si="4540">MJK60*$C$65*$C66</f>
        <v>0</v>
      </c>
      <c r="MJM66" s="374">
        <f t="shared" ref="MJM66" si="4541">MJM60*$C$65*$C66</f>
        <v>0</v>
      </c>
      <c r="MJO66" s="374">
        <f t="shared" ref="MJO66" si="4542">MJO60*$C$65*$C66</f>
        <v>0</v>
      </c>
      <c r="MJQ66" s="374">
        <f t="shared" ref="MJQ66" si="4543">MJQ60*$C$65*$C66</f>
        <v>0</v>
      </c>
      <c r="MJS66" s="374">
        <f t="shared" ref="MJS66" si="4544">MJS60*$C$65*$C66</f>
        <v>0</v>
      </c>
      <c r="MJU66" s="374">
        <f t="shared" ref="MJU66" si="4545">MJU60*$C$65*$C66</f>
        <v>0</v>
      </c>
      <c r="MJW66" s="374">
        <f t="shared" ref="MJW66" si="4546">MJW60*$C$65*$C66</f>
        <v>0</v>
      </c>
      <c r="MJY66" s="374">
        <f t="shared" ref="MJY66" si="4547">MJY60*$C$65*$C66</f>
        <v>0</v>
      </c>
      <c r="MKA66" s="374">
        <f t="shared" ref="MKA66" si="4548">MKA60*$C$65*$C66</f>
        <v>0</v>
      </c>
      <c r="MKC66" s="374">
        <f t="shared" ref="MKC66" si="4549">MKC60*$C$65*$C66</f>
        <v>0</v>
      </c>
      <c r="MKE66" s="374">
        <f t="shared" ref="MKE66" si="4550">MKE60*$C$65*$C66</f>
        <v>0</v>
      </c>
      <c r="MKG66" s="374">
        <f t="shared" ref="MKG66" si="4551">MKG60*$C$65*$C66</f>
        <v>0</v>
      </c>
      <c r="MKI66" s="374">
        <f t="shared" ref="MKI66" si="4552">MKI60*$C$65*$C66</f>
        <v>0</v>
      </c>
      <c r="MKK66" s="374">
        <f t="shared" ref="MKK66" si="4553">MKK60*$C$65*$C66</f>
        <v>0</v>
      </c>
      <c r="MKM66" s="374">
        <f t="shared" ref="MKM66" si="4554">MKM60*$C$65*$C66</f>
        <v>0</v>
      </c>
      <c r="MKO66" s="374">
        <f t="shared" ref="MKO66" si="4555">MKO60*$C$65*$C66</f>
        <v>0</v>
      </c>
      <c r="MKQ66" s="374">
        <f t="shared" ref="MKQ66" si="4556">MKQ60*$C$65*$C66</f>
        <v>0</v>
      </c>
      <c r="MKS66" s="374">
        <f t="shared" ref="MKS66" si="4557">MKS60*$C$65*$C66</f>
        <v>0</v>
      </c>
      <c r="MKU66" s="374">
        <f t="shared" ref="MKU66" si="4558">MKU60*$C$65*$C66</f>
        <v>0</v>
      </c>
      <c r="MKW66" s="374">
        <f t="shared" ref="MKW66" si="4559">MKW60*$C$65*$C66</f>
        <v>0</v>
      </c>
      <c r="MKY66" s="374">
        <f t="shared" ref="MKY66" si="4560">MKY60*$C$65*$C66</f>
        <v>0</v>
      </c>
      <c r="MLA66" s="374">
        <f t="shared" ref="MLA66" si="4561">MLA60*$C$65*$C66</f>
        <v>0</v>
      </c>
      <c r="MLC66" s="374">
        <f t="shared" ref="MLC66" si="4562">MLC60*$C$65*$C66</f>
        <v>0</v>
      </c>
      <c r="MLE66" s="374">
        <f t="shared" ref="MLE66" si="4563">MLE60*$C$65*$C66</f>
        <v>0</v>
      </c>
      <c r="MLG66" s="374">
        <f t="shared" ref="MLG66" si="4564">MLG60*$C$65*$C66</f>
        <v>0</v>
      </c>
      <c r="MLI66" s="374">
        <f t="shared" ref="MLI66" si="4565">MLI60*$C$65*$C66</f>
        <v>0</v>
      </c>
      <c r="MLK66" s="374">
        <f t="shared" ref="MLK66" si="4566">MLK60*$C$65*$C66</f>
        <v>0</v>
      </c>
      <c r="MLM66" s="374">
        <f t="shared" ref="MLM66" si="4567">MLM60*$C$65*$C66</f>
        <v>0</v>
      </c>
      <c r="MLO66" s="374">
        <f t="shared" ref="MLO66" si="4568">MLO60*$C$65*$C66</f>
        <v>0</v>
      </c>
      <c r="MLQ66" s="374">
        <f t="shared" ref="MLQ66" si="4569">MLQ60*$C$65*$C66</f>
        <v>0</v>
      </c>
      <c r="MLS66" s="374">
        <f t="shared" ref="MLS66" si="4570">MLS60*$C$65*$C66</f>
        <v>0</v>
      </c>
      <c r="MLU66" s="374">
        <f t="shared" ref="MLU66" si="4571">MLU60*$C$65*$C66</f>
        <v>0</v>
      </c>
      <c r="MLW66" s="374">
        <f t="shared" ref="MLW66" si="4572">MLW60*$C$65*$C66</f>
        <v>0</v>
      </c>
      <c r="MLY66" s="374">
        <f t="shared" ref="MLY66" si="4573">MLY60*$C$65*$C66</f>
        <v>0</v>
      </c>
      <c r="MMA66" s="374">
        <f t="shared" ref="MMA66" si="4574">MMA60*$C$65*$C66</f>
        <v>0</v>
      </c>
      <c r="MMC66" s="374">
        <f t="shared" ref="MMC66" si="4575">MMC60*$C$65*$C66</f>
        <v>0</v>
      </c>
      <c r="MME66" s="374">
        <f t="shared" ref="MME66" si="4576">MME60*$C$65*$C66</f>
        <v>0</v>
      </c>
      <c r="MMG66" s="374">
        <f t="shared" ref="MMG66" si="4577">MMG60*$C$65*$C66</f>
        <v>0</v>
      </c>
      <c r="MMI66" s="374">
        <f t="shared" ref="MMI66" si="4578">MMI60*$C$65*$C66</f>
        <v>0</v>
      </c>
      <c r="MMK66" s="374">
        <f t="shared" ref="MMK66" si="4579">MMK60*$C$65*$C66</f>
        <v>0</v>
      </c>
      <c r="MMM66" s="374">
        <f t="shared" ref="MMM66" si="4580">MMM60*$C$65*$C66</f>
        <v>0</v>
      </c>
      <c r="MMO66" s="374">
        <f t="shared" ref="MMO66" si="4581">MMO60*$C$65*$C66</f>
        <v>0</v>
      </c>
      <c r="MMQ66" s="374">
        <f t="shared" ref="MMQ66" si="4582">MMQ60*$C$65*$C66</f>
        <v>0</v>
      </c>
      <c r="MMS66" s="374">
        <f t="shared" ref="MMS66" si="4583">MMS60*$C$65*$C66</f>
        <v>0</v>
      </c>
      <c r="MMU66" s="374">
        <f t="shared" ref="MMU66" si="4584">MMU60*$C$65*$C66</f>
        <v>0</v>
      </c>
      <c r="MMW66" s="374">
        <f t="shared" ref="MMW66" si="4585">MMW60*$C$65*$C66</f>
        <v>0</v>
      </c>
      <c r="MMY66" s="374">
        <f t="shared" ref="MMY66" si="4586">MMY60*$C$65*$C66</f>
        <v>0</v>
      </c>
      <c r="MNA66" s="374">
        <f t="shared" ref="MNA66" si="4587">MNA60*$C$65*$C66</f>
        <v>0</v>
      </c>
      <c r="MNC66" s="374">
        <f t="shared" ref="MNC66" si="4588">MNC60*$C$65*$C66</f>
        <v>0</v>
      </c>
      <c r="MNE66" s="374">
        <f t="shared" ref="MNE66" si="4589">MNE60*$C$65*$C66</f>
        <v>0</v>
      </c>
      <c r="MNG66" s="374">
        <f t="shared" ref="MNG66" si="4590">MNG60*$C$65*$C66</f>
        <v>0</v>
      </c>
      <c r="MNI66" s="374">
        <f t="shared" ref="MNI66" si="4591">MNI60*$C$65*$C66</f>
        <v>0</v>
      </c>
      <c r="MNK66" s="374">
        <f t="shared" ref="MNK66" si="4592">MNK60*$C$65*$C66</f>
        <v>0</v>
      </c>
      <c r="MNM66" s="374">
        <f t="shared" ref="MNM66" si="4593">MNM60*$C$65*$C66</f>
        <v>0</v>
      </c>
      <c r="MNO66" s="374">
        <f t="shared" ref="MNO66" si="4594">MNO60*$C$65*$C66</f>
        <v>0</v>
      </c>
      <c r="MNQ66" s="374">
        <f t="shared" ref="MNQ66" si="4595">MNQ60*$C$65*$C66</f>
        <v>0</v>
      </c>
      <c r="MNS66" s="374">
        <f t="shared" ref="MNS66" si="4596">MNS60*$C$65*$C66</f>
        <v>0</v>
      </c>
      <c r="MNU66" s="374">
        <f t="shared" ref="MNU66" si="4597">MNU60*$C$65*$C66</f>
        <v>0</v>
      </c>
      <c r="MNW66" s="374">
        <f t="shared" ref="MNW66" si="4598">MNW60*$C$65*$C66</f>
        <v>0</v>
      </c>
      <c r="MNY66" s="374">
        <f t="shared" ref="MNY66" si="4599">MNY60*$C$65*$C66</f>
        <v>0</v>
      </c>
      <c r="MOA66" s="374">
        <f t="shared" ref="MOA66" si="4600">MOA60*$C$65*$C66</f>
        <v>0</v>
      </c>
      <c r="MOC66" s="374">
        <f t="shared" ref="MOC66" si="4601">MOC60*$C$65*$C66</f>
        <v>0</v>
      </c>
      <c r="MOE66" s="374">
        <f t="shared" ref="MOE66" si="4602">MOE60*$C$65*$C66</f>
        <v>0</v>
      </c>
      <c r="MOG66" s="374">
        <f t="shared" ref="MOG66" si="4603">MOG60*$C$65*$C66</f>
        <v>0</v>
      </c>
      <c r="MOI66" s="374">
        <f t="shared" ref="MOI66" si="4604">MOI60*$C$65*$C66</f>
        <v>0</v>
      </c>
      <c r="MOK66" s="374">
        <f t="shared" ref="MOK66" si="4605">MOK60*$C$65*$C66</f>
        <v>0</v>
      </c>
      <c r="MOM66" s="374">
        <f t="shared" ref="MOM66" si="4606">MOM60*$C$65*$C66</f>
        <v>0</v>
      </c>
      <c r="MOO66" s="374">
        <f t="shared" ref="MOO66" si="4607">MOO60*$C$65*$C66</f>
        <v>0</v>
      </c>
      <c r="MOQ66" s="374">
        <f t="shared" ref="MOQ66" si="4608">MOQ60*$C$65*$C66</f>
        <v>0</v>
      </c>
      <c r="MOS66" s="374">
        <f t="shared" ref="MOS66" si="4609">MOS60*$C$65*$C66</f>
        <v>0</v>
      </c>
      <c r="MOU66" s="374">
        <f t="shared" ref="MOU66" si="4610">MOU60*$C$65*$C66</f>
        <v>0</v>
      </c>
      <c r="MOW66" s="374">
        <f t="shared" ref="MOW66" si="4611">MOW60*$C$65*$C66</f>
        <v>0</v>
      </c>
      <c r="MOY66" s="374">
        <f t="shared" ref="MOY66" si="4612">MOY60*$C$65*$C66</f>
        <v>0</v>
      </c>
      <c r="MPA66" s="374">
        <f t="shared" ref="MPA66" si="4613">MPA60*$C$65*$C66</f>
        <v>0</v>
      </c>
      <c r="MPC66" s="374">
        <f t="shared" ref="MPC66" si="4614">MPC60*$C$65*$C66</f>
        <v>0</v>
      </c>
      <c r="MPE66" s="374">
        <f t="shared" ref="MPE66" si="4615">MPE60*$C$65*$C66</f>
        <v>0</v>
      </c>
      <c r="MPG66" s="374">
        <f t="shared" ref="MPG66" si="4616">MPG60*$C$65*$C66</f>
        <v>0</v>
      </c>
      <c r="MPI66" s="374">
        <f t="shared" ref="MPI66" si="4617">MPI60*$C$65*$C66</f>
        <v>0</v>
      </c>
      <c r="MPK66" s="374">
        <f t="shared" ref="MPK66" si="4618">MPK60*$C$65*$C66</f>
        <v>0</v>
      </c>
      <c r="MPM66" s="374">
        <f t="shared" ref="MPM66" si="4619">MPM60*$C$65*$C66</f>
        <v>0</v>
      </c>
      <c r="MPO66" s="374">
        <f t="shared" ref="MPO66" si="4620">MPO60*$C$65*$C66</f>
        <v>0</v>
      </c>
      <c r="MPQ66" s="374">
        <f t="shared" ref="MPQ66" si="4621">MPQ60*$C$65*$C66</f>
        <v>0</v>
      </c>
      <c r="MPS66" s="374">
        <f t="shared" ref="MPS66" si="4622">MPS60*$C$65*$C66</f>
        <v>0</v>
      </c>
      <c r="MPU66" s="374">
        <f t="shared" ref="MPU66" si="4623">MPU60*$C$65*$C66</f>
        <v>0</v>
      </c>
      <c r="MPW66" s="374">
        <f t="shared" ref="MPW66" si="4624">MPW60*$C$65*$C66</f>
        <v>0</v>
      </c>
      <c r="MPY66" s="374">
        <f t="shared" ref="MPY66" si="4625">MPY60*$C$65*$C66</f>
        <v>0</v>
      </c>
      <c r="MQA66" s="374">
        <f t="shared" ref="MQA66" si="4626">MQA60*$C$65*$C66</f>
        <v>0</v>
      </c>
      <c r="MQC66" s="374">
        <f t="shared" ref="MQC66" si="4627">MQC60*$C$65*$C66</f>
        <v>0</v>
      </c>
      <c r="MQE66" s="374">
        <f t="shared" ref="MQE66" si="4628">MQE60*$C$65*$C66</f>
        <v>0</v>
      </c>
      <c r="MQG66" s="374">
        <f t="shared" ref="MQG66" si="4629">MQG60*$C$65*$C66</f>
        <v>0</v>
      </c>
      <c r="MQI66" s="374">
        <f t="shared" ref="MQI66" si="4630">MQI60*$C$65*$C66</f>
        <v>0</v>
      </c>
      <c r="MQK66" s="374">
        <f t="shared" ref="MQK66" si="4631">MQK60*$C$65*$C66</f>
        <v>0</v>
      </c>
      <c r="MQM66" s="374">
        <f t="shared" ref="MQM66" si="4632">MQM60*$C$65*$C66</f>
        <v>0</v>
      </c>
      <c r="MQO66" s="374">
        <f t="shared" ref="MQO66" si="4633">MQO60*$C$65*$C66</f>
        <v>0</v>
      </c>
      <c r="MQQ66" s="374">
        <f t="shared" ref="MQQ66" si="4634">MQQ60*$C$65*$C66</f>
        <v>0</v>
      </c>
      <c r="MQS66" s="374">
        <f t="shared" ref="MQS66" si="4635">MQS60*$C$65*$C66</f>
        <v>0</v>
      </c>
      <c r="MQU66" s="374">
        <f t="shared" ref="MQU66" si="4636">MQU60*$C$65*$C66</f>
        <v>0</v>
      </c>
      <c r="MQW66" s="374">
        <f t="shared" ref="MQW66" si="4637">MQW60*$C$65*$C66</f>
        <v>0</v>
      </c>
      <c r="MQY66" s="374">
        <f t="shared" ref="MQY66" si="4638">MQY60*$C$65*$C66</f>
        <v>0</v>
      </c>
      <c r="MRA66" s="374">
        <f t="shared" ref="MRA66" si="4639">MRA60*$C$65*$C66</f>
        <v>0</v>
      </c>
      <c r="MRC66" s="374">
        <f t="shared" ref="MRC66" si="4640">MRC60*$C$65*$C66</f>
        <v>0</v>
      </c>
      <c r="MRE66" s="374">
        <f t="shared" ref="MRE66" si="4641">MRE60*$C$65*$C66</f>
        <v>0</v>
      </c>
      <c r="MRG66" s="374">
        <f t="shared" ref="MRG66" si="4642">MRG60*$C$65*$C66</f>
        <v>0</v>
      </c>
      <c r="MRI66" s="374">
        <f t="shared" ref="MRI66" si="4643">MRI60*$C$65*$C66</f>
        <v>0</v>
      </c>
      <c r="MRK66" s="374">
        <f t="shared" ref="MRK66" si="4644">MRK60*$C$65*$C66</f>
        <v>0</v>
      </c>
      <c r="MRM66" s="374">
        <f t="shared" ref="MRM66" si="4645">MRM60*$C$65*$C66</f>
        <v>0</v>
      </c>
      <c r="MRO66" s="374">
        <f t="shared" ref="MRO66" si="4646">MRO60*$C$65*$C66</f>
        <v>0</v>
      </c>
      <c r="MRQ66" s="374">
        <f t="shared" ref="MRQ66" si="4647">MRQ60*$C$65*$C66</f>
        <v>0</v>
      </c>
      <c r="MRS66" s="374">
        <f t="shared" ref="MRS66" si="4648">MRS60*$C$65*$C66</f>
        <v>0</v>
      </c>
      <c r="MRU66" s="374">
        <f t="shared" ref="MRU66" si="4649">MRU60*$C$65*$C66</f>
        <v>0</v>
      </c>
      <c r="MRW66" s="374">
        <f t="shared" ref="MRW66" si="4650">MRW60*$C$65*$C66</f>
        <v>0</v>
      </c>
      <c r="MRY66" s="374">
        <f t="shared" ref="MRY66" si="4651">MRY60*$C$65*$C66</f>
        <v>0</v>
      </c>
      <c r="MSA66" s="374">
        <f t="shared" ref="MSA66" si="4652">MSA60*$C$65*$C66</f>
        <v>0</v>
      </c>
      <c r="MSC66" s="374">
        <f t="shared" ref="MSC66" si="4653">MSC60*$C$65*$C66</f>
        <v>0</v>
      </c>
      <c r="MSE66" s="374">
        <f t="shared" ref="MSE66" si="4654">MSE60*$C$65*$C66</f>
        <v>0</v>
      </c>
      <c r="MSG66" s="374">
        <f t="shared" ref="MSG66" si="4655">MSG60*$C$65*$C66</f>
        <v>0</v>
      </c>
      <c r="MSI66" s="374">
        <f t="shared" ref="MSI66" si="4656">MSI60*$C$65*$C66</f>
        <v>0</v>
      </c>
      <c r="MSK66" s="374">
        <f t="shared" ref="MSK66" si="4657">MSK60*$C$65*$C66</f>
        <v>0</v>
      </c>
      <c r="MSM66" s="374">
        <f t="shared" ref="MSM66" si="4658">MSM60*$C$65*$C66</f>
        <v>0</v>
      </c>
      <c r="MSO66" s="374">
        <f t="shared" ref="MSO66" si="4659">MSO60*$C$65*$C66</f>
        <v>0</v>
      </c>
      <c r="MSQ66" s="374">
        <f t="shared" ref="MSQ66" si="4660">MSQ60*$C$65*$C66</f>
        <v>0</v>
      </c>
      <c r="MSS66" s="374">
        <f t="shared" ref="MSS66" si="4661">MSS60*$C$65*$C66</f>
        <v>0</v>
      </c>
      <c r="MSU66" s="374">
        <f t="shared" ref="MSU66" si="4662">MSU60*$C$65*$C66</f>
        <v>0</v>
      </c>
      <c r="MSW66" s="374">
        <f t="shared" ref="MSW66" si="4663">MSW60*$C$65*$C66</f>
        <v>0</v>
      </c>
      <c r="MSY66" s="374">
        <f t="shared" ref="MSY66" si="4664">MSY60*$C$65*$C66</f>
        <v>0</v>
      </c>
      <c r="MTA66" s="374">
        <f t="shared" ref="MTA66" si="4665">MTA60*$C$65*$C66</f>
        <v>0</v>
      </c>
      <c r="MTC66" s="374">
        <f t="shared" ref="MTC66" si="4666">MTC60*$C$65*$C66</f>
        <v>0</v>
      </c>
      <c r="MTE66" s="374">
        <f t="shared" ref="MTE66" si="4667">MTE60*$C$65*$C66</f>
        <v>0</v>
      </c>
      <c r="MTG66" s="374">
        <f t="shared" ref="MTG66" si="4668">MTG60*$C$65*$C66</f>
        <v>0</v>
      </c>
      <c r="MTI66" s="374">
        <f t="shared" ref="MTI66" si="4669">MTI60*$C$65*$C66</f>
        <v>0</v>
      </c>
      <c r="MTK66" s="374">
        <f t="shared" ref="MTK66" si="4670">MTK60*$C$65*$C66</f>
        <v>0</v>
      </c>
      <c r="MTM66" s="374">
        <f t="shared" ref="MTM66" si="4671">MTM60*$C$65*$C66</f>
        <v>0</v>
      </c>
      <c r="MTO66" s="374">
        <f t="shared" ref="MTO66" si="4672">MTO60*$C$65*$C66</f>
        <v>0</v>
      </c>
      <c r="MTQ66" s="374">
        <f t="shared" ref="MTQ66" si="4673">MTQ60*$C$65*$C66</f>
        <v>0</v>
      </c>
      <c r="MTS66" s="374">
        <f t="shared" ref="MTS66" si="4674">MTS60*$C$65*$C66</f>
        <v>0</v>
      </c>
      <c r="MTU66" s="374">
        <f t="shared" ref="MTU66" si="4675">MTU60*$C$65*$C66</f>
        <v>0</v>
      </c>
      <c r="MTW66" s="374">
        <f t="shared" ref="MTW66" si="4676">MTW60*$C$65*$C66</f>
        <v>0</v>
      </c>
      <c r="MTY66" s="374">
        <f t="shared" ref="MTY66" si="4677">MTY60*$C$65*$C66</f>
        <v>0</v>
      </c>
      <c r="MUA66" s="374">
        <f t="shared" ref="MUA66" si="4678">MUA60*$C$65*$C66</f>
        <v>0</v>
      </c>
      <c r="MUC66" s="374">
        <f t="shared" ref="MUC66" si="4679">MUC60*$C$65*$C66</f>
        <v>0</v>
      </c>
      <c r="MUE66" s="374">
        <f t="shared" ref="MUE66" si="4680">MUE60*$C$65*$C66</f>
        <v>0</v>
      </c>
      <c r="MUG66" s="374">
        <f t="shared" ref="MUG66" si="4681">MUG60*$C$65*$C66</f>
        <v>0</v>
      </c>
      <c r="MUI66" s="374">
        <f t="shared" ref="MUI66" si="4682">MUI60*$C$65*$C66</f>
        <v>0</v>
      </c>
      <c r="MUK66" s="374">
        <f t="shared" ref="MUK66" si="4683">MUK60*$C$65*$C66</f>
        <v>0</v>
      </c>
      <c r="MUM66" s="374">
        <f t="shared" ref="MUM66" si="4684">MUM60*$C$65*$C66</f>
        <v>0</v>
      </c>
      <c r="MUO66" s="374">
        <f t="shared" ref="MUO66" si="4685">MUO60*$C$65*$C66</f>
        <v>0</v>
      </c>
      <c r="MUQ66" s="374">
        <f t="shared" ref="MUQ66" si="4686">MUQ60*$C$65*$C66</f>
        <v>0</v>
      </c>
      <c r="MUS66" s="374">
        <f t="shared" ref="MUS66" si="4687">MUS60*$C$65*$C66</f>
        <v>0</v>
      </c>
      <c r="MUU66" s="374">
        <f t="shared" ref="MUU66" si="4688">MUU60*$C$65*$C66</f>
        <v>0</v>
      </c>
      <c r="MUW66" s="374">
        <f t="shared" ref="MUW66" si="4689">MUW60*$C$65*$C66</f>
        <v>0</v>
      </c>
      <c r="MUY66" s="374">
        <f t="shared" ref="MUY66" si="4690">MUY60*$C$65*$C66</f>
        <v>0</v>
      </c>
      <c r="MVA66" s="374">
        <f t="shared" ref="MVA66" si="4691">MVA60*$C$65*$C66</f>
        <v>0</v>
      </c>
      <c r="MVC66" s="374">
        <f t="shared" ref="MVC66" si="4692">MVC60*$C$65*$C66</f>
        <v>0</v>
      </c>
      <c r="MVE66" s="374">
        <f t="shared" ref="MVE66" si="4693">MVE60*$C$65*$C66</f>
        <v>0</v>
      </c>
      <c r="MVG66" s="374">
        <f t="shared" ref="MVG66" si="4694">MVG60*$C$65*$C66</f>
        <v>0</v>
      </c>
      <c r="MVI66" s="374">
        <f t="shared" ref="MVI66" si="4695">MVI60*$C$65*$C66</f>
        <v>0</v>
      </c>
      <c r="MVK66" s="374">
        <f t="shared" ref="MVK66" si="4696">MVK60*$C$65*$C66</f>
        <v>0</v>
      </c>
      <c r="MVM66" s="374">
        <f t="shared" ref="MVM66" si="4697">MVM60*$C$65*$C66</f>
        <v>0</v>
      </c>
      <c r="MVO66" s="374">
        <f t="shared" ref="MVO66" si="4698">MVO60*$C$65*$C66</f>
        <v>0</v>
      </c>
      <c r="MVQ66" s="374">
        <f t="shared" ref="MVQ66" si="4699">MVQ60*$C$65*$C66</f>
        <v>0</v>
      </c>
      <c r="MVS66" s="374">
        <f t="shared" ref="MVS66" si="4700">MVS60*$C$65*$C66</f>
        <v>0</v>
      </c>
      <c r="MVU66" s="374">
        <f t="shared" ref="MVU66" si="4701">MVU60*$C$65*$C66</f>
        <v>0</v>
      </c>
      <c r="MVW66" s="374">
        <f t="shared" ref="MVW66" si="4702">MVW60*$C$65*$C66</f>
        <v>0</v>
      </c>
      <c r="MVY66" s="374">
        <f t="shared" ref="MVY66" si="4703">MVY60*$C$65*$C66</f>
        <v>0</v>
      </c>
      <c r="MWA66" s="374">
        <f t="shared" ref="MWA66" si="4704">MWA60*$C$65*$C66</f>
        <v>0</v>
      </c>
      <c r="MWC66" s="374">
        <f t="shared" ref="MWC66" si="4705">MWC60*$C$65*$C66</f>
        <v>0</v>
      </c>
      <c r="MWE66" s="374">
        <f t="shared" ref="MWE66" si="4706">MWE60*$C$65*$C66</f>
        <v>0</v>
      </c>
      <c r="MWG66" s="374">
        <f t="shared" ref="MWG66" si="4707">MWG60*$C$65*$C66</f>
        <v>0</v>
      </c>
      <c r="MWI66" s="374">
        <f t="shared" ref="MWI66" si="4708">MWI60*$C$65*$C66</f>
        <v>0</v>
      </c>
      <c r="MWK66" s="374">
        <f t="shared" ref="MWK66" si="4709">MWK60*$C$65*$C66</f>
        <v>0</v>
      </c>
      <c r="MWM66" s="374">
        <f t="shared" ref="MWM66" si="4710">MWM60*$C$65*$C66</f>
        <v>0</v>
      </c>
      <c r="MWO66" s="374">
        <f t="shared" ref="MWO66" si="4711">MWO60*$C$65*$C66</f>
        <v>0</v>
      </c>
      <c r="MWQ66" s="374">
        <f t="shared" ref="MWQ66" si="4712">MWQ60*$C$65*$C66</f>
        <v>0</v>
      </c>
      <c r="MWS66" s="374">
        <f t="shared" ref="MWS66" si="4713">MWS60*$C$65*$C66</f>
        <v>0</v>
      </c>
      <c r="MWU66" s="374">
        <f t="shared" ref="MWU66" si="4714">MWU60*$C$65*$C66</f>
        <v>0</v>
      </c>
      <c r="MWW66" s="374">
        <f t="shared" ref="MWW66" si="4715">MWW60*$C$65*$C66</f>
        <v>0</v>
      </c>
      <c r="MWY66" s="374">
        <f t="shared" ref="MWY66" si="4716">MWY60*$C$65*$C66</f>
        <v>0</v>
      </c>
      <c r="MXA66" s="374">
        <f t="shared" ref="MXA66" si="4717">MXA60*$C$65*$C66</f>
        <v>0</v>
      </c>
      <c r="MXC66" s="374">
        <f t="shared" ref="MXC66" si="4718">MXC60*$C$65*$C66</f>
        <v>0</v>
      </c>
      <c r="MXE66" s="374">
        <f t="shared" ref="MXE66" si="4719">MXE60*$C$65*$C66</f>
        <v>0</v>
      </c>
      <c r="MXG66" s="374">
        <f t="shared" ref="MXG66" si="4720">MXG60*$C$65*$C66</f>
        <v>0</v>
      </c>
      <c r="MXI66" s="374">
        <f t="shared" ref="MXI66" si="4721">MXI60*$C$65*$C66</f>
        <v>0</v>
      </c>
      <c r="MXK66" s="374">
        <f t="shared" ref="MXK66" si="4722">MXK60*$C$65*$C66</f>
        <v>0</v>
      </c>
      <c r="MXM66" s="374">
        <f t="shared" ref="MXM66" si="4723">MXM60*$C$65*$C66</f>
        <v>0</v>
      </c>
      <c r="MXO66" s="374">
        <f t="shared" ref="MXO66" si="4724">MXO60*$C$65*$C66</f>
        <v>0</v>
      </c>
      <c r="MXQ66" s="374">
        <f t="shared" ref="MXQ66" si="4725">MXQ60*$C$65*$C66</f>
        <v>0</v>
      </c>
      <c r="MXS66" s="374">
        <f t="shared" ref="MXS66" si="4726">MXS60*$C$65*$C66</f>
        <v>0</v>
      </c>
      <c r="MXU66" s="374">
        <f t="shared" ref="MXU66" si="4727">MXU60*$C$65*$C66</f>
        <v>0</v>
      </c>
      <c r="MXW66" s="374">
        <f t="shared" ref="MXW66" si="4728">MXW60*$C$65*$C66</f>
        <v>0</v>
      </c>
      <c r="MXY66" s="374">
        <f t="shared" ref="MXY66" si="4729">MXY60*$C$65*$C66</f>
        <v>0</v>
      </c>
      <c r="MYA66" s="374">
        <f t="shared" ref="MYA66" si="4730">MYA60*$C$65*$C66</f>
        <v>0</v>
      </c>
      <c r="MYC66" s="374">
        <f t="shared" ref="MYC66" si="4731">MYC60*$C$65*$C66</f>
        <v>0</v>
      </c>
      <c r="MYE66" s="374">
        <f t="shared" ref="MYE66" si="4732">MYE60*$C$65*$C66</f>
        <v>0</v>
      </c>
      <c r="MYG66" s="374">
        <f t="shared" ref="MYG66" si="4733">MYG60*$C$65*$C66</f>
        <v>0</v>
      </c>
      <c r="MYI66" s="374">
        <f t="shared" ref="MYI66" si="4734">MYI60*$C$65*$C66</f>
        <v>0</v>
      </c>
      <c r="MYK66" s="374">
        <f t="shared" ref="MYK66" si="4735">MYK60*$C$65*$C66</f>
        <v>0</v>
      </c>
      <c r="MYM66" s="374">
        <f t="shared" ref="MYM66" si="4736">MYM60*$C$65*$C66</f>
        <v>0</v>
      </c>
      <c r="MYO66" s="374">
        <f t="shared" ref="MYO66" si="4737">MYO60*$C$65*$C66</f>
        <v>0</v>
      </c>
      <c r="MYQ66" s="374">
        <f t="shared" ref="MYQ66" si="4738">MYQ60*$C$65*$C66</f>
        <v>0</v>
      </c>
      <c r="MYS66" s="374">
        <f t="shared" ref="MYS66" si="4739">MYS60*$C$65*$C66</f>
        <v>0</v>
      </c>
      <c r="MYU66" s="374">
        <f t="shared" ref="MYU66" si="4740">MYU60*$C$65*$C66</f>
        <v>0</v>
      </c>
      <c r="MYW66" s="374">
        <f t="shared" ref="MYW66" si="4741">MYW60*$C$65*$C66</f>
        <v>0</v>
      </c>
      <c r="MYY66" s="374">
        <f t="shared" ref="MYY66" si="4742">MYY60*$C$65*$C66</f>
        <v>0</v>
      </c>
      <c r="MZA66" s="374">
        <f t="shared" ref="MZA66" si="4743">MZA60*$C$65*$C66</f>
        <v>0</v>
      </c>
      <c r="MZC66" s="374">
        <f t="shared" ref="MZC66" si="4744">MZC60*$C$65*$C66</f>
        <v>0</v>
      </c>
      <c r="MZE66" s="374">
        <f t="shared" ref="MZE66" si="4745">MZE60*$C$65*$C66</f>
        <v>0</v>
      </c>
      <c r="MZG66" s="374">
        <f t="shared" ref="MZG66" si="4746">MZG60*$C$65*$C66</f>
        <v>0</v>
      </c>
      <c r="MZI66" s="374">
        <f t="shared" ref="MZI66" si="4747">MZI60*$C$65*$C66</f>
        <v>0</v>
      </c>
      <c r="MZK66" s="374">
        <f t="shared" ref="MZK66" si="4748">MZK60*$C$65*$C66</f>
        <v>0</v>
      </c>
      <c r="MZM66" s="374">
        <f t="shared" ref="MZM66" si="4749">MZM60*$C$65*$C66</f>
        <v>0</v>
      </c>
      <c r="MZO66" s="374">
        <f t="shared" ref="MZO66" si="4750">MZO60*$C$65*$C66</f>
        <v>0</v>
      </c>
      <c r="MZQ66" s="374">
        <f t="shared" ref="MZQ66" si="4751">MZQ60*$C$65*$C66</f>
        <v>0</v>
      </c>
      <c r="MZS66" s="374">
        <f t="shared" ref="MZS66" si="4752">MZS60*$C$65*$C66</f>
        <v>0</v>
      </c>
      <c r="MZU66" s="374">
        <f t="shared" ref="MZU66" si="4753">MZU60*$C$65*$C66</f>
        <v>0</v>
      </c>
      <c r="MZW66" s="374">
        <f t="shared" ref="MZW66" si="4754">MZW60*$C$65*$C66</f>
        <v>0</v>
      </c>
      <c r="MZY66" s="374">
        <f t="shared" ref="MZY66" si="4755">MZY60*$C$65*$C66</f>
        <v>0</v>
      </c>
      <c r="NAA66" s="374">
        <f t="shared" ref="NAA66" si="4756">NAA60*$C$65*$C66</f>
        <v>0</v>
      </c>
      <c r="NAC66" s="374">
        <f t="shared" ref="NAC66" si="4757">NAC60*$C$65*$C66</f>
        <v>0</v>
      </c>
      <c r="NAE66" s="374">
        <f t="shared" ref="NAE66" si="4758">NAE60*$C$65*$C66</f>
        <v>0</v>
      </c>
      <c r="NAG66" s="374">
        <f t="shared" ref="NAG66" si="4759">NAG60*$C$65*$C66</f>
        <v>0</v>
      </c>
      <c r="NAI66" s="374">
        <f t="shared" ref="NAI66" si="4760">NAI60*$C$65*$C66</f>
        <v>0</v>
      </c>
      <c r="NAK66" s="374">
        <f t="shared" ref="NAK66" si="4761">NAK60*$C$65*$C66</f>
        <v>0</v>
      </c>
      <c r="NAM66" s="374">
        <f t="shared" ref="NAM66" si="4762">NAM60*$C$65*$C66</f>
        <v>0</v>
      </c>
      <c r="NAO66" s="374">
        <f t="shared" ref="NAO66" si="4763">NAO60*$C$65*$C66</f>
        <v>0</v>
      </c>
      <c r="NAQ66" s="374">
        <f t="shared" ref="NAQ66" si="4764">NAQ60*$C$65*$C66</f>
        <v>0</v>
      </c>
      <c r="NAS66" s="374">
        <f t="shared" ref="NAS66" si="4765">NAS60*$C$65*$C66</f>
        <v>0</v>
      </c>
      <c r="NAU66" s="374">
        <f t="shared" ref="NAU66" si="4766">NAU60*$C$65*$C66</f>
        <v>0</v>
      </c>
      <c r="NAW66" s="374">
        <f t="shared" ref="NAW66" si="4767">NAW60*$C$65*$C66</f>
        <v>0</v>
      </c>
      <c r="NAY66" s="374">
        <f t="shared" ref="NAY66" si="4768">NAY60*$C$65*$C66</f>
        <v>0</v>
      </c>
      <c r="NBA66" s="374">
        <f t="shared" ref="NBA66" si="4769">NBA60*$C$65*$C66</f>
        <v>0</v>
      </c>
      <c r="NBC66" s="374">
        <f t="shared" ref="NBC66" si="4770">NBC60*$C$65*$C66</f>
        <v>0</v>
      </c>
      <c r="NBE66" s="374">
        <f t="shared" ref="NBE66" si="4771">NBE60*$C$65*$C66</f>
        <v>0</v>
      </c>
      <c r="NBG66" s="374">
        <f t="shared" ref="NBG66" si="4772">NBG60*$C$65*$C66</f>
        <v>0</v>
      </c>
      <c r="NBI66" s="374">
        <f t="shared" ref="NBI66" si="4773">NBI60*$C$65*$C66</f>
        <v>0</v>
      </c>
      <c r="NBK66" s="374">
        <f t="shared" ref="NBK66" si="4774">NBK60*$C$65*$C66</f>
        <v>0</v>
      </c>
      <c r="NBM66" s="374">
        <f t="shared" ref="NBM66" si="4775">NBM60*$C$65*$C66</f>
        <v>0</v>
      </c>
      <c r="NBO66" s="374">
        <f t="shared" ref="NBO66" si="4776">NBO60*$C$65*$C66</f>
        <v>0</v>
      </c>
      <c r="NBQ66" s="374">
        <f t="shared" ref="NBQ66" si="4777">NBQ60*$C$65*$C66</f>
        <v>0</v>
      </c>
      <c r="NBS66" s="374">
        <f t="shared" ref="NBS66" si="4778">NBS60*$C$65*$C66</f>
        <v>0</v>
      </c>
      <c r="NBU66" s="374">
        <f t="shared" ref="NBU66" si="4779">NBU60*$C$65*$C66</f>
        <v>0</v>
      </c>
      <c r="NBW66" s="374">
        <f t="shared" ref="NBW66" si="4780">NBW60*$C$65*$C66</f>
        <v>0</v>
      </c>
      <c r="NBY66" s="374">
        <f t="shared" ref="NBY66" si="4781">NBY60*$C$65*$C66</f>
        <v>0</v>
      </c>
      <c r="NCA66" s="374">
        <f t="shared" ref="NCA66" si="4782">NCA60*$C$65*$C66</f>
        <v>0</v>
      </c>
      <c r="NCC66" s="374">
        <f t="shared" ref="NCC66" si="4783">NCC60*$C$65*$C66</f>
        <v>0</v>
      </c>
      <c r="NCE66" s="374">
        <f t="shared" ref="NCE66" si="4784">NCE60*$C$65*$C66</f>
        <v>0</v>
      </c>
      <c r="NCG66" s="374">
        <f t="shared" ref="NCG66" si="4785">NCG60*$C$65*$C66</f>
        <v>0</v>
      </c>
      <c r="NCI66" s="374">
        <f t="shared" ref="NCI66" si="4786">NCI60*$C$65*$C66</f>
        <v>0</v>
      </c>
      <c r="NCK66" s="374">
        <f t="shared" ref="NCK66" si="4787">NCK60*$C$65*$C66</f>
        <v>0</v>
      </c>
      <c r="NCM66" s="374">
        <f t="shared" ref="NCM66" si="4788">NCM60*$C$65*$C66</f>
        <v>0</v>
      </c>
      <c r="NCO66" s="374">
        <f t="shared" ref="NCO66" si="4789">NCO60*$C$65*$C66</f>
        <v>0</v>
      </c>
      <c r="NCQ66" s="374">
        <f t="shared" ref="NCQ66" si="4790">NCQ60*$C$65*$C66</f>
        <v>0</v>
      </c>
      <c r="NCS66" s="374">
        <f t="shared" ref="NCS66" si="4791">NCS60*$C$65*$C66</f>
        <v>0</v>
      </c>
      <c r="NCU66" s="374">
        <f t="shared" ref="NCU66" si="4792">NCU60*$C$65*$C66</f>
        <v>0</v>
      </c>
      <c r="NCW66" s="374">
        <f t="shared" ref="NCW66" si="4793">NCW60*$C$65*$C66</f>
        <v>0</v>
      </c>
      <c r="NCY66" s="374">
        <f t="shared" ref="NCY66" si="4794">NCY60*$C$65*$C66</f>
        <v>0</v>
      </c>
      <c r="NDA66" s="374">
        <f t="shared" ref="NDA66" si="4795">NDA60*$C$65*$C66</f>
        <v>0</v>
      </c>
      <c r="NDC66" s="374">
        <f t="shared" ref="NDC66" si="4796">NDC60*$C$65*$C66</f>
        <v>0</v>
      </c>
      <c r="NDE66" s="374">
        <f t="shared" ref="NDE66" si="4797">NDE60*$C$65*$C66</f>
        <v>0</v>
      </c>
      <c r="NDG66" s="374">
        <f t="shared" ref="NDG66" si="4798">NDG60*$C$65*$C66</f>
        <v>0</v>
      </c>
      <c r="NDI66" s="374">
        <f t="shared" ref="NDI66" si="4799">NDI60*$C$65*$C66</f>
        <v>0</v>
      </c>
      <c r="NDK66" s="374">
        <f t="shared" ref="NDK66" si="4800">NDK60*$C$65*$C66</f>
        <v>0</v>
      </c>
      <c r="NDM66" s="374">
        <f t="shared" ref="NDM66" si="4801">NDM60*$C$65*$C66</f>
        <v>0</v>
      </c>
      <c r="NDO66" s="374">
        <f t="shared" ref="NDO66" si="4802">NDO60*$C$65*$C66</f>
        <v>0</v>
      </c>
      <c r="NDQ66" s="374">
        <f t="shared" ref="NDQ66" si="4803">NDQ60*$C$65*$C66</f>
        <v>0</v>
      </c>
      <c r="NDS66" s="374">
        <f t="shared" ref="NDS66" si="4804">NDS60*$C$65*$C66</f>
        <v>0</v>
      </c>
      <c r="NDU66" s="374">
        <f t="shared" ref="NDU66" si="4805">NDU60*$C$65*$C66</f>
        <v>0</v>
      </c>
      <c r="NDW66" s="374">
        <f t="shared" ref="NDW66" si="4806">NDW60*$C$65*$C66</f>
        <v>0</v>
      </c>
      <c r="NDY66" s="374">
        <f t="shared" ref="NDY66" si="4807">NDY60*$C$65*$C66</f>
        <v>0</v>
      </c>
      <c r="NEA66" s="374">
        <f t="shared" ref="NEA66" si="4808">NEA60*$C$65*$C66</f>
        <v>0</v>
      </c>
      <c r="NEC66" s="374">
        <f t="shared" ref="NEC66" si="4809">NEC60*$C$65*$C66</f>
        <v>0</v>
      </c>
      <c r="NEE66" s="374">
        <f t="shared" ref="NEE66" si="4810">NEE60*$C$65*$C66</f>
        <v>0</v>
      </c>
      <c r="NEG66" s="374">
        <f t="shared" ref="NEG66" si="4811">NEG60*$C$65*$C66</f>
        <v>0</v>
      </c>
      <c r="NEI66" s="374">
        <f t="shared" ref="NEI66" si="4812">NEI60*$C$65*$C66</f>
        <v>0</v>
      </c>
      <c r="NEK66" s="374">
        <f t="shared" ref="NEK66" si="4813">NEK60*$C$65*$C66</f>
        <v>0</v>
      </c>
      <c r="NEM66" s="374">
        <f t="shared" ref="NEM66" si="4814">NEM60*$C$65*$C66</f>
        <v>0</v>
      </c>
      <c r="NEO66" s="374">
        <f t="shared" ref="NEO66" si="4815">NEO60*$C$65*$C66</f>
        <v>0</v>
      </c>
      <c r="NEQ66" s="374">
        <f t="shared" ref="NEQ66" si="4816">NEQ60*$C$65*$C66</f>
        <v>0</v>
      </c>
      <c r="NES66" s="374">
        <f t="shared" ref="NES66" si="4817">NES60*$C$65*$C66</f>
        <v>0</v>
      </c>
      <c r="NEU66" s="374">
        <f t="shared" ref="NEU66" si="4818">NEU60*$C$65*$C66</f>
        <v>0</v>
      </c>
      <c r="NEW66" s="374">
        <f t="shared" ref="NEW66" si="4819">NEW60*$C$65*$C66</f>
        <v>0</v>
      </c>
      <c r="NEY66" s="374">
        <f t="shared" ref="NEY66" si="4820">NEY60*$C$65*$C66</f>
        <v>0</v>
      </c>
      <c r="NFA66" s="374">
        <f t="shared" ref="NFA66" si="4821">NFA60*$C$65*$C66</f>
        <v>0</v>
      </c>
      <c r="NFC66" s="374">
        <f t="shared" ref="NFC66" si="4822">NFC60*$C$65*$C66</f>
        <v>0</v>
      </c>
      <c r="NFE66" s="374">
        <f t="shared" ref="NFE66" si="4823">NFE60*$C$65*$C66</f>
        <v>0</v>
      </c>
      <c r="NFG66" s="374">
        <f t="shared" ref="NFG66" si="4824">NFG60*$C$65*$C66</f>
        <v>0</v>
      </c>
      <c r="NFI66" s="374">
        <f t="shared" ref="NFI66" si="4825">NFI60*$C$65*$C66</f>
        <v>0</v>
      </c>
      <c r="NFK66" s="374">
        <f t="shared" ref="NFK66" si="4826">NFK60*$C$65*$C66</f>
        <v>0</v>
      </c>
      <c r="NFM66" s="374">
        <f t="shared" ref="NFM66" si="4827">NFM60*$C$65*$C66</f>
        <v>0</v>
      </c>
      <c r="NFO66" s="374">
        <f t="shared" ref="NFO66" si="4828">NFO60*$C$65*$C66</f>
        <v>0</v>
      </c>
      <c r="NFQ66" s="374">
        <f t="shared" ref="NFQ66" si="4829">NFQ60*$C$65*$C66</f>
        <v>0</v>
      </c>
      <c r="NFS66" s="374">
        <f t="shared" ref="NFS66" si="4830">NFS60*$C$65*$C66</f>
        <v>0</v>
      </c>
      <c r="NFU66" s="374">
        <f t="shared" ref="NFU66" si="4831">NFU60*$C$65*$C66</f>
        <v>0</v>
      </c>
      <c r="NFW66" s="374">
        <f t="shared" ref="NFW66" si="4832">NFW60*$C$65*$C66</f>
        <v>0</v>
      </c>
      <c r="NFY66" s="374">
        <f t="shared" ref="NFY66" si="4833">NFY60*$C$65*$C66</f>
        <v>0</v>
      </c>
      <c r="NGA66" s="374">
        <f t="shared" ref="NGA66" si="4834">NGA60*$C$65*$C66</f>
        <v>0</v>
      </c>
      <c r="NGC66" s="374">
        <f t="shared" ref="NGC66" si="4835">NGC60*$C$65*$C66</f>
        <v>0</v>
      </c>
      <c r="NGE66" s="374">
        <f t="shared" ref="NGE66" si="4836">NGE60*$C$65*$C66</f>
        <v>0</v>
      </c>
      <c r="NGG66" s="374">
        <f t="shared" ref="NGG66" si="4837">NGG60*$C$65*$C66</f>
        <v>0</v>
      </c>
      <c r="NGI66" s="374">
        <f t="shared" ref="NGI66" si="4838">NGI60*$C$65*$C66</f>
        <v>0</v>
      </c>
      <c r="NGK66" s="374">
        <f t="shared" ref="NGK66" si="4839">NGK60*$C$65*$C66</f>
        <v>0</v>
      </c>
      <c r="NGM66" s="374">
        <f t="shared" ref="NGM66" si="4840">NGM60*$C$65*$C66</f>
        <v>0</v>
      </c>
      <c r="NGO66" s="374">
        <f t="shared" ref="NGO66" si="4841">NGO60*$C$65*$C66</f>
        <v>0</v>
      </c>
      <c r="NGQ66" s="374">
        <f t="shared" ref="NGQ66" si="4842">NGQ60*$C$65*$C66</f>
        <v>0</v>
      </c>
      <c r="NGS66" s="374">
        <f t="shared" ref="NGS66" si="4843">NGS60*$C$65*$C66</f>
        <v>0</v>
      </c>
      <c r="NGU66" s="374">
        <f t="shared" ref="NGU66" si="4844">NGU60*$C$65*$C66</f>
        <v>0</v>
      </c>
      <c r="NGW66" s="374">
        <f t="shared" ref="NGW66" si="4845">NGW60*$C$65*$C66</f>
        <v>0</v>
      </c>
      <c r="NGY66" s="374">
        <f t="shared" ref="NGY66" si="4846">NGY60*$C$65*$C66</f>
        <v>0</v>
      </c>
      <c r="NHA66" s="374">
        <f t="shared" ref="NHA66" si="4847">NHA60*$C$65*$C66</f>
        <v>0</v>
      </c>
      <c r="NHC66" s="374">
        <f t="shared" ref="NHC66" si="4848">NHC60*$C$65*$C66</f>
        <v>0</v>
      </c>
      <c r="NHE66" s="374">
        <f t="shared" ref="NHE66" si="4849">NHE60*$C$65*$C66</f>
        <v>0</v>
      </c>
      <c r="NHG66" s="374">
        <f t="shared" ref="NHG66" si="4850">NHG60*$C$65*$C66</f>
        <v>0</v>
      </c>
      <c r="NHI66" s="374">
        <f t="shared" ref="NHI66" si="4851">NHI60*$C$65*$C66</f>
        <v>0</v>
      </c>
      <c r="NHK66" s="374">
        <f t="shared" ref="NHK66" si="4852">NHK60*$C$65*$C66</f>
        <v>0</v>
      </c>
      <c r="NHM66" s="374">
        <f t="shared" ref="NHM66" si="4853">NHM60*$C$65*$C66</f>
        <v>0</v>
      </c>
      <c r="NHO66" s="374">
        <f t="shared" ref="NHO66" si="4854">NHO60*$C$65*$C66</f>
        <v>0</v>
      </c>
      <c r="NHQ66" s="374">
        <f t="shared" ref="NHQ66" si="4855">NHQ60*$C$65*$C66</f>
        <v>0</v>
      </c>
      <c r="NHS66" s="374">
        <f t="shared" ref="NHS66" si="4856">NHS60*$C$65*$C66</f>
        <v>0</v>
      </c>
      <c r="NHU66" s="374">
        <f t="shared" ref="NHU66" si="4857">NHU60*$C$65*$C66</f>
        <v>0</v>
      </c>
      <c r="NHW66" s="374">
        <f t="shared" ref="NHW66" si="4858">NHW60*$C$65*$C66</f>
        <v>0</v>
      </c>
      <c r="NHY66" s="374">
        <f t="shared" ref="NHY66" si="4859">NHY60*$C$65*$C66</f>
        <v>0</v>
      </c>
      <c r="NIA66" s="374">
        <f t="shared" ref="NIA66" si="4860">NIA60*$C$65*$C66</f>
        <v>0</v>
      </c>
      <c r="NIC66" s="374">
        <f t="shared" ref="NIC66" si="4861">NIC60*$C$65*$C66</f>
        <v>0</v>
      </c>
      <c r="NIE66" s="374">
        <f t="shared" ref="NIE66" si="4862">NIE60*$C$65*$C66</f>
        <v>0</v>
      </c>
      <c r="NIG66" s="374">
        <f t="shared" ref="NIG66" si="4863">NIG60*$C$65*$C66</f>
        <v>0</v>
      </c>
      <c r="NII66" s="374">
        <f t="shared" ref="NII66" si="4864">NII60*$C$65*$C66</f>
        <v>0</v>
      </c>
      <c r="NIK66" s="374">
        <f t="shared" ref="NIK66" si="4865">NIK60*$C$65*$C66</f>
        <v>0</v>
      </c>
      <c r="NIM66" s="374">
        <f t="shared" ref="NIM66" si="4866">NIM60*$C$65*$C66</f>
        <v>0</v>
      </c>
      <c r="NIO66" s="374">
        <f t="shared" ref="NIO66" si="4867">NIO60*$C$65*$C66</f>
        <v>0</v>
      </c>
      <c r="NIQ66" s="374">
        <f t="shared" ref="NIQ66" si="4868">NIQ60*$C$65*$C66</f>
        <v>0</v>
      </c>
      <c r="NIS66" s="374">
        <f t="shared" ref="NIS66" si="4869">NIS60*$C$65*$C66</f>
        <v>0</v>
      </c>
      <c r="NIU66" s="374">
        <f t="shared" ref="NIU66" si="4870">NIU60*$C$65*$C66</f>
        <v>0</v>
      </c>
      <c r="NIW66" s="374">
        <f t="shared" ref="NIW66" si="4871">NIW60*$C$65*$C66</f>
        <v>0</v>
      </c>
      <c r="NIY66" s="374">
        <f t="shared" ref="NIY66" si="4872">NIY60*$C$65*$C66</f>
        <v>0</v>
      </c>
      <c r="NJA66" s="374">
        <f t="shared" ref="NJA66" si="4873">NJA60*$C$65*$C66</f>
        <v>0</v>
      </c>
      <c r="NJC66" s="374">
        <f t="shared" ref="NJC66" si="4874">NJC60*$C$65*$C66</f>
        <v>0</v>
      </c>
      <c r="NJE66" s="374">
        <f t="shared" ref="NJE66" si="4875">NJE60*$C$65*$C66</f>
        <v>0</v>
      </c>
      <c r="NJG66" s="374">
        <f t="shared" ref="NJG66" si="4876">NJG60*$C$65*$C66</f>
        <v>0</v>
      </c>
      <c r="NJI66" s="374">
        <f t="shared" ref="NJI66" si="4877">NJI60*$C$65*$C66</f>
        <v>0</v>
      </c>
      <c r="NJK66" s="374">
        <f t="shared" ref="NJK66" si="4878">NJK60*$C$65*$C66</f>
        <v>0</v>
      </c>
      <c r="NJM66" s="374">
        <f t="shared" ref="NJM66" si="4879">NJM60*$C$65*$C66</f>
        <v>0</v>
      </c>
      <c r="NJO66" s="374">
        <f t="shared" ref="NJO66" si="4880">NJO60*$C$65*$C66</f>
        <v>0</v>
      </c>
      <c r="NJQ66" s="374">
        <f t="shared" ref="NJQ66" si="4881">NJQ60*$C$65*$C66</f>
        <v>0</v>
      </c>
      <c r="NJS66" s="374">
        <f t="shared" ref="NJS66" si="4882">NJS60*$C$65*$C66</f>
        <v>0</v>
      </c>
      <c r="NJU66" s="374">
        <f t="shared" ref="NJU66" si="4883">NJU60*$C$65*$C66</f>
        <v>0</v>
      </c>
      <c r="NJW66" s="374">
        <f t="shared" ref="NJW66" si="4884">NJW60*$C$65*$C66</f>
        <v>0</v>
      </c>
      <c r="NJY66" s="374">
        <f t="shared" ref="NJY66" si="4885">NJY60*$C$65*$C66</f>
        <v>0</v>
      </c>
      <c r="NKA66" s="374">
        <f t="shared" ref="NKA66" si="4886">NKA60*$C$65*$C66</f>
        <v>0</v>
      </c>
      <c r="NKC66" s="374">
        <f t="shared" ref="NKC66" si="4887">NKC60*$C$65*$C66</f>
        <v>0</v>
      </c>
      <c r="NKE66" s="374">
        <f t="shared" ref="NKE66" si="4888">NKE60*$C$65*$C66</f>
        <v>0</v>
      </c>
      <c r="NKG66" s="374">
        <f t="shared" ref="NKG66" si="4889">NKG60*$C$65*$C66</f>
        <v>0</v>
      </c>
      <c r="NKI66" s="374">
        <f t="shared" ref="NKI66" si="4890">NKI60*$C$65*$C66</f>
        <v>0</v>
      </c>
      <c r="NKK66" s="374">
        <f t="shared" ref="NKK66" si="4891">NKK60*$C$65*$C66</f>
        <v>0</v>
      </c>
      <c r="NKM66" s="374">
        <f t="shared" ref="NKM66" si="4892">NKM60*$C$65*$C66</f>
        <v>0</v>
      </c>
      <c r="NKO66" s="374">
        <f t="shared" ref="NKO66" si="4893">NKO60*$C$65*$C66</f>
        <v>0</v>
      </c>
      <c r="NKQ66" s="374">
        <f t="shared" ref="NKQ66" si="4894">NKQ60*$C$65*$C66</f>
        <v>0</v>
      </c>
      <c r="NKS66" s="374">
        <f t="shared" ref="NKS66" si="4895">NKS60*$C$65*$C66</f>
        <v>0</v>
      </c>
      <c r="NKU66" s="374">
        <f t="shared" ref="NKU66" si="4896">NKU60*$C$65*$C66</f>
        <v>0</v>
      </c>
      <c r="NKW66" s="374">
        <f t="shared" ref="NKW66" si="4897">NKW60*$C$65*$C66</f>
        <v>0</v>
      </c>
      <c r="NKY66" s="374">
        <f t="shared" ref="NKY66" si="4898">NKY60*$C$65*$C66</f>
        <v>0</v>
      </c>
      <c r="NLA66" s="374">
        <f t="shared" ref="NLA66" si="4899">NLA60*$C$65*$C66</f>
        <v>0</v>
      </c>
      <c r="NLC66" s="374">
        <f t="shared" ref="NLC66" si="4900">NLC60*$C$65*$C66</f>
        <v>0</v>
      </c>
      <c r="NLE66" s="374">
        <f t="shared" ref="NLE66" si="4901">NLE60*$C$65*$C66</f>
        <v>0</v>
      </c>
      <c r="NLG66" s="374">
        <f t="shared" ref="NLG66" si="4902">NLG60*$C$65*$C66</f>
        <v>0</v>
      </c>
      <c r="NLI66" s="374">
        <f t="shared" ref="NLI66" si="4903">NLI60*$C$65*$C66</f>
        <v>0</v>
      </c>
      <c r="NLK66" s="374">
        <f t="shared" ref="NLK66" si="4904">NLK60*$C$65*$C66</f>
        <v>0</v>
      </c>
      <c r="NLM66" s="374">
        <f t="shared" ref="NLM66" si="4905">NLM60*$C$65*$C66</f>
        <v>0</v>
      </c>
      <c r="NLO66" s="374">
        <f t="shared" ref="NLO66" si="4906">NLO60*$C$65*$C66</f>
        <v>0</v>
      </c>
      <c r="NLQ66" s="374">
        <f t="shared" ref="NLQ66" si="4907">NLQ60*$C$65*$C66</f>
        <v>0</v>
      </c>
      <c r="NLS66" s="374">
        <f t="shared" ref="NLS66" si="4908">NLS60*$C$65*$C66</f>
        <v>0</v>
      </c>
      <c r="NLU66" s="374">
        <f t="shared" ref="NLU66" si="4909">NLU60*$C$65*$C66</f>
        <v>0</v>
      </c>
      <c r="NLW66" s="374">
        <f t="shared" ref="NLW66" si="4910">NLW60*$C$65*$C66</f>
        <v>0</v>
      </c>
      <c r="NLY66" s="374">
        <f t="shared" ref="NLY66" si="4911">NLY60*$C$65*$C66</f>
        <v>0</v>
      </c>
      <c r="NMA66" s="374">
        <f t="shared" ref="NMA66" si="4912">NMA60*$C$65*$C66</f>
        <v>0</v>
      </c>
      <c r="NMC66" s="374">
        <f t="shared" ref="NMC66" si="4913">NMC60*$C$65*$C66</f>
        <v>0</v>
      </c>
      <c r="NME66" s="374">
        <f t="shared" ref="NME66" si="4914">NME60*$C$65*$C66</f>
        <v>0</v>
      </c>
      <c r="NMG66" s="374">
        <f t="shared" ref="NMG66" si="4915">NMG60*$C$65*$C66</f>
        <v>0</v>
      </c>
      <c r="NMI66" s="374">
        <f t="shared" ref="NMI66" si="4916">NMI60*$C$65*$C66</f>
        <v>0</v>
      </c>
      <c r="NMK66" s="374">
        <f t="shared" ref="NMK66" si="4917">NMK60*$C$65*$C66</f>
        <v>0</v>
      </c>
      <c r="NMM66" s="374">
        <f t="shared" ref="NMM66" si="4918">NMM60*$C$65*$C66</f>
        <v>0</v>
      </c>
      <c r="NMO66" s="374">
        <f t="shared" ref="NMO66" si="4919">NMO60*$C$65*$C66</f>
        <v>0</v>
      </c>
      <c r="NMQ66" s="374">
        <f t="shared" ref="NMQ66" si="4920">NMQ60*$C$65*$C66</f>
        <v>0</v>
      </c>
      <c r="NMS66" s="374">
        <f t="shared" ref="NMS66" si="4921">NMS60*$C$65*$C66</f>
        <v>0</v>
      </c>
      <c r="NMU66" s="374">
        <f t="shared" ref="NMU66" si="4922">NMU60*$C$65*$C66</f>
        <v>0</v>
      </c>
      <c r="NMW66" s="374">
        <f t="shared" ref="NMW66" si="4923">NMW60*$C$65*$C66</f>
        <v>0</v>
      </c>
      <c r="NMY66" s="374">
        <f t="shared" ref="NMY66" si="4924">NMY60*$C$65*$C66</f>
        <v>0</v>
      </c>
      <c r="NNA66" s="374">
        <f t="shared" ref="NNA66" si="4925">NNA60*$C$65*$C66</f>
        <v>0</v>
      </c>
      <c r="NNC66" s="374">
        <f t="shared" ref="NNC66" si="4926">NNC60*$C$65*$C66</f>
        <v>0</v>
      </c>
      <c r="NNE66" s="374">
        <f t="shared" ref="NNE66" si="4927">NNE60*$C$65*$C66</f>
        <v>0</v>
      </c>
      <c r="NNG66" s="374">
        <f t="shared" ref="NNG66" si="4928">NNG60*$C$65*$C66</f>
        <v>0</v>
      </c>
      <c r="NNI66" s="374">
        <f t="shared" ref="NNI66" si="4929">NNI60*$C$65*$C66</f>
        <v>0</v>
      </c>
      <c r="NNK66" s="374">
        <f t="shared" ref="NNK66" si="4930">NNK60*$C$65*$C66</f>
        <v>0</v>
      </c>
      <c r="NNM66" s="374">
        <f t="shared" ref="NNM66" si="4931">NNM60*$C$65*$C66</f>
        <v>0</v>
      </c>
      <c r="NNO66" s="374">
        <f t="shared" ref="NNO66" si="4932">NNO60*$C$65*$C66</f>
        <v>0</v>
      </c>
      <c r="NNQ66" s="374">
        <f t="shared" ref="NNQ66" si="4933">NNQ60*$C$65*$C66</f>
        <v>0</v>
      </c>
      <c r="NNS66" s="374">
        <f t="shared" ref="NNS66" si="4934">NNS60*$C$65*$C66</f>
        <v>0</v>
      </c>
      <c r="NNU66" s="374">
        <f t="shared" ref="NNU66" si="4935">NNU60*$C$65*$C66</f>
        <v>0</v>
      </c>
      <c r="NNW66" s="374">
        <f t="shared" ref="NNW66" si="4936">NNW60*$C$65*$C66</f>
        <v>0</v>
      </c>
      <c r="NNY66" s="374">
        <f t="shared" ref="NNY66" si="4937">NNY60*$C$65*$C66</f>
        <v>0</v>
      </c>
      <c r="NOA66" s="374">
        <f t="shared" ref="NOA66" si="4938">NOA60*$C$65*$C66</f>
        <v>0</v>
      </c>
      <c r="NOC66" s="374">
        <f t="shared" ref="NOC66" si="4939">NOC60*$C$65*$C66</f>
        <v>0</v>
      </c>
      <c r="NOE66" s="374">
        <f t="shared" ref="NOE66" si="4940">NOE60*$C$65*$C66</f>
        <v>0</v>
      </c>
      <c r="NOG66" s="374">
        <f t="shared" ref="NOG66" si="4941">NOG60*$C$65*$C66</f>
        <v>0</v>
      </c>
      <c r="NOI66" s="374">
        <f t="shared" ref="NOI66" si="4942">NOI60*$C$65*$C66</f>
        <v>0</v>
      </c>
      <c r="NOK66" s="374">
        <f t="shared" ref="NOK66" si="4943">NOK60*$C$65*$C66</f>
        <v>0</v>
      </c>
      <c r="NOM66" s="374">
        <f t="shared" ref="NOM66" si="4944">NOM60*$C$65*$C66</f>
        <v>0</v>
      </c>
      <c r="NOO66" s="374">
        <f t="shared" ref="NOO66" si="4945">NOO60*$C$65*$C66</f>
        <v>0</v>
      </c>
      <c r="NOQ66" s="374">
        <f t="shared" ref="NOQ66" si="4946">NOQ60*$C$65*$C66</f>
        <v>0</v>
      </c>
      <c r="NOS66" s="374">
        <f t="shared" ref="NOS66" si="4947">NOS60*$C$65*$C66</f>
        <v>0</v>
      </c>
      <c r="NOU66" s="374">
        <f t="shared" ref="NOU66" si="4948">NOU60*$C$65*$C66</f>
        <v>0</v>
      </c>
      <c r="NOW66" s="374">
        <f t="shared" ref="NOW66" si="4949">NOW60*$C$65*$C66</f>
        <v>0</v>
      </c>
      <c r="NOY66" s="374">
        <f t="shared" ref="NOY66" si="4950">NOY60*$C$65*$C66</f>
        <v>0</v>
      </c>
      <c r="NPA66" s="374">
        <f t="shared" ref="NPA66" si="4951">NPA60*$C$65*$C66</f>
        <v>0</v>
      </c>
      <c r="NPC66" s="374">
        <f t="shared" ref="NPC66" si="4952">NPC60*$C$65*$C66</f>
        <v>0</v>
      </c>
      <c r="NPE66" s="374">
        <f t="shared" ref="NPE66" si="4953">NPE60*$C$65*$C66</f>
        <v>0</v>
      </c>
      <c r="NPG66" s="374">
        <f t="shared" ref="NPG66" si="4954">NPG60*$C$65*$C66</f>
        <v>0</v>
      </c>
      <c r="NPI66" s="374">
        <f t="shared" ref="NPI66" si="4955">NPI60*$C$65*$C66</f>
        <v>0</v>
      </c>
      <c r="NPK66" s="374">
        <f t="shared" ref="NPK66" si="4956">NPK60*$C$65*$C66</f>
        <v>0</v>
      </c>
      <c r="NPM66" s="374">
        <f t="shared" ref="NPM66" si="4957">NPM60*$C$65*$C66</f>
        <v>0</v>
      </c>
      <c r="NPO66" s="374">
        <f t="shared" ref="NPO66" si="4958">NPO60*$C$65*$C66</f>
        <v>0</v>
      </c>
      <c r="NPQ66" s="374">
        <f t="shared" ref="NPQ66" si="4959">NPQ60*$C$65*$C66</f>
        <v>0</v>
      </c>
      <c r="NPS66" s="374">
        <f t="shared" ref="NPS66" si="4960">NPS60*$C$65*$C66</f>
        <v>0</v>
      </c>
      <c r="NPU66" s="374">
        <f t="shared" ref="NPU66" si="4961">NPU60*$C$65*$C66</f>
        <v>0</v>
      </c>
      <c r="NPW66" s="374">
        <f t="shared" ref="NPW66" si="4962">NPW60*$C$65*$C66</f>
        <v>0</v>
      </c>
      <c r="NPY66" s="374">
        <f t="shared" ref="NPY66" si="4963">NPY60*$C$65*$C66</f>
        <v>0</v>
      </c>
      <c r="NQA66" s="374">
        <f t="shared" ref="NQA66" si="4964">NQA60*$C$65*$C66</f>
        <v>0</v>
      </c>
      <c r="NQC66" s="374">
        <f t="shared" ref="NQC66" si="4965">NQC60*$C$65*$C66</f>
        <v>0</v>
      </c>
      <c r="NQE66" s="374">
        <f t="shared" ref="NQE66" si="4966">NQE60*$C$65*$C66</f>
        <v>0</v>
      </c>
      <c r="NQG66" s="374">
        <f t="shared" ref="NQG66" si="4967">NQG60*$C$65*$C66</f>
        <v>0</v>
      </c>
      <c r="NQI66" s="374">
        <f t="shared" ref="NQI66" si="4968">NQI60*$C$65*$C66</f>
        <v>0</v>
      </c>
      <c r="NQK66" s="374">
        <f t="shared" ref="NQK66" si="4969">NQK60*$C$65*$C66</f>
        <v>0</v>
      </c>
      <c r="NQM66" s="374">
        <f t="shared" ref="NQM66" si="4970">NQM60*$C$65*$C66</f>
        <v>0</v>
      </c>
      <c r="NQO66" s="374">
        <f t="shared" ref="NQO66" si="4971">NQO60*$C$65*$C66</f>
        <v>0</v>
      </c>
      <c r="NQQ66" s="374">
        <f t="shared" ref="NQQ66" si="4972">NQQ60*$C$65*$C66</f>
        <v>0</v>
      </c>
      <c r="NQS66" s="374">
        <f t="shared" ref="NQS66" si="4973">NQS60*$C$65*$C66</f>
        <v>0</v>
      </c>
      <c r="NQU66" s="374">
        <f t="shared" ref="NQU66" si="4974">NQU60*$C$65*$C66</f>
        <v>0</v>
      </c>
      <c r="NQW66" s="374">
        <f t="shared" ref="NQW66" si="4975">NQW60*$C$65*$C66</f>
        <v>0</v>
      </c>
      <c r="NQY66" s="374">
        <f t="shared" ref="NQY66" si="4976">NQY60*$C$65*$C66</f>
        <v>0</v>
      </c>
      <c r="NRA66" s="374">
        <f t="shared" ref="NRA66" si="4977">NRA60*$C$65*$C66</f>
        <v>0</v>
      </c>
      <c r="NRC66" s="374">
        <f t="shared" ref="NRC66" si="4978">NRC60*$C$65*$C66</f>
        <v>0</v>
      </c>
      <c r="NRE66" s="374">
        <f t="shared" ref="NRE66" si="4979">NRE60*$C$65*$C66</f>
        <v>0</v>
      </c>
      <c r="NRG66" s="374">
        <f t="shared" ref="NRG66" si="4980">NRG60*$C$65*$C66</f>
        <v>0</v>
      </c>
      <c r="NRI66" s="374">
        <f t="shared" ref="NRI66" si="4981">NRI60*$C$65*$C66</f>
        <v>0</v>
      </c>
      <c r="NRK66" s="374">
        <f t="shared" ref="NRK66" si="4982">NRK60*$C$65*$C66</f>
        <v>0</v>
      </c>
      <c r="NRM66" s="374">
        <f t="shared" ref="NRM66" si="4983">NRM60*$C$65*$C66</f>
        <v>0</v>
      </c>
      <c r="NRO66" s="374">
        <f t="shared" ref="NRO66" si="4984">NRO60*$C$65*$C66</f>
        <v>0</v>
      </c>
      <c r="NRQ66" s="374">
        <f t="shared" ref="NRQ66" si="4985">NRQ60*$C$65*$C66</f>
        <v>0</v>
      </c>
      <c r="NRS66" s="374">
        <f t="shared" ref="NRS66" si="4986">NRS60*$C$65*$C66</f>
        <v>0</v>
      </c>
      <c r="NRU66" s="374">
        <f t="shared" ref="NRU66" si="4987">NRU60*$C$65*$C66</f>
        <v>0</v>
      </c>
      <c r="NRW66" s="374">
        <f t="shared" ref="NRW66" si="4988">NRW60*$C$65*$C66</f>
        <v>0</v>
      </c>
      <c r="NRY66" s="374">
        <f t="shared" ref="NRY66" si="4989">NRY60*$C$65*$C66</f>
        <v>0</v>
      </c>
      <c r="NSA66" s="374">
        <f t="shared" ref="NSA66" si="4990">NSA60*$C$65*$C66</f>
        <v>0</v>
      </c>
      <c r="NSC66" s="374">
        <f t="shared" ref="NSC66" si="4991">NSC60*$C$65*$C66</f>
        <v>0</v>
      </c>
      <c r="NSE66" s="374">
        <f t="shared" ref="NSE66" si="4992">NSE60*$C$65*$C66</f>
        <v>0</v>
      </c>
      <c r="NSG66" s="374">
        <f t="shared" ref="NSG66" si="4993">NSG60*$C$65*$C66</f>
        <v>0</v>
      </c>
      <c r="NSI66" s="374">
        <f t="shared" ref="NSI66" si="4994">NSI60*$C$65*$C66</f>
        <v>0</v>
      </c>
      <c r="NSK66" s="374">
        <f t="shared" ref="NSK66" si="4995">NSK60*$C$65*$C66</f>
        <v>0</v>
      </c>
      <c r="NSM66" s="374">
        <f t="shared" ref="NSM66" si="4996">NSM60*$C$65*$C66</f>
        <v>0</v>
      </c>
      <c r="NSO66" s="374">
        <f t="shared" ref="NSO66" si="4997">NSO60*$C$65*$C66</f>
        <v>0</v>
      </c>
      <c r="NSQ66" s="374">
        <f t="shared" ref="NSQ66" si="4998">NSQ60*$C$65*$C66</f>
        <v>0</v>
      </c>
      <c r="NSS66" s="374">
        <f t="shared" ref="NSS66" si="4999">NSS60*$C$65*$C66</f>
        <v>0</v>
      </c>
      <c r="NSU66" s="374">
        <f t="shared" ref="NSU66" si="5000">NSU60*$C$65*$C66</f>
        <v>0</v>
      </c>
      <c r="NSW66" s="374">
        <f t="shared" ref="NSW66" si="5001">NSW60*$C$65*$C66</f>
        <v>0</v>
      </c>
      <c r="NSY66" s="374">
        <f t="shared" ref="NSY66" si="5002">NSY60*$C$65*$C66</f>
        <v>0</v>
      </c>
      <c r="NTA66" s="374">
        <f t="shared" ref="NTA66" si="5003">NTA60*$C$65*$C66</f>
        <v>0</v>
      </c>
      <c r="NTC66" s="374">
        <f t="shared" ref="NTC66" si="5004">NTC60*$C$65*$C66</f>
        <v>0</v>
      </c>
      <c r="NTE66" s="374">
        <f t="shared" ref="NTE66" si="5005">NTE60*$C$65*$C66</f>
        <v>0</v>
      </c>
      <c r="NTG66" s="374">
        <f t="shared" ref="NTG66" si="5006">NTG60*$C$65*$C66</f>
        <v>0</v>
      </c>
      <c r="NTI66" s="374">
        <f t="shared" ref="NTI66" si="5007">NTI60*$C$65*$C66</f>
        <v>0</v>
      </c>
      <c r="NTK66" s="374">
        <f t="shared" ref="NTK66" si="5008">NTK60*$C$65*$C66</f>
        <v>0</v>
      </c>
      <c r="NTM66" s="374">
        <f t="shared" ref="NTM66" si="5009">NTM60*$C$65*$C66</f>
        <v>0</v>
      </c>
      <c r="NTO66" s="374">
        <f t="shared" ref="NTO66" si="5010">NTO60*$C$65*$C66</f>
        <v>0</v>
      </c>
      <c r="NTQ66" s="374">
        <f t="shared" ref="NTQ66" si="5011">NTQ60*$C$65*$C66</f>
        <v>0</v>
      </c>
      <c r="NTS66" s="374">
        <f t="shared" ref="NTS66" si="5012">NTS60*$C$65*$C66</f>
        <v>0</v>
      </c>
      <c r="NTU66" s="374">
        <f t="shared" ref="NTU66" si="5013">NTU60*$C$65*$C66</f>
        <v>0</v>
      </c>
      <c r="NTW66" s="374">
        <f t="shared" ref="NTW66" si="5014">NTW60*$C$65*$C66</f>
        <v>0</v>
      </c>
      <c r="NTY66" s="374">
        <f t="shared" ref="NTY66" si="5015">NTY60*$C$65*$C66</f>
        <v>0</v>
      </c>
      <c r="NUA66" s="374">
        <f t="shared" ref="NUA66" si="5016">NUA60*$C$65*$C66</f>
        <v>0</v>
      </c>
      <c r="NUC66" s="374">
        <f t="shared" ref="NUC66" si="5017">NUC60*$C$65*$C66</f>
        <v>0</v>
      </c>
      <c r="NUE66" s="374">
        <f t="shared" ref="NUE66" si="5018">NUE60*$C$65*$C66</f>
        <v>0</v>
      </c>
      <c r="NUG66" s="374">
        <f t="shared" ref="NUG66" si="5019">NUG60*$C$65*$C66</f>
        <v>0</v>
      </c>
      <c r="NUI66" s="374">
        <f t="shared" ref="NUI66" si="5020">NUI60*$C$65*$C66</f>
        <v>0</v>
      </c>
      <c r="NUK66" s="374">
        <f t="shared" ref="NUK66" si="5021">NUK60*$C$65*$C66</f>
        <v>0</v>
      </c>
      <c r="NUM66" s="374">
        <f t="shared" ref="NUM66" si="5022">NUM60*$C$65*$C66</f>
        <v>0</v>
      </c>
      <c r="NUO66" s="374">
        <f t="shared" ref="NUO66" si="5023">NUO60*$C$65*$C66</f>
        <v>0</v>
      </c>
      <c r="NUQ66" s="374">
        <f t="shared" ref="NUQ66" si="5024">NUQ60*$C$65*$C66</f>
        <v>0</v>
      </c>
      <c r="NUS66" s="374">
        <f t="shared" ref="NUS66" si="5025">NUS60*$C$65*$C66</f>
        <v>0</v>
      </c>
      <c r="NUU66" s="374">
        <f t="shared" ref="NUU66" si="5026">NUU60*$C$65*$C66</f>
        <v>0</v>
      </c>
      <c r="NUW66" s="374">
        <f t="shared" ref="NUW66" si="5027">NUW60*$C$65*$C66</f>
        <v>0</v>
      </c>
      <c r="NUY66" s="374">
        <f t="shared" ref="NUY66" si="5028">NUY60*$C$65*$C66</f>
        <v>0</v>
      </c>
      <c r="NVA66" s="374">
        <f t="shared" ref="NVA66" si="5029">NVA60*$C$65*$C66</f>
        <v>0</v>
      </c>
      <c r="NVC66" s="374">
        <f t="shared" ref="NVC66" si="5030">NVC60*$C$65*$C66</f>
        <v>0</v>
      </c>
      <c r="NVE66" s="374">
        <f t="shared" ref="NVE66" si="5031">NVE60*$C$65*$C66</f>
        <v>0</v>
      </c>
      <c r="NVG66" s="374">
        <f t="shared" ref="NVG66" si="5032">NVG60*$C$65*$C66</f>
        <v>0</v>
      </c>
      <c r="NVI66" s="374">
        <f t="shared" ref="NVI66" si="5033">NVI60*$C$65*$C66</f>
        <v>0</v>
      </c>
      <c r="NVK66" s="374">
        <f t="shared" ref="NVK66" si="5034">NVK60*$C$65*$C66</f>
        <v>0</v>
      </c>
      <c r="NVM66" s="374">
        <f t="shared" ref="NVM66" si="5035">NVM60*$C$65*$C66</f>
        <v>0</v>
      </c>
      <c r="NVO66" s="374">
        <f t="shared" ref="NVO66" si="5036">NVO60*$C$65*$C66</f>
        <v>0</v>
      </c>
      <c r="NVQ66" s="374">
        <f t="shared" ref="NVQ66" si="5037">NVQ60*$C$65*$C66</f>
        <v>0</v>
      </c>
      <c r="NVS66" s="374">
        <f t="shared" ref="NVS66" si="5038">NVS60*$C$65*$C66</f>
        <v>0</v>
      </c>
      <c r="NVU66" s="374">
        <f t="shared" ref="NVU66" si="5039">NVU60*$C$65*$C66</f>
        <v>0</v>
      </c>
      <c r="NVW66" s="374">
        <f t="shared" ref="NVW66" si="5040">NVW60*$C$65*$C66</f>
        <v>0</v>
      </c>
      <c r="NVY66" s="374">
        <f t="shared" ref="NVY66" si="5041">NVY60*$C$65*$C66</f>
        <v>0</v>
      </c>
      <c r="NWA66" s="374">
        <f t="shared" ref="NWA66" si="5042">NWA60*$C$65*$C66</f>
        <v>0</v>
      </c>
      <c r="NWC66" s="374">
        <f t="shared" ref="NWC66" si="5043">NWC60*$C$65*$C66</f>
        <v>0</v>
      </c>
      <c r="NWE66" s="374">
        <f t="shared" ref="NWE66" si="5044">NWE60*$C$65*$C66</f>
        <v>0</v>
      </c>
      <c r="NWG66" s="374">
        <f t="shared" ref="NWG66" si="5045">NWG60*$C$65*$C66</f>
        <v>0</v>
      </c>
      <c r="NWI66" s="374">
        <f t="shared" ref="NWI66" si="5046">NWI60*$C$65*$C66</f>
        <v>0</v>
      </c>
      <c r="NWK66" s="374">
        <f t="shared" ref="NWK66" si="5047">NWK60*$C$65*$C66</f>
        <v>0</v>
      </c>
      <c r="NWM66" s="374">
        <f t="shared" ref="NWM66" si="5048">NWM60*$C$65*$C66</f>
        <v>0</v>
      </c>
      <c r="NWO66" s="374">
        <f t="shared" ref="NWO66" si="5049">NWO60*$C$65*$C66</f>
        <v>0</v>
      </c>
      <c r="NWQ66" s="374">
        <f t="shared" ref="NWQ66" si="5050">NWQ60*$C$65*$C66</f>
        <v>0</v>
      </c>
      <c r="NWS66" s="374">
        <f t="shared" ref="NWS66" si="5051">NWS60*$C$65*$C66</f>
        <v>0</v>
      </c>
      <c r="NWU66" s="374">
        <f t="shared" ref="NWU66" si="5052">NWU60*$C$65*$C66</f>
        <v>0</v>
      </c>
      <c r="NWW66" s="374">
        <f t="shared" ref="NWW66" si="5053">NWW60*$C$65*$C66</f>
        <v>0</v>
      </c>
      <c r="NWY66" s="374">
        <f t="shared" ref="NWY66" si="5054">NWY60*$C$65*$C66</f>
        <v>0</v>
      </c>
      <c r="NXA66" s="374">
        <f t="shared" ref="NXA66" si="5055">NXA60*$C$65*$C66</f>
        <v>0</v>
      </c>
      <c r="NXC66" s="374">
        <f t="shared" ref="NXC66" si="5056">NXC60*$C$65*$C66</f>
        <v>0</v>
      </c>
      <c r="NXE66" s="374">
        <f t="shared" ref="NXE66" si="5057">NXE60*$C$65*$C66</f>
        <v>0</v>
      </c>
      <c r="NXG66" s="374">
        <f t="shared" ref="NXG66" si="5058">NXG60*$C$65*$C66</f>
        <v>0</v>
      </c>
      <c r="NXI66" s="374">
        <f t="shared" ref="NXI66" si="5059">NXI60*$C$65*$C66</f>
        <v>0</v>
      </c>
      <c r="NXK66" s="374">
        <f t="shared" ref="NXK66" si="5060">NXK60*$C$65*$C66</f>
        <v>0</v>
      </c>
      <c r="NXM66" s="374">
        <f t="shared" ref="NXM66" si="5061">NXM60*$C$65*$C66</f>
        <v>0</v>
      </c>
      <c r="NXO66" s="374">
        <f t="shared" ref="NXO66" si="5062">NXO60*$C$65*$C66</f>
        <v>0</v>
      </c>
      <c r="NXQ66" s="374">
        <f t="shared" ref="NXQ66" si="5063">NXQ60*$C$65*$C66</f>
        <v>0</v>
      </c>
      <c r="NXS66" s="374">
        <f t="shared" ref="NXS66" si="5064">NXS60*$C$65*$C66</f>
        <v>0</v>
      </c>
      <c r="NXU66" s="374">
        <f t="shared" ref="NXU66" si="5065">NXU60*$C$65*$C66</f>
        <v>0</v>
      </c>
      <c r="NXW66" s="374">
        <f t="shared" ref="NXW66" si="5066">NXW60*$C$65*$C66</f>
        <v>0</v>
      </c>
      <c r="NXY66" s="374">
        <f t="shared" ref="NXY66" si="5067">NXY60*$C$65*$C66</f>
        <v>0</v>
      </c>
      <c r="NYA66" s="374">
        <f t="shared" ref="NYA66" si="5068">NYA60*$C$65*$C66</f>
        <v>0</v>
      </c>
      <c r="NYC66" s="374">
        <f t="shared" ref="NYC66" si="5069">NYC60*$C$65*$C66</f>
        <v>0</v>
      </c>
      <c r="NYE66" s="374">
        <f t="shared" ref="NYE66" si="5070">NYE60*$C$65*$C66</f>
        <v>0</v>
      </c>
      <c r="NYG66" s="374">
        <f t="shared" ref="NYG66" si="5071">NYG60*$C$65*$C66</f>
        <v>0</v>
      </c>
      <c r="NYI66" s="374">
        <f t="shared" ref="NYI66" si="5072">NYI60*$C$65*$C66</f>
        <v>0</v>
      </c>
      <c r="NYK66" s="374">
        <f t="shared" ref="NYK66" si="5073">NYK60*$C$65*$C66</f>
        <v>0</v>
      </c>
      <c r="NYM66" s="374">
        <f t="shared" ref="NYM66" si="5074">NYM60*$C$65*$C66</f>
        <v>0</v>
      </c>
      <c r="NYO66" s="374">
        <f t="shared" ref="NYO66" si="5075">NYO60*$C$65*$C66</f>
        <v>0</v>
      </c>
      <c r="NYQ66" s="374">
        <f t="shared" ref="NYQ66" si="5076">NYQ60*$C$65*$C66</f>
        <v>0</v>
      </c>
      <c r="NYS66" s="374">
        <f t="shared" ref="NYS66" si="5077">NYS60*$C$65*$C66</f>
        <v>0</v>
      </c>
      <c r="NYU66" s="374">
        <f t="shared" ref="NYU66" si="5078">NYU60*$C$65*$C66</f>
        <v>0</v>
      </c>
      <c r="NYW66" s="374">
        <f t="shared" ref="NYW66" si="5079">NYW60*$C$65*$C66</f>
        <v>0</v>
      </c>
      <c r="NYY66" s="374">
        <f t="shared" ref="NYY66" si="5080">NYY60*$C$65*$C66</f>
        <v>0</v>
      </c>
      <c r="NZA66" s="374">
        <f t="shared" ref="NZA66" si="5081">NZA60*$C$65*$C66</f>
        <v>0</v>
      </c>
      <c r="NZC66" s="374">
        <f t="shared" ref="NZC66" si="5082">NZC60*$C$65*$C66</f>
        <v>0</v>
      </c>
      <c r="NZE66" s="374">
        <f t="shared" ref="NZE66" si="5083">NZE60*$C$65*$C66</f>
        <v>0</v>
      </c>
      <c r="NZG66" s="374">
        <f t="shared" ref="NZG66" si="5084">NZG60*$C$65*$C66</f>
        <v>0</v>
      </c>
      <c r="NZI66" s="374">
        <f t="shared" ref="NZI66" si="5085">NZI60*$C$65*$C66</f>
        <v>0</v>
      </c>
      <c r="NZK66" s="374">
        <f t="shared" ref="NZK66" si="5086">NZK60*$C$65*$C66</f>
        <v>0</v>
      </c>
      <c r="NZM66" s="374">
        <f t="shared" ref="NZM66" si="5087">NZM60*$C$65*$C66</f>
        <v>0</v>
      </c>
      <c r="NZO66" s="374">
        <f t="shared" ref="NZO66" si="5088">NZO60*$C$65*$C66</f>
        <v>0</v>
      </c>
      <c r="NZQ66" s="374">
        <f t="shared" ref="NZQ66" si="5089">NZQ60*$C$65*$C66</f>
        <v>0</v>
      </c>
      <c r="NZS66" s="374">
        <f t="shared" ref="NZS66" si="5090">NZS60*$C$65*$C66</f>
        <v>0</v>
      </c>
      <c r="NZU66" s="374">
        <f t="shared" ref="NZU66" si="5091">NZU60*$C$65*$C66</f>
        <v>0</v>
      </c>
      <c r="NZW66" s="374">
        <f t="shared" ref="NZW66" si="5092">NZW60*$C$65*$C66</f>
        <v>0</v>
      </c>
      <c r="NZY66" s="374">
        <f t="shared" ref="NZY66" si="5093">NZY60*$C$65*$C66</f>
        <v>0</v>
      </c>
      <c r="OAA66" s="374">
        <f t="shared" ref="OAA66" si="5094">OAA60*$C$65*$C66</f>
        <v>0</v>
      </c>
      <c r="OAC66" s="374">
        <f t="shared" ref="OAC66" si="5095">OAC60*$C$65*$C66</f>
        <v>0</v>
      </c>
      <c r="OAE66" s="374">
        <f t="shared" ref="OAE66" si="5096">OAE60*$C$65*$C66</f>
        <v>0</v>
      </c>
      <c r="OAG66" s="374">
        <f t="shared" ref="OAG66" si="5097">OAG60*$C$65*$C66</f>
        <v>0</v>
      </c>
      <c r="OAI66" s="374">
        <f t="shared" ref="OAI66" si="5098">OAI60*$C$65*$C66</f>
        <v>0</v>
      </c>
      <c r="OAK66" s="374">
        <f t="shared" ref="OAK66" si="5099">OAK60*$C$65*$C66</f>
        <v>0</v>
      </c>
      <c r="OAM66" s="374">
        <f t="shared" ref="OAM66" si="5100">OAM60*$C$65*$C66</f>
        <v>0</v>
      </c>
      <c r="OAO66" s="374">
        <f t="shared" ref="OAO66" si="5101">OAO60*$C$65*$C66</f>
        <v>0</v>
      </c>
      <c r="OAQ66" s="374">
        <f t="shared" ref="OAQ66" si="5102">OAQ60*$C$65*$C66</f>
        <v>0</v>
      </c>
      <c r="OAS66" s="374">
        <f t="shared" ref="OAS66" si="5103">OAS60*$C$65*$C66</f>
        <v>0</v>
      </c>
      <c r="OAU66" s="374">
        <f t="shared" ref="OAU66" si="5104">OAU60*$C$65*$C66</f>
        <v>0</v>
      </c>
      <c r="OAW66" s="374">
        <f t="shared" ref="OAW66" si="5105">OAW60*$C$65*$C66</f>
        <v>0</v>
      </c>
      <c r="OAY66" s="374">
        <f t="shared" ref="OAY66" si="5106">OAY60*$C$65*$C66</f>
        <v>0</v>
      </c>
      <c r="OBA66" s="374">
        <f t="shared" ref="OBA66" si="5107">OBA60*$C$65*$C66</f>
        <v>0</v>
      </c>
      <c r="OBC66" s="374">
        <f t="shared" ref="OBC66" si="5108">OBC60*$C$65*$C66</f>
        <v>0</v>
      </c>
      <c r="OBE66" s="374">
        <f t="shared" ref="OBE66" si="5109">OBE60*$C$65*$C66</f>
        <v>0</v>
      </c>
      <c r="OBG66" s="374">
        <f t="shared" ref="OBG66" si="5110">OBG60*$C$65*$C66</f>
        <v>0</v>
      </c>
      <c r="OBI66" s="374">
        <f t="shared" ref="OBI66" si="5111">OBI60*$C$65*$C66</f>
        <v>0</v>
      </c>
      <c r="OBK66" s="374">
        <f t="shared" ref="OBK66" si="5112">OBK60*$C$65*$C66</f>
        <v>0</v>
      </c>
      <c r="OBM66" s="374">
        <f t="shared" ref="OBM66" si="5113">OBM60*$C$65*$C66</f>
        <v>0</v>
      </c>
      <c r="OBO66" s="374">
        <f t="shared" ref="OBO66" si="5114">OBO60*$C$65*$C66</f>
        <v>0</v>
      </c>
      <c r="OBQ66" s="374">
        <f t="shared" ref="OBQ66" si="5115">OBQ60*$C$65*$C66</f>
        <v>0</v>
      </c>
      <c r="OBS66" s="374">
        <f t="shared" ref="OBS66" si="5116">OBS60*$C$65*$C66</f>
        <v>0</v>
      </c>
      <c r="OBU66" s="374">
        <f t="shared" ref="OBU66" si="5117">OBU60*$C$65*$C66</f>
        <v>0</v>
      </c>
      <c r="OBW66" s="374">
        <f t="shared" ref="OBW66" si="5118">OBW60*$C$65*$C66</f>
        <v>0</v>
      </c>
      <c r="OBY66" s="374">
        <f t="shared" ref="OBY66" si="5119">OBY60*$C$65*$C66</f>
        <v>0</v>
      </c>
      <c r="OCA66" s="374">
        <f t="shared" ref="OCA66" si="5120">OCA60*$C$65*$C66</f>
        <v>0</v>
      </c>
      <c r="OCC66" s="374">
        <f t="shared" ref="OCC66" si="5121">OCC60*$C$65*$C66</f>
        <v>0</v>
      </c>
      <c r="OCE66" s="374">
        <f t="shared" ref="OCE66" si="5122">OCE60*$C$65*$C66</f>
        <v>0</v>
      </c>
      <c r="OCG66" s="374">
        <f t="shared" ref="OCG66" si="5123">OCG60*$C$65*$C66</f>
        <v>0</v>
      </c>
      <c r="OCI66" s="374">
        <f t="shared" ref="OCI66" si="5124">OCI60*$C$65*$C66</f>
        <v>0</v>
      </c>
      <c r="OCK66" s="374">
        <f t="shared" ref="OCK66" si="5125">OCK60*$C$65*$C66</f>
        <v>0</v>
      </c>
      <c r="OCM66" s="374">
        <f t="shared" ref="OCM66" si="5126">OCM60*$C$65*$C66</f>
        <v>0</v>
      </c>
      <c r="OCO66" s="374">
        <f t="shared" ref="OCO66" si="5127">OCO60*$C$65*$C66</f>
        <v>0</v>
      </c>
      <c r="OCQ66" s="374">
        <f t="shared" ref="OCQ66" si="5128">OCQ60*$C$65*$C66</f>
        <v>0</v>
      </c>
      <c r="OCS66" s="374">
        <f t="shared" ref="OCS66" si="5129">OCS60*$C$65*$C66</f>
        <v>0</v>
      </c>
      <c r="OCU66" s="374">
        <f t="shared" ref="OCU66" si="5130">OCU60*$C$65*$C66</f>
        <v>0</v>
      </c>
      <c r="OCW66" s="374">
        <f t="shared" ref="OCW66" si="5131">OCW60*$C$65*$C66</f>
        <v>0</v>
      </c>
      <c r="OCY66" s="374">
        <f t="shared" ref="OCY66" si="5132">OCY60*$C$65*$C66</f>
        <v>0</v>
      </c>
      <c r="ODA66" s="374">
        <f t="shared" ref="ODA66" si="5133">ODA60*$C$65*$C66</f>
        <v>0</v>
      </c>
      <c r="ODC66" s="374">
        <f t="shared" ref="ODC66" si="5134">ODC60*$C$65*$C66</f>
        <v>0</v>
      </c>
      <c r="ODE66" s="374">
        <f t="shared" ref="ODE66" si="5135">ODE60*$C$65*$C66</f>
        <v>0</v>
      </c>
      <c r="ODG66" s="374">
        <f t="shared" ref="ODG66" si="5136">ODG60*$C$65*$C66</f>
        <v>0</v>
      </c>
      <c r="ODI66" s="374">
        <f t="shared" ref="ODI66" si="5137">ODI60*$C$65*$C66</f>
        <v>0</v>
      </c>
      <c r="ODK66" s="374">
        <f t="shared" ref="ODK66" si="5138">ODK60*$C$65*$C66</f>
        <v>0</v>
      </c>
      <c r="ODM66" s="374">
        <f t="shared" ref="ODM66" si="5139">ODM60*$C$65*$C66</f>
        <v>0</v>
      </c>
      <c r="ODO66" s="374">
        <f t="shared" ref="ODO66" si="5140">ODO60*$C$65*$C66</f>
        <v>0</v>
      </c>
      <c r="ODQ66" s="374">
        <f t="shared" ref="ODQ66" si="5141">ODQ60*$C$65*$C66</f>
        <v>0</v>
      </c>
      <c r="ODS66" s="374">
        <f t="shared" ref="ODS66" si="5142">ODS60*$C$65*$C66</f>
        <v>0</v>
      </c>
      <c r="ODU66" s="374">
        <f t="shared" ref="ODU66" si="5143">ODU60*$C$65*$C66</f>
        <v>0</v>
      </c>
      <c r="ODW66" s="374">
        <f t="shared" ref="ODW66" si="5144">ODW60*$C$65*$C66</f>
        <v>0</v>
      </c>
      <c r="ODY66" s="374">
        <f t="shared" ref="ODY66" si="5145">ODY60*$C$65*$C66</f>
        <v>0</v>
      </c>
      <c r="OEA66" s="374">
        <f t="shared" ref="OEA66" si="5146">OEA60*$C$65*$C66</f>
        <v>0</v>
      </c>
      <c r="OEC66" s="374">
        <f t="shared" ref="OEC66" si="5147">OEC60*$C$65*$C66</f>
        <v>0</v>
      </c>
      <c r="OEE66" s="374">
        <f t="shared" ref="OEE66" si="5148">OEE60*$C$65*$C66</f>
        <v>0</v>
      </c>
      <c r="OEG66" s="374">
        <f t="shared" ref="OEG66" si="5149">OEG60*$C$65*$C66</f>
        <v>0</v>
      </c>
      <c r="OEI66" s="374">
        <f t="shared" ref="OEI66" si="5150">OEI60*$C$65*$C66</f>
        <v>0</v>
      </c>
      <c r="OEK66" s="374">
        <f t="shared" ref="OEK66" si="5151">OEK60*$C$65*$C66</f>
        <v>0</v>
      </c>
      <c r="OEM66" s="374">
        <f t="shared" ref="OEM66" si="5152">OEM60*$C$65*$C66</f>
        <v>0</v>
      </c>
      <c r="OEO66" s="374">
        <f t="shared" ref="OEO66" si="5153">OEO60*$C$65*$C66</f>
        <v>0</v>
      </c>
      <c r="OEQ66" s="374">
        <f t="shared" ref="OEQ66" si="5154">OEQ60*$C$65*$C66</f>
        <v>0</v>
      </c>
      <c r="OES66" s="374">
        <f t="shared" ref="OES66" si="5155">OES60*$C$65*$C66</f>
        <v>0</v>
      </c>
      <c r="OEU66" s="374">
        <f t="shared" ref="OEU66" si="5156">OEU60*$C$65*$C66</f>
        <v>0</v>
      </c>
      <c r="OEW66" s="374">
        <f t="shared" ref="OEW66" si="5157">OEW60*$C$65*$C66</f>
        <v>0</v>
      </c>
      <c r="OEY66" s="374">
        <f t="shared" ref="OEY66" si="5158">OEY60*$C$65*$C66</f>
        <v>0</v>
      </c>
      <c r="OFA66" s="374">
        <f t="shared" ref="OFA66" si="5159">OFA60*$C$65*$C66</f>
        <v>0</v>
      </c>
      <c r="OFC66" s="374">
        <f t="shared" ref="OFC66" si="5160">OFC60*$C$65*$C66</f>
        <v>0</v>
      </c>
      <c r="OFE66" s="374">
        <f t="shared" ref="OFE66" si="5161">OFE60*$C$65*$C66</f>
        <v>0</v>
      </c>
      <c r="OFG66" s="374">
        <f t="shared" ref="OFG66" si="5162">OFG60*$C$65*$C66</f>
        <v>0</v>
      </c>
      <c r="OFI66" s="374">
        <f t="shared" ref="OFI66" si="5163">OFI60*$C$65*$C66</f>
        <v>0</v>
      </c>
      <c r="OFK66" s="374">
        <f t="shared" ref="OFK66" si="5164">OFK60*$C$65*$C66</f>
        <v>0</v>
      </c>
      <c r="OFM66" s="374">
        <f t="shared" ref="OFM66" si="5165">OFM60*$C$65*$C66</f>
        <v>0</v>
      </c>
      <c r="OFO66" s="374">
        <f t="shared" ref="OFO66" si="5166">OFO60*$C$65*$C66</f>
        <v>0</v>
      </c>
      <c r="OFQ66" s="374">
        <f t="shared" ref="OFQ66" si="5167">OFQ60*$C$65*$C66</f>
        <v>0</v>
      </c>
      <c r="OFS66" s="374">
        <f t="shared" ref="OFS66" si="5168">OFS60*$C$65*$C66</f>
        <v>0</v>
      </c>
      <c r="OFU66" s="374">
        <f t="shared" ref="OFU66" si="5169">OFU60*$C$65*$C66</f>
        <v>0</v>
      </c>
      <c r="OFW66" s="374">
        <f t="shared" ref="OFW66" si="5170">OFW60*$C$65*$C66</f>
        <v>0</v>
      </c>
      <c r="OFY66" s="374">
        <f t="shared" ref="OFY66" si="5171">OFY60*$C$65*$C66</f>
        <v>0</v>
      </c>
      <c r="OGA66" s="374">
        <f t="shared" ref="OGA66" si="5172">OGA60*$C$65*$C66</f>
        <v>0</v>
      </c>
      <c r="OGC66" s="374">
        <f t="shared" ref="OGC66" si="5173">OGC60*$C$65*$C66</f>
        <v>0</v>
      </c>
      <c r="OGE66" s="374">
        <f t="shared" ref="OGE66" si="5174">OGE60*$C$65*$C66</f>
        <v>0</v>
      </c>
      <c r="OGG66" s="374">
        <f t="shared" ref="OGG66" si="5175">OGG60*$C$65*$C66</f>
        <v>0</v>
      </c>
      <c r="OGI66" s="374">
        <f t="shared" ref="OGI66" si="5176">OGI60*$C$65*$C66</f>
        <v>0</v>
      </c>
      <c r="OGK66" s="374">
        <f t="shared" ref="OGK66" si="5177">OGK60*$C$65*$C66</f>
        <v>0</v>
      </c>
      <c r="OGM66" s="374">
        <f t="shared" ref="OGM66" si="5178">OGM60*$C$65*$C66</f>
        <v>0</v>
      </c>
      <c r="OGO66" s="374">
        <f t="shared" ref="OGO66" si="5179">OGO60*$C$65*$C66</f>
        <v>0</v>
      </c>
      <c r="OGQ66" s="374">
        <f t="shared" ref="OGQ66" si="5180">OGQ60*$C$65*$C66</f>
        <v>0</v>
      </c>
      <c r="OGS66" s="374">
        <f t="shared" ref="OGS66" si="5181">OGS60*$C$65*$C66</f>
        <v>0</v>
      </c>
      <c r="OGU66" s="374">
        <f t="shared" ref="OGU66" si="5182">OGU60*$C$65*$C66</f>
        <v>0</v>
      </c>
      <c r="OGW66" s="374">
        <f t="shared" ref="OGW66" si="5183">OGW60*$C$65*$C66</f>
        <v>0</v>
      </c>
      <c r="OGY66" s="374">
        <f t="shared" ref="OGY66" si="5184">OGY60*$C$65*$C66</f>
        <v>0</v>
      </c>
      <c r="OHA66" s="374">
        <f t="shared" ref="OHA66" si="5185">OHA60*$C$65*$C66</f>
        <v>0</v>
      </c>
      <c r="OHC66" s="374">
        <f t="shared" ref="OHC66" si="5186">OHC60*$C$65*$C66</f>
        <v>0</v>
      </c>
      <c r="OHE66" s="374">
        <f t="shared" ref="OHE66" si="5187">OHE60*$C$65*$C66</f>
        <v>0</v>
      </c>
      <c r="OHG66" s="374">
        <f t="shared" ref="OHG66" si="5188">OHG60*$C$65*$C66</f>
        <v>0</v>
      </c>
      <c r="OHI66" s="374">
        <f t="shared" ref="OHI66" si="5189">OHI60*$C$65*$C66</f>
        <v>0</v>
      </c>
      <c r="OHK66" s="374">
        <f t="shared" ref="OHK66" si="5190">OHK60*$C$65*$C66</f>
        <v>0</v>
      </c>
      <c r="OHM66" s="374">
        <f t="shared" ref="OHM66" si="5191">OHM60*$C$65*$C66</f>
        <v>0</v>
      </c>
      <c r="OHO66" s="374">
        <f t="shared" ref="OHO66" si="5192">OHO60*$C$65*$C66</f>
        <v>0</v>
      </c>
      <c r="OHQ66" s="374">
        <f t="shared" ref="OHQ66" si="5193">OHQ60*$C$65*$C66</f>
        <v>0</v>
      </c>
      <c r="OHS66" s="374">
        <f t="shared" ref="OHS66" si="5194">OHS60*$C$65*$C66</f>
        <v>0</v>
      </c>
      <c r="OHU66" s="374">
        <f t="shared" ref="OHU66" si="5195">OHU60*$C$65*$C66</f>
        <v>0</v>
      </c>
      <c r="OHW66" s="374">
        <f t="shared" ref="OHW66" si="5196">OHW60*$C$65*$C66</f>
        <v>0</v>
      </c>
      <c r="OHY66" s="374">
        <f t="shared" ref="OHY66" si="5197">OHY60*$C$65*$C66</f>
        <v>0</v>
      </c>
      <c r="OIA66" s="374">
        <f t="shared" ref="OIA66" si="5198">OIA60*$C$65*$C66</f>
        <v>0</v>
      </c>
      <c r="OIC66" s="374">
        <f t="shared" ref="OIC66" si="5199">OIC60*$C$65*$C66</f>
        <v>0</v>
      </c>
      <c r="OIE66" s="374">
        <f t="shared" ref="OIE66" si="5200">OIE60*$C$65*$C66</f>
        <v>0</v>
      </c>
      <c r="OIG66" s="374">
        <f t="shared" ref="OIG66" si="5201">OIG60*$C$65*$C66</f>
        <v>0</v>
      </c>
      <c r="OII66" s="374">
        <f t="shared" ref="OII66" si="5202">OII60*$C$65*$C66</f>
        <v>0</v>
      </c>
      <c r="OIK66" s="374">
        <f t="shared" ref="OIK66" si="5203">OIK60*$C$65*$C66</f>
        <v>0</v>
      </c>
      <c r="OIM66" s="374">
        <f t="shared" ref="OIM66" si="5204">OIM60*$C$65*$C66</f>
        <v>0</v>
      </c>
      <c r="OIO66" s="374">
        <f t="shared" ref="OIO66" si="5205">OIO60*$C$65*$C66</f>
        <v>0</v>
      </c>
      <c r="OIQ66" s="374">
        <f t="shared" ref="OIQ66" si="5206">OIQ60*$C$65*$C66</f>
        <v>0</v>
      </c>
      <c r="OIS66" s="374">
        <f t="shared" ref="OIS66" si="5207">OIS60*$C$65*$C66</f>
        <v>0</v>
      </c>
      <c r="OIU66" s="374">
        <f t="shared" ref="OIU66" si="5208">OIU60*$C$65*$C66</f>
        <v>0</v>
      </c>
      <c r="OIW66" s="374">
        <f t="shared" ref="OIW66" si="5209">OIW60*$C$65*$C66</f>
        <v>0</v>
      </c>
      <c r="OIY66" s="374">
        <f t="shared" ref="OIY66" si="5210">OIY60*$C$65*$C66</f>
        <v>0</v>
      </c>
      <c r="OJA66" s="374">
        <f t="shared" ref="OJA66" si="5211">OJA60*$C$65*$C66</f>
        <v>0</v>
      </c>
      <c r="OJC66" s="374">
        <f t="shared" ref="OJC66" si="5212">OJC60*$C$65*$C66</f>
        <v>0</v>
      </c>
      <c r="OJE66" s="374">
        <f t="shared" ref="OJE66" si="5213">OJE60*$C$65*$C66</f>
        <v>0</v>
      </c>
      <c r="OJG66" s="374">
        <f t="shared" ref="OJG66" si="5214">OJG60*$C$65*$C66</f>
        <v>0</v>
      </c>
      <c r="OJI66" s="374">
        <f t="shared" ref="OJI66" si="5215">OJI60*$C$65*$C66</f>
        <v>0</v>
      </c>
      <c r="OJK66" s="374">
        <f t="shared" ref="OJK66" si="5216">OJK60*$C$65*$C66</f>
        <v>0</v>
      </c>
      <c r="OJM66" s="374">
        <f t="shared" ref="OJM66" si="5217">OJM60*$C$65*$C66</f>
        <v>0</v>
      </c>
      <c r="OJO66" s="374">
        <f t="shared" ref="OJO66" si="5218">OJO60*$C$65*$C66</f>
        <v>0</v>
      </c>
      <c r="OJQ66" s="374">
        <f t="shared" ref="OJQ66" si="5219">OJQ60*$C$65*$C66</f>
        <v>0</v>
      </c>
      <c r="OJS66" s="374">
        <f t="shared" ref="OJS66" si="5220">OJS60*$C$65*$C66</f>
        <v>0</v>
      </c>
      <c r="OJU66" s="374">
        <f t="shared" ref="OJU66" si="5221">OJU60*$C$65*$C66</f>
        <v>0</v>
      </c>
      <c r="OJW66" s="374">
        <f t="shared" ref="OJW66" si="5222">OJW60*$C$65*$C66</f>
        <v>0</v>
      </c>
      <c r="OJY66" s="374">
        <f t="shared" ref="OJY66" si="5223">OJY60*$C$65*$C66</f>
        <v>0</v>
      </c>
      <c r="OKA66" s="374">
        <f t="shared" ref="OKA66" si="5224">OKA60*$C$65*$C66</f>
        <v>0</v>
      </c>
      <c r="OKC66" s="374">
        <f t="shared" ref="OKC66" si="5225">OKC60*$C$65*$C66</f>
        <v>0</v>
      </c>
      <c r="OKE66" s="374">
        <f t="shared" ref="OKE66" si="5226">OKE60*$C$65*$C66</f>
        <v>0</v>
      </c>
      <c r="OKG66" s="374">
        <f t="shared" ref="OKG66" si="5227">OKG60*$C$65*$C66</f>
        <v>0</v>
      </c>
      <c r="OKI66" s="374">
        <f t="shared" ref="OKI66" si="5228">OKI60*$C$65*$C66</f>
        <v>0</v>
      </c>
      <c r="OKK66" s="374">
        <f t="shared" ref="OKK66" si="5229">OKK60*$C$65*$C66</f>
        <v>0</v>
      </c>
      <c r="OKM66" s="374">
        <f t="shared" ref="OKM66" si="5230">OKM60*$C$65*$C66</f>
        <v>0</v>
      </c>
      <c r="OKO66" s="374">
        <f t="shared" ref="OKO66" si="5231">OKO60*$C$65*$C66</f>
        <v>0</v>
      </c>
      <c r="OKQ66" s="374">
        <f t="shared" ref="OKQ66" si="5232">OKQ60*$C$65*$C66</f>
        <v>0</v>
      </c>
      <c r="OKS66" s="374">
        <f t="shared" ref="OKS66" si="5233">OKS60*$C$65*$C66</f>
        <v>0</v>
      </c>
      <c r="OKU66" s="374">
        <f t="shared" ref="OKU66" si="5234">OKU60*$C$65*$C66</f>
        <v>0</v>
      </c>
      <c r="OKW66" s="374">
        <f t="shared" ref="OKW66" si="5235">OKW60*$C$65*$C66</f>
        <v>0</v>
      </c>
      <c r="OKY66" s="374">
        <f t="shared" ref="OKY66" si="5236">OKY60*$C$65*$C66</f>
        <v>0</v>
      </c>
      <c r="OLA66" s="374">
        <f t="shared" ref="OLA66" si="5237">OLA60*$C$65*$C66</f>
        <v>0</v>
      </c>
      <c r="OLC66" s="374">
        <f t="shared" ref="OLC66" si="5238">OLC60*$C$65*$C66</f>
        <v>0</v>
      </c>
      <c r="OLE66" s="374">
        <f t="shared" ref="OLE66" si="5239">OLE60*$C$65*$C66</f>
        <v>0</v>
      </c>
      <c r="OLG66" s="374">
        <f t="shared" ref="OLG66" si="5240">OLG60*$C$65*$C66</f>
        <v>0</v>
      </c>
      <c r="OLI66" s="374">
        <f t="shared" ref="OLI66" si="5241">OLI60*$C$65*$C66</f>
        <v>0</v>
      </c>
      <c r="OLK66" s="374">
        <f t="shared" ref="OLK66" si="5242">OLK60*$C$65*$C66</f>
        <v>0</v>
      </c>
      <c r="OLM66" s="374">
        <f t="shared" ref="OLM66" si="5243">OLM60*$C$65*$C66</f>
        <v>0</v>
      </c>
      <c r="OLO66" s="374">
        <f t="shared" ref="OLO66" si="5244">OLO60*$C$65*$C66</f>
        <v>0</v>
      </c>
      <c r="OLQ66" s="374">
        <f t="shared" ref="OLQ66" si="5245">OLQ60*$C$65*$C66</f>
        <v>0</v>
      </c>
      <c r="OLS66" s="374">
        <f t="shared" ref="OLS66" si="5246">OLS60*$C$65*$C66</f>
        <v>0</v>
      </c>
      <c r="OLU66" s="374">
        <f t="shared" ref="OLU66" si="5247">OLU60*$C$65*$C66</f>
        <v>0</v>
      </c>
      <c r="OLW66" s="374">
        <f t="shared" ref="OLW66" si="5248">OLW60*$C$65*$C66</f>
        <v>0</v>
      </c>
      <c r="OLY66" s="374">
        <f t="shared" ref="OLY66" si="5249">OLY60*$C$65*$C66</f>
        <v>0</v>
      </c>
      <c r="OMA66" s="374">
        <f t="shared" ref="OMA66" si="5250">OMA60*$C$65*$C66</f>
        <v>0</v>
      </c>
      <c r="OMC66" s="374">
        <f t="shared" ref="OMC66" si="5251">OMC60*$C$65*$C66</f>
        <v>0</v>
      </c>
      <c r="OME66" s="374">
        <f t="shared" ref="OME66" si="5252">OME60*$C$65*$C66</f>
        <v>0</v>
      </c>
      <c r="OMG66" s="374">
        <f t="shared" ref="OMG66" si="5253">OMG60*$C$65*$C66</f>
        <v>0</v>
      </c>
      <c r="OMI66" s="374">
        <f t="shared" ref="OMI66" si="5254">OMI60*$C$65*$C66</f>
        <v>0</v>
      </c>
      <c r="OMK66" s="374">
        <f t="shared" ref="OMK66" si="5255">OMK60*$C$65*$C66</f>
        <v>0</v>
      </c>
      <c r="OMM66" s="374">
        <f t="shared" ref="OMM66" si="5256">OMM60*$C$65*$C66</f>
        <v>0</v>
      </c>
      <c r="OMO66" s="374">
        <f t="shared" ref="OMO66" si="5257">OMO60*$C$65*$C66</f>
        <v>0</v>
      </c>
      <c r="OMQ66" s="374">
        <f t="shared" ref="OMQ66" si="5258">OMQ60*$C$65*$C66</f>
        <v>0</v>
      </c>
      <c r="OMS66" s="374">
        <f t="shared" ref="OMS66" si="5259">OMS60*$C$65*$C66</f>
        <v>0</v>
      </c>
      <c r="OMU66" s="374">
        <f t="shared" ref="OMU66" si="5260">OMU60*$C$65*$C66</f>
        <v>0</v>
      </c>
      <c r="OMW66" s="374">
        <f t="shared" ref="OMW66" si="5261">OMW60*$C$65*$C66</f>
        <v>0</v>
      </c>
      <c r="OMY66" s="374">
        <f t="shared" ref="OMY66" si="5262">OMY60*$C$65*$C66</f>
        <v>0</v>
      </c>
      <c r="ONA66" s="374">
        <f t="shared" ref="ONA66" si="5263">ONA60*$C$65*$C66</f>
        <v>0</v>
      </c>
      <c r="ONC66" s="374">
        <f t="shared" ref="ONC66" si="5264">ONC60*$C$65*$C66</f>
        <v>0</v>
      </c>
      <c r="ONE66" s="374">
        <f t="shared" ref="ONE66" si="5265">ONE60*$C$65*$C66</f>
        <v>0</v>
      </c>
      <c r="ONG66" s="374">
        <f t="shared" ref="ONG66" si="5266">ONG60*$C$65*$C66</f>
        <v>0</v>
      </c>
      <c r="ONI66" s="374">
        <f t="shared" ref="ONI66" si="5267">ONI60*$C$65*$C66</f>
        <v>0</v>
      </c>
      <c r="ONK66" s="374">
        <f t="shared" ref="ONK66" si="5268">ONK60*$C$65*$C66</f>
        <v>0</v>
      </c>
      <c r="ONM66" s="374">
        <f t="shared" ref="ONM66" si="5269">ONM60*$C$65*$C66</f>
        <v>0</v>
      </c>
      <c r="ONO66" s="374">
        <f t="shared" ref="ONO66" si="5270">ONO60*$C$65*$C66</f>
        <v>0</v>
      </c>
      <c r="ONQ66" s="374">
        <f t="shared" ref="ONQ66" si="5271">ONQ60*$C$65*$C66</f>
        <v>0</v>
      </c>
      <c r="ONS66" s="374">
        <f t="shared" ref="ONS66" si="5272">ONS60*$C$65*$C66</f>
        <v>0</v>
      </c>
      <c r="ONU66" s="374">
        <f t="shared" ref="ONU66" si="5273">ONU60*$C$65*$C66</f>
        <v>0</v>
      </c>
      <c r="ONW66" s="374">
        <f t="shared" ref="ONW66" si="5274">ONW60*$C$65*$C66</f>
        <v>0</v>
      </c>
      <c r="ONY66" s="374">
        <f t="shared" ref="ONY66" si="5275">ONY60*$C$65*$C66</f>
        <v>0</v>
      </c>
      <c r="OOA66" s="374">
        <f t="shared" ref="OOA66" si="5276">OOA60*$C$65*$C66</f>
        <v>0</v>
      </c>
      <c r="OOC66" s="374">
        <f t="shared" ref="OOC66" si="5277">OOC60*$C$65*$C66</f>
        <v>0</v>
      </c>
      <c r="OOE66" s="374">
        <f t="shared" ref="OOE66" si="5278">OOE60*$C$65*$C66</f>
        <v>0</v>
      </c>
      <c r="OOG66" s="374">
        <f t="shared" ref="OOG66" si="5279">OOG60*$C$65*$C66</f>
        <v>0</v>
      </c>
      <c r="OOI66" s="374">
        <f t="shared" ref="OOI66" si="5280">OOI60*$C$65*$C66</f>
        <v>0</v>
      </c>
      <c r="OOK66" s="374">
        <f t="shared" ref="OOK66" si="5281">OOK60*$C$65*$C66</f>
        <v>0</v>
      </c>
      <c r="OOM66" s="374">
        <f t="shared" ref="OOM66" si="5282">OOM60*$C$65*$C66</f>
        <v>0</v>
      </c>
      <c r="OOO66" s="374">
        <f t="shared" ref="OOO66" si="5283">OOO60*$C$65*$C66</f>
        <v>0</v>
      </c>
      <c r="OOQ66" s="374">
        <f t="shared" ref="OOQ66" si="5284">OOQ60*$C$65*$C66</f>
        <v>0</v>
      </c>
      <c r="OOS66" s="374">
        <f t="shared" ref="OOS66" si="5285">OOS60*$C$65*$C66</f>
        <v>0</v>
      </c>
      <c r="OOU66" s="374">
        <f t="shared" ref="OOU66" si="5286">OOU60*$C$65*$C66</f>
        <v>0</v>
      </c>
      <c r="OOW66" s="374">
        <f t="shared" ref="OOW66" si="5287">OOW60*$C$65*$C66</f>
        <v>0</v>
      </c>
      <c r="OOY66" s="374">
        <f t="shared" ref="OOY66" si="5288">OOY60*$C$65*$C66</f>
        <v>0</v>
      </c>
      <c r="OPA66" s="374">
        <f t="shared" ref="OPA66" si="5289">OPA60*$C$65*$C66</f>
        <v>0</v>
      </c>
      <c r="OPC66" s="374">
        <f t="shared" ref="OPC66" si="5290">OPC60*$C$65*$C66</f>
        <v>0</v>
      </c>
      <c r="OPE66" s="374">
        <f t="shared" ref="OPE66" si="5291">OPE60*$C$65*$C66</f>
        <v>0</v>
      </c>
      <c r="OPG66" s="374">
        <f t="shared" ref="OPG66" si="5292">OPG60*$C$65*$C66</f>
        <v>0</v>
      </c>
      <c r="OPI66" s="374">
        <f t="shared" ref="OPI66" si="5293">OPI60*$C$65*$C66</f>
        <v>0</v>
      </c>
      <c r="OPK66" s="374">
        <f t="shared" ref="OPK66" si="5294">OPK60*$C$65*$C66</f>
        <v>0</v>
      </c>
      <c r="OPM66" s="374">
        <f t="shared" ref="OPM66" si="5295">OPM60*$C$65*$C66</f>
        <v>0</v>
      </c>
      <c r="OPO66" s="374">
        <f t="shared" ref="OPO66" si="5296">OPO60*$C$65*$C66</f>
        <v>0</v>
      </c>
      <c r="OPQ66" s="374">
        <f t="shared" ref="OPQ66" si="5297">OPQ60*$C$65*$C66</f>
        <v>0</v>
      </c>
      <c r="OPS66" s="374">
        <f t="shared" ref="OPS66" si="5298">OPS60*$C$65*$C66</f>
        <v>0</v>
      </c>
      <c r="OPU66" s="374">
        <f t="shared" ref="OPU66" si="5299">OPU60*$C$65*$C66</f>
        <v>0</v>
      </c>
      <c r="OPW66" s="374">
        <f t="shared" ref="OPW66" si="5300">OPW60*$C$65*$C66</f>
        <v>0</v>
      </c>
      <c r="OPY66" s="374">
        <f t="shared" ref="OPY66" si="5301">OPY60*$C$65*$C66</f>
        <v>0</v>
      </c>
      <c r="OQA66" s="374">
        <f t="shared" ref="OQA66" si="5302">OQA60*$C$65*$C66</f>
        <v>0</v>
      </c>
      <c r="OQC66" s="374">
        <f t="shared" ref="OQC66" si="5303">OQC60*$C$65*$C66</f>
        <v>0</v>
      </c>
      <c r="OQE66" s="374">
        <f t="shared" ref="OQE66" si="5304">OQE60*$C$65*$C66</f>
        <v>0</v>
      </c>
      <c r="OQG66" s="374">
        <f t="shared" ref="OQG66" si="5305">OQG60*$C$65*$C66</f>
        <v>0</v>
      </c>
      <c r="OQI66" s="374">
        <f t="shared" ref="OQI66" si="5306">OQI60*$C$65*$C66</f>
        <v>0</v>
      </c>
      <c r="OQK66" s="374">
        <f t="shared" ref="OQK66" si="5307">OQK60*$C$65*$C66</f>
        <v>0</v>
      </c>
      <c r="OQM66" s="374">
        <f t="shared" ref="OQM66" si="5308">OQM60*$C$65*$C66</f>
        <v>0</v>
      </c>
      <c r="OQO66" s="374">
        <f t="shared" ref="OQO66" si="5309">OQO60*$C$65*$C66</f>
        <v>0</v>
      </c>
      <c r="OQQ66" s="374">
        <f t="shared" ref="OQQ66" si="5310">OQQ60*$C$65*$C66</f>
        <v>0</v>
      </c>
      <c r="OQS66" s="374">
        <f t="shared" ref="OQS66" si="5311">OQS60*$C$65*$C66</f>
        <v>0</v>
      </c>
      <c r="OQU66" s="374">
        <f t="shared" ref="OQU66" si="5312">OQU60*$C$65*$C66</f>
        <v>0</v>
      </c>
      <c r="OQW66" s="374">
        <f t="shared" ref="OQW66" si="5313">OQW60*$C$65*$C66</f>
        <v>0</v>
      </c>
      <c r="OQY66" s="374">
        <f t="shared" ref="OQY66" si="5314">OQY60*$C$65*$C66</f>
        <v>0</v>
      </c>
      <c r="ORA66" s="374">
        <f t="shared" ref="ORA66" si="5315">ORA60*$C$65*$C66</f>
        <v>0</v>
      </c>
      <c r="ORC66" s="374">
        <f t="shared" ref="ORC66" si="5316">ORC60*$C$65*$C66</f>
        <v>0</v>
      </c>
      <c r="ORE66" s="374">
        <f t="shared" ref="ORE66" si="5317">ORE60*$C$65*$C66</f>
        <v>0</v>
      </c>
      <c r="ORG66" s="374">
        <f t="shared" ref="ORG66" si="5318">ORG60*$C$65*$C66</f>
        <v>0</v>
      </c>
      <c r="ORI66" s="374">
        <f t="shared" ref="ORI66" si="5319">ORI60*$C$65*$C66</f>
        <v>0</v>
      </c>
      <c r="ORK66" s="374">
        <f t="shared" ref="ORK66" si="5320">ORK60*$C$65*$C66</f>
        <v>0</v>
      </c>
      <c r="ORM66" s="374">
        <f t="shared" ref="ORM66" si="5321">ORM60*$C$65*$C66</f>
        <v>0</v>
      </c>
      <c r="ORO66" s="374">
        <f t="shared" ref="ORO66" si="5322">ORO60*$C$65*$C66</f>
        <v>0</v>
      </c>
      <c r="ORQ66" s="374">
        <f t="shared" ref="ORQ66" si="5323">ORQ60*$C$65*$C66</f>
        <v>0</v>
      </c>
      <c r="ORS66" s="374">
        <f t="shared" ref="ORS66" si="5324">ORS60*$C$65*$C66</f>
        <v>0</v>
      </c>
      <c r="ORU66" s="374">
        <f t="shared" ref="ORU66" si="5325">ORU60*$C$65*$C66</f>
        <v>0</v>
      </c>
      <c r="ORW66" s="374">
        <f t="shared" ref="ORW66" si="5326">ORW60*$C$65*$C66</f>
        <v>0</v>
      </c>
      <c r="ORY66" s="374">
        <f t="shared" ref="ORY66" si="5327">ORY60*$C$65*$C66</f>
        <v>0</v>
      </c>
      <c r="OSA66" s="374">
        <f t="shared" ref="OSA66" si="5328">OSA60*$C$65*$C66</f>
        <v>0</v>
      </c>
      <c r="OSC66" s="374">
        <f t="shared" ref="OSC66" si="5329">OSC60*$C$65*$C66</f>
        <v>0</v>
      </c>
      <c r="OSE66" s="374">
        <f t="shared" ref="OSE66" si="5330">OSE60*$C$65*$C66</f>
        <v>0</v>
      </c>
      <c r="OSG66" s="374">
        <f t="shared" ref="OSG66" si="5331">OSG60*$C$65*$C66</f>
        <v>0</v>
      </c>
      <c r="OSI66" s="374">
        <f t="shared" ref="OSI66" si="5332">OSI60*$C$65*$C66</f>
        <v>0</v>
      </c>
      <c r="OSK66" s="374">
        <f t="shared" ref="OSK66" si="5333">OSK60*$C$65*$C66</f>
        <v>0</v>
      </c>
      <c r="OSM66" s="374">
        <f t="shared" ref="OSM66" si="5334">OSM60*$C$65*$C66</f>
        <v>0</v>
      </c>
      <c r="OSO66" s="374">
        <f t="shared" ref="OSO66" si="5335">OSO60*$C$65*$C66</f>
        <v>0</v>
      </c>
      <c r="OSQ66" s="374">
        <f t="shared" ref="OSQ66" si="5336">OSQ60*$C$65*$C66</f>
        <v>0</v>
      </c>
      <c r="OSS66" s="374">
        <f t="shared" ref="OSS66" si="5337">OSS60*$C$65*$C66</f>
        <v>0</v>
      </c>
      <c r="OSU66" s="374">
        <f t="shared" ref="OSU66" si="5338">OSU60*$C$65*$C66</f>
        <v>0</v>
      </c>
      <c r="OSW66" s="374">
        <f t="shared" ref="OSW66" si="5339">OSW60*$C$65*$C66</f>
        <v>0</v>
      </c>
      <c r="OSY66" s="374">
        <f t="shared" ref="OSY66" si="5340">OSY60*$C$65*$C66</f>
        <v>0</v>
      </c>
      <c r="OTA66" s="374">
        <f t="shared" ref="OTA66" si="5341">OTA60*$C$65*$C66</f>
        <v>0</v>
      </c>
      <c r="OTC66" s="374">
        <f t="shared" ref="OTC66" si="5342">OTC60*$C$65*$C66</f>
        <v>0</v>
      </c>
      <c r="OTE66" s="374">
        <f t="shared" ref="OTE66" si="5343">OTE60*$C$65*$C66</f>
        <v>0</v>
      </c>
      <c r="OTG66" s="374">
        <f t="shared" ref="OTG66" si="5344">OTG60*$C$65*$C66</f>
        <v>0</v>
      </c>
      <c r="OTI66" s="374">
        <f t="shared" ref="OTI66" si="5345">OTI60*$C$65*$C66</f>
        <v>0</v>
      </c>
      <c r="OTK66" s="374">
        <f t="shared" ref="OTK66" si="5346">OTK60*$C$65*$C66</f>
        <v>0</v>
      </c>
      <c r="OTM66" s="374">
        <f t="shared" ref="OTM66" si="5347">OTM60*$C$65*$C66</f>
        <v>0</v>
      </c>
      <c r="OTO66" s="374">
        <f t="shared" ref="OTO66" si="5348">OTO60*$C$65*$C66</f>
        <v>0</v>
      </c>
      <c r="OTQ66" s="374">
        <f t="shared" ref="OTQ66" si="5349">OTQ60*$C$65*$C66</f>
        <v>0</v>
      </c>
      <c r="OTS66" s="374">
        <f t="shared" ref="OTS66" si="5350">OTS60*$C$65*$C66</f>
        <v>0</v>
      </c>
      <c r="OTU66" s="374">
        <f t="shared" ref="OTU66" si="5351">OTU60*$C$65*$C66</f>
        <v>0</v>
      </c>
      <c r="OTW66" s="374">
        <f t="shared" ref="OTW66" si="5352">OTW60*$C$65*$C66</f>
        <v>0</v>
      </c>
      <c r="OTY66" s="374">
        <f t="shared" ref="OTY66" si="5353">OTY60*$C$65*$C66</f>
        <v>0</v>
      </c>
      <c r="OUA66" s="374">
        <f t="shared" ref="OUA66" si="5354">OUA60*$C$65*$C66</f>
        <v>0</v>
      </c>
      <c r="OUC66" s="374">
        <f t="shared" ref="OUC66" si="5355">OUC60*$C$65*$C66</f>
        <v>0</v>
      </c>
      <c r="OUE66" s="374">
        <f t="shared" ref="OUE66" si="5356">OUE60*$C$65*$C66</f>
        <v>0</v>
      </c>
      <c r="OUG66" s="374">
        <f t="shared" ref="OUG66" si="5357">OUG60*$C$65*$C66</f>
        <v>0</v>
      </c>
      <c r="OUI66" s="374">
        <f t="shared" ref="OUI66" si="5358">OUI60*$C$65*$C66</f>
        <v>0</v>
      </c>
      <c r="OUK66" s="374">
        <f t="shared" ref="OUK66" si="5359">OUK60*$C$65*$C66</f>
        <v>0</v>
      </c>
      <c r="OUM66" s="374">
        <f t="shared" ref="OUM66" si="5360">OUM60*$C$65*$C66</f>
        <v>0</v>
      </c>
      <c r="OUO66" s="374">
        <f t="shared" ref="OUO66" si="5361">OUO60*$C$65*$C66</f>
        <v>0</v>
      </c>
      <c r="OUQ66" s="374">
        <f t="shared" ref="OUQ66" si="5362">OUQ60*$C$65*$C66</f>
        <v>0</v>
      </c>
      <c r="OUS66" s="374">
        <f t="shared" ref="OUS66" si="5363">OUS60*$C$65*$C66</f>
        <v>0</v>
      </c>
      <c r="OUU66" s="374">
        <f t="shared" ref="OUU66" si="5364">OUU60*$C$65*$C66</f>
        <v>0</v>
      </c>
      <c r="OUW66" s="374">
        <f t="shared" ref="OUW66" si="5365">OUW60*$C$65*$C66</f>
        <v>0</v>
      </c>
      <c r="OUY66" s="374">
        <f t="shared" ref="OUY66" si="5366">OUY60*$C$65*$C66</f>
        <v>0</v>
      </c>
      <c r="OVA66" s="374">
        <f t="shared" ref="OVA66" si="5367">OVA60*$C$65*$C66</f>
        <v>0</v>
      </c>
      <c r="OVC66" s="374">
        <f t="shared" ref="OVC66" si="5368">OVC60*$C$65*$C66</f>
        <v>0</v>
      </c>
      <c r="OVE66" s="374">
        <f t="shared" ref="OVE66" si="5369">OVE60*$C$65*$C66</f>
        <v>0</v>
      </c>
      <c r="OVG66" s="374">
        <f t="shared" ref="OVG66" si="5370">OVG60*$C$65*$C66</f>
        <v>0</v>
      </c>
      <c r="OVI66" s="374">
        <f t="shared" ref="OVI66" si="5371">OVI60*$C$65*$C66</f>
        <v>0</v>
      </c>
      <c r="OVK66" s="374">
        <f t="shared" ref="OVK66" si="5372">OVK60*$C$65*$C66</f>
        <v>0</v>
      </c>
      <c r="OVM66" s="374">
        <f t="shared" ref="OVM66" si="5373">OVM60*$C$65*$C66</f>
        <v>0</v>
      </c>
      <c r="OVO66" s="374">
        <f t="shared" ref="OVO66" si="5374">OVO60*$C$65*$C66</f>
        <v>0</v>
      </c>
      <c r="OVQ66" s="374">
        <f t="shared" ref="OVQ66" si="5375">OVQ60*$C$65*$C66</f>
        <v>0</v>
      </c>
      <c r="OVS66" s="374">
        <f t="shared" ref="OVS66" si="5376">OVS60*$C$65*$C66</f>
        <v>0</v>
      </c>
      <c r="OVU66" s="374">
        <f t="shared" ref="OVU66" si="5377">OVU60*$C$65*$C66</f>
        <v>0</v>
      </c>
      <c r="OVW66" s="374">
        <f t="shared" ref="OVW66" si="5378">OVW60*$C$65*$C66</f>
        <v>0</v>
      </c>
      <c r="OVY66" s="374">
        <f t="shared" ref="OVY66" si="5379">OVY60*$C$65*$C66</f>
        <v>0</v>
      </c>
      <c r="OWA66" s="374">
        <f t="shared" ref="OWA66" si="5380">OWA60*$C$65*$C66</f>
        <v>0</v>
      </c>
      <c r="OWC66" s="374">
        <f t="shared" ref="OWC66" si="5381">OWC60*$C$65*$C66</f>
        <v>0</v>
      </c>
      <c r="OWE66" s="374">
        <f t="shared" ref="OWE66" si="5382">OWE60*$C$65*$C66</f>
        <v>0</v>
      </c>
      <c r="OWG66" s="374">
        <f t="shared" ref="OWG66" si="5383">OWG60*$C$65*$C66</f>
        <v>0</v>
      </c>
      <c r="OWI66" s="374">
        <f t="shared" ref="OWI66" si="5384">OWI60*$C$65*$C66</f>
        <v>0</v>
      </c>
      <c r="OWK66" s="374">
        <f t="shared" ref="OWK66" si="5385">OWK60*$C$65*$C66</f>
        <v>0</v>
      </c>
      <c r="OWM66" s="374">
        <f t="shared" ref="OWM66" si="5386">OWM60*$C$65*$C66</f>
        <v>0</v>
      </c>
      <c r="OWO66" s="374">
        <f t="shared" ref="OWO66" si="5387">OWO60*$C$65*$C66</f>
        <v>0</v>
      </c>
      <c r="OWQ66" s="374">
        <f t="shared" ref="OWQ66" si="5388">OWQ60*$C$65*$C66</f>
        <v>0</v>
      </c>
      <c r="OWS66" s="374">
        <f t="shared" ref="OWS66" si="5389">OWS60*$C$65*$C66</f>
        <v>0</v>
      </c>
      <c r="OWU66" s="374">
        <f t="shared" ref="OWU66" si="5390">OWU60*$C$65*$C66</f>
        <v>0</v>
      </c>
      <c r="OWW66" s="374">
        <f t="shared" ref="OWW66" si="5391">OWW60*$C$65*$C66</f>
        <v>0</v>
      </c>
      <c r="OWY66" s="374">
        <f t="shared" ref="OWY66" si="5392">OWY60*$C$65*$C66</f>
        <v>0</v>
      </c>
      <c r="OXA66" s="374">
        <f t="shared" ref="OXA66" si="5393">OXA60*$C$65*$C66</f>
        <v>0</v>
      </c>
      <c r="OXC66" s="374">
        <f t="shared" ref="OXC66" si="5394">OXC60*$C$65*$C66</f>
        <v>0</v>
      </c>
      <c r="OXE66" s="374">
        <f t="shared" ref="OXE66" si="5395">OXE60*$C$65*$C66</f>
        <v>0</v>
      </c>
      <c r="OXG66" s="374">
        <f t="shared" ref="OXG66" si="5396">OXG60*$C$65*$C66</f>
        <v>0</v>
      </c>
      <c r="OXI66" s="374">
        <f t="shared" ref="OXI66" si="5397">OXI60*$C$65*$C66</f>
        <v>0</v>
      </c>
      <c r="OXK66" s="374">
        <f t="shared" ref="OXK66" si="5398">OXK60*$C$65*$C66</f>
        <v>0</v>
      </c>
      <c r="OXM66" s="374">
        <f t="shared" ref="OXM66" si="5399">OXM60*$C$65*$C66</f>
        <v>0</v>
      </c>
      <c r="OXO66" s="374">
        <f t="shared" ref="OXO66" si="5400">OXO60*$C$65*$C66</f>
        <v>0</v>
      </c>
      <c r="OXQ66" s="374">
        <f t="shared" ref="OXQ66" si="5401">OXQ60*$C$65*$C66</f>
        <v>0</v>
      </c>
      <c r="OXS66" s="374">
        <f t="shared" ref="OXS66" si="5402">OXS60*$C$65*$C66</f>
        <v>0</v>
      </c>
      <c r="OXU66" s="374">
        <f t="shared" ref="OXU66" si="5403">OXU60*$C$65*$C66</f>
        <v>0</v>
      </c>
      <c r="OXW66" s="374">
        <f t="shared" ref="OXW66" si="5404">OXW60*$C$65*$C66</f>
        <v>0</v>
      </c>
      <c r="OXY66" s="374">
        <f t="shared" ref="OXY66" si="5405">OXY60*$C$65*$C66</f>
        <v>0</v>
      </c>
      <c r="OYA66" s="374">
        <f t="shared" ref="OYA66" si="5406">OYA60*$C$65*$C66</f>
        <v>0</v>
      </c>
      <c r="OYC66" s="374">
        <f t="shared" ref="OYC66" si="5407">OYC60*$C$65*$C66</f>
        <v>0</v>
      </c>
      <c r="OYE66" s="374">
        <f t="shared" ref="OYE66" si="5408">OYE60*$C$65*$C66</f>
        <v>0</v>
      </c>
      <c r="OYG66" s="374">
        <f t="shared" ref="OYG66" si="5409">OYG60*$C$65*$C66</f>
        <v>0</v>
      </c>
      <c r="OYI66" s="374">
        <f t="shared" ref="OYI66" si="5410">OYI60*$C$65*$C66</f>
        <v>0</v>
      </c>
      <c r="OYK66" s="374">
        <f t="shared" ref="OYK66" si="5411">OYK60*$C$65*$C66</f>
        <v>0</v>
      </c>
      <c r="OYM66" s="374">
        <f t="shared" ref="OYM66" si="5412">OYM60*$C$65*$C66</f>
        <v>0</v>
      </c>
      <c r="OYO66" s="374">
        <f t="shared" ref="OYO66" si="5413">OYO60*$C$65*$C66</f>
        <v>0</v>
      </c>
      <c r="OYQ66" s="374">
        <f t="shared" ref="OYQ66" si="5414">OYQ60*$C$65*$C66</f>
        <v>0</v>
      </c>
      <c r="OYS66" s="374">
        <f t="shared" ref="OYS66" si="5415">OYS60*$C$65*$C66</f>
        <v>0</v>
      </c>
      <c r="OYU66" s="374">
        <f t="shared" ref="OYU66" si="5416">OYU60*$C$65*$C66</f>
        <v>0</v>
      </c>
      <c r="OYW66" s="374">
        <f t="shared" ref="OYW66" si="5417">OYW60*$C$65*$C66</f>
        <v>0</v>
      </c>
      <c r="OYY66" s="374">
        <f t="shared" ref="OYY66" si="5418">OYY60*$C$65*$C66</f>
        <v>0</v>
      </c>
      <c r="OZA66" s="374">
        <f t="shared" ref="OZA66" si="5419">OZA60*$C$65*$C66</f>
        <v>0</v>
      </c>
      <c r="OZC66" s="374">
        <f t="shared" ref="OZC66" si="5420">OZC60*$C$65*$C66</f>
        <v>0</v>
      </c>
      <c r="OZE66" s="374">
        <f t="shared" ref="OZE66" si="5421">OZE60*$C$65*$C66</f>
        <v>0</v>
      </c>
      <c r="OZG66" s="374">
        <f t="shared" ref="OZG66" si="5422">OZG60*$C$65*$C66</f>
        <v>0</v>
      </c>
      <c r="OZI66" s="374">
        <f t="shared" ref="OZI66" si="5423">OZI60*$C$65*$C66</f>
        <v>0</v>
      </c>
      <c r="OZK66" s="374">
        <f t="shared" ref="OZK66" si="5424">OZK60*$C$65*$C66</f>
        <v>0</v>
      </c>
      <c r="OZM66" s="374">
        <f t="shared" ref="OZM66" si="5425">OZM60*$C$65*$C66</f>
        <v>0</v>
      </c>
      <c r="OZO66" s="374">
        <f t="shared" ref="OZO66" si="5426">OZO60*$C$65*$C66</f>
        <v>0</v>
      </c>
      <c r="OZQ66" s="374">
        <f t="shared" ref="OZQ66" si="5427">OZQ60*$C$65*$C66</f>
        <v>0</v>
      </c>
      <c r="OZS66" s="374">
        <f t="shared" ref="OZS66" si="5428">OZS60*$C$65*$C66</f>
        <v>0</v>
      </c>
      <c r="OZU66" s="374">
        <f t="shared" ref="OZU66" si="5429">OZU60*$C$65*$C66</f>
        <v>0</v>
      </c>
      <c r="OZW66" s="374">
        <f t="shared" ref="OZW66" si="5430">OZW60*$C$65*$C66</f>
        <v>0</v>
      </c>
      <c r="OZY66" s="374">
        <f t="shared" ref="OZY66" si="5431">OZY60*$C$65*$C66</f>
        <v>0</v>
      </c>
      <c r="PAA66" s="374">
        <f t="shared" ref="PAA66" si="5432">PAA60*$C$65*$C66</f>
        <v>0</v>
      </c>
      <c r="PAC66" s="374">
        <f t="shared" ref="PAC66" si="5433">PAC60*$C$65*$C66</f>
        <v>0</v>
      </c>
      <c r="PAE66" s="374">
        <f t="shared" ref="PAE66" si="5434">PAE60*$C$65*$C66</f>
        <v>0</v>
      </c>
      <c r="PAG66" s="374">
        <f t="shared" ref="PAG66" si="5435">PAG60*$C$65*$C66</f>
        <v>0</v>
      </c>
      <c r="PAI66" s="374">
        <f t="shared" ref="PAI66" si="5436">PAI60*$C$65*$C66</f>
        <v>0</v>
      </c>
      <c r="PAK66" s="374">
        <f t="shared" ref="PAK66" si="5437">PAK60*$C$65*$C66</f>
        <v>0</v>
      </c>
      <c r="PAM66" s="374">
        <f t="shared" ref="PAM66" si="5438">PAM60*$C$65*$C66</f>
        <v>0</v>
      </c>
      <c r="PAO66" s="374">
        <f t="shared" ref="PAO66" si="5439">PAO60*$C$65*$C66</f>
        <v>0</v>
      </c>
      <c r="PAQ66" s="374">
        <f t="shared" ref="PAQ66" si="5440">PAQ60*$C$65*$C66</f>
        <v>0</v>
      </c>
      <c r="PAS66" s="374">
        <f t="shared" ref="PAS66" si="5441">PAS60*$C$65*$C66</f>
        <v>0</v>
      </c>
      <c r="PAU66" s="374">
        <f t="shared" ref="PAU66" si="5442">PAU60*$C$65*$C66</f>
        <v>0</v>
      </c>
      <c r="PAW66" s="374">
        <f t="shared" ref="PAW66" si="5443">PAW60*$C$65*$C66</f>
        <v>0</v>
      </c>
      <c r="PAY66" s="374">
        <f t="shared" ref="PAY66" si="5444">PAY60*$C$65*$C66</f>
        <v>0</v>
      </c>
      <c r="PBA66" s="374">
        <f t="shared" ref="PBA66" si="5445">PBA60*$C$65*$C66</f>
        <v>0</v>
      </c>
      <c r="PBC66" s="374">
        <f t="shared" ref="PBC66" si="5446">PBC60*$C$65*$C66</f>
        <v>0</v>
      </c>
      <c r="PBE66" s="374">
        <f t="shared" ref="PBE66" si="5447">PBE60*$C$65*$C66</f>
        <v>0</v>
      </c>
      <c r="PBG66" s="374">
        <f t="shared" ref="PBG66" si="5448">PBG60*$C$65*$C66</f>
        <v>0</v>
      </c>
      <c r="PBI66" s="374">
        <f t="shared" ref="PBI66" si="5449">PBI60*$C$65*$C66</f>
        <v>0</v>
      </c>
      <c r="PBK66" s="374">
        <f t="shared" ref="PBK66" si="5450">PBK60*$C$65*$C66</f>
        <v>0</v>
      </c>
      <c r="PBM66" s="374">
        <f t="shared" ref="PBM66" si="5451">PBM60*$C$65*$C66</f>
        <v>0</v>
      </c>
      <c r="PBO66" s="374">
        <f t="shared" ref="PBO66" si="5452">PBO60*$C$65*$C66</f>
        <v>0</v>
      </c>
      <c r="PBQ66" s="374">
        <f t="shared" ref="PBQ66" si="5453">PBQ60*$C$65*$C66</f>
        <v>0</v>
      </c>
      <c r="PBS66" s="374">
        <f t="shared" ref="PBS66" si="5454">PBS60*$C$65*$C66</f>
        <v>0</v>
      </c>
      <c r="PBU66" s="374">
        <f t="shared" ref="PBU66" si="5455">PBU60*$C$65*$C66</f>
        <v>0</v>
      </c>
      <c r="PBW66" s="374">
        <f t="shared" ref="PBW66" si="5456">PBW60*$C$65*$C66</f>
        <v>0</v>
      </c>
      <c r="PBY66" s="374">
        <f t="shared" ref="PBY66" si="5457">PBY60*$C$65*$C66</f>
        <v>0</v>
      </c>
      <c r="PCA66" s="374">
        <f t="shared" ref="PCA66" si="5458">PCA60*$C$65*$C66</f>
        <v>0</v>
      </c>
      <c r="PCC66" s="374">
        <f t="shared" ref="PCC66" si="5459">PCC60*$C$65*$C66</f>
        <v>0</v>
      </c>
      <c r="PCE66" s="374">
        <f t="shared" ref="PCE66" si="5460">PCE60*$C$65*$C66</f>
        <v>0</v>
      </c>
      <c r="PCG66" s="374">
        <f t="shared" ref="PCG66" si="5461">PCG60*$C$65*$C66</f>
        <v>0</v>
      </c>
      <c r="PCI66" s="374">
        <f t="shared" ref="PCI66" si="5462">PCI60*$C$65*$C66</f>
        <v>0</v>
      </c>
      <c r="PCK66" s="374">
        <f t="shared" ref="PCK66" si="5463">PCK60*$C$65*$C66</f>
        <v>0</v>
      </c>
      <c r="PCM66" s="374">
        <f t="shared" ref="PCM66" si="5464">PCM60*$C$65*$C66</f>
        <v>0</v>
      </c>
      <c r="PCO66" s="374">
        <f t="shared" ref="PCO66" si="5465">PCO60*$C$65*$C66</f>
        <v>0</v>
      </c>
      <c r="PCQ66" s="374">
        <f t="shared" ref="PCQ66" si="5466">PCQ60*$C$65*$C66</f>
        <v>0</v>
      </c>
      <c r="PCS66" s="374">
        <f t="shared" ref="PCS66" si="5467">PCS60*$C$65*$C66</f>
        <v>0</v>
      </c>
      <c r="PCU66" s="374">
        <f t="shared" ref="PCU66" si="5468">PCU60*$C$65*$C66</f>
        <v>0</v>
      </c>
      <c r="PCW66" s="374">
        <f t="shared" ref="PCW66" si="5469">PCW60*$C$65*$C66</f>
        <v>0</v>
      </c>
      <c r="PCY66" s="374">
        <f t="shared" ref="PCY66" si="5470">PCY60*$C$65*$C66</f>
        <v>0</v>
      </c>
      <c r="PDA66" s="374">
        <f t="shared" ref="PDA66" si="5471">PDA60*$C$65*$C66</f>
        <v>0</v>
      </c>
      <c r="PDC66" s="374">
        <f t="shared" ref="PDC66" si="5472">PDC60*$C$65*$C66</f>
        <v>0</v>
      </c>
      <c r="PDE66" s="374">
        <f t="shared" ref="PDE66" si="5473">PDE60*$C$65*$C66</f>
        <v>0</v>
      </c>
      <c r="PDG66" s="374">
        <f t="shared" ref="PDG66" si="5474">PDG60*$C$65*$C66</f>
        <v>0</v>
      </c>
      <c r="PDI66" s="374">
        <f t="shared" ref="PDI66" si="5475">PDI60*$C$65*$C66</f>
        <v>0</v>
      </c>
      <c r="PDK66" s="374">
        <f t="shared" ref="PDK66" si="5476">PDK60*$C$65*$C66</f>
        <v>0</v>
      </c>
      <c r="PDM66" s="374">
        <f t="shared" ref="PDM66" si="5477">PDM60*$C$65*$C66</f>
        <v>0</v>
      </c>
      <c r="PDO66" s="374">
        <f t="shared" ref="PDO66" si="5478">PDO60*$C$65*$C66</f>
        <v>0</v>
      </c>
      <c r="PDQ66" s="374">
        <f t="shared" ref="PDQ66" si="5479">PDQ60*$C$65*$C66</f>
        <v>0</v>
      </c>
      <c r="PDS66" s="374">
        <f t="shared" ref="PDS66" si="5480">PDS60*$C$65*$C66</f>
        <v>0</v>
      </c>
      <c r="PDU66" s="374">
        <f t="shared" ref="PDU66" si="5481">PDU60*$C$65*$C66</f>
        <v>0</v>
      </c>
      <c r="PDW66" s="374">
        <f t="shared" ref="PDW66" si="5482">PDW60*$C$65*$C66</f>
        <v>0</v>
      </c>
      <c r="PDY66" s="374">
        <f t="shared" ref="PDY66" si="5483">PDY60*$C$65*$C66</f>
        <v>0</v>
      </c>
      <c r="PEA66" s="374">
        <f t="shared" ref="PEA66" si="5484">PEA60*$C$65*$C66</f>
        <v>0</v>
      </c>
      <c r="PEC66" s="374">
        <f t="shared" ref="PEC66" si="5485">PEC60*$C$65*$C66</f>
        <v>0</v>
      </c>
      <c r="PEE66" s="374">
        <f t="shared" ref="PEE66" si="5486">PEE60*$C$65*$C66</f>
        <v>0</v>
      </c>
      <c r="PEG66" s="374">
        <f t="shared" ref="PEG66" si="5487">PEG60*$C$65*$C66</f>
        <v>0</v>
      </c>
      <c r="PEI66" s="374">
        <f t="shared" ref="PEI66" si="5488">PEI60*$C$65*$C66</f>
        <v>0</v>
      </c>
      <c r="PEK66" s="374">
        <f t="shared" ref="PEK66" si="5489">PEK60*$C$65*$C66</f>
        <v>0</v>
      </c>
      <c r="PEM66" s="374">
        <f t="shared" ref="PEM66" si="5490">PEM60*$C$65*$C66</f>
        <v>0</v>
      </c>
      <c r="PEO66" s="374">
        <f t="shared" ref="PEO66" si="5491">PEO60*$C$65*$C66</f>
        <v>0</v>
      </c>
      <c r="PEQ66" s="374">
        <f t="shared" ref="PEQ66" si="5492">PEQ60*$C$65*$C66</f>
        <v>0</v>
      </c>
      <c r="PES66" s="374">
        <f t="shared" ref="PES66" si="5493">PES60*$C$65*$C66</f>
        <v>0</v>
      </c>
      <c r="PEU66" s="374">
        <f t="shared" ref="PEU66" si="5494">PEU60*$C$65*$C66</f>
        <v>0</v>
      </c>
      <c r="PEW66" s="374">
        <f t="shared" ref="PEW66" si="5495">PEW60*$C$65*$C66</f>
        <v>0</v>
      </c>
      <c r="PEY66" s="374">
        <f t="shared" ref="PEY66" si="5496">PEY60*$C$65*$C66</f>
        <v>0</v>
      </c>
      <c r="PFA66" s="374">
        <f t="shared" ref="PFA66" si="5497">PFA60*$C$65*$C66</f>
        <v>0</v>
      </c>
      <c r="PFC66" s="374">
        <f t="shared" ref="PFC66" si="5498">PFC60*$C$65*$C66</f>
        <v>0</v>
      </c>
      <c r="PFE66" s="374">
        <f t="shared" ref="PFE66" si="5499">PFE60*$C$65*$C66</f>
        <v>0</v>
      </c>
      <c r="PFG66" s="374">
        <f t="shared" ref="PFG66" si="5500">PFG60*$C$65*$C66</f>
        <v>0</v>
      </c>
      <c r="PFI66" s="374">
        <f t="shared" ref="PFI66" si="5501">PFI60*$C$65*$C66</f>
        <v>0</v>
      </c>
      <c r="PFK66" s="374">
        <f t="shared" ref="PFK66" si="5502">PFK60*$C$65*$C66</f>
        <v>0</v>
      </c>
      <c r="PFM66" s="374">
        <f t="shared" ref="PFM66" si="5503">PFM60*$C$65*$C66</f>
        <v>0</v>
      </c>
      <c r="PFO66" s="374">
        <f t="shared" ref="PFO66" si="5504">PFO60*$C$65*$C66</f>
        <v>0</v>
      </c>
      <c r="PFQ66" s="374">
        <f t="shared" ref="PFQ66" si="5505">PFQ60*$C$65*$C66</f>
        <v>0</v>
      </c>
      <c r="PFS66" s="374">
        <f t="shared" ref="PFS66" si="5506">PFS60*$C$65*$C66</f>
        <v>0</v>
      </c>
      <c r="PFU66" s="374">
        <f t="shared" ref="PFU66" si="5507">PFU60*$C$65*$C66</f>
        <v>0</v>
      </c>
      <c r="PFW66" s="374">
        <f t="shared" ref="PFW66" si="5508">PFW60*$C$65*$C66</f>
        <v>0</v>
      </c>
      <c r="PFY66" s="374">
        <f t="shared" ref="PFY66" si="5509">PFY60*$C$65*$C66</f>
        <v>0</v>
      </c>
      <c r="PGA66" s="374">
        <f t="shared" ref="PGA66" si="5510">PGA60*$C$65*$C66</f>
        <v>0</v>
      </c>
      <c r="PGC66" s="374">
        <f t="shared" ref="PGC66" si="5511">PGC60*$C$65*$C66</f>
        <v>0</v>
      </c>
      <c r="PGE66" s="374">
        <f t="shared" ref="PGE66" si="5512">PGE60*$C$65*$C66</f>
        <v>0</v>
      </c>
      <c r="PGG66" s="374">
        <f t="shared" ref="PGG66" si="5513">PGG60*$C$65*$C66</f>
        <v>0</v>
      </c>
      <c r="PGI66" s="374">
        <f t="shared" ref="PGI66" si="5514">PGI60*$C$65*$C66</f>
        <v>0</v>
      </c>
      <c r="PGK66" s="374">
        <f t="shared" ref="PGK66" si="5515">PGK60*$C$65*$C66</f>
        <v>0</v>
      </c>
      <c r="PGM66" s="374">
        <f t="shared" ref="PGM66" si="5516">PGM60*$C$65*$C66</f>
        <v>0</v>
      </c>
      <c r="PGO66" s="374">
        <f t="shared" ref="PGO66" si="5517">PGO60*$C$65*$C66</f>
        <v>0</v>
      </c>
      <c r="PGQ66" s="374">
        <f t="shared" ref="PGQ66" si="5518">PGQ60*$C$65*$C66</f>
        <v>0</v>
      </c>
      <c r="PGS66" s="374">
        <f t="shared" ref="PGS66" si="5519">PGS60*$C$65*$C66</f>
        <v>0</v>
      </c>
      <c r="PGU66" s="374">
        <f t="shared" ref="PGU66" si="5520">PGU60*$C$65*$C66</f>
        <v>0</v>
      </c>
      <c r="PGW66" s="374">
        <f t="shared" ref="PGW66" si="5521">PGW60*$C$65*$C66</f>
        <v>0</v>
      </c>
      <c r="PGY66" s="374">
        <f t="shared" ref="PGY66" si="5522">PGY60*$C$65*$C66</f>
        <v>0</v>
      </c>
      <c r="PHA66" s="374">
        <f t="shared" ref="PHA66" si="5523">PHA60*$C$65*$C66</f>
        <v>0</v>
      </c>
      <c r="PHC66" s="374">
        <f t="shared" ref="PHC66" si="5524">PHC60*$C$65*$C66</f>
        <v>0</v>
      </c>
      <c r="PHE66" s="374">
        <f t="shared" ref="PHE66" si="5525">PHE60*$C$65*$C66</f>
        <v>0</v>
      </c>
      <c r="PHG66" s="374">
        <f t="shared" ref="PHG66" si="5526">PHG60*$C$65*$C66</f>
        <v>0</v>
      </c>
      <c r="PHI66" s="374">
        <f t="shared" ref="PHI66" si="5527">PHI60*$C$65*$C66</f>
        <v>0</v>
      </c>
      <c r="PHK66" s="374">
        <f t="shared" ref="PHK66" si="5528">PHK60*$C$65*$C66</f>
        <v>0</v>
      </c>
      <c r="PHM66" s="374">
        <f t="shared" ref="PHM66" si="5529">PHM60*$C$65*$C66</f>
        <v>0</v>
      </c>
      <c r="PHO66" s="374">
        <f t="shared" ref="PHO66" si="5530">PHO60*$C$65*$C66</f>
        <v>0</v>
      </c>
      <c r="PHQ66" s="374">
        <f t="shared" ref="PHQ66" si="5531">PHQ60*$C$65*$C66</f>
        <v>0</v>
      </c>
      <c r="PHS66" s="374">
        <f t="shared" ref="PHS66" si="5532">PHS60*$C$65*$C66</f>
        <v>0</v>
      </c>
      <c r="PHU66" s="374">
        <f t="shared" ref="PHU66" si="5533">PHU60*$C$65*$C66</f>
        <v>0</v>
      </c>
      <c r="PHW66" s="374">
        <f t="shared" ref="PHW66" si="5534">PHW60*$C$65*$C66</f>
        <v>0</v>
      </c>
      <c r="PHY66" s="374">
        <f t="shared" ref="PHY66" si="5535">PHY60*$C$65*$C66</f>
        <v>0</v>
      </c>
      <c r="PIA66" s="374">
        <f t="shared" ref="PIA66" si="5536">PIA60*$C$65*$C66</f>
        <v>0</v>
      </c>
      <c r="PIC66" s="374">
        <f t="shared" ref="PIC66" si="5537">PIC60*$C$65*$C66</f>
        <v>0</v>
      </c>
      <c r="PIE66" s="374">
        <f t="shared" ref="PIE66" si="5538">PIE60*$C$65*$C66</f>
        <v>0</v>
      </c>
      <c r="PIG66" s="374">
        <f t="shared" ref="PIG66" si="5539">PIG60*$C$65*$C66</f>
        <v>0</v>
      </c>
      <c r="PII66" s="374">
        <f t="shared" ref="PII66" si="5540">PII60*$C$65*$C66</f>
        <v>0</v>
      </c>
      <c r="PIK66" s="374">
        <f t="shared" ref="PIK66" si="5541">PIK60*$C$65*$C66</f>
        <v>0</v>
      </c>
      <c r="PIM66" s="374">
        <f t="shared" ref="PIM66" si="5542">PIM60*$C$65*$C66</f>
        <v>0</v>
      </c>
      <c r="PIO66" s="374">
        <f t="shared" ref="PIO66" si="5543">PIO60*$C$65*$C66</f>
        <v>0</v>
      </c>
      <c r="PIQ66" s="374">
        <f t="shared" ref="PIQ66" si="5544">PIQ60*$C$65*$C66</f>
        <v>0</v>
      </c>
      <c r="PIS66" s="374">
        <f t="shared" ref="PIS66" si="5545">PIS60*$C$65*$C66</f>
        <v>0</v>
      </c>
      <c r="PIU66" s="374">
        <f t="shared" ref="PIU66" si="5546">PIU60*$C$65*$C66</f>
        <v>0</v>
      </c>
      <c r="PIW66" s="374">
        <f t="shared" ref="PIW66" si="5547">PIW60*$C$65*$C66</f>
        <v>0</v>
      </c>
      <c r="PIY66" s="374">
        <f t="shared" ref="PIY66" si="5548">PIY60*$C$65*$C66</f>
        <v>0</v>
      </c>
      <c r="PJA66" s="374">
        <f t="shared" ref="PJA66" si="5549">PJA60*$C$65*$C66</f>
        <v>0</v>
      </c>
      <c r="PJC66" s="374">
        <f t="shared" ref="PJC66" si="5550">PJC60*$C$65*$C66</f>
        <v>0</v>
      </c>
      <c r="PJE66" s="374">
        <f t="shared" ref="PJE66" si="5551">PJE60*$C$65*$C66</f>
        <v>0</v>
      </c>
      <c r="PJG66" s="374">
        <f t="shared" ref="PJG66" si="5552">PJG60*$C$65*$C66</f>
        <v>0</v>
      </c>
      <c r="PJI66" s="374">
        <f t="shared" ref="PJI66" si="5553">PJI60*$C$65*$C66</f>
        <v>0</v>
      </c>
      <c r="PJK66" s="374">
        <f t="shared" ref="PJK66" si="5554">PJK60*$C$65*$C66</f>
        <v>0</v>
      </c>
      <c r="PJM66" s="374">
        <f t="shared" ref="PJM66" si="5555">PJM60*$C$65*$C66</f>
        <v>0</v>
      </c>
      <c r="PJO66" s="374">
        <f t="shared" ref="PJO66" si="5556">PJO60*$C$65*$C66</f>
        <v>0</v>
      </c>
      <c r="PJQ66" s="374">
        <f t="shared" ref="PJQ66" si="5557">PJQ60*$C$65*$C66</f>
        <v>0</v>
      </c>
      <c r="PJS66" s="374">
        <f t="shared" ref="PJS66" si="5558">PJS60*$C$65*$C66</f>
        <v>0</v>
      </c>
      <c r="PJU66" s="374">
        <f t="shared" ref="PJU66" si="5559">PJU60*$C$65*$C66</f>
        <v>0</v>
      </c>
      <c r="PJW66" s="374">
        <f t="shared" ref="PJW66" si="5560">PJW60*$C$65*$C66</f>
        <v>0</v>
      </c>
      <c r="PJY66" s="374">
        <f t="shared" ref="PJY66" si="5561">PJY60*$C$65*$C66</f>
        <v>0</v>
      </c>
      <c r="PKA66" s="374">
        <f t="shared" ref="PKA66" si="5562">PKA60*$C$65*$C66</f>
        <v>0</v>
      </c>
      <c r="PKC66" s="374">
        <f t="shared" ref="PKC66" si="5563">PKC60*$C$65*$C66</f>
        <v>0</v>
      </c>
      <c r="PKE66" s="374">
        <f t="shared" ref="PKE66" si="5564">PKE60*$C$65*$C66</f>
        <v>0</v>
      </c>
      <c r="PKG66" s="374">
        <f t="shared" ref="PKG66" si="5565">PKG60*$C$65*$C66</f>
        <v>0</v>
      </c>
      <c r="PKI66" s="374">
        <f t="shared" ref="PKI66" si="5566">PKI60*$C$65*$C66</f>
        <v>0</v>
      </c>
      <c r="PKK66" s="374">
        <f t="shared" ref="PKK66" si="5567">PKK60*$C$65*$C66</f>
        <v>0</v>
      </c>
      <c r="PKM66" s="374">
        <f t="shared" ref="PKM66" si="5568">PKM60*$C$65*$C66</f>
        <v>0</v>
      </c>
      <c r="PKO66" s="374">
        <f t="shared" ref="PKO66" si="5569">PKO60*$C$65*$C66</f>
        <v>0</v>
      </c>
      <c r="PKQ66" s="374">
        <f t="shared" ref="PKQ66" si="5570">PKQ60*$C$65*$C66</f>
        <v>0</v>
      </c>
      <c r="PKS66" s="374">
        <f t="shared" ref="PKS66" si="5571">PKS60*$C$65*$C66</f>
        <v>0</v>
      </c>
      <c r="PKU66" s="374">
        <f t="shared" ref="PKU66" si="5572">PKU60*$C$65*$C66</f>
        <v>0</v>
      </c>
      <c r="PKW66" s="374">
        <f t="shared" ref="PKW66" si="5573">PKW60*$C$65*$C66</f>
        <v>0</v>
      </c>
      <c r="PKY66" s="374">
        <f t="shared" ref="PKY66" si="5574">PKY60*$C$65*$C66</f>
        <v>0</v>
      </c>
      <c r="PLA66" s="374">
        <f t="shared" ref="PLA66" si="5575">PLA60*$C$65*$C66</f>
        <v>0</v>
      </c>
      <c r="PLC66" s="374">
        <f t="shared" ref="PLC66" si="5576">PLC60*$C$65*$C66</f>
        <v>0</v>
      </c>
      <c r="PLE66" s="374">
        <f t="shared" ref="PLE66" si="5577">PLE60*$C$65*$C66</f>
        <v>0</v>
      </c>
      <c r="PLG66" s="374">
        <f t="shared" ref="PLG66" si="5578">PLG60*$C$65*$C66</f>
        <v>0</v>
      </c>
      <c r="PLI66" s="374">
        <f t="shared" ref="PLI66" si="5579">PLI60*$C$65*$C66</f>
        <v>0</v>
      </c>
      <c r="PLK66" s="374">
        <f t="shared" ref="PLK66" si="5580">PLK60*$C$65*$C66</f>
        <v>0</v>
      </c>
      <c r="PLM66" s="374">
        <f t="shared" ref="PLM66" si="5581">PLM60*$C$65*$C66</f>
        <v>0</v>
      </c>
      <c r="PLO66" s="374">
        <f t="shared" ref="PLO66" si="5582">PLO60*$C$65*$C66</f>
        <v>0</v>
      </c>
      <c r="PLQ66" s="374">
        <f t="shared" ref="PLQ66" si="5583">PLQ60*$C$65*$C66</f>
        <v>0</v>
      </c>
      <c r="PLS66" s="374">
        <f t="shared" ref="PLS66" si="5584">PLS60*$C$65*$C66</f>
        <v>0</v>
      </c>
      <c r="PLU66" s="374">
        <f t="shared" ref="PLU66" si="5585">PLU60*$C$65*$C66</f>
        <v>0</v>
      </c>
      <c r="PLW66" s="374">
        <f t="shared" ref="PLW66" si="5586">PLW60*$C$65*$C66</f>
        <v>0</v>
      </c>
      <c r="PLY66" s="374">
        <f t="shared" ref="PLY66" si="5587">PLY60*$C$65*$C66</f>
        <v>0</v>
      </c>
      <c r="PMA66" s="374">
        <f t="shared" ref="PMA66" si="5588">PMA60*$C$65*$C66</f>
        <v>0</v>
      </c>
      <c r="PMC66" s="374">
        <f t="shared" ref="PMC66" si="5589">PMC60*$C$65*$C66</f>
        <v>0</v>
      </c>
      <c r="PME66" s="374">
        <f t="shared" ref="PME66" si="5590">PME60*$C$65*$C66</f>
        <v>0</v>
      </c>
      <c r="PMG66" s="374">
        <f t="shared" ref="PMG66" si="5591">PMG60*$C$65*$C66</f>
        <v>0</v>
      </c>
      <c r="PMI66" s="374">
        <f t="shared" ref="PMI66" si="5592">PMI60*$C$65*$C66</f>
        <v>0</v>
      </c>
      <c r="PMK66" s="374">
        <f t="shared" ref="PMK66" si="5593">PMK60*$C$65*$C66</f>
        <v>0</v>
      </c>
      <c r="PMM66" s="374">
        <f t="shared" ref="PMM66" si="5594">PMM60*$C$65*$C66</f>
        <v>0</v>
      </c>
      <c r="PMO66" s="374">
        <f t="shared" ref="PMO66" si="5595">PMO60*$C$65*$C66</f>
        <v>0</v>
      </c>
      <c r="PMQ66" s="374">
        <f t="shared" ref="PMQ66" si="5596">PMQ60*$C$65*$C66</f>
        <v>0</v>
      </c>
      <c r="PMS66" s="374">
        <f t="shared" ref="PMS66" si="5597">PMS60*$C$65*$C66</f>
        <v>0</v>
      </c>
      <c r="PMU66" s="374">
        <f t="shared" ref="PMU66" si="5598">PMU60*$C$65*$C66</f>
        <v>0</v>
      </c>
      <c r="PMW66" s="374">
        <f t="shared" ref="PMW66" si="5599">PMW60*$C$65*$C66</f>
        <v>0</v>
      </c>
      <c r="PMY66" s="374">
        <f t="shared" ref="PMY66" si="5600">PMY60*$C$65*$C66</f>
        <v>0</v>
      </c>
      <c r="PNA66" s="374">
        <f t="shared" ref="PNA66" si="5601">PNA60*$C$65*$C66</f>
        <v>0</v>
      </c>
      <c r="PNC66" s="374">
        <f t="shared" ref="PNC66" si="5602">PNC60*$C$65*$C66</f>
        <v>0</v>
      </c>
      <c r="PNE66" s="374">
        <f t="shared" ref="PNE66" si="5603">PNE60*$C$65*$C66</f>
        <v>0</v>
      </c>
      <c r="PNG66" s="374">
        <f t="shared" ref="PNG66" si="5604">PNG60*$C$65*$C66</f>
        <v>0</v>
      </c>
      <c r="PNI66" s="374">
        <f t="shared" ref="PNI66" si="5605">PNI60*$C$65*$C66</f>
        <v>0</v>
      </c>
      <c r="PNK66" s="374">
        <f t="shared" ref="PNK66" si="5606">PNK60*$C$65*$C66</f>
        <v>0</v>
      </c>
      <c r="PNM66" s="374">
        <f t="shared" ref="PNM66" si="5607">PNM60*$C$65*$C66</f>
        <v>0</v>
      </c>
      <c r="PNO66" s="374">
        <f t="shared" ref="PNO66" si="5608">PNO60*$C$65*$C66</f>
        <v>0</v>
      </c>
      <c r="PNQ66" s="374">
        <f t="shared" ref="PNQ66" si="5609">PNQ60*$C$65*$C66</f>
        <v>0</v>
      </c>
      <c r="PNS66" s="374">
        <f t="shared" ref="PNS66" si="5610">PNS60*$C$65*$C66</f>
        <v>0</v>
      </c>
      <c r="PNU66" s="374">
        <f t="shared" ref="PNU66" si="5611">PNU60*$C$65*$C66</f>
        <v>0</v>
      </c>
      <c r="PNW66" s="374">
        <f t="shared" ref="PNW66" si="5612">PNW60*$C$65*$C66</f>
        <v>0</v>
      </c>
      <c r="PNY66" s="374">
        <f t="shared" ref="PNY66" si="5613">PNY60*$C$65*$C66</f>
        <v>0</v>
      </c>
      <c r="POA66" s="374">
        <f t="shared" ref="POA66" si="5614">POA60*$C$65*$C66</f>
        <v>0</v>
      </c>
      <c r="POC66" s="374">
        <f t="shared" ref="POC66" si="5615">POC60*$C$65*$C66</f>
        <v>0</v>
      </c>
      <c r="POE66" s="374">
        <f t="shared" ref="POE66" si="5616">POE60*$C$65*$C66</f>
        <v>0</v>
      </c>
      <c r="POG66" s="374">
        <f t="shared" ref="POG66" si="5617">POG60*$C$65*$C66</f>
        <v>0</v>
      </c>
      <c r="POI66" s="374">
        <f t="shared" ref="POI66" si="5618">POI60*$C$65*$C66</f>
        <v>0</v>
      </c>
      <c r="POK66" s="374">
        <f t="shared" ref="POK66" si="5619">POK60*$C$65*$C66</f>
        <v>0</v>
      </c>
      <c r="POM66" s="374">
        <f t="shared" ref="POM66" si="5620">POM60*$C$65*$C66</f>
        <v>0</v>
      </c>
      <c r="POO66" s="374">
        <f t="shared" ref="POO66" si="5621">POO60*$C$65*$C66</f>
        <v>0</v>
      </c>
      <c r="POQ66" s="374">
        <f t="shared" ref="POQ66" si="5622">POQ60*$C$65*$C66</f>
        <v>0</v>
      </c>
      <c r="POS66" s="374">
        <f t="shared" ref="POS66" si="5623">POS60*$C$65*$C66</f>
        <v>0</v>
      </c>
      <c r="POU66" s="374">
        <f t="shared" ref="POU66" si="5624">POU60*$C$65*$C66</f>
        <v>0</v>
      </c>
      <c r="POW66" s="374">
        <f t="shared" ref="POW66" si="5625">POW60*$C$65*$C66</f>
        <v>0</v>
      </c>
      <c r="POY66" s="374">
        <f t="shared" ref="POY66" si="5626">POY60*$C$65*$C66</f>
        <v>0</v>
      </c>
      <c r="PPA66" s="374">
        <f t="shared" ref="PPA66" si="5627">PPA60*$C$65*$C66</f>
        <v>0</v>
      </c>
      <c r="PPC66" s="374">
        <f t="shared" ref="PPC66" si="5628">PPC60*$C$65*$C66</f>
        <v>0</v>
      </c>
      <c r="PPE66" s="374">
        <f t="shared" ref="PPE66" si="5629">PPE60*$C$65*$C66</f>
        <v>0</v>
      </c>
      <c r="PPG66" s="374">
        <f t="shared" ref="PPG66" si="5630">PPG60*$C$65*$C66</f>
        <v>0</v>
      </c>
      <c r="PPI66" s="374">
        <f t="shared" ref="PPI66" si="5631">PPI60*$C$65*$C66</f>
        <v>0</v>
      </c>
      <c r="PPK66" s="374">
        <f t="shared" ref="PPK66" si="5632">PPK60*$C$65*$C66</f>
        <v>0</v>
      </c>
      <c r="PPM66" s="374">
        <f t="shared" ref="PPM66" si="5633">PPM60*$C$65*$C66</f>
        <v>0</v>
      </c>
      <c r="PPO66" s="374">
        <f t="shared" ref="PPO66" si="5634">PPO60*$C$65*$C66</f>
        <v>0</v>
      </c>
      <c r="PPQ66" s="374">
        <f t="shared" ref="PPQ66" si="5635">PPQ60*$C$65*$C66</f>
        <v>0</v>
      </c>
      <c r="PPS66" s="374">
        <f t="shared" ref="PPS66" si="5636">PPS60*$C$65*$C66</f>
        <v>0</v>
      </c>
      <c r="PPU66" s="374">
        <f t="shared" ref="PPU66" si="5637">PPU60*$C$65*$C66</f>
        <v>0</v>
      </c>
      <c r="PPW66" s="374">
        <f t="shared" ref="PPW66" si="5638">PPW60*$C$65*$C66</f>
        <v>0</v>
      </c>
      <c r="PPY66" s="374">
        <f t="shared" ref="PPY66" si="5639">PPY60*$C$65*$C66</f>
        <v>0</v>
      </c>
      <c r="PQA66" s="374">
        <f t="shared" ref="PQA66" si="5640">PQA60*$C$65*$C66</f>
        <v>0</v>
      </c>
      <c r="PQC66" s="374">
        <f t="shared" ref="PQC66" si="5641">PQC60*$C$65*$C66</f>
        <v>0</v>
      </c>
      <c r="PQE66" s="374">
        <f t="shared" ref="PQE66" si="5642">PQE60*$C$65*$C66</f>
        <v>0</v>
      </c>
      <c r="PQG66" s="374">
        <f t="shared" ref="PQG66" si="5643">PQG60*$C$65*$C66</f>
        <v>0</v>
      </c>
      <c r="PQI66" s="374">
        <f t="shared" ref="PQI66" si="5644">PQI60*$C$65*$C66</f>
        <v>0</v>
      </c>
      <c r="PQK66" s="374">
        <f t="shared" ref="PQK66" si="5645">PQK60*$C$65*$C66</f>
        <v>0</v>
      </c>
      <c r="PQM66" s="374">
        <f t="shared" ref="PQM66" si="5646">PQM60*$C$65*$C66</f>
        <v>0</v>
      </c>
      <c r="PQO66" s="374">
        <f t="shared" ref="PQO66" si="5647">PQO60*$C$65*$C66</f>
        <v>0</v>
      </c>
      <c r="PQQ66" s="374">
        <f t="shared" ref="PQQ66" si="5648">PQQ60*$C$65*$C66</f>
        <v>0</v>
      </c>
      <c r="PQS66" s="374">
        <f t="shared" ref="PQS66" si="5649">PQS60*$C$65*$C66</f>
        <v>0</v>
      </c>
      <c r="PQU66" s="374">
        <f t="shared" ref="PQU66" si="5650">PQU60*$C$65*$C66</f>
        <v>0</v>
      </c>
      <c r="PQW66" s="374">
        <f t="shared" ref="PQW66" si="5651">PQW60*$C$65*$C66</f>
        <v>0</v>
      </c>
      <c r="PQY66" s="374">
        <f t="shared" ref="PQY66" si="5652">PQY60*$C$65*$C66</f>
        <v>0</v>
      </c>
      <c r="PRA66" s="374">
        <f t="shared" ref="PRA66" si="5653">PRA60*$C$65*$C66</f>
        <v>0</v>
      </c>
      <c r="PRC66" s="374">
        <f t="shared" ref="PRC66" si="5654">PRC60*$C$65*$C66</f>
        <v>0</v>
      </c>
      <c r="PRE66" s="374">
        <f t="shared" ref="PRE66" si="5655">PRE60*$C$65*$C66</f>
        <v>0</v>
      </c>
      <c r="PRG66" s="374">
        <f t="shared" ref="PRG66" si="5656">PRG60*$C$65*$C66</f>
        <v>0</v>
      </c>
      <c r="PRI66" s="374">
        <f t="shared" ref="PRI66" si="5657">PRI60*$C$65*$C66</f>
        <v>0</v>
      </c>
      <c r="PRK66" s="374">
        <f t="shared" ref="PRK66" si="5658">PRK60*$C$65*$C66</f>
        <v>0</v>
      </c>
      <c r="PRM66" s="374">
        <f t="shared" ref="PRM66" si="5659">PRM60*$C$65*$C66</f>
        <v>0</v>
      </c>
      <c r="PRO66" s="374">
        <f t="shared" ref="PRO66" si="5660">PRO60*$C$65*$C66</f>
        <v>0</v>
      </c>
      <c r="PRQ66" s="374">
        <f t="shared" ref="PRQ66" si="5661">PRQ60*$C$65*$C66</f>
        <v>0</v>
      </c>
      <c r="PRS66" s="374">
        <f t="shared" ref="PRS66" si="5662">PRS60*$C$65*$C66</f>
        <v>0</v>
      </c>
      <c r="PRU66" s="374">
        <f t="shared" ref="PRU66" si="5663">PRU60*$C$65*$C66</f>
        <v>0</v>
      </c>
      <c r="PRW66" s="374">
        <f t="shared" ref="PRW66" si="5664">PRW60*$C$65*$C66</f>
        <v>0</v>
      </c>
      <c r="PRY66" s="374">
        <f t="shared" ref="PRY66" si="5665">PRY60*$C$65*$C66</f>
        <v>0</v>
      </c>
      <c r="PSA66" s="374">
        <f t="shared" ref="PSA66" si="5666">PSA60*$C$65*$C66</f>
        <v>0</v>
      </c>
      <c r="PSC66" s="374">
        <f t="shared" ref="PSC66" si="5667">PSC60*$C$65*$C66</f>
        <v>0</v>
      </c>
      <c r="PSE66" s="374">
        <f t="shared" ref="PSE66" si="5668">PSE60*$C$65*$C66</f>
        <v>0</v>
      </c>
      <c r="PSG66" s="374">
        <f t="shared" ref="PSG66" si="5669">PSG60*$C$65*$C66</f>
        <v>0</v>
      </c>
      <c r="PSI66" s="374">
        <f t="shared" ref="PSI66" si="5670">PSI60*$C$65*$C66</f>
        <v>0</v>
      </c>
      <c r="PSK66" s="374">
        <f t="shared" ref="PSK66" si="5671">PSK60*$C$65*$C66</f>
        <v>0</v>
      </c>
      <c r="PSM66" s="374">
        <f t="shared" ref="PSM66" si="5672">PSM60*$C$65*$C66</f>
        <v>0</v>
      </c>
      <c r="PSO66" s="374">
        <f t="shared" ref="PSO66" si="5673">PSO60*$C$65*$C66</f>
        <v>0</v>
      </c>
      <c r="PSQ66" s="374">
        <f t="shared" ref="PSQ66" si="5674">PSQ60*$C$65*$C66</f>
        <v>0</v>
      </c>
      <c r="PSS66" s="374">
        <f t="shared" ref="PSS66" si="5675">PSS60*$C$65*$C66</f>
        <v>0</v>
      </c>
      <c r="PSU66" s="374">
        <f t="shared" ref="PSU66" si="5676">PSU60*$C$65*$C66</f>
        <v>0</v>
      </c>
      <c r="PSW66" s="374">
        <f t="shared" ref="PSW66" si="5677">PSW60*$C$65*$C66</f>
        <v>0</v>
      </c>
      <c r="PSY66" s="374">
        <f t="shared" ref="PSY66" si="5678">PSY60*$C$65*$C66</f>
        <v>0</v>
      </c>
      <c r="PTA66" s="374">
        <f t="shared" ref="PTA66" si="5679">PTA60*$C$65*$C66</f>
        <v>0</v>
      </c>
      <c r="PTC66" s="374">
        <f t="shared" ref="PTC66" si="5680">PTC60*$C$65*$C66</f>
        <v>0</v>
      </c>
      <c r="PTE66" s="374">
        <f t="shared" ref="PTE66" si="5681">PTE60*$C$65*$C66</f>
        <v>0</v>
      </c>
      <c r="PTG66" s="374">
        <f t="shared" ref="PTG66" si="5682">PTG60*$C$65*$C66</f>
        <v>0</v>
      </c>
      <c r="PTI66" s="374">
        <f t="shared" ref="PTI66" si="5683">PTI60*$C$65*$C66</f>
        <v>0</v>
      </c>
      <c r="PTK66" s="374">
        <f t="shared" ref="PTK66" si="5684">PTK60*$C$65*$C66</f>
        <v>0</v>
      </c>
      <c r="PTM66" s="374">
        <f t="shared" ref="PTM66" si="5685">PTM60*$C$65*$C66</f>
        <v>0</v>
      </c>
      <c r="PTO66" s="374">
        <f t="shared" ref="PTO66" si="5686">PTO60*$C$65*$C66</f>
        <v>0</v>
      </c>
      <c r="PTQ66" s="374">
        <f t="shared" ref="PTQ66" si="5687">PTQ60*$C$65*$C66</f>
        <v>0</v>
      </c>
      <c r="PTS66" s="374">
        <f t="shared" ref="PTS66" si="5688">PTS60*$C$65*$C66</f>
        <v>0</v>
      </c>
      <c r="PTU66" s="374">
        <f t="shared" ref="PTU66" si="5689">PTU60*$C$65*$C66</f>
        <v>0</v>
      </c>
      <c r="PTW66" s="374">
        <f t="shared" ref="PTW66" si="5690">PTW60*$C$65*$C66</f>
        <v>0</v>
      </c>
      <c r="PTY66" s="374">
        <f t="shared" ref="PTY66" si="5691">PTY60*$C$65*$C66</f>
        <v>0</v>
      </c>
      <c r="PUA66" s="374">
        <f t="shared" ref="PUA66" si="5692">PUA60*$C$65*$C66</f>
        <v>0</v>
      </c>
      <c r="PUC66" s="374">
        <f t="shared" ref="PUC66" si="5693">PUC60*$C$65*$C66</f>
        <v>0</v>
      </c>
      <c r="PUE66" s="374">
        <f t="shared" ref="PUE66" si="5694">PUE60*$C$65*$C66</f>
        <v>0</v>
      </c>
      <c r="PUG66" s="374">
        <f t="shared" ref="PUG66" si="5695">PUG60*$C$65*$C66</f>
        <v>0</v>
      </c>
      <c r="PUI66" s="374">
        <f t="shared" ref="PUI66" si="5696">PUI60*$C$65*$C66</f>
        <v>0</v>
      </c>
      <c r="PUK66" s="374">
        <f t="shared" ref="PUK66" si="5697">PUK60*$C$65*$C66</f>
        <v>0</v>
      </c>
      <c r="PUM66" s="374">
        <f t="shared" ref="PUM66" si="5698">PUM60*$C$65*$C66</f>
        <v>0</v>
      </c>
      <c r="PUO66" s="374">
        <f t="shared" ref="PUO66" si="5699">PUO60*$C$65*$C66</f>
        <v>0</v>
      </c>
      <c r="PUQ66" s="374">
        <f t="shared" ref="PUQ66" si="5700">PUQ60*$C$65*$C66</f>
        <v>0</v>
      </c>
      <c r="PUS66" s="374">
        <f t="shared" ref="PUS66" si="5701">PUS60*$C$65*$C66</f>
        <v>0</v>
      </c>
      <c r="PUU66" s="374">
        <f t="shared" ref="PUU66" si="5702">PUU60*$C$65*$C66</f>
        <v>0</v>
      </c>
      <c r="PUW66" s="374">
        <f t="shared" ref="PUW66" si="5703">PUW60*$C$65*$C66</f>
        <v>0</v>
      </c>
      <c r="PUY66" s="374">
        <f t="shared" ref="PUY66" si="5704">PUY60*$C$65*$C66</f>
        <v>0</v>
      </c>
      <c r="PVA66" s="374">
        <f t="shared" ref="PVA66" si="5705">PVA60*$C$65*$C66</f>
        <v>0</v>
      </c>
      <c r="PVC66" s="374">
        <f t="shared" ref="PVC66" si="5706">PVC60*$C$65*$C66</f>
        <v>0</v>
      </c>
      <c r="PVE66" s="374">
        <f t="shared" ref="PVE66" si="5707">PVE60*$C$65*$C66</f>
        <v>0</v>
      </c>
      <c r="PVG66" s="374">
        <f t="shared" ref="PVG66" si="5708">PVG60*$C$65*$C66</f>
        <v>0</v>
      </c>
      <c r="PVI66" s="374">
        <f t="shared" ref="PVI66" si="5709">PVI60*$C$65*$C66</f>
        <v>0</v>
      </c>
      <c r="PVK66" s="374">
        <f t="shared" ref="PVK66" si="5710">PVK60*$C$65*$C66</f>
        <v>0</v>
      </c>
      <c r="PVM66" s="374">
        <f t="shared" ref="PVM66" si="5711">PVM60*$C$65*$C66</f>
        <v>0</v>
      </c>
      <c r="PVO66" s="374">
        <f t="shared" ref="PVO66" si="5712">PVO60*$C$65*$C66</f>
        <v>0</v>
      </c>
      <c r="PVQ66" s="374">
        <f t="shared" ref="PVQ66" si="5713">PVQ60*$C$65*$C66</f>
        <v>0</v>
      </c>
      <c r="PVS66" s="374">
        <f t="shared" ref="PVS66" si="5714">PVS60*$C$65*$C66</f>
        <v>0</v>
      </c>
      <c r="PVU66" s="374">
        <f t="shared" ref="PVU66" si="5715">PVU60*$C$65*$C66</f>
        <v>0</v>
      </c>
      <c r="PVW66" s="374">
        <f t="shared" ref="PVW66" si="5716">PVW60*$C$65*$C66</f>
        <v>0</v>
      </c>
      <c r="PVY66" s="374">
        <f t="shared" ref="PVY66" si="5717">PVY60*$C$65*$C66</f>
        <v>0</v>
      </c>
      <c r="PWA66" s="374">
        <f t="shared" ref="PWA66" si="5718">PWA60*$C$65*$C66</f>
        <v>0</v>
      </c>
      <c r="PWC66" s="374">
        <f t="shared" ref="PWC66" si="5719">PWC60*$C$65*$C66</f>
        <v>0</v>
      </c>
      <c r="PWE66" s="374">
        <f t="shared" ref="PWE66" si="5720">PWE60*$C$65*$C66</f>
        <v>0</v>
      </c>
      <c r="PWG66" s="374">
        <f t="shared" ref="PWG66" si="5721">PWG60*$C$65*$C66</f>
        <v>0</v>
      </c>
      <c r="PWI66" s="374">
        <f t="shared" ref="PWI66" si="5722">PWI60*$C$65*$C66</f>
        <v>0</v>
      </c>
      <c r="PWK66" s="374">
        <f t="shared" ref="PWK66" si="5723">PWK60*$C$65*$C66</f>
        <v>0</v>
      </c>
      <c r="PWM66" s="374">
        <f t="shared" ref="PWM66" si="5724">PWM60*$C$65*$C66</f>
        <v>0</v>
      </c>
      <c r="PWO66" s="374">
        <f t="shared" ref="PWO66" si="5725">PWO60*$C$65*$C66</f>
        <v>0</v>
      </c>
      <c r="PWQ66" s="374">
        <f t="shared" ref="PWQ66" si="5726">PWQ60*$C$65*$C66</f>
        <v>0</v>
      </c>
      <c r="PWS66" s="374">
        <f t="shared" ref="PWS66" si="5727">PWS60*$C$65*$C66</f>
        <v>0</v>
      </c>
      <c r="PWU66" s="374">
        <f t="shared" ref="PWU66" si="5728">PWU60*$C$65*$C66</f>
        <v>0</v>
      </c>
      <c r="PWW66" s="374">
        <f t="shared" ref="PWW66" si="5729">PWW60*$C$65*$C66</f>
        <v>0</v>
      </c>
      <c r="PWY66" s="374">
        <f t="shared" ref="PWY66" si="5730">PWY60*$C$65*$C66</f>
        <v>0</v>
      </c>
      <c r="PXA66" s="374">
        <f t="shared" ref="PXA66" si="5731">PXA60*$C$65*$C66</f>
        <v>0</v>
      </c>
      <c r="PXC66" s="374">
        <f t="shared" ref="PXC66" si="5732">PXC60*$C$65*$C66</f>
        <v>0</v>
      </c>
      <c r="PXE66" s="374">
        <f t="shared" ref="PXE66" si="5733">PXE60*$C$65*$C66</f>
        <v>0</v>
      </c>
      <c r="PXG66" s="374">
        <f t="shared" ref="PXG66" si="5734">PXG60*$C$65*$C66</f>
        <v>0</v>
      </c>
      <c r="PXI66" s="374">
        <f t="shared" ref="PXI66" si="5735">PXI60*$C$65*$C66</f>
        <v>0</v>
      </c>
      <c r="PXK66" s="374">
        <f t="shared" ref="PXK66" si="5736">PXK60*$C$65*$C66</f>
        <v>0</v>
      </c>
      <c r="PXM66" s="374">
        <f t="shared" ref="PXM66" si="5737">PXM60*$C$65*$C66</f>
        <v>0</v>
      </c>
      <c r="PXO66" s="374">
        <f t="shared" ref="PXO66" si="5738">PXO60*$C$65*$C66</f>
        <v>0</v>
      </c>
      <c r="PXQ66" s="374">
        <f t="shared" ref="PXQ66" si="5739">PXQ60*$C$65*$C66</f>
        <v>0</v>
      </c>
      <c r="PXS66" s="374">
        <f t="shared" ref="PXS66" si="5740">PXS60*$C$65*$C66</f>
        <v>0</v>
      </c>
      <c r="PXU66" s="374">
        <f t="shared" ref="PXU66" si="5741">PXU60*$C$65*$C66</f>
        <v>0</v>
      </c>
      <c r="PXW66" s="374">
        <f t="shared" ref="PXW66" si="5742">PXW60*$C$65*$C66</f>
        <v>0</v>
      </c>
      <c r="PXY66" s="374">
        <f t="shared" ref="PXY66" si="5743">PXY60*$C$65*$C66</f>
        <v>0</v>
      </c>
      <c r="PYA66" s="374">
        <f t="shared" ref="PYA66" si="5744">PYA60*$C$65*$C66</f>
        <v>0</v>
      </c>
      <c r="PYC66" s="374">
        <f t="shared" ref="PYC66" si="5745">PYC60*$C$65*$C66</f>
        <v>0</v>
      </c>
      <c r="PYE66" s="374">
        <f t="shared" ref="PYE66" si="5746">PYE60*$C$65*$C66</f>
        <v>0</v>
      </c>
      <c r="PYG66" s="374">
        <f t="shared" ref="PYG66" si="5747">PYG60*$C$65*$C66</f>
        <v>0</v>
      </c>
      <c r="PYI66" s="374">
        <f t="shared" ref="PYI66" si="5748">PYI60*$C$65*$C66</f>
        <v>0</v>
      </c>
      <c r="PYK66" s="374">
        <f t="shared" ref="PYK66" si="5749">PYK60*$C$65*$C66</f>
        <v>0</v>
      </c>
      <c r="PYM66" s="374">
        <f t="shared" ref="PYM66" si="5750">PYM60*$C$65*$C66</f>
        <v>0</v>
      </c>
      <c r="PYO66" s="374">
        <f t="shared" ref="PYO66" si="5751">PYO60*$C$65*$C66</f>
        <v>0</v>
      </c>
      <c r="PYQ66" s="374">
        <f t="shared" ref="PYQ66" si="5752">PYQ60*$C$65*$C66</f>
        <v>0</v>
      </c>
      <c r="PYS66" s="374">
        <f t="shared" ref="PYS66" si="5753">PYS60*$C$65*$C66</f>
        <v>0</v>
      </c>
      <c r="PYU66" s="374">
        <f t="shared" ref="PYU66" si="5754">PYU60*$C$65*$C66</f>
        <v>0</v>
      </c>
      <c r="PYW66" s="374">
        <f t="shared" ref="PYW66" si="5755">PYW60*$C$65*$C66</f>
        <v>0</v>
      </c>
      <c r="PYY66" s="374">
        <f t="shared" ref="PYY66" si="5756">PYY60*$C$65*$C66</f>
        <v>0</v>
      </c>
      <c r="PZA66" s="374">
        <f t="shared" ref="PZA66" si="5757">PZA60*$C$65*$C66</f>
        <v>0</v>
      </c>
      <c r="PZC66" s="374">
        <f t="shared" ref="PZC66" si="5758">PZC60*$C$65*$C66</f>
        <v>0</v>
      </c>
      <c r="PZE66" s="374">
        <f t="shared" ref="PZE66" si="5759">PZE60*$C$65*$C66</f>
        <v>0</v>
      </c>
      <c r="PZG66" s="374">
        <f t="shared" ref="PZG66" si="5760">PZG60*$C$65*$C66</f>
        <v>0</v>
      </c>
      <c r="PZI66" s="374">
        <f t="shared" ref="PZI66" si="5761">PZI60*$C$65*$C66</f>
        <v>0</v>
      </c>
      <c r="PZK66" s="374">
        <f t="shared" ref="PZK66" si="5762">PZK60*$C$65*$C66</f>
        <v>0</v>
      </c>
      <c r="PZM66" s="374">
        <f t="shared" ref="PZM66" si="5763">PZM60*$C$65*$C66</f>
        <v>0</v>
      </c>
      <c r="PZO66" s="374">
        <f t="shared" ref="PZO66" si="5764">PZO60*$C$65*$C66</f>
        <v>0</v>
      </c>
      <c r="PZQ66" s="374">
        <f t="shared" ref="PZQ66" si="5765">PZQ60*$C$65*$C66</f>
        <v>0</v>
      </c>
      <c r="PZS66" s="374">
        <f t="shared" ref="PZS66" si="5766">PZS60*$C$65*$C66</f>
        <v>0</v>
      </c>
      <c r="PZU66" s="374">
        <f t="shared" ref="PZU66" si="5767">PZU60*$C$65*$C66</f>
        <v>0</v>
      </c>
      <c r="PZW66" s="374">
        <f t="shared" ref="PZW66" si="5768">PZW60*$C$65*$C66</f>
        <v>0</v>
      </c>
      <c r="PZY66" s="374">
        <f t="shared" ref="PZY66" si="5769">PZY60*$C$65*$C66</f>
        <v>0</v>
      </c>
      <c r="QAA66" s="374">
        <f t="shared" ref="QAA66" si="5770">QAA60*$C$65*$C66</f>
        <v>0</v>
      </c>
      <c r="QAC66" s="374">
        <f t="shared" ref="QAC66" si="5771">QAC60*$C$65*$C66</f>
        <v>0</v>
      </c>
      <c r="QAE66" s="374">
        <f t="shared" ref="QAE66" si="5772">QAE60*$C$65*$C66</f>
        <v>0</v>
      </c>
      <c r="QAG66" s="374">
        <f t="shared" ref="QAG66" si="5773">QAG60*$C$65*$C66</f>
        <v>0</v>
      </c>
      <c r="QAI66" s="374">
        <f t="shared" ref="QAI66" si="5774">QAI60*$C$65*$C66</f>
        <v>0</v>
      </c>
      <c r="QAK66" s="374">
        <f t="shared" ref="QAK66" si="5775">QAK60*$C$65*$C66</f>
        <v>0</v>
      </c>
      <c r="QAM66" s="374">
        <f t="shared" ref="QAM66" si="5776">QAM60*$C$65*$C66</f>
        <v>0</v>
      </c>
      <c r="QAO66" s="374">
        <f t="shared" ref="QAO66" si="5777">QAO60*$C$65*$C66</f>
        <v>0</v>
      </c>
      <c r="QAQ66" s="374">
        <f t="shared" ref="QAQ66" si="5778">QAQ60*$C$65*$C66</f>
        <v>0</v>
      </c>
      <c r="QAS66" s="374">
        <f t="shared" ref="QAS66" si="5779">QAS60*$C$65*$C66</f>
        <v>0</v>
      </c>
      <c r="QAU66" s="374">
        <f t="shared" ref="QAU66" si="5780">QAU60*$C$65*$C66</f>
        <v>0</v>
      </c>
      <c r="QAW66" s="374">
        <f t="shared" ref="QAW66" si="5781">QAW60*$C$65*$C66</f>
        <v>0</v>
      </c>
      <c r="QAY66" s="374">
        <f t="shared" ref="QAY66" si="5782">QAY60*$C$65*$C66</f>
        <v>0</v>
      </c>
      <c r="QBA66" s="374">
        <f t="shared" ref="QBA66" si="5783">QBA60*$C$65*$C66</f>
        <v>0</v>
      </c>
      <c r="QBC66" s="374">
        <f t="shared" ref="QBC66" si="5784">QBC60*$C$65*$C66</f>
        <v>0</v>
      </c>
      <c r="QBE66" s="374">
        <f t="shared" ref="QBE66" si="5785">QBE60*$C$65*$C66</f>
        <v>0</v>
      </c>
      <c r="QBG66" s="374">
        <f t="shared" ref="QBG66" si="5786">QBG60*$C$65*$C66</f>
        <v>0</v>
      </c>
      <c r="QBI66" s="374">
        <f t="shared" ref="QBI66" si="5787">QBI60*$C$65*$C66</f>
        <v>0</v>
      </c>
      <c r="QBK66" s="374">
        <f t="shared" ref="QBK66" si="5788">QBK60*$C$65*$C66</f>
        <v>0</v>
      </c>
      <c r="QBM66" s="374">
        <f t="shared" ref="QBM66" si="5789">QBM60*$C$65*$C66</f>
        <v>0</v>
      </c>
      <c r="QBO66" s="374">
        <f t="shared" ref="QBO66" si="5790">QBO60*$C$65*$C66</f>
        <v>0</v>
      </c>
      <c r="QBQ66" s="374">
        <f t="shared" ref="QBQ66" si="5791">QBQ60*$C$65*$C66</f>
        <v>0</v>
      </c>
      <c r="QBS66" s="374">
        <f t="shared" ref="QBS66" si="5792">QBS60*$C$65*$C66</f>
        <v>0</v>
      </c>
      <c r="QBU66" s="374">
        <f t="shared" ref="QBU66" si="5793">QBU60*$C$65*$C66</f>
        <v>0</v>
      </c>
      <c r="QBW66" s="374">
        <f t="shared" ref="QBW66" si="5794">QBW60*$C$65*$C66</f>
        <v>0</v>
      </c>
      <c r="QBY66" s="374">
        <f t="shared" ref="QBY66" si="5795">QBY60*$C$65*$C66</f>
        <v>0</v>
      </c>
      <c r="QCA66" s="374">
        <f t="shared" ref="QCA66" si="5796">QCA60*$C$65*$C66</f>
        <v>0</v>
      </c>
      <c r="QCC66" s="374">
        <f t="shared" ref="QCC66" si="5797">QCC60*$C$65*$C66</f>
        <v>0</v>
      </c>
      <c r="QCE66" s="374">
        <f t="shared" ref="QCE66" si="5798">QCE60*$C$65*$C66</f>
        <v>0</v>
      </c>
      <c r="QCG66" s="374">
        <f t="shared" ref="QCG66" si="5799">QCG60*$C$65*$C66</f>
        <v>0</v>
      </c>
      <c r="QCI66" s="374">
        <f t="shared" ref="QCI66" si="5800">QCI60*$C$65*$C66</f>
        <v>0</v>
      </c>
      <c r="QCK66" s="374">
        <f t="shared" ref="QCK66" si="5801">QCK60*$C$65*$C66</f>
        <v>0</v>
      </c>
      <c r="QCM66" s="374">
        <f t="shared" ref="QCM66" si="5802">QCM60*$C$65*$C66</f>
        <v>0</v>
      </c>
      <c r="QCO66" s="374">
        <f t="shared" ref="QCO66" si="5803">QCO60*$C$65*$C66</f>
        <v>0</v>
      </c>
      <c r="QCQ66" s="374">
        <f t="shared" ref="QCQ66" si="5804">QCQ60*$C$65*$C66</f>
        <v>0</v>
      </c>
      <c r="QCS66" s="374">
        <f t="shared" ref="QCS66" si="5805">QCS60*$C$65*$C66</f>
        <v>0</v>
      </c>
      <c r="QCU66" s="374">
        <f t="shared" ref="QCU66" si="5806">QCU60*$C$65*$C66</f>
        <v>0</v>
      </c>
      <c r="QCW66" s="374">
        <f t="shared" ref="QCW66" si="5807">QCW60*$C$65*$C66</f>
        <v>0</v>
      </c>
      <c r="QCY66" s="374">
        <f t="shared" ref="QCY66" si="5808">QCY60*$C$65*$C66</f>
        <v>0</v>
      </c>
      <c r="QDA66" s="374">
        <f t="shared" ref="QDA66" si="5809">QDA60*$C$65*$C66</f>
        <v>0</v>
      </c>
      <c r="QDC66" s="374">
        <f t="shared" ref="QDC66" si="5810">QDC60*$C$65*$C66</f>
        <v>0</v>
      </c>
      <c r="QDE66" s="374">
        <f t="shared" ref="QDE66" si="5811">QDE60*$C$65*$C66</f>
        <v>0</v>
      </c>
      <c r="QDG66" s="374">
        <f t="shared" ref="QDG66" si="5812">QDG60*$C$65*$C66</f>
        <v>0</v>
      </c>
      <c r="QDI66" s="374">
        <f t="shared" ref="QDI66" si="5813">QDI60*$C$65*$C66</f>
        <v>0</v>
      </c>
      <c r="QDK66" s="374">
        <f t="shared" ref="QDK66" si="5814">QDK60*$C$65*$C66</f>
        <v>0</v>
      </c>
      <c r="QDM66" s="374">
        <f t="shared" ref="QDM66" si="5815">QDM60*$C$65*$C66</f>
        <v>0</v>
      </c>
      <c r="QDO66" s="374">
        <f t="shared" ref="QDO66" si="5816">QDO60*$C$65*$C66</f>
        <v>0</v>
      </c>
      <c r="QDQ66" s="374">
        <f t="shared" ref="QDQ66" si="5817">QDQ60*$C$65*$C66</f>
        <v>0</v>
      </c>
      <c r="QDS66" s="374">
        <f t="shared" ref="QDS66" si="5818">QDS60*$C$65*$C66</f>
        <v>0</v>
      </c>
      <c r="QDU66" s="374">
        <f t="shared" ref="QDU66" si="5819">QDU60*$C$65*$C66</f>
        <v>0</v>
      </c>
      <c r="QDW66" s="374">
        <f t="shared" ref="QDW66" si="5820">QDW60*$C$65*$C66</f>
        <v>0</v>
      </c>
      <c r="QDY66" s="374">
        <f t="shared" ref="QDY66" si="5821">QDY60*$C$65*$C66</f>
        <v>0</v>
      </c>
      <c r="QEA66" s="374">
        <f t="shared" ref="QEA66" si="5822">QEA60*$C$65*$C66</f>
        <v>0</v>
      </c>
      <c r="QEC66" s="374">
        <f t="shared" ref="QEC66" si="5823">QEC60*$C$65*$C66</f>
        <v>0</v>
      </c>
      <c r="QEE66" s="374">
        <f t="shared" ref="QEE66" si="5824">QEE60*$C$65*$C66</f>
        <v>0</v>
      </c>
      <c r="QEG66" s="374">
        <f t="shared" ref="QEG66" si="5825">QEG60*$C$65*$C66</f>
        <v>0</v>
      </c>
      <c r="QEI66" s="374">
        <f t="shared" ref="QEI66" si="5826">QEI60*$C$65*$C66</f>
        <v>0</v>
      </c>
      <c r="QEK66" s="374">
        <f t="shared" ref="QEK66" si="5827">QEK60*$C$65*$C66</f>
        <v>0</v>
      </c>
      <c r="QEM66" s="374">
        <f t="shared" ref="QEM66" si="5828">QEM60*$C$65*$C66</f>
        <v>0</v>
      </c>
      <c r="QEO66" s="374">
        <f t="shared" ref="QEO66" si="5829">QEO60*$C$65*$C66</f>
        <v>0</v>
      </c>
      <c r="QEQ66" s="374">
        <f t="shared" ref="QEQ66" si="5830">QEQ60*$C$65*$C66</f>
        <v>0</v>
      </c>
      <c r="QES66" s="374">
        <f t="shared" ref="QES66" si="5831">QES60*$C$65*$C66</f>
        <v>0</v>
      </c>
      <c r="QEU66" s="374">
        <f t="shared" ref="QEU66" si="5832">QEU60*$C$65*$C66</f>
        <v>0</v>
      </c>
      <c r="QEW66" s="374">
        <f t="shared" ref="QEW66" si="5833">QEW60*$C$65*$C66</f>
        <v>0</v>
      </c>
      <c r="QEY66" s="374">
        <f t="shared" ref="QEY66" si="5834">QEY60*$C$65*$C66</f>
        <v>0</v>
      </c>
      <c r="QFA66" s="374">
        <f t="shared" ref="QFA66" si="5835">QFA60*$C$65*$C66</f>
        <v>0</v>
      </c>
      <c r="QFC66" s="374">
        <f t="shared" ref="QFC66" si="5836">QFC60*$C$65*$C66</f>
        <v>0</v>
      </c>
      <c r="QFE66" s="374">
        <f t="shared" ref="QFE66" si="5837">QFE60*$C$65*$C66</f>
        <v>0</v>
      </c>
      <c r="QFG66" s="374">
        <f t="shared" ref="QFG66" si="5838">QFG60*$C$65*$C66</f>
        <v>0</v>
      </c>
      <c r="QFI66" s="374">
        <f t="shared" ref="QFI66" si="5839">QFI60*$C$65*$C66</f>
        <v>0</v>
      </c>
      <c r="QFK66" s="374">
        <f t="shared" ref="QFK66" si="5840">QFK60*$C$65*$C66</f>
        <v>0</v>
      </c>
      <c r="QFM66" s="374">
        <f t="shared" ref="QFM66" si="5841">QFM60*$C$65*$C66</f>
        <v>0</v>
      </c>
      <c r="QFO66" s="374">
        <f t="shared" ref="QFO66" si="5842">QFO60*$C$65*$C66</f>
        <v>0</v>
      </c>
      <c r="QFQ66" s="374">
        <f t="shared" ref="QFQ66" si="5843">QFQ60*$C$65*$C66</f>
        <v>0</v>
      </c>
      <c r="QFS66" s="374">
        <f t="shared" ref="QFS66" si="5844">QFS60*$C$65*$C66</f>
        <v>0</v>
      </c>
      <c r="QFU66" s="374">
        <f t="shared" ref="QFU66" si="5845">QFU60*$C$65*$C66</f>
        <v>0</v>
      </c>
      <c r="QFW66" s="374">
        <f t="shared" ref="QFW66" si="5846">QFW60*$C$65*$C66</f>
        <v>0</v>
      </c>
      <c r="QFY66" s="374">
        <f t="shared" ref="QFY66" si="5847">QFY60*$C$65*$C66</f>
        <v>0</v>
      </c>
      <c r="QGA66" s="374">
        <f t="shared" ref="QGA66" si="5848">QGA60*$C$65*$C66</f>
        <v>0</v>
      </c>
      <c r="QGC66" s="374">
        <f t="shared" ref="QGC66" si="5849">QGC60*$C$65*$C66</f>
        <v>0</v>
      </c>
      <c r="QGE66" s="374">
        <f t="shared" ref="QGE66" si="5850">QGE60*$C$65*$C66</f>
        <v>0</v>
      </c>
      <c r="QGG66" s="374">
        <f t="shared" ref="QGG66" si="5851">QGG60*$C$65*$C66</f>
        <v>0</v>
      </c>
      <c r="QGI66" s="374">
        <f t="shared" ref="QGI66" si="5852">QGI60*$C$65*$C66</f>
        <v>0</v>
      </c>
      <c r="QGK66" s="374">
        <f t="shared" ref="QGK66" si="5853">QGK60*$C$65*$C66</f>
        <v>0</v>
      </c>
      <c r="QGM66" s="374">
        <f t="shared" ref="QGM66" si="5854">QGM60*$C$65*$C66</f>
        <v>0</v>
      </c>
      <c r="QGO66" s="374">
        <f t="shared" ref="QGO66" si="5855">QGO60*$C$65*$C66</f>
        <v>0</v>
      </c>
      <c r="QGQ66" s="374">
        <f t="shared" ref="QGQ66" si="5856">QGQ60*$C$65*$C66</f>
        <v>0</v>
      </c>
      <c r="QGS66" s="374">
        <f t="shared" ref="QGS66" si="5857">QGS60*$C$65*$C66</f>
        <v>0</v>
      </c>
      <c r="QGU66" s="374">
        <f t="shared" ref="QGU66" si="5858">QGU60*$C$65*$C66</f>
        <v>0</v>
      </c>
      <c r="QGW66" s="374">
        <f t="shared" ref="QGW66" si="5859">QGW60*$C$65*$C66</f>
        <v>0</v>
      </c>
      <c r="QGY66" s="374">
        <f t="shared" ref="QGY66" si="5860">QGY60*$C$65*$C66</f>
        <v>0</v>
      </c>
      <c r="QHA66" s="374">
        <f t="shared" ref="QHA66" si="5861">QHA60*$C$65*$C66</f>
        <v>0</v>
      </c>
      <c r="QHC66" s="374">
        <f t="shared" ref="QHC66" si="5862">QHC60*$C$65*$C66</f>
        <v>0</v>
      </c>
      <c r="QHE66" s="374">
        <f t="shared" ref="QHE66" si="5863">QHE60*$C$65*$C66</f>
        <v>0</v>
      </c>
      <c r="QHG66" s="374">
        <f t="shared" ref="QHG66" si="5864">QHG60*$C$65*$C66</f>
        <v>0</v>
      </c>
      <c r="QHI66" s="374">
        <f t="shared" ref="QHI66" si="5865">QHI60*$C$65*$C66</f>
        <v>0</v>
      </c>
      <c r="QHK66" s="374">
        <f t="shared" ref="QHK66" si="5866">QHK60*$C$65*$C66</f>
        <v>0</v>
      </c>
      <c r="QHM66" s="374">
        <f t="shared" ref="QHM66" si="5867">QHM60*$C$65*$C66</f>
        <v>0</v>
      </c>
      <c r="QHO66" s="374">
        <f t="shared" ref="QHO66" si="5868">QHO60*$C$65*$C66</f>
        <v>0</v>
      </c>
      <c r="QHQ66" s="374">
        <f t="shared" ref="QHQ66" si="5869">QHQ60*$C$65*$C66</f>
        <v>0</v>
      </c>
      <c r="QHS66" s="374">
        <f t="shared" ref="QHS66" si="5870">QHS60*$C$65*$C66</f>
        <v>0</v>
      </c>
      <c r="QHU66" s="374">
        <f t="shared" ref="QHU66" si="5871">QHU60*$C$65*$C66</f>
        <v>0</v>
      </c>
      <c r="QHW66" s="374">
        <f t="shared" ref="QHW66" si="5872">QHW60*$C$65*$C66</f>
        <v>0</v>
      </c>
      <c r="QHY66" s="374">
        <f t="shared" ref="QHY66" si="5873">QHY60*$C$65*$C66</f>
        <v>0</v>
      </c>
      <c r="QIA66" s="374">
        <f t="shared" ref="QIA66" si="5874">QIA60*$C$65*$C66</f>
        <v>0</v>
      </c>
      <c r="QIC66" s="374">
        <f t="shared" ref="QIC66" si="5875">QIC60*$C$65*$C66</f>
        <v>0</v>
      </c>
      <c r="QIE66" s="374">
        <f t="shared" ref="QIE66" si="5876">QIE60*$C$65*$C66</f>
        <v>0</v>
      </c>
      <c r="QIG66" s="374">
        <f t="shared" ref="QIG66" si="5877">QIG60*$C$65*$C66</f>
        <v>0</v>
      </c>
      <c r="QII66" s="374">
        <f t="shared" ref="QII66" si="5878">QII60*$C$65*$C66</f>
        <v>0</v>
      </c>
      <c r="QIK66" s="374">
        <f t="shared" ref="QIK66" si="5879">QIK60*$C$65*$C66</f>
        <v>0</v>
      </c>
      <c r="QIM66" s="374">
        <f t="shared" ref="QIM66" si="5880">QIM60*$C$65*$C66</f>
        <v>0</v>
      </c>
      <c r="QIO66" s="374">
        <f t="shared" ref="QIO66" si="5881">QIO60*$C$65*$C66</f>
        <v>0</v>
      </c>
      <c r="QIQ66" s="374">
        <f t="shared" ref="QIQ66" si="5882">QIQ60*$C$65*$C66</f>
        <v>0</v>
      </c>
      <c r="QIS66" s="374">
        <f t="shared" ref="QIS66" si="5883">QIS60*$C$65*$C66</f>
        <v>0</v>
      </c>
      <c r="QIU66" s="374">
        <f t="shared" ref="QIU66" si="5884">QIU60*$C$65*$C66</f>
        <v>0</v>
      </c>
      <c r="QIW66" s="374">
        <f t="shared" ref="QIW66" si="5885">QIW60*$C$65*$C66</f>
        <v>0</v>
      </c>
      <c r="QIY66" s="374">
        <f t="shared" ref="QIY66" si="5886">QIY60*$C$65*$C66</f>
        <v>0</v>
      </c>
      <c r="QJA66" s="374">
        <f t="shared" ref="QJA66" si="5887">QJA60*$C$65*$C66</f>
        <v>0</v>
      </c>
      <c r="QJC66" s="374">
        <f t="shared" ref="QJC66" si="5888">QJC60*$C$65*$C66</f>
        <v>0</v>
      </c>
      <c r="QJE66" s="374">
        <f t="shared" ref="QJE66" si="5889">QJE60*$C$65*$C66</f>
        <v>0</v>
      </c>
      <c r="QJG66" s="374">
        <f t="shared" ref="QJG66" si="5890">QJG60*$C$65*$C66</f>
        <v>0</v>
      </c>
      <c r="QJI66" s="374">
        <f t="shared" ref="QJI66" si="5891">QJI60*$C$65*$C66</f>
        <v>0</v>
      </c>
      <c r="QJK66" s="374">
        <f t="shared" ref="QJK66" si="5892">QJK60*$C$65*$C66</f>
        <v>0</v>
      </c>
      <c r="QJM66" s="374">
        <f t="shared" ref="QJM66" si="5893">QJM60*$C$65*$C66</f>
        <v>0</v>
      </c>
      <c r="QJO66" s="374">
        <f t="shared" ref="QJO66" si="5894">QJO60*$C$65*$C66</f>
        <v>0</v>
      </c>
      <c r="QJQ66" s="374">
        <f t="shared" ref="QJQ66" si="5895">QJQ60*$C$65*$C66</f>
        <v>0</v>
      </c>
      <c r="QJS66" s="374">
        <f t="shared" ref="QJS66" si="5896">QJS60*$C$65*$C66</f>
        <v>0</v>
      </c>
      <c r="QJU66" s="374">
        <f t="shared" ref="QJU66" si="5897">QJU60*$C$65*$C66</f>
        <v>0</v>
      </c>
      <c r="QJW66" s="374">
        <f t="shared" ref="QJW66" si="5898">QJW60*$C$65*$C66</f>
        <v>0</v>
      </c>
      <c r="QJY66" s="374">
        <f t="shared" ref="QJY66" si="5899">QJY60*$C$65*$C66</f>
        <v>0</v>
      </c>
      <c r="QKA66" s="374">
        <f t="shared" ref="QKA66" si="5900">QKA60*$C$65*$C66</f>
        <v>0</v>
      </c>
      <c r="QKC66" s="374">
        <f t="shared" ref="QKC66" si="5901">QKC60*$C$65*$C66</f>
        <v>0</v>
      </c>
      <c r="QKE66" s="374">
        <f t="shared" ref="QKE66" si="5902">QKE60*$C$65*$C66</f>
        <v>0</v>
      </c>
      <c r="QKG66" s="374">
        <f t="shared" ref="QKG66" si="5903">QKG60*$C$65*$C66</f>
        <v>0</v>
      </c>
      <c r="QKI66" s="374">
        <f t="shared" ref="QKI66" si="5904">QKI60*$C$65*$C66</f>
        <v>0</v>
      </c>
      <c r="QKK66" s="374">
        <f t="shared" ref="QKK66" si="5905">QKK60*$C$65*$C66</f>
        <v>0</v>
      </c>
      <c r="QKM66" s="374">
        <f t="shared" ref="QKM66" si="5906">QKM60*$C$65*$C66</f>
        <v>0</v>
      </c>
      <c r="QKO66" s="374">
        <f t="shared" ref="QKO66" si="5907">QKO60*$C$65*$C66</f>
        <v>0</v>
      </c>
      <c r="QKQ66" s="374">
        <f t="shared" ref="QKQ66" si="5908">QKQ60*$C$65*$C66</f>
        <v>0</v>
      </c>
      <c r="QKS66" s="374">
        <f t="shared" ref="QKS66" si="5909">QKS60*$C$65*$C66</f>
        <v>0</v>
      </c>
      <c r="QKU66" s="374">
        <f t="shared" ref="QKU66" si="5910">QKU60*$C$65*$C66</f>
        <v>0</v>
      </c>
      <c r="QKW66" s="374">
        <f t="shared" ref="QKW66" si="5911">QKW60*$C$65*$C66</f>
        <v>0</v>
      </c>
      <c r="QKY66" s="374">
        <f t="shared" ref="QKY66" si="5912">QKY60*$C$65*$C66</f>
        <v>0</v>
      </c>
      <c r="QLA66" s="374">
        <f t="shared" ref="QLA66" si="5913">QLA60*$C$65*$C66</f>
        <v>0</v>
      </c>
      <c r="QLC66" s="374">
        <f t="shared" ref="QLC66" si="5914">QLC60*$C$65*$C66</f>
        <v>0</v>
      </c>
      <c r="QLE66" s="374">
        <f t="shared" ref="QLE66" si="5915">QLE60*$C$65*$C66</f>
        <v>0</v>
      </c>
      <c r="QLG66" s="374">
        <f t="shared" ref="QLG66" si="5916">QLG60*$C$65*$C66</f>
        <v>0</v>
      </c>
      <c r="QLI66" s="374">
        <f t="shared" ref="QLI66" si="5917">QLI60*$C$65*$C66</f>
        <v>0</v>
      </c>
      <c r="QLK66" s="374">
        <f t="shared" ref="QLK66" si="5918">QLK60*$C$65*$C66</f>
        <v>0</v>
      </c>
      <c r="QLM66" s="374">
        <f t="shared" ref="QLM66" si="5919">QLM60*$C$65*$C66</f>
        <v>0</v>
      </c>
      <c r="QLO66" s="374">
        <f t="shared" ref="QLO66" si="5920">QLO60*$C$65*$C66</f>
        <v>0</v>
      </c>
      <c r="QLQ66" s="374">
        <f t="shared" ref="QLQ66" si="5921">QLQ60*$C$65*$C66</f>
        <v>0</v>
      </c>
      <c r="QLS66" s="374">
        <f t="shared" ref="QLS66" si="5922">QLS60*$C$65*$C66</f>
        <v>0</v>
      </c>
      <c r="QLU66" s="374">
        <f t="shared" ref="QLU66" si="5923">QLU60*$C$65*$C66</f>
        <v>0</v>
      </c>
      <c r="QLW66" s="374">
        <f t="shared" ref="QLW66" si="5924">QLW60*$C$65*$C66</f>
        <v>0</v>
      </c>
      <c r="QLY66" s="374">
        <f t="shared" ref="QLY66" si="5925">QLY60*$C$65*$C66</f>
        <v>0</v>
      </c>
      <c r="QMA66" s="374">
        <f t="shared" ref="QMA66" si="5926">QMA60*$C$65*$C66</f>
        <v>0</v>
      </c>
      <c r="QMC66" s="374">
        <f t="shared" ref="QMC66" si="5927">QMC60*$C$65*$C66</f>
        <v>0</v>
      </c>
      <c r="QME66" s="374">
        <f t="shared" ref="QME66" si="5928">QME60*$C$65*$C66</f>
        <v>0</v>
      </c>
      <c r="QMG66" s="374">
        <f t="shared" ref="QMG66" si="5929">QMG60*$C$65*$C66</f>
        <v>0</v>
      </c>
      <c r="QMI66" s="374">
        <f t="shared" ref="QMI66" si="5930">QMI60*$C$65*$C66</f>
        <v>0</v>
      </c>
      <c r="QMK66" s="374">
        <f t="shared" ref="QMK66" si="5931">QMK60*$C$65*$C66</f>
        <v>0</v>
      </c>
      <c r="QMM66" s="374">
        <f t="shared" ref="QMM66" si="5932">QMM60*$C$65*$C66</f>
        <v>0</v>
      </c>
      <c r="QMO66" s="374">
        <f t="shared" ref="QMO66" si="5933">QMO60*$C$65*$C66</f>
        <v>0</v>
      </c>
      <c r="QMQ66" s="374">
        <f t="shared" ref="QMQ66" si="5934">QMQ60*$C$65*$C66</f>
        <v>0</v>
      </c>
      <c r="QMS66" s="374">
        <f t="shared" ref="QMS66" si="5935">QMS60*$C$65*$C66</f>
        <v>0</v>
      </c>
      <c r="QMU66" s="374">
        <f t="shared" ref="QMU66" si="5936">QMU60*$C$65*$C66</f>
        <v>0</v>
      </c>
      <c r="QMW66" s="374">
        <f t="shared" ref="QMW66" si="5937">QMW60*$C$65*$C66</f>
        <v>0</v>
      </c>
      <c r="QMY66" s="374">
        <f t="shared" ref="QMY66" si="5938">QMY60*$C$65*$C66</f>
        <v>0</v>
      </c>
      <c r="QNA66" s="374">
        <f t="shared" ref="QNA66" si="5939">QNA60*$C$65*$C66</f>
        <v>0</v>
      </c>
      <c r="QNC66" s="374">
        <f t="shared" ref="QNC66" si="5940">QNC60*$C$65*$C66</f>
        <v>0</v>
      </c>
      <c r="QNE66" s="374">
        <f t="shared" ref="QNE66" si="5941">QNE60*$C$65*$C66</f>
        <v>0</v>
      </c>
      <c r="QNG66" s="374">
        <f t="shared" ref="QNG66" si="5942">QNG60*$C$65*$C66</f>
        <v>0</v>
      </c>
      <c r="QNI66" s="374">
        <f t="shared" ref="QNI66" si="5943">QNI60*$C$65*$C66</f>
        <v>0</v>
      </c>
      <c r="QNK66" s="374">
        <f t="shared" ref="QNK66" si="5944">QNK60*$C$65*$C66</f>
        <v>0</v>
      </c>
      <c r="QNM66" s="374">
        <f t="shared" ref="QNM66" si="5945">QNM60*$C$65*$C66</f>
        <v>0</v>
      </c>
      <c r="QNO66" s="374">
        <f t="shared" ref="QNO66" si="5946">QNO60*$C$65*$C66</f>
        <v>0</v>
      </c>
      <c r="QNQ66" s="374">
        <f t="shared" ref="QNQ66" si="5947">QNQ60*$C$65*$C66</f>
        <v>0</v>
      </c>
      <c r="QNS66" s="374">
        <f t="shared" ref="QNS66" si="5948">QNS60*$C$65*$C66</f>
        <v>0</v>
      </c>
      <c r="QNU66" s="374">
        <f t="shared" ref="QNU66" si="5949">QNU60*$C$65*$C66</f>
        <v>0</v>
      </c>
      <c r="QNW66" s="374">
        <f t="shared" ref="QNW66" si="5950">QNW60*$C$65*$C66</f>
        <v>0</v>
      </c>
      <c r="QNY66" s="374">
        <f t="shared" ref="QNY66" si="5951">QNY60*$C$65*$C66</f>
        <v>0</v>
      </c>
      <c r="QOA66" s="374">
        <f t="shared" ref="QOA66" si="5952">QOA60*$C$65*$C66</f>
        <v>0</v>
      </c>
      <c r="QOC66" s="374">
        <f t="shared" ref="QOC66" si="5953">QOC60*$C$65*$C66</f>
        <v>0</v>
      </c>
      <c r="QOE66" s="374">
        <f t="shared" ref="QOE66" si="5954">QOE60*$C$65*$C66</f>
        <v>0</v>
      </c>
      <c r="QOG66" s="374">
        <f t="shared" ref="QOG66" si="5955">QOG60*$C$65*$C66</f>
        <v>0</v>
      </c>
      <c r="QOI66" s="374">
        <f t="shared" ref="QOI66" si="5956">QOI60*$C$65*$C66</f>
        <v>0</v>
      </c>
      <c r="QOK66" s="374">
        <f t="shared" ref="QOK66" si="5957">QOK60*$C$65*$C66</f>
        <v>0</v>
      </c>
      <c r="QOM66" s="374">
        <f t="shared" ref="QOM66" si="5958">QOM60*$C$65*$C66</f>
        <v>0</v>
      </c>
      <c r="QOO66" s="374">
        <f t="shared" ref="QOO66" si="5959">QOO60*$C$65*$C66</f>
        <v>0</v>
      </c>
      <c r="QOQ66" s="374">
        <f t="shared" ref="QOQ66" si="5960">QOQ60*$C$65*$C66</f>
        <v>0</v>
      </c>
      <c r="QOS66" s="374">
        <f t="shared" ref="QOS66" si="5961">QOS60*$C$65*$C66</f>
        <v>0</v>
      </c>
      <c r="QOU66" s="374">
        <f t="shared" ref="QOU66" si="5962">QOU60*$C$65*$C66</f>
        <v>0</v>
      </c>
      <c r="QOW66" s="374">
        <f t="shared" ref="QOW66" si="5963">QOW60*$C$65*$C66</f>
        <v>0</v>
      </c>
      <c r="QOY66" s="374">
        <f t="shared" ref="QOY66" si="5964">QOY60*$C$65*$C66</f>
        <v>0</v>
      </c>
      <c r="QPA66" s="374">
        <f t="shared" ref="QPA66" si="5965">QPA60*$C$65*$C66</f>
        <v>0</v>
      </c>
      <c r="QPC66" s="374">
        <f t="shared" ref="QPC66" si="5966">QPC60*$C$65*$C66</f>
        <v>0</v>
      </c>
      <c r="QPE66" s="374">
        <f t="shared" ref="QPE66" si="5967">QPE60*$C$65*$C66</f>
        <v>0</v>
      </c>
      <c r="QPG66" s="374">
        <f t="shared" ref="QPG66" si="5968">QPG60*$C$65*$C66</f>
        <v>0</v>
      </c>
      <c r="QPI66" s="374">
        <f t="shared" ref="QPI66" si="5969">QPI60*$C$65*$C66</f>
        <v>0</v>
      </c>
      <c r="QPK66" s="374">
        <f t="shared" ref="QPK66" si="5970">QPK60*$C$65*$C66</f>
        <v>0</v>
      </c>
      <c r="QPM66" s="374">
        <f t="shared" ref="QPM66" si="5971">QPM60*$C$65*$C66</f>
        <v>0</v>
      </c>
      <c r="QPO66" s="374">
        <f t="shared" ref="QPO66" si="5972">QPO60*$C$65*$C66</f>
        <v>0</v>
      </c>
      <c r="QPQ66" s="374">
        <f t="shared" ref="QPQ66" si="5973">QPQ60*$C$65*$C66</f>
        <v>0</v>
      </c>
      <c r="QPS66" s="374">
        <f t="shared" ref="QPS66" si="5974">QPS60*$C$65*$C66</f>
        <v>0</v>
      </c>
      <c r="QPU66" s="374">
        <f t="shared" ref="QPU66" si="5975">QPU60*$C$65*$C66</f>
        <v>0</v>
      </c>
      <c r="QPW66" s="374">
        <f t="shared" ref="QPW66" si="5976">QPW60*$C$65*$C66</f>
        <v>0</v>
      </c>
      <c r="QPY66" s="374">
        <f t="shared" ref="QPY66" si="5977">QPY60*$C$65*$C66</f>
        <v>0</v>
      </c>
      <c r="QQA66" s="374">
        <f t="shared" ref="QQA66" si="5978">QQA60*$C$65*$C66</f>
        <v>0</v>
      </c>
      <c r="QQC66" s="374">
        <f t="shared" ref="QQC66" si="5979">QQC60*$C$65*$C66</f>
        <v>0</v>
      </c>
      <c r="QQE66" s="374">
        <f t="shared" ref="QQE66" si="5980">QQE60*$C$65*$C66</f>
        <v>0</v>
      </c>
      <c r="QQG66" s="374">
        <f t="shared" ref="QQG66" si="5981">QQG60*$C$65*$C66</f>
        <v>0</v>
      </c>
      <c r="QQI66" s="374">
        <f t="shared" ref="QQI66" si="5982">QQI60*$C$65*$C66</f>
        <v>0</v>
      </c>
      <c r="QQK66" s="374">
        <f t="shared" ref="QQK66" si="5983">QQK60*$C$65*$C66</f>
        <v>0</v>
      </c>
      <c r="QQM66" s="374">
        <f t="shared" ref="QQM66" si="5984">QQM60*$C$65*$C66</f>
        <v>0</v>
      </c>
      <c r="QQO66" s="374">
        <f t="shared" ref="QQO66" si="5985">QQO60*$C$65*$C66</f>
        <v>0</v>
      </c>
      <c r="QQQ66" s="374">
        <f t="shared" ref="QQQ66" si="5986">QQQ60*$C$65*$C66</f>
        <v>0</v>
      </c>
      <c r="QQS66" s="374">
        <f t="shared" ref="QQS66" si="5987">QQS60*$C$65*$C66</f>
        <v>0</v>
      </c>
      <c r="QQU66" s="374">
        <f t="shared" ref="QQU66" si="5988">QQU60*$C$65*$C66</f>
        <v>0</v>
      </c>
      <c r="QQW66" s="374">
        <f t="shared" ref="QQW66" si="5989">QQW60*$C$65*$C66</f>
        <v>0</v>
      </c>
      <c r="QQY66" s="374">
        <f t="shared" ref="QQY66" si="5990">QQY60*$C$65*$C66</f>
        <v>0</v>
      </c>
      <c r="QRA66" s="374">
        <f t="shared" ref="QRA66" si="5991">QRA60*$C$65*$C66</f>
        <v>0</v>
      </c>
      <c r="QRC66" s="374">
        <f t="shared" ref="QRC66" si="5992">QRC60*$C$65*$C66</f>
        <v>0</v>
      </c>
      <c r="QRE66" s="374">
        <f t="shared" ref="QRE66" si="5993">QRE60*$C$65*$C66</f>
        <v>0</v>
      </c>
      <c r="QRG66" s="374">
        <f t="shared" ref="QRG66" si="5994">QRG60*$C$65*$C66</f>
        <v>0</v>
      </c>
      <c r="QRI66" s="374">
        <f t="shared" ref="QRI66" si="5995">QRI60*$C$65*$C66</f>
        <v>0</v>
      </c>
      <c r="QRK66" s="374">
        <f t="shared" ref="QRK66" si="5996">QRK60*$C$65*$C66</f>
        <v>0</v>
      </c>
      <c r="QRM66" s="374">
        <f t="shared" ref="QRM66" si="5997">QRM60*$C$65*$C66</f>
        <v>0</v>
      </c>
      <c r="QRO66" s="374">
        <f t="shared" ref="QRO66" si="5998">QRO60*$C$65*$C66</f>
        <v>0</v>
      </c>
      <c r="QRQ66" s="374">
        <f t="shared" ref="QRQ66" si="5999">QRQ60*$C$65*$C66</f>
        <v>0</v>
      </c>
      <c r="QRS66" s="374">
        <f t="shared" ref="QRS66" si="6000">QRS60*$C$65*$C66</f>
        <v>0</v>
      </c>
      <c r="QRU66" s="374">
        <f t="shared" ref="QRU66" si="6001">QRU60*$C$65*$C66</f>
        <v>0</v>
      </c>
      <c r="QRW66" s="374">
        <f t="shared" ref="QRW66" si="6002">QRW60*$C$65*$C66</f>
        <v>0</v>
      </c>
      <c r="QRY66" s="374">
        <f t="shared" ref="QRY66" si="6003">QRY60*$C$65*$C66</f>
        <v>0</v>
      </c>
      <c r="QSA66" s="374">
        <f t="shared" ref="QSA66" si="6004">QSA60*$C$65*$C66</f>
        <v>0</v>
      </c>
      <c r="QSC66" s="374">
        <f t="shared" ref="QSC66" si="6005">QSC60*$C$65*$C66</f>
        <v>0</v>
      </c>
      <c r="QSE66" s="374">
        <f t="shared" ref="QSE66" si="6006">QSE60*$C$65*$C66</f>
        <v>0</v>
      </c>
      <c r="QSG66" s="374">
        <f t="shared" ref="QSG66" si="6007">QSG60*$C$65*$C66</f>
        <v>0</v>
      </c>
      <c r="QSI66" s="374">
        <f t="shared" ref="QSI66" si="6008">QSI60*$C$65*$C66</f>
        <v>0</v>
      </c>
      <c r="QSK66" s="374">
        <f t="shared" ref="QSK66" si="6009">QSK60*$C$65*$C66</f>
        <v>0</v>
      </c>
      <c r="QSM66" s="374">
        <f t="shared" ref="QSM66" si="6010">QSM60*$C$65*$C66</f>
        <v>0</v>
      </c>
      <c r="QSO66" s="374">
        <f t="shared" ref="QSO66" si="6011">QSO60*$C$65*$C66</f>
        <v>0</v>
      </c>
      <c r="QSQ66" s="374">
        <f t="shared" ref="QSQ66" si="6012">QSQ60*$C$65*$C66</f>
        <v>0</v>
      </c>
      <c r="QSS66" s="374">
        <f t="shared" ref="QSS66" si="6013">QSS60*$C$65*$C66</f>
        <v>0</v>
      </c>
      <c r="QSU66" s="374">
        <f t="shared" ref="QSU66" si="6014">QSU60*$C$65*$C66</f>
        <v>0</v>
      </c>
      <c r="QSW66" s="374">
        <f t="shared" ref="QSW66" si="6015">QSW60*$C$65*$C66</f>
        <v>0</v>
      </c>
      <c r="QSY66" s="374">
        <f t="shared" ref="QSY66" si="6016">QSY60*$C$65*$C66</f>
        <v>0</v>
      </c>
      <c r="QTA66" s="374">
        <f t="shared" ref="QTA66" si="6017">QTA60*$C$65*$C66</f>
        <v>0</v>
      </c>
      <c r="QTC66" s="374">
        <f t="shared" ref="QTC66" si="6018">QTC60*$C$65*$C66</f>
        <v>0</v>
      </c>
      <c r="QTE66" s="374">
        <f t="shared" ref="QTE66" si="6019">QTE60*$C$65*$C66</f>
        <v>0</v>
      </c>
      <c r="QTG66" s="374">
        <f t="shared" ref="QTG66" si="6020">QTG60*$C$65*$C66</f>
        <v>0</v>
      </c>
      <c r="QTI66" s="374">
        <f t="shared" ref="QTI66" si="6021">QTI60*$C$65*$C66</f>
        <v>0</v>
      </c>
      <c r="QTK66" s="374">
        <f t="shared" ref="QTK66" si="6022">QTK60*$C$65*$C66</f>
        <v>0</v>
      </c>
      <c r="QTM66" s="374">
        <f t="shared" ref="QTM66" si="6023">QTM60*$C$65*$C66</f>
        <v>0</v>
      </c>
      <c r="QTO66" s="374">
        <f t="shared" ref="QTO66" si="6024">QTO60*$C$65*$C66</f>
        <v>0</v>
      </c>
      <c r="QTQ66" s="374">
        <f t="shared" ref="QTQ66" si="6025">QTQ60*$C$65*$C66</f>
        <v>0</v>
      </c>
      <c r="QTS66" s="374">
        <f t="shared" ref="QTS66" si="6026">QTS60*$C$65*$C66</f>
        <v>0</v>
      </c>
      <c r="QTU66" s="374">
        <f t="shared" ref="QTU66" si="6027">QTU60*$C$65*$C66</f>
        <v>0</v>
      </c>
      <c r="QTW66" s="374">
        <f t="shared" ref="QTW66" si="6028">QTW60*$C$65*$C66</f>
        <v>0</v>
      </c>
      <c r="QTY66" s="374">
        <f t="shared" ref="QTY66" si="6029">QTY60*$C$65*$C66</f>
        <v>0</v>
      </c>
      <c r="QUA66" s="374">
        <f t="shared" ref="QUA66" si="6030">QUA60*$C$65*$C66</f>
        <v>0</v>
      </c>
      <c r="QUC66" s="374">
        <f t="shared" ref="QUC66" si="6031">QUC60*$C$65*$C66</f>
        <v>0</v>
      </c>
      <c r="QUE66" s="374">
        <f t="shared" ref="QUE66" si="6032">QUE60*$C$65*$C66</f>
        <v>0</v>
      </c>
      <c r="QUG66" s="374">
        <f t="shared" ref="QUG66" si="6033">QUG60*$C$65*$C66</f>
        <v>0</v>
      </c>
      <c r="QUI66" s="374">
        <f t="shared" ref="QUI66" si="6034">QUI60*$C$65*$C66</f>
        <v>0</v>
      </c>
      <c r="QUK66" s="374">
        <f t="shared" ref="QUK66" si="6035">QUK60*$C$65*$C66</f>
        <v>0</v>
      </c>
      <c r="QUM66" s="374">
        <f t="shared" ref="QUM66" si="6036">QUM60*$C$65*$C66</f>
        <v>0</v>
      </c>
      <c r="QUO66" s="374">
        <f t="shared" ref="QUO66" si="6037">QUO60*$C$65*$C66</f>
        <v>0</v>
      </c>
      <c r="QUQ66" s="374">
        <f t="shared" ref="QUQ66" si="6038">QUQ60*$C$65*$C66</f>
        <v>0</v>
      </c>
      <c r="QUS66" s="374">
        <f t="shared" ref="QUS66" si="6039">QUS60*$C$65*$C66</f>
        <v>0</v>
      </c>
      <c r="QUU66" s="374">
        <f t="shared" ref="QUU66" si="6040">QUU60*$C$65*$C66</f>
        <v>0</v>
      </c>
      <c r="QUW66" s="374">
        <f t="shared" ref="QUW66" si="6041">QUW60*$C$65*$C66</f>
        <v>0</v>
      </c>
      <c r="QUY66" s="374">
        <f t="shared" ref="QUY66" si="6042">QUY60*$C$65*$C66</f>
        <v>0</v>
      </c>
      <c r="QVA66" s="374">
        <f t="shared" ref="QVA66" si="6043">QVA60*$C$65*$C66</f>
        <v>0</v>
      </c>
      <c r="QVC66" s="374">
        <f t="shared" ref="QVC66" si="6044">QVC60*$C$65*$C66</f>
        <v>0</v>
      </c>
      <c r="QVE66" s="374">
        <f t="shared" ref="QVE66" si="6045">QVE60*$C$65*$C66</f>
        <v>0</v>
      </c>
      <c r="QVG66" s="374">
        <f t="shared" ref="QVG66" si="6046">QVG60*$C$65*$C66</f>
        <v>0</v>
      </c>
      <c r="QVI66" s="374">
        <f t="shared" ref="QVI66" si="6047">QVI60*$C$65*$C66</f>
        <v>0</v>
      </c>
      <c r="QVK66" s="374">
        <f t="shared" ref="QVK66" si="6048">QVK60*$C$65*$C66</f>
        <v>0</v>
      </c>
      <c r="QVM66" s="374">
        <f t="shared" ref="QVM66" si="6049">QVM60*$C$65*$C66</f>
        <v>0</v>
      </c>
      <c r="QVO66" s="374">
        <f t="shared" ref="QVO66" si="6050">QVO60*$C$65*$C66</f>
        <v>0</v>
      </c>
      <c r="QVQ66" s="374">
        <f t="shared" ref="QVQ66" si="6051">QVQ60*$C$65*$C66</f>
        <v>0</v>
      </c>
      <c r="QVS66" s="374">
        <f t="shared" ref="QVS66" si="6052">QVS60*$C$65*$C66</f>
        <v>0</v>
      </c>
      <c r="QVU66" s="374">
        <f t="shared" ref="QVU66" si="6053">QVU60*$C$65*$C66</f>
        <v>0</v>
      </c>
      <c r="QVW66" s="374">
        <f t="shared" ref="QVW66" si="6054">QVW60*$C$65*$C66</f>
        <v>0</v>
      </c>
      <c r="QVY66" s="374">
        <f t="shared" ref="QVY66" si="6055">QVY60*$C$65*$C66</f>
        <v>0</v>
      </c>
      <c r="QWA66" s="374">
        <f t="shared" ref="QWA66" si="6056">QWA60*$C$65*$C66</f>
        <v>0</v>
      </c>
      <c r="QWC66" s="374">
        <f t="shared" ref="QWC66" si="6057">QWC60*$C$65*$C66</f>
        <v>0</v>
      </c>
      <c r="QWE66" s="374">
        <f t="shared" ref="QWE66" si="6058">QWE60*$C$65*$C66</f>
        <v>0</v>
      </c>
      <c r="QWG66" s="374">
        <f t="shared" ref="QWG66" si="6059">QWG60*$C$65*$C66</f>
        <v>0</v>
      </c>
      <c r="QWI66" s="374">
        <f t="shared" ref="QWI66" si="6060">QWI60*$C$65*$C66</f>
        <v>0</v>
      </c>
      <c r="QWK66" s="374">
        <f t="shared" ref="QWK66" si="6061">QWK60*$C$65*$C66</f>
        <v>0</v>
      </c>
      <c r="QWM66" s="374">
        <f t="shared" ref="QWM66" si="6062">QWM60*$C$65*$C66</f>
        <v>0</v>
      </c>
      <c r="QWO66" s="374">
        <f t="shared" ref="QWO66" si="6063">QWO60*$C$65*$C66</f>
        <v>0</v>
      </c>
      <c r="QWQ66" s="374">
        <f t="shared" ref="QWQ66" si="6064">QWQ60*$C$65*$C66</f>
        <v>0</v>
      </c>
      <c r="QWS66" s="374">
        <f t="shared" ref="QWS66" si="6065">QWS60*$C$65*$C66</f>
        <v>0</v>
      </c>
      <c r="QWU66" s="374">
        <f t="shared" ref="QWU66" si="6066">QWU60*$C$65*$C66</f>
        <v>0</v>
      </c>
      <c r="QWW66" s="374">
        <f t="shared" ref="QWW66" si="6067">QWW60*$C$65*$C66</f>
        <v>0</v>
      </c>
      <c r="QWY66" s="374">
        <f t="shared" ref="QWY66" si="6068">QWY60*$C$65*$C66</f>
        <v>0</v>
      </c>
      <c r="QXA66" s="374">
        <f t="shared" ref="QXA66" si="6069">QXA60*$C$65*$C66</f>
        <v>0</v>
      </c>
      <c r="QXC66" s="374">
        <f t="shared" ref="QXC66" si="6070">QXC60*$C$65*$C66</f>
        <v>0</v>
      </c>
      <c r="QXE66" s="374">
        <f t="shared" ref="QXE66" si="6071">QXE60*$C$65*$C66</f>
        <v>0</v>
      </c>
      <c r="QXG66" s="374">
        <f t="shared" ref="QXG66" si="6072">QXG60*$C$65*$C66</f>
        <v>0</v>
      </c>
      <c r="QXI66" s="374">
        <f t="shared" ref="QXI66" si="6073">QXI60*$C$65*$C66</f>
        <v>0</v>
      </c>
      <c r="QXK66" s="374">
        <f t="shared" ref="QXK66" si="6074">QXK60*$C$65*$C66</f>
        <v>0</v>
      </c>
      <c r="QXM66" s="374">
        <f t="shared" ref="QXM66" si="6075">QXM60*$C$65*$C66</f>
        <v>0</v>
      </c>
      <c r="QXO66" s="374">
        <f t="shared" ref="QXO66" si="6076">QXO60*$C$65*$C66</f>
        <v>0</v>
      </c>
      <c r="QXQ66" s="374">
        <f t="shared" ref="QXQ66" si="6077">QXQ60*$C$65*$C66</f>
        <v>0</v>
      </c>
      <c r="QXS66" s="374">
        <f t="shared" ref="QXS66" si="6078">QXS60*$C$65*$C66</f>
        <v>0</v>
      </c>
      <c r="QXU66" s="374">
        <f t="shared" ref="QXU66" si="6079">QXU60*$C$65*$C66</f>
        <v>0</v>
      </c>
      <c r="QXW66" s="374">
        <f t="shared" ref="QXW66" si="6080">QXW60*$C$65*$C66</f>
        <v>0</v>
      </c>
      <c r="QXY66" s="374">
        <f t="shared" ref="QXY66" si="6081">QXY60*$C$65*$C66</f>
        <v>0</v>
      </c>
      <c r="QYA66" s="374">
        <f t="shared" ref="QYA66" si="6082">QYA60*$C$65*$C66</f>
        <v>0</v>
      </c>
      <c r="QYC66" s="374">
        <f t="shared" ref="QYC66" si="6083">QYC60*$C$65*$C66</f>
        <v>0</v>
      </c>
      <c r="QYE66" s="374">
        <f t="shared" ref="QYE66" si="6084">QYE60*$C$65*$C66</f>
        <v>0</v>
      </c>
      <c r="QYG66" s="374">
        <f t="shared" ref="QYG66" si="6085">QYG60*$C$65*$C66</f>
        <v>0</v>
      </c>
      <c r="QYI66" s="374">
        <f t="shared" ref="QYI66" si="6086">QYI60*$C$65*$C66</f>
        <v>0</v>
      </c>
      <c r="QYK66" s="374">
        <f t="shared" ref="QYK66" si="6087">QYK60*$C$65*$C66</f>
        <v>0</v>
      </c>
      <c r="QYM66" s="374">
        <f t="shared" ref="QYM66" si="6088">QYM60*$C$65*$C66</f>
        <v>0</v>
      </c>
      <c r="QYO66" s="374">
        <f t="shared" ref="QYO66" si="6089">QYO60*$C$65*$C66</f>
        <v>0</v>
      </c>
      <c r="QYQ66" s="374">
        <f t="shared" ref="QYQ66" si="6090">QYQ60*$C$65*$C66</f>
        <v>0</v>
      </c>
      <c r="QYS66" s="374">
        <f t="shared" ref="QYS66" si="6091">QYS60*$C$65*$C66</f>
        <v>0</v>
      </c>
      <c r="QYU66" s="374">
        <f t="shared" ref="QYU66" si="6092">QYU60*$C$65*$C66</f>
        <v>0</v>
      </c>
      <c r="QYW66" s="374">
        <f t="shared" ref="QYW66" si="6093">QYW60*$C$65*$C66</f>
        <v>0</v>
      </c>
      <c r="QYY66" s="374">
        <f t="shared" ref="QYY66" si="6094">QYY60*$C$65*$C66</f>
        <v>0</v>
      </c>
      <c r="QZA66" s="374">
        <f t="shared" ref="QZA66" si="6095">QZA60*$C$65*$C66</f>
        <v>0</v>
      </c>
      <c r="QZC66" s="374">
        <f t="shared" ref="QZC66" si="6096">QZC60*$C$65*$C66</f>
        <v>0</v>
      </c>
      <c r="QZE66" s="374">
        <f t="shared" ref="QZE66" si="6097">QZE60*$C$65*$C66</f>
        <v>0</v>
      </c>
      <c r="QZG66" s="374">
        <f t="shared" ref="QZG66" si="6098">QZG60*$C$65*$C66</f>
        <v>0</v>
      </c>
      <c r="QZI66" s="374">
        <f t="shared" ref="QZI66" si="6099">QZI60*$C$65*$C66</f>
        <v>0</v>
      </c>
      <c r="QZK66" s="374">
        <f t="shared" ref="QZK66" si="6100">QZK60*$C$65*$C66</f>
        <v>0</v>
      </c>
      <c r="QZM66" s="374">
        <f t="shared" ref="QZM66" si="6101">QZM60*$C$65*$C66</f>
        <v>0</v>
      </c>
      <c r="QZO66" s="374">
        <f t="shared" ref="QZO66" si="6102">QZO60*$C$65*$C66</f>
        <v>0</v>
      </c>
      <c r="QZQ66" s="374">
        <f t="shared" ref="QZQ66" si="6103">QZQ60*$C$65*$C66</f>
        <v>0</v>
      </c>
      <c r="QZS66" s="374">
        <f t="shared" ref="QZS66" si="6104">QZS60*$C$65*$C66</f>
        <v>0</v>
      </c>
      <c r="QZU66" s="374">
        <f t="shared" ref="QZU66" si="6105">QZU60*$C$65*$C66</f>
        <v>0</v>
      </c>
      <c r="QZW66" s="374">
        <f t="shared" ref="QZW66" si="6106">QZW60*$C$65*$C66</f>
        <v>0</v>
      </c>
      <c r="QZY66" s="374">
        <f t="shared" ref="QZY66" si="6107">QZY60*$C$65*$C66</f>
        <v>0</v>
      </c>
      <c r="RAA66" s="374">
        <f t="shared" ref="RAA66" si="6108">RAA60*$C$65*$C66</f>
        <v>0</v>
      </c>
      <c r="RAC66" s="374">
        <f t="shared" ref="RAC66" si="6109">RAC60*$C$65*$C66</f>
        <v>0</v>
      </c>
      <c r="RAE66" s="374">
        <f t="shared" ref="RAE66" si="6110">RAE60*$C$65*$C66</f>
        <v>0</v>
      </c>
      <c r="RAG66" s="374">
        <f t="shared" ref="RAG66" si="6111">RAG60*$C$65*$C66</f>
        <v>0</v>
      </c>
      <c r="RAI66" s="374">
        <f t="shared" ref="RAI66" si="6112">RAI60*$C$65*$C66</f>
        <v>0</v>
      </c>
      <c r="RAK66" s="374">
        <f t="shared" ref="RAK66" si="6113">RAK60*$C$65*$C66</f>
        <v>0</v>
      </c>
      <c r="RAM66" s="374">
        <f t="shared" ref="RAM66" si="6114">RAM60*$C$65*$C66</f>
        <v>0</v>
      </c>
      <c r="RAO66" s="374">
        <f t="shared" ref="RAO66" si="6115">RAO60*$C$65*$C66</f>
        <v>0</v>
      </c>
      <c r="RAQ66" s="374">
        <f t="shared" ref="RAQ66" si="6116">RAQ60*$C$65*$C66</f>
        <v>0</v>
      </c>
      <c r="RAS66" s="374">
        <f t="shared" ref="RAS66" si="6117">RAS60*$C$65*$C66</f>
        <v>0</v>
      </c>
      <c r="RAU66" s="374">
        <f t="shared" ref="RAU66" si="6118">RAU60*$C$65*$C66</f>
        <v>0</v>
      </c>
      <c r="RAW66" s="374">
        <f t="shared" ref="RAW66" si="6119">RAW60*$C$65*$C66</f>
        <v>0</v>
      </c>
      <c r="RAY66" s="374">
        <f t="shared" ref="RAY66" si="6120">RAY60*$C$65*$C66</f>
        <v>0</v>
      </c>
      <c r="RBA66" s="374">
        <f t="shared" ref="RBA66" si="6121">RBA60*$C$65*$C66</f>
        <v>0</v>
      </c>
      <c r="RBC66" s="374">
        <f t="shared" ref="RBC66" si="6122">RBC60*$C$65*$C66</f>
        <v>0</v>
      </c>
      <c r="RBE66" s="374">
        <f t="shared" ref="RBE66" si="6123">RBE60*$C$65*$C66</f>
        <v>0</v>
      </c>
      <c r="RBG66" s="374">
        <f t="shared" ref="RBG66" si="6124">RBG60*$C$65*$C66</f>
        <v>0</v>
      </c>
      <c r="RBI66" s="374">
        <f t="shared" ref="RBI66" si="6125">RBI60*$C$65*$C66</f>
        <v>0</v>
      </c>
      <c r="RBK66" s="374">
        <f t="shared" ref="RBK66" si="6126">RBK60*$C$65*$C66</f>
        <v>0</v>
      </c>
      <c r="RBM66" s="374">
        <f t="shared" ref="RBM66" si="6127">RBM60*$C$65*$C66</f>
        <v>0</v>
      </c>
      <c r="RBO66" s="374">
        <f t="shared" ref="RBO66" si="6128">RBO60*$C$65*$C66</f>
        <v>0</v>
      </c>
      <c r="RBQ66" s="374">
        <f t="shared" ref="RBQ66" si="6129">RBQ60*$C$65*$C66</f>
        <v>0</v>
      </c>
      <c r="RBS66" s="374">
        <f t="shared" ref="RBS66" si="6130">RBS60*$C$65*$C66</f>
        <v>0</v>
      </c>
      <c r="RBU66" s="374">
        <f t="shared" ref="RBU66" si="6131">RBU60*$C$65*$C66</f>
        <v>0</v>
      </c>
      <c r="RBW66" s="374">
        <f t="shared" ref="RBW66" si="6132">RBW60*$C$65*$C66</f>
        <v>0</v>
      </c>
      <c r="RBY66" s="374">
        <f t="shared" ref="RBY66" si="6133">RBY60*$C$65*$C66</f>
        <v>0</v>
      </c>
      <c r="RCA66" s="374">
        <f t="shared" ref="RCA66" si="6134">RCA60*$C$65*$C66</f>
        <v>0</v>
      </c>
      <c r="RCC66" s="374">
        <f t="shared" ref="RCC66" si="6135">RCC60*$C$65*$C66</f>
        <v>0</v>
      </c>
      <c r="RCE66" s="374">
        <f t="shared" ref="RCE66" si="6136">RCE60*$C$65*$C66</f>
        <v>0</v>
      </c>
      <c r="RCG66" s="374">
        <f t="shared" ref="RCG66" si="6137">RCG60*$C$65*$C66</f>
        <v>0</v>
      </c>
      <c r="RCI66" s="374">
        <f t="shared" ref="RCI66" si="6138">RCI60*$C$65*$C66</f>
        <v>0</v>
      </c>
      <c r="RCK66" s="374">
        <f t="shared" ref="RCK66" si="6139">RCK60*$C$65*$C66</f>
        <v>0</v>
      </c>
      <c r="RCM66" s="374">
        <f t="shared" ref="RCM66" si="6140">RCM60*$C$65*$C66</f>
        <v>0</v>
      </c>
      <c r="RCO66" s="374">
        <f t="shared" ref="RCO66" si="6141">RCO60*$C$65*$C66</f>
        <v>0</v>
      </c>
      <c r="RCQ66" s="374">
        <f t="shared" ref="RCQ66" si="6142">RCQ60*$C$65*$C66</f>
        <v>0</v>
      </c>
      <c r="RCS66" s="374">
        <f t="shared" ref="RCS66" si="6143">RCS60*$C$65*$C66</f>
        <v>0</v>
      </c>
      <c r="RCU66" s="374">
        <f t="shared" ref="RCU66" si="6144">RCU60*$C$65*$C66</f>
        <v>0</v>
      </c>
      <c r="RCW66" s="374">
        <f t="shared" ref="RCW66" si="6145">RCW60*$C$65*$C66</f>
        <v>0</v>
      </c>
      <c r="RCY66" s="374">
        <f t="shared" ref="RCY66" si="6146">RCY60*$C$65*$C66</f>
        <v>0</v>
      </c>
      <c r="RDA66" s="374">
        <f t="shared" ref="RDA66" si="6147">RDA60*$C$65*$C66</f>
        <v>0</v>
      </c>
      <c r="RDC66" s="374">
        <f t="shared" ref="RDC66" si="6148">RDC60*$C$65*$C66</f>
        <v>0</v>
      </c>
      <c r="RDE66" s="374">
        <f t="shared" ref="RDE66" si="6149">RDE60*$C$65*$C66</f>
        <v>0</v>
      </c>
      <c r="RDG66" s="374">
        <f t="shared" ref="RDG66" si="6150">RDG60*$C$65*$C66</f>
        <v>0</v>
      </c>
      <c r="RDI66" s="374">
        <f t="shared" ref="RDI66" si="6151">RDI60*$C$65*$C66</f>
        <v>0</v>
      </c>
      <c r="RDK66" s="374">
        <f t="shared" ref="RDK66" si="6152">RDK60*$C$65*$C66</f>
        <v>0</v>
      </c>
      <c r="RDM66" s="374">
        <f t="shared" ref="RDM66" si="6153">RDM60*$C$65*$C66</f>
        <v>0</v>
      </c>
      <c r="RDO66" s="374">
        <f t="shared" ref="RDO66" si="6154">RDO60*$C$65*$C66</f>
        <v>0</v>
      </c>
      <c r="RDQ66" s="374">
        <f t="shared" ref="RDQ66" si="6155">RDQ60*$C$65*$C66</f>
        <v>0</v>
      </c>
      <c r="RDS66" s="374">
        <f t="shared" ref="RDS66" si="6156">RDS60*$C$65*$C66</f>
        <v>0</v>
      </c>
      <c r="RDU66" s="374">
        <f t="shared" ref="RDU66" si="6157">RDU60*$C$65*$C66</f>
        <v>0</v>
      </c>
      <c r="RDW66" s="374">
        <f t="shared" ref="RDW66" si="6158">RDW60*$C$65*$C66</f>
        <v>0</v>
      </c>
      <c r="RDY66" s="374">
        <f t="shared" ref="RDY66" si="6159">RDY60*$C$65*$C66</f>
        <v>0</v>
      </c>
      <c r="REA66" s="374">
        <f t="shared" ref="REA66" si="6160">REA60*$C$65*$C66</f>
        <v>0</v>
      </c>
      <c r="REC66" s="374">
        <f t="shared" ref="REC66" si="6161">REC60*$C$65*$C66</f>
        <v>0</v>
      </c>
      <c r="REE66" s="374">
        <f t="shared" ref="REE66" si="6162">REE60*$C$65*$C66</f>
        <v>0</v>
      </c>
      <c r="REG66" s="374">
        <f t="shared" ref="REG66" si="6163">REG60*$C$65*$C66</f>
        <v>0</v>
      </c>
      <c r="REI66" s="374">
        <f t="shared" ref="REI66" si="6164">REI60*$C$65*$C66</f>
        <v>0</v>
      </c>
      <c r="REK66" s="374">
        <f t="shared" ref="REK66" si="6165">REK60*$C$65*$C66</f>
        <v>0</v>
      </c>
      <c r="REM66" s="374">
        <f t="shared" ref="REM66" si="6166">REM60*$C$65*$C66</f>
        <v>0</v>
      </c>
      <c r="REO66" s="374">
        <f t="shared" ref="REO66" si="6167">REO60*$C$65*$C66</f>
        <v>0</v>
      </c>
      <c r="REQ66" s="374">
        <f t="shared" ref="REQ66" si="6168">REQ60*$C$65*$C66</f>
        <v>0</v>
      </c>
      <c r="RES66" s="374">
        <f t="shared" ref="RES66" si="6169">RES60*$C$65*$C66</f>
        <v>0</v>
      </c>
      <c r="REU66" s="374">
        <f t="shared" ref="REU66" si="6170">REU60*$C$65*$C66</f>
        <v>0</v>
      </c>
      <c r="REW66" s="374">
        <f t="shared" ref="REW66" si="6171">REW60*$C$65*$C66</f>
        <v>0</v>
      </c>
      <c r="REY66" s="374">
        <f t="shared" ref="REY66" si="6172">REY60*$C$65*$C66</f>
        <v>0</v>
      </c>
      <c r="RFA66" s="374">
        <f t="shared" ref="RFA66" si="6173">RFA60*$C$65*$C66</f>
        <v>0</v>
      </c>
      <c r="RFC66" s="374">
        <f t="shared" ref="RFC66" si="6174">RFC60*$C$65*$C66</f>
        <v>0</v>
      </c>
      <c r="RFE66" s="374">
        <f t="shared" ref="RFE66" si="6175">RFE60*$C$65*$C66</f>
        <v>0</v>
      </c>
      <c r="RFG66" s="374">
        <f t="shared" ref="RFG66" si="6176">RFG60*$C$65*$C66</f>
        <v>0</v>
      </c>
      <c r="RFI66" s="374">
        <f t="shared" ref="RFI66" si="6177">RFI60*$C$65*$C66</f>
        <v>0</v>
      </c>
      <c r="RFK66" s="374">
        <f t="shared" ref="RFK66" si="6178">RFK60*$C$65*$C66</f>
        <v>0</v>
      </c>
      <c r="RFM66" s="374">
        <f t="shared" ref="RFM66" si="6179">RFM60*$C$65*$C66</f>
        <v>0</v>
      </c>
      <c r="RFO66" s="374">
        <f t="shared" ref="RFO66" si="6180">RFO60*$C$65*$C66</f>
        <v>0</v>
      </c>
      <c r="RFQ66" s="374">
        <f t="shared" ref="RFQ66" si="6181">RFQ60*$C$65*$C66</f>
        <v>0</v>
      </c>
      <c r="RFS66" s="374">
        <f t="shared" ref="RFS66" si="6182">RFS60*$C$65*$C66</f>
        <v>0</v>
      </c>
      <c r="RFU66" s="374">
        <f t="shared" ref="RFU66" si="6183">RFU60*$C$65*$C66</f>
        <v>0</v>
      </c>
      <c r="RFW66" s="374">
        <f t="shared" ref="RFW66" si="6184">RFW60*$C$65*$C66</f>
        <v>0</v>
      </c>
      <c r="RFY66" s="374">
        <f t="shared" ref="RFY66" si="6185">RFY60*$C$65*$C66</f>
        <v>0</v>
      </c>
      <c r="RGA66" s="374">
        <f t="shared" ref="RGA66" si="6186">RGA60*$C$65*$C66</f>
        <v>0</v>
      </c>
      <c r="RGC66" s="374">
        <f t="shared" ref="RGC66" si="6187">RGC60*$C$65*$C66</f>
        <v>0</v>
      </c>
      <c r="RGE66" s="374">
        <f t="shared" ref="RGE66" si="6188">RGE60*$C$65*$C66</f>
        <v>0</v>
      </c>
      <c r="RGG66" s="374">
        <f t="shared" ref="RGG66" si="6189">RGG60*$C$65*$C66</f>
        <v>0</v>
      </c>
      <c r="RGI66" s="374">
        <f t="shared" ref="RGI66" si="6190">RGI60*$C$65*$C66</f>
        <v>0</v>
      </c>
      <c r="RGK66" s="374">
        <f t="shared" ref="RGK66" si="6191">RGK60*$C$65*$C66</f>
        <v>0</v>
      </c>
      <c r="RGM66" s="374">
        <f t="shared" ref="RGM66" si="6192">RGM60*$C$65*$C66</f>
        <v>0</v>
      </c>
      <c r="RGO66" s="374">
        <f t="shared" ref="RGO66" si="6193">RGO60*$C$65*$C66</f>
        <v>0</v>
      </c>
      <c r="RGQ66" s="374">
        <f t="shared" ref="RGQ66" si="6194">RGQ60*$C$65*$C66</f>
        <v>0</v>
      </c>
      <c r="RGS66" s="374">
        <f t="shared" ref="RGS66" si="6195">RGS60*$C$65*$C66</f>
        <v>0</v>
      </c>
      <c r="RGU66" s="374">
        <f t="shared" ref="RGU66" si="6196">RGU60*$C$65*$C66</f>
        <v>0</v>
      </c>
      <c r="RGW66" s="374">
        <f t="shared" ref="RGW66" si="6197">RGW60*$C$65*$C66</f>
        <v>0</v>
      </c>
      <c r="RGY66" s="374">
        <f t="shared" ref="RGY66" si="6198">RGY60*$C$65*$C66</f>
        <v>0</v>
      </c>
      <c r="RHA66" s="374">
        <f t="shared" ref="RHA66" si="6199">RHA60*$C$65*$C66</f>
        <v>0</v>
      </c>
      <c r="RHC66" s="374">
        <f t="shared" ref="RHC66" si="6200">RHC60*$C$65*$C66</f>
        <v>0</v>
      </c>
      <c r="RHE66" s="374">
        <f t="shared" ref="RHE66" si="6201">RHE60*$C$65*$C66</f>
        <v>0</v>
      </c>
      <c r="RHG66" s="374">
        <f t="shared" ref="RHG66" si="6202">RHG60*$C$65*$C66</f>
        <v>0</v>
      </c>
      <c r="RHI66" s="374">
        <f t="shared" ref="RHI66" si="6203">RHI60*$C$65*$C66</f>
        <v>0</v>
      </c>
      <c r="RHK66" s="374">
        <f t="shared" ref="RHK66" si="6204">RHK60*$C$65*$C66</f>
        <v>0</v>
      </c>
      <c r="RHM66" s="374">
        <f t="shared" ref="RHM66" si="6205">RHM60*$C$65*$C66</f>
        <v>0</v>
      </c>
      <c r="RHO66" s="374">
        <f t="shared" ref="RHO66" si="6206">RHO60*$C$65*$C66</f>
        <v>0</v>
      </c>
      <c r="RHQ66" s="374">
        <f t="shared" ref="RHQ66" si="6207">RHQ60*$C$65*$C66</f>
        <v>0</v>
      </c>
      <c r="RHS66" s="374">
        <f t="shared" ref="RHS66" si="6208">RHS60*$C$65*$C66</f>
        <v>0</v>
      </c>
      <c r="RHU66" s="374">
        <f t="shared" ref="RHU66" si="6209">RHU60*$C$65*$C66</f>
        <v>0</v>
      </c>
      <c r="RHW66" s="374">
        <f t="shared" ref="RHW66" si="6210">RHW60*$C$65*$C66</f>
        <v>0</v>
      </c>
      <c r="RHY66" s="374">
        <f t="shared" ref="RHY66" si="6211">RHY60*$C$65*$C66</f>
        <v>0</v>
      </c>
      <c r="RIA66" s="374">
        <f t="shared" ref="RIA66" si="6212">RIA60*$C$65*$C66</f>
        <v>0</v>
      </c>
      <c r="RIC66" s="374">
        <f t="shared" ref="RIC66" si="6213">RIC60*$C$65*$C66</f>
        <v>0</v>
      </c>
      <c r="RIE66" s="374">
        <f t="shared" ref="RIE66" si="6214">RIE60*$C$65*$C66</f>
        <v>0</v>
      </c>
      <c r="RIG66" s="374">
        <f t="shared" ref="RIG66" si="6215">RIG60*$C$65*$C66</f>
        <v>0</v>
      </c>
      <c r="RII66" s="374">
        <f t="shared" ref="RII66" si="6216">RII60*$C$65*$C66</f>
        <v>0</v>
      </c>
      <c r="RIK66" s="374">
        <f t="shared" ref="RIK66" si="6217">RIK60*$C$65*$C66</f>
        <v>0</v>
      </c>
      <c r="RIM66" s="374">
        <f t="shared" ref="RIM66" si="6218">RIM60*$C$65*$C66</f>
        <v>0</v>
      </c>
      <c r="RIO66" s="374">
        <f t="shared" ref="RIO66" si="6219">RIO60*$C$65*$C66</f>
        <v>0</v>
      </c>
      <c r="RIQ66" s="374">
        <f t="shared" ref="RIQ66" si="6220">RIQ60*$C$65*$C66</f>
        <v>0</v>
      </c>
      <c r="RIS66" s="374">
        <f t="shared" ref="RIS66" si="6221">RIS60*$C$65*$C66</f>
        <v>0</v>
      </c>
      <c r="RIU66" s="374">
        <f t="shared" ref="RIU66" si="6222">RIU60*$C$65*$C66</f>
        <v>0</v>
      </c>
      <c r="RIW66" s="374">
        <f t="shared" ref="RIW66" si="6223">RIW60*$C$65*$C66</f>
        <v>0</v>
      </c>
      <c r="RIY66" s="374">
        <f t="shared" ref="RIY66" si="6224">RIY60*$C$65*$C66</f>
        <v>0</v>
      </c>
      <c r="RJA66" s="374">
        <f t="shared" ref="RJA66" si="6225">RJA60*$C$65*$C66</f>
        <v>0</v>
      </c>
      <c r="RJC66" s="374">
        <f t="shared" ref="RJC66" si="6226">RJC60*$C$65*$C66</f>
        <v>0</v>
      </c>
      <c r="RJE66" s="374">
        <f t="shared" ref="RJE66" si="6227">RJE60*$C$65*$C66</f>
        <v>0</v>
      </c>
      <c r="RJG66" s="374">
        <f t="shared" ref="RJG66" si="6228">RJG60*$C$65*$C66</f>
        <v>0</v>
      </c>
      <c r="RJI66" s="374">
        <f t="shared" ref="RJI66" si="6229">RJI60*$C$65*$C66</f>
        <v>0</v>
      </c>
      <c r="RJK66" s="374">
        <f t="shared" ref="RJK66" si="6230">RJK60*$C$65*$C66</f>
        <v>0</v>
      </c>
      <c r="RJM66" s="374">
        <f t="shared" ref="RJM66" si="6231">RJM60*$C$65*$C66</f>
        <v>0</v>
      </c>
      <c r="RJO66" s="374">
        <f t="shared" ref="RJO66" si="6232">RJO60*$C$65*$C66</f>
        <v>0</v>
      </c>
      <c r="RJQ66" s="374">
        <f t="shared" ref="RJQ66" si="6233">RJQ60*$C$65*$C66</f>
        <v>0</v>
      </c>
      <c r="RJS66" s="374">
        <f t="shared" ref="RJS66" si="6234">RJS60*$C$65*$C66</f>
        <v>0</v>
      </c>
      <c r="RJU66" s="374">
        <f t="shared" ref="RJU66" si="6235">RJU60*$C$65*$C66</f>
        <v>0</v>
      </c>
      <c r="RJW66" s="374">
        <f t="shared" ref="RJW66" si="6236">RJW60*$C$65*$C66</f>
        <v>0</v>
      </c>
      <c r="RJY66" s="374">
        <f t="shared" ref="RJY66" si="6237">RJY60*$C$65*$C66</f>
        <v>0</v>
      </c>
      <c r="RKA66" s="374">
        <f t="shared" ref="RKA66" si="6238">RKA60*$C$65*$C66</f>
        <v>0</v>
      </c>
      <c r="RKC66" s="374">
        <f t="shared" ref="RKC66" si="6239">RKC60*$C$65*$C66</f>
        <v>0</v>
      </c>
      <c r="RKE66" s="374">
        <f t="shared" ref="RKE66" si="6240">RKE60*$C$65*$C66</f>
        <v>0</v>
      </c>
      <c r="RKG66" s="374">
        <f t="shared" ref="RKG66" si="6241">RKG60*$C$65*$C66</f>
        <v>0</v>
      </c>
      <c r="RKI66" s="374">
        <f t="shared" ref="RKI66" si="6242">RKI60*$C$65*$C66</f>
        <v>0</v>
      </c>
      <c r="RKK66" s="374">
        <f t="shared" ref="RKK66" si="6243">RKK60*$C$65*$C66</f>
        <v>0</v>
      </c>
      <c r="RKM66" s="374">
        <f t="shared" ref="RKM66" si="6244">RKM60*$C$65*$C66</f>
        <v>0</v>
      </c>
      <c r="RKO66" s="374">
        <f t="shared" ref="RKO66" si="6245">RKO60*$C$65*$C66</f>
        <v>0</v>
      </c>
      <c r="RKQ66" s="374">
        <f t="shared" ref="RKQ66" si="6246">RKQ60*$C$65*$C66</f>
        <v>0</v>
      </c>
      <c r="RKS66" s="374">
        <f t="shared" ref="RKS66" si="6247">RKS60*$C$65*$C66</f>
        <v>0</v>
      </c>
      <c r="RKU66" s="374">
        <f t="shared" ref="RKU66" si="6248">RKU60*$C$65*$C66</f>
        <v>0</v>
      </c>
      <c r="RKW66" s="374">
        <f t="shared" ref="RKW66" si="6249">RKW60*$C$65*$C66</f>
        <v>0</v>
      </c>
      <c r="RKY66" s="374">
        <f t="shared" ref="RKY66" si="6250">RKY60*$C$65*$C66</f>
        <v>0</v>
      </c>
      <c r="RLA66" s="374">
        <f t="shared" ref="RLA66" si="6251">RLA60*$C$65*$C66</f>
        <v>0</v>
      </c>
      <c r="RLC66" s="374">
        <f t="shared" ref="RLC66" si="6252">RLC60*$C$65*$C66</f>
        <v>0</v>
      </c>
      <c r="RLE66" s="374">
        <f t="shared" ref="RLE66" si="6253">RLE60*$C$65*$C66</f>
        <v>0</v>
      </c>
      <c r="RLG66" s="374">
        <f t="shared" ref="RLG66" si="6254">RLG60*$C$65*$C66</f>
        <v>0</v>
      </c>
      <c r="RLI66" s="374">
        <f t="shared" ref="RLI66" si="6255">RLI60*$C$65*$C66</f>
        <v>0</v>
      </c>
      <c r="RLK66" s="374">
        <f t="shared" ref="RLK66" si="6256">RLK60*$C$65*$C66</f>
        <v>0</v>
      </c>
      <c r="RLM66" s="374">
        <f t="shared" ref="RLM66" si="6257">RLM60*$C$65*$C66</f>
        <v>0</v>
      </c>
      <c r="RLO66" s="374">
        <f t="shared" ref="RLO66" si="6258">RLO60*$C$65*$C66</f>
        <v>0</v>
      </c>
      <c r="RLQ66" s="374">
        <f t="shared" ref="RLQ66" si="6259">RLQ60*$C$65*$C66</f>
        <v>0</v>
      </c>
      <c r="RLS66" s="374">
        <f t="shared" ref="RLS66" si="6260">RLS60*$C$65*$C66</f>
        <v>0</v>
      </c>
      <c r="RLU66" s="374">
        <f t="shared" ref="RLU66" si="6261">RLU60*$C$65*$C66</f>
        <v>0</v>
      </c>
      <c r="RLW66" s="374">
        <f t="shared" ref="RLW66" si="6262">RLW60*$C$65*$C66</f>
        <v>0</v>
      </c>
      <c r="RLY66" s="374">
        <f t="shared" ref="RLY66" si="6263">RLY60*$C$65*$C66</f>
        <v>0</v>
      </c>
      <c r="RMA66" s="374">
        <f t="shared" ref="RMA66" si="6264">RMA60*$C$65*$C66</f>
        <v>0</v>
      </c>
      <c r="RMC66" s="374">
        <f t="shared" ref="RMC66" si="6265">RMC60*$C$65*$C66</f>
        <v>0</v>
      </c>
      <c r="RME66" s="374">
        <f t="shared" ref="RME66" si="6266">RME60*$C$65*$C66</f>
        <v>0</v>
      </c>
      <c r="RMG66" s="374">
        <f t="shared" ref="RMG66" si="6267">RMG60*$C$65*$C66</f>
        <v>0</v>
      </c>
      <c r="RMI66" s="374">
        <f t="shared" ref="RMI66" si="6268">RMI60*$C$65*$C66</f>
        <v>0</v>
      </c>
      <c r="RMK66" s="374">
        <f t="shared" ref="RMK66" si="6269">RMK60*$C$65*$C66</f>
        <v>0</v>
      </c>
      <c r="RMM66" s="374">
        <f t="shared" ref="RMM66" si="6270">RMM60*$C$65*$C66</f>
        <v>0</v>
      </c>
      <c r="RMO66" s="374">
        <f t="shared" ref="RMO66" si="6271">RMO60*$C$65*$C66</f>
        <v>0</v>
      </c>
      <c r="RMQ66" s="374">
        <f t="shared" ref="RMQ66" si="6272">RMQ60*$C$65*$C66</f>
        <v>0</v>
      </c>
      <c r="RMS66" s="374">
        <f t="shared" ref="RMS66" si="6273">RMS60*$C$65*$C66</f>
        <v>0</v>
      </c>
      <c r="RMU66" s="374">
        <f t="shared" ref="RMU66" si="6274">RMU60*$C$65*$C66</f>
        <v>0</v>
      </c>
      <c r="RMW66" s="374">
        <f t="shared" ref="RMW66" si="6275">RMW60*$C$65*$C66</f>
        <v>0</v>
      </c>
      <c r="RMY66" s="374">
        <f t="shared" ref="RMY66" si="6276">RMY60*$C$65*$C66</f>
        <v>0</v>
      </c>
      <c r="RNA66" s="374">
        <f t="shared" ref="RNA66" si="6277">RNA60*$C$65*$C66</f>
        <v>0</v>
      </c>
      <c r="RNC66" s="374">
        <f t="shared" ref="RNC66" si="6278">RNC60*$C$65*$C66</f>
        <v>0</v>
      </c>
      <c r="RNE66" s="374">
        <f t="shared" ref="RNE66" si="6279">RNE60*$C$65*$C66</f>
        <v>0</v>
      </c>
      <c r="RNG66" s="374">
        <f t="shared" ref="RNG66" si="6280">RNG60*$C$65*$C66</f>
        <v>0</v>
      </c>
      <c r="RNI66" s="374">
        <f t="shared" ref="RNI66" si="6281">RNI60*$C$65*$C66</f>
        <v>0</v>
      </c>
      <c r="RNK66" s="374">
        <f t="shared" ref="RNK66" si="6282">RNK60*$C$65*$C66</f>
        <v>0</v>
      </c>
      <c r="RNM66" s="374">
        <f t="shared" ref="RNM66" si="6283">RNM60*$C$65*$C66</f>
        <v>0</v>
      </c>
      <c r="RNO66" s="374">
        <f t="shared" ref="RNO66" si="6284">RNO60*$C$65*$C66</f>
        <v>0</v>
      </c>
      <c r="RNQ66" s="374">
        <f t="shared" ref="RNQ66" si="6285">RNQ60*$C$65*$C66</f>
        <v>0</v>
      </c>
      <c r="RNS66" s="374">
        <f t="shared" ref="RNS66" si="6286">RNS60*$C$65*$C66</f>
        <v>0</v>
      </c>
      <c r="RNU66" s="374">
        <f t="shared" ref="RNU66" si="6287">RNU60*$C$65*$C66</f>
        <v>0</v>
      </c>
      <c r="RNW66" s="374">
        <f t="shared" ref="RNW66" si="6288">RNW60*$C$65*$C66</f>
        <v>0</v>
      </c>
      <c r="RNY66" s="374">
        <f t="shared" ref="RNY66" si="6289">RNY60*$C$65*$C66</f>
        <v>0</v>
      </c>
      <c r="ROA66" s="374">
        <f t="shared" ref="ROA66" si="6290">ROA60*$C$65*$C66</f>
        <v>0</v>
      </c>
      <c r="ROC66" s="374">
        <f t="shared" ref="ROC66" si="6291">ROC60*$C$65*$C66</f>
        <v>0</v>
      </c>
      <c r="ROE66" s="374">
        <f t="shared" ref="ROE66" si="6292">ROE60*$C$65*$C66</f>
        <v>0</v>
      </c>
      <c r="ROG66" s="374">
        <f t="shared" ref="ROG66" si="6293">ROG60*$C$65*$C66</f>
        <v>0</v>
      </c>
      <c r="ROI66" s="374">
        <f t="shared" ref="ROI66" si="6294">ROI60*$C$65*$C66</f>
        <v>0</v>
      </c>
      <c r="ROK66" s="374">
        <f t="shared" ref="ROK66" si="6295">ROK60*$C$65*$C66</f>
        <v>0</v>
      </c>
      <c r="ROM66" s="374">
        <f t="shared" ref="ROM66" si="6296">ROM60*$C$65*$C66</f>
        <v>0</v>
      </c>
      <c r="ROO66" s="374">
        <f t="shared" ref="ROO66" si="6297">ROO60*$C$65*$C66</f>
        <v>0</v>
      </c>
      <c r="ROQ66" s="374">
        <f t="shared" ref="ROQ66" si="6298">ROQ60*$C$65*$C66</f>
        <v>0</v>
      </c>
      <c r="ROS66" s="374">
        <f t="shared" ref="ROS66" si="6299">ROS60*$C$65*$C66</f>
        <v>0</v>
      </c>
      <c r="ROU66" s="374">
        <f t="shared" ref="ROU66" si="6300">ROU60*$C$65*$C66</f>
        <v>0</v>
      </c>
      <c r="ROW66" s="374">
        <f t="shared" ref="ROW66" si="6301">ROW60*$C$65*$C66</f>
        <v>0</v>
      </c>
      <c r="ROY66" s="374">
        <f t="shared" ref="ROY66" si="6302">ROY60*$C$65*$C66</f>
        <v>0</v>
      </c>
      <c r="RPA66" s="374">
        <f t="shared" ref="RPA66" si="6303">RPA60*$C$65*$C66</f>
        <v>0</v>
      </c>
      <c r="RPC66" s="374">
        <f t="shared" ref="RPC66" si="6304">RPC60*$C$65*$C66</f>
        <v>0</v>
      </c>
      <c r="RPE66" s="374">
        <f t="shared" ref="RPE66" si="6305">RPE60*$C$65*$C66</f>
        <v>0</v>
      </c>
      <c r="RPG66" s="374">
        <f t="shared" ref="RPG66" si="6306">RPG60*$C$65*$C66</f>
        <v>0</v>
      </c>
      <c r="RPI66" s="374">
        <f t="shared" ref="RPI66" si="6307">RPI60*$C$65*$C66</f>
        <v>0</v>
      </c>
      <c r="RPK66" s="374">
        <f t="shared" ref="RPK66" si="6308">RPK60*$C$65*$C66</f>
        <v>0</v>
      </c>
      <c r="RPM66" s="374">
        <f t="shared" ref="RPM66" si="6309">RPM60*$C$65*$C66</f>
        <v>0</v>
      </c>
      <c r="RPO66" s="374">
        <f t="shared" ref="RPO66" si="6310">RPO60*$C$65*$C66</f>
        <v>0</v>
      </c>
      <c r="RPQ66" s="374">
        <f t="shared" ref="RPQ66" si="6311">RPQ60*$C$65*$C66</f>
        <v>0</v>
      </c>
      <c r="RPS66" s="374">
        <f t="shared" ref="RPS66" si="6312">RPS60*$C$65*$C66</f>
        <v>0</v>
      </c>
      <c r="RPU66" s="374">
        <f t="shared" ref="RPU66" si="6313">RPU60*$C$65*$C66</f>
        <v>0</v>
      </c>
      <c r="RPW66" s="374">
        <f t="shared" ref="RPW66" si="6314">RPW60*$C$65*$C66</f>
        <v>0</v>
      </c>
      <c r="RPY66" s="374">
        <f t="shared" ref="RPY66" si="6315">RPY60*$C$65*$C66</f>
        <v>0</v>
      </c>
      <c r="RQA66" s="374">
        <f t="shared" ref="RQA66" si="6316">RQA60*$C$65*$C66</f>
        <v>0</v>
      </c>
      <c r="RQC66" s="374">
        <f t="shared" ref="RQC66" si="6317">RQC60*$C$65*$C66</f>
        <v>0</v>
      </c>
      <c r="RQE66" s="374">
        <f t="shared" ref="RQE66" si="6318">RQE60*$C$65*$C66</f>
        <v>0</v>
      </c>
      <c r="RQG66" s="374">
        <f t="shared" ref="RQG66" si="6319">RQG60*$C$65*$C66</f>
        <v>0</v>
      </c>
      <c r="RQI66" s="374">
        <f t="shared" ref="RQI66" si="6320">RQI60*$C$65*$C66</f>
        <v>0</v>
      </c>
      <c r="RQK66" s="374">
        <f t="shared" ref="RQK66" si="6321">RQK60*$C$65*$C66</f>
        <v>0</v>
      </c>
      <c r="RQM66" s="374">
        <f t="shared" ref="RQM66" si="6322">RQM60*$C$65*$C66</f>
        <v>0</v>
      </c>
      <c r="RQO66" s="374">
        <f t="shared" ref="RQO66" si="6323">RQO60*$C$65*$C66</f>
        <v>0</v>
      </c>
      <c r="RQQ66" s="374">
        <f t="shared" ref="RQQ66" si="6324">RQQ60*$C$65*$C66</f>
        <v>0</v>
      </c>
      <c r="RQS66" s="374">
        <f t="shared" ref="RQS66" si="6325">RQS60*$C$65*$C66</f>
        <v>0</v>
      </c>
      <c r="RQU66" s="374">
        <f t="shared" ref="RQU66" si="6326">RQU60*$C$65*$C66</f>
        <v>0</v>
      </c>
      <c r="RQW66" s="374">
        <f t="shared" ref="RQW66" si="6327">RQW60*$C$65*$C66</f>
        <v>0</v>
      </c>
      <c r="RQY66" s="374">
        <f t="shared" ref="RQY66" si="6328">RQY60*$C$65*$C66</f>
        <v>0</v>
      </c>
      <c r="RRA66" s="374">
        <f t="shared" ref="RRA66" si="6329">RRA60*$C$65*$C66</f>
        <v>0</v>
      </c>
      <c r="RRC66" s="374">
        <f t="shared" ref="RRC66" si="6330">RRC60*$C$65*$C66</f>
        <v>0</v>
      </c>
      <c r="RRE66" s="374">
        <f t="shared" ref="RRE66" si="6331">RRE60*$C$65*$C66</f>
        <v>0</v>
      </c>
      <c r="RRG66" s="374">
        <f t="shared" ref="RRG66" si="6332">RRG60*$C$65*$C66</f>
        <v>0</v>
      </c>
      <c r="RRI66" s="374">
        <f t="shared" ref="RRI66" si="6333">RRI60*$C$65*$C66</f>
        <v>0</v>
      </c>
      <c r="RRK66" s="374">
        <f t="shared" ref="RRK66" si="6334">RRK60*$C$65*$C66</f>
        <v>0</v>
      </c>
      <c r="RRM66" s="374">
        <f t="shared" ref="RRM66" si="6335">RRM60*$C$65*$C66</f>
        <v>0</v>
      </c>
      <c r="RRO66" s="374">
        <f t="shared" ref="RRO66" si="6336">RRO60*$C$65*$C66</f>
        <v>0</v>
      </c>
      <c r="RRQ66" s="374">
        <f t="shared" ref="RRQ66" si="6337">RRQ60*$C$65*$C66</f>
        <v>0</v>
      </c>
      <c r="RRS66" s="374">
        <f t="shared" ref="RRS66" si="6338">RRS60*$C$65*$C66</f>
        <v>0</v>
      </c>
      <c r="RRU66" s="374">
        <f t="shared" ref="RRU66" si="6339">RRU60*$C$65*$C66</f>
        <v>0</v>
      </c>
      <c r="RRW66" s="374">
        <f t="shared" ref="RRW66" si="6340">RRW60*$C$65*$C66</f>
        <v>0</v>
      </c>
      <c r="RRY66" s="374">
        <f t="shared" ref="RRY66" si="6341">RRY60*$C$65*$C66</f>
        <v>0</v>
      </c>
      <c r="RSA66" s="374">
        <f t="shared" ref="RSA66" si="6342">RSA60*$C$65*$C66</f>
        <v>0</v>
      </c>
      <c r="RSC66" s="374">
        <f t="shared" ref="RSC66" si="6343">RSC60*$C$65*$C66</f>
        <v>0</v>
      </c>
      <c r="RSE66" s="374">
        <f t="shared" ref="RSE66" si="6344">RSE60*$C$65*$C66</f>
        <v>0</v>
      </c>
      <c r="RSG66" s="374">
        <f t="shared" ref="RSG66" si="6345">RSG60*$C$65*$C66</f>
        <v>0</v>
      </c>
      <c r="RSI66" s="374">
        <f t="shared" ref="RSI66" si="6346">RSI60*$C$65*$C66</f>
        <v>0</v>
      </c>
      <c r="RSK66" s="374">
        <f t="shared" ref="RSK66" si="6347">RSK60*$C$65*$C66</f>
        <v>0</v>
      </c>
      <c r="RSM66" s="374">
        <f t="shared" ref="RSM66" si="6348">RSM60*$C$65*$C66</f>
        <v>0</v>
      </c>
      <c r="RSO66" s="374">
        <f t="shared" ref="RSO66" si="6349">RSO60*$C$65*$C66</f>
        <v>0</v>
      </c>
      <c r="RSQ66" s="374">
        <f t="shared" ref="RSQ66" si="6350">RSQ60*$C$65*$C66</f>
        <v>0</v>
      </c>
      <c r="RSS66" s="374">
        <f t="shared" ref="RSS66" si="6351">RSS60*$C$65*$C66</f>
        <v>0</v>
      </c>
      <c r="RSU66" s="374">
        <f t="shared" ref="RSU66" si="6352">RSU60*$C$65*$C66</f>
        <v>0</v>
      </c>
      <c r="RSW66" s="374">
        <f t="shared" ref="RSW66" si="6353">RSW60*$C$65*$C66</f>
        <v>0</v>
      </c>
      <c r="RSY66" s="374">
        <f t="shared" ref="RSY66" si="6354">RSY60*$C$65*$C66</f>
        <v>0</v>
      </c>
      <c r="RTA66" s="374">
        <f t="shared" ref="RTA66" si="6355">RTA60*$C$65*$C66</f>
        <v>0</v>
      </c>
      <c r="RTC66" s="374">
        <f t="shared" ref="RTC66" si="6356">RTC60*$C$65*$C66</f>
        <v>0</v>
      </c>
      <c r="RTE66" s="374">
        <f t="shared" ref="RTE66" si="6357">RTE60*$C$65*$C66</f>
        <v>0</v>
      </c>
      <c r="RTG66" s="374">
        <f t="shared" ref="RTG66" si="6358">RTG60*$C$65*$C66</f>
        <v>0</v>
      </c>
      <c r="RTI66" s="374">
        <f t="shared" ref="RTI66" si="6359">RTI60*$C$65*$C66</f>
        <v>0</v>
      </c>
      <c r="RTK66" s="374">
        <f t="shared" ref="RTK66" si="6360">RTK60*$C$65*$C66</f>
        <v>0</v>
      </c>
      <c r="RTM66" s="374">
        <f t="shared" ref="RTM66" si="6361">RTM60*$C$65*$C66</f>
        <v>0</v>
      </c>
      <c r="RTO66" s="374">
        <f t="shared" ref="RTO66" si="6362">RTO60*$C$65*$C66</f>
        <v>0</v>
      </c>
      <c r="RTQ66" s="374">
        <f t="shared" ref="RTQ66" si="6363">RTQ60*$C$65*$C66</f>
        <v>0</v>
      </c>
      <c r="RTS66" s="374">
        <f t="shared" ref="RTS66" si="6364">RTS60*$C$65*$C66</f>
        <v>0</v>
      </c>
      <c r="RTU66" s="374">
        <f t="shared" ref="RTU66" si="6365">RTU60*$C$65*$C66</f>
        <v>0</v>
      </c>
      <c r="RTW66" s="374">
        <f t="shared" ref="RTW66" si="6366">RTW60*$C$65*$C66</f>
        <v>0</v>
      </c>
      <c r="RTY66" s="374">
        <f t="shared" ref="RTY66" si="6367">RTY60*$C$65*$C66</f>
        <v>0</v>
      </c>
      <c r="RUA66" s="374">
        <f t="shared" ref="RUA66" si="6368">RUA60*$C$65*$C66</f>
        <v>0</v>
      </c>
      <c r="RUC66" s="374">
        <f t="shared" ref="RUC66" si="6369">RUC60*$C$65*$C66</f>
        <v>0</v>
      </c>
      <c r="RUE66" s="374">
        <f t="shared" ref="RUE66" si="6370">RUE60*$C$65*$C66</f>
        <v>0</v>
      </c>
      <c r="RUG66" s="374">
        <f t="shared" ref="RUG66" si="6371">RUG60*$C$65*$C66</f>
        <v>0</v>
      </c>
      <c r="RUI66" s="374">
        <f t="shared" ref="RUI66" si="6372">RUI60*$C$65*$C66</f>
        <v>0</v>
      </c>
      <c r="RUK66" s="374">
        <f t="shared" ref="RUK66" si="6373">RUK60*$C$65*$C66</f>
        <v>0</v>
      </c>
      <c r="RUM66" s="374">
        <f t="shared" ref="RUM66" si="6374">RUM60*$C$65*$C66</f>
        <v>0</v>
      </c>
      <c r="RUO66" s="374">
        <f t="shared" ref="RUO66" si="6375">RUO60*$C$65*$C66</f>
        <v>0</v>
      </c>
      <c r="RUQ66" s="374">
        <f t="shared" ref="RUQ66" si="6376">RUQ60*$C$65*$C66</f>
        <v>0</v>
      </c>
      <c r="RUS66" s="374">
        <f t="shared" ref="RUS66" si="6377">RUS60*$C$65*$C66</f>
        <v>0</v>
      </c>
      <c r="RUU66" s="374">
        <f t="shared" ref="RUU66" si="6378">RUU60*$C$65*$C66</f>
        <v>0</v>
      </c>
      <c r="RUW66" s="374">
        <f t="shared" ref="RUW66" si="6379">RUW60*$C$65*$C66</f>
        <v>0</v>
      </c>
      <c r="RUY66" s="374">
        <f t="shared" ref="RUY66" si="6380">RUY60*$C$65*$C66</f>
        <v>0</v>
      </c>
      <c r="RVA66" s="374">
        <f t="shared" ref="RVA66" si="6381">RVA60*$C$65*$C66</f>
        <v>0</v>
      </c>
      <c r="RVC66" s="374">
        <f t="shared" ref="RVC66" si="6382">RVC60*$C$65*$C66</f>
        <v>0</v>
      </c>
      <c r="RVE66" s="374">
        <f t="shared" ref="RVE66" si="6383">RVE60*$C$65*$C66</f>
        <v>0</v>
      </c>
      <c r="RVG66" s="374">
        <f t="shared" ref="RVG66" si="6384">RVG60*$C$65*$C66</f>
        <v>0</v>
      </c>
      <c r="RVI66" s="374">
        <f t="shared" ref="RVI66" si="6385">RVI60*$C$65*$C66</f>
        <v>0</v>
      </c>
      <c r="RVK66" s="374">
        <f t="shared" ref="RVK66" si="6386">RVK60*$C$65*$C66</f>
        <v>0</v>
      </c>
      <c r="RVM66" s="374">
        <f t="shared" ref="RVM66" si="6387">RVM60*$C$65*$C66</f>
        <v>0</v>
      </c>
      <c r="RVO66" s="374">
        <f t="shared" ref="RVO66" si="6388">RVO60*$C$65*$C66</f>
        <v>0</v>
      </c>
      <c r="RVQ66" s="374">
        <f t="shared" ref="RVQ66" si="6389">RVQ60*$C$65*$C66</f>
        <v>0</v>
      </c>
      <c r="RVS66" s="374">
        <f t="shared" ref="RVS66" si="6390">RVS60*$C$65*$C66</f>
        <v>0</v>
      </c>
      <c r="RVU66" s="374">
        <f t="shared" ref="RVU66" si="6391">RVU60*$C$65*$C66</f>
        <v>0</v>
      </c>
      <c r="RVW66" s="374">
        <f t="shared" ref="RVW66" si="6392">RVW60*$C$65*$C66</f>
        <v>0</v>
      </c>
      <c r="RVY66" s="374">
        <f t="shared" ref="RVY66" si="6393">RVY60*$C$65*$C66</f>
        <v>0</v>
      </c>
      <c r="RWA66" s="374">
        <f t="shared" ref="RWA66" si="6394">RWA60*$C$65*$C66</f>
        <v>0</v>
      </c>
      <c r="RWC66" s="374">
        <f t="shared" ref="RWC66" si="6395">RWC60*$C$65*$C66</f>
        <v>0</v>
      </c>
      <c r="RWE66" s="374">
        <f t="shared" ref="RWE66" si="6396">RWE60*$C$65*$C66</f>
        <v>0</v>
      </c>
      <c r="RWG66" s="374">
        <f t="shared" ref="RWG66" si="6397">RWG60*$C$65*$C66</f>
        <v>0</v>
      </c>
      <c r="RWI66" s="374">
        <f t="shared" ref="RWI66" si="6398">RWI60*$C$65*$C66</f>
        <v>0</v>
      </c>
      <c r="RWK66" s="374">
        <f t="shared" ref="RWK66" si="6399">RWK60*$C$65*$C66</f>
        <v>0</v>
      </c>
      <c r="RWM66" s="374">
        <f t="shared" ref="RWM66" si="6400">RWM60*$C$65*$C66</f>
        <v>0</v>
      </c>
      <c r="RWO66" s="374">
        <f t="shared" ref="RWO66" si="6401">RWO60*$C$65*$C66</f>
        <v>0</v>
      </c>
      <c r="RWQ66" s="374">
        <f t="shared" ref="RWQ66" si="6402">RWQ60*$C$65*$C66</f>
        <v>0</v>
      </c>
      <c r="RWS66" s="374">
        <f t="shared" ref="RWS66" si="6403">RWS60*$C$65*$C66</f>
        <v>0</v>
      </c>
      <c r="RWU66" s="374">
        <f t="shared" ref="RWU66" si="6404">RWU60*$C$65*$C66</f>
        <v>0</v>
      </c>
      <c r="RWW66" s="374">
        <f t="shared" ref="RWW66" si="6405">RWW60*$C$65*$C66</f>
        <v>0</v>
      </c>
      <c r="RWY66" s="374">
        <f t="shared" ref="RWY66" si="6406">RWY60*$C$65*$C66</f>
        <v>0</v>
      </c>
      <c r="RXA66" s="374">
        <f t="shared" ref="RXA66" si="6407">RXA60*$C$65*$C66</f>
        <v>0</v>
      </c>
      <c r="RXC66" s="374">
        <f t="shared" ref="RXC66" si="6408">RXC60*$C$65*$C66</f>
        <v>0</v>
      </c>
      <c r="RXE66" s="374">
        <f t="shared" ref="RXE66" si="6409">RXE60*$C$65*$C66</f>
        <v>0</v>
      </c>
      <c r="RXG66" s="374">
        <f t="shared" ref="RXG66" si="6410">RXG60*$C$65*$C66</f>
        <v>0</v>
      </c>
      <c r="RXI66" s="374">
        <f t="shared" ref="RXI66" si="6411">RXI60*$C$65*$C66</f>
        <v>0</v>
      </c>
      <c r="RXK66" s="374">
        <f t="shared" ref="RXK66" si="6412">RXK60*$C$65*$C66</f>
        <v>0</v>
      </c>
      <c r="RXM66" s="374">
        <f t="shared" ref="RXM66" si="6413">RXM60*$C$65*$C66</f>
        <v>0</v>
      </c>
      <c r="RXO66" s="374">
        <f t="shared" ref="RXO66" si="6414">RXO60*$C$65*$C66</f>
        <v>0</v>
      </c>
      <c r="RXQ66" s="374">
        <f t="shared" ref="RXQ66" si="6415">RXQ60*$C$65*$C66</f>
        <v>0</v>
      </c>
      <c r="RXS66" s="374">
        <f t="shared" ref="RXS66" si="6416">RXS60*$C$65*$C66</f>
        <v>0</v>
      </c>
      <c r="RXU66" s="374">
        <f t="shared" ref="RXU66" si="6417">RXU60*$C$65*$C66</f>
        <v>0</v>
      </c>
      <c r="RXW66" s="374">
        <f t="shared" ref="RXW66" si="6418">RXW60*$C$65*$C66</f>
        <v>0</v>
      </c>
      <c r="RXY66" s="374">
        <f t="shared" ref="RXY66" si="6419">RXY60*$C$65*$C66</f>
        <v>0</v>
      </c>
      <c r="RYA66" s="374">
        <f t="shared" ref="RYA66" si="6420">RYA60*$C$65*$C66</f>
        <v>0</v>
      </c>
      <c r="RYC66" s="374">
        <f t="shared" ref="RYC66" si="6421">RYC60*$C$65*$C66</f>
        <v>0</v>
      </c>
      <c r="RYE66" s="374">
        <f t="shared" ref="RYE66" si="6422">RYE60*$C$65*$C66</f>
        <v>0</v>
      </c>
      <c r="RYG66" s="374">
        <f t="shared" ref="RYG66" si="6423">RYG60*$C$65*$C66</f>
        <v>0</v>
      </c>
      <c r="RYI66" s="374">
        <f t="shared" ref="RYI66" si="6424">RYI60*$C$65*$C66</f>
        <v>0</v>
      </c>
      <c r="RYK66" s="374">
        <f t="shared" ref="RYK66" si="6425">RYK60*$C$65*$C66</f>
        <v>0</v>
      </c>
      <c r="RYM66" s="374">
        <f t="shared" ref="RYM66" si="6426">RYM60*$C$65*$C66</f>
        <v>0</v>
      </c>
      <c r="RYO66" s="374">
        <f t="shared" ref="RYO66" si="6427">RYO60*$C$65*$C66</f>
        <v>0</v>
      </c>
      <c r="RYQ66" s="374">
        <f t="shared" ref="RYQ66" si="6428">RYQ60*$C$65*$C66</f>
        <v>0</v>
      </c>
      <c r="RYS66" s="374">
        <f t="shared" ref="RYS66" si="6429">RYS60*$C$65*$C66</f>
        <v>0</v>
      </c>
      <c r="RYU66" s="374">
        <f t="shared" ref="RYU66" si="6430">RYU60*$C$65*$C66</f>
        <v>0</v>
      </c>
      <c r="RYW66" s="374">
        <f t="shared" ref="RYW66" si="6431">RYW60*$C$65*$C66</f>
        <v>0</v>
      </c>
      <c r="RYY66" s="374">
        <f t="shared" ref="RYY66" si="6432">RYY60*$C$65*$C66</f>
        <v>0</v>
      </c>
      <c r="RZA66" s="374">
        <f t="shared" ref="RZA66" si="6433">RZA60*$C$65*$C66</f>
        <v>0</v>
      </c>
      <c r="RZC66" s="374">
        <f t="shared" ref="RZC66" si="6434">RZC60*$C$65*$C66</f>
        <v>0</v>
      </c>
      <c r="RZE66" s="374">
        <f t="shared" ref="RZE66" si="6435">RZE60*$C$65*$C66</f>
        <v>0</v>
      </c>
      <c r="RZG66" s="374">
        <f t="shared" ref="RZG66" si="6436">RZG60*$C$65*$C66</f>
        <v>0</v>
      </c>
      <c r="RZI66" s="374">
        <f t="shared" ref="RZI66" si="6437">RZI60*$C$65*$C66</f>
        <v>0</v>
      </c>
      <c r="RZK66" s="374">
        <f t="shared" ref="RZK66" si="6438">RZK60*$C$65*$C66</f>
        <v>0</v>
      </c>
      <c r="RZM66" s="374">
        <f t="shared" ref="RZM66" si="6439">RZM60*$C$65*$C66</f>
        <v>0</v>
      </c>
      <c r="RZO66" s="374">
        <f t="shared" ref="RZO66" si="6440">RZO60*$C$65*$C66</f>
        <v>0</v>
      </c>
      <c r="RZQ66" s="374">
        <f t="shared" ref="RZQ66" si="6441">RZQ60*$C$65*$C66</f>
        <v>0</v>
      </c>
      <c r="RZS66" s="374">
        <f t="shared" ref="RZS66" si="6442">RZS60*$C$65*$C66</f>
        <v>0</v>
      </c>
      <c r="RZU66" s="374">
        <f t="shared" ref="RZU66" si="6443">RZU60*$C$65*$C66</f>
        <v>0</v>
      </c>
      <c r="RZW66" s="374">
        <f t="shared" ref="RZW66" si="6444">RZW60*$C$65*$C66</f>
        <v>0</v>
      </c>
      <c r="RZY66" s="374">
        <f t="shared" ref="RZY66" si="6445">RZY60*$C$65*$C66</f>
        <v>0</v>
      </c>
      <c r="SAA66" s="374">
        <f t="shared" ref="SAA66" si="6446">SAA60*$C$65*$C66</f>
        <v>0</v>
      </c>
      <c r="SAC66" s="374">
        <f t="shared" ref="SAC66" si="6447">SAC60*$C$65*$C66</f>
        <v>0</v>
      </c>
      <c r="SAE66" s="374">
        <f t="shared" ref="SAE66" si="6448">SAE60*$C$65*$C66</f>
        <v>0</v>
      </c>
      <c r="SAG66" s="374">
        <f t="shared" ref="SAG66" si="6449">SAG60*$C$65*$C66</f>
        <v>0</v>
      </c>
      <c r="SAI66" s="374">
        <f t="shared" ref="SAI66" si="6450">SAI60*$C$65*$C66</f>
        <v>0</v>
      </c>
      <c r="SAK66" s="374">
        <f t="shared" ref="SAK66" si="6451">SAK60*$C$65*$C66</f>
        <v>0</v>
      </c>
      <c r="SAM66" s="374">
        <f t="shared" ref="SAM66" si="6452">SAM60*$C$65*$C66</f>
        <v>0</v>
      </c>
      <c r="SAO66" s="374">
        <f t="shared" ref="SAO66" si="6453">SAO60*$C$65*$C66</f>
        <v>0</v>
      </c>
      <c r="SAQ66" s="374">
        <f t="shared" ref="SAQ66" si="6454">SAQ60*$C$65*$C66</f>
        <v>0</v>
      </c>
      <c r="SAS66" s="374">
        <f t="shared" ref="SAS66" si="6455">SAS60*$C$65*$C66</f>
        <v>0</v>
      </c>
      <c r="SAU66" s="374">
        <f t="shared" ref="SAU66" si="6456">SAU60*$C$65*$C66</f>
        <v>0</v>
      </c>
      <c r="SAW66" s="374">
        <f t="shared" ref="SAW66" si="6457">SAW60*$C$65*$C66</f>
        <v>0</v>
      </c>
      <c r="SAY66" s="374">
        <f t="shared" ref="SAY66" si="6458">SAY60*$C$65*$C66</f>
        <v>0</v>
      </c>
      <c r="SBA66" s="374">
        <f t="shared" ref="SBA66" si="6459">SBA60*$C$65*$C66</f>
        <v>0</v>
      </c>
      <c r="SBC66" s="374">
        <f t="shared" ref="SBC66" si="6460">SBC60*$C$65*$C66</f>
        <v>0</v>
      </c>
      <c r="SBE66" s="374">
        <f t="shared" ref="SBE66" si="6461">SBE60*$C$65*$C66</f>
        <v>0</v>
      </c>
      <c r="SBG66" s="374">
        <f t="shared" ref="SBG66" si="6462">SBG60*$C$65*$C66</f>
        <v>0</v>
      </c>
      <c r="SBI66" s="374">
        <f t="shared" ref="SBI66" si="6463">SBI60*$C$65*$C66</f>
        <v>0</v>
      </c>
      <c r="SBK66" s="374">
        <f t="shared" ref="SBK66" si="6464">SBK60*$C$65*$C66</f>
        <v>0</v>
      </c>
      <c r="SBM66" s="374">
        <f t="shared" ref="SBM66" si="6465">SBM60*$C$65*$C66</f>
        <v>0</v>
      </c>
      <c r="SBO66" s="374">
        <f t="shared" ref="SBO66" si="6466">SBO60*$C$65*$C66</f>
        <v>0</v>
      </c>
      <c r="SBQ66" s="374">
        <f t="shared" ref="SBQ66" si="6467">SBQ60*$C$65*$C66</f>
        <v>0</v>
      </c>
      <c r="SBS66" s="374">
        <f t="shared" ref="SBS66" si="6468">SBS60*$C$65*$C66</f>
        <v>0</v>
      </c>
      <c r="SBU66" s="374">
        <f t="shared" ref="SBU66" si="6469">SBU60*$C$65*$C66</f>
        <v>0</v>
      </c>
      <c r="SBW66" s="374">
        <f t="shared" ref="SBW66" si="6470">SBW60*$C$65*$C66</f>
        <v>0</v>
      </c>
      <c r="SBY66" s="374">
        <f t="shared" ref="SBY66" si="6471">SBY60*$C$65*$C66</f>
        <v>0</v>
      </c>
      <c r="SCA66" s="374">
        <f t="shared" ref="SCA66" si="6472">SCA60*$C$65*$C66</f>
        <v>0</v>
      </c>
      <c r="SCC66" s="374">
        <f t="shared" ref="SCC66" si="6473">SCC60*$C$65*$C66</f>
        <v>0</v>
      </c>
      <c r="SCE66" s="374">
        <f t="shared" ref="SCE66" si="6474">SCE60*$C$65*$C66</f>
        <v>0</v>
      </c>
      <c r="SCG66" s="374">
        <f t="shared" ref="SCG66" si="6475">SCG60*$C$65*$C66</f>
        <v>0</v>
      </c>
      <c r="SCI66" s="374">
        <f t="shared" ref="SCI66" si="6476">SCI60*$C$65*$C66</f>
        <v>0</v>
      </c>
      <c r="SCK66" s="374">
        <f t="shared" ref="SCK66" si="6477">SCK60*$C$65*$C66</f>
        <v>0</v>
      </c>
      <c r="SCM66" s="374">
        <f t="shared" ref="SCM66" si="6478">SCM60*$C$65*$C66</f>
        <v>0</v>
      </c>
      <c r="SCO66" s="374">
        <f t="shared" ref="SCO66" si="6479">SCO60*$C$65*$C66</f>
        <v>0</v>
      </c>
      <c r="SCQ66" s="374">
        <f t="shared" ref="SCQ66" si="6480">SCQ60*$C$65*$C66</f>
        <v>0</v>
      </c>
      <c r="SCS66" s="374">
        <f t="shared" ref="SCS66" si="6481">SCS60*$C$65*$C66</f>
        <v>0</v>
      </c>
      <c r="SCU66" s="374">
        <f t="shared" ref="SCU66" si="6482">SCU60*$C$65*$C66</f>
        <v>0</v>
      </c>
      <c r="SCW66" s="374">
        <f t="shared" ref="SCW66" si="6483">SCW60*$C$65*$C66</f>
        <v>0</v>
      </c>
      <c r="SCY66" s="374">
        <f t="shared" ref="SCY66" si="6484">SCY60*$C$65*$C66</f>
        <v>0</v>
      </c>
      <c r="SDA66" s="374">
        <f t="shared" ref="SDA66" si="6485">SDA60*$C$65*$C66</f>
        <v>0</v>
      </c>
      <c r="SDC66" s="374">
        <f t="shared" ref="SDC66" si="6486">SDC60*$C$65*$C66</f>
        <v>0</v>
      </c>
      <c r="SDE66" s="374">
        <f t="shared" ref="SDE66" si="6487">SDE60*$C$65*$C66</f>
        <v>0</v>
      </c>
      <c r="SDG66" s="374">
        <f t="shared" ref="SDG66" si="6488">SDG60*$C$65*$C66</f>
        <v>0</v>
      </c>
      <c r="SDI66" s="374">
        <f t="shared" ref="SDI66" si="6489">SDI60*$C$65*$C66</f>
        <v>0</v>
      </c>
      <c r="SDK66" s="374">
        <f t="shared" ref="SDK66" si="6490">SDK60*$C$65*$C66</f>
        <v>0</v>
      </c>
      <c r="SDM66" s="374">
        <f t="shared" ref="SDM66" si="6491">SDM60*$C$65*$C66</f>
        <v>0</v>
      </c>
      <c r="SDO66" s="374">
        <f t="shared" ref="SDO66" si="6492">SDO60*$C$65*$C66</f>
        <v>0</v>
      </c>
      <c r="SDQ66" s="374">
        <f t="shared" ref="SDQ66" si="6493">SDQ60*$C$65*$C66</f>
        <v>0</v>
      </c>
      <c r="SDS66" s="374">
        <f t="shared" ref="SDS66" si="6494">SDS60*$C$65*$C66</f>
        <v>0</v>
      </c>
      <c r="SDU66" s="374">
        <f t="shared" ref="SDU66" si="6495">SDU60*$C$65*$C66</f>
        <v>0</v>
      </c>
      <c r="SDW66" s="374">
        <f t="shared" ref="SDW66" si="6496">SDW60*$C$65*$C66</f>
        <v>0</v>
      </c>
      <c r="SDY66" s="374">
        <f t="shared" ref="SDY66" si="6497">SDY60*$C$65*$C66</f>
        <v>0</v>
      </c>
      <c r="SEA66" s="374">
        <f t="shared" ref="SEA66" si="6498">SEA60*$C$65*$C66</f>
        <v>0</v>
      </c>
      <c r="SEC66" s="374">
        <f t="shared" ref="SEC66" si="6499">SEC60*$C$65*$C66</f>
        <v>0</v>
      </c>
      <c r="SEE66" s="374">
        <f t="shared" ref="SEE66" si="6500">SEE60*$C$65*$C66</f>
        <v>0</v>
      </c>
      <c r="SEG66" s="374">
        <f t="shared" ref="SEG66" si="6501">SEG60*$C$65*$C66</f>
        <v>0</v>
      </c>
      <c r="SEI66" s="374">
        <f t="shared" ref="SEI66" si="6502">SEI60*$C$65*$C66</f>
        <v>0</v>
      </c>
      <c r="SEK66" s="374">
        <f t="shared" ref="SEK66" si="6503">SEK60*$C$65*$C66</f>
        <v>0</v>
      </c>
      <c r="SEM66" s="374">
        <f t="shared" ref="SEM66" si="6504">SEM60*$C$65*$C66</f>
        <v>0</v>
      </c>
      <c r="SEO66" s="374">
        <f t="shared" ref="SEO66" si="6505">SEO60*$C$65*$C66</f>
        <v>0</v>
      </c>
      <c r="SEQ66" s="374">
        <f t="shared" ref="SEQ66" si="6506">SEQ60*$C$65*$C66</f>
        <v>0</v>
      </c>
      <c r="SES66" s="374">
        <f t="shared" ref="SES66" si="6507">SES60*$C$65*$C66</f>
        <v>0</v>
      </c>
      <c r="SEU66" s="374">
        <f t="shared" ref="SEU66" si="6508">SEU60*$C$65*$C66</f>
        <v>0</v>
      </c>
      <c r="SEW66" s="374">
        <f t="shared" ref="SEW66" si="6509">SEW60*$C$65*$C66</f>
        <v>0</v>
      </c>
      <c r="SEY66" s="374">
        <f t="shared" ref="SEY66" si="6510">SEY60*$C$65*$C66</f>
        <v>0</v>
      </c>
      <c r="SFA66" s="374">
        <f t="shared" ref="SFA66" si="6511">SFA60*$C$65*$C66</f>
        <v>0</v>
      </c>
      <c r="SFC66" s="374">
        <f t="shared" ref="SFC66" si="6512">SFC60*$C$65*$C66</f>
        <v>0</v>
      </c>
      <c r="SFE66" s="374">
        <f t="shared" ref="SFE66" si="6513">SFE60*$C$65*$C66</f>
        <v>0</v>
      </c>
      <c r="SFG66" s="374">
        <f t="shared" ref="SFG66" si="6514">SFG60*$C$65*$C66</f>
        <v>0</v>
      </c>
      <c r="SFI66" s="374">
        <f t="shared" ref="SFI66" si="6515">SFI60*$C$65*$C66</f>
        <v>0</v>
      </c>
      <c r="SFK66" s="374">
        <f t="shared" ref="SFK66" si="6516">SFK60*$C$65*$C66</f>
        <v>0</v>
      </c>
      <c r="SFM66" s="374">
        <f t="shared" ref="SFM66" si="6517">SFM60*$C$65*$C66</f>
        <v>0</v>
      </c>
      <c r="SFO66" s="374">
        <f t="shared" ref="SFO66" si="6518">SFO60*$C$65*$C66</f>
        <v>0</v>
      </c>
      <c r="SFQ66" s="374">
        <f t="shared" ref="SFQ66" si="6519">SFQ60*$C$65*$C66</f>
        <v>0</v>
      </c>
      <c r="SFS66" s="374">
        <f t="shared" ref="SFS66" si="6520">SFS60*$C$65*$C66</f>
        <v>0</v>
      </c>
      <c r="SFU66" s="374">
        <f t="shared" ref="SFU66" si="6521">SFU60*$C$65*$C66</f>
        <v>0</v>
      </c>
      <c r="SFW66" s="374">
        <f t="shared" ref="SFW66" si="6522">SFW60*$C$65*$C66</f>
        <v>0</v>
      </c>
      <c r="SFY66" s="374">
        <f t="shared" ref="SFY66" si="6523">SFY60*$C$65*$C66</f>
        <v>0</v>
      </c>
      <c r="SGA66" s="374">
        <f t="shared" ref="SGA66" si="6524">SGA60*$C$65*$C66</f>
        <v>0</v>
      </c>
      <c r="SGC66" s="374">
        <f t="shared" ref="SGC66" si="6525">SGC60*$C$65*$C66</f>
        <v>0</v>
      </c>
      <c r="SGE66" s="374">
        <f t="shared" ref="SGE66" si="6526">SGE60*$C$65*$C66</f>
        <v>0</v>
      </c>
      <c r="SGG66" s="374">
        <f t="shared" ref="SGG66" si="6527">SGG60*$C$65*$C66</f>
        <v>0</v>
      </c>
      <c r="SGI66" s="374">
        <f t="shared" ref="SGI66" si="6528">SGI60*$C$65*$C66</f>
        <v>0</v>
      </c>
      <c r="SGK66" s="374">
        <f t="shared" ref="SGK66" si="6529">SGK60*$C$65*$C66</f>
        <v>0</v>
      </c>
      <c r="SGM66" s="374">
        <f t="shared" ref="SGM66" si="6530">SGM60*$C$65*$C66</f>
        <v>0</v>
      </c>
      <c r="SGO66" s="374">
        <f t="shared" ref="SGO66" si="6531">SGO60*$C$65*$C66</f>
        <v>0</v>
      </c>
      <c r="SGQ66" s="374">
        <f t="shared" ref="SGQ66" si="6532">SGQ60*$C$65*$C66</f>
        <v>0</v>
      </c>
      <c r="SGS66" s="374">
        <f t="shared" ref="SGS66" si="6533">SGS60*$C$65*$C66</f>
        <v>0</v>
      </c>
      <c r="SGU66" s="374">
        <f t="shared" ref="SGU66" si="6534">SGU60*$C$65*$C66</f>
        <v>0</v>
      </c>
      <c r="SGW66" s="374">
        <f t="shared" ref="SGW66" si="6535">SGW60*$C$65*$C66</f>
        <v>0</v>
      </c>
      <c r="SGY66" s="374">
        <f t="shared" ref="SGY66" si="6536">SGY60*$C$65*$C66</f>
        <v>0</v>
      </c>
      <c r="SHA66" s="374">
        <f t="shared" ref="SHA66" si="6537">SHA60*$C$65*$C66</f>
        <v>0</v>
      </c>
      <c r="SHC66" s="374">
        <f t="shared" ref="SHC66" si="6538">SHC60*$C$65*$C66</f>
        <v>0</v>
      </c>
      <c r="SHE66" s="374">
        <f t="shared" ref="SHE66" si="6539">SHE60*$C$65*$C66</f>
        <v>0</v>
      </c>
      <c r="SHG66" s="374">
        <f t="shared" ref="SHG66" si="6540">SHG60*$C$65*$C66</f>
        <v>0</v>
      </c>
      <c r="SHI66" s="374">
        <f t="shared" ref="SHI66" si="6541">SHI60*$C$65*$C66</f>
        <v>0</v>
      </c>
      <c r="SHK66" s="374">
        <f t="shared" ref="SHK66" si="6542">SHK60*$C$65*$C66</f>
        <v>0</v>
      </c>
      <c r="SHM66" s="374">
        <f t="shared" ref="SHM66" si="6543">SHM60*$C$65*$C66</f>
        <v>0</v>
      </c>
      <c r="SHO66" s="374">
        <f t="shared" ref="SHO66" si="6544">SHO60*$C$65*$C66</f>
        <v>0</v>
      </c>
      <c r="SHQ66" s="374">
        <f t="shared" ref="SHQ66" si="6545">SHQ60*$C$65*$C66</f>
        <v>0</v>
      </c>
      <c r="SHS66" s="374">
        <f t="shared" ref="SHS66" si="6546">SHS60*$C$65*$C66</f>
        <v>0</v>
      </c>
      <c r="SHU66" s="374">
        <f t="shared" ref="SHU66" si="6547">SHU60*$C$65*$C66</f>
        <v>0</v>
      </c>
      <c r="SHW66" s="374">
        <f t="shared" ref="SHW66" si="6548">SHW60*$C$65*$C66</f>
        <v>0</v>
      </c>
      <c r="SHY66" s="374">
        <f t="shared" ref="SHY66" si="6549">SHY60*$C$65*$C66</f>
        <v>0</v>
      </c>
      <c r="SIA66" s="374">
        <f t="shared" ref="SIA66" si="6550">SIA60*$C$65*$C66</f>
        <v>0</v>
      </c>
      <c r="SIC66" s="374">
        <f t="shared" ref="SIC66" si="6551">SIC60*$C$65*$C66</f>
        <v>0</v>
      </c>
      <c r="SIE66" s="374">
        <f t="shared" ref="SIE66" si="6552">SIE60*$C$65*$C66</f>
        <v>0</v>
      </c>
      <c r="SIG66" s="374">
        <f t="shared" ref="SIG66" si="6553">SIG60*$C$65*$C66</f>
        <v>0</v>
      </c>
      <c r="SII66" s="374">
        <f t="shared" ref="SII66" si="6554">SII60*$C$65*$C66</f>
        <v>0</v>
      </c>
      <c r="SIK66" s="374">
        <f t="shared" ref="SIK66" si="6555">SIK60*$C$65*$C66</f>
        <v>0</v>
      </c>
      <c r="SIM66" s="374">
        <f t="shared" ref="SIM66" si="6556">SIM60*$C$65*$C66</f>
        <v>0</v>
      </c>
      <c r="SIO66" s="374">
        <f t="shared" ref="SIO66" si="6557">SIO60*$C$65*$C66</f>
        <v>0</v>
      </c>
      <c r="SIQ66" s="374">
        <f t="shared" ref="SIQ66" si="6558">SIQ60*$C$65*$C66</f>
        <v>0</v>
      </c>
      <c r="SIS66" s="374">
        <f t="shared" ref="SIS66" si="6559">SIS60*$C$65*$C66</f>
        <v>0</v>
      </c>
      <c r="SIU66" s="374">
        <f t="shared" ref="SIU66" si="6560">SIU60*$C$65*$C66</f>
        <v>0</v>
      </c>
      <c r="SIW66" s="374">
        <f t="shared" ref="SIW66" si="6561">SIW60*$C$65*$C66</f>
        <v>0</v>
      </c>
      <c r="SIY66" s="374">
        <f t="shared" ref="SIY66" si="6562">SIY60*$C$65*$C66</f>
        <v>0</v>
      </c>
      <c r="SJA66" s="374">
        <f t="shared" ref="SJA66" si="6563">SJA60*$C$65*$C66</f>
        <v>0</v>
      </c>
      <c r="SJC66" s="374">
        <f t="shared" ref="SJC66" si="6564">SJC60*$C$65*$C66</f>
        <v>0</v>
      </c>
      <c r="SJE66" s="374">
        <f t="shared" ref="SJE66" si="6565">SJE60*$C$65*$C66</f>
        <v>0</v>
      </c>
      <c r="SJG66" s="374">
        <f t="shared" ref="SJG66" si="6566">SJG60*$C$65*$C66</f>
        <v>0</v>
      </c>
      <c r="SJI66" s="374">
        <f t="shared" ref="SJI66" si="6567">SJI60*$C$65*$C66</f>
        <v>0</v>
      </c>
      <c r="SJK66" s="374">
        <f t="shared" ref="SJK66" si="6568">SJK60*$C$65*$C66</f>
        <v>0</v>
      </c>
      <c r="SJM66" s="374">
        <f t="shared" ref="SJM66" si="6569">SJM60*$C$65*$C66</f>
        <v>0</v>
      </c>
      <c r="SJO66" s="374">
        <f t="shared" ref="SJO66" si="6570">SJO60*$C$65*$C66</f>
        <v>0</v>
      </c>
      <c r="SJQ66" s="374">
        <f t="shared" ref="SJQ66" si="6571">SJQ60*$C$65*$C66</f>
        <v>0</v>
      </c>
      <c r="SJS66" s="374">
        <f t="shared" ref="SJS66" si="6572">SJS60*$C$65*$C66</f>
        <v>0</v>
      </c>
      <c r="SJU66" s="374">
        <f t="shared" ref="SJU66" si="6573">SJU60*$C$65*$C66</f>
        <v>0</v>
      </c>
      <c r="SJW66" s="374">
        <f t="shared" ref="SJW66" si="6574">SJW60*$C$65*$C66</f>
        <v>0</v>
      </c>
      <c r="SJY66" s="374">
        <f t="shared" ref="SJY66" si="6575">SJY60*$C$65*$C66</f>
        <v>0</v>
      </c>
      <c r="SKA66" s="374">
        <f t="shared" ref="SKA66" si="6576">SKA60*$C$65*$C66</f>
        <v>0</v>
      </c>
      <c r="SKC66" s="374">
        <f t="shared" ref="SKC66" si="6577">SKC60*$C$65*$C66</f>
        <v>0</v>
      </c>
      <c r="SKE66" s="374">
        <f t="shared" ref="SKE66" si="6578">SKE60*$C$65*$C66</f>
        <v>0</v>
      </c>
      <c r="SKG66" s="374">
        <f t="shared" ref="SKG66" si="6579">SKG60*$C$65*$C66</f>
        <v>0</v>
      </c>
      <c r="SKI66" s="374">
        <f t="shared" ref="SKI66" si="6580">SKI60*$C$65*$C66</f>
        <v>0</v>
      </c>
      <c r="SKK66" s="374">
        <f t="shared" ref="SKK66" si="6581">SKK60*$C$65*$C66</f>
        <v>0</v>
      </c>
      <c r="SKM66" s="374">
        <f t="shared" ref="SKM66" si="6582">SKM60*$C$65*$C66</f>
        <v>0</v>
      </c>
      <c r="SKO66" s="374">
        <f t="shared" ref="SKO66" si="6583">SKO60*$C$65*$C66</f>
        <v>0</v>
      </c>
      <c r="SKQ66" s="374">
        <f t="shared" ref="SKQ66" si="6584">SKQ60*$C$65*$C66</f>
        <v>0</v>
      </c>
      <c r="SKS66" s="374">
        <f t="shared" ref="SKS66" si="6585">SKS60*$C$65*$C66</f>
        <v>0</v>
      </c>
      <c r="SKU66" s="374">
        <f t="shared" ref="SKU66" si="6586">SKU60*$C$65*$C66</f>
        <v>0</v>
      </c>
      <c r="SKW66" s="374">
        <f t="shared" ref="SKW66" si="6587">SKW60*$C$65*$C66</f>
        <v>0</v>
      </c>
      <c r="SKY66" s="374">
        <f t="shared" ref="SKY66" si="6588">SKY60*$C$65*$C66</f>
        <v>0</v>
      </c>
      <c r="SLA66" s="374">
        <f t="shared" ref="SLA66" si="6589">SLA60*$C$65*$C66</f>
        <v>0</v>
      </c>
      <c r="SLC66" s="374">
        <f t="shared" ref="SLC66" si="6590">SLC60*$C$65*$C66</f>
        <v>0</v>
      </c>
      <c r="SLE66" s="374">
        <f t="shared" ref="SLE66" si="6591">SLE60*$C$65*$C66</f>
        <v>0</v>
      </c>
      <c r="SLG66" s="374">
        <f t="shared" ref="SLG66" si="6592">SLG60*$C$65*$C66</f>
        <v>0</v>
      </c>
      <c r="SLI66" s="374">
        <f t="shared" ref="SLI66" si="6593">SLI60*$C$65*$C66</f>
        <v>0</v>
      </c>
      <c r="SLK66" s="374">
        <f t="shared" ref="SLK66" si="6594">SLK60*$C$65*$C66</f>
        <v>0</v>
      </c>
      <c r="SLM66" s="374">
        <f t="shared" ref="SLM66" si="6595">SLM60*$C$65*$C66</f>
        <v>0</v>
      </c>
      <c r="SLO66" s="374">
        <f t="shared" ref="SLO66" si="6596">SLO60*$C$65*$C66</f>
        <v>0</v>
      </c>
      <c r="SLQ66" s="374">
        <f t="shared" ref="SLQ66" si="6597">SLQ60*$C$65*$C66</f>
        <v>0</v>
      </c>
      <c r="SLS66" s="374">
        <f t="shared" ref="SLS66" si="6598">SLS60*$C$65*$C66</f>
        <v>0</v>
      </c>
      <c r="SLU66" s="374">
        <f t="shared" ref="SLU66" si="6599">SLU60*$C$65*$C66</f>
        <v>0</v>
      </c>
      <c r="SLW66" s="374">
        <f t="shared" ref="SLW66" si="6600">SLW60*$C$65*$C66</f>
        <v>0</v>
      </c>
      <c r="SLY66" s="374">
        <f t="shared" ref="SLY66" si="6601">SLY60*$C$65*$C66</f>
        <v>0</v>
      </c>
      <c r="SMA66" s="374">
        <f t="shared" ref="SMA66" si="6602">SMA60*$C$65*$C66</f>
        <v>0</v>
      </c>
      <c r="SMC66" s="374">
        <f t="shared" ref="SMC66" si="6603">SMC60*$C$65*$C66</f>
        <v>0</v>
      </c>
      <c r="SME66" s="374">
        <f t="shared" ref="SME66" si="6604">SME60*$C$65*$C66</f>
        <v>0</v>
      </c>
      <c r="SMG66" s="374">
        <f t="shared" ref="SMG66" si="6605">SMG60*$C$65*$C66</f>
        <v>0</v>
      </c>
      <c r="SMI66" s="374">
        <f t="shared" ref="SMI66" si="6606">SMI60*$C$65*$C66</f>
        <v>0</v>
      </c>
      <c r="SMK66" s="374">
        <f t="shared" ref="SMK66" si="6607">SMK60*$C$65*$C66</f>
        <v>0</v>
      </c>
      <c r="SMM66" s="374">
        <f t="shared" ref="SMM66" si="6608">SMM60*$C$65*$C66</f>
        <v>0</v>
      </c>
      <c r="SMO66" s="374">
        <f t="shared" ref="SMO66" si="6609">SMO60*$C$65*$C66</f>
        <v>0</v>
      </c>
      <c r="SMQ66" s="374">
        <f t="shared" ref="SMQ66" si="6610">SMQ60*$C$65*$C66</f>
        <v>0</v>
      </c>
      <c r="SMS66" s="374">
        <f t="shared" ref="SMS66" si="6611">SMS60*$C$65*$C66</f>
        <v>0</v>
      </c>
      <c r="SMU66" s="374">
        <f t="shared" ref="SMU66" si="6612">SMU60*$C$65*$C66</f>
        <v>0</v>
      </c>
      <c r="SMW66" s="374">
        <f t="shared" ref="SMW66" si="6613">SMW60*$C$65*$C66</f>
        <v>0</v>
      </c>
      <c r="SMY66" s="374">
        <f t="shared" ref="SMY66" si="6614">SMY60*$C$65*$C66</f>
        <v>0</v>
      </c>
      <c r="SNA66" s="374">
        <f t="shared" ref="SNA66" si="6615">SNA60*$C$65*$C66</f>
        <v>0</v>
      </c>
      <c r="SNC66" s="374">
        <f t="shared" ref="SNC66" si="6616">SNC60*$C$65*$C66</f>
        <v>0</v>
      </c>
      <c r="SNE66" s="374">
        <f t="shared" ref="SNE66" si="6617">SNE60*$C$65*$C66</f>
        <v>0</v>
      </c>
      <c r="SNG66" s="374">
        <f t="shared" ref="SNG66" si="6618">SNG60*$C$65*$C66</f>
        <v>0</v>
      </c>
      <c r="SNI66" s="374">
        <f t="shared" ref="SNI66" si="6619">SNI60*$C$65*$C66</f>
        <v>0</v>
      </c>
      <c r="SNK66" s="374">
        <f t="shared" ref="SNK66" si="6620">SNK60*$C$65*$C66</f>
        <v>0</v>
      </c>
      <c r="SNM66" s="374">
        <f t="shared" ref="SNM66" si="6621">SNM60*$C$65*$C66</f>
        <v>0</v>
      </c>
      <c r="SNO66" s="374">
        <f t="shared" ref="SNO66" si="6622">SNO60*$C$65*$C66</f>
        <v>0</v>
      </c>
      <c r="SNQ66" s="374">
        <f t="shared" ref="SNQ66" si="6623">SNQ60*$C$65*$C66</f>
        <v>0</v>
      </c>
      <c r="SNS66" s="374">
        <f t="shared" ref="SNS66" si="6624">SNS60*$C$65*$C66</f>
        <v>0</v>
      </c>
      <c r="SNU66" s="374">
        <f t="shared" ref="SNU66" si="6625">SNU60*$C$65*$C66</f>
        <v>0</v>
      </c>
      <c r="SNW66" s="374">
        <f t="shared" ref="SNW66" si="6626">SNW60*$C$65*$C66</f>
        <v>0</v>
      </c>
      <c r="SNY66" s="374">
        <f t="shared" ref="SNY66" si="6627">SNY60*$C$65*$C66</f>
        <v>0</v>
      </c>
      <c r="SOA66" s="374">
        <f t="shared" ref="SOA66" si="6628">SOA60*$C$65*$C66</f>
        <v>0</v>
      </c>
      <c r="SOC66" s="374">
        <f t="shared" ref="SOC66" si="6629">SOC60*$C$65*$C66</f>
        <v>0</v>
      </c>
      <c r="SOE66" s="374">
        <f t="shared" ref="SOE66" si="6630">SOE60*$C$65*$C66</f>
        <v>0</v>
      </c>
      <c r="SOG66" s="374">
        <f t="shared" ref="SOG66" si="6631">SOG60*$C$65*$C66</f>
        <v>0</v>
      </c>
      <c r="SOI66" s="374">
        <f t="shared" ref="SOI66" si="6632">SOI60*$C$65*$C66</f>
        <v>0</v>
      </c>
      <c r="SOK66" s="374">
        <f t="shared" ref="SOK66" si="6633">SOK60*$C$65*$C66</f>
        <v>0</v>
      </c>
      <c r="SOM66" s="374">
        <f t="shared" ref="SOM66" si="6634">SOM60*$C$65*$C66</f>
        <v>0</v>
      </c>
      <c r="SOO66" s="374">
        <f t="shared" ref="SOO66" si="6635">SOO60*$C$65*$C66</f>
        <v>0</v>
      </c>
      <c r="SOQ66" s="374">
        <f t="shared" ref="SOQ66" si="6636">SOQ60*$C$65*$C66</f>
        <v>0</v>
      </c>
      <c r="SOS66" s="374">
        <f t="shared" ref="SOS66" si="6637">SOS60*$C$65*$C66</f>
        <v>0</v>
      </c>
      <c r="SOU66" s="374">
        <f t="shared" ref="SOU66" si="6638">SOU60*$C$65*$C66</f>
        <v>0</v>
      </c>
      <c r="SOW66" s="374">
        <f t="shared" ref="SOW66" si="6639">SOW60*$C$65*$C66</f>
        <v>0</v>
      </c>
      <c r="SOY66" s="374">
        <f t="shared" ref="SOY66" si="6640">SOY60*$C$65*$C66</f>
        <v>0</v>
      </c>
      <c r="SPA66" s="374">
        <f t="shared" ref="SPA66" si="6641">SPA60*$C$65*$C66</f>
        <v>0</v>
      </c>
      <c r="SPC66" s="374">
        <f t="shared" ref="SPC66" si="6642">SPC60*$C$65*$C66</f>
        <v>0</v>
      </c>
      <c r="SPE66" s="374">
        <f t="shared" ref="SPE66" si="6643">SPE60*$C$65*$C66</f>
        <v>0</v>
      </c>
      <c r="SPG66" s="374">
        <f t="shared" ref="SPG66" si="6644">SPG60*$C$65*$C66</f>
        <v>0</v>
      </c>
      <c r="SPI66" s="374">
        <f t="shared" ref="SPI66" si="6645">SPI60*$C$65*$C66</f>
        <v>0</v>
      </c>
      <c r="SPK66" s="374">
        <f t="shared" ref="SPK66" si="6646">SPK60*$C$65*$C66</f>
        <v>0</v>
      </c>
      <c r="SPM66" s="374">
        <f t="shared" ref="SPM66" si="6647">SPM60*$C$65*$C66</f>
        <v>0</v>
      </c>
      <c r="SPO66" s="374">
        <f t="shared" ref="SPO66" si="6648">SPO60*$C$65*$C66</f>
        <v>0</v>
      </c>
      <c r="SPQ66" s="374">
        <f t="shared" ref="SPQ66" si="6649">SPQ60*$C$65*$C66</f>
        <v>0</v>
      </c>
      <c r="SPS66" s="374">
        <f t="shared" ref="SPS66" si="6650">SPS60*$C$65*$C66</f>
        <v>0</v>
      </c>
      <c r="SPU66" s="374">
        <f t="shared" ref="SPU66" si="6651">SPU60*$C$65*$C66</f>
        <v>0</v>
      </c>
      <c r="SPW66" s="374">
        <f t="shared" ref="SPW66" si="6652">SPW60*$C$65*$C66</f>
        <v>0</v>
      </c>
      <c r="SPY66" s="374">
        <f t="shared" ref="SPY66" si="6653">SPY60*$C$65*$C66</f>
        <v>0</v>
      </c>
      <c r="SQA66" s="374">
        <f t="shared" ref="SQA66" si="6654">SQA60*$C$65*$C66</f>
        <v>0</v>
      </c>
      <c r="SQC66" s="374">
        <f t="shared" ref="SQC66" si="6655">SQC60*$C$65*$C66</f>
        <v>0</v>
      </c>
      <c r="SQE66" s="374">
        <f t="shared" ref="SQE66" si="6656">SQE60*$C$65*$C66</f>
        <v>0</v>
      </c>
      <c r="SQG66" s="374">
        <f t="shared" ref="SQG66" si="6657">SQG60*$C$65*$C66</f>
        <v>0</v>
      </c>
      <c r="SQI66" s="374">
        <f t="shared" ref="SQI66" si="6658">SQI60*$C$65*$C66</f>
        <v>0</v>
      </c>
      <c r="SQK66" s="374">
        <f t="shared" ref="SQK66" si="6659">SQK60*$C$65*$C66</f>
        <v>0</v>
      </c>
      <c r="SQM66" s="374">
        <f t="shared" ref="SQM66" si="6660">SQM60*$C$65*$C66</f>
        <v>0</v>
      </c>
      <c r="SQO66" s="374">
        <f t="shared" ref="SQO66" si="6661">SQO60*$C$65*$C66</f>
        <v>0</v>
      </c>
      <c r="SQQ66" s="374">
        <f t="shared" ref="SQQ66" si="6662">SQQ60*$C$65*$C66</f>
        <v>0</v>
      </c>
      <c r="SQS66" s="374">
        <f t="shared" ref="SQS66" si="6663">SQS60*$C$65*$C66</f>
        <v>0</v>
      </c>
      <c r="SQU66" s="374">
        <f t="shared" ref="SQU66" si="6664">SQU60*$C$65*$C66</f>
        <v>0</v>
      </c>
      <c r="SQW66" s="374">
        <f t="shared" ref="SQW66" si="6665">SQW60*$C$65*$C66</f>
        <v>0</v>
      </c>
      <c r="SQY66" s="374">
        <f t="shared" ref="SQY66" si="6666">SQY60*$C$65*$C66</f>
        <v>0</v>
      </c>
      <c r="SRA66" s="374">
        <f t="shared" ref="SRA66" si="6667">SRA60*$C$65*$C66</f>
        <v>0</v>
      </c>
      <c r="SRC66" s="374">
        <f t="shared" ref="SRC66" si="6668">SRC60*$C$65*$C66</f>
        <v>0</v>
      </c>
      <c r="SRE66" s="374">
        <f t="shared" ref="SRE66" si="6669">SRE60*$C$65*$C66</f>
        <v>0</v>
      </c>
      <c r="SRG66" s="374">
        <f t="shared" ref="SRG66" si="6670">SRG60*$C$65*$C66</f>
        <v>0</v>
      </c>
      <c r="SRI66" s="374">
        <f t="shared" ref="SRI66" si="6671">SRI60*$C$65*$C66</f>
        <v>0</v>
      </c>
      <c r="SRK66" s="374">
        <f t="shared" ref="SRK66" si="6672">SRK60*$C$65*$C66</f>
        <v>0</v>
      </c>
      <c r="SRM66" s="374">
        <f t="shared" ref="SRM66" si="6673">SRM60*$C$65*$C66</f>
        <v>0</v>
      </c>
      <c r="SRO66" s="374">
        <f t="shared" ref="SRO66" si="6674">SRO60*$C$65*$C66</f>
        <v>0</v>
      </c>
      <c r="SRQ66" s="374">
        <f t="shared" ref="SRQ66" si="6675">SRQ60*$C$65*$C66</f>
        <v>0</v>
      </c>
      <c r="SRS66" s="374">
        <f t="shared" ref="SRS66" si="6676">SRS60*$C$65*$C66</f>
        <v>0</v>
      </c>
      <c r="SRU66" s="374">
        <f t="shared" ref="SRU66" si="6677">SRU60*$C$65*$C66</f>
        <v>0</v>
      </c>
      <c r="SRW66" s="374">
        <f t="shared" ref="SRW66" si="6678">SRW60*$C$65*$C66</f>
        <v>0</v>
      </c>
      <c r="SRY66" s="374">
        <f t="shared" ref="SRY66" si="6679">SRY60*$C$65*$C66</f>
        <v>0</v>
      </c>
      <c r="SSA66" s="374">
        <f t="shared" ref="SSA66" si="6680">SSA60*$C$65*$C66</f>
        <v>0</v>
      </c>
      <c r="SSC66" s="374">
        <f t="shared" ref="SSC66" si="6681">SSC60*$C$65*$C66</f>
        <v>0</v>
      </c>
      <c r="SSE66" s="374">
        <f t="shared" ref="SSE66" si="6682">SSE60*$C$65*$C66</f>
        <v>0</v>
      </c>
      <c r="SSG66" s="374">
        <f t="shared" ref="SSG66" si="6683">SSG60*$C$65*$C66</f>
        <v>0</v>
      </c>
      <c r="SSI66" s="374">
        <f t="shared" ref="SSI66" si="6684">SSI60*$C$65*$C66</f>
        <v>0</v>
      </c>
      <c r="SSK66" s="374">
        <f t="shared" ref="SSK66" si="6685">SSK60*$C$65*$C66</f>
        <v>0</v>
      </c>
      <c r="SSM66" s="374">
        <f t="shared" ref="SSM66" si="6686">SSM60*$C$65*$C66</f>
        <v>0</v>
      </c>
      <c r="SSO66" s="374">
        <f t="shared" ref="SSO66" si="6687">SSO60*$C$65*$C66</f>
        <v>0</v>
      </c>
      <c r="SSQ66" s="374">
        <f t="shared" ref="SSQ66" si="6688">SSQ60*$C$65*$C66</f>
        <v>0</v>
      </c>
      <c r="SSS66" s="374">
        <f t="shared" ref="SSS66" si="6689">SSS60*$C$65*$C66</f>
        <v>0</v>
      </c>
      <c r="SSU66" s="374">
        <f t="shared" ref="SSU66" si="6690">SSU60*$C$65*$C66</f>
        <v>0</v>
      </c>
      <c r="SSW66" s="374">
        <f t="shared" ref="SSW66" si="6691">SSW60*$C$65*$C66</f>
        <v>0</v>
      </c>
      <c r="SSY66" s="374">
        <f t="shared" ref="SSY66" si="6692">SSY60*$C$65*$C66</f>
        <v>0</v>
      </c>
      <c r="STA66" s="374">
        <f t="shared" ref="STA66" si="6693">STA60*$C$65*$C66</f>
        <v>0</v>
      </c>
      <c r="STC66" s="374">
        <f t="shared" ref="STC66" si="6694">STC60*$C$65*$C66</f>
        <v>0</v>
      </c>
      <c r="STE66" s="374">
        <f t="shared" ref="STE66" si="6695">STE60*$C$65*$C66</f>
        <v>0</v>
      </c>
      <c r="STG66" s="374">
        <f t="shared" ref="STG66" si="6696">STG60*$C$65*$C66</f>
        <v>0</v>
      </c>
      <c r="STI66" s="374">
        <f t="shared" ref="STI66" si="6697">STI60*$C$65*$C66</f>
        <v>0</v>
      </c>
      <c r="STK66" s="374">
        <f t="shared" ref="STK66" si="6698">STK60*$C$65*$C66</f>
        <v>0</v>
      </c>
      <c r="STM66" s="374">
        <f t="shared" ref="STM66" si="6699">STM60*$C$65*$C66</f>
        <v>0</v>
      </c>
      <c r="STO66" s="374">
        <f t="shared" ref="STO66" si="6700">STO60*$C$65*$C66</f>
        <v>0</v>
      </c>
      <c r="STQ66" s="374">
        <f t="shared" ref="STQ66" si="6701">STQ60*$C$65*$C66</f>
        <v>0</v>
      </c>
      <c r="STS66" s="374">
        <f t="shared" ref="STS66" si="6702">STS60*$C$65*$C66</f>
        <v>0</v>
      </c>
      <c r="STU66" s="374">
        <f t="shared" ref="STU66" si="6703">STU60*$C$65*$C66</f>
        <v>0</v>
      </c>
      <c r="STW66" s="374">
        <f t="shared" ref="STW66" si="6704">STW60*$C$65*$C66</f>
        <v>0</v>
      </c>
      <c r="STY66" s="374">
        <f t="shared" ref="STY66" si="6705">STY60*$C$65*$C66</f>
        <v>0</v>
      </c>
      <c r="SUA66" s="374">
        <f t="shared" ref="SUA66" si="6706">SUA60*$C$65*$C66</f>
        <v>0</v>
      </c>
      <c r="SUC66" s="374">
        <f t="shared" ref="SUC66" si="6707">SUC60*$C$65*$C66</f>
        <v>0</v>
      </c>
      <c r="SUE66" s="374">
        <f t="shared" ref="SUE66" si="6708">SUE60*$C$65*$C66</f>
        <v>0</v>
      </c>
      <c r="SUG66" s="374">
        <f t="shared" ref="SUG66" si="6709">SUG60*$C$65*$C66</f>
        <v>0</v>
      </c>
      <c r="SUI66" s="374">
        <f t="shared" ref="SUI66" si="6710">SUI60*$C$65*$C66</f>
        <v>0</v>
      </c>
      <c r="SUK66" s="374">
        <f t="shared" ref="SUK66" si="6711">SUK60*$C$65*$C66</f>
        <v>0</v>
      </c>
      <c r="SUM66" s="374">
        <f t="shared" ref="SUM66" si="6712">SUM60*$C$65*$C66</f>
        <v>0</v>
      </c>
      <c r="SUO66" s="374">
        <f t="shared" ref="SUO66" si="6713">SUO60*$C$65*$C66</f>
        <v>0</v>
      </c>
      <c r="SUQ66" s="374">
        <f t="shared" ref="SUQ66" si="6714">SUQ60*$C$65*$C66</f>
        <v>0</v>
      </c>
      <c r="SUS66" s="374">
        <f t="shared" ref="SUS66" si="6715">SUS60*$C$65*$C66</f>
        <v>0</v>
      </c>
      <c r="SUU66" s="374">
        <f t="shared" ref="SUU66" si="6716">SUU60*$C$65*$C66</f>
        <v>0</v>
      </c>
      <c r="SUW66" s="374">
        <f t="shared" ref="SUW66" si="6717">SUW60*$C$65*$C66</f>
        <v>0</v>
      </c>
      <c r="SUY66" s="374">
        <f t="shared" ref="SUY66" si="6718">SUY60*$C$65*$C66</f>
        <v>0</v>
      </c>
      <c r="SVA66" s="374">
        <f t="shared" ref="SVA66" si="6719">SVA60*$C$65*$C66</f>
        <v>0</v>
      </c>
      <c r="SVC66" s="374">
        <f t="shared" ref="SVC66" si="6720">SVC60*$C$65*$C66</f>
        <v>0</v>
      </c>
      <c r="SVE66" s="374">
        <f t="shared" ref="SVE66" si="6721">SVE60*$C$65*$C66</f>
        <v>0</v>
      </c>
      <c r="SVG66" s="374">
        <f t="shared" ref="SVG66" si="6722">SVG60*$C$65*$C66</f>
        <v>0</v>
      </c>
      <c r="SVI66" s="374">
        <f t="shared" ref="SVI66" si="6723">SVI60*$C$65*$C66</f>
        <v>0</v>
      </c>
      <c r="SVK66" s="374">
        <f t="shared" ref="SVK66" si="6724">SVK60*$C$65*$C66</f>
        <v>0</v>
      </c>
      <c r="SVM66" s="374">
        <f t="shared" ref="SVM66" si="6725">SVM60*$C$65*$C66</f>
        <v>0</v>
      </c>
      <c r="SVO66" s="374">
        <f t="shared" ref="SVO66" si="6726">SVO60*$C$65*$C66</f>
        <v>0</v>
      </c>
      <c r="SVQ66" s="374">
        <f t="shared" ref="SVQ66" si="6727">SVQ60*$C$65*$C66</f>
        <v>0</v>
      </c>
      <c r="SVS66" s="374">
        <f t="shared" ref="SVS66" si="6728">SVS60*$C$65*$C66</f>
        <v>0</v>
      </c>
      <c r="SVU66" s="374">
        <f t="shared" ref="SVU66" si="6729">SVU60*$C$65*$C66</f>
        <v>0</v>
      </c>
      <c r="SVW66" s="374">
        <f t="shared" ref="SVW66" si="6730">SVW60*$C$65*$C66</f>
        <v>0</v>
      </c>
      <c r="SVY66" s="374">
        <f t="shared" ref="SVY66" si="6731">SVY60*$C$65*$C66</f>
        <v>0</v>
      </c>
      <c r="SWA66" s="374">
        <f t="shared" ref="SWA66" si="6732">SWA60*$C$65*$C66</f>
        <v>0</v>
      </c>
      <c r="SWC66" s="374">
        <f t="shared" ref="SWC66" si="6733">SWC60*$C$65*$C66</f>
        <v>0</v>
      </c>
      <c r="SWE66" s="374">
        <f t="shared" ref="SWE66" si="6734">SWE60*$C$65*$C66</f>
        <v>0</v>
      </c>
      <c r="SWG66" s="374">
        <f t="shared" ref="SWG66" si="6735">SWG60*$C$65*$C66</f>
        <v>0</v>
      </c>
      <c r="SWI66" s="374">
        <f t="shared" ref="SWI66" si="6736">SWI60*$C$65*$C66</f>
        <v>0</v>
      </c>
      <c r="SWK66" s="374">
        <f t="shared" ref="SWK66" si="6737">SWK60*$C$65*$C66</f>
        <v>0</v>
      </c>
      <c r="SWM66" s="374">
        <f t="shared" ref="SWM66" si="6738">SWM60*$C$65*$C66</f>
        <v>0</v>
      </c>
      <c r="SWO66" s="374">
        <f t="shared" ref="SWO66" si="6739">SWO60*$C$65*$C66</f>
        <v>0</v>
      </c>
      <c r="SWQ66" s="374">
        <f t="shared" ref="SWQ66" si="6740">SWQ60*$C$65*$C66</f>
        <v>0</v>
      </c>
      <c r="SWS66" s="374">
        <f t="shared" ref="SWS66" si="6741">SWS60*$C$65*$C66</f>
        <v>0</v>
      </c>
      <c r="SWU66" s="374">
        <f t="shared" ref="SWU66" si="6742">SWU60*$C$65*$C66</f>
        <v>0</v>
      </c>
      <c r="SWW66" s="374">
        <f t="shared" ref="SWW66" si="6743">SWW60*$C$65*$C66</f>
        <v>0</v>
      </c>
      <c r="SWY66" s="374">
        <f t="shared" ref="SWY66" si="6744">SWY60*$C$65*$C66</f>
        <v>0</v>
      </c>
      <c r="SXA66" s="374">
        <f t="shared" ref="SXA66" si="6745">SXA60*$C$65*$C66</f>
        <v>0</v>
      </c>
      <c r="SXC66" s="374">
        <f t="shared" ref="SXC66" si="6746">SXC60*$C$65*$C66</f>
        <v>0</v>
      </c>
      <c r="SXE66" s="374">
        <f t="shared" ref="SXE66" si="6747">SXE60*$C$65*$C66</f>
        <v>0</v>
      </c>
      <c r="SXG66" s="374">
        <f t="shared" ref="SXG66" si="6748">SXG60*$C$65*$C66</f>
        <v>0</v>
      </c>
      <c r="SXI66" s="374">
        <f t="shared" ref="SXI66" si="6749">SXI60*$C$65*$C66</f>
        <v>0</v>
      </c>
      <c r="SXK66" s="374">
        <f t="shared" ref="SXK66" si="6750">SXK60*$C$65*$C66</f>
        <v>0</v>
      </c>
      <c r="SXM66" s="374">
        <f t="shared" ref="SXM66" si="6751">SXM60*$C$65*$C66</f>
        <v>0</v>
      </c>
      <c r="SXO66" s="374">
        <f t="shared" ref="SXO66" si="6752">SXO60*$C$65*$C66</f>
        <v>0</v>
      </c>
      <c r="SXQ66" s="374">
        <f t="shared" ref="SXQ66" si="6753">SXQ60*$C$65*$C66</f>
        <v>0</v>
      </c>
      <c r="SXS66" s="374">
        <f t="shared" ref="SXS66" si="6754">SXS60*$C$65*$C66</f>
        <v>0</v>
      </c>
      <c r="SXU66" s="374">
        <f t="shared" ref="SXU66" si="6755">SXU60*$C$65*$C66</f>
        <v>0</v>
      </c>
      <c r="SXW66" s="374">
        <f t="shared" ref="SXW66" si="6756">SXW60*$C$65*$C66</f>
        <v>0</v>
      </c>
      <c r="SXY66" s="374">
        <f t="shared" ref="SXY66" si="6757">SXY60*$C$65*$C66</f>
        <v>0</v>
      </c>
      <c r="SYA66" s="374">
        <f t="shared" ref="SYA66" si="6758">SYA60*$C$65*$C66</f>
        <v>0</v>
      </c>
      <c r="SYC66" s="374">
        <f t="shared" ref="SYC66" si="6759">SYC60*$C$65*$C66</f>
        <v>0</v>
      </c>
      <c r="SYE66" s="374">
        <f t="shared" ref="SYE66" si="6760">SYE60*$C$65*$C66</f>
        <v>0</v>
      </c>
      <c r="SYG66" s="374">
        <f t="shared" ref="SYG66" si="6761">SYG60*$C$65*$C66</f>
        <v>0</v>
      </c>
      <c r="SYI66" s="374">
        <f t="shared" ref="SYI66" si="6762">SYI60*$C$65*$C66</f>
        <v>0</v>
      </c>
      <c r="SYK66" s="374">
        <f t="shared" ref="SYK66" si="6763">SYK60*$C$65*$C66</f>
        <v>0</v>
      </c>
      <c r="SYM66" s="374">
        <f t="shared" ref="SYM66" si="6764">SYM60*$C$65*$C66</f>
        <v>0</v>
      </c>
      <c r="SYO66" s="374">
        <f t="shared" ref="SYO66" si="6765">SYO60*$C$65*$C66</f>
        <v>0</v>
      </c>
      <c r="SYQ66" s="374">
        <f t="shared" ref="SYQ66" si="6766">SYQ60*$C$65*$C66</f>
        <v>0</v>
      </c>
      <c r="SYS66" s="374">
        <f t="shared" ref="SYS66" si="6767">SYS60*$C$65*$C66</f>
        <v>0</v>
      </c>
      <c r="SYU66" s="374">
        <f t="shared" ref="SYU66" si="6768">SYU60*$C$65*$C66</f>
        <v>0</v>
      </c>
      <c r="SYW66" s="374">
        <f t="shared" ref="SYW66" si="6769">SYW60*$C$65*$C66</f>
        <v>0</v>
      </c>
      <c r="SYY66" s="374">
        <f t="shared" ref="SYY66" si="6770">SYY60*$C$65*$C66</f>
        <v>0</v>
      </c>
      <c r="SZA66" s="374">
        <f t="shared" ref="SZA66" si="6771">SZA60*$C$65*$C66</f>
        <v>0</v>
      </c>
      <c r="SZC66" s="374">
        <f t="shared" ref="SZC66" si="6772">SZC60*$C$65*$C66</f>
        <v>0</v>
      </c>
      <c r="SZE66" s="374">
        <f t="shared" ref="SZE66" si="6773">SZE60*$C$65*$C66</f>
        <v>0</v>
      </c>
      <c r="SZG66" s="374">
        <f t="shared" ref="SZG66" si="6774">SZG60*$C$65*$C66</f>
        <v>0</v>
      </c>
      <c r="SZI66" s="374">
        <f t="shared" ref="SZI66" si="6775">SZI60*$C$65*$C66</f>
        <v>0</v>
      </c>
      <c r="SZK66" s="374">
        <f t="shared" ref="SZK66" si="6776">SZK60*$C$65*$C66</f>
        <v>0</v>
      </c>
      <c r="SZM66" s="374">
        <f t="shared" ref="SZM66" si="6777">SZM60*$C$65*$C66</f>
        <v>0</v>
      </c>
      <c r="SZO66" s="374">
        <f t="shared" ref="SZO66" si="6778">SZO60*$C$65*$C66</f>
        <v>0</v>
      </c>
      <c r="SZQ66" s="374">
        <f t="shared" ref="SZQ66" si="6779">SZQ60*$C$65*$C66</f>
        <v>0</v>
      </c>
      <c r="SZS66" s="374">
        <f t="shared" ref="SZS66" si="6780">SZS60*$C$65*$C66</f>
        <v>0</v>
      </c>
      <c r="SZU66" s="374">
        <f t="shared" ref="SZU66" si="6781">SZU60*$C$65*$C66</f>
        <v>0</v>
      </c>
      <c r="SZW66" s="374">
        <f t="shared" ref="SZW66" si="6782">SZW60*$C$65*$C66</f>
        <v>0</v>
      </c>
      <c r="SZY66" s="374">
        <f t="shared" ref="SZY66" si="6783">SZY60*$C$65*$C66</f>
        <v>0</v>
      </c>
      <c r="TAA66" s="374">
        <f t="shared" ref="TAA66" si="6784">TAA60*$C$65*$C66</f>
        <v>0</v>
      </c>
      <c r="TAC66" s="374">
        <f t="shared" ref="TAC66" si="6785">TAC60*$C$65*$C66</f>
        <v>0</v>
      </c>
      <c r="TAE66" s="374">
        <f t="shared" ref="TAE66" si="6786">TAE60*$C$65*$C66</f>
        <v>0</v>
      </c>
      <c r="TAG66" s="374">
        <f t="shared" ref="TAG66" si="6787">TAG60*$C$65*$C66</f>
        <v>0</v>
      </c>
      <c r="TAI66" s="374">
        <f t="shared" ref="TAI66" si="6788">TAI60*$C$65*$C66</f>
        <v>0</v>
      </c>
      <c r="TAK66" s="374">
        <f t="shared" ref="TAK66" si="6789">TAK60*$C$65*$C66</f>
        <v>0</v>
      </c>
      <c r="TAM66" s="374">
        <f t="shared" ref="TAM66" si="6790">TAM60*$C$65*$C66</f>
        <v>0</v>
      </c>
      <c r="TAO66" s="374">
        <f t="shared" ref="TAO66" si="6791">TAO60*$C$65*$C66</f>
        <v>0</v>
      </c>
      <c r="TAQ66" s="374">
        <f t="shared" ref="TAQ66" si="6792">TAQ60*$C$65*$C66</f>
        <v>0</v>
      </c>
      <c r="TAS66" s="374">
        <f t="shared" ref="TAS66" si="6793">TAS60*$C$65*$C66</f>
        <v>0</v>
      </c>
      <c r="TAU66" s="374">
        <f t="shared" ref="TAU66" si="6794">TAU60*$C$65*$C66</f>
        <v>0</v>
      </c>
      <c r="TAW66" s="374">
        <f t="shared" ref="TAW66" si="6795">TAW60*$C$65*$C66</f>
        <v>0</v>
      </c>
      <c r="TAY66" s="374">
        <f t="shared" ref="TAY66" si="6796">TAY60*$C$65*$C66</f>
        <v>0</v>
      </c>
      <c r="TBA66" s="374">
        <f t="shared" ref="TBA66" si="6797">TBA60*$C$65*$C66</f>
        <v>0</v>
      </c>
      <c r="TBC66" s="374">
        <f t="shared" ref="TBC66" si="6798">TBC60*$C$65*$C66</f>
        <v>0</v>
      </c>
      <c r="TBE66" s="374">
        <f t="shared" ref="TBE66" si="6799">TBE60*$C$65*$C66</f>
        <v>0</v>
      </c>
      <c r="TBG66" s="374">
        <f t="shared" ref="TBG66" si="6800">TBG60*$C$65*$C66</f>
        <v>0</v>
      </c>
      <c r="TBI66" s="374">
        <f t="shared" ref="TBI66" si="6801">TBI60*$C$65*$C66</f>
        <v>0</v>
      </c>
      <c r="TBK66" s="374">
        <f t="shared" ref="TBK66" si="6802">TBK60*$C$65*$C66</f>
        <v>0</v>
      </c>
      <c r="TBM66" s="374">
        <f t="shared" ref="TBM66" si="6803">TBM60*$C$65*$C66</f>
        <v>0</v>
      </c>
      <c r="TBO66" s="374">
        <f t="shared" ref="TBO66" si="6804">TBO60*$C$65*$C66</f>
        <v>0</v>
      </c>
      <c r="TBQ66" s="374">
        <f t="shared" ref="TBQ66" si="6805">TBQ60*$C$65*$C66</f>
        <v>0</v>
      </c>
      <c r="TBS66" s="374">
        <f t="shared" ref="TBS66" si="6806">TBS60*$C$65*$C66</f>
        <v>0</v>
      </c>
      <c r="TBU66" s="374">
        <f t="shared" ref="TBU66" si="6807">TBU60*$C$65*$C66</f>
        <v>0</v>
      </c>
      <c r="TBW66" s="374">
        <f t="shared" ref="TBW66" si="6808">TBW60*$C$65*$C66</f>
        <v>0</v>
      </c>
      <c r="TBY66" s="374">
        <f t="shared" ref="TBY66" si="6809">TBY60*$C$65*$C66</f>
        <v>0</v>
      </c>
      <c r="TCA66" s="374">
        <f t="shared" ref="TCA66" si="6810">TCA60*$C$65*$C66</f>
        <v>0</v>
      </c>
      <c r="TCC66" s="374">
        <f t="shared" ref="TCC66" si="6811">TCC60*$C$65*$C66</f>
        <v>0</v>
      </c>
      <c r="TCE66" s="374">
        <f t="shared" ref="TCE66" si="6812">TCE60*$C$65*$C66</f>
        <v>0</v>
      </c>
      <c r="TCG66" s="374">
        <f t="shared" ref="TCG66" si="6813">TCG60*$C$65*$C66</f>
        <v>0</v>
      </c>
      <c r="TCI66" s="374">
        <f t="shared" ref="TCI66" si="6814">TCI60*$C$65*$C66</f>
        <v>0</v>
      </c>
      <c r="TCK66" s="374">
        <f t="shared" ref="TCK66" si="6815">TCK60*$C$65*$C66</f>
        <v>0</v>
      </c>
      <c r="TCM66" s="374">
        <f t="shared" ref="TCM66" si="6816">TCM60*$C$65*$C66</f>
        <v>0</v>
      </c>
      <c r="TCO66" s="374">
        <f t="shared" ref="TCO66" si="6817">TCO60*$C$65*$C66</f>
        <v>0</v>
      </c>
      <c r="TCQ66" s="374">
        <f t="shared" ref="TCQ66" si="6818">TCQ60*$C$65*$C66</f>
        <v>0</v>
      </c>
      <c r="TCS66" s="374">
        <f t="shared" ref="TCS66" si="6819">TCS60*$C$65*$C66</f>
        <v>0</v>
      </c>
      <c r="TCU66" s="374">
        <f t="shared" ref="TCU66" si="6820">TCU60*$C$65*$C66</f>
        <v>0</v>
      </c>
      <c r="TCW66" s="374">
        <f t="shared" ref="TCW66" si="6821">TCW60*$C$65*$C66</f>
        <v>0</v>
      </c>
      <c r="TCY66" s="374">
        <f t="shared" ref="TCY66" si="6822">TCY60*$C$65*$C66</f>
        <v>0</v>
      </c>
      <c r="TDA66" s="374">
        <f t="shared" ref="TDA66" si="6823">TDA60*$C$65*$C66</f>
        <v>0</v>
      </c>
      <c r="TDC66" s="374">
        <f t="shared" ref="TDC66" si="6824">TDC60*$C$65*$C66</f>
        <v>0</v>
      </c>
      <c r="TDE66" s="374">
        <f t="shared" ref="TDE66" si="6825">TDE60*$C$65*$C66</f>
        <v>0</v>
      </c>
      <c r="TDG66" s="374">
        <f t="shared" ref="TDG66" si="6826">TDG60*$C$65*$C66</f>
        <v>0</v>
      </c>
      <c r="TDI66" s="374">
        <f t="shared" ref="TDI66" si="6827">TDI60*$C$65*$C66</f>
        <v>0</v>
      </c>
      <c r="TDK66" s="374">
        <f t="shared" ref="TDK66" si="6828">TDK60*$C$65*$C66</f>
        <v>0</v>
      </c>
      <c r="TDM66" s="374">
        <f t="shared" ref="TDM66" si="6829">TDM60*$C$65*$C66</f>
        <v>0</v>
      </c>
      <c r="TDO66" s="374">
        <f t="shared" ref="TDO66" si="6830">TDO60*$C$65*$C66</f>
        <v>0</v>
      </c>
      <c r="TDQ66" s="374">
        <f t="shared" ref="TDQ66" si="6831">TDQ60*$C$65*$C66</f>
        <v>0</v>
      </c>
      <c r="TDS66" s="374">
        <f t="shared" ref="TDS66" si="6832">TDS60*$C$65*$C66</f>
        <v>0</v>
      </c>
      <c r="TDU66" s="374">
        <f t="shared" ref="TDU66" si="6833">TDU60*$C$65*$C66</f>
        <v>0</v>
      </c>
      <c r="TDW66" s="374">
        <f t="shared" ref="TDW66" si="6834">TDW60*$C$65*$C66</f>
        <v>0</v>
      </c>
      <c r="TDY66" s="374">
        <f t="shared" ref="TDY66" si="6835">TDY60*$C$65*$C66</f>
        <v>0</v>
      </c>
      <c r="TEA66" s="374">
        <f t="shared" ref="TEA66" si="6836">TEA60*$C$65*$C66</f>
        <v>0</v>
      </c>
      <c r="TEC66" s="374">
        <f t="shared" ref="TEC66" si="6837">TEC60*$C$65*$C66</f>
        <v>0</v>
      </c>
      <c r="TEE66" s="374">
        <f t="shared" ref="TEE66" si="6838">TEE60*$C$65*$C66</f>
        <v>0</v>
      </c>
      <c r="TEG66" s="374">
        <f t="shared" ref="TEG66" si="6839">TEG60*$C$65*$C66</f>
        <v>0</v>
      </c>
      <c r="TEI66" s="374">
        <f t="shared" ref="TEI66" si="6840">TEI60*$C$65*$C66</f>
        <v>0</v>
      </c>
      <c r="TEK66" s="374">
        <f t="shared" ref="TEK66" si="6841">TEK60*$C$65*$C66</f>
        <v>0</v>
      </c>
      <c r="TEM66" s="374">
        <f t="shared" ref="TEM66" si="6842">TEM60*$C$65*$C66</f>
        <v>0</v>
      </c>
      <c r="TEO66" s="374">
        <f t="shared" ref="TEO66" si="6843">TEO60*$C$65*$C66</f>
        <v>0</v>
      </c>
      <c r="TEQ66" s="374">
        <f t="shared" ref="TEQ66" si="6844">TEQ60*$C$65*$C66</f>
        <v>0</v>
      </c>
      <c r="TES66" s="374">
        <f t="shared" ref="TES66" si="6845">TES60*$C$65*$C66</f>
        <v>0</v>
      </c>
      <c r="TEU66" s="374">
        <f t="shared" ref="TEU66" si="6846">TEU60*$C$65*$C66</f>
        <v>0</v>
      </c>
      <c r="TEW66" s="374">
        <f t="shared" ref="TEW66" si="6847">TEW60*$C$65*$C66</f>
        <v>0</v>
      </c>
      <c r="TEY66" s="374">
        <f t="shared" ref="TEY66" si="6848">TEY60*$C$65*$C66</f>
        <v>0</v>
      </c>
      <c r="TFA66" s="374">
        <f t="shared" ref="TFA66" si="6849">TFA60*$C$65*$C66</f>
        <v>0</v>
      </c>
      <c r="TFC66" s="374">
        <f t="shared" ref="TFC66" si="6850">TFC60*$C$65*$C66</f>
        <v>0</v>
      </c>
      <c r="TFE66" s="374">
        <f t="shared" ref="TFE66" si="6851">TFE60*$C$65*$C66</f>
        <v>0</v>
      </c>
      <c r="TFG66" s="374">
        <f t="shared" ref="TFG66" si="6852">TFG60*$C$65*$C66</f>
        <v>0</v>
      </c>
      <c r="TFI66" s="374">
        <f t="shared" ref="TFI66" si="6853">TFI60*$C$65*$C66</f>
        <v>0</v>
      </c>
      <c r="TFK66" s="374">
        <f t="shared" ref="TFK66" si="6854">TFK60*$C$65*$C66</f>
        <v>0</v>
      </c>
      <c r="TFM66" s="374">
        <f t="shared" ref="TFM66" si="6855">TFM60*$C$65*$C66</f>
        <v>0</v>
      </c>
      <c r="TFO66" s="374">
        <f t="shared" ref="TFO66" si="6856">TFO60*$C$65*$C66</f>
        <v>0</v>
      </c>
      <c r="TFQ66" s="374">
        <f t="shared" ref="TFQ66" si="6857">TFQ60*$C$65*$C66</f>
        <v>0</v>
      </c>
      <c r="TFS66" s="374">
        <f t="shared" ref="TFS66" si="6858">TFS60*$C$65*$C66</f>
        <v>0</v>
      </c>
      <c r="TFU66" s="374">
        <f t="shared" ref="TFU66" si="6859">TFU60*$C$65*$C66</f>
        <v>0</v>
      </c>
      <c r="TFW66" s="374">
        <f t="shared" ref="TFW66" si="6860">TFW60*$C$65*$C66</f>
        <v>0</v>
      </c>
      <c r="TFY66" s="374">
        <f t="shared" ref="TFY66" si="6861">TFY60*$C$65*$C66</f>
        <v>0</v>
      </c>
      <c r="TGA66" s="374">
        <f t="shared" ref="TGA66" si="6862">TGA60*$C$65*$C66</f>
        <v>0</v>
      </c>
      <c r="TGC66" s="374">
        <f t="shared" ref="TGC66" si="6863">TGC60*$C$65*$C66</f>
        <v>0</v>
      </c>
      <c r="TGE66" s="374">
        <f t="shared" ref="TGE66" si="6864">TGE60*$C$65*$C66</f>
        <v>0</v>
      </c>
      <c r="TGG66" s="374">
        <f t="shared" ref="TGG66" si="6865">TGG60*$C$65*$C66</f>
        <v>0</v>
      </c>
      <c r="TGI66" s="374">
        <f t="shared" ref="TGI66" si="6866">TGI60*$C$65*$C66</f>
        <v>0</v>
      </c>
      <c r="TGK66" s="374">
        <f t="shared" ref="TGK66" si="6867">TGK60*$C$65*$C66</f>
        <v>0</v>
      </c>
      <c r="TGM66" s="374">
        <f t="shared" ref="TGM66" si="6868">TGM60*$C$65*$C66</f>
        <v>0</v>
      </c>
      <c r="TGO66" s="374">
        <f t="shared" ref="TGO66" si="6869">TGO60*$C$65*$C66</f>
        <v>0</v>
      </c>
      <c r="TGQ66" s="374">
        <f t="shared" ref="TGQ66" si="6870">TGQ60*$C$65*$C66</f>
        <v>0</v>
      </c>
      <c r="TGS66" s="374">
        <f t="shared" ref="TGS66" si="6871">TGS60*$C$65*$C66</f>
        <v>0</v>
      </c>
      <c r="TGU66" s="374">
        <f t="shared" ref="TGU66" si="6872">TGU60*$C$65*$C66</f>
        <v>0</v>
      </c>
      <c r="TGW66" s="374">
        <f t="shared" ref="TGW66" si="6873">TGW60*$C$65*$C66</f>
        <v>0</v>
      </c>
      <c r="TGY66" s="374">
        <f t="shared" ref="TGY66" si="6874">TGY60*$C$65*$C66</f>
        <v>0</v>
      </c>
      <c r="THA66" s="374">
        <f t="shared" ref="THA66" si="6875">THA60*$C$65*$C66</f>
        <v>0</v>
      </c>
      <c r="THC66" s="374">
        <f t="shared" ref="THC66" si="6876">THC60*$C$65*$C66</f>
        <v>0</v>
      </c>
      <c r="THE66" s="374">
        <f t="shared" ref="THE66" si="6877">THE60*$C$65*$C66</f>
        <v>0</v>
      </c>
      <c r="THG66" s="374">
        <f t="shared" ref="THG66" si="6878">THG60*$C$65*$C66</f>
        <v>0</v>
      </c>
      <c r="THI66" s="374">
        <f t="shared" ref="THI66" si="6879">THI60*$C$65*$C66</f>
        <v>0</v>
      </c>
      <c r="THK66" s="374">
        <f t="shared" ref="THK66" si="6880">THK60*$C$65*$C66</f>
        <v>0</v>
      </c>
      <c r="THM66" s="374">
        <f t="shared" ref="THM66" si="6881">THM60*$C$65*$C66</f>
        <v>0</v>
      </c>
      <c r="THO66" s="374">
        <f t="shared" ref="THO66" si="6882">THO60*$C$65*$C66</f>
        <v>0</v>
      </c>
      <c r="THQ66" s="374">
        <f t="shared" ref="THQ66" si="6883">THQ60*$C$65*$C66</f>
        <v>0</v>
      </c>
      <c r="THS66" s="374">
        <f t="shared" ref="THS66" si="6884">THS60*$C$65*$C66</f>
        <v>0</v>
      </c>
      <c r="THU66" s="374">
        <f t="shared" ref="THU66" si="6885">THU60*$C$65*$C66</f>
        <v>0</v>
      </c>
      <c r="THW66" s="374">
        <f t="shared" ref="THW66" si="6886">THW60*$C$65*$C66</f>
        <v>0</v>
      </c>
      <c r="THY66" s="374">
        <f t="shared" ref="THY66" si="6887">THY60*$C$65*$C66</f>
        <v>0</v>
      </c>
      <c r="TIA66" s="374">
        <f t="shared" ref="TIA66" si="6888">TIA60*$C$65*$C66</f>
        <v>0</v>
      </c>
      <c r="TIC66" s="374">
        <f t="shared" ref="TIC66" si="6889">TIC60*$C$65*$C66</f>
        <v>0</v>
      </c>
      <c r="TIE66" s="374">
        <f t="shared" ref="TIE66" si="6890">TIE60*$C$65*$C66</f>
        <v>0</v>
      </c>
      <c r="TIG66" s="374">
        <f t="shared" ref="TIG66" si="6891">TIG60*$C$65*$C66</f>
        <v>0</v>
      </c>
      <c r="TII66" s="374">
        <f t="shared" ref="TII66" si="6892">TII60*$C$65*$C66</f>
        <v>0</v>
      </c>
      <c r="TIK66" s="374">
        <f t="shared" ref="TIK66" si="6893">TIK60*$C$65*$C66</f>
        <v>0</v>
      </c>
      <c r="TIM66" s="374">
        <f t="shared" ref="TIM66" si="6894">TIM60*$C$65*$C66</f>
        <v>0</v>
      </c>
      <c r="TIO66" s="374">
        <f t="shared" ref="TIO66" si="6895">TIO60*$C$65*$C66</f>
        <v>0</v>
      </c>
      <c r="TIQ66" s="374">
        <f t="shared" ref="TIQ66" si="6896">TIQ60*$C$65*$C66</f>
        <v>0</v>
      </c>
      <c r="TIS66" s="374">
        <f t="shared" ref="TIS66" si="6897">TIS60*$C$65*$C66</f>
        <v>0</v>
      </c>
      <c r="TIU66" s="374">
        <f t="shared" ref="TIU66" si="6898">TIU60*$C$65*$C66</f>
        <v>0</v>
      </c>
      <c r="TIW66" s="374">
        <f t="shared" ref="TIW66" si="6899">TIW60*$C$65*$C66</f>
        <v>0</v>
      </c>
      <c r="TIY66" s="374">
        <f t="shared" ref="TIY66" si="6900">TIY60*$C$65*$C66</f>
        <v>0</v>
      </c>
      <c r="TJA66" s="374">
        <f t="shared" ref="TJA66" si="6901">TJA60*$C$65*$C66</f>
        <v>0</v>
      </c>
      <c r="TJC66" s="374">
        <f t="shared" ref="TJC66" si="6902">TJC60*$C$65*$C66</f>
        <v>0</v>
      </c>
      <c r="TJE66" s="374">
        <f t="shared" ref="TJE66" si="6903">TJE60*$C$65*$C66</f>
        <v>0</v>
      </c>
      <c r="TJG66" s="374">
        <f t="shared" ref="TJG66" si="6904">TJG60*$C$65*$C66</f>
        <v>0</v>
      </c>
      <c r="TJI66" s="374">
        <f t="shared" ref="TJI66" si="6905">TJI60*$C$65*$C66</f>
        <v>0</v>
      </c>
      <c r="TJK66" s="374">
        <f t="shared" ref="TJK66" si="6906">TJK60*$C$65*$C66</f>
        <v>0</v>
      </c>
      <c r="TJM66" s="374">
        <f t="shared" ref="TJM66" si="6907">TJM60*$C$65*$C66</f>
        <v>0</v>
      </c>
      <c r="TJO66" s="374">
        <f t="shared" ref="TJO66" si="6908">TJO60*$C$65*$C66</f>
        <v>0</v>
      </c>
      <c r="TJQ66" s="374">
        <f t="shared" ref="TJQ66" si="6909">TJQ60*$C$65*$C66</f>
        <v>0</v>
      </c>
      <c r="TJS66" s="374">
        <f t="shared" ref="TJS66" si="6910">TJS60*$C$65*$C66</f>
        <v>0</v>
      </c>
      <c r="TJU66" s="374">
        <f t="shared" ref="TJU66" si="6911">TJU60*$C$65*$C66</f>
        <v>0</v>
      </c>
      <c r="TJW66" s="374">
        <f t="shared" ref="TJW66" si="6912">TJW60*$C$65*$C66</f>
        <v>0</v>
      </c>
      <c r="TJY66" s="374">
        <f t="shared" ref="TJY66" si="6913">TJY60*$C$65*$C66</f>
        <v>0</v>
      </c>
      <c r="TKA66" s="374">
        <f t="shared" ref="TKA66" si="6914">TKA60*$C$65*$C66</f>
        <v>0</v>
      </c>
      <c r="TKC66" s="374">
        <f t="shared" ref="TKC66" si="6915">TKC60*$C$65*$C66</f>
        <v>0</v>
      </c>
      <c r="TKE66" s="374">
        <f t="shared" ref="TKE66" si="6916">TKE60*$C$65*$C66</f>
        <v>0</v>
      </c>
      <c r="TKG66" s="374">
        <f t="shared" ref="TKG66" si="6917">TKG60*$C$65*$C66</f>
        <v>0</v>
      </c>
      <c r="TKI66" s="374">
        <f t="shared" ref="TKI66" si="6918">TKI60*$C$65*$C66</f>
        <v>0</v>
      </c>
      <c r="TKK66" s="374">
        <f t="shared" ref="TKK66" si="6919">TKK60*$C$65*$C66</f>
        <v>0</v>
      </c>
      <c r="TKM66" s="374">
        <f t="shared" ref="TKM66" si="6920">TKM60*$C$65*$C66</f>
        <v>0</v>
      </c>
      <c r="TKO66" s="374">
        <f t="shared" ref="TKO66" si="6921">TKO60*$C$65*$C66</f>
        <v>0</v>
      </c>
      <c r="TKQ66" s="374">
        <f t="shared" ref="TKQ66" si="6922">TKQ60*$C$65*$C66</f>
        <v>0</v>
      </c>
      <c r="TKS66" s="374">
        <f t="shared" ref="TKS66" si="6923">TKS60*$C$65*$C66</f>
        <v>0</v>
      </c>
      <c r="TKU66" s="374">
        <f t="shared" ref="TKU66" si="6924">TKU60*$C$65*$C66</f>
        <v>0</v>
      </c>
      <c r="TKW66" s="374">
        <f t="shared" ref="TKW66" si="6925">TKW60*$C$65*$C66</f>
        <v>0</v>
      </c>
      <c r="TKY66" s="374">
        <f t="shared" ref="TKY66" si="6926">TKY60*$C$65*$C66</f>
        <v>0</v>
      </c>
      <c r="TLA66" s="374">
        <f t="shared" ref="TLA66" si="6927">TLA60*$C$65*$C66</f>
        <v>0</v>
      </c>
      <c r="TLC66" s="374">
        <f t="shared" ref="TLC66" si="6928">TLC60*$C$65*$C66</f>
        <v>0</v>
      </c>
      <c r="TLE66" s="374">
        <f t="shared" ref="TLE66" si="6929">TLE60*$C$65*$C66</f>
        <v>0</v>
      </c>
      <c r="TLG66" s="374">
        <f t="shared" ref="TLG66" si="6930">TLG60*$C$65*$C66</f>
        <v>0</v>
      </c>
      <c r="TLI66" s="374">
        <f t="shared" ref="TLI66" si="6931">TLI60*$C$65*$C66</f>
        <v>0</v>
      </c>
      <c r="TLK66" s="374">
        <f t="shared" ref="TLK66" si="6932">TLK60*$C$65*$C66</f>
        <v>0</v>
      </c>
      <c r="TLM66" s="374">
        <f t="shared" ref="TLM66" si="6933">TLM60*$C$65*$C66</f>
        <v>0</v>
      </c>
      <c r="TLO66" s="374">
        <f t="shared" ref="TLO66" si="6934">TLO60*$C$65*$C66</f>
        <v>0</v>
      </c>
      <c r="TLQ66" s="374">
        <f t="shared" ref="TLQ66" si="6935">TLQ60*$C$65*$C66</f>
        <v>0</v>
      </c>
      <c r="TLS66" s="374">
        <f t="shared" ref="TLS66" si="6936">TLS60*$C$65*$C66</f>
        <v>0</v>
      </c>
      <c r="TLU66" s="374">
        <f t="shared" ref="TLU66" si="6937">TLU60*$C$65*$C66</f>
        <v>0</v>
      </c>
      <c r="TLW66" s="374">
        <f t="shared" ref="TLW66" si="6938">TLW60*$C$65*$C66</f>
        <v>0</v>
      </c>
      <c r="TLY66" s="374">
        <f t="shared" ref="TLY66" si="6939">TLY60*$C$65*$C66</f>
        <v>0</v>
      </c>
      <c r="TMA66" s="374">
        <f t="shared" ref="TMA66" si="6940">TMA60*$C$65*$C66</f>
        <v>0</v>
      </c>
      <c r="TMC66" s="374">
        <f t="shared" ref="TMC66" si="6941">TMC60*$C$65*$C66</f>
        <v>0</v>
      </c>
      <c r="TME66" s="374">
        <f t="shared" ref="TME66" si="6942">TME60*$C$65*$C66</f>
        <v>0</v>
      </c>
      <c r="TMG66" s="374">
        <f t="shared" ref="TMG66" si="6943">TMG60*$C$65*$C66</f>
        <v>0</v>
      </c>
      <c r="TMI66" s="374">
        <f t="shared" ref="TMI66" si="6944">TMI60*$C$65*$C66</f>
        <v>0</v>
      </c>
      <c r="TMK66" s="374">
        <f t="shared" ref="TMK66" si="6945">TMK60*$C$65*$C66</f>
        <v>0</v>
      </c>
      <c r="TMM66" s="374">
        <f t="shared" ref="TMM66" si="6946">TMM60*$C$65*$C66</f>
        <v>0</v>
      </c>
      <c r="TMO66" s="374">
        <f t="shared" ref="TMO66" si="6947">TMO60*$C$65*$C66</f>
        <v>0</v>
      </c>
      <c r="TMQ66" s="374">
        <f t="shared" ref="TMQ66" si="6948">TMQ60*$C$65*$C66</f>
        <v>0</v>
      </c>
      <c r="TMS66" s="374">
        <f t="shared" ref="TMS66" si="6949">TMS60*$C$65*$C66</f>
        <v>0</v>
      </c>
      <c r="TMU66" s="374">
        <f t="shared" ref="TMU66" si="6950">TMU60*$C$65*$C66</f>
        <v>0</v>
      </c>
      <c r="TMW66" s="374">
        <f t="shared" ref="TMW66" si="6951">TMW60*$C$65*$C66</f>
        <v>0</v>
      </c>
      <c r="TMY66" s="374">
        <f t="shared" ref="TMY66" si="6952">TMY60*$C$65*$C66</f>
        <v>0</v>
      </c>
      <c r="TNA66" s="374">
        <f t="shared" ref="TNA66" si="6953">TNA60*$C$65*$C66</f>
        <v>0</v>
      </c>
      <c r="TNC66" s="374">
        <f t="shared" ref="TNC66" si="6954">TNC60*$C$65*$C66</f>
        <v>0</v>
      </c>
      <c r="TNE66" s="374">
        <f t="shared" ref="TNE66" si="6955">TNE60*$C$65*$C66</f>
        <v>0</v>
      </c>
      <c r="TNG66" s="374">
        <f t="shared" ref="TNG66" si="6956">TNG60*$C$65*$C66</f>
        <v>0</v>
      </c>
      <c r="TNI66" s="374">
        <f t="shared" ref="TNI66" si="6957">TNI60*$C$65*$C66</f>
        <v>0</v>
      </c>
      <c r="TNK66" s="374">
        <f t="shared" ref="TNK66" si="6958">TNK60*$C$65*$C66</f>
        <v>0</v>
      </c>
      <c r="TNM66" s="374">
        <f t="shared" ref="TNM66" si="6959">TNM60*$C$65*$C66</f>
        <v>0</v>
      </c>
      <c r="TNO66" s="374">
        <f t="shared" ref="TNO66" si="6960">TNO60*$C$65*$C66</f>
        <v>0</v>
      </c>
      <c r="TNQ66" s="374">
        <f t="shared" ref="TNQ66" si="6961">TNQ60*$C$65*$C66</f>
        <v>0</v>
      </c>
      <c r="TNS66" s="374">
        <f t="shared" ref="TNS66" si="6962">TNS60*$C$65*$C66</f>
        <v>0</v>
      </c>
      <c r="TNU66" s="374">
        <f t="shared" ref="TNU66" si="6963">TNU60*$C$65*$C66</f>
        <v>0</v>
      </c>
      <c r="TNW66" s="374">
        <f t="shared" ref="TNW66" si="6964">TNW60*$C$65*$C66</f>
        <v>0</v>
      </c>
      <c r="TNY66" s="374">
        <f t="shared" ref="TNY66" si="6965">TNY60*$C$65*$C66</f>
        <v>0</v>
      </c>
      <c r="TOA66" s="374">
        <f t="shared" ref="TOA66" si="6966">TOA60*$C$65*$C66</f>
        <v>0</v>
      </c>
      <c r="TOC66" s="374">
        <f t="shared" ref="TOC66" si="6967">TOC60*$C$65*$C66</f>
        <v>0</v>
      </c>
      <c r="TOE66" s="374">
        <f t="shared" ref="TOE66" si="6968">TOE60*$C$65*$C66</f>
        <v>0</v>
      </c>
      <c r="TOG66" s="374">
        <f t="shared" ref="TOG66" si="6969">TOG60*$C$65*$C66</f>
        <v>0</v>
      </c>
      <c r="TOI66" s="374">
        <f t="shared" ref="TOI66" si="6970">TOI60*$C$65*$C66</f>
        <v>0</v>
      </c>
      <c r="TOK66" s="374">
        <f t="shared" ref="TOK66" si="6971">TOK60*$C$65*$C66</f>
        <v>0</v>
      </c>
      <c r="TOM66" s="374">
        <f t="shared" ref="TOM66" si="6972">TOM60*$C$65*$C66</f>
        <v>0</v>
      </c>
      <c r="TOO66" s="374">
        <f t="shared" ref="TOO66" si="6973">TOO60*$C$65*$C66</f>
        <v>0</v>
      </c>
      <c r="TOQ66" s="374">
        <f t="shared" ref="TOQ66" si="6974">TOQ60*$C$65*$C66</f>
        <v>0</v>
      </c>
      <c r="TOS66" s="374">
        <f t="shared" ref="TOS66" si="6975">TOS60*$C$65*$C66</f>
        <v>0</v>
      </c>
      <c r="TOU66" s="374">
        <f t="shared" ref="TOU66" si="6976">TOU60*$C$65*$C66</f>
        <v>0</v>
      </c>
      <c r="TOW66" s="374">
        <f t="shared" ref="TOW66" si="6977">TOW60*$C$65*$C66</f>
        <v>0</v>
      </c>
      <c r="TOY66" s="374">
        <f t="shared" ref="TOY66" si="6978">TOY60*$C$65*$C66</f>
        <v>0</v>
      </c>
      <c r="TPA66" s="374">
        <f t="shared" ref="TPA66" si="6979">TPA60*$C$65*$C66</f>
        <v>0</v>
      </c>
      <c r="TPC66" s="374">
        <f t="shared" ref="TPC66" si="6980">TPC60*$C$65*$C66</f>
        <v>0</v>
      </c>
      <c r="TPE66" s="374">
        <f t="shared" ref="TPE66" si="6981">TPE60*$C$65*$C66</f>
        <v>0</v>
      </c>
      <c r="TPG66" s="374">
        <f t="shared" ref="TPG66" si="6982">TPG60*$C$65*$C66</f>
        <v>0</v>
      </c>
      <c r="TPI66" s="374">
        <f t="shared" ref="TPI66" si="6983">TPI60*$C$65*$C66</f>
        <v>0</v>
      </c>
      <c r="TPK66" s="374">
        <f t="shared" ref="TPK66" si="6984">TPK60*$C$65*$C66</f>
        <v>0</v>
      </c>
      <c r="TPM66" s="374">
        <f t="shared" ref="TPM66" si="6985">TPM60*$C$65*$C66</f>
        <v>0</v>
      </c>
      <c r="TPO66" s="374">
        <f t="shared" ref="TPO66" si="6986">TPO60*$C$65*$C66</f>
        <v>0</v>
      </c>
      <c r="TPQ66" s="374">
        <f t="shared" ref="TPQ66" si="6987">TPQ60*$C$65*$C66</f>
        <v>0</v>
      </c>
      <c r="TPS66" s="374">
        <f t="shared" ref="TPS66" si="6988">TPS60*$C$65*$C66</f>
        <v>0</v>
      </c>
      <c r="TPU66" s="374">
        <f t="shared" ref="TPU66" si="6989">TPU60*$C$65*$C66</f>
        <v>0</v>
      </c>
      <c r="TPW66" s="374">
        <f t="shared" ref="TPW66" si="6990">TPW60*$C$65*$C66</f>
        <v>0</v>
      </c>
      <c r="TPY66" s="374">
        <f t="shared" ref="TPY66" si="6991">TPY60*$C$65*$C66</f>
        <v>0</v>
      </c>
      <c r="TQA66" s="374">
        <f t="shared" ref="TQA66" si="6992">TQA60*$C$65*$C66</f>
        <v>0</v>
      </c>
      <c r="TQC66" s="374">
        <f t="shared" ref="TQC66" si="6993">TQC60*$C$65*$C66</f>
        <v>0</v>
      </c>
      <c r="TQE66" s="374">
        <f t="shared" ref="TQE66" si="6994">TQE60*$C$65*$C66</f>
        <v>0</v>
      </c>
      <c r="TQG66" s="374">
        <f t="shared" ref="TQG66" si="6995">TQG60*$C$65*$C66</f>
        <v>0</v>
      </c>
      <c r="TQI66" s="374">
        <f t="shared" ref="TQI66" si="6996">TQI60*$C$65*$C66</f>
        <v>0</v>
      </c>
      <c r="TQK66" s="374">
        <f t="shared" ref="TQK66" si="6997">TQK60*$C$65*$C66</f>
        <v>0</v>
      </c>
      <c r="TQM66" s="374">
        <f t="shared" ref="TQM66" si="6998">TQM60*$C$65*$C66</f>
        <v>0</v>
      </c>
      <c r="TQO66" s="374">
        <f t="shared" ref="TQO66" si="6999">TQO60*$C$65*$C66</f>
        <v>0</v>
      </c>
      <c r="TQQ66" s="374">
        <f t="shared" ref="TQQ66" si="7000">TQQ60*$C$65*$C66</f>
        <v>0</v>
      </c>
      <c r="TQS66" s="374">
        <f t="shared" ref="TQS66" si="7001">TQS60*$C$65*$C66</f>
        <v>0</v>
      </c>
      <c r="TQU66" s="374">
        <f t="shared" ref="TQU66" si="7002">TQU60*$C$65*$C66</f>
        <v>0</v>
      </c>
      <c r="TQW66" s="374">
        <f t="shared" ref="TQW66" si="7003">TQW60*$C$65*$C66</f>
        <v>0</v>
      </c>
      <c r="TQY66" s="374">
        <f t="shared" ref="TQY66" si="7004">TQY60*$C$65*$C66</f>
        <v>0</v>
      </c>
      <c r="TRA66" s="374">
        <f t="shared" ref="TRA66" si="7005">TRA60*$C$65*$C66</f>
        <v>0</v>
      </c>
      <c r="TRC66" s="374">
        <f t="shared" ref="TRC66" si="7006">TRC60*$C$65*$C66</f>
        <v>0</v>
      </c>
      <c r="TRE66" s="374">
        <f t="shared" ref="TRE66" si="7007">TRE60*$C$65*$C66</f>
        <v>0</v>
      </c>
      <c r="TRG66" s="374">
        <f t="shared" ref="TRG66" si="7008">TRG60*$C$65*$C66</f>
        <v>0</v>
      </c>
      <c r="TRI66" s="374">
        <f t="shared" ref="TRI66" si="7009">TRI60*$C$65*$C66</f>
        <v>0</v>
      </c>
      <c r="TRK66" s="374">
        <f t="shared" ref="TRK66" si="7010">TRK60*$C$65*$C66</f>
        <v>0</v>
      </c>
      <c r="TRM66" s="374">
        <f t="shared" ref="TRM66" si="7011">TRM60*$C$65*$C66</f>
        <v>0</v>
      </c>
      <c r="TRO66" s="374">
        <f t="shared" ref="TRO66" si="7012">TRO60*$C$65*$C66</f>
        <v>0</v>
      </c>
      <c r="TRQ66" s="374">
        <f t="shared" ref="TRQ66" si="7013">TRQ60*$C$65*$C66</f>
        <v>0</v>
      </c>
      <c r="TRS66" s="374">
        <f t="shared" ref="TRS66" si="7014">TRS60*$C$65*$C66</f>
        <v>0</v>
      </c>
      <c r="TRU66" s="374">
        <f t="shared" ref="TRU66" si="7015">TRU60*$C$65*$C66</f>
        <v>0</v>
      </c>
      <c r="TRW66" s="374">
        <f t="shared" ref="TRW66" si="7016">TRW60*$C$65*$C66</f>
        <v>0</v>
      </c>
      <c r="TRY66" s="374">
        <f t="shared" ref="TRY66" si="7017">TRY60*$C$65*$C66</f>
        <v>0</v>
      </c>
      <c r="TSA66" s="374">
        <f t="shared" ref="TSA66" si="7018">TSA60*$C$65*$C66</f>
        <v>0</v>
      </c>
      <c r="TSC66" s="374">
        <f t="shared" ref="TSC66" si="7019">TSC60*$C$65*$C66</f>
        <v>0</v>
      </c>
      <c r="TSE66" s="374">
        <f t="shared" ref="TSE66" si="7020">TSE60*$C$65*$C66</f>
        <v>0</v>
      </c>
      <c r="TSG66" s="374">
        <f t="shared" ref="TSG66" si="7021">TSG60*$C$65*$C66</f>
        <v>0</v>
      </c>
      <c r="TSI66" s="374">
        <f t="shared" ref="TSI66" si="7022">TSI60*$C$65*$C66</f>
        <v>0</v>
      </c>
      <c r="TSK66" s="374">
        <f t="shared" ref="TSK66" si="7023">TSK60*$C$65*$C66</f>
        <v>0</v>
      </c>
      <c r="TSM66" s="374">
        <f t="shared" ref="TSM66" si="7024">TSM60*$C$65*$C66</f>
        <v>0</v>
      </c>
      <c r="TSO66" s="374">
        <f t="shared" ref="TSO66" si="7025">TSO60*$C$65*$C66</f>
        <v>0</v>
      </c>
      <c r="TSQ66" s="374">
        <f t="shared" ref="TSQ66" si="7026">TSQ60*$C$65*$C66</f>
        <v>0</v>
      </c>
      <c r="TSS66" s="374">
        <f t="shared" ref="TSS66" si="7027">TSS60*$C$65*$C66</f>
        <v>0</v>
      </c>
      <c r="TSU66" s="374">
        <f t="shared" ref="TSU66" si="7028">TSU60*$C$65*$C66</f>
        <v>0</v>
      </c>
      <c r="TSW66" s="374">
        <f t="shared" ref="TSW66" si="7029">TSW60*$C$65*$C66</f>
        <v>0</v>
      </c>
      <c r="TSY66" s="374">
        <f t="shared" ref="TSY66" si="7030">TSY60*$C$65*$C66</f>
        <v>0</v>
      </c>
      <c r="TTA66" s="374">
        <f t="shared" ref="TTA66" si="7031">TTA60*$C$65*$C66</f>
        <v>0</v>
      </c>
      <c r="TTC66" s="374">
        <f t="shared" ref="TTC66" si="7032">TTC60*$C$65*$C66</f>
        <v>0</v>
      </c>
      <c r="TTE66" s="374">
        <f t="shared" ref="TTE66" si="7033">TTE60*$C$65*$C66</f>
        <v>0</v>
      </c>
      <c r="TTG66" s="374">
        <f t="shared" ref="TTG66" si="7034">TTG60*$C$65*$C66</f>
        <v>0</v>
      </c>
      <c r="TTI66" s="374">
        <f t="shared" ref="TTI66" si="7035">TTI60*$C$65*$C66</f>
        <v>0</v>
      </c>
      <c r="TTK66" s="374">
        <f t="shared" ref="TTK66" si="7036">TTK60*$C$65*$C66</f>
        <v>0</v>
      </c>
      <c r="TTM66" s="374">
        <f t="shared" ref="TTM66" si="7037">TTM60*$C$65*$C66</f>
        <v>0</v>
      </c>
      <c r="TTO66" s="374">
        <f t="shared" ref="TTO66" si="7038">TTO60*$C$65*$C66</f>
        <v>0</v>
      </c>
      <c r="TTQ66" s="374">
        <f t="shared" ref="TTQ66" si="7039">TTQ60*$C$65*$C66</f>
        <v>0</v>
      </c>
      <c r="TTS66" s="374">
        <f t="shared" ref="TTS66" si="7040">TTS60*$C$65*$C66</f>
        <v>0</v>
      </c>
      <c r="TTU66" s="374">
        <f t="shared" ref="TTU66" si="7041">TTU60*$C$65*$C66</f>
        <v>0</v>
      </c>
      <c r="TTW66" s="374">
        <f t="shared" ref="TTW66" si="7042">TTW60*$C$65*$C66</f>
        <v>0</v>
      </c>
      <c r="TTY66" s="374">
        <f t="shared" ref="TTY66" si="7043">TTY60*$C$65*$C66</f>
        <v>0</v>
      </c>
      <c r="TUA66" s="374">
        <f t="shared" ref="TUA66" si="7044">TUA60*$C$65*$C66</f>
        <v>0</v>
      </c>
      <c r="TUC66" s="374">
        <f t="shared" ref="TUC66" si="7045">TUC60*$C$65*$C66</f>
        <v>0</v>
      </c>
      <c r="TUE66" s="374">
        <f t="shared" ref="TUE66" si="7046">TUE60*$C$65*$C66</f>
        <v>0</v>
      </c>
      <c r="TUG66" s="374">
        <f t="shared" ref="TUG66" si="7047">TUG60*$C$65*$C66</f>
        <v>0</v>
      </c>
      <c r="TUI66" s="374">
        <f t="shared" ref="TUI66" si="7048">TUI60*$C$65*$C66</f>
        <v>0</v>
      </c>
      <c r="TUK66" s="374">
        <f t="shared" ref="TUK66" si="7049">TUK60*$C$65*$C66</f>
        <v>0</v>
      </c>
      <c r="TUM66" s="374">
        <f t="shared" ref="TUM66" si="7050">TUM60*$C$65*$C66</f>
        <v>0</v>
      </c>
      <c r="TUO66" s="374">
        <f t="shared" ref="TUO66" si="7051">TUO60*$C$65*$C66</f>
        <v>0</v>
      </c>
      <c r="TUQ66" s="374">
        <f t="shared" ref="TUQ66" si="7052">TUQ60*$C$65*$C66</f>
        <v>0</v>
      </c>
      <c r="TUS66" s="374">
        <f t="shared" ref="TUS66" si="7053">TUS60*$C$65*$C66</f>
        <v>0</v>
      </c>
      <c r="TUU66" s="374">
        <f t="shared" ref="TUU66" si="7054">TUU60*$C$65*$C66</f>
        <v>0</v>
      </c>
      <c r="TUW66" s="374">
        <f t="shared" ref="TUW66" si="7055">TUW60*$C$65*$C66</f>
        <v>0</v>
      </c>
      <c r="TUY66" s="374">
        <f t="shared" ref="TUY66" si="7056">TUY60*$C$65*$C66</f>
        <v>0</v>
      </c>
      <c r="TVA66" s="374">
        <f t="shared" ref="TVA66" si="7057">TVA60*$C$65*$C66</f>
        <v>0</v>
      </c>
      <c r="TVC66" s="374">
        <f t="shared" ref="TVC66" si="7058">TVC60*$C$65*$C66</f>
        <v>0</v>
      </c>
      <c r="TVE66" s="374">
        <f t="shared" ref="TVE66" si="7059">TVE60*$C$65*$C66</f>
        <v>0</v>
      </c>
      <c r="TVG66" s="374">
        <f t="shared" ref="TVG66" si="7060">TVG60*$C$65*$C66</f>
        <v>0</v>
      </c>
      <c r="TVI66" s="374">
        <f t="shared" ref="TVI66" si="7061">TVI60*$C$65*$C66</f>
        <v>0</v>
      </c>
      <c r="TVK66" s="374">
        <f t="shared" ref="TVK66" si="7062">TVK60*$C$65*$C66</f>
        <v>0</v>
      </c>
      <c r="TVM66" s="374">
        <f t="shared" ref="TVM66" si="7063">TVM60*$C$65*$C66</f>
        <v>0</v>
      </c>
      <c r="TVO66" s="374">
        <f t="shared" ref="TVO66" si="7064">TVO60*$C$65*$C66</f>
        <v>0</v>
      </c>
      <c r="TVQ66" s="374">
        <f t="shared" ref="TVQ66" si="7065">TVQ60*$C$65*$C66</f>
        <v>0</v>
      </c>
      <c r="TVS66" s="374">
        <f t="shared" ref="TVS66" si="7066">TVS60*$C$65*$C66</f>
        <v>0</v>
      </c>
      <c r="TVU66" s="374">
        <f t="shared" ref="TVU66" si="7067">TVU60*$C$65*$C66</f>
        <v>0</v>
      </c>
      <c r="TVW66" s="374">
        <f t="shared" ref="TVW66" si="7068">TVW60*$C$65*$C66</f>
        <v>0</v>
      </c>
      <c r="TVY66" s="374">
        <f t="shared" ref="TVY66" si="7069">TVY60*$C$65*$C66</f>
        <v>0</v>
      </c>
      <c r="TWA66" s="374">
        <f t="shared" ref="TWA66" si="7070">TWA60*$C$65*$C66</f>
        <v>0</v>
      </c>
      <c r="TWC66" s="374">
        <f t="shared" ref="TWC66" si="7071">TWC60*$C$65*$C66</f>
        <v>0</v>
      </c>
      <c r="TWE66" s="374">
        <f t="shared" ref="TWE66" si="7072">TWE60*$C$65*$C66</f>
        <v>0</v>
      </c>
      <c r="TWG66" s="374">
        <f t="shared" ref="TWG66" si="7073">TWG60*$C$65*$C66</f>
        <v>0</v>
      </c>
      <c r="TWI66" s="374">
        <f t="shared" ref="TWI66" si="7074">TWI60*$C$65*$C66</f>
        <v>0</v>
      </c>
      <c r="TWK66" s="374">
        <f t="shared" ref="TWK66" si="7075">TWK60*$C$65*$C66</f>
        <v>0</v>
      </c>
      <c r="TWM66" s="374">
        <f t="shared" ref="TWM66" si="7076">TWM60*$C$65*$C66</f>
        <v>0</v>
      </c>
      <c r="TWO66" s="374">
        <f t="shared" ref="TWO66" si="7077">TWO60*$C$65*$C66</f>
        <v>0</v>
      </c>
      <c r="TWQ66" s="374">
        <f t="shared" ref="TWQ66" si="7078">TWQ60*$C$65*$C66</f>
        <v>0</v>
      </c>
      <c r="TWS66" s="374">
        <f t="shared" ref="TWS66" si="7079">TWS60*$C$65*$C66</f>
        <v>0</v>
      </c>
      <c r="TWU66" s="374">
        <f t="shared" ref="TWU66" si="7080">TWU60*$C$65*$C66</f>
        <v>0</v>
      </c>
      <c r="TWW66" s="374">
        <f t="shared" ref="TWW66" si="7081">TWW60*$C$65*$C66</f>
        <v>0</v>
      </c>
      <c r="TWY66" s="374">
        <f t="shared" ref="TWY66" si="7082">TWY60*$C$65*$C66</f>
        <v>0</v>
      </c>
      <c r="TXA66" s="374">
        <f t="shared" ref="TXA66" si="7083">TXA60*$C$65*$C66</f>
        <v>0</v>
      </c>
      <c r="TXC66" s="374">
        <f t="shared" ref="TXC66" si="7084">TXC60*$C$65*$C66</f>
        <v>0</v>
      </c>
      <c r="TXE66" s="374">
        <f t="shared" ref="TXE66" si="7085">TXE60*$C$65*$C66</f>
        <v>0</v>
      </c>
      <c r="TXG66" s="374">
        <f t="shared" ref="TXG66" si="7086">TXG60*$C$65*$C66</f>
        <v>0</v>
      </c>
      <c r="TXI66" s="374">
        <f t="shared" ref="TXI66" si="7087">TXI60*$C$65*$C66</f>
        <v>0</v>
      </c>
      <c r="TXK66" s="374">
        <f t="shared" ref="TXK66" si="7088">TXK60*$C$65*$C66</f>
        <v>0</v>
      </c>
      <c r="TXM66" s="374">
        <f t="shared" ref="TXM66" si="7089">TXM60*$C$65*$C66</f>
        <v>0</v>
      </c>
      <c r="TXO66" s="374">
        <f t="shared" ref="TXO66" si="7090">TXO60*$C$65*$C66</f>
        <v>0</v>
      </c>
      <c r="TXQ66" s="374">
        <f t="shared" ref="TXQ66" si="7091">TXQ60*$C$65*$C66</f>
        <v>0</v>
      </c>
      <c r="TXS66" s="374">
        <f t="shared" ref="TXS66" si="7092">TXS60*$C$65*$C66</f>
        <v>0</v>
      </c>
      <c r="TXU66" s="374">
        <f t="shared" ref="TXU66" si="7093">TXU60*$C$65*$C66</f>
        <v>0</v>
      </c>
      <c r="TXW66" s="374">
        <f t="shared" ref="TXW66" si="7094">TXW60*$C$65*$C66</f>
        <v>0</v>
      </c>
      <c r="TXY66" s="374">
        <f t="shared" ref="TXY66" si="7095">TXY60*$C$65*$C66</f>
        <v>0</v>
      </c>
      <c r="TYA66" s="374">
        <f t="shared" ref="TYA66" si="7096">TYA60*$C$65*$C66</f>
        <v>0</v>
      </c>
      <c r="TYC66" s="374">
        <f t="shared" ref="TYC66" si="7097">TYC60*$C$65*$C66</f>
        <v>0</v>
      </c>
      <c r="TYE66" s="374">
        <f t="shared" ref="TYE66" si="7098">TYE60*$C$65*$C66</f>
        <v>0</v>
      </c>
      <c r="TYG66" s="374">
        <f t="shared" ref="TYG66" si="7099">TYG60*$C$65*$C66</f>
        <v>0</v>
      </c>
      <c r="TYI66" s="374">
        <f t="shared" ref="TYI66" si="7100">TYI60*$C$65*$C66</f>
        <v>0</v>
      </c>
      <c r="TYK66" s="374">
        <f t="shared" ref="TYK66" si="7101">TYK60*$C$65*$C66</f>
        <v>0</v>
      </c>
      <c r="TYM66" s="374">
        <f t="shared" ref="TYM66" si="7102">TYM60*$C$65*$C66</f>
        <v>0</v>
      </c>
      <c r="TYO66" s="374">
        <f t="shared" ref="TYO66" si="7103">TYO60*$C$65*$C66</f>
        <v>0</v>
      </c>
      <c r="TYQ66" s="374">
        <f t="shared" ref="TYQ66" si="7104">TYQ60*$C$65*$C66</f>
        <v>0</v>
      </c>
      <c r="TYS66" s="374">
        <f t="shared" ref="TYS66" si="7105">TYS60*$C$65*$C66</f>
        <v>0</v>
      </c>
      <c r="TYU66" s="374">
        <f t="shared" ref="TYU66" si="7106">TYU60*$C$65*$C66</f>
        <v>0</v>
      </c>
      <c r="TYW66" s="374">
        <f t="shared" ref="TYW66" si="7107">TYW60*$C$65*$C66</f>
        <v>0</v>
      </c>
      <c r="TYY66" s="374">
        <f t="shared" ref="TYY66" si="7108">TYY60*$C$65*$C66</f>
        <v>0</v>
      </c>
      <c r="TZA66" s="374">
        <f t="shared" ref="TZA66" si="7109">TZA60*$C$65*$C66</f>
        <v>0</v>
      </c>
      <c r="TZC66" s="374">
        <f t="shared" ref="TZC66" si="7110">TZC60*$C$65*$C66</f>
        <v>0</v>
      </c>
      <c r="TZE66" s="374">
        <f t="shared" ref="TZE66" si="7111">TZE60*$C$65*$C66</f>
        <v>0</v>
      </c>
      <c r="TZG66" s="374">
        <f t="shared" ref="TZG66" si="7112">TZG60*$C$65*$C66</f>
        <v>0</v>
      </c>
      <c r="TZI66" s="374">
        <f t="shared" ref="TZI66" si="7113">TZI60*$C$65*$C66</f>
        <v>0</v>
      </c>
      <c r="TZK66" s="374">
        <f t="shared" ref="TZK66" si="7114">TZK60*$C$65*$C66</f>
        <v>0</v>
      </c>
      <c r="TZM66" s="374">
        <f t="shared" ref="TZM66" si="7115">TZM60*$C$65*$C66</f>
        <v>0</v>
      </c>
      <c r="TZO66" s="374">
        <f t="shared" ref="TZO66" si="7116">TZO60*$C$65*$C66</f>
        <v>0</v>
      </c>
      <c r="TZQ66" s="374">
        <f t="shared" ref="TZQ66" si="7117">TZQ60*$C$65*$C66</f>
        <v>0</v>
      </c>
      <c r="TZS66" s="374">
        <f t="shared" ref="TZS66" si="7118">TZS60*$C$65*$C66</f>
        <v>0</v>
      </c>
      <c r="TZU66" s="374">
        <f t="shared" ref="TZU66" si="7119">TZU60*$C$65*$C66</f>
        <v>0</v>
      </c>
      <c r="TZW66" s="374">
        <f t="shared" ref="TZW66" si="7120">TZW60*$C$65*$C66</f>
        <v>0</v>
      </c>
      <c r="TZY66" s="374">
        <f t="shared" ref="TZY66" si="7121">TZY60*$C$65*$C66</f>
        <v>0</v>
      </c>
      <c r="UAA66" s="374">
        <f t="shared" ref="UAA66" si="7122">UAA60*$C$65*$C66</f>
        <v>0</v>
      </c>
      <c r="UAC66" s="374">
        <f t="shared" ref="UAC66" si="7123">UAC60*$C$65*$C66</f>
        <v>0</v>
      </c>
      <c r="UAE66" s="374">
        <f t="shared" ref="UAE66" si="7124">UAE60*$C$65*$C66</f>
        <v>0</v>
      </c>
      <c r="UAG66" s="374">
        <f t="shared" ref="UAG66" si="7125">UAG60*$C$65*$C66</f>
        <v>0</v>
      </c>
      <c r="UAI66" s="374">
        <f t="shared" ref="UAI66" si="7126">UAI60*$C$65*$C66</f>
        <v>0</v>
      </c>
      <c r="UAK66" s="374">
        <f t="shared" ref="UAK66" si="7127">UAK60*$C$65*$C66</f>
        <v>0</v>
      </c>
      <c r="UAM66" s="374">
        <f t="shared" ref="UAM66" si="7128">UAM60*$C$65*$C66</f>
        <v>0</v>
      </c>
      <c r="UAO66" s="374">
        <f t="shared" ref="UAO66" si="7129">UAO60*$C$65*$C66</f>
        <v>0</v>
      </c>
      <c r="UAQ66" s="374">
        <f t="shared" ref="UAQ66" si="7130">UAQ60*$C$65*$C66</f>
        <v>0</v>
      </c>
      <c r="UAS66" s="374">
        <f t="shared" ref="UAS66" si="7131">UAS60*$C$65*$C66</f>
        <v>0</v>
      </c>
      <c r="UAU66" s="374">
        <f t="shared" ref="UAU66" si="7132">UAU60*$C$65*$C66</f>
        <v>0</v>
      </c>
      <c r="UAW66" s="374">
        <f t="shared" ref="UAW66" si="7133">UAW60*$C$65*$C66</f>
        <v>0</v>
      </c>
      <c r="UAY66" s="374">
        <f t="shared" ref="UAY66" si="7134">UAY60*$C$65*$C66</f>
        <v>0</v>
      </c>
      <c r="UBA66" s="374">
        <f t="shared" ref="UBA66" si="7135">UBA60*$C$65*$C66</f>
        <v>0</v>
      </c>
      <c r="UBC66" s="374">
        <f t="shared" ref="UBC66" si="7136">UBC60*$C$65*$C66</f>
        <v>0</v>
      </c>
      <c r="UBE66" s="374">
        <f t="shared" ref="UBE66" si="7137">UBE60*$C$65*$C66</f>
        <v>0</v>
      </c>
      <c r="UBG66" s="374">
        <f t="shared" ref="UBG66" si="7138">UBG60*$C$65*$C66</f>
        <v>0</v>
      </c>
      <c r="UBI66" s="374">
        <f t="shared" ref="UBI66" si="7139">UBI60*$C$65*$C66</f>
        <v>0</v>
      </c>
      <c r="UBK66" s="374">
        <f t="shared" ref="UBK66" si="7140">UBK60*$C$65*$C66</f>
        <v>0</v>
      </c>
      <c r="UBM66" s="374">
        <f t="shared" ref="UBM66" si="7141">UBM60*$C$65*$C66</f>
        <v>0</v>
      </c>
      <c r="UBO66" s="374">
        <f t="shared" ref="UBO66" si="7142">UBO60*$C$65*$C66</f>
        <v>0</v>
      </c>
      <c r="UBQ66" s="374">
        <f t="shared" ref="UBQ66" si="7143">UBQ60*$C$65*$C66</f>
        <v>0</v>
      </c>
      <c r="UBS66" s="374">
        <f t="shared" ref="UBS66" si="7144">UBS60*$C$65*$C66</f>
        <v>0</v>
      </c>
      <c r="UBU66" s="374">
        <f t="shared" ref="UBU66" si="7145">UBU60*$C$65*$C66</f>
        <v>0</v>
      </c>
      <c r="UBW66" s="374">
        <f t="shared" ref="UBW66" si="7146">UBW60*$C$65*$C66</f>
        <v>0</v>
      </c>
      <c r="UBY66" s="374">
        <f t="shared" ref="UBY66" si="7147">UBY60*$C$65*$C66</f>
        <v>0</v>
      </c>
      <c r="UCA66" s="374">
        <f t="shared" ref="UCA66" si="7148">UCA60*$C$65*$C66</f>
        <v>0</v>
      </c>
      <c r="UCC66" s="374">
        <f t="shared" ref="UCC66" si="7149">UCC60*$C$65*$C66</f>
        <v>0</v>
      </c>
      <c r="UCE66" s="374">
        <f t="shared" ref="UCE66" si="7150">UCE60*$C$65*$C66</f>
        <v>0</v>
      </c>
      <c r="UCG66" s="374">
        <f t="shared" ref="UCG66" si="7151">UCG60*$C$65*$C66</f>
        <v>0</v>
      </c>
      <c r="UCI66" s="374">
        <f t="shared" ref="UCI66" si="7152">UCI60*$C$65*$C66</f>
        <v>0</v>
      </c>
      <c r="UCK66" s="374">
        <f t="shared" ref="UCK66" si="7153">UCK60*$C$65*$C66</f>
        <v>0</v>
      </c>
      <c r="UCM66" s="374">
        <f t="shared" ref="UCM66" si="7154">UCM60*$C$65*$C66</f>
        <v>0</v>
      </c>
      <c r="UCO66" s="374">
        <f t="shared" ref="UCO66" si="7155">UCO60*$C$65*$C66</f>
        <v>0</v>
      </c>
      <c r="UCQ66" s="374">
        <f t="shared" ref="UCQ66" si="7156">UCQ60*$C$65*$C66</f>
        <v>0</v>
      </c>
      <c r="UCS66" s="374">
        <f t="shared" ref="UCS66" si="7157">UCS60*$C$65*$C66</f>
        <v>0</v>
      </c>
      <c r="UCU66" s="374">
        <f t="shared" ref="UCU66" si="7158">UCU60*$C$65*$C66</f>
        <v>0</v>
      </c>
      <c r="UCW66" s="374">
        <f t="shared" ref="UCW66" si="7159">UCW60*$C$65*$C66</f>
        <v>0</v>
      </c>
      <c r="UCY66" s="374">
        <f t="shared" ref="UCY66" si="7160">UCY60*$C$65*$C66</f>
        <v>0</v>
      </c>
      <c r="UDA66" s="374">
        <f t="shared" ref="UDA66" si="7161">UDA60*$C$65*$C66</f>
        <v>0</v>
      </c>
      <c r="UDC66" s="374">
        <f t="shared" ref="UDC66" si="7162">UDC60*$C$65*$C66</f>
        <v>0</v>
      </c>
      <c r="UDE66" s="374">
        <f t="shared" ref="UDE66" si="7163">UDE60*$C$65*$C66</f>
        <v>0</v>
      </c>
      <c r="UDG66" s="374">
        <f t="shared" ref="UDG66" si="7164">UDG60*$C$65*$C66</f>
        <v>0</v>
      </c>
      <c r="UDI66" s="374">
        <f t="shared" ref="UDI66" si="7165">UDI60*$C$65*$C66</f>
        <v>0</v>
      </c>
      <c r="UDK66" s="374">
        <f t="shared" ref="UDK66" si="7166">UDK60*$C$65*$C66</f>
        <v>0</v>
      </c>
      <c r="UDM66" s="374">
        <f t="shared" ref="UDM66" si="7167">UDM60*$C$65*$C66</f>
        <v>0</v>
      </c>
      <c r="UDO66" s="374">
        <f t="shared" ref="UDO66" si="7168">UDO60*$C$65*$C66</f>
        <v>0</v>
      </c>
      <c r="UDQ66" s="374">
        <f t="shared" ref="UDQ66" si="7169">UDQ60*$C$65*$C66</f>
        <v>0</v>
      </c>
      <c r="UDS66" s="374">
        <f t="shared" ref="UDS66" si="7170">UDS60*$C$65*$C66</f>
        <v>0</v>
      </c>
      <c r="UDU66" s="374">
        <f t="shared" ref="UDU66" si="7171">UDU60*$C$65*$C66</f>
        <v>0</v>
      </c>
      <c r="UDW66" s="374">
        <f t="shared" ref="UDW66" si="7172">UDW60*$C$65*$C66</f>
        <v>0</v>
      </c>
      <c r="UDY66" s="374">
        <f t="shared" ref="UDY66" si="7173">UDY60*$C$65*$C66</f>
        <v>0</v>
      </c>
      <c r="UEA66" s="374">
        <f t="shared" ref="UEA66" si="7174">UEA60*$C$65*$C66</f>
        <v>0</v>
      </c>
      <c r="UEC66" s="374">
        <f t="shared" ref="UEC66" si="7175">UEC60*$C$65*$C66</f>
        <v>0</v>
      </c>
      <c r="UEE66" s="374">
        <f t="shared" ref="UEE66" si="7176">UEE60*$C$65*$C66</f>
        <v>0</v>
      </c>
      <c r="UEG66" s="374">
        <f t="shared" ref="UEG66" si="7177">UEG60*$C$65*$C66</f>
        <v>0</v>
      </c>
      <c r="UEI66" s="374">
        <f t="shared" ref="UEI66" si="7178">UEI60*$C$65*$C66</f>
        <v>0</v>
      </c>
      <c r="UEK66" s="374">
        <f t="shared" ref="UEK66" si="7179">UEK60*$C$65*$C66</f>
        <v>0</v>
      </c>
      <c r="UEM66" s="374">
        <f t="shared" ref="UEM66" si="7180">UEM60*$C$65*$C66</f>
        <v>0</v>
      </c>
      <c r="UEO66" s="374">
        <f t="shared" ref="UEO66" si="7181">UEO60*$C$65*$C66</f>
        <v>0</v>
      </c>
      <c r="UEQ66" s="374">
        <f t="shared" ref="UEQ66" si="7182">UEQ60*$C$65*$C66</f>
        <v>0</v>
      </c>
      <c r="UES66" s="374">
        <f t="shared" ref="UES66" si="7183">UES60*$C$65*$C66</f>
        <v>0</v>
      </c>
      <c r="UEU66" s="374">
        <f t="shared" ref="UEU66" si="7184">UEU60*$C$65*$C66</f>
        <v>0</v>
      </c>
      <c r="UEW66" s="374">
        <f t="shared" ref="UEW66" si="7185">UEW60*$C$65*$C66</f>
        <v>0</v>
      </c>
      <c r="UEY66" s="374">
        <f t="shared" ref="UEY66" si="7186">UEY60*$C$65*$C66</f>
        <v>0</v>
      </c>
      <c r="UFA66" s="374">
        <f t="shared" ref="UFA66" si="7187">UFA60*$C$65*$C66</f>
        <v>0</v>
      </c>
      <c r="UFC66" s="374">
        <f t="shared" ref="UFC66" si="7188">UFC60*$C$65*$C66</f>
        <v>0</v>
      </c>
      <c r="UFE66" s="374">
        <f t="shared" ref="UFE66" si="7189">UFE60*$C$65*$C66</f>
        <v>0</v>
      </c>
      <c r="UFG66" s="374">
        <f t="shared" ref="UFG66" si="7190">UFG60*$C$65*$C66</f>
        <v>0</v>
      </c>
      <c r="UFI66" s="374">
        <f t="shared" ref="UFI66" si="7191">UFI60*$C$65*$C66</f>
        <v>0</v>
      </c>
      <c r="UFK66" s="374">
        <f t="shared" ref="UFK66" si="7192">UFK60*$C$65*$C66</f>
        <v>0</v>
      </c>
      <c r="UFM66" s="374">
        <f t="shared" ref="UFM66" si="7193">UFM60*$C$65*$C66</f>
        <v>0</v>
      </c>
      <c r="UFO66" s="374">
        <f t="shared" ref="UFO66" si="7194">UFO60*$C$65*$C66</f>
        <v>0</v>
      </c>
      <c r="UFQ66" s="374">
        <f t="shared" ref="UFQ66" si="7195">UFQ60*$C$65*$C66</f>
        <v>0</v>
      </c>
      <c r="UFS66" s="374">
        <f t="shared" ref="UFS66" si="7196">UFS60*$C$65*$C66</f>
        <v>0</v>
      </c>
      <c r="UFU66" s="374">
        <f t="shared" ref="UFU66" si="7197">UFU60*$C$65*$C66</f>
        <v>0</v>
      </c>
      <c r="UFW66" s="374">
        <f t="shared" ref="UFW66" si="7198">UFW60*$C$65*$C66</f>
        <v>0</v>
      </c>
      <c r="UFY66" s="374">
        <f t="shared" ref="UFY66" si="7199">UFY60*$C$65*$C66</f>
        <v>0</v>
      </c>
      <c r="UGA66" s="374">
        <f t="shared" ref="UGA66" si="7200">UGA60*$C$65*$C66</f>
        <v>0</v>
      </c>
      <c r="UGC66" s="374">
        <f t="shared" ref="UGC66" si="7201">UGC60*$C$65*$C66</f>
        <v>0</v>
      </c>
      <c r="UGE66" s="374">
        <f t="shared" ref="UGE66" si="7202">UGE60*$C$65*$C66</f>
        <v>0</v>
      </c>
      <c r="UGG66" s="374">
        <f t="shared" ref="UGG66" si="7203">UGG60*$C$65*$C66</f>
        <v>0</v>
      </c>
      <c r="UGI66" s="374">
        <f t="shared" ref="UGI66" si="7204">UGI60*$C$65*$C66</f>
        <v>0</v>
      </c>
      <c r="UGK66" s="374">
        <f t="shared" ref="UGK66" si="7205">UGK60*$C$65*$C66</f>
        <v>0</v>
      </c>
      <c r="UGM66" s="374">
        <f t="shared" ref="UGM66" si="7206">UGM60*$C$65*$C66</f>
        <v>0</v>
      </c>
      <c r="UGO66" s="374">
        <f t="shared" ref="UGO66" si="7207">UGO60*$C$65*$C66</f>
        <v>0</v>
      </c>
      <c r="UGQ66" s="374">
        <f t="shared" ref="UGQ66" si="7208">UGQ60*$C$65*$C66</f>
        <v>0</v>
      </c>
      <c r="UGS66" s="374">
        <f t="shared" ref="UGS66" si="7209">UGS60*$C$65*$C66</f>
        <v>0</v>
      </c>
      <c r="UGU66" s="374">
        <f t="shared" ref="UGU66" si="7210">UGU60*$C$65*$C66</f>
        <v>0</v>
      </c>
      <c r="UGW66" s="374">
        <f t="shared" ref="UGW66" si="7211">UGW60*$C$65*$C66</f>
        <v>0</v>
      </c>
      <c r="UGY66" s="374">
        <f t="shared" ref="UGY66" si="7212">UGY60*$C$65*$C66</f>
        <v>0</v>
      </c>
      <c r="UHA66" s="374">
        <f t="shared" ref="UHA66" si="7213">UHA60*$C$65*$C66</f>
        <v>0</v>
      </c>
      <c r="UHC66" s="374">
        <f t="shared" ref="UHC66" si="7214">UHC60*$C$65*$C66</f>
        <v>0</v>
      </c>
      <c r="UHE66" s="374">
        <f t="shared" ref="UHE66" si="7215">UHE60*$C$65*$C66</f>
        <v>0</v>
      </c>
      <c r="UHG66" s="374">
        <f t="shared" ref="UHG66" si="7216">UHG60*$C$65*$C66</f>
        <v>0</v>
      </c>
      <c r="UHI66" s="374">
        <f t="shared" ref="UHI66" si="7217">UHI60*$C$65*$C66</f>
        <v>0</v>
      </c>
      <c r="UHK66" s="374">
        <f t="shared" ref="UHK66" si="7218">UHK60*$C$65*$C66</f>
        <v>0</v>
      </c>
      <c r="UHM66" s="374">
        <f t="shared" ref="UHM66" si="7219">UHM60*$C$65*$C66</f>
        <v>0</v>
      </c>
      <c r="UHO66" s="374">
        <f t="shared" ref="UHO66" si="7220">UHO60*$C$65*$C66</f>
        <v>0</v>
      </c>
      <c r="UHQ66" s="374">
        <f t="shared" ref="UHQ66" si="7221">UHQ60*$C$65*$C66</f>
        <v>0</v>
      </c>
      <c r="UHS66" s="374">
        <f t="shared" ref="UHS66" si="7222">UHS60*$C$65*$C66</f>
        <v>0</v>
      </c>
      <c r="UHU66" s="374">
        <f t="shared" ref="UHU66" si="7223">UHU60*$C$65*$C66</f>
        <v>0</v>
      </c>
      <c r="UHW66" s="374">
        <f t="shared" ref="UHW66" si="7224">UHW60*$C$65*$C66</f>
        <v>0</v>
      </c>
      <c r="UHY66" s="374">
        <f t="shared" ref="UHY66" si="7225">UHY60*$C$65*$C66</f>
        <v>0</v>
      </c>
      <c r="UIA66" s="374">
        <f t="shared" ref="UIA66" si="7226">UIA60*$C$65*$C66</f>
        <v>0</v>
      </c>
      <c r="UIC66" s="374">
        <f t="shared" ref="UIC66" si="7227">UIC60*$C$65*$C66</f>
        <v>0</v>
      </c>
      <c r="UIE66" s="374">
        <f t="shared" ref="UIE66" si="7228">UIE60*$C$65*$C66</f>
        <v>0</v>
      </c>
      <c r="UIG66" s="374">
        <f t="shared" ref="UIG66" si="7229">UIG60*$C$65*$C66</f>
        <v>0</v>
      </c>
      <c r="UII66" s="374">
        <f t="shared" ref="UII66" si="7230">UII60*$C$65*$C66</f>
        <v>0</v>
      </c>
      <c r="UIK66" s="374">
        <f t="shared" ref="UIK66" si="7231">UIK60*$C$65*$C66</f>
        <v>0</v>
      </c>
      <c r="UIM66" s="374">
        <f t="shared" ref="UIM66" si="7232">UIM60*$C$65*$C66</f>
        <v>0</v>
      </c>
      <c r="UIO66" s="374">
        <f t="shared" ref="UIO66" si="7233">UIO60*$C$65*$C66</f>
        <v>0</v>
      </c>
      <c r="UIQ66" s="374">
        <f t="shared" ref="UIQ66" si="7234">UIQ60*$C$65*$C66</f>
        <v>0</v>
      </c>
      <c r="UIS66" s="374">
        <f t="shared" ref="UIS66" si="7235">UIS60*$C$65*$C66</f>
        <v>0</v>
      </c>
      <c r="UIU66" s="374">
        <f t="shared" ref="UIU66" si="7236">UIU60*$C$65*$C66</f>
        <v>0</v>
      </c>
      <c r="UIW66" s="374">
        <f t="shared" ref="UIW66" si="7237">UIW60*$C$65*$C66</f>
        <v>0</v>
      </c>
      <c r="UIY66" s="374">
        <f t="shared" ref="UIY66" si="7238">UIY60*$C$65*$C66</f>
        <v>0</v>
      </c>
      <c r="UJA66" s="374">
        <f t="shared" ref="UJA66" si="7239">UJA60*$C$65*$C66</f>
        <v>0</v>
      </c>
      <c r="UJC66" s="374">
        <f t="shared" ref="UJC66" si="7240">UJC60*$C$65*$C66</f>
        <v>0</v>
      </c>
      <c r="UJE66" s="374">
        <f t="shared" ref="UJE66" si="7241">UJE60*$C$65*$C66</f>
        <v>0</v>
      </c>
      <c r="UJG66" s="374">
        <f t="shared" ref="UJG66" si="7242">UJG60*$C$65*$C66</f>
        <v>0</v>
      </c>
      <c r="UJI66" s="374">
        <f t="shared" ref="UJI66" si="7243">UJI60*$C$65*$C66</f>
        <v>0</v>
      </c>
      <c r="UJK66" s="374">
        <f t="shared" ref="UJK66" si="7244">UJK60*$C$65*$C66</f>
        <v>0</v>
      </c>
      <c r="UJM66" s="374">
        <f t="shared" ref="UJM66" si="7245">UJM60*$C$65*$C66</f>
        <v>0</v>
      </c>
      <c r="UJO66" s="374">
        <f t="shared" ref="UJO66" si="7246">UJO60*$C$65*$C66</f>
        <v>0</v>
      </c>
      <c r="UJQ66" s="374">
        <f t="shared" ref="UJQ66" si="7247">UJQ60*$C$65*$C66</f>
        <v>0</v>
      </c>
      <c r="UJS66" s="374">
        <f t="shared" ref="UJS66" si="7248">UJS60*$C$65*$C66</f>
        <v>0</v>
      </c>
      <c r="UJU66" s="374">
        <f t="shared" ref="UJU66" si="7249">UJU60*$C$65*$C66</f>
        <v>0</v>
      </c>
      <c r="UJW66" s="374">
        <f t="shared" ref="UJW66" si="7250">UJW60*$C$65*$C66</f>
        <v>0</v>
      </c>
      <c r="UJY66" s="374">
        <f t="shared" ref="UJY66" si="7251">UJY60*$C$65*$C66</f>
        <v>0</v>
      </c>
      <c r="UKA66" s="374">
        <f t="shared" ref="UKA66" si="7252">UKA60*$C$65*$C66</f>
        <v>0</v>
      </c>
      <c r="UKC66" s="374">
        <f t="shared" ref="UKC66" si="7253">UKC60*$C$65*$C66</f>
        <v>0</v>
      </c>
      <c r="UKE66" s="374">
        <f t="shared" ref="UKE66" si="7254">UKE60*$C$65*$C66</f>
        <v>0</v>
      </c>
      <c r="UKG66" s="374">
        <f t="shared" ref="UKG66" si="7255">UKG60*$C$65*$C66</f>
        <v>0</v>
      </c>
      <c r="UKI66" s="374">
        <f t="shared" ref="UKI66" si="7256">UKI60*$C$65*$C66</f>
        <v>0</v>
      </c>
      <c r="UKK66" s="374">
        <f t="shared" ref="UKK66" si="7257">UKK60*$C$65*$C66</f>
        <v>0</v>
      </c>
      <c r="UKM66" s="374">
        <f t="shared" ref="UKM66" si="7258">UKM60*$C$65*$C66</f>
        <v>0</v>
      </c>
      <c r="UKO66" s="374">
        <f t="shared" ref="UKO66" si="7259">UKO60*$C$65*$C66</f>
        <v>0</v>
      </c>
      <c r="UKQ66" s="374">
        <f t="shared" ref="UKQ66" si="7260">UKQ60*$C$65*$C66</f>
        <v>0</v>
      </c>
      <c r="UKS66" s="374">
        <f t="shared" ref="UKS66" si="7261">UKS60*$C$65*$C66</f>
        <v>0</v>
      </c>
      <c r="UKU66" s="374">
        <f t="shared" ref="UKU66" si="7262">UKU60*$C$65*$C66</f>
        <v>0</v>
      </c>
      <c r="UKW66" s="374">
        <f t="shared" ref="UKW66" si="7263">UKW60*$C$65*$C66</f>
        <v>0</v>
      </c>
      <c r="UKY66" s="374">
        <f t="shared" ref="UKY66" si="7264">UKY60*$C$65*$C66</f>
        <v>0</v>
      </c>
      <c r="ULA66" s="374">
        <f t="shared" ref="ULA66" si="7265">ULA60*$C$65*$C66</f>
        <v>0</v>
      </c>
      <c r="ULC66" s="374">
        <f t="shared" ref="ULC66" si="7266">ULC60*$C$65*$C66</f>
        <v>0</v>
      </c>
      <c r="ULE66" s="374">
        <f t="shared" ref="ULE66" si="7267">ULE60*$C$65*$C66</f>
        <v>0</v>
      </c>
      <c r="ULG66" s="374">
        <f t="shared" ref="ULG66" si="7268">ULG60*$C$65*$C66</f>
        <v>0</v>
      </c>
      <c r="ULI66" s="374">
        <f t="shared" ref="ULI66" si="7269">ULI60*$C$65*$C66</f>
        <v>0</v>
      </c>
      <c r="ULK66" s="374">
        <f t="shared" ref="ULK66" si="7270">ULK60*$C$65*$C66</f>
        <v>0</v>
      </c>
      <c r="ULM66" s="374">
        <f t="shared" ref="ULM66" si="7271">ULM60*$C$65*$C66</f>
        <v>0</v>
      </c>
      <c r="ULO66" s="374">
        <f t="shared" ref="ULO66" si="7272">ULO60*$C$65*$C66</f>
        <v>0</v>
      </c>
      <c r="ULQ66" s="374">
        <f t="shared" ref="ULQ66" si="7273">ULQ60*$C$65*$C66</f>
        <v>0</v>
      </c>
      <c r="ULS66" s="374">
        <f t="shared" ref="ULS66" si="7274">ULS60*$C$65*$C66</f>
        <v>0</v>
      </c>
      <c r="ULU66" s="374">
        <f t="shared" ref="ULU66" si="7275">ULU60*$C$65*$C66</f>
        <v>0</v>
      </c>
      <c r="ULW66" s="374">
        <f t="shared" ref="ULW66" si="7276">ULW60*$C$65*$C66</f>
        <v>0</v>
      </c>
      <c r="ULY66" s="374">
        <f t="shared" ref="ULY66" si="7277">ULY60*$C$65*$C66</f>
        <v>0</v>
      </c>
      <c r="UMA66" s="374">
        <f t="shared" ref="UMA66" si="7278">UMA60*$C$65*$C66</f>
        <v>0</v>
      </c>
      <c r="UMC66" s="374">
        <f t="shared" ref="UMC66" si="7279">UMC60*$C$65*$C66</f>
        <v>0</v>
      </c>
      <c r="UME66" s="374">
        <f t="shared" ref="UME66" si="7280">UME60*$C$65*$C66</f>
        <v>0</v>
      </c>
      <c r="UMG66" s="374">
        <f t="shared" ref="UMG66" si="7281">UMG60*$C$65*$C66</f>
        <v>0</v>
      </c>
      <c r="UMI66" s="374">
        <f t="shared" ref="UMI66" si="7282">UMI60*$C$65*$C66</f>
        <v>0</v>
      </c>
      <c r="UMK66" s="374">
        <f t="shared" ref="UMK66" si="7283">UMK60*$C$65*$C66</f>
        <v>0</v>
      </c>
      <c r="UMM66" s="374">
        <f t="shared" ref="UMM66" si="7284">UMM60*$C$65*$C66</f>
        <v>0</v>
      </c>
      <c r="UMO66" s="374">
        <f t="shared" ref="UMO66" si="7285">UMO60*$C$65*$C66</f>
        <v>0</v>
      </c>
      <c r="UMQ66" s="374">
        <f t="shared" ref="UMQ66" si="7286">UMQ60*$C$65*$C66</f>
        <v>0</v>
      </c>
      <c r="UMS66" s="374">
        <f t="shared" ref="UMS66" si="7287">UMS60*$C$65*$C66</f>
        <v>0</v>
      </c>
      <c r="UMU66" s="374">
        <f t="shared" ref="UMU66" si="7288">UMU60*$C$65*$C66</f>
        <v>0</v>
      </c>
      <c r="UMW66" s="374">
        <f t="shared" ref="UMW66" si="7289">UMW60*$C$65*$C66</f>
        <v>0</v>
      </c>
      <c r="UMY66" s="374">
        <f t="shared" ref="UMY66" si="7290">UMY60*$C$65*$C66</f>
        <v>0</v>
      </c>
      <c r="UNA66" s="374">
        <f t="shared" ref="UNA66" si="7291">UNA60*$C$65*$C66</f>
        <v>0</v>
      </c>
      <c r="UNC66" s="374">
        <f t="shared" ref="UNC66" si="7292">UNC60*$C$65*$C66</f>
        <v>0</v>
      </c>
      <c r="UNE66" s="374">
        <f t="shared" ref="UNE66" si="7293">UNE60*$C$65*$C66</f>
        <v>0</v>
      </c>
      <c r="UNG66" s="374">
        <f t="shared" ref="UNG66" si="7294">UNG60*$C$65*$C66</f>
        <v>0</v>
      </c>
      <c r="UNI66" s="374">
        <f t="shared" ref="UNI66" si="7295">UNI60*$C$65*$C66</f>
        <v>0</v>
      </c>
      <c r="UNK66" s="374">
        <f t="shared" ref="UNK66" si="7296">UNK60*$C$65*$C66</f>
        <v>0</v>
      </c>
      <c r="UNM66" s="374">
        <f t="shared" ref="UNM66" si="7297">UNM60*$C$65*$C66</f>
        <v>0</v>
      </c>
      <c r="UNO66" s="374">
        <f t="shared" ref="UNO66" si="7298">UNO60*$C$65*$C66</f>
        <v>0</v>
      </c>
      <c r="UNQ66" s="374">
        <f t="shared" ref="UNQ66" si="7299">UNQ60*$C$65*$C66</f>
        <v>0</v>
      </c>
      <c r="UNS66" s="374">
        <f t="shared" ref="UNS66" si="7300">UNS60*$C$65*$C66</f>
        <v>0</v>
      </c>
      <c r="UNU66" s="374">
        <f t="shared" ref="UNU66" si="7301">UNU60*$C$65*$C66</f>
        <v>0</v>
      </c>
      <c r="UNW66" s="374">
        <f t="shared" ref="UNW66" si="7302">UNW60*$C$65*$C66</f>
        <v>0</v>
      </c>
      <c r="UNY66" s="374">
        <f t="shared" ref="UNY66" si="7303">UNY60*$C$65*$C66</f>
        <v>0</v>
      </c>
      <c r="UOA66" s="374">
        <f t="shared" ref="UOA66" si="7304">UOA60*$C$65*$C66</f>
        <v>0</v>
      </c>
      <c r="UOC66" s="374">
        <f t="shared" ref="UOC66" si="7305">UOC60*$C$65*$C66</f>
        <v>0</v>
      </c>
      <c r="UOE66" s="374">
        <f t="shared" ref="UOE66" si="7306">UOE60*$C$65*$C66</f>
        <v>0</v>
      </c>
      <c r="UOG66" s="374">
        <f t="shared" ref="UOG66" si="7307">UOG60*$C$65*$C66</f>
        <v>0</v>
      </c>
      <c r="UOI66" s="374">
        <f t="shared" ref="UOI66" si="7308">UOI60*$C$65*$C66</f>
        <v>0</v>
      </c>
      <c r="UOK66" s="374">
        <f t="shared" ref="UOK66" si="7309">UOK60*$C$65*$C66</f>
        <v>0</v>
      </c>
      <c r="UOM66" s="374">
        <f t="shared" ref="UOM66" si="7310">UOM60*$C$65*$C66</f>
        <v>0</v>
      </c>
      <c r="UOO66" s="374">
        <f t="shared" ref="UOO66" si="7311">UOO60*$C$65*$C66</f>
        <v>0</v>
      </c>
      <c r="UOQ66" s="374">
        <f t="shared" ref="UOQ66" si="7312">UOQ60*$C$65*$C66</f>
        <v>0</v>
      </c>
      <c r="UOS66" s="374">
        <f t="shared" ref="UOS66" si="7313">UOS60*$C$65*$C66</f>
        <v>0</v>
      </c>
      <c r="UOU66" s="374">
        <f t="shared" ref="UOU66" si="7314">UOU60*$C$65*$C66</f>
        <v>0</v>
      </c>
      <c r="UOW66" s="374">
        <f t="shared" ref="UOW66" si="7315">UOW60*$C$65*$C66</f>
        <v>0</v>
      </c>
      <c r="UOY66" s="374">
        <f t="shared" ref="UOY66" si="7316">UOY60*$C$65*$C66</f>
        <v>0</v>
      </c>
      <c r="UPA66" s="374">
        <f t="shared" ref="UPA66" si="7317">UPA60*$C$65*$C66</f>
        <v>0</v>
      </c>
      <c r="UPC66" s="374">
        <f t="shared" ref="UPC66" si="7318">UPC60*$C$65*$C66</f>
        <v>0</v>
      </c>
      <c r="UPE66" s="374">
        <f t="shared" ref="UPE66" si="7319">UPE60*$C$65*$C66</f>
        <v>0</v>
      </c>
      <c r="UPG66" s="374">
        <f t="shared" ref="UPG66" si="7320">UPG60*$C$65*$C66</f>
        <v>0</v>
      </c>
      <c r="UPI66" s="374">
        <f t="shared" ref="UPI66" si="7321">UPI60*$C$65*$C66</f>
        <v>0</v>
      </c>
      <c r="UPK66" s="374">
        <f t="shared" ref="UPK66" si="7322">UPK60*$C$65*$C66</f>
        <v>0</v>
      </c>
      <c r="UPM66" s="374">
        <f t="shared" ref="UPM66" si="7323">UPM60*$C$65*$C66</f>
        <v>0</v>
      </c>
      <c r="UPO66" s="374">
        <f t="shared" ref="UPO66" si="7324">UPO60*$C$65*$C66</f>
        <v>0</v>
      </c>
      <c r="UPQ66" s="374">
        <f t="shared" ref="UPQ66" si="7325">UPQ60*$C$65*$C66</f>
        <v>0</v>
      </c>
      <c r="UPS66" s="374">
        <f t="shared" ref="UPS66" si="7326">UPS60*$C$65*$C66</f>
        <v>0</v>
      </c>
      <c r="UPU66" s="374">
        <f t="shared" ref="UPU66" si="7327">UPU60*$C$65*$C66</f>
        <v>0</v>
      </c>
      <c r="UPW66" s="374">
        <f t="shared" ref="UPW66" si="7328">UPW60*$C$65*$C66</f>
        <v>0</v>
      </c>
      <c r="UPY66" s="374">
        <f t="shared" ref="UPY66" si="7329">UPY60*$C$65*$C66</f>
        <v>0</v>
      </c>
      <c r="UQA66" s="374">
        <f t="shared" ref="UQA66" si="7330">UQA60*$C$65*$C66</f>
        <v>0</v>
      </c>
      <c r="UQC66" s="374">
        <f t="shared" ref="UQC66" si="7331">UQC60*$C$65*$C66</f>
        <v>0</v>
      </c>
      <c r="UQE66" s="374">
        <f t="shared" ref="UQE66" si="7332">UQE60*$C$65*$C66</f>
        <v>0</v>
      </c>
      <c r="UQG66" s="374">
        <f t="shared" ref="UQG66" si="7333">UQG60*$C$65*$C66</f>
        <v>0</v>
      </c>
      <c r="UQI66" s="374">
        <f t="shared" ref="UQI66" si="7334">UQI60*$C$65*$C66</f>
        <v>0</v>
      </c>
      <c r="UQK66" s="374">
        <f t="shared" ref="UQK66" si="7335">UQK60*$C$65*$C66</f>
        <v>0</v>
      </c>
      <c r="UQM66" s="374">
        <f t="shared" ref="UQM66" si="7336">UQM60*$C$65*$C66</f>
        <v>0</v>
      </c>
      <c r="UQO66" s="374">
        <f t="shared" ref="UQO66" si="7337">UQO60*$C$65*$C66</f>
        <v>0</v>
      </c>
      <c r="UQQ66" s="374">
        <f t="shared" ref="UQQ66" si="7338">UQQ60*$C$65*$C66</f>
        <v>0</v>
      </c>
      <c r="UQS66" s="374">
        <f t="shared" ref="UQS66" si="7339">UQS60*$C$65*$C66</f>
        <v>0</v>
      </c>
      <c r="UQU66" s="374">
        <f t="shared" ref="UQU66" si="7340">UQU60*$C$65*$C66</f>
        <v>0</v>
      </c>
      <c r="UQW66" s="374">
        <f t="shared" ref="UQW66" si="7341">UQW60*$C$65*$C66</f>
        <v>0</v>
      </c>
      <c r="UQY66" s="374">
        <f t="shared" ref="UQY66" si="7342">UQY60*$C$65*$C66</f>
        <v>0</v>
      </c>
      <c r="URA66" s="374">
        <f t="shared" ref="URA66" si="7343">URA60*$C$65*$C66</f>
        <v>0</v>
      </c>
      <c r="URC66" s="374">
        <f t="shared" ref="URC66" si="7344">URC60*$C$65*$C66</f>
        <v>0</v>
      </c>
      <c r="URE66" s="374">
        <f t="shared" ref="URE66" si="7345">URE60*$C$65*$C66</f>
        <v>0</v>
      </c>
      <c r="URG66" s="374">
        <f t="shared" ref="URG66" si="7346">URG60*$C$65*$C66</f>
        <v>0</v>
      </c>
      <c r="URI66" s="374">
        <f t="shared" ref="URI66" si="7347">URI60*$C$65*$C66</f>
        <v>0</v>
      </c>
      <c r="URK66" s="374">
        <f t="shared" ref="URK66" si="7348">URK60*$C$65*$C66</f>
        <v>0</v>
      </c>
      <c r="URM66" s="374">
        <f t="shared" ref="URM66" si="7349">URM60*$C$65*$C66</f>
        <v>0</v>
      </c>
      <c r="URO66" s="374">
        <f t="shared" ref="URO66" si="7350">URO60*$C$65*$C66</f>
        <v>0</v>
      </c>
      <c r="URQ66" s="374">
        <f t="shared" ref="URQ66" si="7351">URQ60*$C$65*$C66</f>
        <v>0</v>
      </c>
      <c r="URS66" s="374">
        <f t="shared" ref="URS66" si="7352">URS60*$C$65*$C66</f>
        <v>0</v>
      </c>
      <c r="URU66" s="374">
        <f t="shared" ref="URU66" si="7353">URU60*$C$65*$C66</f>
        <v>0</v>
      </c>
      <c r="URW66" s="374">
        <f t="shared" ref="URW66" si="7354">URW60*$C$65*$C66</f>
        <v>0</v>
      </c>
      <c r="URY66" s="374">
        <f t="shared" ref="URY66" si="7355">URY60*$C$65*$C66</f>
        <v>0</v>
      </c>
      <c r="USA66" s="374">
        <f t="shared" ref="USA66" si="7356">USA60*$C$65*$C66</f>
        <v>0</v>
      </c>
      <c r="USC66" s="374">
        <f t="shared" ref="USC66" si="7357">USC60*$C$65*$C66</f>
        <v>0</v>
      </c>
      <c r="USE66" s="374">
        <f t="shared" ref="USE66" si="7358">USE60*$C$65*$C66</f>
        <v>0</v>
      </c>
      <c r="USG66" s="374">
        <f t="shared" ref="USG66" si="7359">USG60*$C$65*$C66</f>
        <v>0</v>
      </c>
      <c r="USI66" s="374">
        <f t="shared" ref="USI66" si="7360">USI60*$C$65*$C66</f>
        <v>0</v>
      </c>
      <c r="USK66" s="374">
        <f t="shared" ref="USK66" si="7361">USK60*$C$65*$C66</f>
        <v>0</v>
      </c>
      <c r="USM66" s="374">
        <f t="shared" ref="USM66" si="7362">USM60*$C$65*$C66</f>
        <v>0</v>
      </c>
      <c r="USO66" s="374">
        <f t="shared" ref="USO66" si="7363">USO60*$C$65*$C66</f>
        <v>0</v>
      </c>
      <c r="USQ66" s="374">
        <f t="shared" ref="USQ66" si="7364">USQ60*$C$65*$C66</f>
        <v>0</v>
      </c>
      <c r="USS66" s="374">
        <f t="shared" ref="USS66" si="7365">USS60*$C$65*$C66</f>
        <v>0</v>
      </c>
      <c r="USU66" s="374">
        <f t="shared" ref="USU66" si="7366">USU60*$C$65*$C66</f>
        <v>0</v>
      </c>
      <c r="USW66" s="374">
        <f t="shared" ref="USW66" si="7367">USW60*$C$65*$C66</f>
        <v>0</v>
      </c>
      <c r="USY66" s="374">
        <f t="shared" ref="USY66" si="7368">USY60*$C$65*$C66</f>
        <v>0</v>
      </c>
      <c r="UTA66" s="374">
        <f t="shared" ref="UTA66" si="7369">UTA60*$C$65*$C66</f>
        <v>0</v>
      </c>
      <c r="UTC66" s="374">
        <f t="shared" ref="UTC66" si="7370">UTC60*$C$65*$C66</f>
        <v>0</v>
      </c>
      <c r="UTE66" s="374">
        <f t="shared" ref="UTE66" si="7371">UTE60*$C$65*$C66</f>
        <v>0</v>
      </c>
      <c r="UTG66" s="374">
        <f t="shared" ref="UTG66" si="7372">UTG60*$C$65*$C66</f>
        <v>0</v>
      </c>
      <c r="UTI66" s="374">
        <f t="shared" ref="UTI66" si="7373">UTI60*$C$65*$C66</f>
        <v>0</v>
      </c>
      <c r="UTK66" s="374">
        <f t="shared" ref="UTK66" si="7374">UTK60*$C$65*$C66</f>
        <v>0</v>
      </c>
      <c r="UTM66" s="374">
        <f t="shared" ref="UTM66" si="7375">UTM60*$C$65*$C66</f>
        <v>0</v>
      </c>
      <c r="UTO66" s="374">
        <f t="shared" ref="UTO66" si="7376">UTO60*$C$65*$C66</f>
        <v>0</v>
      </c>
      <c r="UTQ66" s="374">
        <f t="shared" ref="UTQ66" si="7377">UTQ60*$C$65*$C66</f>
        <v>0</v>
      </c>
      <c r="UTS66" s="374">
        <f t="shared" ref="UTS66" si="7378">UTS60*$C$65*$C66</f>
        <v>0</v>
      </c>
      <c r="UTU66" s="374">
        <f t="shared" ref="UTU66" si="7379">UTU60*$C$65*$C66</f>
        <v>0</v>
      </c>
      <c r="UTW66" s="374">
        <f t="shared" ref="UTW66" si="7380">UTW60*$C$65*$C66</f>
        <v>0</v>
      </c>
      <c r="UTY66" s="374">
        <f t="shared" ref="UTY66" si="7381">UTY60*$C$65*$C66</f>
        <v>0</v>
      </c>
      <c r="UUA66" s="374">
        <f t="shared" ref="UUA66" si="7382">UUA60*$C$65*$C66</f>
        <v>0</v>
      </c>
      <c r="UUC66" s="374">
        <f t="shared" ref="UUC66" si="7383">UUC60*$C$65*$C66</f>
        <v>0</v>
      </c>
      <c r="UUE66" s="374">
        <f t="shared" ref="UUE66" si="7384">UUE60*$C$65*$C66</f>
        <v>0</v>
      </c>
      <c r="UUG66" s="374">
        <f t="shared" ref="UUG66" si="7385">UUG60*$C$65*$C66</f>
        <v>0</v>
      </c>
      <c r="UUI66" s="374">
        <f t="shared" ref="UUI66" si="7386">UUI60*$C$65*$C66</f>
        <v>0</v>
      </c>
      <c r="UUK66" s="374">
        <f t="shared" ref="UUK66" si="7387">UUK60*$C$65*$C66</f>
        <v>0</v>
      </c>
      <c r="UUM66" s="374">
        <f t="shared" ref="UUM66" si="7388">UUM60*$C$65*$C66</f>
        <v>0</v>
      </c>
      <c r="UUO66" s="374">
        <f t="shared" ref="UUO66" si="7389">UUO60*$C$65*$C66</f>
        <v>0</v>
      </c>
      <c r="UUQ66" s="374">
        <f t="shared" ref="UUQ66" si="7390">UUQ60*$C$65*$C66</f>
        <v>0</v>
      </c>
      <c r="UUS66" s="374">
        <f t="shared" ref="UUS66" si="7391">UUS60*$C$65*$C66</f>
        <v>0</v>
      </c>
      <c r="UUU66" s="374">
        <f t="shared" ref="UUU66" si="7392">UUU60*$C$65*$C66</f>
        <v>0</v>
      </c>
      <c r="UUW66" s="374">
        <f t="shared" ref="UUW66" si="7393">UUW60*$C$65*$C66</f>
        <v>0</v>
      </c>
      <c r="UUY66" s="374">
        <f t="shared" ref="UUY66" si="7394">UUY60*$C$65*$C66</f>
        <v>0</v>
      </c>
      <c r="UVA66" s="374">
        <f t="shared" ref="UVA66" si="7395">UVA60*$C$65*$C66</f>
        <v>0</v>
      </c>
      <c r="UVC66" s="374">
        <f t="shared" ref="UVC66" si="7396">UVC60*$C$65*$C66</f>
        <v>0</v>
      </c>
      <c r="UVE66" s="374">
        <f t="shared" ref="UVE66" si="7397">UVE60*$C$65*$C66</f>
        <v>0</v>
      </c>
      <c r="UVG66" s="374">
        <f t="shared" ref="UVG66" si="7398">UVG60*$C$65*$C66</f>
        <v>0</v>
      </c>
      <c r="UVI66" s="374">
        <f t="shared" ref="UVI66" si="7399">UVI60*$C$65*$C66</f>
        <v>0</v>
      </c>
      <c r="UVK66" s="374">
        <f t="shared" ref="UVK66" si="7400">UVK60*$C$65*$C66</f>
        <v>0</v>
      </c>
      <c r="UVM66" s="374">
        <f t="shared" ref="UVM66" si="7401">UVM60*$C$65*$C66</f>
        <v>0</v>
      </c>
      <c r="UVO66" s="374">
        <f t="shared" ref="UVO66" si="7402">UVO60*$C$65*$C66</f>
        <v>0</v>
      </c>
      <c r="UVQ66" s="374">
        <f t="shared" ref="UVQ66" si="7403">UVQ60*$C$65*$C66</f>
        <v>0</v>
      </c>
      <c r="UVS66" s="374">
        <f t="shared" ref="UVS66" si="7404">UVS60*$C$65*$C66</f>
        <v>0</v>
      </c>
      <c r="UVU66" s="374">
        <f t="shared" ref="UVU66" si="7405">UVU60*$C$65*$C66</f>
        <v>0</v>
      </c>
      <c r="UVW66" s="374">
        <f t="shared" ref="UVW66" si="7406">UVW60*$C$65*$C66</f>
        <v>0</v>
      </c>
      <c r="UVY66" s="374">
        <f t="shared" ref="UVY66" si="7407">UVY60*$C$65*$C66</f>
        <v>0</v>
      </c>
      <c r="UWA66" s="374">
        <f t="shared" ref="UWA66" si="7408">UWA60*$C$65*$C66</f>
        <v>0</v>
      </c>
      <c r="UWC66" s="374">
        <f t="shared" ref="UWC66" si="7409">UWC60*$C$65*$C66</f>
        <v>0</v>
      </c>
      <c r="UWE66" s="374">
        <f t="shared" ref="UWE66" si="7410">UWE60*$C$65*$C66</f>
        <v>0</v>
      </c>
      <c r="UWG66" s="374">
        <f t="shared" ref="UWG66" si="7411">UWG60*$C$65*$C66</f>
        <v>0</v>
      </c>
      <c r="UWI66" s="374">
        <f t="shared" ref="UWI66" si="7412">UWI60*$C$65*$C66</f>
        <v>0</v>
      </c>
      <c r="UWK66" s="374">
        <f t="shared" ref="UWK66" si="7413">UWK60*$C$65*$C66</f>
        <v>0</v>
      </c>
      <c r="UWM66" s="374">
        <f t="shared" ref="UWM66" si="7414">UWM60*$C$65*$C66</f>
        <v>0</v>
      </c>
      <c r="UWO66" s="374">
        <f t="shared" ref="UWO66" si="7415">UWO60*$C$65*$C66</f>
        <v>0</v>
      </c>
      <c r="UWQ66" s="374">
        <f t="shared" ref="UWQ66" si="7416">UWQ60*$C$65*$C66</f>
        <v>0</v>
      </c>
      <c r="UWS66" s="374">
        <f t="shared" ref="UWS66" si="7417">UWS60*$C$65*$C66</f>
        <v>0</v>
      </c>
      <c r="UWU66" s="374">
        <f t="shared" ref="UWU66" si="7418">UWU60*$C$65*$C66</f>
        <v>0</v>
      </c>
      <c r="UWW66" s="374">
        <f t="shared" ref="UWW66" si="7419">UWW60*$C$65*$C66</f>
        <v>0</v>
      </c>
      <c r="UWY66" s="374">
        <f t="shared" ref="UWY66" si="7420">UWY60*$C$65*$C66</f>
        <v>0</v>
      </c>
      <c r="UXA66" s="374">
        <f t="shared" ref="UXA66" si="7421">UXA60*$C$65*$C66</f>
        <v>0</v>
      </c>
      <c r="UXC66" s="374">
        <f t="shared" ref="UXC66" si="7422">UXC60*$C$65*$C66</f>
        <v>0</v>
      </c>
      <c r="UXE66" s="374">
        <f t="shared" ref="UXE66" si="7423">UXE60*$C$65*$C66</f>
        <v>0</v>
      </c>
      <c r="UXG66" s="374">
        <f t="shared" ref="UXG66" si="7424">UXG60*$C$65*$C66</f>
        <v>0</v>
      </c>
      <c r="UXI66" s="374">
        <f t="shared" ref="UXI66" si="7425">UXI60*$C$65*$C66</f>
        <v>0</v>
      </c>
      <c r="UXK66" s="374">
        <f t="shared" ref="UXK66" si="7426">UXK60*$C$65*$C66</f>
        <v>0</v>
      </c>
      <c r="UXM66" s="374">
        <f t="shared" ref="UXM66" si="7427">UXM60*$C$65*$C66</f>
        <v>0</v>
      </c>
      <c r="UXO66" s="374">
        <f t="shared" ref="UXO66" si="7428">UXO60*$C$65*$C66</f>
        <v>0</v>
      </c>
      <c r="UXQ66" s="374">
        <f t="shared" ref="UXQ66" si="7429">UXQ60*$C$65*$C66</f>
        <v>0</v>
      </c>
      <c r="UXS66" s="374">
        <f t="shared" ref="UXS66" si="7430">UXS60*$C$65*$C66</f>
        <v>0</v>
      </c>
      <c r="UXU66" s="374">
        <f t="shared" ref="UXU66" si="7431">UXU60*$C$65*$C66</f>
        <v>0</v>
      </c>
      <c r="UXW66" s="374">
        <f t="shared" ref="UXW66" si="7432">UXW60*$C$65*$C66</f>
        <v>0</v>
      </c>
      <c r="UXY66" s="374">
        <f t="shared" ref="UXY66" si="7433">UXY60*$C$65*$C66</f>
        <v>0</v>
      </c>
      <c r="UYA66" s="374">
        <f t="shared" ref="UYA66" si="7434">UYA60*$C$65*$C66</f>
        <v>0</v>
      </c>
      <c r="UYC66" s="374">
        <f t="shared" ref="UYC66" si="7435">UYC60*$C$65*$C66</f>
        <v>0</v>
      </c>
      <c r="UYE66" s="374">
        <f t="shared" ref="UYE66" si="7436">UYE60*$C$65*$C66</f>
        <v>0</v>
      </c>
      <c r="UYG66" s="374">
        <f t="shared" ref="UYG66" si="7437">UYG60*$C$65*$C66</f>
        <v>0</v>
      </c>
      <c r="UYI66" s="374">
        <f t="shared" ref="UYI66" si="7438">UYI60*$C$65*$C66</f>
        <v>0</v>
      </c>
      <c r="UYK66" s="374">
        <f t="shared" ref="UYK66" si="7439">UYK60*$C$65*$C66</f>
        <v>0</v>
      </c>
      <c r="UYM66" s="374">
        <f t="shared" ref="UYM66" si="7440">UYM60*$C$65*$C66</f>
        <v>0</v>
      </c>
      <c r="UYO66" s="374">
        <f t="shared" ref="UYO66" si="7441">UYO60*$C$65*$C66</f>
        <v>0</v>
      </c>
      <c r="UYQ66" s="374">
        <f t="shared" ref="UYQ66" si="7442">UYQ60*$C$65*$C66</f>
        <v>0</v>
      </c>
      <c r="UYS66" s="374">
        <f t="shared" ref="UYS66" si="7443">UYS60*$C$65*$C66</f>
        <v>0</v>
      </c>
      <c r="UYU66" s="374">
        <f t="shared" ref="UYU66" si="7444">UYU60*$C$65*$C66</f>
        <v>0</v>
      </c>
      <c r="UYW66" s="374">
        <f t="shared" ref="UYW66" si="7445">UYW60*$C$65*$C66</f>
        <v>0</v>
      </c>
      <c r="UYY66" s="374">
        <f t="shared" ref="UYY66" si="7446">UYY60*$C$65*$C66</f>
        <v>0</v>
      </c>
      <c r="UZA66" s="374">
        <f t="shared" ref="UZA66" si="7447">UZA60*$C$65*$C66</f>
        <v>0</v>
      </c>
      <c r="UZC66" s="374">
        <f t="shared" ref="UZC66" si="7448">UZC60*$C$65*$C66</f>
        <v>0</v>
      </c>
      <c r="UZE66" s="374">
        <f t="shared" ref="UZE66" si="7449">UZE60*$C$65*$C66</f>
        <v>0</v>
      </c>
      <c r="UZG66" s="374">
        <f t="shared" ref="UZG66" si="7450">UZG60*$C$65*$C66</f>
        <v>0</v>
      </c>
      <c r="UZI66" s="374">
        <f t="shared" ref="UZI66" si="7451">UZI60*$C$65*$C66</f>
        <v>0</v>
      </c>
      <c r="UZK66" s="374">
        <f t="shared" ref="UZK66" si="7452">UZK60*$C$65*$C66</f>
        <v>0</v>
      </c>
      <c r="UZM66" s="374">
        <f t="shared" ref="UZM66" si="7453">UZM60*$C$65*$C66</f>
        <v>0</v>
      </c>
      <c r="UZO66" s="374">
        <f t="shared" ref="UZO66" si="7454">UZO60*$C$65*$C66</f>
        <v>0</v>
      </c>
      <c r="UZQ66" s="374">
        <f t="shared" ref="UZQ66" si="7455">UZQ60*$C$65*$C66</f>
        <v>0</v>
      </c>
      <c r="UZS66" s="374">
        <f t="shared" ref="UZS66" si="7456">UZS60*$C$65*$C66</f>
        <v>0</v>
      </c>
      <c r="UZU66" s="374">
        <f t="shared" ref="UZU66" si="7457">UZU60*$C$65*$C66</f>
        <v>0</v>
      </c>
      <c r="UZW66" s="374">
        <f t="shared" ref="UZW66" si="7458">UZW60*$C$65*$C66</f>
        <v>0</v>
      </c>
      <c r="UZY66" s="374">
        <f t="shared" ref="UZY66" si="7459">UZY60*$C$65*$C66</f>
        <v>0</v>
      </c>
      <c r="VAA66" s="374">
        <f t="shared" ref="VAA66" si="7460">VAA60*$C$65*$C66</f>
        <v>0</v>
      </c>
      <c r="VAC66" s="374">
        <f t="shared" ref="VAC66" si="7461">VAC60*$C$65*$C66</f>
        <v>0</v>
      </c>
      <c r="VAE66" s="374">
        <f t="shared" ref="VAE66" si="7462">VAE60*$C$65*$C66</f>
        <v>0</v>
      </c>
      <c r="VAG66" s="374">
        <f t="shared" ref="VAG66" si="7463">VAG60*$C$65*$C66</f>
        <v>0</v>
      </c>
      <c r="VAI66" s="374">
        <f t="shared" ref="VAI66" si="7464">VAI60*$C$65*$C66</f>
        <v>0</v>
      </c>
      <c r="VAK66" s="374">
        <f t="shared" ref="VAK66" si="7465">VAK60*$C$65*$C66</f>
        <v>0</v>
      </c>
      <c r="VAM66" s="374">
        <f t="shared" ref="VAM66" si="7466">VAM60*$C$65*$C66</f>
        <v>0</v>
      </c>
      <c r="VAO66" s="374">
        <f t="shared" ref="VAO66" si="7467">VAO60*$C$65*$C66</f>
        <v>0</v>
      </c>
      <c r="VAQ66" s="374">
        <f t="shared" ref="VAQ66" si="7468">VAQ60*$C$65*$C66</f>
        <v>0</v>
      </c>
      <c r="VAS66" s="374">
        <f t="shared" ref="VAS66" si="7469">VAS60*$C$65*$C66</f>
        <v>0</v>
      </c>
      <c r="VAU66" s="374">
        <f t="shared" ref="VAU66" si="7470">VAU60*$C$65*$C66</f>
        <v>0</v>
      </c>
      <c r="VAW66" s="374">
        <f t="shared" ref="VAW66" si="7471">VAW60*$C$65*$C66</f>
        <v>0</v>
      </c>
      <c r="VAY66" s="374">
        <f t="shared" ref="VAY66" si="7472">VAY60*$C$65*$C66</f>
        <v>0</v>
      </c>
      <c r="VBA66" s="374">
        <f t="shared" ref="VBA66" si="7473">VBA60*$C$65*$C66</f>
        <v>0</v>
      </c>
      <c r="VBC66" s="374">
        <f t="shared" ref="VBC66" si="7474">VBC60*$C$65*$C66</f>
        <v>0</v>
      </c>
      <c r="VBE66" s="374">
        <f t="shared" ref="VBE66" si="7475">VBE60*$C$65*$C66</f>
        <v>0</v>
      </c>
      <c r="VBG66" s="374">
        <f t="shared" ref="VBG66" si="7476">VBG60*$C$65*$C66</f>
        <v>0</v>
      </c>
      <c r="VBI66" s="374">
        <f t="shared" ref="VBI66" si="7477">VBI60*$C$65*$C66</f>
        <v>0</v>
      </c>
      <c r="VBK66" s="374">
        <f t="shared" ref="VBK66" si="7478">VBK60*$C$65*$C66</f>
        <v>0</v>
      </c>
      <c r="VBM66" s="374">
        <f t="shared" ref="VBM66" si="7479">VBM60*$C$65*$C66</f>
        <v>0</v>
      </c>
      <c r="VBO66" s="374">
        <f t="shared" ref="VBO66" si="7480">VBO60*$C$65*$C66</f>
        <v>0</v>
      </c>
      <c r="VBQ66" s="374">
        <f t="shared" ref="VBQ66" si="7481">VBQ60*$C$65*$C66</f>
        <v>0</v>
      </c>
      <c r="VBS66" s="374">
        <f t="shared" ref="VBS66" si="7482">VBS60*$C$65*$C66</f>
        <v>0</v>
      </c>
      <c r="VBU66" s="374">
        <f t="shared" ref="VBU66" si="7483">VBU60*$C$65*$C66</f>
        <v>0</v>
      </c>
      <c r="VBW66" s="374">
        <f t="shared" ref="VBW66" si="7484">VBW60*$C$65*$C66</f>
        <v>0</v>
      </c>
      <c r="VBY66" s="374">
        <f t="shared" ref="VBY66" si="7485">VBY60*$C$65*$C66</f>
        <v>0</v>
      </c>
      <c r="VCA66" s="374">
        <f t="shared" ref="VCA66" si="7486">VCA60*$C$65*$C66</f>
        <v>0</v>
      </c>
      <c r="VCC66" s="374">
        <f t="shared" ref="VCC66" si="7487">VCC60*$C$65*$C66</f>
        <v>0</v>
      </c>
      <c r="VCE66" s="374">
        <f t="shared" ref="VCE66" si="7488">VCE60*$C$65*$C66</f>
        <v>0</v>
      </c>
      <c r="VCG66" s="374">
        <f t="shared" ref="VCG66" si="7489">VCG60*$C$65*$C66</f>
        <v>0</v>
      </c>
      <c r="VCI66" s="374">
        <f t="shared" ref="VCI66" si="7490">VCI60*$C$65*$C66</f>
        <v>0</v>
      </c>
      <c r="VCK66" s="374">
        <f t="shared" ref="VCK66" si="7491">VCK60*$C$65*$C66</f>
        <v>0</v>
      </c>
      <c r="VCM66" s="374">
        <f t="shared" ref="VCM66" si="7492">VCM60*$C$65*$C66</f>
        <v>0</v>
      </c>
      <c r="VCO66" s="374">
        <f t="shared" ref="VCO66" si="7493">VCO60*$C$65*$C66</f>
        <v>0</v>
      </c>
      <c r="VCQ66" s="374">
        <f t="shared" ref="VCQ66" si="7494">VCQ60*$C$65*$C66</f>
        <v>0</v>
      </c>
      <c r="VCS66" s="374">
        <f t="shared" ref="VCS66" si="7495">VCS60*$C$65*$C66</f>
        <v>0</v>
      </c>
      <c r="VCU66" s="374">
        <f t="shared" ref="VCU66" si="7496">VCU60*$C$65*$C66</f>
        <v>0</v>
      </c>
      <c r="VCW66" s="374">
        <f t="shared" ref="VCW66" si="7497">VCW60*$C$65*$C66</f>
        <v>0</v>
      </c>
      <c r="VCY66" s="374">
        <f t="shared" ref="VCY66" si="7498">VCY60*$C$65*$C66</f>
        <v>0</v>
      </c>
      <c r="VDA66" s="374">
        <f t="shared" ref="VDA66" si="7499">VDA60*$C$65*$C66</f>
        <v>0</v>
      </c>
      <c r="VDC66" s="374">
        <f t="shared" ref="VDC66" si="7500">VDC60*$C$65*$C66</f>
        <v>0</v>
      </c>
      <c r="VDE66" s="374">
        <f t="shared" ref="VDE66" si="7501">VDE60*$C$65*$C66</f>
        <v>0</v>
      </c>
      <c r="VDG66" s="374">
        <f t="shared" ref="VDG66" si="7502">VDG60*$C$65*$C66</f>
        <v>0</v>
      </c>
      <c r="VDI66" s="374">
        <f t="shared" ref="VDI66" si="7503">VDI60*$C$65*$C66</f>
        <v>0</v>
      </c>
      <c r="VDK66" s="374">
        <f t="shared" ref="VDK66" si="7504">VDK60*$C$65*$C66</f>
        <v>0</v>
      </c>
      <c r="VDM66" s="374">
        <f t="shared" ref="VDM66" si="7505">VDM60*$C$65*$C66</f>
        <v>0</v>
      </c>
      <c r="VDO66" s="374">
        <f t="shared" ref="VDO66" si="7506">VDO60*$C$65*$C66</f>
        <v>0</v>
      </c>
      <c r="VDQ66" s="374">
        <f t="shared" ref="VDQ66" si="7507">VDQ60*$C$65*$C66</f>
        <v>0</v>
      </c>
      <c r="VDS66" s="374">
        <f t="shared" ref="VDS66" si="7508">VDS60*$C$65*$C66</f>
        <v>0</v>
      </c>
      <c r="VDU66" s="374">
        <f t="shared" ref="VDU66" si="7509">VDU60*$C$65*$C66</f>
        <v>0</v>
      </c>
      <c r="VDW66" s="374">
        <f t="shared" ref="VDW66" si="7510">VDW60*$C$65*$C66</f>
        <v>0</v>
      </c>
      <c r="VDY66" s="374">
        <f t="shared" ref="VDY66" si="7511">VDY60*$C$65*$C66</f>
        <v>0</v>
      </c>
      <c r="VEA66" s="374">
        <f t="shared" ref="VEA66" si="7512">VEA60*$C$65*$C66</f>
        <v>0</v>
      </c>
      <c r="VEC66" s="374">
        <f t="shared" ref="VEC66" si="7513">VEC60*$C$65*$C66</f>
        <v>0</v>
      </c>
      <c r="VEE66" s="374">
        <f t="shared" ref="VEE66" si="7514">VEE60*$C$65*$C66</f>
        <v>0</v>
      </c>
      <c r="VEG66" s="374">
        <f t="shared" ref="VEG66" si="7515">VEG60*$C$65*$C66</f>
        <v>0</v>
      </c>
      <c r="VEI66" s="374">
        <f t="shared" ref="VEI66" si="7516">VEI60*$C$65*$C66</f>
        <v>0</v>
      </c>
      <c r="VEK66" s="374">
        <f t="shared" ref="VEK66" si="7517">VEK60*$C$65*$C66</f>
        <v>0</v>
      </c>
      <c r="VEM66" s="374">
        <f t="shared" ref="VEM66" si="7518">VEM60*$C$65*$C66</f>
        <v>0</v>
      </c>
      <c r="VEO66" s="374">
        <f t="shared" ref="VEO66" si="7519">VEO60*$C$65*$C66</f>
        <v>0</v>
      </c>
      <c r="VEQ66" s="374">
        <f t="shared" ref="VEQ66" si="7520">VEQ60*$C$65*$C66</f>
        <v>0</v>
      </c>
      <c r="VES66" s="374">
        <f t="shared" ref="VES66" si="7521">VES60*$C$65*$C66</f>
        <v>0</v>
      </c>
      <c r="VEU66" s="374">
        <f t="shared" ref="VEU66" si="7522">VEU60*$C$65*$C66</f>
        <v>0</v>
      </c>
      <c r="VEW66" s="374">
        <f t="shared" ref="VEW66" si="7523">VEW60*$C$65*$C66</f>
        <v>0</v>
      </c>
      <c r="VEY66" s="374">
        <f t="shared" ref="VEY66" si="7524">VEY60*$C$65*$C66</f>
        <v>0</v>
      </c>
      <c r="VFA66" s="374">
        <f t="shared" ref="VFA66" si="7525">VFA60*$C$65*$C66</f>
        <v>0</v>
      </c>
      <c r="VFC66" s="374">
        <f t="shared" ref="VFC66" si="7526">VFC60*$C$65*$C66</f>
        <v>0</v>
      </c>
      <c r="VFE66" s="374">
        <f t="shared" ref="VFE66" si="7527">VFE60*$C$65*$C66</f>
        <v>0</v>
      </c>
      <c r="VFG66" s="374">
        <f t="shared" ref="VFG66" si="7528">VFG60*$C$65*$C66</f>
        <v>0</v>
      </c>
      <c r="VFI66" s="374">
        <f t="shared" ref="VFI66" si="7529">VFI60*$C$65*$C66</f>
        <v>0</v>
      </c>
      <c r="VFK66" s="374">
        <f t="shared" ref="VFK66" si="7530">VFK60*$C$65*$C66</f>
        <v>0</v>
      </c>
      <c r="VFM66" s="374">
        <f t="shared" ref="VFM66" si="7531">VFM60*$C$65*$C66</f>
        <v>0</v>
      </c>
      <c r="VFO66" s="374">
        <f t="shared" ref="VFO66" si="7532">VFO60*$C$65*$C66</f>
        <v>0</v>
      </c>
      <c r="VFQ66" s="374">
        <f t="shared" ref="VFQ66" si="7533">VFQ60*$C$65*$C66</f>
        <v>0</v>
      </c>
      <c r="VFS66" s="374">
        <f t="shared" ref="VFS66" si="7534">VFS60*$C$65*$C66</f>
        <v>0</v>
      </c>
      <c r="VFU66" s="374">
        <f t="shared" ref="VFU66" si="7535">VFU60*$C$65*$C66</f>
        <v>0</v>
      </c>
      <c r="VFW66" s="374">
        <f t="shared" ref="VFW66" si="7536">VFW60*$C$65*$C66</f>
        <v>0</v>
      </c>
      <c r="VFY66" s="374">
        <f t="shared" ref="VFY66" si="7537">VFY60*$C$65*$C66</f>
        <v>0</v>
      </c>
      <c r="VGA66" s="374">
        <f t="shared" ref="VGA66" si="7538">VGA60*$C$65*$C66</f>
        <v>0</v>
      </c>
      <c r="VGC66" s="374">
        <f t="shared" ref="VGC66" si="7539">VGC60*$C$65*$C66</f>
        <v>0</v>
      </c>
      <c r="VGE66" s="374">
        <f t="shared" ref="VGE66" si="7540">VGE60*$C$65*$C66</f>
        <v>0</v>
      </c>
      <c r="VGG66" s="374">
        <f t="shared" ref="VGG66" si="7541">VGG60*$C$65*$C66</f>
        <v>0</v>
      </c>
      <c r="VGI66" s="374">
        <f t="shared" ref="VGI66" si="7542">VGI60*$C$65*$C66</f>
        <v>0</v>
      </c>
      <c r="VGK66" s="374">
        <f t="shared" ref="VGK66" si="7543">VGK60*$C$65*$C66</f>
        <v>0</v>
      </c>
      <c r="VGM66" s="374">
        <f t="shared" ref="VGM66" si="7544">VGM60*$C$65*$C66</f>
        <v>0</v>
      </c>
      <c r="VGO66" s="374">
        <f t="shared" ref="VGO66" si="7545">VGO60*$C$65*$C66</f>
        <v>0</v>
      </c>
      <c r="VGQ66" s="374">
        <f t="shared" ref="VGQ66" si="7546">VGQ60*$C$65*$C66</f>
        <v>0</v>
      </c>
      <c r="VGS66" s="374">
        <f t="shared" ref="VGS66" si="7547">VGS60*$C$65*$C66</f>
        <v>0</v>
      </c>
      <c r="VGU66" s="374">
        <f t="shared" ref="VGU66" si="7548">VGU60*$C$65*$C66</f>
        <v>0</v>
      </c>
      <c r="VGW66" s="374">
        <f t="shared" ref="VGW66" si="7549">VGW60*$C$65*$C66</f>
        <v>0</v>
      </c>
      <c r="VGY66" s="374">
        <f t="shared" ref="VGY66" si="7550">VGY60*$C$65*$C66</f>
        <v>0</v>
      </c>
      <c r="VHA66" s="374">
        <f t="shared" ref="VHA66" si="7551">VHA60*$C$65*$C66</f>
        <v>0</v>
      </c>
      <c r="VHC66" s="374">
        <f t="shared" ref="VHC66" si="7552">VHC60*$C$65*$C66</f>
        <v>0</v>
      </c>
      <c r="VHE66" s="374">
        <f t="shared" ref="VHE66" si="7553">VHE60*$C$65*$C66</f>
        <v>0</v>
      </c>
      <c r="VHG66" s="374">
        <f t="shared" ref="VHG66" si="7554">VHG60*$C$65*$C66</f>
        <v>0</v>
      </c>
      <c r="VHI66" s="374">
        <f t="shared" ref="VHI66" si="7555">VHI60*$C$65*$C66</f>
        <v>0</v>
      </c>
      <c r="VHK66" s="374">
        <f t="shared" ref="VHK66" si="7556">VHK60*$C$65*$C66</f>
        <v>0</v>
      </c>
      <c r="VHM66" s="374">
        <f t="shared" ref="VHM66" si="7557">VHM60*$C$65*$C66</f>
        <v>0</v>
      </c>
      <c r="VHO66" s="374">
        <f t="shared" ref="VHO66" si="7558">VHO60*$C$65*$C66</f>
        <v>0</v>
      </c>
      <c r="VHQ66" s="374">
        <f t="shared" ref="VHQ66" si="7559">VHQ60*$C$65*$C66</f>
        <v>0</v>
      </c>
      <c r="VHS66" s="374">
        <f t="shared" ref="VHS66" si="7560">VHS60*$C$65*$C66</f>
        <v>0</v>
      </c>
      <c r="VHU66" s="374">
        <f t="shared" ref="VHU66" si="7561">VHU60*$C$65*$C66</f>
        <v>0</v>
      </c>
      <c r="VHW66" s="374">
        <f t="shared" ref="VHW66" si="7562">VHW60*$C$65*$C66</f>
        <v>0</v>
      </c>
      <c r="VHY66" s="374">
        <f t="shared" ref="VHY66" si="7563">VHY60*$C$65*$C66</f>
        <v>0</v>
      </c>
      <c r="VIA66" s="374">
        <f t="shared" ref="VIA66" si="7564">VIA60*$C$65*$C66</f>
        <v>0</v>
      </c>
      <c r="VIC66" s="374">
        <f t="shared" ref="VIC66" si="7565">VIC60*$C$65*$C66</f>
        <v>0</v>
      </c>
      <c r="VIE66" s="374">
        <f t="shared" ref="VIE66" si="7566">VIE60*$C$65*$C66</f>
        <v>0</v>
      </c>
      <c r="VIG66" s="374">
        <f t="shared" ref="VIG66" si="7567">VIG60*$C$65*$C66</f>
        <v>0</v>
      </c>
      <c r="VII66" s="374">
        <f t="shared" ref="VII66" si="7568">VII60*$C$65*$C66</f>
        <v>0</v>
      </c>
      <c r="VIK66" s="374">
        <f t="shared" ref="VIK66" si="7569">VIK60*$C$65*$C66</f>
        <v>0</v>
      </c>
      <c r="VIM66" s="374">
        <f t="shared" ref="VIM66" si="7570">VIM60*$C$65*$C66</f>
        <v>0</v>
      </c>
      <c r="VIO66" s="374">
        <f t="shared" ref="VIO66" si="7571">VIO60*$C$65*$C66</f>
        <v>0</v>
      </c>
      <c r="VIQ66" s="374">
        <f t="shared" ref="VIQ66" si="7572">VIQ60*$C$65*$C66</f>
        <v>0</v>
      </c>
      <c r="VIS66" s="374">
        <f t="shared" ref="VIS66" si="7573">VIS60*$C$65*$C66</f>
        <v>0</v>
      </c>
      <c r="VIU66" s="374">
        <f t="shared" ref="VIU66" si="7574">VIU60*$C$65*$C66</f>
        <v>0</v>
      </c>
      <c r="VIW66" s="374">
        <f t="shared" ref="VIW66" si="7575">VIW60*$C$65*$C66</f>
        <v>0</v>
      </c>
      <c r="VIY66" s="374">
        <f t="shared" ref="VIY66" si="7576">VIY60*$C$65*$C66</f>
        <v>0</v>
      </c>
      <c r="VJA66" s="374">
        <f t="shared" ref="VJA66" si="7577">VJA60*$C$65*$C66</f>
        <v>0</v>
      </c>
      <c r="VJC66" s="374">
        <f t="shared" ref="VJC66" si="7578">VJC60*$C$65*$C66</f>
        <v>0</v>
      </c>
      <c r="VJE66" s="374">
        <f t="shared" ref="VJE66" si="7579">VJE60*$C$65*$C66</f>
        <v>0</v>
      </c>
      <c r="VJG66" s="374">
        <f t="shared" ref="VJG66" si="7580">VJG60*$C$65*$C66</f>
        <v>0</v>
      </c>
      <c r="VJI66" s="374">
        <f t="shared" ref="VJI66" si="7581">VJI60*$C$65*$C66</f>
        <v>0</v>
      </c>
      <c r="VJK66" s="374">
        <f t="shared" ref="VJK66" si="7582">VJK60*$C$65*$C66</f>
        <v>0</v>
      </c>
      <c r="VJM66" s="374">
        <f t="shared" ref="VJM66" si="7583">VJM60*$C$65*$C66</f>
        <v>0</v>
      </c>
      <c r="VJO66" s="374">
        <f t="shared" ref="VJO66" si="7584">VJO60*$C$65*$C66</f>
        <v>0</v>
      </c>
      <c r="VJQ66" s="374">
        <f t="shared" ref="VJQ66" si="7585">VJQ60*$C$65*$C66</f>
        <v>0</v>
      </c>
      <c r="VJS66" s="374">
        <f t="shared" ref="VJS66" si="7586">VJS60*$C$65*$C66</f>
        <v>0</v>
      </c>
      <c r="VJU66" s="374">
        <f t="shared" ref="VJU66" si="7587">VJU60*$C$65*$C66</f>
        <v>0</v>
      </c>
      <c r="VJW66" s="374">
        <f t="shared" ref="VJW66" si="7588">VJW60*$C$65*$C66</f>
        <v>0</v>
      </c>
      <c r="VJY66" s="374">
        <f t="shared" ref="VJY66" si="7589">VJY60*$C$65*$C66</f>
        <v>0</v>
      </c>
      <c r="VKA66" s="374">
        <f t="shared" ref="VKA66" si="7590">VKA60*$C$65*$C66</f>
        <v>0</v>
      </c>
      <c r="VKC66" s="374">
        <f t="shared" ref="VKC66" si="7591">VKC60*$C$65*$C66</f>
        <v>0</v>
      </c>
      <c r="VKE66" s="374">
        <f t="shared" ref="VKE66" si="7592">VKE60*$C$65*$C66</f>
        <v>0</v>
      </c>
      <c r="VKG66" s="374">
        <f t="shared" ref="VKG66" si="7593">VKG60*$C$65*$C66</f>
        <v>0</v>
      </c>
      <c r="VKI66" s="374">
        <f t="shared" ref="VKI66" si="7594">VKI60*$C$65*$C66</f>
        <v>0</v>
      </c>
      <c r="VKK66" s="374">
        <f t="shared" ref="VKK66" si="7595">VKK60*$C$65*$C66</f>
        <v>0</v>
      </c>
      <c r="VKM66" s="374">
        <f t="shared" ref="VKM66" si="7596">VKM60*$C$65*$C66</f>
        <v>0</v>
      </c>
      <c r="VKO66" s="374">
        <f t="shared" ref="VKO66" si="7597">VKO60*$C$65*$C66</f>
        <v>0</v>
      </c>
      <c r="VKQ66" s="374">
        <f t="shared" ref="VKQ66" si="7598">VKQ60*$C$65*$C66</f>
        <v>0</v>
      </c>
      <c r="VKS66" s="374">
        <f t="shared" ref="VKS66" si="7599">VKS60*$C$65*$C66</f>
        <v>0</v>
      </c>
      <c r="VKU66" s="374">
        <f t="shared" ref="VKU66" si="7600">VKU60*$C$65*$C66</f>
        <v>0</v>
      </c>
      <c r="VKW66" s="374">
        <f t="shared" ref="VKW66" si="7601">VKW60*$C$65*$C66</f>
        <v>0</v>
      </c>
      <c r="VKY66" s="374">
        <f t="shared" ref="VKY66" si="7602">VKY60*$C$65*$C66</f>
        <v>0</v>
      </c>
      <c r="VLA66" s="374">
        <f t="shared" ref="VLA66" si="7603">VLA60*$C$65*$C66</f>
        <v>0</v>
      </c>
      <c r="VLC66" s="374">
        <f t="shared" ref="VLC66" si="7604">VLC60*$C$65*$C66</f>
        <v>0</v>
      </c>
      <c r="VLE66" s="374">
        <f t="shared" ref="VLE66" si="7605">VLE60*$C$65*$C66</f>
        <v>0</v>
      </c>
      <c r="VLG66" s="374">
        <f t="shared" ref="VLG66" si="7606">VLG60*$C$65*$C66</f>
        <v>0</v>
      </c>
      <c r="VLI66" s="374">
        <f t="shared" ref="VLI66" si="7607">VLI60*$C$65*$C66</f>
        <v>0</v>
      </c>
      <c r="VLK66" s="374">
        <f t="shared" ref="VLK66" si="7608">VLK60*$C$65*$C66</f>
        <v>0</v>
      </c>
      <c r="VLM66" s="374">
        <f t="shared" ref="VLM66" si="7609">VLM60*$C$65*$C66</f>
        <v>0</v>
      </c>
      <c r="VLO66" s="374">
        <f t="shared" ref="VLO66" si="7610">VLO60*$C$65*$C66</f>
        <v>0</v>
      </c>
      <c r="VLQ66" s="374">
        <f t="shared" ref="VLQ66" si="7611">VLQ60*$C$65*$C66</f>
        <v>0</v>
      </c>
      <c r="VLS66" s="374">
        <f t="shared" ref="VLS66" si="7612">VLS60*$C$65*$C66</f>
        <v>0</v>
      </c>
      <c r="VLU66" s="374">
        <f t="shared" ref="VLU66" si="7613">VLU60*$C$65*$C66</f>
        <v>0</v>
      </c>
      <c r="VLW66" s="374">
        <f t="shared" ref="VLW66" si="7614">VLW60*$C$65*$C66</f>
        <v>0</v>
      </c>
      <c r="VLY66" s="374">
        <f t="shared" ref="VLY66" si="7615">VLY60*$C$65*$C66</f>
        <v>0</v>
      </c>
      <c r="VMA66" s="374">
        <f t="shared" ref="VMA66" si="7616">VMA60*$C$65*$C66</f>
        <v>0</v>
      </c>
      <c r="VMC66" s="374">
        <f t="shared" ref="VMC66" si="7617">VMC60*$C$65*$C66</f>
        <v>0</v>
      </c>
      <c r="VME66" s="374">
        <f t="shared" ref="VME66" si="7618">VME60*$C$65*$C66</f>
        <v>0</v>
      </c>
      <c r="VMG66" s="374">
        <f t="shared" ref="VMG66" si="7619">VMG60*$C$65*$C66</f>
        <v>0</v>
      </c>
      <c r="VMI66" s="374">
        <f t="shared" ref="VMI66" si="7620">VMI60*$C$65*$C66</f>
        <v>0</v>
      </c>
      <c r="VMK66" s="374">
        <f t="shared" ref="VMK66" si="7621">VMK60*$C$65*$C66</f>
        <v>0</v>
      </c>
      <c r="VMM66" s="374">
        <f t="shared" ref="VMM66" si="7622">VMM60*$C$65*$C66</f>
        <v>0</v>
      </c>
      <c r="VMO66" s="374">
        <f t="shared" ref="VMO66" si="7623">VMO60*$C$65*$C66</f>
        <v>0</v>
      </c>
      <c r="VMQ66" s="374">
        <f t="shared" ref="VMQ66" si="7624">VMQ60*$C$65*$C66</f>
        <v>0</v>
      </c>
      <c r="VMS66" s="374">
        <f t="shared" ref="VMS66" si="7625">VMS60*$C$65*$C66</f>
        <v>0</v>
      </c>
      <c r="VMU66" s="374">
        <f t="shared" ref="VMU66" si="7626">VMU60*$C$65*$C66</f>
        <v>0</v>
      </c>
      <c r="VMW66" s="374">
        <f t="shared" ref="VMW66" si="7627">VMW60*$C$65*$C66</f>
        <v>0</v>
      </c>
      <c r="VMY66" s="374">
        <f t="shared" ref="VMY66" si="7628">VMY60*$C$65*$C66</f>
        <v>0</v>
      </c>
      <c r="VNA66" s="374">
        <f t="shared" ref="VNA66" si="7629">VNA60*$C$65*$C66</f>
        <v>0</v>
      </c>
      <c r="VNC66" s="374">
        <f t="shared" ref="VNC66" si="7630">VNC60*$C$65*$C66</f>
        <v>0</v>
      </c>
      <c r="VNE66" s="374">
        <f t="shared" ref="VNE66" si="7631">VNE60*$C$65*$C66</f>
        <v>0</v>
      </c>
      <c r="VNG66" s="374">
        <f t="shared" ref="VNG66" si="7632">VNG60*$C$65*$C66</f>
        <v>0</v>
      </c>
      <c r="VNI66" s="374">
        <f t="shared" ref="VNI66" si="7633">VNI60*$C$65*$C66</f>
        <v>0</v>
      </c>
      <c r="VNK66" s="374">
        <f t="shared" ref="VNK66" si="7634">VNK60*$C$65*$C66</f>
        <v>0</v>
      </c>
      <c r="VNM66" s="374">
        <f t="shared" ref="VNM66" si="7635">VNM60*$C$65*$C66</f>
        <v>0</v>
      </c>
      <c r="VNO66" s="374">
        <f t="shared" ref="VNO66" si="7636">VNO60*$C$65*$C66</f>
        <v>0</v>
      </c>
      <c r="VNQ66" s="374">
        <f t="shared" ref="VNQ66" si="7637">VNQ60*$C$65*$C66</f>
        <v>0</v>
      </c>
      <c r="VNS66" s="374">
        <f t="shared" ref="VNS66" si="7638">VNS60*$C$65*$C66</f>
        <v>0</v>
      </c>
      <c r="VNU66" s="374">
        <f t="shared" ref="VNU66" si="7639">VNU60*$C$65*$C66</f>
        <v>0</v>
      </c>
      <c r="VNW66" s="374">
        <f t="shared" ref="VNW66" si="7640">VNW60*$C$65*$C66</f>
        <v>0</v>
      </c>
      <c r="VNY66" s="374">
        <f t="shared" ref="VNY66" si="7641">VNY60*$C$65*$C66</f>
        <v>0</v>
      </c>
      <c r="VOA66" s="374">
        <f t="shared" ref="VOA66" si="7642">VOA60*$C$65*$C66</f>
        <v>0</v>
      </c>
      <c r="VOC66" s="374">
        <f t="shared" ref="VOC66" si="7643">VOC60*$C$65*$C66</f>
        <v>0</v>
      </c>
      <c r="VOE66" s="374">
        <f t="shared" ref="VOE66" si="7644">VOE60*$C$65*$C66</f>
        <v>0</v>
      </c>
      <c r="VOG66" s="374">
        <f t="shared" ref="VOG66" si="7645">VOG60*$C$65*$C66</f>
        <v>0</v>
      </c>
      <c r="VOI66" s="374">
        <f t="shared" ref="VOI66" si="7646">VOI60*$C$65*$C66</f>
        <v>0</v>
      </c>
      <c r="VOK66" s="374">
        <f t="shared" ref="VOK66" si="7647">VOK60*$C$65*$C66</f>
        <v>0</v>
      </c>
      <c r="VOM66" s="374">
        <f t="shared" ref="VOM66" si="7648">VOM60*$C$65*$C66</f>
        <v>0</v>
      </c>
      <c r="VOO66" s="374">
        <f t="shared" ref="VOO66" si="7649">VOO60*$C$65*$C66</f>
        <v>0</v>
      </c>
      <c r="VOQ66" s="374">
        <f t="shared" ref="VOQ66" si="7650">VOQ60*$C$65*$C66</f>
        <v>0</v>
      </c>
      <c r="VOS66" s="374">
        <f t="shared" ref="VOS66" si="7651">VOS60*$C$65*$C66</f>
        <v>0</v>
      </c>
      <c r="VOU66" s="374">
        <f t="shared" ref="VOU66" si="7652">VOU60*$C$65*$C66</f>
        <v>0</v>
      </c>
      <c r="VOW66" s="374">
        <f t="shared" ref="VOW66" si="7653">VOW60*$C$65*$C66</f>
        <v>0</v>
      </c>
      <c r="VOY66" s="374">
        <f t="shared" ref="VOY66" si="7654">VOY60*$C$65*$C66</f>
        <v>0</v>
      </c>
      <c r="VPA66" s="374">
        <f t="shared" ref="VPA66" si="7655">VPA60*$C$65*$C66</f>
        <v>0</v>
      </c>
      <c r="VPC66" s="374">
        <f t="shared" ref="VPC66" si="7656">VPC60*$C$65*$C66</f>
        <v>0</v>
      </c>
      <c r="VPE66" s="374">
        <f t="shared" ref="VPE66" si="7657">VPE60*$C$65*$C66</f>
        <v>0</v>
      </c>
      <c r="VPG66" s="374">
        <f t="shared" ref="VPG66" si="7658">VPG60*$C$65*$C66</f>
        <v>0</v>
      </c>
      <c r="VPI66" s="374">
        <f t="shared" ref="VPI66" si="7659">VPI60*$C$65*$C66</f>
        <v>0</v>
      </c>
      <c r="VPK66" s="374">
        <f t="shared" ref="VPK66" si="7660">VPK60*$C$65*$C66</f>
        <v>0</v>
      </c>
      <c r="VPM66" s="374">
        <f t="shared" ref="VPM66" si="7661">VPM60*$C$65*$C66</f>
        <v>0</v>
      </c>
      <c r="VPO66" s="374">
        <f t="shared" ref="VPO66" si="7662">VPO60*$C$65*$C66</f>
        <v>0</v>
      </c>
      <c r="VPQ66" s="374">
        <f t="shared" ref="VPQ66" si="7663">VPQ60*$C$65*$C66</f>
        <v>0</v>
      </c>
      <c r="VPS66" s="374">
        <f t="shared" ref="VPS66" si="7664">VPS60*$C$65*$C66</f>
        <v>0</v>
      </c>
      <c r="VPU66" s="374">
        <f t="shared" ref="VPU66" si="7665">VPU60*$C$65*$C66</f>
        <v>0</v>
      </c>
      <c r="VPW66" s="374">
        <f t="shared" ref="VPW66" si="7666">VPW60*$C$65*$C66</f>
        <v>0</v>
      </c>
      <c r="VPY66" s="374">
        <f t="shared" ref="VPY66" si="7667">VPY60*$C$65*$C66</f>
        <v>0</v>
      </c>
      <c r="VQA66" s="374">
        <f t="shared" ref="VQA66" si="7668">VQA60*$C$65*$C66</f>
        <v>0</v>
      </c>
      <c r="VQC66" s="374">
        <f t="shared" ref="VQC66" si="7669">VQC60*$C$65*$C66</f>
        <v>0</v>
      </c>
      <c r="VQE66" s="374">
        <f t="shared" ref="VQE66" si="7670">VQE60*$C$65*$C66</f>
        <v>0</v>
      </c>
      <c r="VQG66" s="374">
        <f t="shared" ref="VQG66" si="7671">VQG60*$C$65*$C66</f>
        <v>0</v>
      </c>
      <c r="VQI66" s="374">
        <f t="shared" ref="VQI66" si="7672">VQI60*$C$65*$C66</f>
        <v>0</v>
      </c>
      <c r="VQK66" s="374">
        <f t="shared" ref="VQK66" si="7673">VQK60*$C$65*$C66</f>
        <v>0</v>
      </c>
      <c r="VQM66" s="374">
        <f t="shared" ref="VQM66" si="7674">VQM60*$C$65*$C66</f>
        <v>0</v>
      </c>
      <c r="VQO66" s="374">
        <f t="shared" ref="VQO66" si="7675">VQO60*$C$65*$C66</f>
        <v>0</v>
      </c>
      <c r="VQQ66" s="374">
        <f t="shared" ref="VQQ66" si="7676">VQQ60*$C$65*$C66</f>
        <v>0</v>
      </c>
      <c r="VQS66" s="374">
        <f t="shared" ref="VQS66" si="7677">VQS60*$C$65*$C66</f>
        <v>0</v>
      </c>
      <c r="VQU66" s="374">
        <f t="shared" ref="VQU66" si="7678">VQU60*$C$65*$C66</f>
        <v>0</v>
      </c>
      <c r="VQW66" s="374">
        <f t="shared" ref="VQW66" si="7679">VQW60*$C$65*$C66</f>
        <v>0</v>
      </c>
      <c r="VQY66" s="374">
        <f t="shared" ref="VQY66" si="7680">VQY60*$C$65*$C66</f>
        <v>0</v>
      </c>
      <c r="VRA66" s="374">
        <f t="shared" ref="VRA66" si="7681">VRA60*$C$65*$C66</f>
        <v>0</v>
      </c>
      <c r="VRC66" s="374">
        <f t="shared" ref="VRC66" si="7682">VRC60*$C$65*$C66</f>
        <v>0</v>
      </c>
      <c r="VRE66" s="374">
        <f t="shared" ref="VRE66" si="7683">VRE60*$C$65*$C66</f>
        <v>0</v>
      </c>
      <c r="VRG66" s="374">
        <f t="shared" ref="VRG66" si="7684">VRG60*$C$65*$C66</f>
        <v>0</v>
      </c>
      <c r="VRI66" s="374">
        <f t="shared" ref="VRI66" si="7685">VRI60*$C$65*$C66</f>
        <v>0</v>
      </c>
      <c r="VRK66" s="374">
        <f t="shared" ref="VRK66" si="7686">VRK60*$C$65*$C66</f>
        <v>0</v>
      </c>
      <c r="VRM66" s="374">
        <f t="shared" ref="VRM66" si="7687">VRM60*$C$65*$C66</f>
        <v>0</v>
      </c>
      <c r="VRO66" s="374">
        <f t="shared" ref="VRO66" si="7688">VRO60*$C$65*$C66</f>
        <v>0</v>
      </c>
      <c r="VRQ66" s="374">
        <f t="shared" ref="VRQ66" si="7689">VRQ60*$C$65*$C66</f>
        <v>0</v>
      </c>
      <c r="VRS66" s="374">
        <f t="shared" ref="VRS66" si="7690">VRS60*$C$65*$C66</f>
        <v>0</v>
      </c>
      <c r="VRU66" s="374">
        <f t="shared" ref="VRU66" si="7691">VRU60*$C$65*$C66</f>
        <v>0</v>
      </c>
      <c r="VRW66" s="374">
        <f t="shared" ref="VRW66" si="7692">VRW60*$C$65*$C66</f>
        <v>0</v>
      </c>
      <c r="VRY66" s="374">
        <f t="shared" ref="VRY66" si="7693">VRY60*$C$65*$C66</f>
        <v>0</v>
      </c>
      <c r="VSA66" s="374">
        <f t="shared" ref="VSA66" si="7694">VSA60*$C$65*$C66</f>
        <v>0</v>
      </c>
      <c r="VSC66" s="374">
        <f t="shared" ref="VSC66" si="7695">VSC60*$C$65*$C66</f>
        <v>0</v>
      </c>
      <c r="VSE66" s="374">
        <f t="shared" ref="VSE66" si="7696">VSE60*$C$65*$C66</f>
        <v>0</v>
      </c>
      <c r="VSG66" s="374">
        <f t="shared" ref="VSG66" si="7697">VSG60*$C$65*$C66</f>
        <v>0</v>
      </c>
      <c r="VSI66" s="374">
        <f t="shared" ref="VSI66" si="7698">VSI60*$C$65*$C66</f>
        <v>0</v>
      </c>
      <c r="VSK66" s="374">
        <f t="shared" ref="VSK66" si="7699">VSK60*$C$65*$C66</f>
        <v>0</v>
      </c>
      <c r="VSM66" s="374">
        <f t="shared" ref="VSM66" si="7700">VSM60*$C$65*$C66</f>
        <v>0</v>
      </c>
      <c r="VSO66" s="374">
        <f t="shared" ref="VSO66" si="7701">VSO60*$C$65*$C66</f>
        <v>0</v>
      </c>
      <c r="VSQ66" s="374">
        <f t="shared" ref="VSQ66" si="7702">VSQ60*$C$65*$C66</f>
        <v>0</v>
      </c>
      <c r="VSS66" s="374">
        <f t="shared" ref="VSS66" si="7703">VSS60*$C$65*$C66</f>
        <v>0</v>
      </c>
      <c r="VSU66" s="374">
        <f t="shared" ref="VSU66" si="7704">VSU60*$C$65*$C66</f>
        <v>0</v>
      </c>
      <c r="VSW66" s="374">
        <f t="shared" ref="VSW66" si="7705">VSW60*$C$65*$C66</f>
        <v>0</v>
      </c>
      <c r="VSY66" s="374">
        <f t="shared" ref="VSY66" si="7706">VSY60*$C$65*$C66</f>
        <v>0</v>
      </c>
      <c r="VTA66" s="374">
        <f t="shared" ref="VTA66" si="7707">VTA60*$C$65*$C66</f>
        <v>0</v>
      </c>
      <c r="VTC66" s="374">
        <f t="shared" ref="VTC66" si="7708">VTC60*$C$65*$C66</f>
        <v>0</v>
      </c>
      <c r="VTE66" s="374">
        <f t="shared" ref="VTE66" si="7709">VTE60*$C$65*$C66</f>
        <v>0</v>
      </c>
      <c r="VTG66" s="374">
        <f t="shared" ref="VTG66" si="7710">VTG60*$C$65*$C66</f>
        <v>0</v>
      </c>
      <c r="VTI66" s="374">
        <f t="shared" ref="VTI66" si="7711">VTI60*$C$65*$C66</f>
        <v>0</v>
      </c>
      <c r="VTK66" s="374">
        <f t="shared" ref="VTK66" si="7712">VTK60*$C$65*$C66</f>
        <v>0</v>
      </c>
      <c r="VTM66" s="374">
        <f t="shared" ref="VTM66" si="7713">VTM60*$C$65*$C66</f>
        <v>0</v>
      </c>
      <c r="VTO66" s="374">
        <f t="shared" ref="VTO66" si="7714">VTO60*$C$65*$C66</f>
        <v>0</v>
      </c>
      <c r="VTQ66" s="374">
        <f t="shared" ref="VTQ66" si="7715">VTQ60*$C$65*$C66</f>
        <v>0</v>
      </c>
      <c r="VTS66" s="374">
        <f t="shared" ref="VTS66" si="7716">VTS60*$C$65*$C66</f>
        <v>0</v>
      </c>
      <c r="VTU66" s="374">
        <f t="shared" ref="VTU66" si="7717">VTU60*$C$65*$C66</f>
        <v>0</v>
      </c>
      <c r="VTW66" s="374">
        <f t="shared" ref="VTW66" si="7718">VTW60*$C$65*$C66</f>
        <v>0</v>
      </c>
      <c r="VTY66" s="374">
        <f t="shared" ref="VTY66" si="7719">VTY60*$C$65*$C66</f>
        <v>0</v>
      </c>
      <c r="VUA66" s="374">
        <f t="shared" ref="VUA66" si="7720">VUA60*$C$65*$C66</f>
        <v>0</v>
      </c>
      <c r="VUC66" s="374">
        <f t="shared" ref="VUC66" si="7721">VUC60*$C$65*$C66</f>
        <v>0</v>
      </c>
      <c r="VUE66" s="374">
        <f t="shared" ref="VUE66" si="7722">VUE60*$C$65*$C66</f>
        <v>0</v>
      </c>
      <c r="VUG66" s="374">
        <f t="shared" ref="VUG66" si="7723">VUG60*$C$65*$C66</f>
        <v>0</v>
      </c>
      <c r="VUI66" s="374">
        <f t="shared" ref="VUI66" si="7724">VUI60*$C$65*$C66</f>
        <v>0</v>
      </c>
      <c r="VUK66" s="374">
        <f t="shared" ref="VUK66" si="7725">VUK60*$C$65*$C66</f>
        <v>0</v>
      </c>
      <c r="VUM66" s="374">
        <f t="shared" ref="VUM66" si="7726">VUM60*$C$65*$C66</f>
        <v>0</v>
      </c>
      <c r="VUO66" s="374">
        <f t="shared" ref="VUO66" si="7727">VUO60*$C$65*$C66</f>
        <v>0</v>
      </c>
      <c r="VUQ66" s="374">
        <f t="shared" ref="VUQ66" si="7728">VUQ60*$C$65*$C66</f>
        <v>0</v>
      </c>
      <c r="VUS66" s="374">
        <f t="shared" ref="VUS66" si="7729">VUS60*$C$65*$C66</f>
        <v>0</v>
      </c>
      <c r="VUU66" s="374">
        <f t="shared" ref="VUU66" si="7730">VUU60*$C$65*$C66</f>
        <v>0</v>
      </c>
      <c r="VUW66" s="374">
        <f t="shared" ref="VUW66" si="7731">VUW60*$C$65*$C66</f>
        <v>0</v>
      </c>
      <c r="VUY66" s="374">
        <f t="shared" ref="VUY66" si="7732">VUY60*$C$65*$C66</f>
        <v>0</v>
      </c>
      <c r="VVA66" s="374">
        <f t="shared" ref="VVA66" si="7733">VVA60*$C$65*$C66</f>
        <v>0</v>
      </c>
      <c r="VVC66" s="374">
        <f t="shared" ref="VVC66" si="7734">VVC60*$C$65*$C66</f>
        <v>0</v>
      </c>
      <c r="VVE66" s="374">
        <f t="shared" ref="VVE66" si="7735">VVE60*$C$65*$C66</f>
        <v>0</v>
      </c>
      <c r="VVG66" s="374">
        <f t="shared" ref="VVG66" si="7736">VVG60*$C$65*$C66</f>
        <v>0</v>
      </c>
      <c r="VVI66" s="374">
        <f t="shared" ref="VVI66" si="7737">VVI60*$C$65*$C66</f>
        <v>0</v>
      </c>
      <c r="VVK66" s="374">
        <f t="shared" ref="VVK66" si="7738">VVK60*$C$65*$C66</f>
        <v>0</v>
      </c>
      <c r="VVM66" s="374">
        <f t="shared" ref="VVM66" si="7739">VVM60*$C$65*$C66</f>
        <v>0</v>
      </c>
      <c r="VVO66" s="374">
        <f t="shared" ref="VVO66" si="7740">VVO60*$C$65*$C66</f>
        <v>0</v>
      </c>
      <c r="VVQ66" s="374">
        <f t="shared" ref="VVQ66" si="7741">VVQ60*$C$65*$C66</f>
        <v>0</v>
      </c>
      <c r="VVS66" s="374">
        <f t="shared" ref="VVS66" si="7742">VVS60*$C$65*$C66</f>
        <v>0</v>
      </c>
      <c r="VVU66" s="374">
        <f t="shared" ref="VVU66" si="7743">VVU60*$C$65*$C66</f>
        <v>0</v>
      </c>
      <c r="VVW66" s="374">
        <f t="shared" ref="VVW66" si="7744">VVW60*$C$65*$C66</f>
        <v>0</v>
      </c>
      <c r="VVY66" s="374">
        <f t="shared" ref="VVY66" si="7745">VVY60*$C$65*$C66</f>
        <v>0</v>
      </c>
      <c r="VWA66" s="374">
        <f t="shared" ref="VWA66" si="7746">VWA60*$C$65*$C66</f>
        <v>0</v>
      </c>
      <c r="VWC66" s="374">
        <f t="shared" ref="VWC66" si="7747">VWC60*$C$65*$C66</f>
        <v>0</v>
      </c>
      <c r="VWE66" s="374">
        <f t="shared" ref="VWE66" si="7748">VWE60*$C$65*$C66</f>
        <v>0</v>
      </c>
      <c r="VWG66" s="374">
        <f t="shared" ref="VWG66" si="7749">VWG60*$C$65*$C66</f>
        <v>0</v>
      </c>
      <c r="VWI66" s="374">
        <f t="shared" ref="VWI66" si="7750">VWI60*$C$65*$C66</f>
        <v>0</v>
      </c>
      <c r="VWK66" s="374">
        <f t="shared" ref="VWK66" si="7751">VWK60*$C$65*$C66</f>
        <v>0</v>
      </c>
      <c r="VWM66" s="374">
        <f t="shared" ref="VWM66" si="7752">VWM60*$C$65*$C66</f>
        <v>0</v>
      </c>
      <c r="VWO66" s="374">
        <f t="shared" ref="VWO66" si="7753">VWO60*$C$65*$C66</f>
        <v>0</v>
      </c>
      <c r="VWQ66" s="374">
        <f t="shared" ref="VWQ66" si="7754">VWQ60*$C$65*$C66</f>
        <v>0</v>
      </c>
      <c r="VWS66" s="374">
        <f t="shared" ref="VWS66" si="7755">VWS60*$C$65*$C66</f>
        <v>0</v>
      </c>
      <c r="VWU66" s="374">
        <f t="shared" ref="VWU66" si="7756">VWU60*$C$65*$C66</f>
        <v>0</v>
      </c>
      <c r="VWW66" s="374">
        <f t="shared" ref="VWW66" si="7757">VWW60*$C$65*$C66</f>
        <v>0</v>
      </c>
      <c r="VWY66" s="374">
        <f t="shared" ref="VWY66" si="7758">VWY60*$C$65*$C66</f>
        <v>0</v>
      </c>
      <c r="VXA66" s="374">
        <f t="shared" ref="VXA66" si="7759">VXA60*$C$65*$C66</f>
        <v>0</v>
      </c>
      <c r="VXC66" s="374">
        <f t="shared" ref="VXC66" si="7760">VXC60*$C$65*$C66</f>
        <v>0</v>
      </c>
      <c r="VXE66" s="374">
        <f t="shared" ref="VXE66" si="7761">VXE60*$C$65*$C66</f>
        <v>0</v>
      </c>
      <c r="VXG66" s="374">
        <f t="shared" ref="VXG66" si="7762">VXG60*$C$65*$C66</f>
        <v>0</v>
      </c>
      <c r="VXI66" s="374">
        <f t="shared" ref="VXI66" si="7763">VXI60*$C$65*$C66</f>
        <v>0</v>
      </c>
      <c r="VXK66" s="374">
        <f t="shared" ref="VXK66" si="7764">VXK60*$C$65*$C66</f>
        <v>0</v>
      </c>
      <c r="VXM66" s="374">
        <f t="shared" ref="VXM66" si="7765">VXM60*$C$65*$C66</f>
        <v>0</v>
      </c>
      <c r="VXO66" s="374">
        <f t="shared" ref="VXO66" si="7766">VXO60*$C$65*$C66</f>
        <v>0</v>
      </c>
      <c r="VXQ66" s="374">
        <f t="shared" ref="VXQ66" si="7767">VXQ60*$C$65*$C66</f>
        <v>0</v>
      </c>
      <c r="VXS66" s="374">
        <f t="shared" ref="VXS66" si="7768">VXS60*$C$65*$C66</f>
        <v>0</v>
      </c>
      <c r="VXU66" s="374">
        <f t="shared" ref="VXU66" si="7769">VXU60*$C$65*$C66</f>
        <v>0</v>
      </c>
      <c r="VXW66" s="374">
        <f t="shared" ref="VXW66" si="7770">VXW60*$C$65*$C66</f>
        <v>0</v>
      </c>
      <c r="VXY66" s="374">
        <f t="shared" ref="VXY66" si="7771">VXY60*$C$65*$C66</f>
        <v>0</v>
      </c>
      <c r="VYA66" s="374">
        <f t="shared" ref="VYA66" si="7772">VYA60*$C$65*$C66</f>
        <v>0</v>
      </c>
      <c r="VYC66" s="374">
        <f t="shared" ref="VYC66" si="7773">VYC60*$C$65*$C66</f>
        <v>0</v>
      </c>
      <c r="VYE66" s="374">
        <f t="shared" ref="VYE66" si="7774">VYE60*$C$65*$C66</f>
        <v>0</v>
      </c>
      <c r="VYG66" s="374">
        <f t="shared" ref="VYG66" si="7775">VYG60*$C$65*$C66</f>
        <v>0</v>
      </c>
      <c r="VYI66" s="374">
        <f t="shared" ref="VYI66" si="7776">VYI60*$C$65*$C66</f>
        <v>0</v>
      </c>
      <c r="VYK66" s="374">
        <f t="shared" ref="VYK66" si="7777">VYK60*$C$65*$C66</f>
        <v>0</v>
      </c>
      <c r="VYM66" s="374">
        <f t="shared" ref="VYM66" si="7778">VYM60*$C$65*$C66</f>
        <v>0</v>
      </c>
      <c r="VYO66" s="374">
        <f t="shared" ref="VYO66" si="7779">VYO60*$C$65*$C66</f>
        <v>0</v>
      </c>
      <c r="VYQ66" s="374">
        <f t="shared" ref="VYQ66" si="7780">VYQ60*$C$65*$C66</f>
        <v>0</v>
      </c>
      <c r="VYS66" s="374">
        <f t="shared" ref="VYS66" si="7781">VYS60*$C$65*$C66</f>
        <v>0</v>
      </c>
      <c r="VYU66" s="374">
        <f t="shared" ref="VYU66" si="7782">VYU60*$C$65*$C66</f>
        <v>0</v>
      </c>
      <c r="VYW66" s="374">
        <f t="shared" ref="VYW66" si="7783">VYW60*$C$65*$C66</f>
        <v>0</v>
      </c>
      <c r="VYY66" s="374">
        <f t="shared" ref="VYY66" si="7784">VYY60*$C$65*$C66</f>
        <v>0</v>
      </c>
      <c r="VZA66" s="374">
        <f t="shared" ref="VZA66" si="7785">VZA60*$C$65*$C66</f>
        <v>0</v>
      </c>
      <c r="VZC66" s="374">
        <f t="shared" ref="VZC66" si="7786">VZC60*$C$65*$C66</f>
        <v>0</v>
      </c>
      <c r="VZE66" s="374">
        <f t="shared" ref="VZE66" si="7787">VZE60*$C$65*$C66</f>
        <v>0</v>
      </c>
      <c r="VZG66" s="374">
        <f t="shared" ref="VZG66" si="7788">VZG60*$C$65*$C66</f>
        <v>0</v>
      </c>
      <c r="VZI66" s="374">
        <f t="shared" ref="VZI66" si="7789">VZI60*$C$65*$C66</f>
        <v>0</v>
      </c>
      <c r="VZK66" s="374">
        <f t="shared" ref="VZK66" si="7790">VZK60*$C$65*$C66</f>
        <v>0</v>
      </c>
      <c r="VZM66" s="374">
        <f t="shared" ref="VZM66" si="7791">VZM60*$C$65*$C66</f>
        <v>0</v>
      </c>
      <c r="VZO66" s="374">
        <f t="shared" ref="VZO66" si="7792">VZO60*$C$65*$C66</f>
        <v>0</v>
      </c>
      <c r="VZQ66" s="374">
        <f t="shared" ref="VZQ66" si="7793">VZQ60*$C$65*$C66</f>
        <v>0</v>
      </c>
      <c r="VZS66" s="374">
        <f t="shared" ref="VZS66" si="7794">VZS60*$C$65*$C66</f>
        <v>0</v>
      </c>
      <c r="VZU66" s="374">
        <f t="shared" ref="VZU66" si="7795">VZU60*$C$65*$C66</f>
        <v>0</v>
      </c>
      <c r="VZW66" s="374">
        <f t="shared" ref="VZW66" si="7796">VZW60*$C$65*$C66</f>
        <v>0</v>
      </c>
      <c r="VZY66" s="374">
        <f t="shared" ref="VZY66" si="7797">VZY60*$C$65*$C66</f>
        <v>0</v>
      </c>
      <c r="WAA66" s="374">
        <f t="shared" ref="WAA66" si="7798">WAA60*$C$65*$C66</f>
        <v>0</v>
      </c>
      <c r="WAC66" s="374">
        <f t="shared" ref="WAC66" si="7799">WAC60*$C$65*$C66</f>
        <v>0</v>
      </c>
      <c r="WAE66" s="374">
        <f t="shared" ref="WAE66" si="7800">WAE60*$C$65*$C66</f>
        <v>0</v>
      </c>
      <c r="WAG66" s="374">
        <f t="shared" ref="WAG66" si="7801">WAG60*$C$65*$C66</f>
        <v>0</v>
      </c>
      <c r="WAI66" s="374">
        <f t="shared" ref="WAI66" si="7802">WAI60*$C$65*$C66</f>
        <v>0</v>
      </c>
      <c r="WAK66" s="374">
        <f t="shared" ref="WAK66" si="7803">WAK60*$C$65*$C66</f>
        <v>0</v>
      </c>
      <c r="WAM66" s="374">
        <f t="shared" ref="WAM66" si="7804">WAM60*$C$65*$C66</f>
        <v>0</v>
      </c>
      <c r="WAO66" s="374">
        <f t="shared" ref="WAO66" si="7805">WAO60*$C$65*$C66</f>
        <v>0</v>
      </c>
      <c r="WAQ66" s="374">
        <f t="shared" ref="WAQ66" si="7806">WAQ60*$C$65*$C66</f>
        <v>0</v>
      </c>
      <c r="WAS66" s="374">
        <f t="shared" ref="WAS66" si="7807">WAS60*$C$65*$C66</f>
        <v>0</v>
      </c>
      <c r="WAU66" s="374">
        <f t="shared" ref="WAU66" si="7808">WAU60*$C$65*$C66</f>
        <v>0</v>
      </c>
      <c r="WAW66" s="374">
        <f t="shared" ref="WAW66" si="7809">WAW60*$C$65*$C66</f>
        <v>0</v>
      </c>
      <c r="WAY66" s="374">
        <f t="shared" ref="WAY66" si="7810">WAY60*$C$65*$C66</f>
        <v>0</v>
      </c>
      <c r="WBA66" s="374">
        <f t="shared" ref="WBA66" si="7811">WBA60*$C$65*$C66</f>
        <v>0</v>
      </c>
      <c r="WBC66" s="374">
        <f t="shared" ref="WBC66" si="7812">WBC60*$C$65*$C66</f>
        <v>0</v>
      </c>
      <c r="WBE66" s="374">
        <f t="shared" ref="WBE66" si="7813">WBE60*$C$65*$C66</f>
        <v>0</v>
      </c>
      <c r="WBG66" s="374">
        <f t="shared" ref="WBG66" si="7814">WBG60*$C$65*$C66</f>
        <v>0</v>
      </c>
      <c r="WBI66" s="374">
        <f t="shared" ref="WBI66" si="7815">WBI60*$C$65*$C66</f>
        <v>0</v>
      </c>
      <c r="WBK66" s="374">
        <f t="shared" ref="WBK66" si="7816">WBK60*$C$65*$C66</f>
        <v>0</v>
      </c>
      <c r="WBM66" s="374">
        <f t="shared" ref="WBM66" si="7817">WBM60*$C$65*$C66</f>
        <v>0</v>
      </c>
      <c r="WBO66" s="374">
        <f t="shared" ref="WBO66" si="7818">WBO60*$C$65*$C66</f>
        <v>0</v>
      </c>
      <c r="WBQ66" s="374">
        <f t="shared" ref="WBQ66" si="7819">WBQ60*$C$65*$C66</f>
        <v>0</v>
      </c>
      <c r="WBS66" s="374">
        <f t="shared" ref="WBS66" si="7820">WBS60*$C$65*$C66</f>
        <v>0</v>
      </c>
      <c r="WBU66" s="374">
        <f t="shared" ref="WBU66" si="7821">WBU60*$C$65*$C66</f>
        <v>0</v>
      </c>
      <c r="WBW66" s="374">
        <f t="shared" ref="WBW66" si="7822">WBW60*$C$65*$C66</f>
        <v>0</v>
      </c>
      <c r="WBY66" s="374">
        <f t="shared" ref="WBY66" si="7823">WBY60*$C$65*$C66</f>
        <v>0</v>
      </c>
      <c r="WCA66" s="374">
        <f t="shared" ref="WCA66" si="7824">WCA60*$C$65*$C66</f>
        <v>0</v>
      </c>
      <c r="WCC66" s="374">
        <f t="shared" ref="WCC66" si="7825">WCC60*$C$65*$C66</f>
        <v>0</v>
      </c>
      <c r="WCE66" s="374">
        <f t="shared" ref="WCE66" si="7826">WCE60*$C$65*$C66</f>
        <v>0</v>
      </c>
      <c r="WCG66" s="374">
        <f t="shared" ref="WCG66" si="7827">WCG60*$C$65*$C66</f>
        <v>0</v>
      </c>
      <c r="WCI66" s="374">
        <f t="shared" ref="WCI66" si="7828">WCI60*$C$65*$C66</f>
        <v>0</v>
      </c>
      <c r="WCK66" s="374">
        <f t="shared" ref="WCK66" si="7829">WCK60*$C$65*$C66</f>
        <v>0</v>
      </c>
      <c r="WCM66" s="374">
        <f t="shared" ref="WCM66" si="7830">WCM60*$C$65*$C66</f>
        <v>0</v>
      </c>
      <c r="WCO66" s="374">
        <f t="shared" ref="WCO66" si="7831">WCO60*$C$65*$C66</f>
        <v>0</v>
      </c>
      <c r="WCQ66" s="374">
        <f t="shared" ref="WCQ66" si="7832">WCQ60*$C$65*$C66</f>
        <v>0</v>
      </c>
      <c r="WCS66" s="374">
        <f t="shared" ref="WCS66" si="7833">WCS60*$C$65*$C66</f>
        <v>0</v>
      </c>
      <c r="WCU66" s="374">
        <f t="shared" ref="WCU66" si="7834">WCU60*$C$65*$C66</f>
        <v>0</v>
      </c>
      <c r="WCW66" s="374">
        <f t="shared" ref="WCW66" si="7835">WCW60*$C$65*$C66</f>
        <v>0</v>
      </c>
      <c r="WCY66" s="374">
        <f t="shared" ref="WCY66" si="7836">WCY60*$C$65*$C66</f>
        <v>0</v>
      </c>
      <c r="WDA66" s="374">
        <f t="shared" ref="WDA66" si="7837">WDA60*$C$65*$C66</f>
        <v>0</v>
      </c>
      <c r="WDC66" s="374">
        <f t="shared" ref="WDC66" si="7838">WDC60*$C$65*$C66</f>
        <v>0</v>
      </c>
      <c r="WDE66" s="374">
        <f t="shared" ref="WDE66" si="7839">WDE60*$C$65*$C66</f>
        <v>0</v>
      </c>
      <c r="WDG66" s="374">
        <f t="shared" ref="WDG66" si="7840">WDG60*$C$65*$C66</f>
        <v>0</v>
      </c>
      <c r="WDI66" s="374">
        <f t="shared" ref="WDI66" si="7841">WDI60*$C$65*$C66</f>
        <v>0</v>
      </c>
      <c r="WDK66" s="374">
        <f t="shared" ref="WDK66" si="7842">WDK60*$C$65*$C66</f>
        <v>0</v>
      </c>
      <c r="WDM66" s="374">
        <f t="shared" ref="WDM66" si="7843">WDM60*$C$65*$C66</f>
        <v>0</v>
      </c>
      <c r="WDO66" s="374">
        <f t="shared" ref="WDO66" si="7844">WDO60*$C$65*$C66</f>
        <v>0</v>
      </c>
      <c r="WDQ66" s="374">
        <f t="shared" ref="WDQ66" si="7845">WDQ60*$C$65*$C66</f>
        <v>0</v>
      </c>
      <c r="WDS66" s="374">
        <f t="shared" ref="WDS66" si="7846">WDS60*$C$65*$C66</f>
        <v>0</v>
      </c>
      <c r="WDU66" s="374">
        <f t="shared" ref="WDU66" si="7847">WDU60*$C$65*$C66</f>
        <v>0</v>
      </c>
      <c r="WDW66" s="374">
        <f t="shared" ref="WDW66" si="7848">WDW60*$C$65*$C66</f>
        <v>0</v>
      </c>
      <c r="WDY66" s="374">
        <f t="shared" ref="WDY66" si="7849">WDY60*$C$65*$C66</f>
        <v>0</v>
      </c>
      <c r="WEA66" s="374">
        <f t="shared" ref="WEA66" si="7850">WEA60*$C$65*$C66</f>
        <v>0</v>
      </c>
      <c r="WEC66" s="374">
        <f t="shared" ref="WEC66" si="7851">WEC60*$C$65*$C66</f>
        <v>0</v>
      </c>
      <c r="WEE66" s="374">
        <f t="shared" ref="WEE66" si="7852">WEE60*$C$65*$C66</f>
        <v>0</v>
      </c>
      <c r="WEG66" s="374">
        <f t="shared" ref="WEG66" si="7853">WEG60*$C$65*$C66</f>
        <v>0</v>
      </c>
      <c r="WEI66" s="374">
        <f t="shared" ref="WEI66" si="7854">WEI60*$C$65*$C66</f>
        <v>0</v>
      </c>
      <c r="WEK66" s="374">
        <f t="shared" ref="WEK66" si="7855">WEK60*$C$65*$C66</f>
        <v>0</v>
      </c>
      <c r="WEM66" s="374">
        <f t="shared" ref="WEM66" si="7856">WEM60*$C$65*$C66</f>
        <v>0</v>
      </c>
      <c r="WEO66" s="374">
        <f t="shared" ref="WEO66" si="7857">WEO60*$C$65*$C66</f>
        <v>0</v>
      </c>
      <c r="WEQ66" s="374">
        <f t="shared" ref="WEQ66" si="7858">WEQ60*$C$65*$C66</f>
        <v>0</v>
      </c>
      <c r="WES66" s="374">
        <f t="shared" ref="WES66" si="7859">WES60*$C$65*$C66</f>
        <v>0</v>
      </c>
      <c r="WEU66" s="374">
        <f t="shared" ref="WEU66" si="7860">WEU60*$C$65*$C66</f>
        <v>0</v>
      </c>
      <c r="WEW66" s="374">
        <f t="shared" ref="WEW66" si="7861">WEW60*$C$65*$C66</f>
        <v>0</v>
      </c>
      <c r="WEY66" s="374">
        <f t="shared" ref="WEY66" si="7862">WEY60*$C$65*$C66</f>
        <v>0</v>
      </c>
      <c r="WFA66" s="374">
        <f t="shared" ref="WFA66" si="7863">WFA60*$C$65*$C66</f>
        <v>0</v>
      </c>
      <c r="WFC66" s="374">
        <f t="shared" ref="WFC66" si="7864">WFC60*$C$65*$C66</f>
        <v>0</v>
      </c>
      <c r="WFE66" s="374">
        <f t="shared" ref="WFE66" si="7865">WFE60*$C$65*$C66</f>
        <v>0</v>
      </c>
      <c r="WFG66" s="374">
        <f t="shared" ref="WFG66" si="7866">WFG60*$C$65*$C66</f>
        <v>0</v>
      </c>
      <c r="WFI66" s="374">
        <f t="shared" ref="WFI66" si="7867">WFI60*$C$65*$C66</f>
        <v>0</v>
      </c>
      <c r="WFK66" s="374">
        <f t="shared" ref="WFK66" si="7868">WFK60*$C$65*$C66</f>
        <v>0</v>
      </c>
      <c r="WFM66" s="374">
        <f t="shared" ref="WFM66" si="7869">WFM60*$C$65*$C66</f>
        <v>0</v>
      </c>
      <c r="WFO66" s="374">
        <f t="shared" ref="WFO66" si="7870">WFO60*$C$65*$C66</f>
        <v>0</v>
      </c>
      <c r="WFQ66" s="374">
        <f t="shared" ref="WFQ66" si="7871">WFQ60*$C$65*$C66</f>
        <v>0</v>
      </c>
      <c r="WFS66" s="374">
        <f t="shared" ref="WFS66" si="7872">WFS60*$C$65*$C66</f>
        <v>0</v>
      </c>
      <c r="WFU66" s="374">
        <f t="shared" ref="WFU66" si="7873">WFU60*$C$65*$C66</f>
        <v>0</v>
      </c>
      <c r="WFW66" s="374">
        <f t="shared" ref="WFW66" si="7874">WFW60*$C$65*$C66</f>
        <v>0</v>
      </c>
      <c r="WFY66" s="374">
        <f t="shared" ref="WFY66" si="7875">WFY60*$C$65*$C66</f>
        <v>0</v>
      </c>
      <c r="WGA66" s="374">
        <f t="shared" ref="WGA66" si="7876">WGA60*$C$65*$C66</f>
        <v>0</v>
      </c>
      <c r="WGC66" s="374">
        <f t="shared" ref="WGC66" si="7877">WGC60*$C$65*$C66</f>
        <v>0</v>
      </c>
      <c r="WGE66" s="374">
        <f t="shared" ref="WGE66" si="7878">WGE60*$C$65*$C66</f>
        <v>0</v>
      </c>
      <c r="WGG66" s="374">
        <f t="shared" ref="WGG66" si="7879">WGG60*$C$65*$C66</f>
        <v>0</v>
      </c>
      <c r="WGI66" s="374">
        <f t="shared" ref="WGI66" si="7880">WGI60*$C$65*$C66</f>
        <v>0</v>
      </c>
      <c r="WGK66" s="374">
        <f t="shared" ref="WGK66" si="7881">WGK60*$C$65*$C66</f>
        <v>0</v>
      </c>
      <c r="WGM66" s="374">
        <f t="shared" ref="WGM66" si="7882">WGM60*$C$65*$C66</f>
        <v>0</v>
      </c>
      <c r="WGO66" s="374">
        <f t="shared" ref="WGO66" si="7883">WGO60*$C$65*$C66</f>
        <v>0</v>
      </c>
      <c r="WGQ66" s="374">
        <f t="shared" ref="WGQ66" si="7884">WGQ60*$C$65*$C66</f>
        <v>0</v>
      </c>
      <c r="WGS66" s="374">
        <f t="shared" ref="WGS66" si="7885">WGS60*$C$65*$C66</f>
        <v>0</v>
      </c>
      <c r="WGU66" s="374">
        <f t="shared" ref="WGU66" si="7886">WGU60*$C$65*$C66</f>
        <v>0</v>
      </c>
      <c r="WGW66" s="374">
        <f t="shared" ref="WGW66" si="7887">WGW60*$C$65*$C66</f>
        <v>0</v>
      </c>
      <c r="WGY66" s="374">
        <f t="shared" ref="WGY66" si="7888">WGY60*$C$65*$C66</f>
        <v>0</v>
      </c>
      <c r="WHA66" s="374">
        <f t="shared" ref="WHA66" si="7889">WHA60*$C$65*$C66</f>
        <v>0</v>
      </c>
      <c r="WHC66" s="374">
        <f t="shared" ref="WHC66" si="7890">WHC60*$C$65*$C66</f>
        <v>0</v>
      </c>
      <c r="WHE66" s="374">
        <f t="shared" ref="WHE66" si="7891">WHE60*$C$65*$C66</f>
        <v>0</v>
      </c>
      <c r="WHG66" s="374">
        <f t="shared" ref="WHG66" si="7892">WHG60*$C$65*$C66</f>
        <v>0</v>
      </c>
      <c r="WHI66" s="374">
        <f t="shared" ref="WHI66" si="7893">WHI60*$C$65*$C66</f>
        <v>0</v>
      </c>
      <c r="WHK66" s="374">
        <f t="shared" ref="WHK66" si="7894">WHK60*$C$65*$C66</f>
        <v>0</v>
      </c>
      <c r="WHM66" s="374">
        <f t="shared" ref="WHM66" si="7895">WHM60*$C$65*$C66</f>
        <v>0</v>
      </c>
      <c r="WHO66" s="374">
        <f t="shared" ref="WHO66" si="7896">WHO60*$C$65*$C66</f>
        <v>0</v>
      </c>
      <c r="WHQ66" s="374">
        <f t="shared" ref="WHQ66" si="7897">WHQ60*$C$65*$C66</f>
        <v>0</v>
      </c>
      <c r="WHS66" s="374">
        <f t="shared" ref="WHS66" si="7898">WHS60*$C$65*$C66</f>
        <v>0</v>
      </c>
      <c r="WHU66" s="374">
        <f t="shared" ref="WHU66" si="7899">WHU60*$C$65*$C66</f>
        <v>0</v>
      </c>
      <c r="WHW66" s="374">
        <f t="shared" ref="WHW66" si="7900">WHW60*$C$65*$C66</f>
        <v>0</v>
      </c>
      <c r="WHY66" s="374">
        <f t="shared" ref="WHY66" si="7901">WHY60*$C$65*$C66</f>
        <v>0</v>
      </c>
      <c r="WIA66" s="374">
        <f t="shared" ref="WIA66" si="7902">WIA60*$C$65*$C66</f>
        <v>0</v>
      </c>
      <c r="WIC66" s="374">
        <f t="shared" ref="WIC66" si="7903">WIC60*$C$65*$C66</f>
        <v>0</v>
      </c>
      <c r="WIE66" s="374">
        <f t="shared" ref="WIE66" si="7904">WIE60*$C$65*$C66</f>
        <v>0</v>
      </c>
      <c r="WIG66" s="374">
        <f t="shared" ref="WIG66" si="7905">WIG60*$C$65*$C66</f>
        <v>0</v>
      </c>
      <c r="WII66" s="374">
        <f t="shared" ref="WII66" si="7906">WII60*$C$65*$C66</f>
        <v>0</v>
      </c>
      <c r="WIK66" s="374">
        <f t="shared" ref="WIK66" si="7907">WIK60*$C$65*$C66</f>
        <v>0</v>
      </c>
      <c r="WIM66" s="374">
        <f t="shared" ref="WIM66" si="7908">WIM60*$C$65*$C66</f>
        <v>0</v>
      </c>
      <c r="WIO66" s="374">
        <f t="shared" ref="WIO66" si="7909">WIO60*$C$65*$C66</f>
        <v>0</v>
      </c>
      <c r="WIQ66" s="374">
        <f t="shared" ref="WIQ66" si="7910">WIQ60*$C$65*$C66</f>
        <v>0</v>
      </c>
      <c r="WIS66" s="374">
        <f t="shared" ref="WIS66" si="7911">WIS60*$C$65*$C66</f>
        <v>0</v>
      </c>
      <c r="WIU66" s="374">
        <f t="shared" ref="WIU66" si="7912">WIU60*$C$65*$C66</f>
        <v>0</v>
      </c>
      <c r="WIW66" s="374">
        <f t="shared" ref="WIW66" si="7913">WIW60*$C$65*$C66</f>
        <v>0</v>
      </c>
      <c r="WIY66" s="374">
        <f t="shared" ref="WIY66" si="7914">WIY60*$C$65*$C66</f>
        <v>0</v>
      </c>
      <c r="WJA66" s="374">
        <f t="shared" ref="WJA66" si="7915">WJA60*$C$65*$C66</f>
        <v>0</v>
      </c>
      <c r="WJC66" s="374">
        <f t="shared" ref="WJC66" si="7916">WJC60*$C$65*$C66</f>
        <v>0</v>
      </c>
      <c r="WJE66" s="374">
        <f t="shared" ref="WJE66" si="7917">WJE60*$C$65*$C66</f>
        <v>0</v>
      </c>
      <c r="WJG66" s="374">
        <f t="shared" ref="WJG66" si="7918">WJG60*$C$65*$C66</f>
        <v>0</v>
      </c>
      <c r="WJI66" s="374">
        <f t="shared" ref="WJI66" si="7919">WJI60*$C$65*$C66</f>
        <v>0</v>
      </c>
      <c r="WJK66" s="374">
        <f t="shared" ref="WJK66" si="7920">WJK60*$C$65*$C66</f>
        <v>0</v>
      </c>
      <c r="WJM66" s="374">
        <f t="shared" ref="WJM66" si="7921">WJM60*$C$65*$C66</f>
        <v>0</v>
      </c>
      <c r="WJO66" s="374">
        <f t="shared" ref="WJO66" si="7922">WJO60*$C$65*$C66</f>
        <v>0</v>
      </c>
      <c r="WJQ66" s="374">
        <f t="shared" ref="WJQ66" si="7923">WJQ60*$C$65*$C66</f>
        <v>0</v>
      </c>
      <c r="WJS66" s="374">
        <f t="shared" ref="WJS66" si="7924">WJS60*$C$65*$C66</f>
        <v>0</v>
      </c>
      <c r="WJU66" s="374">
        <f t="shared" ref="WJU66" si="7925">WJU60*$C$65*$C66</f>
        <v>0</v>
      </c>
      <c r="WJW66" s="374">
        <f t="shared" ref="WJW66" si="7926">WJW60*$C$65*$C66</f>
        <v>0</v>
      </c>
      <c r="WJY66" s="374">
        <f t="shared" ref="WJY66" si="7927">WJY60*$C$65*$C66</f>
        <v>0</v>
      </c>
      <c r="WKA66" s="374">
        <f t="shared" ref="WKA66" si="7928">WKA60*$C$65*$C66</f>
        <v>0</v>
      </c>
      <c r="WKC66" s="374">
        <f t="shared" ref="WKC66" si="7929">WKC60*$C$65*$C66</f>
        <v>0</v>
      </c>
      <c r="WKE66" s="374">
        <f t="shared" ref="WKE66" si="7930">WKE60*$C$65*$C66</f>
        <v>0</v>
      </c>
      <c r="WKG66" s="374">
        <f t="shared" ref="WKG66" si="7931">WKG60*$C$65*$C66</f>
        <v>0</v>
      </c>
      <c r="WKI66" s="374">
        <f t="shared" ref="WKI66" si="7932">WKI60*$C$65*$C66</f>
        <v>0</v>
      </c>
      <c r="WKK66" s="374">
        <f t="shared" ref="WKK66" si="7933">WKK60*$C$65*$C66</f>
        <v>0</v>
      </c>
      <c r="WKM66" s="374">
        <f t="shared" ref="WKM66" si="7934">WKM60*$C$65*$C66</f>
        <v>0</v>
      </c>
      <c r="WKO66" s="374">
        <f t="shared" ref="WKO66" si="7935">WKO60*$C$65*$C66</f>
        <v>0</v>
      </c>
      <c r="WKQ66" s="374">
        <f t="shared" ref="WKQ66" si="7936">WKQ60*$C$65*$C66</f>
        <v>0</v>
      </c>
      <c r="WKS66" s="374">
        <f t="shared" ref="WKS66" si="7937">WKS60*$C$65*$C66</f>
        <v>0</v>
      </c>
      <c r="WKU66" s="374">
        <f t="shared" ref="WKU66" si="7938">WKU60*$C$65*$C66</f>
        <v>0</v>
      </c>
      <c r="WKW66" s="374">
        <f t="shared" ref="WKW66" si="7939">WKW60*$C$65*$C66</f>
        <v>0</v>
      </c>
      <c r="WKY66" s="374">
        <f t="shared" ref="WKY66" si="7940">WKY60*$C$65*$C66</f>
        <v>0</v>
      </c>
      <c r="WLA66" s="374">
        <f t="shared" ref="WLA66" si="7941">WLA60*$C$65*$C66</f>
        <v>0</v>
      </c>
      <c r="WLC66" s="374">
        <f t="shared" ref="WLC66" si="7942">WLC60*$C$65*$C66</f>
        <v>0</v>
      </c>
      <c r="WLE66" s="374">
        <f t="shared" ref="WLE66" si="7943">WLE60*$C$65*$C66</f>
        <v>0</v>
      </c>
      <c r="WLG66" s="374">
        <f t="shared" ref="WLG66" si="7944">WLG60*$C$65*$C66</f>
        <v>0</v>
      </c>
      <c r="WLI66" s="374">
        <f t="shared" ref="WLI66" si="7945">WLI60*$C$65*$C66</f>
        <v>0</v>
      </c>
      <c r="WLK66" s="374">
        <f t="shared" ref="WLK66" si="7946">WLK60*$C$65*$C66</f>
        <v>0</v>
      </c>
      <c r="WLM66" s="374">
        <f t="shared" ref="WLM66" si="7947">WLM60*$C$65*$C66</f>
        <v>0</v>
      </c>
      <c r="WLO66" s="374">
        <f t="shared" ref="WLO66" si="7948">WLO60*$C$65*$C66</f>
        <v>0</v>
      </c>
      <c r="WLQ66" s="374">
        <f t="shared" ref="WLQ66" si="7949">WLQ60*$C$65*$C66</f>
        <v>0</v>
      </c>
      <c r="WLS66" s="374">
        <f t="shared" ref="WLS66" si="7950">WLS60*$C$65*$C66</f>
        <v>0</v>
      </c>
      <c r="WLU66" s="374">
        <f t="shared" ref="WLU66" si="7951">WLU60*$C$65*$C66</f>
        <v>0</v>
      </c>
      <c r="WLW66" s="374">
        <f t="shared" ref="WLW66" si="7952">WLW60*$C$65*$C66</f>
        <v>0</v>
      </c>
      <c r="WLY66" s="374">
        <f t="shared" ref="WLY66" si="7953">WLY60*$C$65*$C66</f>
        <v>0</v>
      </c>
      <c r="WMA66" s="374">
        <f t="shared" ref="WMA66" si="7954">WMA60*$C$65*$C66</f>
        <v>0</v>
      </c>
      <c r="WMC66" s="374">
        <f t="shared" ref="WMC66" si="7955">WMC60*$C$65*$C66</f>
        <v>0</v>
      </c>
      <c r="WME66" s="374">
        <f t="shared" ref="WME66" si="7956">WME60*$C$65*$C66</f>
        <v>0</v>
      </c>
      <c r="WMG66" s="374">
        <f t="shared" ref="WMG66" si="7957">WMG60*$C$65*$C66</f>
        <v>0</v>
      </c>
      <c r="WMI66" s="374">
        <f t="shared" ref="WMI66" si="7958">WMI60*$C$65*$C66</f>
        <v>0</v>
      </c>
      <c r="WMK66" s="374">
        <f t="shared" ref="WMK66" si="7959">WMK60*$C$65*$C66</f>
        <v>0</v>
      </c>
      <c r="WMM66" s="374">
        <f t="shared" ref="WMM66" si="7960">WMM60*$C$65*$C66</f>
        <v>0</v>
      </c>
      <c r="WMO66" s="374">
        <f t="shared" ref="WMO66" si="7961">WMO60*$C$65*$C66</f>
        <v>0</v>
      </c>
      <c r="WMQ66" s="374">
        <f t="shared" ref="WMQ66" si="7962">WMQ60*$C$65*$C66</f>
        <v>0</v>
      </c>
      <c r="WMS66" s="374">
        <f t="shared" ref="WMS66" si="7963">WMS60*$C$65*$C66</f>
        <v>0</v>
      </c>
      <c r="WMU66" s="374">
        <f t="shared" ref="WMU66" si="7964">WMU60*$C$65*$C66</f>
        <v>0</v>
      </c>
      <c r="WMW66" s="374">
        <f t="shared" ref="WMW66" si="7965">WMW60*$C$65*$C66</f>
        <v>0</v>
      </c>
      <c r="WMY66" s="374">
        <f t="shared" ref="WMY66" si="7966">WMY60*$C$65*$C66</f>
        <v>0</v>
      </c>
      <c r="WNA66" s="374">
        <f t="shared" ref="WNA66" si="7967">WNA60*$C$65*$C66</f>
        <v>0</v>
      </c>
      <c r="WNC66" s="374">
        <f t="shared" ref="WNC66" si="7968">WNC60*$C$65*$C66</f>
        <v>0</v>
      </c>
      <c r="WNE66" s="374">
        <f t="shared" ref="WNE66" si="7969">WNE60*$C$65*$C66</f>
        <v>0</v>
      </c>
      <c r="WNG66" s="374">
        <f t="shared" ref="WNG66" si="7970">WNG60*$C$65*$C66</f>
        <v>0</v>
      </c>
      <c r="WNI66" s="374">
        <f t="shared" ref="WNI66" si="7971">WNI60*$C$65*$C66</f>
        <v>0</v>
      </c>
      <c r="WNK66" s="374">
        <f t="shared" ref="WNK66" si="7972">WNK60*$C$65*$C66</f>
        <v>0</v>
      </c>
      <c r="WNM66" s="374">
        <f t="shared" ref="WNM66" si="7973">WNM60*$C$65*$C66</f>
        <v>0</v>
      </c>
      <c r="WNO66" s="374">
        <f t="shared" ref="WNO66" si="7974">WNO60*$C$65*$C66</f>
        <v>0</v>
      </c>
      <c r="WNQ66" s="374">
        <f t="shared" ref="WNQ66" si="7975">WNQ60*$C$65*$C66</f>
        <v>0</v>
      </c>
      <c r="WNS66" s="374">
        <f t="shared" ref="WNS66" si="7976">WNS60*$C$65*$C66</f>
        <v>0</v>
      </c>
      <c r="WNU66" s="374">
        <f t="shared" ref="WNU66" si="7977">WNU60*$C$65*$C66</f>
        <v>0</v>
      </c>
      <c r="WNW66" s="374">
        <f t="shared" ref="WNW66" si="7978">WNW60*$C$65*$C66</f>
        <v>0</v>
      </c>
      <c r="WNY66" s="374">
        <f t="shared" ref="WNY66" si="7979">WNY60*$C$65*$C66</f>
        <v>0</v>
      </c>
      <c r="WOA66" s="374">
        <f t="shared" ref="WOA66" si="7980">WOA60*$C$65*$C66</f>
        <v>0</v>
      </c>
      <c r="WOC66" s="374">
        <f t="shared" ref="WOC66" si="7981">WOC60*$C$65*$C66</f>
        <v>0</v>
      </c>
      <c r="WOE66" s="374">
        <f t="shared" ref="WOE66" si="7982">WOE60*$C$65*$C66</f>
        <v>0</v>
      </c>
      <c r="WOG66" s="374">
        <f t="shared" ref="WOG66" si="7983">WOG60*$C$65*$C66</f>
        <v>0</v>
      </c>
      <c r="WOI66" s="374">
        <f t="shared" ref="WOI66" si="7984">WOI60*$C$65*$C66</f>
        <v>0</v>
      </c>
      <c r="WOK66" s="374">
        <f t="shared" ref="WOK66" si="7985">WOK60*$C$65*$C66</f>
        <v>0</v>
      </c>
      <c r="WOM66" s="374">
        <f t="shared" ref="WOM66" si="7986">WOM60*$C$65*$C66</f>
        <v>0</v>
      </c>
      <c r="WOO66" s="374">
        <f t="shared" ref="WOO66" si="7987">WOO60*$C$65*$C66</f>
        <v>0</v>
      </c>
      <c r="WOQ66" s="374">
        <f t="shared" ref="WOQ66" si="7988">WOQ60*$C$65*$C66</f>
        <v>0</v>
      </c>
      <c r="WOS66" s="374">
        <f t="shared" ref="WOS66" si="7989">WOS60*$C$65*$C66</f>
        <v>0</v>
      </c>
      <c r="WOU66" s="374">
        <f t="shared" ref="WOU66" si="7990">WOU60*$C$65*$C66</f>
        <v>0</v>
      </c>
      <c r="WOW66" s="374">
        <f t="shared" ref="WOW66" si="7991">WOW60*$C$65*$C66</f>
        <v>0</v>
      </c>
      <c r="WOY66" s="374">
        <f t="shared" ref="WOY66" si="7992">WOY60*$C$65*$C66</f>
        <v>0</v>
      </c>
      <c r="WPA66" s="374">
        <f t="shared" ref="WPA66" si="7993">WPA60*$C$65*$C66</f>
        <v>0</v>
      </c>
      <c r="WPC66" s="374">
        <f t="shared" ref="WPC66" si="7994">WPC60*$C$65*$C66</f>
        <v>0</v>
      </c>
      <c r="WPE66" s="374">
        <f t="shared" ref="WPE66" si="7995">WPE60*$C$65*$C66</f>
        <v>0</v>
      </c>
      <c r="WPG66" s="374">
        <f t="shared" ref="WPG66" si="7996">WPG60*$C$65*$C66</f>
        <v>0</v>
      </c>
      <c r="WPI66" s="374">
        <f t="shared" ref="WPI66" si="7997">WPI60*$C$65*$C66</f>
        <v>0</v>
      </c>
      <c r="WPK66" s="374">
        <f t="shared" ref="WPK66" si="7998">WPK60*$C$65*$C66</f>
        <v>0</v>
      </c>
      <c r="WPM66" s="374">
        <f t="shared" ref="WPM66" si="7999">WPM60*$C$65*$C66</f>
        <v>0</v>
      </c>
      <c r="WPO66" s="374">
        <f t="shared" ref="WPO66" si="8000">WPO60*$C$65*$C66</f>
        <v>0</v>
      </c>
      <c r="WPQ66" s="374">
        <f t="shared" ref="WPQ66" si="8001">WPQ60*$C$65*$C66</f>
        <v>0</v>
      </c>
      <c r="WPS66" s="374">
        <f t="shared" ref="WPS66" si="8002">WPS60*$C$65*$C66</f>
        <v>0</v>
      </c>
      <c r="WPU66" s="374">
        <f t="shared" ref="WPU66" si="8003">WPU60*$C$65*$C66</f>
        <v>0</v>
      </c>
      <c r="WPW66" s="374">
        <f t="shared" ref="WPW66" si="8004">WPW60*$C$65*$C66</f>
        <v>0</v>
      </c>
      <c r="WPY66" s="374">
        <f t="shared" ref="WPY66" si="8005">WPY60*$C$65*$C66</f>
        <v>0</v>
      </c>
      <c r="WQA66" s="374">
        <f t="shared" ref="WQA66" si="8006">WQA60*$C$65*$C66</f>
        <v>0</v>
      </c>
      <c r="WQC66" s="374">
        <f t="shared" ref="WQC66" si="8007">WQC60*$C$65*$C66</f>
        <v>0</v>
      </c>
      <c r="WQE66" s="374">
        <f t="shared" ref="WQE66" si="8008">WQE60*$C$65*$C66</f>
        <v>0</v>
      </c>
      <c r="WQG66" s="374">
        <f t="shared" ref="WQG66" si="8009">WQG60*$C$65*$C66</f>
        <v>0</v>
      </c>
      <c r="WQI66" s="374">
        <f t="shared" ref="WQI66" si="8010">WQI60*$C$65*$C66</f>
        <v>0</v>
      </c>
      <c r="WQK66" s="374">
        <f t="shared" ref="WQK66" si="8011">WQK60*$C$65*$C66</f>
        <v>0</v>
      </c>
      <c r="WQM66" s="374">
        <f t="shared" ref="WQM66" si="8012">WQM60*$C$65*$C66</f>
        <v>0</v>
      </c>
      <c r="WQO66" s="374">
        <f t="shared" ref="WQO66" si="8013">WQO60*$C$65*$C66</f>
        <v>0</v>
      </c>
      <c r="WQQ66" s="374">
        <f t="shared" ref="WQQ66" si="8014">WQQ60*$C$65*$C66</f>
        <v>0</v>
      </c>
      <c r="WQS66" s="374">
        <f t="shared" ref="WQS66" si="8015">WQS60*$C$65*$C66</f>
        <v>0</v>
      </c>
      <c r="WQU66" s="374">
        <f t="shared" ref="WQU66" si="8016">WQU60*$C$65*$C66</f>
        <v>0</v>
      </c>
      <c r="WQW66" s="374">
        <f t="shared" ref="WQW66" si="8017">WQW60*$C$65*$C66</f>
        <v>0</v>
      </c>
      <c r="WQY66" s="374">
        <f t="shared" ref="WQY66" si="8018">WQY60*$C$65*$C66</f>
        <v>0</v>
      </c>
      <c r="WRA66" s="374">
        <f t="shared" ref="WRA66" si="8019">WRA60*$C$65*$C66</f>
        <v>0</v>
      </c>
      <c r="WRC66" s="374">
        <f t="shared" ref="WRC66" si="8020">WRC60*$C$65*$C66</f>
        <v>0</v>
      </c>
      <c r="WRE66" s="374">
        <f t="shared" ref="WRE66" si="8021">WRE60*$C$65*$C66</f>
        <v>0</v>
      </c>
      <c r="WRG66" s="374">
        <f t="shared" ref="WRG66" si="8022">WRG60*$C$65*$C66</f>
        <v>0</v>
      </c>
      <c r="WRI66" s="374">
        <f t="shared" ref="WRI66" si="8023">WRI60*$C$65*$C66</f>
        <v>0</v>
      </c>
      <c r="WRK66" s="374">
        <f t="shared" ref="WRK66" si="8024">WRK60*$C$65*$C66</f>
        <v>0</v>
      </c>
      <c r="WRM66" s="374">
        <f t="shared" ref="WRM66" si="8025">WRM60*$C$65*$C66</f>
        <v>0</v>
      </c>
      <c r="WRO66" s="374">
        <f t="shared" ref="WRO66" si="8026">WRO60*$C$65*$C66</f>
        <v>0</v>
      </c>
      <c r="WRQ66" s="374">
        <f t="shared" ref="WRQ66" si="8027">WRQ60*$C$65*$C66</f>
        <v>0</v>
      </c>
      <c r="WRS66" s="374">
        <f t="shared" ref="WRS66" si="8028">WRS60*$C$65*$C66</f>
        <v>0</v>
      </c>
      <c r="WRU66" s="374">
        <f t="shared" ref="WRU66" si="8029">WRU60*$C$65*$C66</f>
        <v>0</v>
      </c>
      <c r="WRW66" s="374">
        <f t="shared" ref="WRW66" si="8030">WRW60*$C$65*$C66</f>
        <v>0</v>
      </c>
      <c r="WRY66" s="374">
        <f t="shared" ref="WRY66" si="8031">WRY60*$C$65*$C66</f>
        <v>0</v>
      </c>
      <c r="WSA66" s="374">
        <f t="shared" ref="WSA66" si="8032">WSA60*$C$65*$C66</f>
        <v>0</v>
      </c>
      <c r="WSC66" s="374">
        <f t="shared" ref="WSC66" si="8033">WSC60*$C$65*$C66</f>
        <v>0</v>
      </c>
      <c r="WSE66" s="374">
        <f t="shared" ref="WSE66" si="8034">WSE60*$C$65*$C66</f>
        <v>0</v>
      </c>
      <c r="WSG66" s="374">
        <f t="shared" ref="WSG66" si="8035">WSG60*$C$65*$C66</f>
        <v>0</v>
      </c>
      <c r="WSI66" s="374">
        <f t="shared" ref="WSI66" si="8036">WSI60*$C$65*$C66</f>
        <v>0</v>
      </c>
      <c r="WSK66" s="374">
        <f t="shared" ref="WSK66" si="8037">WSK60*$C$65*$C66</f>
        <v>0</v>
      </c>
      <c r="WSM66" s="374">
        <f t="shared" ref="WSM66" si="8038">WSM60*$C$65*$C66</f>
        <v>0</v>
      </c>
      <c r="WSO66" s="374">
        <f t="shared" ref="WSO66" si="8039">WSO60*$C$65*$C66</f>
        <v>0</v>
      </c>
      <c r="WSQ66" s="374">
        <f t="shared" ref="WSQ66" si="8040">WSQ60*$C$65*$C66</f>
        <v>0</v>
      </c>
      <c r="WSS66" s="374">
        <f t="shared" ref="WSS66" si="8041">WSS60*$C$65*$C66</f>
        <v>0</v>
      </c>
      <c r="WSU66" s="374">
        <f t="shared" ref="WSU66" si="8042">WSU60*$C$65*$C66</f>
        <v>0</v>
      </c>
      <c r="WSW66" s="374">
        <f t="shared" ref="WSW66" si="8043">WSW60*$C$65*$C66</f>
        <v>0</v>
      </c>
      <c r="WSY66" s="374">
        <f t="shared" ref="WSY66" si="8044">WSY60*$C$65*$C66</f>
        <v>0</v>
      </c>
      <c r="WTA66" s="374">
        <f t="shared" ref="WTA66" si="8045">WTA60*$C$65*$C66</f>
        <v>0</v>
      </c>
      <c r="WTC66" s="374">
        <f t="shared" ref="WTC66" si="8046">WTC60*$C$65*$C66</f>
        <v>0</v>
      </c>
      <c r="WTE66" s="374">
        <f t="shared" ref="WTE66" si="8047">WTE60*$C$65*$C66</f>
        <v>0</v>
      </c>
      <c r="WTG66" s="374">
        <f t="shared" ref="WTG66" si="8048">WTG60*$C$65*$C66</f>
        <v>0</v>
      </c>
      <c r="WTI66" s="374">
        <f t="shared" ref="WTI66" si="8049">WTI60*$C$65*$C66</f>
        <v>0</v>
      </c>
      <c r="WTK66" s="374">
        <f t="shared" ref="WTK66" si="8050">WTK60*$C$65*$C66</f>
        <v>0</v>
      </c>
      <c r="WTM66" s="374">
        <f t="shared" ref="WTM66" si="8051">WTM60*$C$65*$C66</f>
        <v>0</v>
      </c>
      <c r="WTO66" s="374">
        <f t="shared" ref="WTO66" si="8052">WTO60*$C$65*$C66</f>
        <v>0</v>
      </c>
      <c r="WTQ66" s="374">
        <f t="shared" ref="WTQ66" si="8053">WTQ60*$C$65*$C66</f>
        <v>0</v>
      </c>
      <c r="WTS66" s="374">
        <f t="shared" ref="WTS66" si="8054">WTS60*$C$65*$C66</f>
        <v>0</v>
      </c>
      <c r="WTU66" s="374">
        <f t="shared" ref="WTU66" si="8055">WTU60*$C$65*$C66</f>
        <v>0</v>
      </c>
      <c r="WTW66" s="374">
        <f t="shared" ref="WTW66" si="8056">WTW60*$C$65*$C66</f>
        <v>0</v>
      </c>
      <c r="WTY66" s="374">
        <f t="shared" ref="WTY66" si="8057">WTY60*$C$65*$C66</f>
        <v>0</v>
      </c>
      <c r="WUA66" s="374">
        <f t="shared" ref="WUA66" si="8058">WUA60*$C$65*$C66</f>
        <v>0</v>
      </c>
      <c r="WUC66" s="374">
        <f t="shared" ref="WUC66" si="8059">WUC60*$C$65*$C66</f>
        <v>0</v>
      </c>
      <c r="WUE66" s="374">
        <f t="shared" ref="WUE66" si="8060">WUE60*$C$65*$C66</f>
        <v>0</v>
      </c>
      <c r="WUG66" s="374">
        <f t="shared" ref="WUG66" si="8061">WUG60*$C$65*$C66</f>
        <v>0</v>
      </c>
      <c r="WUI66" s="374">
        <f t="shared" ref="WUI66" si="8062">WUI60*$C$65*$C66</f>
        <v>0</v>
      </c>
      <c r="WUK66" s="374">
        <f t="shared" ref="WUK66" si="8063">WUK60*$C$65*$C66</f>
        <v>0</v>
      </c>
      <c r="WUM66" s="374">
        <f t="shared" ref="WUM66" si="8064">WUM60*$C$65*$C66</f>
        <v>0</v>
      </c>
      <c r="WUO66" s="374">
        <f t="shared" ref="WUO66" si="8065">WUO60*$C$65*$C66</f>
        <v>0</v>
      </c>
      <c r="WUQ66" s="374">
        <f t="shared" ref="WUQ66" si="8066">WUQ60*$C$65*$C66</f>
        <v>0</v>
      </c>
      <c r="WUS66" s="374">
        <f t="shared" ref="WUS66" si="8067">WUS60*$C$65*$C66</f>
        <v>0</v>
      </c>
      <c r="WUU66" s="374">
        <f t="shared" ref="WUU66" si="8068">WUU60*$C$65*$C66</f>
        <v>0</v>
      </c>
      <c r="WUW66" s="374">
        <f t="shared" ref="WUW66" si="8069">WUW60*$C$65*$C66</f>
        <v>0</v>
      </c>
      <c r="WUY66" s="374">
        <f t="shared" ref="WUY66" si="8070">WUY60*$C$65*$C66</f>
        <v>0</v>
      </c>
      <c r="WVA66" s="374">
        <f t="shared" ref="WVA66" si="8071">WVA60*$C$65*$C66</f>
        <v>0</v>
      </c>
      <c r="WVC66" s="374">
        <f t="shared" ref="WVC66" si="8072">WVC60*$C$65*$C66</f>
        <v>0</v>
      </c>
      <c r="WVE66" s="374">
        <f t="shared" ref="WVE66" si="8073">WVE60*$C$65*$C66</f>
        <v>0</v>
      </c>
      <c r="WVG66" s="374">
        <f t="shared" ref="WVG66" si="8074">WVG60*$C$65*$C66</f>
        <v>0</v>
      </c>
      <c r="WVI66" s="374">
        <f t="shared" ref="WVI66" si="8075">WVI60*$C$65*$C66</f>
        <v>0</v>
      </c>
      <c r="WVK66" s="374">
        <f t="shared" ref="WVK66" si="8076">WVK60*$C$65*$C66</f>
        <v>0</v>
      </c>
      <c r="WVM66" s="374">
        <f t="shared" ref="WVM66" si="8077">WVM60*$C$65*$C66</f>
        <v>0</v>
      </c>
      <c r="WVO66" s="374">
        <f t="shared" ref="WVO66" si="8078">WVO60*$C$65*$C66</f>
        <v>0</v>
      </c>
      <c r="WVQ66" s="374">
        <f t="shared" ref="WVQ66" si="8079">WVQ60*$C$65*$C66</f>
        <v>0</v>
      </c>
      <c r="WVS66" s="374">
        <f t="shared" ref="WVS66" si="8080">WVS60*$C$65*$C66</f>
        <v>0</v>
      </c>
      <c r="WVU66" s="374">
        <f t="shared" ref="WVU66" si="8081">WVU60*$C$65*$C66</f>
        <v>0</v>
      </c>
      <c r="WVW66" s="374">
        <f t="shared" ref="WVW66" si="8082">WVW60*$C$65*$C66</f>
        <v>0</v>
      </c>
      <c r="WVY66" s="374">
        <f t="shared" ref="WVY66" si="8083">WVY60*$C$65*$C66</f>
        <v>0</v>
      </c>
      <c r="WWA66" s="374">
        <f t="shared" ref="WWA66" si="8084">WWA60*$C$65*$C66</f>
        <v>0</v>
      </c>
      <c r="WWC66" s="374">
        <f t="shared" ref="WWC66" si="8085">WWC60*$C$65*$C66</f>
        <v>0</v>
      </c>
      <c r="WWE66" s="374">
        <f t="shared" ref="WWE66" si="8086">WWE60*$C$65*$C66</f>
        <v>0</v>
      </c>
      <c r="WWG66" s="374">
        <f t="shared" ref="WWG66" si="8087">WWG60*$C$65*$C66</f>
        <v>0</v>
      </c>
      <c r="WWI66" s="374">
        <f t="shared" ref="WWI66" si="8088">WWI60*$C$65*$C66</f>
        <v>0</v>
      </c>
      <c r="WWK66" s="374">
        <f t="shared" ref="WWK66" si="8089">WWK60*$C$65*$C66</f>
        <v>0</v>
      </c>
      <c r="WWM66" s="374">
        <f t="shared" ref="WWM66" si="8090">WWM60*$C$65*$C66</f>
        <v>0</v>
      </c>
      <c r="WWO66" s="374">
        <f t="shared" ref="WWO66" si="8091">WWO60*$C$65*$C66</f>
        <v>0</v>
      </c>
      <c r="WWQ66" s="374">
        <f t="shared" ref="WWQ66" si="8092">WWQ60*$C$65*$C66</f>
        <v>0</v>
      </c>
      <c r="WWS66" s="374">
        <f t="shared" ref="WWS66" si="8093">WWS60*$C$65*$C66</f>
        <v>0</v>
      </c>
      <c r="WWU66" s="374">
        <f t="shared" ref="WWU66" si="8094">WWU60*$C$65*$C66</f>
        <v>0</v>
      </c>
      <c r="WWW66" s="374">
        <f t="shared" ref="WWW66" si="8095">WWW60*$C$65*$C66</f>
        <v>0</v>
      </c>
      <c r="WWY66" s="374">
        <f t="shared" ref="WWY66" si="8096">WWY60*$C$65*$C66</f>
        <v>0</v>
      </c>
      <c r="WXA66" s="374">
        <f t="shared" ref="WXA66" si="8097">WXA60*$C$65*$C66</f>
        <v>0</v>
      </c>
      <c r="WXC66" s="374">
        <f t="shared" ref="WXC66" si="8098">WXC60*$C$65*$C66</f>
        <v>0</v>
      </c>
      <c r="WXE66" s="374">
        <f t="shared" ref="WXE66" si="8099">WXE60*$C$65*$C66</f>
        <v>0</v>
      </c>
      <c r="WXG66" s="374">
        <f t="shared" ref="WXG66" si="8100">WXG60*$C$65*$C66</f>
        <v>0</v>
      </c>
      <c r="WXI66" s="374">
        <f t="shared" ref="WXI66" si="8101">WXI60*$C$65*$C66</f>
        <v>0</v>
      </c>
      <c r="WXK66" s="374">
        <f t="shared" ref="WXK66" si="8102">WXK60*$C$65*$C66</f>
        <v>0</v>
      </c>
      <c r="WXM66" s="374">
        <f t="shared" ref="WXM66" si="8103">WXM60*$C$65*$C66</f>
        <v>0</v>
      </c>
      <c r="WXO66" s="374">
        <f t="shared" ref="WXO66" si="8104">WXO60*$C$65*$C66</f>
        <v>0</v>
      </c>
      <c r="WXQ66" s="374">
        <f t="shared" ref="WXQ66" si="8105">WXQ60*$C$65*$C66</f>
        <v>0</v>
      </c>
      <c r="WXS66" s="374">
        <f t="shared" ref="WXS66" si="8106">WXS60*$C$65*$C66</f>
        <v>0</v>
      </c>
      <c r="WXU66" s="374">
        <f t="shared" ref="WXU66" si="8107">WXU60*$C$65*$C66</f>
        <v>0</v>
      </c>
      <c r="WXW66" s="374">
        <f t="shared" ref="WXW66" si="8108">WXW60*$C$65*$C66</f>
        <v>0</v>
      </c>
      <c r="WXY66" s="374">
        <f t="shared" ref="WXY66" si="8109">WXY60*$C$65*$C66</f>
        <v>0</v>
      </c>
      <c r="WYA66" s="374">
        <f t="shared" ref="WYA66" si="8110">WYA60*$C$65*$C66</f>
        <v>0</v>
      </c>
      <c r="WYC66" s="374">
        <f t="shared" ref="WYC66" si="8111">WYC60*$C$65*$C66</f>
        <v>0</v>
      </c>
      <c r="WYE66" s="374">
        <f t="shared" ref="WYE66" si="8112">WYE60*$C$65*$C66</f>
        <v>0</v>
      </c>
      <c r="WYG66" s="374">
        <f t="shared" ref="WYG66" si="8113">WYG60*$C$65*$C66</f>
        <v>0</v>
      </c>
      <c r="WYI66" s="374">
        <f t="shared" ref="WYI66" si="8114">WYI60*$C$65*$C66</f>
        <v>0</v>
      </c>
      <c r="WYK66" s="374">
        <f t="shared" ref="WYK66" si="8115">WYK60*$C$65*$C66</f>
        <v>0</v>
      </c>
      <c r="WYM66" s="374">
        <f t="shared" ref="WYM66" si="8116">WYM60*$C$65*$C66</f>
        <v>0</v>
      </c>
      <c r="WYO66" s="374">
        <f t="shared" ref="WYO66" si="8117">WYO60*$C$65*$C66</f>
        <v>0</v>
      </c>
      <c r="WYQ66" s="374">
        <f t="shared" ref="WYQ66" si="8118">WYQ60*$C$65*$C66</f>
        <v>0</v>
      </c>
      <c r="WYS66" s="374">
        <f t="shared" ref="WYS66" si="8119">WYS60*$C$65*$C66</f>
        <v>0</v>
      </c>
      <c r="WYU66" s="374">
        <f t="shared" ref="WYU66" si="8120">WYU60*$C$65*$C66</f>
        <v>0</v>
      </c>
      <c r="WYW66" s="374">
        <f t="shared" ref="WYW66" si="8121">WYW60*$C$65*$C66</f>
        <v>0</v>
      </c>
      <c r="WYY66" s="374">
        <f t="shared" ref="WYY66" si="8122">WYY60*$C$65*$C66</f>
        <v>0</v>
      </c>
      <c r="WZA66" s="374">
        <f t="shared" ref="WZA66" si="8123">WZA60*$C$65*$C66</f>
        <v>0</v>
      </c>
      <c r="WZC66" s="374">
        <f t="shared" ref="WZC66" si="8124">WZC60*$C$65*$C66</f>
        <v>0</v>
      </c>
      <c r="WZE66" s="374">
        <f t="shared" ref="WZE66" si="8125">WZE60*$C$65*$C66</f>
        <v>0</v>
      </c>
      <c r="WZG66" s="374">
        <f t="shared" ref="WZG66" si="8126">WZG60*$C$65*$C66</f>
        <v>0</v>
      </c>
      <c r="WZI66" s="374">
        <f t="shared" ref="WZI66" si="8127">WZI60*$C$65*$C66</f>
        <v>0</v>
      </c>
      <c r="WZK66" s="374">
        <f t="shared" ref="WZK66" si="8128">WZK60*$C$65*$C66</f>
        <v>0</v>
      </c>
      <c r="WZM66" s="374">
        <f t="shared" ref="WZM66" si="8129">WZM60*$C$65*$C66</f>
        <v>0</v>
      </c>
      <c r="WZO66" s="374">
        <f t="shared" ref="WZO66" si="8130">WZO60*$C$65*$C66</f>
        <v>0</v>
      </c>
      <c r="WZQ66" s="374">
        <f t="shared" ref="WZQ66" si="8131">WZQ60*$C$65*$C66</f>
        <v>0</v>
      </c>
      <c r="WZS66" s="374">
        <f t="shared" ref="WZS66" si="8132">WZS60*$C$65*$C66</f>
        <v>0</v>
      </c>
      <c r="WZU66" s="374">
        <f t="shared" ref="WZU66" si="8133">WZU60*$C$65*$C66</f>
        <v>0</v>
      </c>
      <c r="WZW66" s="374">
        <f t="shared" ref="WZW66" si="8134">WZW60*$C$65*$C66</f>
        <v>0</v>
      </c>
      <c r="WZY66" s="374">
        <f t="shared" ref="WZY66" si="8135">WZY60*$C$65*$C66</f>
        <v>0</v>
      </c>
      <c r="XAA66" s="374">
        <f t="shared" ref="XAA66" si="8136">XAA60*$C$65*$C66</f>
        <v>0</v>
      </c>
      <c r="XAC66" s="374">
        <f t="shared" ref="XAC66" si="8137">XAC60*$C$65*$C66</f>
        <v>0</v>
      </c>
      <c r="XAE66" s="374">
        <f t="shared" ref="XAE66" si="8138">XAE60*$C$65*$C66</f>
        <v>0</v>
      </c>
      <c r="XAG66" s="374">
        <f t="shared" ref="XAG66" si="8139">XAG60*$C$65*$C66</f>
        <v>0</v>
      </c>
      <c r="XAI66" s="374">
        <f t="shared" ref="XAI66" si="8140">XAI60*$C$65*$C66</f>
        <v>0</v>
      </c>
      <c r="XAK66" s="374">
        <f t="shared" ref="XAK66" si="8141">XAK60*$C$65*$C66</f>
        <v>0</v>
      </c>
      <c r="XAM66" s="374">
        <f t="shared" ref="XAM66" si="8142">XAM60*$C$65*$C66</f>
        <v>0</v>
      </c>
      <c r="XAO66" s="374">
        <f t="shared" ref="XAO66" si="8143">XAO60*$C$65*$C66</f>
        <v>0</v>
      </c>
      <c r="XAQ66" s="374">
        <f t="shared" ref="XAQ66" si="8144">XAQ60*$C$65*$C66</f>
        <v>0</v>
      </c>
      <c r="XAS66" s="374">
        <f t="shared" ref="XAS66" si="8145">XAS60*$C$65*$C66</f>
        <v>0</v>
      </c>
      <c r="XAU66" s="374">
        <f t="shared" ref="XAU66" si="8146">XAU60*$C$65*$C66</f>
        <v>0</v>
      </c>
      <c r="XAW66" s="374">
        <f t="shared" ref="XAW66" si="8147">XAW60*$C$65*$C66</f>
        <v>0</v>
      </c>
      <c r="XAY66" s="374">
        <f t="shared" ref="XAY66" si="8148">XAY60*$C$65*$C66</f>
        <v>0</v>
      </c>
      <c r="XBA66" s="374">
        <f t="shared" ref="XBA66" si="8149">XBA60*$C$65*$C66</f>
        <v>0</v>
      </c>
      <c r="XBC66" s="374">
        <f t="shared" ref="XBC66" si="8150">XBC60*$C$65*$C66</f>
        <v>0</v>
      </c>
      <c r="XBE66" s="374">
        <f t="shared" ref="XBE66" si="8151">XBE60*$C$65*$C66</f>
        <v>0</v>
      </c>
      <c r="XBG66" s="374">
        <f t="shared" ref="XBG66" si="8152">XBG60*$C$65*$C66</f>
        <v>0</v>
      </c>
      <c r="XBI66" s="374">
        <f t="shared" ref="XBI66" si="8153">XBI60*$C$65*$C66</f>
        <v>0</v>
      </c>
      <c r="XBK66" s="374">
        <f t="shared" ref="XBK66" si="8154">XBK60*$C$65*$C66</f>
        <v>0</v>
      </c>
      <c r="XBM66" s="374">
        <f t="shared" ref="XBM66" si="8155">XBM60*$C$65*$C66</f>
        <v>0</v>
      </c>
      <c r="XBO66" s="374">
        <f t="shared" ref="XBO66" si="8156">XBO60*$C$65*$C66</f>
        <v>0</v>
      </c>
      <c r="XBQ66" s="374">
        <f t="shared" ref="XBQ66" si="8157">XBQ60*$C$65*$C66</f>
        <v>0</v>
      </c>
      <c r="XBS66" s="374">
        <f t="shared" ref="XBS66" si="8158">XBS60*$C$65*$C66</f>
        <v>0</v>
      </c>
      <c r="XBU66" s="374">
        <f t="shared" ref="XBU66" si="8159">XBU60*$C$65*$C66</f>
        <v>0</v>
      </c>
      <c r="XBW66" s="374">
        <f t="shared" ref="XBW66" si="8160">XBW60*$C$65*$C66</f>
        <v>0</v>
      </c>
      <c r="XBY66" s="374">
        <f t="shared" ref="XBY66" si="8161">XBY60*$C$65*$C66</f>
        <v>0</v>
      </c>
      <c r="XCA66" s="374">
        <f t="shared" ref="XCA66" si="8162">XCA60*$C$65*$C66</f>
        <v>0</v>
      </c>
      <c r="XCC66" s="374">
        <f t="shared" ref="XCC66" si="8163">XCC60*$C$65*$C66</f>
        <v>0</v>
      </c>
      <c r="XCE66" s="374">
        <f t="shared" ref="XCE66" si="8164">XCE60*$C$65*$C66</f>
        <v>0</v>
      </c>
      <c r="XCG66" s="374">
        <f t="shared" ref="XCG66" si="8165">XCG60*$C$65*$C66</f>
        <v>0</v>
      </c>
      <c r="XCI66" s="374">
        <f t="shared" ref="XCI66" si="8166">XCI60*$C$65*$C66</f>
        <v>0</v>
      </c>
      <c r="XCK66" s="374">
        <f t="shared" ref="XCK66" si="8167">XCK60*$C$65*$C66</f>
        <v>0</v>
      </c>
      <c r="XCM66" s="374">
        <f t="shared" ref="XCM66" si="8168">XCM60*$C$65*$C66</f>
        <v>0</v>
      </c>
      <c r="XCO66" s="374">
        <f t="shared" ref="XCO66" si="8169">XCO60*$C$65*$C66</f>
        <v>0</v>
      </c>
      <c r="XCQ66" s="374">
        <f t="shared" ref="XCQ66" si="8170">XCQ60*$C$65*$C66</f>
        <v>0</v>
      </c>
      <c r="XCS66" s="374">
        <f t="shared" ref="XCS66" si="8171">XCS60*$C$65*$C66</f>
        <v>0</v>
      </c>
      <c r="XCU66" s="374">
        <f t="shared" ref="XCU66" si="8172">XCU60*$C$65*$C66</f>
        <v>0</v>
      </c>
      <c r="XCW66" s="374">
        <f t="shared" ref="XCW66" si="8173">XCW60*$C$65*$C66</f>
        <v>0</v>
      </c>
      <c r="XCY66" s="374">
        <f t="shared" ref="XCY66" si="8174">XCY60*$C$65*$C66</f>
        <v>0</v>
      </c>
      <c r="XDA66" s="374">
        <f t="shared" ref="XDA66" si="8175">XDA60*$C$65*$C66</f>
        <v>0</v>
      </c>
      <c r="XDC66" s="374">
        <f t="shared" ref="XDC66" si="8176">XDC60*$C$65*$C66</f>
        <v>0</v>
      </c>
      <c r="XDE66" s="374">
        <f t="shared" ref="XDE66" si="8177">XDE60*$C$65*$C66</f>
        <v>0</v>
      </c>
      <c r="XDG66" s="374">
        <f t="shared" ref="XDG66" si="8178">XDG60*$C$65*$C66</f>
        <v>0</v>
      </c>
      <c r="XDI66" s="374">
        <f t="shared" ref="XDI66" si="8179">XDI60*$C$65*$C66</f>
        <v>0</v>
      </c>
      <c r="XDK66" s="374">
        <f t="shared" ref="XDK66" si="8180">XDK60*$C$65*$C66</f>
        <v>0</v>
      </c>
      <c r="XDM66" s="374">
        <f t="shared" ref="XDM66" si="8181">XDM60*$C$65*$C66</f>
        <v>0</v>
      </c>
      <c r="XDO66" s="374">
        <f t="shared" ref="XDO66" si="8182">XDO60*$C$65*$C66</f>
        <v>0</v>
      </c>
      <c r="XDQ66" s="374">
        <f t="shared" ref="XDQ66" si="8183">XDQ60*$C$65*$C66</f>
        <v>0</v>
      </c>
      <c r="XDS66" s="374">
        <f t="shared" ref="XDS66" si="8184">XDS60*$C$65*$C66</f>
        <v>0</v>
      </c>
      <c r="XDU66" s="374">
        <f t="shared" ref="XDU66" si="8185">XDU60*$C$65*$C66</f>
        <v>0</v>
      </c>
      <c r="XDW66" s="374">
        <f t="shared" ref="XDW66" si="8186">XDW60*$C$65*$C66</f>
        <v>0</v>
      </c>
      <c r="XDY66" s="374">
        <f t="shared" ref="XDY66" si="8187">XDY60*$C$65*$C66</f>
        <v>0</v>
      </c>
      <c r="XEA66" s="374">
        <f t="shared" ref="XEA66" si="8188">XEA60*$C$65*$C66</f>
        <v>0</v>
      </c>
      <c r="XEC66" s="374">
        <f t="shared" ref="XEC66" si="8189">XEC60*$C$65*$C66</f>
        <v>0</v>
      </c>
      <c r="XEE66" s="374">
        <f t="shared" ref="XEE66" si="8190">XEE60*$C$65*$C66</f>
        <v>0</v>
      </c>
      <c r="XEG66" s="374">
        <f t="shared" ref="XEG66" si="8191">XEG60*$C$65*$C66</f>
        <v>0</v>
      </c>
      <c r="XEI66" s="374">
        <f t="shared" ref="XEI66" si="8192">XEI60*$C$65*$C66</f>
        <v>0</v>
      </c>
      <c r="XEK66" s="374">
        <f t="shared" ref="XEK66" si="8193">XEK60*$C$65*$C66</f>
        <v>0</v>
      </c>
      <c r="XEM66" s="374">
        <f t="shared" ref="XEM66" si="8194">XEM60*$C$65*$C66</f>
        <v>0</v>
      </c>
      <c r="XEO66" s="374">
        <f t="shared" ref="XEO66" si="8195">XEO60*$C$65*$C66</f>
        <v>0</v>
      </c>
      <c r="XEQ66" s="374">
        <f t="shared" ref="XEQ66" si="8196">XEQ60*$C$65*$C66</f>
        <v>0</v>
      </c>
      <c r="XES66" s="374">
        <f t="shared" ref="XES66" si="8197">XES60*$C$65*$C66</f>
        <v>0</v>
      </c>
      <c r="XEU66" s="374">
        <f t="shared" ref="XEU66" si="8198">XEU60*$C$65*$C66</f>
        <v>0</v>
      </c>
      <c r="XEW66" s="374">
        <f t="shared" ref="XEW66" si="8199">XEW60*$C$65*$C66</f>
        <v>0</v>
      </c>
      <c r="XEY66" s="374">
        <f t="shared" ref="XEY66" si="8200">XEY60*$C$65*$C66</f>
        <v>0</v>
      </c>
      <c r="XFA66" s="374">
        <f t="shared" ref="XFA66" si="8201">XFA60*$C$65*$C66</f>
        <v>0</v>
      </c>
      <c r="XFC66" s="374">
        <f t="shared" ref="XFC66" si="8202">XFC60*$C$65*$C66</f>
        <v>0</v>
      </c>
    </row>
    <row r="67" spans="1:1023 1025:2047 2049:3071 3073:4095 4097:5119 5121:6143 6145:7167 7169:8191 8193:9215 9217:10239 10241:11263 11265:12287 12289:13311 13313:14335 14337:15359 15361:16383" s="380" customFormat="1">
      <c r="A67" s="968" t="str">
        <f>Application!C622</f>
        <v>Sonoma County HOME</v>
      </c>
      <c r="B67" s="402"/>
      <c r="C67" s="969">
        <f>Application!AO622/(SUM(Application!AO$622:AS$625))</f>
        <v>4.9408155368176235E-2</v>
      </c>
      <c r="E67" s="401">
        <f>$E60*$C$65*$C67</f>
        <v>366.74241928931855</v>
      </c>
      <c r="G67" s="824">
        <f>G60*$C$65*$C67</f>
        <v>515.14191378423902</v>
      </c>
      <c r="I67" s="824">
        <f t="shared" ref="I67" si="8203">I60*$C$65*$C67</f>
        <v>663.58938174521393</v>
      </c>
      <c r="K67" s="824">
        <f t="shared" ref="K67" si="8204">K60*$C$65*$C67</f>
        <v>811.95837392087708</v>
      </c>
      <c r="M67" s="824">
        <f t="shared" ref="M67" si="8205">M60*$C$65*$C67</f>
        <v>960.11482963772994</v>
      </c>
      <c r="O67" s="824">
        <f t="shared" ref="O67" si="8206">O60*$C$65*$C67</f>
        <v>1107.9167313203106</v>
      </c>
      <c r="Q67" s="824">
        <f t="shared" ref="Q67" si="8207">Q60*$C$65*$C67</f>
        <v>1255.2137449600768</v>
      </c>
      <c r="S67" s="824">
        <f t="shared" ref="S67" si="8208">S60*$C$65*$C67</f>
        <v>1401.8468459929379</v>
      </c>
      <c r="U67" s="824">
        <f t="shared" ref="U67" si="8209">U60*$C$65*$C67</f>
        <v>1547.6479300250185</v>
      </c>
      <c r="W67" s="824">
        <f t="shared" ref="W67" si="8210">W60*$C$65*$C67</f>
        <v>1692.4394078254402</v>
      </c>
      <c r="Y67" s="824">
        <f t="shared" ref="Y67" si="8211">Y60*$C$65*$C67</f>
        <v>1836.0337839835254</v>
      </c>
      <c r="AA67" s="824">
        <f t="shared" ref="AA67" si="8212">AA60*$C$65*$C67</f>
        <v>1978.233218605023</v>
      </c>
      <c r="AC67" s="824">
        <f t="shared" ref="AC67" si="8213">AC60*$C$65*$C67</f>
        <v>2118.8290713992646</v>
      </c>
      <c r="AE67" s="824">
        <f t="shared" ref="AE67" si="8214">AE60*$C$65*$C67</f>
        <v>2257.6014274846539</v>
      </c>
      <c r="AG67" s="824">
        <f t="shared" ref="AG67" si="8215">AG60*$C$65*$C67</f>
        <v>2394.3186042153798</v>
      </c>
      <c r="AI67" s="824">
        <f t="shared" ref="AI67" si="8216">AI60*$C$65*$C67</f>
        <v>0</v>
      </c>
      <c r="AK67" s="824">
        <f t="shared" ref="AK67" si="8217">AK60*$C$65*$C67</f>
        <v>0</v>
      </c>
      <c r="AM67" s="824">
        <f t="shared" ref="AM67" si="8218">AM60*$C$65*$C67</f>
        <v>0</v>
      </c>
      <c r="AO67" s="824">
        <f t="shared" ref="AO67" si="8219">AO60*$C$65*$C67</f>
        <v>0</v>
      </c>
      <c r="AQ67" s="824">
        <f t="shared" ref="AQ67" si="8220">AQ60*$C$65*$C67</f>
        <v>0</v>
      </c>
      <c r="AS67" s="824">
        <f t="shared" ref="AS67" si="8221">AS60*$C$65*$C67</f>
        <v>0</v>
      </c>
      <c r="AU67" s="824">
        <f t="shared" ref="AU67" si="8222">AU60*$C$65*$C67</f>
        <v>0</v>
      </c>
      <c r="AW67" s="824">
        <f t="shared" ref="AW67" si="8223">AW60*$C$65*$C67</f>
        <v>0</v>
      </c>
      <c r="AY67" s="824">
        <f t="shared" ref="AY67" si="8224">AY60*$C$65*$C67</f>
        <v>0</v>
      </c>
      <c r="BA67" s="824">
        <f t="shared" ref="BA67" si="8225">BA60*$C$65*$C67</f>
        <v>0</v>
      </c>
      <c r="BC67" s="824">
        <f t="shared" ref="BC67" si="8226">BC60*$C$65*$C67</f>
        <v>0</v>
      </c>
      <c r="BE67" s="824">
        <f t="shared" ref="BE67" si="8227">BE60*$C$65*$C67</f>
        <v>0</v>
      </c>
      <c r="BG67" s="824">
        <f t="shared" ref="BG67" si="8228">BG60*$C$65*$C67</f>
        <v>0</v>
      </c>
      <c r="BI67" s="824">
        <f t="shared" ref="BI67" si="8229">BI60*$C$65*$C67</f>
        <v>0</v>
      </c>
      <c r="BK67" s="824">
        <f t="shared" ref="BK67" si="8230">BK60*$C$65*$C67</f>
        <v>0</v>
      </c>
      <c r="BM67" s="824">
        <f t="shared" ref="BM67" si="8231">BM60*$C$65*$C67</f>
        <v>0</v>
      </c>
      <c r="BO67" s="824">
        <f t="shared" ref="BO67" si="8232">BO60*$C$65*$C67</f>
        <v>0</v>
      </c>
      <c r="BQ67" s="824">
        <f t="shared" ref="BQ67" si="8233">BQ60*$C$65*$C67</f>
        <v>0</v>
      </c>
      <c r="BS67" s="824">
        <f t="shared" ref="BS67" si="8234">BS60*$C$65*$C67</f>
        <v>0</v>
      </c>
      <c r="BU67" s="824">
        <f t="shared" ref="BU67" si="8235">BU60*$C$65*$C67</f>
        <v>0</v>
      </c>
      <c r="BW67" s="824">
        <f t="shared" ref="BW67" si="8236">BW60*$C$65*$C67</f>
        <v>0</v>
      </c>
      <c r="BY67" s="824">
        <f t="shared" ref="BY67" si="8237">BY60*$C$65*$C67</f>
        <v>0</v>
      </c>
      <c r="CA67" s="824">
        <f t="shared" ref="CA67" si="8238">CA60*$C$65*$C67</f>
        <v>0</v>
      </c>
      <c r="CC67" s="824">
        <f t="shared" ref="CC67" si="8239">CC60*$C$65*$C67</f>
        <v>0</v>
      </c>
      <c r="CE67" s="824">
        <f t="shared" ref="CE67" si="8240">CE60*$C$65*$C67</f>
        <v>0</v>
      </c>
      <c r="CG67" s="824">
        <f t="shared" ref="CG67" si="8241">CG60*$C$65*$C67</f>
        <v>0</v>
      </c>
      <c r="CI67" s="824">
        <f t="shared" ref="CI67" si="8242">CI60*$C$65*$C67</f>
        <v>0</v>
      </c>
      <c r="CK67" s="824">
        <f t="shared" ref="CK67" si="8243">CK60*$C$65*$C67</f>
        <v>0</v>
      </c>
      <c r="CM67" s="824">
        <f t="shared" ref="CM67" si="8244">CM60*$C$65*$C67</f>
        <v>0</v>
      </c>
      <c r="CO67" s="824">
        <f t="shared" ref="CO67" si="8245">CO60*$C$65*$C67</f>
        <v>0</v>
      </c>
      <c r="CQ67" s="824">
        <f t="shared" ref="CQ67" si="8246">CQ60*$C$65*$C67</f>
        <v>0</v>
      </c>
      <c r="CS67" s="824">
        <f t="shared" ref="CS67" si="8247">CS60*$C$65*$C67</f>
        <v>0</v>
      </c>
      <c r="CU67" s="824">
        <f t="shared" ref="CU67" si="8248">CU60*$C$65*$C67</f>
        <v>0</v>
      </c>
      <c r="CW67" s="824">
        <f t="shared" ref="CW67" si="8249">CW60*$C$65*$C67</f>
        <v>0</v>
      </c>
      <c r="CY67" s="824">
        <f t="shared" ref="CY67" si="8250">CY60*$C$65*$C67</f>
        <v>0</v>
      </c>
      <c r="DA67" s="824">
        <f t="shared" ref="DA67" si="8251">DA60*$C$65*$C67</f>
        <v>0</v>
      </c>
      <c r="DC67" s="824">
        <f t="shared" ref="DC67" si="8252">DC60*$C$65*$C67</f>
        <v>0</v>
      </c>
      <c r="DE67" s="824">
        <f t="shared" ref="DE67" si="8253">DE60*$C$65*$C67</f>
        <v>0</v>
      </c>
      <c r="DG67" s="824">
        <f t="shared" ref="DG67" si="8254">DG60*$C$65*$C67</f>
        <v>0</v>
      </c>
      <c r="DI67" s="824">
        <f t="shared" ref="DI67" si="8255">DI60*$C$65*$C67</f>
        <v>0</v>
      </c>
      <c r="DK67" s="824">
        <f t="shared" ref="DK67" si="8256">DK60*$C$65*$C67</f>
        <v>0</v>
      </c>
      <c r="DM67" s="824">
        <f t="shared" ref="DM67" si="8257">DM60*$C$65*$C67</f>
        <v>0</v>
      </c>
      <c r="DO67" s="824">
        <f t="shared" ref="DO67" si="8258">DO60*$C$65*$C67</f>
        <v>0</v>
      </c>
      <c r="DQ67" s="824">
        <f t="shared" ref="DQ67" si="8259">DQ60*$C$65*$C67</f>
        <v>0</v>
      </c>
      <c r="DS67" s="824">
        <f t="shared" ref="DS67" si="8260">DS60*$C$65*$C67</f>
        <v>0</v>
      </c>
      <c r="DU67" s="824">
        <f t="shared" ref="DU67" si="8261">DU60*$C$65*$C67</f>
        <v>0</v>
      </c>
      <c r="DW67" s="824">
        <f t="shared" ref="DW67" si="8262">DW60*$C$65*$C67</f>
        <v>0</v>
      </c>
      <c r="DY67" s="824">
        <f t="shared" ref="DY67" si="8263">DY60*$C$65*$C67</f>
        <v>0</v>
      </c>
      <c r="EA67" s="824">
        <f t="shared" ref="EA67" si="8264">EA60*$C$65*$C67</f>
        <v>0</v>
      </c>
      <c r="EC67" s="824">
        <f t="shared" ref="EC67" si="8265">EC60*$C$65*$C67</f>
        <v>0</v>
      </c>
      <c r="EE67" s="824">
        <f t="shared" ref="EE67" si="8266">EE60*$C$65*$C67</f>
        <v>0</v>
      </c>
      <c r="EG67" s="824">
        <f t="shared" ref="EG67" si="8267">EG60*$C$65*$C67</f>
        <v>0</v>
      </c>
      <c r="EI67" s="824">
        <f t="shared" ref="EI67" si="8268">EI60*$C$65*$C67</f>
        <v>0</v>
      </c>
      <c r="EK67" s="824">
        <f t="shared" ref="EK67" si="8269">EK60*$C$65*$C67</f>
        <v>0</v>
      </c>
      <c r="EM67" s="824">
        <f t="shared" ref="EM67" si="8270">EM60*$C$65*$C67</f>
        <v>0</v>
      </c>
      <c r="EO67" s="824">
        <f t="shared" ref="EO67" si="8271">EO60*$C$65*$C67</f>
        <v>0</v>
      </c>
      <c r="EQ67" s="824">
        <f t="shared" ref="EQ67" si="8272">EQ60*$C$65*$C67</f>
        <v>0</v>
      </c>
      <c r="ES67" s="824">
        <f t="shared" ref="ES67" si="8273">ES60*$C$65*$C67</f>
        <v>0</v>
      </c>
      <c r="EU67" s="824">
        <f t="shared" ref="EU67" si="8274">EU60*$C$65*$C67</f>
        <v>0</v>
      </c>
      <c r="EW67" s="824">
        <f t="shared" ref="EW67" si="8275">EW60*$C$65*$C67</f>
        <v>0</v>
      </c>
      <c r="EY67" s="824">
        <f t="shared" ref="EY67" si="8276">EY60*$C$65*$C67</f>
        <v>0</v>
      </c>
      <c r="FA67" s="824">
        <f t="shared" ref="FA67" si="8277">FA60*$C$65*$C67</f>
        <v>0</v>
      </c>
      <c r="FC67" s="824">
        <f t="shared" ref="FC67" si="8278">FC60*$C$65*$C67</f>
        <v>0</v>
      </c>
      <c r="FE67" s="824">
        <f t="shared" ref="FE67" si="8279">FE60*$C$65*$C67</f>
        <v>0</v>
      </c>
      <c r="FG67" s="824">
        <f t="shared" ref="FG67" si="8280">FG60*$C$65*$C67</f>
        <v>0</v>
      </c>
      <c r="FI67" s="824">
        <f t="shared" ref="FI67" si="8281">FI60*$C$65*$C67</f>
        <v>0</v>
      </c>
      <c r="FK67" s="824">
        <f t="shared" ref="FK67" si="8282">FK60*$C$65*$C67</f>
        <v>0</v>
      </c>
      <c r="FM67" s="824">
        <f t="shared" ref="FM67" si="8283">FM60*$C$65*$C67</f>
        <v>0</v>
      </c>
      <c r="FO67" s="824">
        <f t="shared" ref="FO67" si="8284">FO60*$C$65*$C67</f>
        <v>0</v>
      </c>
      <c r="FQ67" s="824">
        <f t="shared" ref="FQ67" si="8285">FQ60*$C$65*$C67</f>
        <v>0</v>
      </c>
      <c r="FS67" s="824">
        <f t="shared" ref="FS67" si="8286">FS60*$C$65*$C67</f>
        <v>0</v>
      </c>
      <c r="FU67" s="824">
        <f t="shared" ref="FU67" si="8287">FU60*$C$65*$C67</f>
        <v>0</v>
      </c>
      <c r="FW67" s="824">
        <f t="shared" ref="FW67" si="8288">FW60*$C$65*$C67</f>
        <v>0</v>
      </c>
      <c r="FY67" s="824">
        <f t="shared" ref="FY67" si="8289">FY60*$C$65*$C67</f>
        <v>0</v>
      </c>
      <c r="GA67" s="824">
        <f t="shared" ref="GA67" si="8290">GA60*$C$65*$C67</f>
        <v>0</v>
      </c>
      <c r="GC67" s="824">
        <f t="shared" ref="GC67" si="8291">GC60*$C$65*$C67</f>
        <v>0</v>
      </c>
      <c r="GE67" s="824">
        <f t="shared" ref="GE67" si="8292">GE60*$C$65*$C67</f>
        <v>0</v>
      </c>
      <c r="GG67" s="824">
        <f t="shared" ref="GG67" si="8293">GG60*$C$65*$C67</f>
        <v>0</v>
      </c>
      <c r="GI67" s="824">
        <f t="shared" ref="GI67" si="8294">GI60*$C$65*$C67</f>
        <v>0</v>
      </c>
      <c r="GK67" s="824">
        <f t="shared" ref="GK67" si="8295">GK60*$C$65*$C67</f>
        <v>0</v>
      </c>
      <c r="GM67" s="824">
        <f t="shared" ref="GM67" si="8296">GM60*$C$65*$C67</f>
        <v>0</v>
      </c>
      <c r="GO67" s="824">
        <f t="shared" ref="GO67" si="8297">GO60*$C$65*$C67</f>
        <v>0</v>
      </c>
      <c r="GQ67" s="824">
        <f t="shared" ref="GQ67" si="8298">GQ60*$C$65*$C67</f>
        <v>0</v>
      </c>
      <c r="GS67" s="824">
        <f t="shared" ref="GS67" si="8299">GS60*$C$65*$C67</f>
        <v>0</v>
      </c>
      <c r="GU67" s="824">
        <f t="shared" ref="GU67" si="8300">GU60*$C$65*$C67</f>
        <v>0</v>
      </c>
      <c r="GW67" s="824">
        <f t="shared" ref="GW67" si="8301">GW60*$C$65*$C67</f>
        <v>0</v>
      </c>
      <c r="GY67" s="824">
        <f t="shared" ref="GY67" si="8302">GY60*$C$65*$C67</f>
        <v>0</v>
      </c>
      <c r="HA67" s="824">
        <f t="shared" ref="HA67" si="8303">HA60*$C$65*$C67</f>
        <v>0</v>
      </c>
      <c r="HC67" s="824">
        <f t="shared" ref="HC67" si="8304">HC60*$C$65*$C67</f>
        <v>0</v>
      </c>
      <c r="HE67" s="824">
        <f t="shared" ref="HE67" si="8305">HE60*$C$65*$C67</f>
        <v>0</v>
      </c>
      <c r="HG67" s="824">
        <f t="shared" ref="HG67" si="8306">HG60*$C$65*$C67</f>
        <v>0</v>
      </c>
      <c r="HI67" s="824">
        <f t="shared" ref="HI67" si="8307">HI60*$C$65*$C67</f>
        <v>0</v>
      </c>
      <c r="HK67" s="824">
        <f t="shared" ref="HK67" si="8308">HK60*$C$65*$C67</f>
        <v>0</v>
      </c>
      <c r="HM67" s="824">
        <f t="shared" ref="HM67" si="8309">HM60*$C$65*$C67</f>
        <v>0</v>
      </c>
      <c r="HO67" s="824">
        <f t="shared" ref="HO67" si="8310">HO60*$C$65*$C67</f>
        <v>0</v>
      </c>
      <c r="HQ67" s="824">
        <f t="shared" ref="HQ67" si="8311">HQ60*$C$65*$C67</f>
        <v>0</v>
      </c>
      <c r="HS67" s="824">
        <f t="shared" ref="HS67" si="8312">HS60*$C$65*$C67</f>
        <v>0</v>
      </c>
      <c r="HU67" s="824">
        <f t="shared" ref="HU67" si="8313">HU60*$C$65*$C67</f>
        <v>0</v>
      </c>
      <c r="HW67" s="824">
        <f t="shared" ref="HW67" si="8314">HW60*$C$65*$C67</f>
        <v>0</v>
      </c>
      <c r="HY67" s="824">
        <f t="shared" ref="HY67" si="8315">HY60*$C$65*$C67</f>
        <v>0</v>
      </c>
      <c r="IA67" s="824">
        <f t="shared" ref="IA67" si="8316">IA60*$C$65*$C67</f>
        <v>0</v>
      </c>
      <c r="IC67" s="824">
        <f t="shared" ref="IC67" si="8317">IC60*$C$65*$C67</f>
        <v>0</v>
      </c>
      <c r="IE67" s="824">
        <f t="shared" ref="IE67" si="8318">IE60*$C$65*$C67</f>
        <v>0</v>
      </c>
      <c r="IG67" s="824">
        <f t="shared" ref="IG67" si="8319">IG60*$C$65*$C67</f>
        <v>0</v>
      </c>
      <c r="II67" s="824">
        <f t="shared" ref="II67" si="8320">II60*$C$65*$C67</f>
        <v>0</v>
      </c>
      <c r="IK67" s="824">
        <f t="shared" ref="IK67" si="8321">IK60*$C$65*$C67</f>
        <v>0</v>
      </c>
      <c r="IM67" s="824">
        <f t="shared" ref="IM67" si="8322">IM60*$C$65*$C67</f>
        <v>0</v>
      </c>
      <c r="IO67" s="824">
        <f t="shared" ref="IO67" si="8323">IO60*$C$65*$C67</f>
        <v>0</v>
      </c>
      <c r="IQ67" s="824">
        <f t="shared" ref="IQ67" si="8324">IQ60*$C$65*$C67</f>
        <v>0</v>
      </c>
      <c r="IS67" s="824">
        <f t="shared" ref="IS67" si="8325">IS60*$C$65*$C67</f>
        <v>0</v>
      </c>
      <c r="IU67" s="824">
        <f t="shared" ref="IU67" si="8326">IU60*$C$65*$C67</f>
        <v>0</v>
      </c>
      <c r="IW67" s="824">
        <f t="shared" ref="IW67" si="8327">IW60*$C$65*$C67</f>
        <v>0</v>
      </c>
      <c r="IY67" s="824">
        <f t="shared" ref="IY67" si="8328">IY60*$C$65*$C67</f>
        <v>0</v>
      </c>
      <c r="JA67" s="824">
        <f t="shared" ref="JA67" si="8329">JA60*$C$65*$C67</f>
        <v>0</v>
      </c>
      <c r="JC67" s="824">
        <f t="shared" ref="JC67" si="8330">JC60*$C$65*$C67</f>
        <v>0</v>
      </c>
      <c r="JE67" s="824">
        <f t="shared" ref="JE67" si="8331">JE60*$C$65*$C67</f>
        <v>0</v>
      </c>
      <c r="JG67" s="824">
        <f t="shared" ref="JG67" si="8332">JG60*$C$65*$C67</f>
        <v>0</v>
      </c>
      <c r="JI67" s="824">
        <f t="shared" ref="JI67" si="8333">JI60*$C$65*$C67</f>
        <v>0</v>
      </c>
      <c r="JK67" s="824">
        <f t="shared" ref="JK67" si="8334">JK60*$C$65*$C67</f>
        <v>0</v>
      </c>
      <c r="JM67" s="824">
        <f t="shared" ref="JM67" si="8335">JM60*$C$65*$C67</f>
        <v>0</v>
      </c>
      <c r="JO67" s="824">
        <f t="shared" ref="JO67" si="8336">JO60*$C$65*$C67</f>
        <v>0</v>
      </c>
      <c r="JQ67" s="824">
        <f t="shared" ref="JQ67" si="8337">JQ60*$C$65*$C67</f>
        <v>0</v>
      </c>
      <c r="JS67" s="824">
        <f t="shared" ref="JS67" si="8338">JS60*$C$65*$C67</f>
        <v>0</v>
      </c>
      <c r="JU67" s="824">
        <f t="shared" ref="JU67" si="8339">JU60*$C$65*$C67</f>
        <v>0</v>
      </c>
      <c r="JW67" s="824">
        <f t="shared" ref="JW67" si="8340">JW60*$C$65*$C67</f>
        <v>0</v>
      </c>
      <c r="JY67" s="824">
        <f t="shared" ref="JY67" si="8341">JY60*$C$65*$C67</f>
        <v>0</v>
      </c>
      <c r="KA67" s="824">
        <f t="shared" ref="KA67" si="8342">KA60*$C$65*$C67</f>
        <v>0</v>
      </c>
      <c r="KC67" s="824">
        <f t="shared" ref="KC67" si="8343">KC60*$C$65*$C67</f>
        <v>0</v>
      </c>
      <c r="KE67" s="824">
        <f t="shared" ref="KE67" si="8344">KE60*$C$65*$C67</f>
        <v>0</v>
      </c>
      <c r="KG67" s="824">
        <f t="shared" ref="KG67" si="8345">KG60*$C$65*$C67</f>
        <v>0</v>
      </c>
      <c r="KI67" s="824">
        <f t="shared" ref="KI67" si="8346">KI60*$C$65*$C67</f>
        <v>0</v>
      </c>
      <c r="KK67" s="824">
        <f t="shared" ref="KK67" si="8347">KK60*$C$65*$C67</f>
        <v>0</v>
      </c>
      <c r="KM67" s="824">
        <f t="shared" ref="KM67" si="8348">KM60*$C$65*$C67</f>
        <v>0</v>
      </c>
      <c r="KO67" s="824">
        <f t="shared" ref="KO67" si="8349">KO60*$C$65*$C67</f>
        <v>0</v>
      </c>
      <c r="KQ67" s="824">
        <f t="shared" ref="KQ67" si="8350">KQ60*$C$65*$C67</f>
        <v>0</v>
      </c>
      <c r="KS67" s="824">
        <f t="shared" ref="KS67" si="8351">KS60*$C$65*$C67</f>
        <v>0</v>
      </c>
      <c r="KU67" s="824">
        <f t="shared" ref="KU67" si="8352">KU60*$C$65*$C67</f>
        <v>0</v>
      </c>
      <c r="KW67" s="824">
        <f t="shared" ref="KW67" si="8353">KW60*$C$65*$C67</f>
        <v>0</v>
      </c>
      <c r="KY67" s="824">
        <f t="shared" ref="KY67" si="8354">KY60*$C$65*$C67</f>
        <v>0</v>
      </c>
      <c r="LA67" s="824">
        <f t="shared" ref="LA67" si="8355">LA60*$C$65*$C67</f>
        <v>0</v>
      </c>
      <c r="LC67" s="824">
        <f t="shared" ref="LC67" si="8356">LC60*$C$65*$C67</f>
        <v>0</v>
      </c>
      <c r="LE67" s="824">
        <f t="shared" ref="LE67" si="8357">LE60*$C$65*$C67</f>
        <v>0</v>
      </c>
      <c r="LG67" s="824">
        <f t="shared" ref="LG67" si="8358">LG60*$C$65*$C67</f>
        <v>0</v>
      </c>
      <c r="LI67" s="824">
        <f t="shared" ref="LI67" si="8359">LI60*$C$65*$C67</f>
        <v>0</v>
      </c>
      <c r="LK67" s="824">
        <f t="shared" ref="LK67" si="8360">LK60*$C$65*$C67</f>
        <v>0</v>
      </c>
      <c r="LM67" s="824">
        <f t="shared" ref="LM67" si="8361">LM60*$C$65*$C67</f>
        <v>0</v>
      </c>
      <c r="LO67" s="824">
        <f t="shared" ref="LO67" si="8362">LO60*$C$65*$C67</f>
        <v>0</v>
      </c>
      <c r="LQ67" s="824">
        <f t="shared" ref="LQ67" si="8363">LQ60*$C$65*$C67</f>
        <v>0</v>
      </c>
      <c r="LS67" s="824">
        <f t="shared" ref="LS67" si="8364">LS60*$C$65*$C67</f>
        <v>0</v>
      </c>
      <c r="LU67" s="824">
        <f t="shared" ref="LU67" si="8365">LU60*$C$65*$C67</f>
        <v>0</v>
      </c>
      <c r="LW67" s="824">
        <f t="shared" ref="LW67" si="8366">LW60*$C$65*$C67</f>
        <v>0</v>
      </c>
      <c r="LY67" s="824">
        <f t="shared" ref="LY67" si="8367">LY60*$C$65*$C67</f>
        <v>0</v>
      </c>
      <c r="MA67" s="824">
        <f t="shared" ref="MA67" si="8368">MA60*$C$65*$C67</f>
        <v>0</v>
      </c>
      <c r="MC67" s="824">
        <f t="shared" ref="MC67" si="8369">MC60*$C$65*$C67</f>
        <v>0</v>
      </c>
      <c r="ME67" s="824">
        <f t="shared" ref="ME67" si="8370">ME60*$C$65*$C67</f>
        <v>0</v>
      </c>
      <c r="MG67" s="824">
        <f t="shared" ref="MG67" si="8371">MG60*$C$65*$C67</f>
        <v>0</v>
      </c>
      <c r="MI67" s="824">
        <f t="shared" ref="MI67" si="8372">MI60*$C$65*$C67</f>
        <v>0</v>
      </c>
      <c r="MK67" s="824">
        <f t="shared" ref="MK67" si="8373">MK60*$C$65*$C67</f>
        <v>0</v>
      </c>
      <c r="MM67" s="824">
        <f t="shared" ref="MM67" si="8374">MM60*$C$65*$C67</f>
        <v>0</v>
      </c>
      <c r="MO67" s="824">
        <f t="shared" ref="MO67" si="8375">MO60*$C$65*$C67</f>
        <v>0</v>
      </c>
      <c r="MQ67" s="824">
        <f t="shared" ref="MQ67" si="8376">MQ60*$C$65*$C67</f>
        <v>0</v>
      </c>
      <c r="MS67" s="824">
        <f t="shared" ref="MS67" si="8377">MS60*$C$65*$C67</f>
        <v>0</v>
      </c>
      <c r="MU67" s="824">
        <f t="shared" ref="MU67" si="8378">MU60*$C$65*$C67</f>
        <v>0</v>
      </c>
      <c r="MW67" s="824">
        <f t="shared" ref="MW67" si="8379">MW60*$C$65*$C67</f>
        <v>0</v>
      </c>
      <c r="MY67" s="824">
        <f t="shared" ref="MY67" si="8380">MY60*$C$65*$C67</f>
        <v>0</v>
      </c>
      <c r="NA67" s="824">
        <f t="shared" ref="NA67" si="8381">NA60*$C$65*$C67</f>
        <v>0</v>
      </c>
      <c r="NC67" s="824">
        <f t="shared" ref="NC67" si="8382">NC60*$C$65*$C67</f>
        <v>0</v>
      </c>
      <c r="NE67" s="824">
        <f t="shared" ref="NE67" si="8383">NE60*$C$65*$C67</f>
        <v>0</v>
      </c>
      <c r="NG67" s="824">
        <f t="shared" ref="NG67" si="8384">NG60*$C$65*$C67</f>
        <v>0</v>
      </c>
      <c r="NI67" s="824">
        <f t="shared" ref="NI67" si="8385">NI60*$C$65*$C67</f>
        <v>0</v>
      </c>
      <c r="NK67" s="824">
        <f t="shared" ref="NK67" si="8386">NK60*$C$65*$C67</f>
        <v>0</v>
      </c>
      <c r="NM67" s="824">
        <f t="shared" ref="NM67" si="8387">NM60*$C$65*$C67</f>
        <v>0</v>
      </c>
      <c r="NO67" s="824">
        <f t="shared" ref="NO67" si="8388">NO60*$C$65*$C67</f>
        <v>0</v>
      </c>
      <c r="NQ67" s="824">
        <f t="shared" ref="NQ67" si="8389">NQ60*$C$65*$C67</f>
        <v>0</v>
      </c>
      <c r="NS67" s="824">
        <f t="shared" ref="NS67" si="8390">NS60*$C$65*$C67</f>
        <v>0</v>
      </c>
      <c r="NU67" s="824">
        <f t="shared" ref="NU67" si="8391">NU60*$C$65*$C67</f>
        <v>0</v>
      </c>
      <c r="NW67" s="824">
        <f t="shared" ref="NW67" si="8392">NW60*$C$65*$C67</f>
        <v>0</v>
      </c>
      <c r="NY67" s="824">
        <f t="shared" ref="NY67" si="8393">NY60*$C$65*$C67</f>
        <v>0</v>
      </c>
      <c r="OA67" s="824">
        <f t="shared" ref="OA67" si="8394">OA60*$C$65*$C67</f>
        <v>0</v>
      </c>
      <c r="OC67" s="824">
        <f t="shared" ref="OC67" si="8395">OC60*$C$65*$C67</f>
        <v>0</v>
      </c>
      <c r="OE67" s="824">
        <f t="shared" ref="OE67" si="8396">OE60*$C$65*$C67</f>
        <v>0</v>
      </c>
      <c r="OG67" s="824">
        <f t="shared" ref="OG67" si="8397">OG60*$C$65*$C67</f>
        <v>0</v>
      </c>
      <c r="OI67" s="824">
        <f t="shared" ref="OI67" si="8398">OI60*$C$65*$C67</f>
        <v>0</v>
      </c>
      <c r="OK67" s="824">
        <f t="shared" ref="OK67" si="8399">OK60*$C$65*$C67</f>
        <v>0</v>
      </c>
      <c r="OM67" s="824">
        <f t="shared" ref="OM67" si="8400">OM60*$C$65*$C67</f>
        <v>0</v>
      </c>
      <c r="OO67" s="824">
        <f t="shared" ref="OO67" si="8401">OO60*$C$65*$C67</f>
        <v>0</v>
      </c>
      <c r="OQ67" s="824">
        <f t="shared" ref="OQ67" si="8402">OQ60*$C$65*$C67</f>
        <v>0</v>
      </c>
      <c r="OS67" s="824">
        <f t="shared" ref="OS67" si="8403">OS60*$C$65*$C67</f>
        <v>0</v>
      </c>
      <c r="OU67" s="824">
        <f t="shared" ref="OU67" si="8404">OU60*$C$65*$C67</f>
        <v>0</v>
      </c>
      <c r="OW67" s="824">
        <f t="shared" ref="OW67" si="8405">OW60*$C$65*$C67</f>
        <v>0</v>
      </c>
      <c r="OY67" s="824">
        <f t="shared" ref="OY67" si="8406">OY60*$C$65*$C67</f>
        <v>0</v>
      </c>
      <c r="PA67" s="824">
        <f t="shared" ref="PA67" si="8407">PA60*$C$65*$C67</f>
        <v>0</v>
      </c>
      <c r="PC67" s="824">
        <f t="shared" ref="PC67" si="8408">PC60*$C$65*$C67</f>
        <v>0</v>
      </c>
      <c r="PE67" s="824">
        <f t="shared" ref="PE67" si="8409">PE60*$C$65*$C67</f>
        <v>0</v>
      </c>
      <c r="PG67" s="824">
        <f t="shared" ref="PG67" si="8410">PG60*$C$65*$C67</f>
        <v>0</v>
      </c>
      <c r="PI67" s="824">
        <f t="shared" ref="PI67" si="8411">PI60*$C$65*$C67</f>
        <v>0</v>
      </c>
      <c r="PK67" s="824">
        <f t="shared" ref="PK67" si="8412">PK60*$C$65*$C67</f>
        <v>0</v>
      </c>
      <c r="PM67" s="824">
        <f t="shared" ref="PM67" si="8413">PM60*$C$65*$C67</f>
        <v>0</v>
      </c>
      <c r="PO67" s="824">
        <f t="shared" ref="PO67" si="8414">PO60*$C$65*$C67</f>
        <v>0</v>
      </c>
      <c r="PQ67" s="824">
        <f t="shared" ref="PQ67" si="8415">PQ60*$C$65*$C67</f>
        <v>0</v>
      </c>
      <c r="PS67" s="824">
        <f t="shared" ref="PS67" si="8416">PS60*$C$65*$C67</f>
        <v>0</v>
      </c>
      <c r="PU67" s="824">
        <f t="shared" ref="PU67" si="8417">PU60*$C$65*$C67</f>
        <v>0</v>
      </c>
      <c r="PW67" s="824">
        <f t="shared" ref="PW67" si="8418">PW60*$C$65*$C67</f>
        <v>0</v>
      </c>
      <c r="PY67" s="824">
        <f t="shared" ref="PY67" si="8419">PY60*$C$65*$C67</f>
        <v>0</v>
      </c>
      <c r="QA67" s="824">
        <f t="shared" ref="QA67" si="8420">QA60*$C$65*$C67</f>
        <v>0</v>
      </c>
      <c r="QC67" s="824">
        <f t="shared" ref="QC67" si="8421">QC60*$C$65*$C67</f>
        <v>0</v>
      </c>
      <c r="QE67" s="824">
        <f t="shared" ref="QE67" si="8422">QE60*$C$65*$C67</f>
        <v>0</v>
      </c>
      <c r="QG67" s="824">
        <f t="shared" ref="QG67" si="8423">QG60*$C$65*$C67</f>
        <v>0</v>
      </c>
      <c r="QI67" s="824">
        <f t="shared" ref="QI67" si="8424">QI60*$C$65*$C67</f>
        <v>0</v>
      </c>
      <c r="QK67" s="824">
        <f t="shared" ref="QK67" si="8425">QK60*$C$65*$C67</f>
        <v>0</v>
      </c>
      <c r="QM67" s="824">
        <f t="shared" ref="QM67" si="8426">QM60*$C$65*$C67</f>
        <v>0</v>
      </c>
      <c r="QO67" s="824">
        <f t="shared" ref="QO67" si="8427">QO60*$C$65*$C67</f>
        <v>0</v>
      </c>
      <c r="QQ67" s="824">
        <f t="shared" ref="QQ67" si="8428">QQ60*$C$65*$C67</f>
        <v>0</v>
      </c>
      <c r="QS67" s="824">
        <f t="shared" ref="QS67" si="8429">QS60*$C$65*$C67</f>
        <v>0</v>
      </c>
      <c r="QU67" s="824">
        <f t="shared" ref="QU67" si="8430">QU60*$C$65*$C67</f>
        <v>0</v>
      </c>
      <c r="QW67" s="824">
        <f t="shared" ref="QW67" si="8431">QW60*$C$65*$C67</f>
        <v>0</v>
      </c>
      <c r="QY67" s="824">
        <f t="shared" ref="QY67" si="8432">QY60*$C$65*$C67</f>
        <v>0</v>
      </c>
      <c r="RA67" s="824">
        <f t="shared" ref="RA67" si="8433">RA60*$C$65*$C67</f>
        <v>0</v>
      </c>
      <c r="RC67" s="824">
        <f t="shared" ref="RC67" si="8434">RC60*$C$65*$C67</f>
        <v>0</v>
      </c>
      <c r="RE67" s="824">
        <f t="shared" ref="RE67" si="8435">RE60*$C$65*$C67</f>
        <v>0</v>
      </c>
      <c r="RG67" s="824">
        <f t="shared" ref="RG67" si="8436">RG60*$C$65*$C67</f>
        <v>0</v>
      </c>
      <c r="RI67" s="824">
        <f t="shared" ref="RI67" si="8437">RI60*$C$65*$C67</f>
        <v>0</v>
      </c>
      <c r="RK67" s="824">
        <f t="shared" ref="RK67" si="8438">RK60*$C$65*$C67</f>
        <v>0</v>
      </c>
      <c r="RM67" s="824">
        <f t="shared" ref="RM67" si="8439">RM60*$C$65*$C67</f>
        <v>0</v>
      </c>
      <c r="RO67" s="824">
        <f t="shared" ref="RO67" si="8440">RO60*$C$65*$C67</f>
        <v>0</v>
      </c>
      <c r="RQ67" s="824">
        <f t="shared" ref="RQ67" si="8441">RQ60*$C$65*$C67</f>
        <v>0</v>
      </c>
      <c r="RS67" s="824">
        <f t="shared" ref="RS67" si="8442">RS60*$C$65*$C67</f>
        <v>0</v>
      </c>
      <c r="RU67" s="824">
        <f t="shared" ref="RU67" si="8443">RU60*$C$65*$C67</f>
        <v>0</v>
      </c>
      <c r="RW67" s="824">
        <f t="shared" ref="RW67" si="8444">RW60*$C$65*$C67</f>
        <v>0</v>
      </c>
      <c r="RY67" s="824">
        <f t="shared" ref="RY67" si="8445">RY60*$C$65*$C67</f>
        <v>0</v>
      </c>
      <c r="SA67" s="824">
        <f t="shared" ref="SA67" si="8446">SA60*$C$65*$C67</f>
        <v>0</v>
      </c>
      <c r="SC67" s="824">
        <f t="shared" ref="SC67" si="8447">SC60*$C$65*$C67</f>
        <v>0</v>
      </c>
      <c r="SE67" s="824">
        <f t="shared" ref="SE67" si="8448">SE60*$C$65*$C67</f>
        <v>0</v>
      </c>
      <c r="SG67" s="824">
        <f t="shared" ref="SG67" si="8449">SG60*$C$65*$C67</f>
        <v>0</v>
      </c>
      <c r="SI67" s="824">
        <f t="shared" ref="SI67" si="8450">SI60*$C$65*$C67</f>
        <v>0</v>
      </c>
      <c r="SK67" s="824">
        <f t="shared" ref="SK67" si="8451">SK60*$C$65*$C67</f>
        <v>0</v>
      </c>
      <c r="SM67" s="824">
        <f t="shared" ref="SM67" si="8452">SM60*$C$65*$C67</f>
        <v>0</v>
      </c>
      <c r="SO67" s="824">
        <f t="shared" ref="SO67" si="8453">SO60*$C$65*$C67</f>
        <v>0</v>
      </c>
      <c r="SQ67" s="824">
        <f t="shared" ref="SQ67" si="8454">SQ60*$C$65*$C67</f>
        <v>0</v>
      </c>
      <c r="SS67" s="824">
        <f t="shared" ref="SS67" si="8455">SS60*$C$65*$C67</f>
        <v>0</v>
      </c>
      <c r="SU67" s="824">
        <f t="shared" ref="SU67" si="8456">SU60*$C$65*$C67</f>
        <v>0</v>
      </c>
      <c r="SW67" s="824">
        <f t="shared" ref="SW67" si="8457">SW60*$C$65*$C67</f>
        <v>0</v>
      </c>
      <c r="SY67" s="824">
        <f t="shared" ref="SY67" si="8458">SY60*$C$65*$C67</f>
        <v>0</v>
      </c>
      <c r="TA67" s="824">
        <f t="shared" ref="TA67" si="8459">TA60*$C$65*$C67</f>
        <v>0</v>
      </c>
      <c r="TC67" s="824">
        <f t="shared" ref="TC67" si="8460">TC60*$C$65*$C67</f>
        <v>0</v>
      </c>
      <c r="TE67" s="824">
        <f t="shared" ref="TE67" si="8461">TE60*$C$65*$C67</f>
        <v>0</v>
      </c>
      <c r="TG67" s="824">
        <f t="shared" ref="TG67" si="8462">TG60*$C$65*$C67</f>
        <v>0</v>
      </c>
      <c r="TI67" s="824">
        <f t="shared" ref="TI67" si="8463">TI60*$C$65*$C67</f>
        <v>0</v>
      </c>
      <c r="TK67" s="824">
        <f t="shared" ref="TK67" si="8464">TK60*$C$65*$C67</f>
        <v>0</v>
      </c>
      <c r="TM67" s="824">
        <f t="shared" ref="TM67" si="8465">TM60*$C$65*$C67</f>
        <v>0</v>
      </c>
      <c r="TO67" s="824">
        <f t="shared" ref="TO67" si="8466">TO60*$C$65*$C67</f>
        <v>0</v>
      </c>
      <c r="TQ67" s="824">
        <f t="shared" ref="TQ67" si="8467">TQ60*$C$65*$C67</f>
        <v>0</v>
      </c>
      <c r="TS67" s="824">
        <f t="shared" ref="TS67" si="8468">TS60*$C$65*$C67</f>
        <v>0</v>
      </c>
      <c r="TU67" s="824">
        <f t="shared" ref="TU67" si="8469">TU60*$C$65*$C67</f>
        <v>0</v>
      </c>
      <c r="TW67" s="824">
        <f t="shared" ref="TW67" si="8470">TW60*$C$65*$C67</f>
        <v>0</v>
      </c>
      <c r="TY67" s="824">
        <f t="shared" ref="TY67" si="8471">TY60*$C$65*$C67</f>
        <v>0</v>
      </c>
      <c r="UA67" s="824">
        <f t="shared" ref="UA67" si="8472">UA60*$C$65*$C67</f>
        <v>0</v>
      </c>
      <c r="UC67" s="824">
        <f t="shared" ref="UC67" si="8473">UC60*$C$65*$C67</f>
        <v>0</v>
      </c>
      <c r="UE67" s="824">
        <f t="shared" ref="UE67" si="8474">UE60*$C$65*$C67</f>
        <v>0</v>
      </c>
      <c r="UG67" s="824">
        <f t="shared" ref="UG67" si="8475">UG60*$C$65*$C67</f>
        <v>0</v>
      </c>
      <c r="UI67" s="824">
        <f t="shared" ref="UI67" si="8476">UI60*$C$65*$C67</f>
        <v>0</v>
      </c>
      <c r="UK67" s="824">
        <f t="shared" ref="UK67" si="8477">UK60*$C$65*$C67</f>
        <v>0</v>
      </c>
      <c r="UM67" s="824">
        <f t="shared" ref="UM67" si="8478">UM60*$C$65*$C67</f>
        <v>0</v>
      </c>
      <c r="UO67" s="824">
        <f t="shared" ref="UO67" si="8479">UO60*$C$65*$C67</f>
        <v>0</v>
      </c>
      <c r="UQ67" s="824">
        <f t="shared" ref="UQ67" si="8480">UQ60*$C$65*$C67</f>
        <v>0</v>
      </c>
      <c r="US67" s="824">
        <f t="shared" ref="US67" si="8481">US60*$C$65*$C67</f>
        <v>0</v>
      </c>
      <c r="UU67" s="824">
        <f t="shared" ref="UU67" si="8482">UU60*$C$65*$C67</f>
        <v>0</v>
      </c>
      <c r="UW67" s="824">
        <f t="shared" ref="UW67" si="8483">UW60*$C$65*$C67</f>
        <v>0</v>
      </c>
      <c r="UY67" s="824">
        <f t="shared" ref="UY67" si="8484">UY60*$C$65*$C67</f>
        <v>0</v>
      </c>
      <c r="VA67" s="824">
        <f t="shared" ref="VA67" si="8485">VA60*$C$65*$C67</f>
        <v>0</v>
      </c>
      <c r="VC67" s="824">
        <f t="shared" ref="VC67" si="8486">VC60*$C$65*$C67</f>
        <v>0</v>
      </c>
      <c r="VE67" s="824">
        <f t="shared" ref="VE67" si="8487">VE60*$C$65*$C67</f>
        <v>0</v>
      </c>
      <c r="VG67" s="824">
        <f t="shared" ref="VG67" si="8488">VG60*$C$65*$C67</f>
        <v>0</v>
      </c>
      <c r="VI67" s="824">
        <f t="shared" ref="VI67" si="8489">VI60*$C$65*$C67</f>
        <v>0</v>
      </c>
      <c r="VK67" s="824">
        <f t="shared" ref="VK67" si="8490">VK60*$C$65*$C67</f>
        <v>0</v>
      </c>
      <c r="VM67" s="824">
        <f t="shared" ref="VM67" si="8491">VM60*$C$65*$C67</f>
        <v>0</v>
      </c>
      <c r="VO67" s="824">
        <f t="shared" ref="VO67" si="8492">VO60*$C$65*$C67</f>
        <v>0</v>
      </c>
      <c r="VQ67" s="824">
        <f t="shared" ref="VQ67" si="8493">VQ60*$C$65*$C67</f>
        <v>0</v>
      </c>
      <c r="VS67" s="824">
        <f t="shared" ref="VS67" si="8494">VS60*$C$65*$C67</f>
        <v>0</v>
      </c>
      <c r="VU67" s="824">
        <f t="shared" ref="VU67" si="8495">VU60*$C$65*$C67</f>
        <v>0</v>
      </c>
      <c r="VW67" s="824">
        <f t="shared" ref="VW67" si="8496">VW60*$C$65*$C67</f>
        <v>0</v>
      </c>
      <c r="VY67" s="824">
        <f t="shared" ref="VY67" si="8497">VY60*$C$65*$C67</f>
        <v>0</v>
      </c>
      <c r="WA67" s="824">
        <f t="shared" ref="WA67" si="8498">WA60*$C$65*$C67</f>
        <v>0</v>
      </c>
      <c r="WC67" s="824">
        <f t="shared" ref="WC67" si="8499">WC60*$C$65*$C67</f>
        <v>0</v>
      </c>
      <c r="WE67" s="824">
        <f t="shared" ref="WE67" si="8500">WE60*$C$65*$C67</f>
        <v>0</v>
      </c>
      <c r="WG67" s="824">
        <f t="shared" ref="WG67" si="8501">WG60*$C$65*$C67</f>
        <v>0</v>
      </c>
      <c r="WI67" s="824">
        <f t="shared" ref="WI67" si="8502">WI60*$C$65*$C67</f>
        <v>0</v>
      </c>
      <c r="WK67" s="824">
        <f t="shared" ref="WK67" si="8503">WK60*$C$65*$C67</f>
        <v>0</v>
      </c>
      <c r="WM67" s="824">
        <f t="shared" ref="WM67" si="8504">WM60*$C$65*$C67</f>
        <v>0</v>
      </c>
      <c r="WO67" s="824">
        <f t="shared" ref="WO67" si="8505">WO60*$C$65*$C67</f>
        <v>0</v>
      </c>
      <c r="WQ67" s="824">
        <f t="shared" ref="WQ67" si="8506">WQ60*$C$65*$C67</f>
        <v>0</v>
      </c>
      <c r="WS67" s="824">
        <f t="shared" ref="WS67" si="8507">WS60*$C$65*$C67</f>
        <v>0</v>
      </c>
      <c r="WU67" s="824">
        <f t="shared" ref="WU67" si="8508">WU60*$C$65*$C67</f>
        <v>0</v>
      </c>
      <c r="WW67" s="824">
        <f t="shared" ref="WW67" si="8509">WW60*$C$65*$C67</f>
        <v>0</v>
      </c>
      <c r="WY67" s="824">
        <f t="shared" ref="WY67" si="8510">WY60*$C$65*$C67</f>
        <v>0</v>
      </c>
      <c r="XA67" s="824">
        <f t="shared" ref="XA67" si="8511">XA60*$C$65*$C67</f>
        <v>0</v>
      </c>
      <c r="XC67" s="824">
        <f t="shared" ref="XC67" si="8512">XC60*$C$65*$C67</f>
        <v>0</v>
      </c>
      <c r="XE67" s="824">
        <f t="shared" ref="XE67" si="8513">XE60*$C$65*$C67</f>
        <v>0</v>
      </c>
      <c r="XG67" s="824">
        <f t="shared" ref="XG67" si="8514">XG60*$C$65*$C67</f>
        <v>0</v>
      </c>
      <c r="XI67" s="824">
        <f t="shared" ref="XI67" si="8515">XI60*$C$65*$C67</f>
        <v>0</v>
      </c>
      <c r="XK67" s="824">
        <f t="shared" ref="XK67" si="8516">XK60*$C$65*$C67</f>
        <v>0</v>
      </c>
      <c r="XM67" s="824">
        <f t="shared" ref="XM67" si="8517">XM60*$C$65*$C67</f>
        <v>0</v>
      </c>
      <c r="XO67" s="824">
        <f t="shared" ref="XO67" si="8518">XO60*$C$65*$C67</f>
        <v>0</v>
      </c>
      <c r="XQ67" s="824">
        <f t="shared" ref="XQ67" si="8519">XQ60*$C$65*$C67</f>
        <v>0</v>
      </c>
      <c r="XS67" s="824">
        <f t="shared" ref="XS67" si="8520">XS60*$C$65*$C67</f>
        <v>0</v>
      </c>
      <c r="XU67" s="824">
        <f t="shared" ref="XU67" si="8521">XU60*$C$65*$C67</f>
        <v>0</v>
      </c>
      <c r="XW67" s="824">
        <f t="shared" ref="XW67" si="8522">XW60*$C$65*$C67</f>
        <v>0</v>
      </c>
      <c r="XY67" s="824">
        <f t="shared" ref="XY67" si="8523">XY60*$C$65*$C67</f>
        <v>0</v>
      </c>
      <c r="YA67" s="824">
        <f t="shared" ref="YA67" si="8524">YA60*$C$65*$C67</f>
        <v>0</v>
      </c>
      <c r="YC67" s="824">
        <f t="shared" ref="YC67" si="8525">YC60*$C$65*$C67</f>
        <v>0</v>
      </c>
      <c r="YE67" s="824">
        <f t="shared" ref="YE67" si="8526">YE60*$C$65*$C67</f>
        <v>0</v>
      </c>
      <c r="YG67" s="824">
        <f t="shared" ref="YG67" si="8527">YG60*$C$65*$C67</f>
        <v>0</v>
      </c>
      <c r="YI67" s="824">
        <f t="shared" ref="YI67" si="8528">YI60*$C$65*$C67</f>
        <v>0</v>
      </c>
      <c r="YK67" s="824">
        <f t="shared" ref="YK67" si="8529">YK60*$C$65*$C67</f>
        <v>0</v>
      </c>
      <c r="YM67" s="824">
        <f t="shared" ref="YM67" si="8530">YM60*$C$65*$C67</f>
        <v>0</v>
      </c>
      <c r="YO67" s="824">
        <f t="shared" ref="YO67" si="8531">YO60*$C$65*$C67</f>
        <v>0</v>
      </c>
      <c r="YQ67" s="824">
        <f t="shared" ref="YQ67" si="8532">YQ60*$C$65*$C67</f>
        <v>0</v>
      </c>
      <c r="YS67" s="824">
        <f t="shared" ref="YS67" si="8533">YS60*$C$65*$C67</f>
        <v>0</v>
      </c>
      <c r="YU67" s="824">
        <f t="shared" ref="YU67" si="8534">YU60*$C$65*$C67</f>
        <v>0</v>
      </c>
      <c r="YW67" s="824">
        <f t="shared" ref="YW67" si="8535">YW60*$C$65*$C67</f>
        <v>0</v>
      </c>
      <c r="YY67" s="824">
        <f t="shared" ref="YY67" si="8536">YY60*$C$65*$C67</f>
        <v>0</v>
      </c>
      <c r="ZA67" s="824">
        <f t="shared" ref="ZA67" si="8537">ZA60*$C$65*$C67</f>
        <v>0</v>
      </c>
      <c r="ZC67" s="824">
        <f t="shared" ref="ZC67" si="8538">ZC60*$C$65*$C67</f>
        <v>0</v>
      </c>
      <c r="ZE67" s="824">
        <f t="shared" ref="ZE67" si="8539">ZE60*$C$65*$C67</f>
        <v>0</v>
      </c>
      <c r="ZG67" s="824">
        <f t="shared" ref="ZG67" si="8540">ZG60*$C$65*$C67</f>
        <v>0</v>
      </c>
      <c r="ZI67" s="824">
        <f t="shared" ref="ZI67" si="8541">ZI60*$C$65*$C67</f>
        <v>0</v>
      </c>
      <c r="ZK67" s="824">
        <f t="shared" ref="ZK67" si="8542">ZK60*$C$65*$C67</f>
        <v>0</v>
      </c>
      <c r="ZM67" s="824">
        <f t="shared" ref="ZM67" si="8543">ZM60*$C$65*$C67</f>
        <v>0</v>
      </c>
      <c r="ZO67" s="824">
        <f t="shared" ref="ZO67" si="8544">ZO60*$C$65*$C67</f>
        <v>0</v>
      </c>
      <c r="ZQ67" s="824">
        <f t="shared" ref="ZQ67" si="8545">ZQ60*$C$65*$C67</f>
        <v>0</v>
      </c>
      <c r="ZS67" s="824">
        <f t="shared" ref="ZS67" si="8546">ZS60*$C$65*$C67</f>
        <v>0</v>
      </c>
      <c r="ZU67" s="824">
        <f t="shared" ref="ZU67" si="8547">ZU60*$C$65*$C67</f>
        <v>0</v>
      </c>
      <c r="ZW67" s="824">
        <f t="shared" ref="ZW67" si="8548">ZW60*$C$65*$C67</f>
        <v>0</v>
      </c>
      <c r="ZY67" s="824">
        <f t="shared" ref="ZY67" si="8549">ZY60*$C$65*$C67</f>
        <v>0</v>
      </c>
      <c r="AAA67" s="824">
        <f t="shared" ref="AAA67" si="8550">AAA60*$C$65*$C67</f>
        <v>0</v>
      </c>
      <c r="AAC67" s="824">
        <f t="shared" ref="AAC67" si="8551">AAC60*$C$65*$C67</f>
        <v>0</v>
      </c>
      <c r="AAE67" s="824">
        <f t="shared" ref="AAE67" si="8552">AAE60*$C$65*$C67</f>
        <v>0</v>
      </c>
      <c r="AAG67" s="824">
        <f t="shared" ref="AAG67" si="8553">AAG60*$C$65*$C67</f>
        <v>0</v>
      </c>
      <c r="AAI67" s="824">
        <f t="shared" ref="AAI67" si="8554">AAI60*$C$65*$C67</f>
        <v>0</v>
      </c>
      <c r="AAK67" s="824">
        <f t="shared" ref="AAK67" si="8555">AAK60*$C$65*$C67</f>
        <v>0</v>
      </c>
      <c r="AAM67" s="824">
        <f t="shared" ref="AAM67" si="8556">AAM60*$C$65*$C67</f>
        <v>0</v>
      </c>
      <c r="AAO67" s="824">
        <f t="shared" ref="AAO67" si="8557">AAO60*$C$65*$C67</f>
        <v>0</v>
      </c>
      <c r="AAQ67" s="824">
        <f t="shared" ref="AAQ67" si="8558">AAQ60*$C$65*$C67</f>
        <v>0</v>
      </c>
      <c r="AAS67" s="824">
        <f t="shared" ref="AAS67" si="8559">AAS60*$C$65*$C67</f>
        <v>0</v>
      </c>
      <c r="AAU67" s="824">
        <f t="shared" ref="AAU67" si="8560">AAU60*$C$65*$C67</f>
        <v>0</v>
      </c>
      <c r="AAW67" s="824">
        <f t="shared" ref="AAW67" si="8561">AAW60*$C$65*$C67</f>
        <v>0</v>
      </c>
      <c r="AAY67" s="824">
        <f t="shared" ref="AAY67" si="8562">AAY60*$C$65*$C67</f>
        <v>0</v>
      </c>
      <c r="ABA67" s="824">
        <f t="shared" ref="ABA67" si="8563">ABA60*$C$65*$C67</f>
        <v>0</v>
      </c>
      <c r="ABC67" s="824">
        <f t="shared" ref="ABC67" si="8564">ABC60*$C$65*$C67</f>
        <v>0</v>
      </c>
      <c r="ABE67" s="824">
        <f t="shared" ref="ABE67" si="8565">ABE60*$C$65*$C67</f>
        <v>0</v>
      </c>
      <c r="ABG67" s="824">
        <f t="shared" ref="ABG67" si="8566">ABG60*$C$65*$C67</f>
        <v>0</v>
      </c>
      <c r="ABI67" s="824">
        <f t="shared" ref="ABI67" si="8567">ABI60*$C$65*$C67</f>
        <v>0</v>
      </c>
      <c r="ABK67" s="824">
        <f t="shared" ref="ABK67" si="8568">ABK60*$C$65*$C67</f>
        <v>0</v>
      </c>
      <c r="ABM67" s="824">
        <f t="shared" ref="ABM67" si="8569">ABM60*$C$65*$C67</f>
        <v>0</v>
      </c>
      <c r="ABO67" s="824">
        <f t="shared" ref="ABO67" si="8570">ABO60*$C$65*$C67</f>
        <v>0</v>
      </c>
      <c r="ABQ67" s="824">
        <f t="shared" ref="ABQ67" si="8571">ABQ60*$C$65*$C67</f>
        <v>0</v>
      </c>
      <c r="ABS67" s="824">
        <f t="shared" ref="ABS67" si="8572">ABS60*$C$65*$C67</f>
        <v>0</v>
      </c>
      <c r="ABU67" s="824">
        <f t="shared" ref="ABU67" si="8573">ABU60*$C$65*$C67</f>
        <v>0</v>
      </c>
      <c r="ABW67" s="824">
        <f t="shared" ref="ABW67" si="8574">ABW60*$C$65*$C67</f>
        <v>0</v>
      </c>
      <c r="ABY67" s="824">
        <f t="shared" ref="ABY67" si="8575">ABY60*$C$65*$C67</f>
        <v>0</v>
      </c>
      <c r="ACA67" s="824">
        <f t="shared" ref="ACA67" si="8576">ACA60*$C$65*$C67</f>
        <v>0</v>
      </c>
      <c r="ACC67" s="824">
        <f t="shared" ref="ACC67" si="8577">ACC60*$C$65*$C67</f>
        <v>0</v>
      </c>
      <c r="ACE67" s="824">
        <f t="shared" ref="ACE67" si="8578">ACE60*$C$65*$C67</f>
        <v>0</v>
      </c>
      <c r="ACG67" s="824">
        <f t="shared" ref="ACG67" si="8579">ACG60*$C$65*$C67</f>
        <v>0</v>
      </c>
      <c r="ACI67" s="824">
        <f t="shared" ref="ACI67" si="8580">ACI60*$C$65*$C67</f>
        <v>0</v>
      </c>
      <c r="ACK67" s="824">
        <f t="shared" ref="ACK67" si="8581">ACK60*$C$65*$C67</f>
        <v>0</v>
      </c>
      <c r="ACM67" s="824">
        <f t="shared" ref="ACM67" si="8582">ACM60*$C$65*$C67</f>
        <v>0</v>
      </c>
      <c r="ACO67" s="824">
        <f t="shared" ref="ACO67" si="8583">ACO60*$C$65*$C67</f>
        <v>0</v>
      </c>
      <c r="ACQ67" s="824">
        <f t="shared" ref="ACQ67" si="8584">ACQ60*$C$65*$C67</f>
        <v>0</v>
      </c>
      <c r="ACS67" s="824">
        <f t="shared" ref="ACS67" si="8585">ACS60*$C$65*$C67</f>
        <v>0</v>
      </c>
      <c r="ACU67" s="824">
        <f t="shared" ref="ACU67" si="8586">ACU60*$C$65*$C67</f>
        <v>0</v>
      </c>
      <c r="ACW67" s="824">
        <f t="shared" ref="ACW67" si="8587">ACW60*$C$65*$C67</f>
        <v>0</v>
      </c>
      <c r="ACY67" s="824">
        <f t="shared" ref="ACY67" si="8588">ACY60*$C$65*$C67</f>
        <v>0</v>
      </c>
      <c r="ADA67" s="824">
        <f t="shared" ref="ADA67" si="8589">ADA60*$C$65*$C67</f>
        <v>0</v>
      </c>
      <c r="ADC67" s="824">
        <f t="shared" ref="ADC67" si="8590">ADC60*$C$65*$C67</f>
        <v>0</v>
      </c>
      <c r="ADE67" s="824">
        <f t="shared" ref="ADE67" si="8591">ADE60*$C$65*$C67</f>
        <v>0</v>
      </c>
      <c r="ADG67" s="824">
        <f t="shared" ref="ADG67" si="8592">ADG60*$C$65*$C67</f>
        <v>0</v>
      </c>
      <c r="ADI67" s="824">
        <f t="shared" ref="ADI67" si="8593">ADI60*$C$65*$C67</f>
        <v>0</v>
      </c>
      <c r="ADK67" s="824">
        <f t="shared" ref="ADK67" si="8594">ADK60*$C$65*$C67</f>
        <v>0</v>
      </c>
      <c r="ADM67" s="824">
        <f t="shared" ref="ADM67" si="8595">ADM60*$C$65*$C67</f>
        <v>0</v>
      </c>
      <c r="ADO67" s="824">
        <f t="shared" ref="ADO67" si="8596">ADO60*$C$65*$C67</f>
        <v>0</v>
      </c>
      <c r="ADQ67" s="824">
        <f t="shared" ref="ADQ67" si="8597">ADQ60*$C$65*$C67</f>
        <v>0</v>
      </c>
      <c r="ADS67" s="824">
        <f t="shared" ref="ADS67" si="8598">ADS60*$C$65*$C67</f>
        <v>0</v>
      </c>
      <c r="ADU67" s="824">
        <f t="shared" ref="ADU67" si="8599">ADU60*$C$65*$C67</f>
        <v>0</v>
      </c>
      <c r="ADW67" s="824">
        <f t="shared" ref="ADW67" si="8600">ADW60*$C$65*$C67</f>
        <v>0</v>
      </c>
      <c r="ADY67" s="824">
        <f t="shared" ref="ADY67" si="8601">ADY60*$C$65*$C67</f>
        <v>0</v>
      </c>
      <c r="AEA67" s="824">
        <f t="shared" ref="AEA67" si="8602">AEA60*$C$65*$C67</f>
        <v>0</v>
      </c>
      <c r="AEC67" s="824">
        <f t="shared" ref="AEC67" si="8603">AEC60*$C$65*$C67</f>
        <v>0</v>
      </c>
      <c r="AEE67" s="824">
        <f t="shared" ref="AEE67" si="8604">AEE60*$C$65*$C67</f>
        <v>0</v>
      </c>
      <c r="AEG67" s="824">
        <f t="shared" ref="AEG67" si="8605">AEG60*$C$65*$C67</f>
        <v>0</v>
      </c>
      <c r="AEI67" s="824">
        <f t="shared" ref="AEI67" si="8606">AEI60*$C$65*$C67</f>
        <v>0</v>
      </c>
      <c r="AEK67" s="824">
        <f t="shared" ref="AEK67" si="8607">AEK60*$C$65*$C67</f>
        <v>0</v>
      </c>
      <c r="AEM67" s="824">
        <f t="shared" ref="AEM67" si="8608">AEM60*$C$65*$C67</f>
        <v>0</v>
      </c>
      <c r="AEO67" s="824">
        <f t="shared" ref="AEO67" si="8609">AEO60*$C$65*$C67</f>
        <v>0</v>
      </c>
      <c r="AEQ67" s="824">
        <f t="shared" ref="AEQ67" si="8610">AEQ60*$C$65*$C67</f>
        <v>0</v>
      </c>
      <c r="AES67" s="824">
        <f t="shared" ref="AES67" si="8611">AES60*$C$65*$C67</f>
        <v>0</v>
      </c>
      <c r="AEU67" s="824">
        <f t="shared" ref="AEU67" si="8612">AEU60*$C$65*$C67</f>
        <v>0</v>
      </c>
      <c r="AEW67" s="824">
        <f t="shared" ref="AEW67" si="8613">AEW60*$C$65*$C67</f>
        <v>0</v>
      </c>
      <c r="AEY67" s="824">
        <f t="shared" ref="AEY67" si="8614">AEY60*$C$65*$C67</f>
        <v>0</v>
      </c>
      <c r="AFA67" s="824">
        <f t="shared" ref="AFA67" si="8615">AFA60*$C$65*$C67</f>
        <v>0</v>
      </c>
      <c r="AFC67" s="824">
        <f t="shared" ref="AFC67" si="8616">AFC60*$C$65*$C67</f>
        <v>0</v>
      </c>
      <c r="AFE67" s="824">
        <f t="shared" ref="AFE67" si="8617">AFE60*$C$65*$C67</f>
        <v>0</v>
      </c>
      <c r="AFG67" s="824">
        <f t="shared" ref="AFG67" si="8618">AFG60*$C$65*$C67</f>
        <v>0</v>
      </c>
      <c r="AFI67" s="824">
        <f t="shared" ref="AFI67" si="8619">AFI60*$C$65*$C67</f>
        <v>0</v>
      </c>
      <c r="AFK67" s="824">
        <f t="shared" ref="AFK67" si="8620">AFK60*$C$65*$C67</f>
        <v>0</v>
      </c>
      <c r="AFM67" s="824">
        <f t="shared" ref="AFM67" si="8621">AFM60*$C$65*$C67</f>
        <v>0</v>
      </c>
      <c r="AFO67" s="824">
        <f t="shared" ref="AFO67" si="8622">AFO60*$C$65*$C67</f>
        <v>0</v>
      </c>
      <c r="AFQ67" s="824">
        <f t="shared" ref="AFQ67" si="8623">AFQ60*$C$65*$C67</f>
        <v>0</v>
      </c>
      <c r="AFS67" s="824">
        <f t="shared" ref="AFS67" si="8624">AFS60*$C$65*$C67</f>
        <v>0</v>
      </c>
      <c r="AFU67" s="824">
        <f t="shared" ref="AFU67" si="8625">AFU60*$C$65*$C67</f>
        <v>0</v>
      </c>
      <c r="AFW67" s="824">
        <f t="shared" ref="AFW67" si="8626">AFW60*$C$65*$C67</f>
        <v>0</v>
      </c>
      <c r="AFY67" s="824">
        <f t="shared" ref="AFY67" si="8627">AFY60*$C$65*$C67</f>
        <v>0</v>
      </c>
      <c r="AGA67" s="824">
        <f t="shared" ref="AGA67" si="8628">AGA60*$C$65*$C67</f>
        <v>0</v>
      </c>
      <c r="AGC67" s="824">
        <f t="shared" ref="AGC67" si="8629">AGC60*$C$65*$C67</f>
        <v>0</v>
      </c>
      <c r="AGE67" s="824">
        <f t="shared" ref="AGE67" si="8630">AGE60*$C$65*$C67</f>
        <v>0</v>
      </c>
      <c r="AGG67" s="824">
        <f t="shared" ref="AGG67" si="8631">AGG60*$C$65*$C67</f>
        <v>0</v>
      </c>
      <c r="AGI67" s="824">
        <f t="shared" ref="AGI67" si="8632">AGI60*$C$65*$C67</f>
        <v>0</v>
      </c>
      <c r="AGK67" s="824">
        <f t="shared" ref="AGK67" si="8633">AGK60*$C$65*$C67</f>
        <v>0</v>
      </c>
      <c r="AGM67" s="824">
        <f t="shared" ref="AGM67" si="8634">AGM60*$C$65*$C67</f>
        <v>0</v>
      </c>
      <c r="AGO67" s="824">
        <f t="shared" ref="AGO67" si="8635">AGO60*$C$65*$C67</f>
        <v>0</v>
      </c>
      <c r="AGQ67" s="824">
        <f t="shared" ref="AGQ67" si="8636">AGQ60*$C$65*$C67</f>
        <v>0</v>
      </c>
      <c r="AGS67" s="824">
        <f t="shared" ref="AGS67" si="8637">AGS60*$C$65*$C67</f>
        <v>0</v>
      </c>
      <c r="AGU67" s="824">
        <f t="shared" ref="AGU67" si="8638">AGU60*$C$65*$C67</f>
        <v>0</v>
      </c>
      <c r="AGW67" s="824">
        <f t="shared" ref="AGW67" si="8639">AGW60*$C$65*$C67</f>
        <v>0</v>
      </c>
      <c r="AGY67" s="824">
        <f t="shared" ref="AGY67" si="8640">AGY60*$C$65*$C67</f>
        <v>0</v>
      </c>
      <c r="AHA67" s="824">
        <f t="shared" ref="AHA67" si="8641">AHA60*$C$65*$C67</f>
        <v>0</v>
      </c>
      <c r="AHC67" s="824">
        <f t="shared" ref="AHC67" si="8642">AHC60*$C$65*$C67</f>
        <v>0</v>
      </c>
      <c r="AHE67" s="824">
        <f t="shared" ref="AHE67" si="8643">AHE60*$C$65*$C67</f>
        <v>0</v>
      </c>
      <c r="AHG67" s="824">
        <f t="shared" ref="AHG67" si="8644">AHG60*$C$65*$C67</f>
        <v>0</v>
      </c>
      <c r="AHI67" s="824">
        <f t="shared" ref="AHI67" si="8645">AHI60*$C$65*$C67</f>
        <v>0</v>
      </c>
      <c r="AHK67" s="824">
        <f t="shared" ref="AHK67" si="8646">AHK60*$C$65*$C67</f>
        <v>0</v>
      </c>
      <c r="AHM67" s="824">
        <f t="shared" ref="AHM67" si="8647">AHM60*$C$65*$C67</f>
        <v>0</v>
      </c>
      <c r="AHO67" s="824">
        <f t="shared" ref="AHO67" si="8648">AHO60*$C$65*$C67</f>
        <v>0</v>
      </c>
      <c r="AHQ67" s="824">
        <f t="shared" ref="AHQ67" si="8649">AHQ60*$C$65*$C67</f>
        <v>0</v>
      </c>
      <c r="AHS67" s="824">
        <f t="shared" ref="AHS67" si="8650">AHS60*$C$65*$C67</f>
        <v>0</v>
      </c>
      <c r="AHU67" s="824">
        <f t="shared" ref="AHU67" si="8651">AHU60*$C$65*$C67</f>
        <v>0</v>
      </c>
      <c r="AHW67" s="824">
        <f t="shared" ref="AHW67" si="8652">AHW60*$C$65*$C67</f>
        <v>0</v>
      </c>
      <c r="AHY67" s="824">
        <f t="shared" ref="AHY67" si="8653">AHY60*$C$65*$C67</f>
        <v>0</v>
      </c>
      <c r="AIA67" s="824">
        <f t="shared" ref="AIA67" si="8654">AIA60*$C$65*$C67</f>
        <v>0</v>
      </c>
      <c r="AIC67" s="824">
        <f t="shared" ref="AIC67" si="8655">AIC60*$C$65*$C67</f>
        <v>0</v>
      </c>
      <c r="AIE67" s="824">
        <f t="shared" ref="AIE67" si="8656">AIE60*$C$65*$C67</f>
        <v>0</v>
      </c>
      <c r="AIG67" s="824">
        <f t="shared" ref="AIG67" si="8657">AIG60*$C$65*$C67</f>
        <v>0</v>
      </c>
      <c r="AII67" s="824">
        <f t="shared" ref="AII67" si="8658">AII60*$C$65*$C67</f>
        <v>0</v>
      </c>
      <c r="AIK67" s="824">
        <f t="shared" ref="AIK67" si="8659">AIK60*$C$65*$C67</f>
        <v>0</v>
      </c>
      <c r="AIM67" s="824">
        <f t="shared" ref="AIM67" si="8660">AIM60*$C$65*$C67</f>
        <v>0</v>
      </c>
      <c r="AIO67" s="824">
        <f t="shared" ref="AIO67" si="8661">AIO60*$C$65*$C67</f>
        <v>0</v>
      </c>
      <c r="AIQ67" s="824">
        <f t="shared" ref="AIQ67" si="8662">AIQ60*$C$65*$C67</f>
        <v>0</v>
      </c>
      <c r="AIS67" s="824">
        <f t="shared" ref="AIS67" si="8663">AIS60*$C$65*$C67</f>
        <v>0</v>
      </c>
      <c r="AIU67" s="824">
        <f t="shared" ref="AIU67" si="8664">AIU60*$C$65*$C67</f>
        <v>0</v>
      </c>
      <c r="AIW67" s="824">
        <f t="shared" ref="AIW67" si="8665">AIW60*$C$65*$C67</f>
        <v>0</v>
      </c>
      <c r="AIY67" s="824">
        <f t="shared" ref="AIY67" si="8666">AIY60*$C$65*$C67</f>
        <v>0</v>
      </c>
      <c r="AJA67" s="824">
        <f t="shared" ref="AJA67" si="8667">AJA60*$C$65*$C67</f>
        <v>0</v>
      </c>
      <c r="AJC67" s="824">
        <f t="shared" ref="AJC67" si="8668">AJC60*$C$65*$C67</f>
        <v>0</v>
      </c>
      <c r="AJE67" s="824">
        <f t="shared" ref="AJE67" si="8669">AJE60*$C$65*$C67</f>
        <v>0</v>
      </c>
      <c r="AJG67" s="824">
        <f t="shared" ref="AJG67" si="8670">AJG60*$C$65*$C67</f>
        <v>0</v>
      </c>
      <c r="AJI67" s="824">
        <f t="shared" ref="AJI67" si="8671">AJI60*$C$65*$C67</f>
        <v>0</v>
      </c>
      <c r="AJK67" s="824">
        <f t="shared" ref="AJK67" si="8672">AJK60*$C$65*$C67</f>
        <v>0</v>
      </c>
      <c r="AJM67" s="824">
        <f t="shared" ref="AJM67" si="8673">AJM60*$C$65*$C67</f>
        <v>0</v>
      </c>
      <c r="AJO67" s="824">
        <f t="shared" ref="AJO67" si="8674">AJO60*$C$65*$C67</f>
        <v>0</v>
      </c>
      <c r="AJQ67" s="824">
        <f t="shared" ref="AJQ67" si="8675">AJQ60*$C$65*$C67</f>
        <v>0</v>
      </c>
      <c r="AJS67" s="824">
        <f t="shared" ref="AJS67" si="8676">AJS60*$C$65*$C67</f>
        <v>0</v>
      </c>
      <c r="AJU67" s="824">
        <f t="shared" ref="AJU67" si="8677">AJU60*$C$65*$C67</f>
        <v>0</v>
      </c>
      <c r="AJW67" s="824">
        <f t="shared" ref="AJW67" si="8678">AJW60*$C$65*$C67</f>
        <v>0</v>
      </c>
      <c r="AJY67" s="824">
        <f t="shared" ref="AJY67" si="8679">AJY60*$C$65*$C67</f>
        <v>0</v>
      </c>
      <c r="AKA67" s="824">
        <f t="shared" ref="AKA67" si="8680">AKA60*$C$65*$C67</f>
        <v>0</v>
      </c>
      <c r="AKC67" s="824">
        <f t="shared" ref="AKC67" si="8681">AKC60*$C$65*$C67</f>
        <v>0</v>
      </c>
      <c r="AKE67" s="824">
        <f t="shared" ref="AKE67" si="8682">AKE60*$C$65*$C67</f>
        <v>0</v>
      </c>
      <c r="AKG67" s="824">
        <f t="shared" ref="AKG67" si="8683">AKG60*$C$65*$C67</f>
        <v>0</v>
      </c>
      <c r="AKI67" s="824">
        <f t="shared" ref="AKI67" si="8684">AKI60*$C$65*$C67</f>
        <v>0</v>
      </c>
      <c r="AKK67" s="824">
        <f t="shared" ref="AKK67" si="8685">AKK60*$C$65*$C67</f>
        <v>0</v>
      </c>
      <c r="AKM67" s="824">
        <f t="shared" ref="AKM67" si="8686">AKM60*$C$65*$C67</f>
        <v>0</v>
      </c>
      <c r="AKO67" s="824">
        <f t="shared" ref="AKO67" si="8687">AKO60*$C$65*$C67</f>
        <v>0</v>
      </c>
      <c r="AKQ67" s="824">
        <f t="shared" ref="AKQ67" si="8688">AKQ60*$C$65*$C67</f>
        <v>0</v>
      </c>
      <c r="AKS67" s="824">
        <f t="shared" ref="AKS67" si="8689">AKS60*$C$65*$C67</f>
        <v>0</v>
      </c>
      <c r="AKU67" s="824">
        <f t="shared" ref="AKU67" si="8690">AKU60*$C$65*$C67</f>
        <v>0</v>
      </c>
      <c r="AKW67" s="824">
        <f t="shared" ref="AKW67" si="8691">AKW60*$C$65*$C67</f>
        <v>0</v>
      </c>
      <c r="AKY67" s="824">
        <f t="shared" ref="AKY67" si="8692">AKY60*$C$65*$C67</f>
        <v>0</v>
      </c>
      <c r="ALA67" s="824">
        <f t="shared" ref="ALA67" si="8693">ALA60*$C$65*$C67</f>
        <v>0</v>
      </c>
      <c r="ALC67" s="824">
        <f t="shared" ref="ALC67" si="8694">ALC60*$C$65*$C67</f>
        <v>0</v>
      </c>
      <c r="ALE67" s="824">
        <f t="shared" ref="ALE67" si="8695">ALE60*$C$65*$C67</f>
        <v>0</v>
      </c>
      <c r="ALG67" s="824">
        <f t="shared" ref="ALG67" si="8696">ALG60*$C$65*$C67</f>
        <v>0</v>
      </c>
      <c r="ALI67" s="824">
        <f t="shared" ref="ALI67" si="8697">ALI60*$C$65*$C67</f>
        <v>0</v>
      </c>
      <c r="ALK67" s="824">
        <f t="shared" ref="ALK67" si="8698">ALK60*$C$65*$C67</f>
        <v>0</v>
      </c>
      <c r="ALM67" s="824">
        <f t="shared" ref="ALM67" si="8699">ALM60*$C$65*$C67</f>
        <v>0</v>
      </c>
      <c r="ALO67" s="824">
        <f t="shared" ref="ALO67" si="8700">ALO60*$C$65*$C67</f>
        <v>0</v>
      </c>
      <c r="ALQ67" s="824">
        <f t="shared" ref="ALQ67" si="8701">ALQ60*$C$65*$C67</f>
        <v>0</v>
      </c>
      <c r="ALS67" s="824">
        <f t="shared" ref="ALS67" si="8702">ALS60*$C$65*$C67</f>
        <v>0</v>
      </c>
      <c r="ALU67" s="824">
        <f t="shared" ref="ALU67" si="8703">ALU60*$C$65*$C67</f>
        <v>0</v>
      </c>
      <c r="ALW67" s="824">
        <f t="shared" ref="ALW67" si="8704">ALW60*$C$65*$C67</f>
        <v>0</v>
      </c>
      <c r="ALY67" s="824">
        <f t="shared" ref="ALY67" si="8705">ALY60*$C$65*$C67</f>
        <v>0</v>
      </c>
      <c r="AMA67" s="824">
        <f t="shared" ref="AMA67" si="8706">AMA60*$C$65*$C67</f>
        <v>0</v>
      </c>
      <c r="AMC67" s="824">
        <f t="shared" ref="AMC67" si="8707">AMC60*$C$65*$C67</f>
        <v>0</v>
      </c>
      <c r="AME67" s="824">
        <f t="shared" ref="AME67" si="8708">AME60*$C$65*$C67</f>
        <v>0</v>
      </c>
      <c r="AMG67" s="824">
        <f t="shared" ref="AMG67" si="8709">AMG60*$C$65*$C67</f>
        <v>0</v>
      </c>
      <c r="AMI67" s="824">
        <f t="shared" ref="AMI67" si="8710">AMI60*$C$65*$C67</f>
        <v>0</v>
      </c>
      <c r="AMK67" s="824">
        <f t="shared" ref="AMK67" si="8711">AMK60*$C$65*$C67</f>
        <v>0</v>
      </c>
      <c r="AMM67" s="824">
        <f t="shared" ref="AMM67" si="8712">AMM60*$C$65*$C67</f>
        <v>0</v>
      </c>
      <c r="AMO67" s="824">
        <f t="shared" ref="AMO67" si="8713">AMO60*$C$65*$C67</f>
        <v>0</v>
      </c>
      <c r="AMQ67" s="824">
        <f t="shared" ref="AMQ67" si="8714">AMQ60*$C$65*$C67</f>
        <v>0</v>
      </c>
      <c r="AMS67" s="824">
        <f t="shared" ref="AMS67" si="8715">AMS60*$C$65*$C67</f>
        <v>0</v>
      </c>
      <c r="AMU67" s="824">
        <f t="shared" ref="AMU67" si="8716">AMU60*$C$65*$C67</f>
        <v>0</v>
      </c>
      <c r="AMW67" s="824">
        <f t="shared" ref="AMW67" si="8717">AMW60*$C$65*$C67</f>
        <v>0</v>
      </c>
      <c r="AMY67" s="824">
        <f t="shared" ref="AMY67" si="8718">AMY60*$C$65*$C67</f>
        <v>0</v>
      </c>
      <c r="ANA67" s="824">
        <f t="shared" ref="ANA67" si="8719">ANA60*$C$65*$C67</f>
        <v>0</v>
      </c>
      <c r="ANC67" s="824">
        <f t="shared" ref="ANC67" si="8720">ANC60*$C$65*$C67</f>
        <v>0</v>
      </c>
      <c r="ANE67" s="824">
        <f t="shared" ref="ANE67" si="8721">ANE60*$C$65*$C67</f>
        <v>0</v>
      </c>
      <c r="ANG67" s="824">
        <f t="shared" ref="ANG67" si="8722">ANG60*$C$65*$C67</f>
        <v>0</v>
      </c>
      <c r="ANI67" s="824">
        <f t="shared" ref="ANI67" si="8723">ANI60*$C$65*$C67</f>
        <v>0</v>
      </c>
      <c r="ANK67" s="824">
        <f t="shared" ref="ANK67" si="8724">ANK60*$C$65*$C67</f>
        <v>0</v>
      </c>
      <c r="ANM67" s="824">
        <f t="shared" ref="ANM67" si="8725">ANM60*$C$65*$C67</f>
        <v>0</v>
      </c>
      <c r="ANO67" s="824">
        <f t="shared" ref="ANO67" si="8726">ANO60*$C$65*$C67</f>
        <v>0</v>
      </c>
      <c r="ANQ67" s="824">
        <f t="shared" ref="ANQ67" si="8727">ANQ60*$C$65*$C67</f>
        <v>0</v>
      </c>
      <c r="ANS67" s="824">
        <f t="shared" ref="ANS67" si="8728">ANS60*$C$65*$C67</f>
        <v>0</v>
      </c>
      <c r="ANU67" s="824">
        <f t="shared" ref="ANU67" si="8729">ANU60*$C$65*$C67</f>
        <v>0</v>
      </c>
      <c r="ANW67" s="824">
        <f t="shared" ref="ANW67" si="8730">ANW60*$C$65*$C67</f>
        <v>0</v>
      </c>
      <c r="ANY67" s="824">
        <f t="shared" ref="ANY67" si="8731">ANY60*$C$65*$C67</f>
        <v>0</v>
      </c>
      <c r="AOA67" s="824">
        <f t="shared" ref="AOA67" si="8732">AOA60*$C$65*$C67</f>
        <v>0</v>
      </c>
      <c r="AOC67" s="824">
        <f t="shared" ref="AOC67" si="8733">AOC60*$C$65*$C67</f>
        <v>0</v>
      </c>
      <c r="AOE67" s="824">
        <f t="shared" ref="AOE67" si="8734">AOE60*$C$65*$C67</f>
        <v>0</v>
      </c>
      <c r="AOG67" s="824">
        <f t="shared" ref="AOG67" si="8735">AOG60*$C$65*$C67</f>
        <v>0</v>
      </c>
      <c r="AOI67" s="824">
        <f t="shared" ref="AOI67" si="8736">AOI60*$C$65*$C67</f>
        <v>0</v>
      </c>
      <c r="AOK67" s="824">
        <f t="shared" ref="AOK67" si="8737">AOK60*$C$65*$C67</f>
        <v>0</v>
      </c>
      <c r="AOM67" s="824">
        <f t="shared" ref="AOM67" si="8738">AOM60*$C$65*$C67</f>
        <v>0</v>
      </c>
      <c r="AOO67" s="824">
        <f t="shared" ref="AOO67" si="8739">AOO60*$C$65*$C67</f>
        <v>0</v>
      </c>
      <c r="AOQ67" s="824">
        <f t="shared" ref="AOQ67" si="8740">AOQ60*$C$65*$C67</f>
        <v>0</v>
      </c>
      <c r="AOS67" s="824">
        <f t="shared" ref="AOS67" si="8741">AOS60*$C$65*$C67</f>
        <v>0</v>
      </c>
      <c r="AOU67" s="824">
        <f t="shared" ref="AOU67" si="8742">AOU60*$C$65*$C67</f>
        <v>0</v>
      </c>
      <c r="AOW67" s="824">
        <f t="shared" ref="AOW67" si="8743">AOW60*$C$65*$C67</f>
        <v>0</v>
      </c>
      <c r="AOY67" s="824">
        <f t="shared" ref="AOY67" si="8744">AOY60*$C$65*$C67</f>
        <v>0</v>
      </c>
      <c r="APA67" s="824">
        <f t="shared" ref="APA67" si="8745">APA60*$C$65*$C67</f>
        <v>0</v>
      </c>
      <c r="APC67" s="824">
        <f t="shared" ref="APC67" si="8746">APC60*$C$65*$C67</f>
        <v>0</v>
      </c>
      <c r="APE67" s="824">
        <f t="shared" ref="APE67" si="8747">APE60*$C$65*$C67</f>
        <v>0</v>
      </c>
      <c r="APG67" s="824">
        <f t="shared" ref="APG67" si="8748">APG60*$C$65*$C67</f>
        <v>0</v>
      </c>
      <c r="API67" s="824">
        <f t="shared" ref="API67" si="8749">API60*$C$65*$C67</f>
        <v>0</v>
      </c>
      <c r="APK67" s="824">
        <f t="shared" ref="APK67" si="8750">APK60*$C$65*$C67</f>
        <v>0</v>
      </c>
      <c r="APM67" s="824">
        <f t="shared" ref="APM67" si="8751">APM60*$C$65*$C67</f>
        <v>0</v>
      </c>
      <c r="APO67" s="824">
        <f t="shared" ref="APO67" si="8752">APO60*$C$65*$C67</f>
        <v>0</v>
      </c>
      <c r="APQ67" s="824">
        <f t="shared" ref="APQ67" si="8753">APQ60*$C$65*$C67</f>
        <v>0</v>
      </c>
      <c r="APS67" s="824">
        <f t="shared" ref="APS67" si="8754">APS60*$C$65*$C67</f>
        <v>0</v>
      </c>
      <c r="APU67" s="824">
        <f t="shared" ref="APU67" si="8755">APU60*$C$65*$C67</f>
        <v>0</v>
      </c>
      <c r="APW67" s="824">
        <f t="shared" ref="APW67" si="8756">APW60*$C$65*$C67</f>
        <v>0</v>
      </c>
      <c r="APY67" s="824">
        <f t="shared" ref="APY67" si="8757">APY60*$C$65*$C67</f>
        <v>0</v>
      </c>
      <c r="AQA67" s="824">
        <f t="shared" ref="AQA67" si="8758">AQA60*$C$65*$C67</f>
        <v>0</v>
      </c>
      <c r="AQC67" s="824">
        <f t="shared" ref="AQC67" si="8759">AQC60*$C$65*$C67</f>
        <v>0</v>
      </c>
      <c r="AQE67" s="824">
        <f t="shared" ref="AQE67" si="8760">AQE60*$C$65*$C67</f>
        <v>0</v>
      </c>
      <c r="AQG67" s="824">
        <f t="shared" ref="AQG67" si="8761">AQG60*$C$65*$C67</f>
        <v>0</v>
      </c>
      <c r="AQI67" s="824">
        <f t="shared" ref="AQI67" si="8762">AQI60*$C$65*$C67</f>
        <v>0</v>
      </c>
      <c r="AQK67" s="824">
        <f t="shared" ref="AQK67" si="8763">AQK60*$C$65*$C67</f>
        <v>0</v>
      </c>
      <c r="AQM67" s="824">
        <f t="shared" ref="AQM67" si="8764">AQM60*$C$65*$C67</f>
        <v>0</v>
      </c>
      <c r="AQO67" s="824">
        <f t="shared" ref="AQO67" si="8765">AQO60*$C$65*$C67</f>
        <v>0</v>
      </c>
      <c r="AQQ67" s="824">
        <f t="shared" ref="AQQ67" si="8766">AQQ60*$C$65*$C67</f>
        <v>0</v>
      </c>
      <c r="AQS67" s="824">
        <f t="shared" ref="AQS67" si="8767">AQS60*$C$65*$C67</f>
        <v>0</v>
      </c>
      <c r="AQU67" s="824">
        <f t="shared" ref="AQU67" si="8768">AQU60*$C$65*$C67</f>
        <v>0</v>
      </c>
      <c r="AQW67" s="824">
        <f t="shared" ref="AQW67" si="8769">AQW60*$C$65*$C67</f>
        <v>0</v>
      </c>
      <c r="AQY67" s="824">
        <f t="shared" ref="AQY67" si="8770">AQY60*$C$65*$C67</f>
        <v>0</v>
      </c>
      <c r="ARA67" s="824">
        <f t="shared" ref="ARA67" si="8771">ARA60*$C$65*$C67</f>
        <v>0</v>
      </c>
      <c r="ARC67" s="824">
        <f t="shared" ref="ARC67" si="8772">ARC60*$C$65*$C67</f>
        <v>0</v>
      </c>
      <c r="ARE67" s="824">
        <f t="shared" ref="ARE67" si="8773">ARE60*$C$65*$C67</f>
        <v>0</v>
      </c>
      <c r="ARG67" s="824">
        <f t="shared" ref="ARG67" si="8774">ARG60*$C$65*$C67</f>
        <v>0</v>
      </c>
      <c r="ARI67" s="824">
        <f t="shared" ref="ARI67" si="8775">ARI60*$C$65*$C67</f>
        <v>0</v>
      </c>
      <c r="ARK67" s="824">
        <f t="shared" ref="ARK67" si="8776">ARK60*$C$65*$C67</f>
        <v>0</v>
      </c>
      <c r="ARM67" s="824">
        <f t="shared" ref="ARM67" si="8777">ARM60*$C$65*$C67</f>
        <v>0</v>
      </c>
      <c r="ARO67" s="824">
        <f t="shared" ref="ARO67" si="8778">ARO60*$C$65*$C67</f>
        <v>0</v>
      </c>
      <c r="ARQ67" s="824">
        <f t="shared" ref="ARQ67" si="8779">ARQ60*$C$65*$C67</f>
        <v>0</v>
      </c>
      <c r="ARS67" s="824">
        <f t="shared" ref="ARS67" si="8780">ARS60*$C$65*$C67</f>
        <v>0</v>
      </c>
      <c r="ARU67" s="824">
        <f t="shared" ref="ARU67" si="8781">ARU60*$C$65*$C67</f>
        <v>0</v>
      </c>
      <c r="ARW67" s="824">
        <f t="shared" ref="ARW67" si="8782">ARW60*$C$65*$C67</f>
        <v>0</v>
      </c>
      <c r="ARY67" s="824">
        <f t="shared" ref="ARY67" si="8783">ARY60*$C$65*$C67</f>
        <v>0</v>
      </c>
      <c r="ASA67" s="824">
        <f t="shared" ref="ASA67" si="8784">ASA60*$C$65*$C67</f>
        <v>0</v>
      </c>
      <c r="ASC67" s="824">
        <f t="shared" ref="ASC67" si="8785">ASC60*$C$65*$C67</f>
        <v>0</v>
      </c>
      <c r="ASE67" s="824">
        <f t="shared" ref="ASE67" si="8786">ASE60*$C$65*$C67</f>
        <v>0</v>
      </c>
      <c r="ASG67" s="824">
        <f t="shared" ref="ASG67" si="8787">ASG60*$C$65*$C67</f>
        <v>0</v>
      </c>
      <c r="ASI67" s="824">
        <f t="shared" ref="ASI67" si="8788">ASI60*$C$65*$C67</f>
        <v>0</v>
      </c>
      <c r="ASK67" s="824">
        <f t="shared" ref="ASK67" si="8789">ASK60*$C$65*$C67</f>
        <v>0</v>
      </c>
      <c r="ASM67" s="824">
        <f t="shared" ref="ASM67" si="8790">ASM60*$C$65*$C67</f>
        <v>0</v>
      </c>
      <c r="ASO67" s="824">
        <f t="shared" ref="ASO67" si="8791">ASO60*$C$65*$C67</f>
        <v>0</v>
      </c>
      <c r="ASQ67" s="824">
        <f t="shared" ref="ASQ67" si="8792">ASQ60*$C$65*$C67</f>
        <v>0</v>
      </c>
      <c r="ASS67" s="824">
        <f t="shared" ref="ASS67" si="8793">ASS60*$C$65*$C67</f>
        <v>0</v>
      </c>
      <c r="ASU67" s="824">
        <f t="shared" ref="ASU67" si="8794">ASU60*$C$65*$C67</f>
        <v>0</v>
      </c>
      <c r="ASW67" s="824">
        <f t="shared" ref="ASW67" si="8795">ASW60*$C$65*$C67</f>
        <v>0</v>
      </c>
      <c r="ASY67" s="824">
        <f t="shared" ref="ASY67" si="8796">ASY60*$C$65*$C67</f>
        <v>0</v>
      </c>
      <c r="ATA67" s="824">
        <f t="shared" ref="ATA67" si="8797">ATA60*$C$65*$C67</f>
        <v>0</v>
      </c>
      <c r="ATC67" s="824">
        <f t="shared" ref="ATC67" si="8798">ATC60*$C$65*$C67</f>
        <v>0</v>
      </c>
      <c r="ATE67" s="824">
        <f t="shared" ref="ATE67" si="8799">ATE60*$C$65*$C67</f>
        <v>0</v>
      </c>
      <c r="ATG67" s="824">
        <f t="shared" ref="ATG67" si="8800">ATG60*$C$65*$C67</f>
        <v>0</v>
      </c>
      <c r="ATI67" s="824">
        <f t="shared" ref="ATI67" si="8801">ATI60*$C$65*$C67</f>
        <v>0</v>
      </c>
      <c r="ATK67" s="824">
        <f t="shared" ref="ATK67" si="8802">ATK60*$C$65*$C67</f>
        <v>0</v>
      </c>
      <c r="ATM67" s="824">
        <f t="shared" ref="ATM67" si="8803">ATM60*$C$65*$C67</f>
        <v>0</v>
      </c>
      <c r="ATO67" s="824">
        <f t="shared" ref="ATO67" si="8804">ATO60*$C$65*$C67</f>
        <v>0</v>
      </c>
      <c r="ATQ67" s="824">
        <f t="shared" ref="ATQ67" si="8805">ATQ60*$C$65*$C67</f>
        <v>0</v>
      </c>
      <c r="ATS67" s="824">
        <f t="shared" ref="ATS67" si="8806">ATS60*$C$65*$C67</f>
        <v>0</v>
      </c>
      <c r="ATU67" s="824">
        <f t="shared" ref="ATU67" si="8807">ATU60*$C$65*$C67</f>
        <v>0</v>
      </c>
      <c r="ATW67" s="824">
        <f t="shared" ref="ATW67" si="8808">ATW60*$C$65*$C67</f>
        <v>0</v>
      </c>
      <c r="ATY67" s="824">
        <f t="shared" ref="ATY67" si="8809">ATY60*$C$65*$C67</f>
        <v>0</v>
      </c>
      <c r="AUA67" s="824">
        <f t="shared" ref="AUA67" si="8810">AUA60*$C$65*$C67</f>
        <v>0</v>
      </c>
      <c r="AUC67" s="824">
        <f t="shared" ref="AUC67" si="8811">AUC60*$C$65*$C67</f>
        <v>0</v>
      </c>
      <c r="AUE67" s="824">
        <f t="shared" ref="AUE67" si="8812">AUE60*$C$65*$C67</f>
        <v>0</v>
      </c>
      <c r="AUG67" s="824">
        <f t="shared" ref="AUG67" si="8813">AUG60*$C$65*$C67</f>
        <v>0</v>
      </c>
      <c r="AUI67" s="824">
        <f t="shared" ref="AUI67" si="8814">AUI60*$C$65*$C67</f>
        <v>0</v>
      </c>
      <c r="AUK67" s="824">
        <f t="shared" ref="AUK67" si="8815">AUK60*$C$65*$C67</f>
        <v>0</v>
      </c>
      <c r="AUM67" s="824">
        <f t="shared" ref="AUM67" si="8816">AUM60*$C$65*$C67</f>
        <v>0</v>
      </c>
      <c r="AUO67" s="824">
        <f t="shared" ref="AUO67" si="8817">AUO60*$C$65*$C67</f>
        <v>0</v>
      </c>
      <c r="AUQ67" s="824">
        <f t="shared" ref="AUQ67" si="8818">AUQ60*$C$65*$C67</f>
        <v>0</v>
      </c>
      <c r="AUS67" s="824">
        <f t="shared" ref="AUS67" si="8819">AUS60*$C$65*$C67</f>
        <v>0</v>
      </c>
      <c r="AUU67" s="824">
        <f t="shared" ref="AUU67" si="8820">AUU60*$C$65*$C67</f>
        <v>0</v>
      </c>
      <c r="AUW67" s="824">
        <f t="shared" ref="AUW67" si="8821">AUW60*$C$65*$C67</f>
        <v>0</v>
      </c>
      <c r="AUY67" s="824">
        <f t="shared" ref="AUY67" si="8822">AUY60*$C$65*$C67</f>
        <v>0</v>
      </c>
      <c r="AVA67" s="824">
        <f t="shared" ref="AVA67" si="8823">AVA60*$C$65*$C67</f>
        <v>0</v>
      </c>
      <c r="AVC67" s="824">
        <f t="shared" ref="AVC67" si="8824">AVC60*$C$65*$C67</f>
        <v>0</v>
      </c>
      <c r="AVE67" s="824">
        <f t="shared" ref="AVE67" si="8825">AVE60*$C$65*$C67</f>
        <v>0</v>
      </c>
      <c r="AVG67" s="824">
        <f t="shared" ref="AVG67" si="8826">AVG60*$C$65*$C67</f>
        <v>0</v>
      </c>
      <c r="AVI67" s="824">
        <f t="shared" ref="AVI67" si="8827">AVI60*$C$65*$C67</f>
        <v>0</v>
      </c>
      <c r="AVK67" s="824">
        <f t="shared" ref="AVK67" si="8828">AVK60*$C$65*$C67</f>
        <v>0</v>
      </c>
      <c r="AVM67" s="824">
        <f t="shared" ref="AVM67" si="8829">AVM60*$C$65*$C67</f>
        <v>0</v>
      </c>
      <c r="AVO67" s="824">
        <f t="shared" ref="AVO67" si="8830">AVO60*$C$65*$C67</f>
        <v>0</v>
      </c>
      <c r="AVQ67" s="824">
        <f t="shared" ref="AVQ67" si="8831">AVQ60*$C$65*$C67</f>
        <v>0</v>
      </c>
      <c r="AVS67" s="824">
        <f t="shared" ref="AVS67" si="8832">AVS60*$C$65*$C67</f>
        <v>0</v>
      </c>
      <c r="AVU67" s="824">
        <f t="shared" ref="AVU67" si="8833">AVU60*$C$65*$C67</f>
        <v>0</v>
      </c>
      <c r="AVW67" s="824">
        <f t="shared" ref="AVW67" si="8834">AVW60*$C$65*$C67</f>
        <v>0</v>
      </c>
      <c r="AVY67" s="824">
        <f t="shared" ref="AVY67" si="8835">AVY60*$C$65*$C67</f>
        <v>0</v>
      </c>
      <c r="AWA67" s="824">
        <f t="shared" ref="AWA67" si="8836">AWA60*$C$65*$C67</f>
        <v>0</v>
      </c>
      <c r="AWC67" s="824">
        <f t="shared" ref="AWC67" si="8837">AWC60*$C$65*$C67</f>
        <v>0</v>
      </c>
      <c r="AWE67" s="824">
        <f t="shared" ref="AWE67" si="8838">AWE60*$C$65*$C67</f>
        <v>0</v>
      </c>
      <c r="AWG67" s="824">
        <f t="shared" ref="AWG67" si="8839">AWG60*$C$65*$C67</f>
        <v>0</v>
      </c>
      <c r="AWI67" s="824">
        <f t="shared" ref="AWI67" si="8840">AWI60*$C$65*$C67</f>
        <v>0</v>
      </c>
      <c r="AWK67" s="824">
        <f t="shared" ref="AWK67" si="8841">AWK60*$C$65*$C67</f>
        <v>0</v>
      </c>
      <c r="AWM67" s="824">
        <f t="shared" ref="AWM67" si="8842">AWM60*$C$65*$C67</f>
        <v>0</v>
      </c>
      <c r="AWO67" s="824">
        <f t="shared" ref="AWO67" si="8843">AWO60*$C$65*$C67</f>
        <v>0</v>
      </c>
      <c r="AWQ67" s="824">
        <f t="shared" ref="AWQ67" si="8844">AWQ60*$C$65*$C67</f>
        <v>0</v>
      </c>
      <c r="AWS67" s="824">
        <f t="shared" ref="AWS67" si="8845">AWS60*$C$65*$C67</f>
        <v>0</v>
      </c>
      <c r="AWU67" s="824">
        <f t="shared" ref="AWU67" si="8846">AWU60*$C$65*$C67</f>
        <v>0</v>
      </c>
      <c r="AWW67" s="824">
        <f t="shared" ref="AWW67" si="8847">AWW60*$C$65*$C67</f>
        <v>0</v>
      </c>
      <c r="AWY67" s="824">
        <f t="shared" ref="AWY67" si="8848">AWY60*$C$65*$C67</f>
        <v>0</v>
      </c>
      <c r="AXA67" s="824">
        <f t="shared" ref="AXA67" si="8849">AXA60*$C$65*$C67</f>
        <v>0</v>
      </c>
      <c r="AXC67" s="824">
        <f t="shared" ref="AXC67" si="8850">AXC60*$C$65*$C67</f>
        <v>0</v>
      </c>
      <c r="AXE67" s="824">
        <f t="shared" ref="AXE67" si="8851">AXE60*$C$65*$C67</f>
        <v>0</v>
      </c>
      <c r="AXG67" s="824">
        <f t="shared" ref="AXG67" si="8852">AXG60*$C$65*$C67</f>
        <v>0</v>
      </c>
      <c r="AXI67" s="824">
        <f t="shared" ref="AXI67" si="8853">AXI60*$C$65*$C67</f>
        <v>0</v>
      </c>
      <c r="AXK67" s="824">
        <f t="shared" ref="AXK67" si="8854">AXK60*$C$65*$C67</f>
        <v>0</v>
      </c>
      <c r="AXM67" s="824">
        <f t="shared" ref="AXM67" si="8855">AXM60*$C$65*$C67</f>
        <v>0</v>
      </c>
      <c r="AXO67" s="824">
        <f t="shared" ref="AXO67" si="8856">AXO60*$C$65*$C67</f>
        <v>0</v>
      </c>
      <c r="AXQ67" s="824">
        <f t="shared" ref="AXQ67" si="8857">AXQ60*$C$65*$C67</f>
        <v>0</v>
      </c>
      <c r="AXS67" s="824">
        <f t="shared" ref="AXS67" si="8858">AXS60*$C$65*$C67</f>
        <v>0</v>
      </c>
      <c r="AXU67" s="824">
        <f t="shared" ref="AXU67" si="8859">AXU60*$C$65*$C67</f>
        <v>0</v>
      </c>
      <c r="AXW67" s="824">
        <f t="shared" ref="AXW67" si="8860">AXW60*$C$65*$C67</f>
        <v>0</v>
      </c>
      <c r="AXY67" s="824">
        <f t="shared" ref="AXY67" si="8861">AXY60*$C$65*$C67</f>
        <v>0</v>
      </c>
      <c r="AYA67" s="824">
        <f t="shared" ref="AYA67" si="8862">AYA60*$C$65*$C67</f>
        <v>0</v>
      </c>
      <c r="AYC67" s="824">
        <f t="shared" ref="AYC67" si="8863">AYC60*$C$65*$C67</f>
        <v>0</v>
      </c>
      <c r="AYE67" s="824">
        <f t="shared" ref="AYE67" si="8864">AYE60*$C$65*$C67</f>
        <v>0</v>
      </c>
      <c r="AYG67" s="824">
        <f t="shared" ref="AYG67" si="8865">AYG60*$C$65*$C67</f>
        <v>0</v>
      </c>
      <c r="AYI67" s="824">
        <f t="shared" ref="AYI67" si="8866">AYI60*$C$65*$C67</f>
        <v>0</v>
      </c>
      <c r="AYK67" s="824">
        <f t="shared" ref="AYK67" si="8867">AYK60*$C$65*$C67</f>
        <v>0</v>
      </c>
      <c r="AYM67" s="824">
        <f t="shared" ref="AYM67" si="8868">AYM60*$C$65*$C67</f>
        <v>0</v>
      </c>
      <c r="AYO67" s="824">
        <f t="shared" ref="AYO67" si="8869">AYO60*$C$65*$C67</f>
        <v>0</v>
      </c>
      <c r="AYQ67" s="824">
        <f t="shared" ref="AYQ67" si="8870">AYQ60*$C$65*$C67</f>
        <v>0</v>
      </c>
      <c r="AYS67" s="824">
        <f t="shared" ref="AYS67" si="8871">AYS60*$C$65*$C67</f>
        <v>0</v>
      </c>
      <c r="AYU67" s="824">
        <f t="shared" ref="AYU67" si="8872">AYU60*$C$65*$C67</f>
        <v>0</v>
      </c>
      <c r="AYW67" s="824">
        <f t="shared" ref="AYW67" si="8873">AYW60*$C$65*$C67</f>
        <v>0</v>
      </c>
      <c r="AYY67" s="824">
        <f t="shared" ref="AYY67" si="8874">AYY60*$C$65*$C67</f>
        <v>0</v>
      </c>
      <c r="AZA67" s="824">
        <f t="shared" ref="AZA67" si="8875">AZA60*$C$65*$C67</f>
        <v>0</v>
      </c>
      <c r="AZC67" s="824">
        <f t="shared" ref="AZC67" si="8876">AZC60*$C$65*$C67</f>
        <v>0</v>
      </c>
      <c r="AZE67" s="824">
        <f t="shared" ref="AZE67" si="8877">AZE60*$C$65*$C67</f>
        <v>0</v>
      </c>
      <c r="AZG67" s="824">
        <f t="shared" ref="AZG67" si="8878">AZG60*$C$65*$C67</f>
        <v>0</v>
      </c>
      <c r="AZI67" s="824">
        <f t="shared" ref="AZI67" si="8879">AZI60*$C$65*$C67</f>
        <v>0</v>
      </c>
      <c r="AZK67" s="824">
        <f t="shared" ref="AZK67" si="8880">AZK60*$C$65*$C67</f>
        <v>0</v>
      </c>
      <c r="AZM67" s="824">
        <f t="shared" ref="AZM67" si="8881">AZM60*$C$65*$C67</f>
        <v>0</v>
      </c>
      <c r="AZO67" s="824">
        <f t="shared" ref="AZO67" si="8882">AZO60*$C$65*$C67</f>
        <v>0</v>
      </c>
      <c r="AZQ67" s="824">
        <f t="shared" ref="AZQ67" si="8883">AZQ60*$C$65*$C67</f>
        <v>0</v>
      </c>
      <c r="AZS67" s="824">
        <f t="shared" ref="AZS67" si="8884">AZS60*$C$65*$C67</f>
        <v>0</v>
      </c>
      <c r="AZU67" s="824">
        <f t="shared" ref="AZU67" si="8885">AZU60*$C$65*$C67</f>
        <v>0</v>
      </c>
      <c r="AZW67" s="824">
        <f t="shared" ref="AZW67" si="8886">AZW60*$C$65*$C67</f>
        <v>0</v>
      </c>
      <c r="AZY67" s="824">
        <f t="shared" ref="AZY67" si="8887">AZY60*$C$65*$C67</f>
        <v>0</v>
      </c>
      <c r="BAA67" s="824">
        <f t="shared" ref="BAA67" si="8888">BAA60*$C$65*$C67</f>
        <v>0</v>
      </c>
      <c r="BAC67" s="824">
        <f t="shared" ref="BAC67" si="8889">BAC60*$C$65*$C67</f>
        <v>0</v>
      </c>
      <c r="BAE67" s="824">
        <f t="shared" ref="BAE67" si="8890">BAE60*$C$65*$C67</f>
        <v>0</v>
      </c>
      <c r="BAG67" s="824">
        <f t="shared" ref="BAG67" si="8891">BAG60*$C$65*$C67</f>
        <v>0</v>
      </c>
      <c r="BAI67" s="824">
        <f t="shared" ref="BAI67" si="8892">BAI60*$C$65*$C67</f>
        <v>0</v>
      </c>
      <c r="BAK67" s="824">
        <f t="shared" ref="BAK67" si="8893">BAK60*$C$65*$C67</f>
        <v>0</v>
      </c>
      <c r="BAM67" s="824">
        <f t="shared" ref="BAM67" si="8894">BAM60*$C$65*$C67</f>
        <v>0</v>
      </c>
      <c r="BAO67" s="824">
        <f t="shared" ref="BAO67" si="8895">BAO60*$C$65*$C67</f>
        <v>0</v>
      </c>
      <c r="BAQ67" s="824">
        <f t="shared" ref="BAQ67" si="8896">BAQ60*$C$65*$C67</f>
        <v>0</v>
      </c>
      <c r="BAS67" s="824">
        <f t="shared" ref="BAS67" si="8897">BAS60*$C$65*$C67</f>
        <v>0</v>
      </c>
      <c r="BAU67" s="824">
        <f t="shared" ref="BAU67" si="8898">BAU60*$C$65*$C67</f>
        <v>0</v>
      </c>
      <c r="BAW67" s="824">
        <f t="shared" ref="BAW67" si="8899">BAW60*$C$65*$C67</f>
        <v>0</v>
      </c>
      <c r="BAY67" s="824">
        <f t="shared" ref="BAY67" si="8900">BAY60*$C$65*$C67</f>
        <v>0</v>
      </c>
      <c r="BBA67" s="824">
        <f t="shared" ref="BBA67" si="8901">BBA60*$C$65*$C67</f>
        <v>0</v>
      </c>
      <c r="BBC67" s="824">
        <f t="shared" ref="BBC67" si="8902">BBC60*$C$65*$C67</f>
        <v>0</v>
      </c>
      <c r="BBE67" s="824">
        <f t="shared" ref="BBE67" si="8903">BBE60*$C$65*$C67</f>
        <v>0</v>
      </c>
      <c r="BBG67" s="824">
        <f t="shared" ref="BBG67" si="8904">BBG60*$C$65*$C67</f>
        <v>0</v>
      </c>
      <c r="BBI67" s="824">
        <f t="shared" ref="BBI67" si="8905">BBI60*$C$65*$C67</f>
        <v>0</v>
      </c>
      <c r="BBK67" s="824">
        <f t="shared" ref="BBK67" si="8906">BBK60*$C$65*$C67</f>
        <v>0</v>
      </c>
      <c r="BBM67" s="824">
        <f t="shared" ref="BBM67" si="8907">BBM60*$C$65*$C67</f>
        <v>0</v>
      </c>
      <c r="BBO67" s="824">
        <f t="shared" ref="BBO67" si="8908">BBO60*$C$65*$C67</f>
        <v>0</v>
      </c>
      <c r="BBQ67" s="824">
        <f t="shared" ref="BBQ67" si="8909">BBQ60*$C$65*$C67</f>
        <v>0</v>
      </c>
      <c r="BBS67" s="824">
        <f t="shared" ref="BBS67" si="8910">BBS60*$C$65*$C67</f>
        <v>0</v>
      </c>
      <c r="BBU67" s="824">
        <f t="shared" ref="BBU67" si="8911">BBU60*$C$65*$C67</f>
        <v>0</v>
      </c>
      <c r="BBW67" s="824">
        <f t="shared" ref="BBW67" si="8912">BBW60*$C$65*$C67</f>
        <v>0</v>
      </c>
      <c r="BBY67" s="824">
        <f t="shared" ref="BBY67" si="8913">BBY60*$C$65*$C67</f>
        <v>0</v>
      </c>
      <c r="BCA67" s="824">
        <f t="shared" ref="BCA67" si="8914">BCA60*$C$65*$C67</f>
        <v>0</v>
      </c>
      <c r="BCC67" s="824">
        <f t="shared" ref="BCC67" si="8915">BCC60*$C$65*$C67</f>
        <v>0</v>
      </c>
      <c r="BCE67" s="824">
        <f t="shared" ref="BCE67" si="8916">BCE60*$C$65*$C67</f>
        <v>0</v>
      </c>
      <c r="BCG67" s="824">
        <f t="shared" ref="BCG67" si="8917">BCG60*$C$65*$C67</f>
        <v>0</v>
      </c>
      <c r="BCI67" s="824">
        <f t="shared" ref="BCI67" si="8918">BCI60*$C$65*$C67</f>
        <v>0</v>
      </c>
      <c r="BCK67" s="824">
        <f t="shared" ref="BCK67" si="8919">BCK60*$C$65*$C67</f>
        <v>0</v>
      </c>
      <c r="BCM67" s="824">
        <f t="shared" ref="BCM67" si="8920">BCM60*$C$65*$C67</f>
        <v>0</v>
      </c>
      <c r="BCO67" s="824">
        <f t="shared" ref="BCO67" si="8921">BCO60*$C$65*$C67</f>
        <v>0</v>
      </c>
      <c r="BCQ67" s="824">
        <f t="shared" ref="BCQ67" si="8922">BCQ60*$C$65*$C67</f>
        <v>0</v>
      </c>
      <c r="BCS67" s="824">
        <f t="shared" ref="BCS67" si="8923">BCS60*$C$65*$C67</f>
        <v>0</v>
      </c>
      <c r="BCU67" s="824">
        <f t="shared" ref="BCU67" si="8924">BCU60*$C$65*$C67</f>
        <v>0</v>
      </c>
      <c r="BCW67" s="824">
        <f t="shared" ref="BCW67" si="8925">BCW60*$C$65*$C67</f>
        <v>0</v>
      </c>
      <c r="BCY67" s="824">
        <f t="shared" ref="BCY67" si="8926">BCY60*$C$65*$C67</f>
        <v>0</v>
      </c>
      <c r="BDA67" s="824">
        <f t="shared" ref="BDA67" si="8927">BDA60*$C$65*$C67</f>
        <v>0</v>
      </c>
      <c r="BDC67" s="824">
        <f t="shared" ref="BDC67" si="8928">BDC60*$C$65*$C67</f>
        <v>0</v>
      </c>
      <c r="BDE67" s="824">
        <f t="shared" ref="BDE67" si="8929">BDE60*$C$65*$C67</f>
        <v>0</v>
      </c>
      <c r="BDG67" s="824">
        <f t="shared" ref="BDG67" si="8930">BDG60*$C$65*$C67</f>
        <v>0</v>
      </c>
      <c r="BDI67" s="824">
        <f t="shared" ref="BDI67" si="8931">BDI60*$C$65*$C67</f>
        <v>0</v>
      </c>
      <c r="BDK67" s="824">
        <f t="shared" ref="BDK67" si="8932">BDK60*$C$65*$C67</f>
        <v>0</v>
      </c>
      <c r="BDM67" s="824">
        <f t="shared" ref="BDM67" si="8933">BDM60*$C$65*$C67</f>
        <v>0</v>
      </c>
      <c r="BDO67" s="824">
        <f t="shared" ref="BDO67" si="8934">BDO60*$C$65*$C67</f>
        <v>0</v>
      </c>
      <c r="BDQ67" s="824">
        <f t="shared" ref="BDQ67" si="8935">BDQ60*$C$65*$C67</f>
        <v>0</v>
      </c>
      <c r="BDS67" s="824">
        <f t="shared" ref="BDS67" si="8936">BDS60*$C$65*$C67</f>
        <v>0</v>
      </c>
      <c r="BDU67" s="824">
        <f t="shared" ref="BDU67" si="8937">BDU60*$C$65*$C67</f>
        <v>0</v>
      </c>
      <c r="BDW67" s="824">
        <f t="shared" ref="BDW67" si="8938">BDW60*$C$65*$C67</f>
        <v>0</v>
      </c>
      <c r="BDY67" s="824">
        <f t="shared" ref="BDY67" si="8939">BDY60*$C$65*$C67</f>
        <v>0</v>
      </c>
      <c r="BEA67" s="824">
        <f t="shared" ref="BEA67" si="8940">BEA60*$C$65*$C67</f>
        <v>0</v>
      </c>
      <c r="BEC67" s="824">
        <f t="shared" ref="BEC67" si="8941">BEC60*$C$65*$C67</f>
        <v>0</v>
      </c>
      <c r="BEE67" s="824">
        <f t="shared" ref="BEE67" si="8942">BEE60*$C$65*$C67</f>
        <v>0</v>
      </c>
      <c r="BEG67" s="824">
        <f t="shared" ref="BEG67" si="8943">BEG60*$C$65*$C67</f>
        <v>0</v>
      </c>
      <c r="BEI67" s="824">
        <f t="shared" ref="BEI67" si="8944">BEI60*$C$65*$C67</f>
        <v>0</v>
      </c>
      <c r="BEK67" s="824">
        <f t="shared" ref="BEK67" si="8945">BEK60*$C$65*$C67</f>
        <v>0</v>
      </c>
      <c r="BEM67" s="824">
        <f t="shared" ref="BEM67" si="8946">BEM60*$C$65*$C67</f>
        <v>0</v>
      </c>
      <c r="BEO67" s="824">
        <f t="shared" ref="BEO67" si="8947">BEO60*$C$65*$C67</f>
        <v>0</v>
      </c>
      <c r="BEQ67" s="824">
        <f t="shared" ref="BEQ67" si="8948">BEQ60*$C$65*$C67</f>
        <v>0</v>
      </c>
      <c r="BES67" s="824">
        <f t="shared" ref="BES67" si="8949">BES60*$C$65*$C67</f>
        <v>0</v>
      </c>
      <c r="BEU67" s="824">
        <f t="shared" ref="BEU67" si="8950">BEU60*$C$65*$C67</f>
        <v>0</v>
      </c>
      <c r="BEW67" s="824">
        <f t="shared" ref="BEW67" si="8951">BEW60*$C$65*$C67</f>
        <v>0</v>
      </c>
      <c r="BEY67" s="824">
        <f t="shared" ref="BEY67" si="8952">BEY60*$C$65*$C67</f>
        <v>0</v>
      </c>
      <c r="BFA67" s="824">
        <f t="shared" ref="BFA67" si="8953">BFA60*$C$65*$C67</f>
        <v>0</v>
      </c>
      <c r="BFC67" s="824">
        <f t="shared" ref="BFC67" si="8954">BFC60*$C$65*$C67</f>
        <v>0</v>
      </c>
      <c r="BFE67" s="824">
        <f t="shared" ref="BFE67" si="8955">BFE60*$C$65*$C67</f>
        <v>0</v>
      </c>
      <c r="BFG67" s="824">
        <f t="shared" ref="BFG67" si="8956">BFG60*$C$65*$C67</f>
        <v>0</v>
      </c>
      <c r="BFI67" s="824">
        <f t="shared" ref="BFI67" si="8957">BFI60*$C$65*$C67</f>
        <v>0</v>
      </c>
      <c r="BFK67" s="824">
        <f t="shared" ref="BFK67" si="8958">BFK60*$C$65*$C67</f>
        <v>0</v>
      </c>
      <c r="BFM67" s="824">
        <f t="shared" ref="BFM67" si="8959">BFM60*$C$65*$C67</f>
        <v>0</v>
      </c>
      <c r="BFO67" s="824">
        <f t="shared" ref="BFO67" si="8960">BFO60*$C$65*$C67</f>
        <v>0</v>
      </c>
      <c r="BFQ67" s="824">
        <f t="shared" ref="BFQ67" si="8961">BFQ60*$C$65*$C67</f>
        <v>0</v>
      </c>
      <c r="BFS67" s="824">
        <f t="shared" ref="BFS67" si="8962">BFS60*$C$65*$C67</f>
        <v>0</v>
      </c>
      <c r="BFU67" s="824">
        <f t="shared" ref="BFU67" si="8963">BFU60*$C$65*$C67</f>
        <v>0</v>
      </c>
      <c r="BFW67" s="824">
        <f t="shared" ref="BFW67" si="8964">BFW60*$C$65*$C67</f>
        <v>0</v>
      </c>
      <c r="BFY67" s="824">
        <f t="shared" ref="BFY67" si="8965">BFY60*$C$65*$C67</f>
        <v>0</v>
      </c>
      <c r="BGA67" s="824">
        <f t="shared" ref="BGA67" si="8966">BGA60*$C$65*$C67</f>
        <v>0</v>
      </c>
      <c r="BGC67" s="824">
        <f t="shared" ref="BGC67" si="8967">BGC60*$C$65*$C67</f>
        <v>0</v>
      </c>
      <c r="BGE67" s="824">
        <f t="shared" ref="BGE67" si="8968">BGE60*$C$65*$C67</f>
        <v>0</v>
      </c>
      <c r="BGG67" s="824">
        <f t="shared" ref="BGG67" si="8969">BGG60*$C$65*$C67</f>
        <v>0</v>
      </c>
      <c r="BGI67" s="824">
        <f t="shared" ref="BGI67" si="8970">BGI60*$C$65*$C67</f>
        <v>0</v>
      </c>
      <c r="BGK67" s="824">
        <f t="shared" ref="BGK67" si="8971">BGK60*$C$65*$C67</f>
        <v>0</v>
      </c>
      <c r="BGM67" s="824">
        <f t="shared" ref="BGM67" si="8972">BGM60*$C$65*$C67</f>
        <v>0</v>
      </c>
      <c r="BGO67" s="824">
        <f t="shared" ref="BGO67" si="8973">BGO60*$C$65*$C67</f>
        <v>0</v>
      </c>
      <c r="BGQ67" s="824">
        <f t="shared" ref="BGQ67" si="8974">BGQ60*$C$65*$C67</f>
        <v>0</v>
      </c>
      <c r="BGS67" s="824">
        <f t="shared" ref="BGS67" si="8975">BGS60*$C$65*$C67</f>
        <v>0</v>
      </c>
      <c r="BGU67" s="824">
        <f t="shared" ref="BGU67" si="8976">BGU60*$C$65*$C67</f>
        <v>0</v>
      </c>
      <c r="BGW67" s="824">
        <f t="shared" ref="BGW67" si="8977">BGW60*$C$65*$C67</f>
        <v>0</v>
      </c>
      <c r="BGY67" s="824">
        <f t="shared" ref="BGY67" si="8978">BGY60*$C$65*$C67</f>
        <v>0</v>
      </c>
      <c r="BHA67" s="824">
        <f t="shared" ref="BHA67" si="8979">BHA60*$C$65*$C67</f>
        <v>0</v>
      </c>
      <c r="BHC67" s="824">
        <f t="shared" ref="BHC67" si="8980">BHC60*$C$65*$C67</f>
        <v>0</v>
      </c>
      <c r="BHE67" s="824">
        <f t="shared" ref="BHE67" si="8981">BHE60*$C$65*$C67</f>
        <v>0</v>
      </c>
      <c r="BHG67" s="824">
        <f t="shared" ref="BHG67" si="8982">BHG60*$C$65*$C67</f>
        <v>0</v>
      </c>
      <c r="BHI67" s="824">
        <f t="shared" ref="BHI67" si="8983">BHI60*$C$65*$C67</f>
        <v>0</v>
      </c>
      <c r="BHK67" s="824">
        <f t="shared" ref="BHK67" si="8984">BHK60*$C$65*$C67</f>
        <v>0</v>
      </c>
      <c r="BHM67" s="824">
        <f t="shared" ref="BHM67" si="8985">BHM60*$C$65*$C67</f>
        <v>0</v>
      </c>
      <c r="BHO67" s="824">
        <f t="shared" ref="BHO67" si="8986">BHO60*$C$65*$C67</f>
        <v>0</v>
      </c>
      <c r="BHQ67" s="824">
        <f t="shared" ref="BHQ67" si="8987">BHQ60*$C$65*$C67</f>
        <v>0</v>
      </c>
      <c r="BHS67" s="824">
        <f t="shared" ref="BHS67" si="8988">BHS60*$C$65*$C67</f>
        <v>0</v>
      </c>
      <c r="BHU67" s="824">
        <f t="shared" ref="BHU67" si="8989">BHU60*$C$65*$C67</f>
        <v>0</v>
      </c>
      <c r="BHW67" s="824">
        <f t="shared" ref="BHW67" si="8990">BHW60*$C$65*$C67</f>
        <v>0</v>
      </c>
      <c r="BHY67" s="824">
        <f t="shared" ref="BHY67" si="8991">BHY60*$C$65*$C67</f>
        <v>0</v>
      </c>
      <c r="BIA67" s="824">
        <f t="shared" ref="BIA67" si="8992">BIA60*$C$65*$C67</f>
        <v>0</v>
      </c>
      <c r="BIC67" s="824">
        <f t="shared" ref="BIC67" si="8993">BIC60*$C$65*$C67</f>
        <v>0</v>
      </c>
      <c r="BIE67" s="824">
        <f t="shared" ref="BIE67" si="8994">BIE60*$C$65*$C67</f>
        <v>0</v>
      </c>
      <c r="BIG67" s="824">
        <f t="shared" ref="BIG67" si="8995">BIG60*$C$65*$C67</f>
        <v>0</v>
      </c>
      <c r="BII67" s="824">
        <f t="shared" ref="BII67" si="8996">BII60*$C$65*$C67</f>
        <v>0</v>
      </c>
      <c r="BIK67" s="824">
        <f t="shared" ref="BIK67" si="8997">BIK60*$C$65*$C67</f>
        <v>0</v>
      </c>
      <c r="BIM67" s="824">
        <f t="shared" ref="BIM67" si="8998">BIM60*$C$65*$C67</f>
        <v>0</v>
      </c>
      <c r="BIO67" s="824">
        <f t="shared" ref="BIO67" si="8999">BIO60*$C$65*$C67</f>
        <v>0</v>
      </c>
      <c r="BIQ67" s="824">
        <f t="shared" ref="BIQ67" si="9000">BIQ60*$C$65*$C67</f>
        <v>0</v>
      </c>
      <c r="BIS67" s="824">
        <f t="shared" ref="BIS67" si="9001">BIS60*$C$65*$C67</f>
        <v>0</v>
      </c>
      <c r="BIU67" s="824">
        <f t="shared" ref="BIU67" si="9002">BIU60*$C$65*$C67</f>
        <v>0</v>
      </c>
      <c r="BIW67" s="824">
        <f t="shared" ref="BIW67" si="9003">BIW60*$C$65*$C67</f>
        <v>0</v>
      </c>
      <c r="BIY67" s="824">
        <f t="shared" ref="BIY67" si="9004">BIY60*$C$65*$C67</f>
        <v>0</v>
      </c>
      <c r="BJA67" s="824">
        <f t="shared" ref="BJA67" si="9005">BJA60*$C$65*$C67</f>
        <v>0</v>
      </c>
      <c r="BJC67" s="824">
        <f t="shared" ref="BJC67" si="9006">BJC60*$C$65*$C67</f>
        <v>0</v>
      </c>
      <c r="BJE67" s="824">
        <f t="shared" ref="BJE67" si="9007">BJE60*$C$65*$C67</f>
        <v>0</v>
      </c>
      <c r="BJG67" s="824">
        <f t="shared" ref="BJG67" si="9008">BJG60*$C$65*$C67</f>
        <v>0</v>
      </c>
      <c r="BJI67" s="824">
        <f t="shared" ref="BJI67" si="9009">BJI60*$C$65*$C67</f>
        <v>0</v>
      </c>
      <c r="BJK67" s="824">
        <f t="shared" ref="BJK67" si="9010">BJK60*$C$65*$C67</f>
        <v>0</v>
      </c>
      <c r="BJM67" s="824">
        <f t="shared" ref="BJM67" si="9011">BJM60*$C$65*$C67</f>
        <v>0</v>
      </c>
      <c r="BJO67" s="824">
        <f t="shared" ref="BJO67" si="9012">BJO60*$C$65*$C67</f>
        <v>0</v>
      </c>
      <c r="BJQ67" s="824">
        <f t="shared" ref="BJQ67" si="9013">BJQ60*$C$65*$C67</f>
        <v>0</v>
      </c>
      <c r="BJS67" s="824">
        <f t="shared" ref="BJS67" si="9014">BJS60*$C$65*$C67</f>
        <v>0</v>
      </c>
      <c r="BJU67" s="824">
        <f t="shared" ref="BJU67" si="9015">BJU60*$C$65*$C67</f>
        <v>0</v>
      </c>
      <c r="BJW67" s="824">
        <f t="shared" ref="BJW67" si="9016">BJW60*$C$65*$C67</f>
        <v>0</v>
      </c>
      <c r="BJY67" s="824">
        <f t="shared" ref="BJY67" si="9017">BJY60*$C$65*$C67</f>
        <v>0</v>
      </c>
      <c r="BKA67" s="824">
        <f t="shared" ref="BKA67" si="9018">BKA60*$C$65*$C67</f>
        <v>0</v>
      </c>
      <c r="BKC67" s="824">
        <f t="shared" ref="BKC67" si="9019">BKC60*$C$65*$C67</f>
        <v>0</v>
      </c>
      <c r="BKE67" s="824">
        <f t="shared" ref="BKE67" si="9020">BKE60*$C$65*$C67</f>
        <v>0</v>
      </c>
      <c r="BKG67" s="824">
        <f t="shared" ref="BKG67" si="9021">BKG60*$C$65*$C67</f>
        <v>0</v>
      </c>
      <c r="BKI67" s="824">
        <f t="shared" ref="BKI67" si="9022">BKI60*$C$65*$C67</f>
        <v>0</v>
      </c>
      <c r="BKK67" s="824">
        <f t="shared" ref="BKK67" si="9023">BKK60*$C$65*$C67</f>
        <v>0</v>
      </c>
      <c r="BKM67" s="824">
        <f t="shared" ref="BKM67" si="9024">BKM60*$C$65*$C67</f>
        <v>0</v>
      </c>
      <c r="BKO67" s="824">
        <f t="shared" ref="BKO67" si="9025">BKO60*$C$65*$C67</f>
        <v>0</v>
      </c>
      <c r="BKQ67" s="824">
        <f t="shared" ref="BKQ67" si="9026">BKQ60*$C$65*$C67</f>
        <v>0</v>
      </c>
      <c r="BKS67" s="824">
        <f t="shared" ref="BKS67" si="9027">BKS60*$C$65*$C67</f>
        <v>0</v>
      </c>
      <c r="BKU67" s="824">
        <f t="shared" ref="BKU67" si="9028">BKU60*$C$65*$C67</f>
        <v>0</v>
      </c>
      <c r="BKW67" s="824">
        <f t="shared" ref="BKW67" si="9029">BKW60*$C$65*$C67</f>
        <v>0</v>
      </c>
      <c r="BKY67" s="824">
        <f t="shared" ref="BKY67" si="9030">BKY60*$C$65*$C67</f>
        <v>0</v>
      </c>
      <c r="BLA67" s="824">
        <f t="shared" ref="BLA67" si="9031">BLA60*$C$65*$C67</f>
        <v>0</v>
      </c>
      <c r="BLC67" s="824">
        <f t="shared" ref="BLC67" si="9032">BLC60*$C$65*$C67</f>
        <v>0</v>
      </c>
      <c r="BLE67" s="824">
        <f t="shared" ref="BLE67" si="9033">BLE60*$C$65*$C67</f>
        <v>0</v>
      </c>
      <c r="BLG67" s="824">
        <f t="shared" ref="BLG67" si="9034">BLG60*$C$65*$C67</f>
        <v>0</v>
      </c>
      <c r="BLI67" s="824">
        <f t="shared" ref="BLI67" si="9035">BLI60*$C$65*$C67</f>
        <v>0</v>
      </c>
      <c r="BLK67" s="824">
        <f t="shared" ref="BLK67" si="9036">BLK60*$C$65*$C67</f>
        <v>0</v>
      </c>
      <c r="BLM67" s="824">
        <f t="shared" ref="BLM67" si="9037">BLM60*$C$65*$C67</f>
        <v>0</v>
      </c>
      <c r="BLO67" s="824">
        <f t="shared" ref="BLO67" si="9038">BLO60*$C$65*$C67</f>
        <v>0</v>
      </c>
      <c r="BLQ67" s="824">
        <f t="shared" ref="BLQ67" si="9039">BLQ60*$C$65*$C67</f>
        <v>0</v>
      </c>
      <c r="BLS67" s="824">
        <f t="shared" ref="BLS67" si="9040">BLS60*$C$65*$C67</f>
        <v>0</v>
      </c>
      <c r="BLU67" s="824">
        <f t="shared" ref="BLU67" si="9041">BLU60*$C$65*$C67</f>
        <v>0</v>
      </c>
      <c r="BLW67" s="824">
        <f t="shared" ref="BLW67" si="9042">BLW60*$C$65*$C67</f>
        <v>0</v>
      </c>
      <c r="BLY67" s="824">
        <f t="shared" ref="BLY67" si="9043">BLY60*$C$65*$C67</f>
        <v>0</v>
      </c>
      <c r="BMA67" s="824">
        <f t="shared" ref="BMA67" si="9044">BMA60*$C$65*$C67</f>
        <v>0</v>
      </c>
      <c r="BMC67" s="824">
        <f t="shared" ref="BMC67" si="9045">BMC60*$C$65*$C67</f>
        <v>0</v>
      </c>
      <c r="BME67" s="824">
        <f t="shared" ref="BME67" si="9046">BME60*$C$65*$C67</f>
        <v>0</v>
      </c>
      <c r="BMG67" s="824">
        <f t="shared" ref="BMG67" si="9047">BMG60*$C$65*$C67</f>
        <v>0</v>
      </c>
      <c r="BMI67" s="824">
        <f t="shared" ref="BMI67" si="9048">BMI60*$C$65*$C67</f>
        <v>0</v>
      </c>
      <c r="BMK67" s="824">
        <f t="shared" ref="BMK67" si="9049">BMK60*$C$65*$C67</f>
        <v>0</v>
      </c>
      <c r="BMM67" s="824">
        <f t="shared" ref="BMM67" si="9050">BMM60*$C$65*$C67</f>
        <v>0</v>
      </c>
      <c r="BMO67" s="824">
        <f t="shared" ref="BMO67" si="9051">BMO60*$C$65*$C67</f>
        <v>0</v>
      </c>
      <c r="BMQ67" s="824">
        <f t="shared" ref="BMQ67" si="9052">BMQ60*$C$65*$C67</f>
        <v>0</v>
      </c>
      <c r="BMS67" s="824">
        <f t="shared" ref="BMS67" si="9053">BMS60*$C$65*$C67</f>
        <v>0</v>
      </c>
      <c r="BMU67" s="824">
        <f t="shared" ref="BMU67" si="9054">BMU60*$C$65*$C67</f>
        <v>0</v>
      </c>
      <c r="BMW67" s="824">
        <f t="shared" ref="BMW67" si="9055">BMW60*$C$65*$C67</f>
        <v>0</v>
      </c>
      <c r="BMY67" s="824">
        <f t="shared" ref="BMY67" si="9056">BMY60*$C$65*$C67</f>
        <v>0</v>
      </c>
      <c r="BNA67" s="824">
        <f t="shared" ref="BNA67" si="9057">BNA60*$C$65*$C67</f>
        <v>0</v>
      </c>
      <c r="BNC67" s="824">
        <f t="shared" ref="BNC67" si="9058">BNC60*$C$65*$C67</f>
        <v>0</v>
      </c>
      <c r="BNE67" s="824">
        <f t="shared" ref="BNE67" si="9059">BNE60*$C$65*$C67</f>
        <v>0</v>
      </c>
      <c r="BNG67" s="824">
        <f t="shared" ref="BNG67" si="9060">BNG60*$C$65*$C67</f>
        <v>0</v>
      </c>
      <c r="BNI67" s="824">
        <f t="shared" ref="BNI67" si="9061">BNI60*$C$65*$C67</f>
        <v>0</v>
      </c>
      <c r="BNK67" s="824">
        <f t="shared" ref="BNK67" si="9062">BNK60*$C$65*$C67</f>
        <v>0</v>
      </c>
      <c r="BNM67" s="824">
        <f t="shared" ref="BNM67" si="9063">BNM60*$C$65*$C67</f>
        <v>0</v>
      </c>
      <c r="BNO67" s="824">
        <f t="shared" ref="BNO67" si="9064">BNO60*$C$65*$C67</f>
        <v>0</v>
      </c>
      <c r="BNQ67" s="824">
        <f t="shared" ref="BNQ67" si="9065">BNQ60*$C$65*$C67</f>
        <v>0</v>
      </c>
      <c r="BNS67" s="824">
        <f t="shared" ref="BNS67" si="9066">BNS60*$C$65*$C67</f>
        <v>0</v>
      </c>
      <c r="BNU67" s="824">
        <f t="shared" ref="BNU67" si="9067">BNU60*$C$65*$C67</f>
        <v>0</v>
      </c>
      <c r="BNW67" s="824">
        <f t="shared" ref="BNW67" si="9068">BNW60*$C$65*$C67</f>
        <v>0</v>
      </c>
      <c r="BNY67" s="824">
        <f t="shared" ref="BNY67" si="9069">BNY60*$C$65*$C67</f>
        <v>0</v>
      </c>
      <c r="BOA67" s="824">
        <f t="shared" ref="BOA67" si="9070">BOA60*$C$65*$C67</f>
        <v>0</v>
      </c>
      <c r="BOC67" s="824">
        <f t="shared" ref="BOC67" si="9071">BOC60*$C$65*$C67</f>
        <v>0</v>
      </c>
      <c r="BOE67" s="824">
        <f t="shared" ref="BOE67" si="9072">BOE60*$C$65*$C67</f>
        <v>0</v>
      </c>
      <c r="BOG67" s="824">
        <f t="shared" ref="BOG67" si="9073">BOG60*$C$65*$C67</f>
        <v>0</v>
      </c>
      <c r="BOI67" s="824">
        <f t="shared" ref="BOI67" si="9074">BOI60*$C$65*$C67</f>
        <v>0</v>
      </c>
      <c r="BOK67" s="824">
        <f t="shared" ref="BOK67" si="9075">BOK60*$C$65*$C67</f>
        <v>0</v>
      </c>
      <c r="BOM67" s="824">
        <f t="shared" ref="BOM67" si="9076">BOM60*$C$65*$C67</f>
        <v>0</v>
      </c>
      <c r="BOO67" s="824">
        <f t="shared" ref="BOO67" si="9077">BOO60*$C$65*$C67</f>
        <v>0</v>
      </c>
      <c r="BOQ67" s="824">
        <f t="shared" ref="BOQ67" si="9078">BOQ60*$C$65*$C67</f>
        <v>0</v>
      </c>
      <c r="BOS67" s="824">
        <f t="shared" ref="BOS67" si="9079">BOS60*$C$65*$C67</f>
        <v>0</v>
      </c>
      <c r="BOU67" s="824">
        <f t="shared" ref="BOU67" si="9080">BOU60*$C$65*$C67</f>
        <v>0</v>
      </c>
      <c r="BOW67" s="824">
        <f t="shared" ref="BOW67" si="9081">BOW60*$C$65*$C67</f>
        <v>0</v>
      </c>
      <c r="BOY67" s="824">
        <f t="shared" ref="BOY67" si="9082">BOY60*$C$65*$C67</f>
        <v>0</v>
      </c>
      <c r="BPA67" s="824">
        <f t="shared" ref="BPA67" si="9083">BPA60*$C$65*$C67</f>
        <v>0</v>
      </c>
      <c r="BPC67" s="824">
        <f t="shared" ref="BPC67" si="9084">BPC60*$C$65*$C67</f>
        <v>0</v>
      </c>
      <c r="BPE67" s="824">
        <f t="shared" ref="BPE67" si="9085">BPE60*$C$65*$C67</f>
        <v>0</v>
      </c>
      <c r="BPG67" s="824">
        <f t="shared" ref="BPG67" si="9086">BPG60*$C$65*$C67</f>
        <v>0</v>
      </c>
      <c r="BPI67" s="824">
        <f t="shared" ref="BPI67" si="9087">BPI60*$C$65*$C67</f>
        <v>0</v>
      </c>
      <c r="BPK67" s="824">
        <f t="shared" ref="BPK67" si="9088">BPK60*$C$65*$C67</f>
        <v>0</v>
      </c>
      <c r="BPM67" s="824">
        <f t="shared" ref="BPM67" si="9089">BPM60*$C$65*$C67</f>
        <v>0</v>
      </c>
      <c r="BPO67" s="824">
        <f t="shared" ref="BPO67" si="9090">BPO60*$C$65*$C67</f>
        <v>0</v>
      </c>
      <c r="BPQ67" s="824">
        <f t="shared" ref="BPQ67" si="9091">BPQ60*$C$65*$C67</f>
        <v>0</v>
      </c>
      <c r="BPS67" s="824">
        <f t="shared" ref="BPS67" si="9092">BPS60*$C$65*$C67</f>
        <v>0</v>
      </c>
      <c r="BPU67" s="824">
        <f t="shared" ref="BPU67" si="9093">BPU60*$C$65*$C67</f>
        <v>0</v>
      </c>
      <c r="BPW67" s="824">
        <f t="shared" ref="BPW67" si="9094">BPW60*$C$65*$C67</f>
        <v>0</v>
      </c>
      <c r="BPY67" s="824">
        <f t="shared" ref="BPY67" si="9095">BPY60*$C$65*$C67</f>
        <v>0</v>
      </c>
      <c r="BQA67" s="824">
        <f t="shared" ref="BQA67" si="9096">BQA60*$C$65*$C67</f>
        <v>0</v>
      </c>
      <c r="BQC67" s="824">
        <f t="shared" ref="BQC67" si="9097">BQC60*$C$65*$C67</f>
        <v>0</v>
      </c>
      <c r="BQE67" s="824">
        <f t="shared" ref="BQE67" si="9098">BQE60*$C$65*$C67</f>
        <v>0</v>
      </c>
      <c r="BQG67" s="824">
        <f t="shared" ref="BQG67" si="9099">BQG60*$C$65*$C67</f>
        <v>0</v>
      </c>
      <c r="BQI67" s="824">
        <f t="shared" ref="BQI67" si="9100">BQI60*$C$65*$C67</f>
        <v>0</v>
      </c>
      <c r="BQK67" s="824">
        <f t="shared" ref="BQK67" si="9101">BQK60*$C$65*$C67</f>
        <v>0</v>
      </c>
      <c r="BQM67" s="824">
        <f t="shared" ref="BQM67" si="9102">BQM60*$C$65*$C67</f>
        <v>0</v>
      </c>
      <c r="BQO67" s="824">
        <f t="shared" ref="BQO67" si="9103">BQO60*$C$65*$C67</f>
        <v>0</v>
      </c>
      <c r="BQQ67" s="824">
        <f t="shared" ref="BQQ67" si="9104">BQQ60*$C$65*$C67</f>
        <v>0</v>
      </c>
      <c r="BQS67" s="824">
        <f t="shared" ref="BQS67" si="9105">BQS60*$C$65*$C67</f>
        <v>0</v>
      </c>
      <c r="BQU67" s="824">
        <f t="shared" ref="BQU67" si="9106">BQU60*$C$65*$C67</f>
        <v>0</v>
      </c>
      <c r="BQW67" s="824">
        <f t="shared" ref="BQW67" si="9107">BQW60*$C$65*$C67</f>
        <v>0</v>
      </c>
      <c r="BQY67" s="824">
        <f t="shared" ref="BQY67" si="9108">BQY60*$C$65*$C67</f>
        <v>0</v>
      </c>
      <c r="BRA67" s="824">
        <f t="shared" ref="BRA67" si="9109">BRA60*$C$65*$C67</f>
        <v>0</v>
      </c>
      <c r="BRC67" s="824">
        <f t="shared" ref="BRC67" si="9110">BRC60*$C$65*$C67</f>
        <v>0</v>
      </c>
      <c r="BRE67" s="824">
        <f t="shared" ref="BRE67" si="9111">BRE60*$C$65*$C67</f>
        <v>0</v>
      </c>
      <c r="BRG67" s="824">
        <f t="shared" ref="BRG67" si="9112">BRG60*$C$65*$C67</f>
        <v>0</v>
      </c>
      <c r="BRI67" s="824">
        <f t="shared" ref="BRI67" si="9113">BRI60*$C$65*$C67</f>
        <v>0</v>
      </c>
      <c r="BRK67" s="824">
        <f t="shared" ref="BRK67" si="9114">BRK60*$C$65*$C67</f>
        <v>0</v>
      </c>
      <c r="BRM67" s="824">
        <f t="shared" ref="BRM67" si="9115">BRM60*$C$65*$C67</f>
        <v>0</v>
      </c>
      <c r="BRO67" s="824">
        <f t="shared" ref="BRO67" si="9116">BRO60*$C$65*$C67</f>
        <v>0</v>
      </c>
      <c r="BRQ67" s="824">
        <f t="shared" ref="BRQ67" si="9117">BRQ60*$C$65*$C67</f>
        <v>0</v>
      </c>
      <c r="BRS67" s="824">
        <f t="shared" ref="BRS67" si="9118">BRS60*$C$65*$C67</f>
        <v>0</v>
      </c>
      <c r="BRU67" s="824">
        <f t="shared" ref="BRU67" si="9119">BRU60*$C$65*$C67</f>
        <v>0</v>
      </c>
      <c r="BRW67" s="824">
        <f t="shared" ref="BRW67" si="9120">BRW60*$C$65*$C67</f>
        <v>0</v>
      </c>
      <c r="BRY67" s="824">
        <f t="shared" ref="BRY67" si="9121">BRY60*$C$65*$C67</f>
        <v>0</v>
      </c>
      <c r="BSA67" s="824">
        <f t="shared" ref="BSA67" si="9122">BSA60*$C$65*$C67</f>
        <v>0</v>
      </c>
      <c r="BSC67" s="824">
        <f t="shared" ref="BSC67" si="9123">BSC60*$C$65*$C67</f>
        <v>0</v>
      </c>
      <c r="BSE67" s="824">
        <f t="shared" ref="BSE67" si="9124">BSE60*$C$65*$C67</f>
        <v>0</v>
      </c>
      <c r="BSG67" s="824">
        <f t="shared" ref="BSG67" si="9125">BSG60*$C$65*$C67</f>
        <v>0</v>
      </c>
      <c r="BSI67" s="824">
        <f t="shared" ref="BSI67" si="9126">BSI60*$C$65*$C67</f>
        <v>0</v>
      </c>
      <c r="BSK67" s="824">
        <f t="shared" ref="BSK67" si="9127">BSK60*$C$65*$C67</f>
        <v>0</v>
      </c>
      <c r="BSM67" s="824">
        <f t="shared" ref="BSM67" si="9128">BSM60*$C$65*$C67</f>
        <v>0</v>
      </c>
      <c r="BSO67" s="824">
        <f t="shared" ref="BSO67" si="9129">BSO60*$C$65*$C67</f>
        <v>0</v>
      </c>
      <c r="BSQ67" s="824">
        <f t="shared" ref="BSQ67" si="9130">BSQ60*$C$65*$C67</f>
        <v>0</v>
      </c>
      <c r="BSS67" s="824">
        <f t="shared" ref="BSS67" si="9131">BSS60*$C$65*$C67</f>
        <v>0</v>
      </c>
      <c r="BSU67" s="824">
        <f t="shared" ref="BSU67" si="9132">BSU60*$C$65*$C67</f>
        <v>0</v>
      </c>
      <c r="BSW67" s="824">
        <f t="shared" ref="BSW67" si="9133">BSW60*$C$65*$C67</f>
        <v>0</v>
      </c>
      <c r="BSY67" s="824">
        <f t="shared" ref="BSY67" si="9134">BSY60*$C$65*$C67</f>
        <v>0</v>
      </c>
      <c r="BTA67" s="824">
        <f t="shared" ref="BTA67" si="9135">BTA60*$C$65*$C67</f>
        <v>0</v>
      </c>
      <c r="BTC67" s="824">
        <f t="shared" ref="BTC67" si="9136">BTC60*$C$65*$C67</f>
        <v>0</v>
      </c>
      <c r="BTE67" s="824">
        <f t="shared" ref="BTE67" si="9137">BTE60*$C$65*$C67</f>
        <v>0</v>
      </c>
      <c r="BTG67" s="824">
        <f t="shared" ref="BTG67" si="9138">BTG60*$C$65*$C67</f>
        <v>0</v>
      </c>
      <c r="BTI67" s="824">
        <f t="shared" ref="BTI67" si="9139">BTI60*$C$65*$C67</f>
        <v>0</v>
      </c>
      <c r="BTK67" s="824">
        <f t="shared" ref="BTK67" si="9140">BTK60*$C$65*$C67</f>
        <v>0</v>
      </c>
      <c r="BTM67" s="824">
        <f t="shared" ref="BTM67" si="9141">BTM60*$C$65*$C67</f>
        <v>0</v>
      </c>
      <c r="BTO67" s="824">
        <f t="shared" ref="BTO67" si="9142">BTO60*$C$65*$C67</f>
        <v>0</v>
      </c>
      <c r="BTQ67" s="824">
        <f t="shared" ref="BTQ67" si="9143">BTQ60*$C$65*$C67</f>
        <v>0</v>
      </c>
      <c r="BTS67" s="824">
        <f t="shared" ref="BTS67" si="9144">BTS60*$C$65*$C67</f>
        <v>0</v>
      </c>
      <c r="BTU67" s="824">
        <f t="shared" ref="BTU67" si="9145">BTU60*$C$65*$C67</f>
        <v>0</v>
      </c>
      <c r="BTW67" s="824">
        <f t="shared" ref="BTW67" si="9146">BTW60*$C$65*$C67</f>
        <v>0</v>
      </c>
      <c r="BTY67" s="824">
        <f t="shared" ref="BTY67" si="9147">BTY60*$C$65*$C67</f>
        <v>0</v>
      </c>
      <c r="BUA67" s="824">
        <f t="shared" ref="BUA67" si="9148">BUA60*$C$65*$C67</f>
        <v>0</v>
      </c>
      <c r="BUC67" s="824">
        <f t="shared" ref="BUC67" si="9149">BUC60*$C$65*$C67</f>
        <v>0</v>
      </c>
      <c r="BUE67" s="824">
        <f t="shared" ref="BUE67" si="9150">BUE60*$C$65*$C67</f>
        <v>0</v>
      </c>
      <c r="BUG67" s="824">
        <f t="shared" ref="BUG67" si="9151">BUG60*$C$65*$C67</f>
        <v>0</v>
      </c>
      <c r="BUI67" s="824">
        <f t="shared" ref="BUI67" si="9152">BUI60*$C$65*$C67</f>
        <v>0</v>
      </c>
      <c r="BUK67" s="824">
        <f t="shared" ref="BUK67" si="9153">BUK60*$C$65*$C67</f>
        <v>0</v>
      </c>
      <c r="BUM67" s="824">
        <f t="shared" ref="BUM67" si="9154">BUM60*$C$65*$C67</f>
        <v>0</v>
      </c>
      <c r="BUO67" s="824">
        <f t="shared" ref="BUO67" si="9155">BUO60*$C$65*$C67</f>
        <v>0</v>
      </c>
      <c r="BUQ67" s="824">
        <f t="shared" ref="BUQ67" si="9156">BUQ60*$C$65*$C67</f>
        <v>0</v>
      </c>
      <c r="BUS67" s="824">
        <f t="shared" ref="BUS67" si="9157">BUS60*$C$65*$C67</f>
        <v>0</v>
      </c>
      <c r="BUU67" s="824">
        <f t="shared" ref="BUU67" si="9158">BUU60*$C$65*$C67</f>
        <v>0</v>
      </c>
      <c r="BUW67" s="824">
        <f t="shared" ref="BUW67" si="9159">BUW60*$C$65*$C67</f>
        <v>0</v>
      </c>
      <c r="BUY67" s="824">
        <f t="shared" ref="BUY67" si="9160">BUY60*$C$65*$C67</f>
        <v>0</v>
      </c>
      <c r="BVA67" s="824">
        <f t="shared" ref="BVA67" si="9161">BVA60*$C$65*$C67</f>
        <v>0</v>
      </c>
      <c r="BVC67" s="824">
        <f t="shared" ref="BVC67" si="9162">BVC60*$C$65*$C67</f>
        <v>0</v>
      </c>
      <c r="BVE67" s="824">
        <f t="shared" ref="BVE67" si="9163">BVE60*$C$65*$C67</f>
        <v>0</v>
      </c>
      <c r="BVG67" s="824">
        <f t="shared" ref="BVG67" si="9164">BVG60*$C$65*$C67</f>
        <v>0</v>
      </c>
      <c r="BVI67" s="824">
        <f t="shared" ref="BVI67" si="9165">BVI60*$C$65*$C67</f>
        <v>0</v>
      </c>
      <c r="BVK67" s="824">
        <f t="shared" ref="BVK67" si="9166">BVK60*$C$65*$C67</f>
        <v>0</v>
      </c>
      <c r="BVM67" s="824">
        <f t="shared" ref="BVM67" si="9167">BVM60*$C$65*$C67</f>
        <v>0</v>
      </c>
      <c r="BVO67" s="824">
        <f t="shared" ref="BVO67" si="9168">BVO60*$C$65*$C67</f>
        <v>0</v>
      </c>
      <c r="BVQ67" s="824">
        <f t="shared" ref="BVQ67" si="9169">BVQ60*$C$65*$C67</f>
        <v>0</v>
      </c>
      <c r="BVS67" s="824">
        <f t="shared" ref="BVS67" si="9170">BVS60*$C$65*$C67</f>
        <v>0</v>
      </c>
      <c r="BVU67" s="824">
        <f t="shared" ref="BVU67" si="9171">BVU60*$C$65*$C67</f>
        <v>0</v>
      </c>
      <c r="BVW67" s="824">
        <f t="shared" ref="BVW67" si="9172">BVW60*$C$65*$C67</f>
        <v>0</v>
      </c>
      <c r="BVY67" s="824">
        <f t="shared" ref="BVY67" si="9173">BVY60*$C$65*$C67</f>
        <v>0</v>
      </c>
      <c r="BWA67" s="824">
        <f t="shared" ref="BWA67" si="9174">BWA60*$C$65*$C67</f>
        <v>0</v>
      </c>
      <c r="BWC67" s="824">
        <f t="shared" ref="BWC67" si="9175">BWC60*$C$65*$C67</f>
        <v>0</v>
      </c>
      <c r="BWE67" s="824">
        <f t="shared" ref="BWE67" si="9176">BWE60*$C$65*$C67</f>
        <v>0</v>
      </c>
      <c r="BWG67" s="824">
        <f t="shared" ref="BWG67" si="9177">BWG60*$C$65*$C67</f>
        <v>0</v>
      </c>
      <c r="BWI67" s="824">
        <f t="shared" ref="BWI67" si="9178">BWI60*$C$65*$C67</f>
        <v>0</v>
      </c>
      <c r="BWK67" s="824">
        <f t="shared" ref="BWK67" si="9179">BWK60*$C$65*$C67</f>
        <v>0</v>
      </c>
      <c r="BWM67" s="824">
        <f t="shared" ref="BWM67" si="9180">BWM60*$C$65*$C67</f>
        <v>0</v>
      </c>
      <c r="BWO67" s="824">
        <f t="shared" ref="BWO67" si="9181">BWO60*$C$65*$C67</f>
        <v>0</v>
      </c>
      <c r="BWQ67" s="824">
        <f t="shared" ref="BWQ67" si="9182">BWQ60*$C$65*$C67</f>
        <v>0</v>
      </c>
      <c r="BWS67" s="824">
        <f t="shared" ref="BWS67" si="9183">BWS60*$C$65*$C67</f>
        <v>0</v>
      </c>
      <c r="BWU67" s="824">
        <f t="shared" ref="BWU67" si="9184">BWU60*$C$65*$C67</f>
        <v>0</v>
      </c>
      <c r="BWW67" s="824">
        <f t="shared" ref="BWW67" si="9185">BWW60*$C$65*$C67</f>
        <v>0</v>
      </c>
      <c r="BWY67" s="824">
        <f t="shared" ref="BWY67" si="9186">BWY60*$C$65*$C67</f>
        <v>0</v>
      </c>
      <c r="BXA67" s="824">
        <f t="shared" ref="BXA67" si="9187">BXA60*$C$65*$C67</f>
        <v>0</v>
      </c>
      <c r="BXC67" s="824">
        <f t="shared" ref="BXC67" si="9188">BXC60*$C$65*$C67</f>
        <v>0</v>
      </c>
      <c r="BXE67" s="824">
        <f t="shared" ref="BXE67" si="9189">BXE60*$C$65*$C67</f>
        <v>0</v>
      </c>
      <c r="BXG67" s="824">
        <f t="shared" ref="BXG67" si="9190">BXG60*$C$65*$C67</f>
        <v>0</v>
      </c>
      <c r="BXI67" s="824">
        <f t="shared" ref="BXI67" si="9191">BXI60*$C$65*$C67</f>
        <v>0</v>
      </c>
      <c r="BXK67" s="824">
        <f t="shared" ref="BXK67" si="9192">BXK60*$C$65*$C67</f>
        <v>0</v>
      </c>
      <c r="BXM67" s="824">
        <f t="shared" ref="BXM67" si="9193">BXM60*$C$65*$C67</f>
        <v>0</v>
      </c>
      <c r="BXO67" s="824">
        <f t="shared" ref="BXO67" si="9194">BXO60*$C$65*$C67</f>
        <v>0</v>
      </c>
      <c r="BXQ67" s="824">
        <f t="shared" ref="BXQ67" si="9195">BXQ60*$C$65*$C67</f>
        <v>0</v>
      </c>
      <c r="BXS67" s="824">
        <f t="shared" ref="BXS67" si="9196">BXS60*$C$65*$C67</f>
        <v>0</v>
      </c>
      <c r="BXU67" s="824">
        <f t="shared" ref="BXU67" si="9197">BXU60*$C$65*$C67</f>
        <v>0</v>
      </c>
      <c r="BXW67" s="824">
        <f t="shared" ref="BXW67" si="9198">BXW60*$C$65*$C67</f>
        <v>0</v>
      </c>
      <c r="BXY67" s="824">
        <f t="shared" ref="BXY67" si="9199">BXY60*$C$65*$C67</f>
        <v>0</v>
      </c>
      <c r="BYA67" s="824">
        <f t="shared" ref="BYA67" si="9200">BYA60*$C$65*$C67</f>
        <v>0</v>
      </c>
      <c r="BYC67" s="824">
        <f t="shared" ref="BYC67" si="9201">BYC60*$C$65*$C67</f>
        <v>0</v>
      </c>
      <c r="BYE67" s="824">
        <f t="shared" ref="BYE67" si="9202">BYE60*$C$65*$C67</f>
        <v>0</v>
      </c>
      <c r="BYG67" s="824">
        <f t="shared" ref="BYG67" si="9203">BYG60*$C$65*$C67</f>
        <v>0</v>
      </c>
      <c r="BYI67" s="824">
        <f t="shared" ref="BYI67" si="9204">BYI60*$C$65*$C67</f>
        <v>0</v>
      </c>
      <c r="BYK67" s="824">
        <f t="shared" ref="BYK67" si="9205">BYK60*$C$65*$C67</f>
        <v>0</v>
      </c>
      <c r="BYM67" s="824">
        <f t="shared" ref="BYM67" si="9206">BYM60*$C$65*$C67</f>
        <v>0</v>
      </c>
      <c r="BYO67" s="824">
        <f t="shared" ref="BYO67" si="9207">BYO60*$C$65*$C67</f>
        <v>0</v>
      </c>
      <c r="BYQ67" s="824">
        <f t="shared" ref="BYQ67" si="9208">BYQ60*$C$65*$C67</f>
        <v>0</v>
      </c>
      <c r="BYS67" s="824">
        <f t="shared" ref="BYS67" si="9209">BYS60*$C$65*$C67</f>
        <v>0</v>
      </c>
      <c r="BYU67" s="824">
        <f t="shared" ref="BYU67" si="9210">BYU60*$C$65*$C67</f>
        <v>0</v>
      </c>
      <c r="BYW67" s="824">
        <f t="shared" ref="BYW67" si="9211">BYW60*$C$65*$C67</f>
        <v>0</v>
      </c>
      <c r="BYY67" s="824">
        <f t="shared" ref="BYY67" si="9212">BYY60*$C$65*$C67</f>
        <v>0</v>
      </c>
      <c r="BZA67" s="824">
        <f t="shared" ref="BZA67" si="9213">BZA60*$C$65*$C67</f>
        <v>0</v>
      </c>
      <c r="BZC67" s="824">
        <f t="shared" ref="BZC67" si="9214">BZC60*$C$65*$C67</f>
        <v>0</v>
      </c>
      <c r="BZE67" s="824">
        <f t="shared" ref="BZE67" si="9215">BZE60*$C$65*$C67</f>
        <v>0</v>
      </c>
      <c r="BZG67" s="824">
        <f t="shared" ref="BZG67" si="9216">BZG60*$C$65*$C67</f>
        <v>0</v>
      </c>
      <c r="BZI67" s="824">
        <f t="shared" ref="BZI67" si="9217">BZI60*$C$65*$C67</f>
        <v>0</v>
      </c>
      <c r="BZK67" s="824">
        <f t="shared" ref="BZK67" si="9218">BZK60*$C$65*$C67</f>
        <v>0</v>
      </c>
      <c r="BZM67" s="824">
        <f t="shared" ref="BZM67" si="9219">BZM60*$C$65*$C67</f>
        <v>0</v>
      </c>
      <c r="BZO67" s="824">
        <f t="shared" ref="BZO67" si="9220">BZO60*$C$65*$C67</f>
        <v>0</v>
      </c>
      <c r="BZQ67" s="824">
        <f t="shared" ref="BZQ67" si="9221">BZQ60*$C$65*$C67</f>
        <v>0</v>
      </c>
      <c r="BZS67" s="824">
        <f t="shared" ref="BZS67" si="9222">BZS60*$C$65*$C67</f>
        <v>0</v>
      </c>
      <c r="BZU67" s="824">
        <f t="shared" ref="BZU67" si="9223">BZU60*$C$65*$C67</f>
        <v>0</v>
      </c>
      <c r="BZW67" s="824">
        <f t="shared" ref="BZW67" si="9224">BZW60*$C$65*$C67</f>
        <v>0</v>
      </c>
      <c r="BZY67" s="824">
        <f t="shared" ref="BZY67" si="9225">BZY60*$C$65*$C67</f>
        <v>0</v>
      </c>
      <c r="CAA67" s="824">
        <f t="shared" ref="CAA67" si="9226">CAA60*$C$65*$C67</f>
        <v>0</v>
      </c>
      <c r="CAC67" s="824">
        <f t="shared" ref="CAC67" si="9227">CAC60*$C$65*$C67</f>
        <v>0</v>
      </c>
      <c r="CAE67" s="824">
        <f t="shared" ref="CAE67" si="9228">CAE60*$C$65*$C67</f>
        <v>0</v>
      </c>
      <c r="CAG67" s="824">
        <f t="shared" ref="CAG67" si="9229">CAG60*$C$65*$C67</f>
        <v>0</v>
      </c>
      <c r="CAI67" s="824">
        <f t="shared" ref="CAI67" si="9230">CAI60*$C$65*$C67</f>
        <v>0</v>
      </c>
      <c r="CAK67" s="824">
        <f t="shared" ref="CAK67" si="9231">CAK60*$C$65*$C67</f>
        <v>0</v>
      </c>
      <c r="CAM67" s="824">
        <f t="shared" ref="CAM67" si="9232">CAM60*$C$65*$C67</f>
        <v>0</v>
      </c>
      <c r="CAO67" s="824">
        <f t="shared" ref="CAO67" si="9233">CAO60*$C$65*$C67</f>
        <v>0</v>
      </c>
      <c r="CAQ67" s="824">
        <f t="shared" ref="CAQ67" si="9234">CAQ60*$C$65*$C67</f>
        <v>0</v>
      </c>
      <c r="CAS67" s="824">
        <f t="shared" ref="CAS67" si="9235">CAS60*$C$65*$C67</f>
        <v>0</v>
      </c>
      <c r="CAU67" s="824">
        <f t="shared" ref="CAU67" si="9236">CAU60*$C$65*$C67</f>
        <v>0</v>
      </c>
      <c r="CAW67" s="824">
        <f t="shared" ref="CAW67" si="9237">CAW60*$C$65*$C67</f>
        <v>0</v>
      </c>
      <c r="CAY67" s="824">
        <f t="shared" ref="CAY67" si="9238">CAY60*$C$65*$C67</f>
        <v>0</v>
      </c>
      <c r="CBA67" s="824">
        <f t="shared" ref="CBA67" si="9239">CBA60*$C$65*$C67</f>
        <v>0</v>
      </c>
      <c r="CBC67" s="824">
        <f t="shared" ref="CBC67" si="9240">CBC60*$C$65*$C67</f>
        <v>0</v>
      </c>
      <c r="CBE67" s="824">
        <f t="shared" ref="CBE67" si="9241">CBE60*$C$65*$C67</f>
        <v>0</v>
      </c>
      <c r="CBG67" s="824">
        <f t="shared" ref="CBG67" si="9242">CBG60*$C$65*$C67</f>
        <v>0</v>
      </c>
      <c r="CBI67" s="824">
        <f t="shared" ref="CBI67" si="9243">CBI60*$C$65*$C67</f>
        <v>0</v>
      </c>
      <c r="CBK67" s="824">
        <f t="shared" ref="CBK67" si="9244">CBK60*$C$65*$C67</f>
        <v>0</v>
      </c>
      <c r="CBM67" s="824">
        <f t="shared" ref="CBM67" si="9245">CBM60*$C$65*$C67</f>
        <v>0</v>
      </c>
      <c r="CBO67" s="824">
        <f t="shared" ref="CBO67" si="9246">CBO60*$C$65*$C67</f>
        <v>0</v>
      </c>
      <c r="CBQ67" s="824">
        <f t="shared" ref="CBQ67" si="9247">CBQ60*$C$65*$C67</f>
        <v>0</v>
      </c>
      <c r="CBS67" s="824">
        <f t="shared" ref="CBS67" si="9248">CBS60*$C$65*$C67</f>
        <v>0</v>
      </c>
      <c r="CBU67" s="824">
        <f t="shared" ref="CBU67" si="9249">CBU60*$C$65*$C67</f>
        <v>0</v>
      </c>
      <c r="CBW67" s="824">
        <f t="shared" ref="CBW67" si="9250">CBW60*$C$65*$C67</f>
        <v>0</v>
      </c>
      <c r="CBY67" s="824">
        <f t="shared" ref="CBY67" si="9251">CBY60*$C$65*$C67</f>
        <v>0</v>
      </c>
      <c r="CCA67" s="824">
        <f t="shared" ref="CCA67" si="9252">CCA60*$C$65*$C67</f>
        <v>0</v>
      </c>
      <c r="CCC67" s="824">
        <f t="shared" ref="CCC67" si="9253">CCC60*$C$65*$C67</f>
        <v>0</v>
      </c>
      <c r="CCE67" s="824">
        <f t="shared" ref="CCE67" si="9254">CCE60*$C$65*$C67</f>
        <v>0</v>
      </c>
      <c r="CCG67" s="824">
        <f t="shared" ref="CCG67" si="9255">CCG60*$C$65*$C67</f>
        <v>0</v>
      </c>
      <c r="CCI67" s="824">
        <f t="shared" ref="CCI67" si="9256">CCI60*$C$65*$C67</f>
        <v>0</v>
      </c>
      <c r="CCK67" s="824">
        <f t="shared" ref="CCK67" si="9257">CCK60*$C$65*$C67</f>
        <v>0</v>
      </c>
      <c r="CCM67" s="824">
        <f t="shared" ref="CCM67" si="9258">CCM60*$C$65*$C67</f>
        <v>0</v>
      </c>
      <c r="CCO67" s="824">
        <f t="shared" ref="CCO67" si="9259">CCO60*$C$65*$C67</f>
        <v>0</v>
      </c>
      <c r="CCQ67" s="824">
        <f t="shared" ref="CCQ67" si="9260">CCQ60*$C$65*$C67</f>
        <v>0</v>
      </c>
      <c r="CCS67" s="824">
        <f t="shared" ref="CCS67" si="9261">CCS60*$C$65*$C67</f>
        <v>0</v>
      </c>
      <c r="CCU67" s="824">
        <f t="shared" ref="CCU67" si="9262">CCU60*$C$65*$C67</f>
        <v>0</v>
      </c>
      <c r="CCW67" s="824">
        <f t="shared" ref="CCW67" si="9263">CCW60*$C$65*$C67</f>
        <v>0</v>
      </c>
      <c r="CCY67" s="824">
        <f t="shared" ref="CCY67" si="9264">CCY60*$C$65*$C67</f>
        <v>0</v>
      </c>
      <c r="CDA67" s="824">
        <f t="shared" ref="CDA67" si="9265">CDA60*$C$65*$C67</f>
        <v>0</v>
      </c>
      <c r="CDC67" s="824">
        <f t="shared" ref="CDC67" si="9266">CDC60*$C$65*$C67</f>
        <v>0</v>
      </c>
      <c r="CDE67" s="824">
        <f t="shared" ref="CDE67" si="9267">CDE60*$C$65*$C67</f>
        <v>0</v>
      </c>
      <c r="CDG67" s="824">
        <f t="shared" ref="CDG67" si="9268">CDG60*$C$65*$C67</f>
        <v>0</v>
      </c>
      <c r="CDI67" s="824">
        <f t="shared" ref="CDI67" si="9269">CDI60*$C$65*$C67</f>
        <v>0</v>
      </c>
      <c r="CDK67" s="824">
        <f t="shared" ref="CDK67" si="9270">CDK60*$C$65*$C67</f>
        <v>0</v>
      </c>
      <c r="CDM67" s="824">
        <f t="shared" ref="CDM67" si="9271">CDM60*$C$65*$C67</f>
        <v>0</v>
      </c>
      <c r="CDO67" s="824">
        <f t="shared" ref="CDO67" si="9272">CDO60*$C$65*$C67</f>
        <v>0</v>
      </c>
      <c r="CDQ67" s="824">
        <f t="shared" ref="CDQ67" si="9273">CDQ60*$C$65*$C67</f>
        <v>0</v>
      </c>
      <c r="CDS67" s="824">
        <f t="shared" ref="CDS67" si="9274">CDS60*$C$65*$C67</f>
        <v>0</v>
      </c>
      <c r="CDU67" s="824">
        <f t="shared" ref="CDU67" si="9275">CDU60*$C$65*$C67</f>
        <v>0</v>
      </c>
      <c r="CDW67" s="824">
        <f t="shared" ref="CDW67" si="9276">CDW60*$C$65*$C67</f>
        <v>0</v>
      </c>
      <c r="CDY67" s="824">
        <f t="shared" ref="CDY67" si="9277">CDY60*$C$65*$C67</f>
        <v>0</v>
      </c>
      <c r="CEA67" s="824">
        <f t="shared" ref="CEA67" si="9278">CEA60*$C$65*$C67</f>
        <v>0</v>
      </c>
      <c r="CEC67" s="824">
        <f t="shared" ref="CEC67" si="9279">CEC60*$C$65*$C67</f>
        <v>0</v>
      </c>
      <c r="CEE67" s="824">
        <f t="shared" ref="CEE67" si="9280">CEE60*$C$65*$C67</f>
        <v>0</v>
      </c>
      <c r="CEG67" s="824">
        <f t="shared" ref="CEG67" si="9281">CEG60*$C$65*$C67</f>
        <v>0</v>
      </c>
      <c r="CEI67" s="824">
        <f t="shared" ref="CEI67" si="9282">CEI60*$C$65*$C67</f>
        <v>0</v>
      </c>
      <c r="CEK67" s="824">
        <f t="shared" ref="CEK67" si="9283">CEK60*$C$65*$C67</f>
        <v>0</v>
      </c>
      <c r="CEM67" s="824">
        <f t="shared" ref="CEM67" si="9284">CEM60*$C$65*$C67</f>
        <v>0</v>
      </c>
      <c r="CEO67" s="824">
        <f t="shared" ref="CEO67" si="9285">CEO60*$C$65*$C67</f>
        <v>0</v>
      </c>
      <c r="CEQ67" s="824">
        <f t="shared" ref="CEQ67" si="9286">CEQ60*$C$65*$C67</f>
        <v>0</v>
      </c>
      <c r="CES67" s="824">
        <f t="shared" ref="CES67" si="9287">CES60*$C$65*$C67</f>
        <v>0</v>
      </c>
      <c r="CEU67" s="824">
        <f t="shared" ref="CEU67" si="9288">CEU60*$C$65*$C67</f>
        <v>0</v>
      </c>
      <c r="CEW67" s="824">
        <f t="shared" ref="CEW67" si="9289">CEW60*$C$65*$C67</f>
        <v>0</v>
      </c>
      <c r="CEY67" s="824">
        <f t="shared" ref="CEY67" si="9290">CEY60*$C$65*$C67</f>
        <v>0</v>
      </c>
      <c r="CFA67" s="824">
        <f t="shared" ref="CFA67" si="9291">CFA60*$C$65*$C67</f>
        <v>0</v>
      </c>
      <c r="CFC67" s="824">
        <f t="shared" ref="CFC67" si="9292">CFC60*$C$65*$C67</f>
        <v>0</v>
      </c>
      <c r="CFE67" s="824">
        <f t="shared" ref="CFE67" si="9293">CFE60*$C$65*$C67</f>
        <v>0</v>
      </c>
      <c r="CFG67" s="824">
        <f t="shared" ref="CFG67" si="9294">CFG60*$C$65*$C67</f>
        <v>0</v>
      </c>
      <c r="CFI67" s="824">
        <f t="shared" ref="CFI67" si="9295">CFI60*$C$65*$C67</f>
        <v>0</v>
      </c>
      <c r="CFK67" s="824">
        <f t="shared" ref="CFK67" si="9296">CFK60*$C$65*$C67</f>
        <v>0</v>
      </c>
      <c r="CFM67" s="824">
        <f t="shared" ref="CFM67" si="9297">CFM60*$C$65*$C67</f>
        <v>0</v>
      </c>
      <c r="CFO67" s="824">
        <f t="shared" ref="CFO67" si="9298">CFO60*$C$65*$C67</f>
        <v>0</v>
      </c>
      <c r="CFQ67" s="824">
        <f t="shared" ref="CFQ67" si="9299">CFQ60*$C$65*$C67</f>
        <v>0</v>
      </c>
      <c r="CFS67" s="824">
        <f t="shared" ref="CFS67" si="9300">CFS60*$C$65*$C67</f>
        <v>0</v>
      </c>
      <c r="CFU67" s="824">
        <f t="shared" ref="CFU67" si="9301">CFU60*$C$65*$C67</f>
        <v>0</v>
      </c>
      <c r="CFW67" s="824">
        <f t="shared" ref="CFW67" si="9302">CFW60*$C$65*$C67</f>
        <v>0</v>
      </c>
      <c r="CFY67" s="824">
        <f t="shared" ref="CFY67" si="9303">CFY60*$C$65*$C67</f>
        <v>0</v>
      </c>
      <c r="CGA67" s="824">
        <f t="shared" ref="CGA67" si="9304">CGA60*$C$65*$C67</f>
        <v>0</v>
      </c>
      <c r="CGC67" s="824">
        <f t="shared" ref="CGC67" si="9305">CGC60*$C$65*$C67</f>
        <v>0</v>
      </c>
      <c r="CGE67" s="824">
        <f t="shared" ref="CGE67" si="9306">CGE60*$C$65*$C67</f>
        <v>0</v>
      </c>
      <c r="CGG67" s="824">
        <f t="shared" ref="CGG67" si="9307">CGG60*$C$65*$C67</f>
        <v>0</v>
      </c>
      <c r="CGI67" s="824">
        <f t="shared" ref="CGI67" si="9308">CGI60*$C$65*$C67</f>
        <v>0</v>
      </c>
      <c r="CGK67" s="824">
        <f t="shared" ref="CGK67" si="9309">CGK60*$C$65*$C67</f>
        <v>0</v>
      </c>
      <c r="CGM67" s="824">
        <f t="shared" ref="CGM67" si="9310">CGM60*$C$65*$C67</f>
        <v>0</v>
      </c>
      <c r="CGO67" s="824">
        <f t="shared" ref="CGO67" si="9311">CGO60*$C$65*$C67</f>
        <v>0</v>
      </c>
      <c r="CGQ67" s="824">
        <f t="shared" ref="CGQ67" si="9312">CGQ60*$C$65*$C67</f>
        <v>0</v>
      </c>
      <c r="CGS67" s="824">
        <f t="shared" ref="CGS67" si="9313">CGS60*$C$65*$C67</f>
        <v>0</v>
      </c>
      <c r="CGU67" s="824">
        <f t="shared" ref="CGU67" si="9314">CGU60*$C$65*$C67</f>
        <v>0</v>
      </c>
      <c r="CGW67" s="824">
        <f t="shared" ref="CGW67" si="9315">CGW60*$C$65*$C67</f>
        <v>0</v>
      </c>
      <c r="CGY67" s="824">
        <f t="shared" ref="CGY67" si="9316">CGY60*$C$65*$C67</f>
        <v>0</v>
      </c>
      <c r="CHA67" s="824">
        <f t="shared" ref="CHA67" si="9317">CHA60*$C$65*$C67</f>
        <v>0</v>
      </c>
      <c r="CHC67" s="824">
        <f t="shared" ref="CHC67" si="9318">CHC60*$C$65*$C67</f>
        <v>0</v>
      </c>
      <c r="CHE67" s="824">
        <f t="shared" ref="CHE67" si="9319">CHE60*$C$65*$C67</f>
        <v>0</v>
      </c>
      <c r="CHG67" s="824">
        <f t="shared" ref="CHG67" si="9320">CHG60*$C$65*$C67</f>
        <v>0</v>
      </c>
      <c r="CHI67" s="824">
        <f t="shared" ref="CHI67" si="9321">CHI60*$C$65*$C67</f>
        <v>0</v>
      </c>
      <c r="CHK67" s="824">
        <f t="shared" ref="CHK67" si="9322">CHK60*$C$65*$C67</f>
        <v>0</v>
      </c>
      <c r="CHM67" s="824">
        <f t="shared" ref="CHM67" si="9323">CHM60*$C$65*$C67</f>
        <v>0</v>
      </c>
      <c r="CHO67" s="824">
        <f t="shared" ref="CHO67" si="9324">CHO60*$C$65*$C67</f>
        <v>0</v>
      </c>
      <c r="CHQ67" s="824">
        <f t="shared" ref="CHQ67" si="9325">CHQ60*$C$65*$C67</f>
        <v>0</v>
      </c>
      <c r="CHS67" s="824">
        <f t="shared" ref="CHS67" si="9326">CHS60*$C$65*$C67</f>
        <v>0</v>
      </c>
      <c r="CHU67" s="824">
        <f t="shared" ref="CHU67" si="9327">CHU60*$C$65*$C67</f>
        <v>0</v>
      </c>
      <c r="CHW67" s="824">
        <f t="shared" ref="CHW67" si="9328">CHW60*$C$65*$C67</f>
        <v>0</v>
      </c>
      <c r="CHY67" s="824">
        <f t="shared" ref="CHY67" si="9329">CHY60*$C$65*$C67</f>
        <v>0</v>
      </c>
      <c r="CIA67" s="824">
        <f t="shared" ref="CIA67" si="9330">CIA60*$C$65*$C67</f>
        <v>0</v>
      </c>
      <c r="CIC67" s="824">
        <f t="shared" ref="CIC67" si="9331">CIC60*$C$65*$C67</f>
        <v>0</v>
      </c>
      <c r="CIE67" s="824">
        <f t="shared" ref="CIE67" si="9332">CIE60*$C$65*$C67</f>
        <v>0</v>
      </c>
      <c r="CIG67" s="824">
        <f t="shared" ref="CIG67" si="9333">CIG60*$C$65*$C67</f>
        <v>0</v>
      </c>
      <c r="CII67" s="824">
        <f t="shared" ref="CII67" si="9334">CII60*$C$65*$C67</f>
        <v>0</v>
      </c>
      <c r="CIK67" s="824">
        <f t="shared" ref="CIK67" si="9335">CIK60*$C$65*$C67</f>
        <v>0</v>
      </c>
      <c r="CIM67" s="824">
        <f t="shared" ref="CIM67" si="9336">CIM60*$C$65*$C67</f>
        <v>0</v>
      </c>
      <c r="CIO67" s="824">
        <f t="shared" ref="CIO67" si="9337">CIO60*$C$65*$C67</f>
        <v>0</v>
      </c>
      <c r="CIQ67" s="824">
        <f t="shared" ref="CIQ67" si="9338">CIQ60*$C$65*$C67</f>
        <v>0</v>
      </c>
      <c r="CIS67" s="824">
        <f t="shared" ref="CIS67" si="9339">CIS60*$C$65*$C67</f>
        <v>0</v>
      </c>
      <c r="CIU67" s="824">
        <f t="shared" ref="CIU67" si="9340">CIU60*$C$65*$C67</f>
        <v>0</v>
      </c>
      <c r="CIW67" s="824">
        <f t="shared" ref="CIW67" si="9341">CIW60*$C$65*$C67</f>
        <v>0</v>
      </c>
      <c r="CIY67" s="824">
        <f t="shared" ref="CIY67" si="9342">CIY60*$C$65*$C67</f>
        <v>0</v>
      </c>
      <c r="CJA67" s="824">
        <f t="shared" ref="CJA67" si="9343">CJA60*$C$65*$C67</f>
        <v>0</v>
      </c>
      <c r="CJC67" s="824">
        <f t="shared" ref="CJC67" si="9344">CJC60*$C$65*$C67</f>
        <v>0</v>
      </c>
      <c r="CJE67" s="824">
        <f t="shared" ref="CJE67" si="9345">CJE60*$C$65*$C67</f>
        <v>0</v>
      </c>
      <c r="CJG67" s="824">
        <f t="shared" ref="CJG67" si="9346">CJG60*$C$65*$C67</f>
        <v>0</v>
      </c>
      <c r="CJI67" s="824">
        <f t="shared" ref="CJI67" si="9347">CJI60*$C$65*$C67</f>
        <v>0</v>
      </c>
      <c r="CJK67" s="824">
        <f t="shared" ref="CJK67" si="9348">CJK60*$C$65*$C67</f>
        <v>0</v>
      </c>
      <c r="CJM67" s="824">
        <f t="shared" ref="CJM67" si="9349">CJM60*$C$65*$C67</f>
        <v>0</v>
      </c>
      <c r="CJO67" s="824">
        <f t="shared" ref="CJO67" si="9350">CJO60*$C$65*$C67</f>
        <v>0</v>
      </c>
      <c r="CJQ67" s="824">
        <f t="shared" ref="CJQ67" si="9351">CJQ60*$C$65*$C67</f>
        <v>0</v>
      </c>
      <c r="CJS67" s="824">
        <f t="shared" ref="CJS67" si="9352">CJS60*$C$65*$C67</f>
        <v>0</v>
      </c>
      <c r="CJU67" s="824">
        <f t="shared" ref="CJU67" si="9353">CJU60*$C$65*$C67</f>
        <v>0</v>
      </c>
      <c r="CJW67" s="824">
        <f t="shared" ref="CJW67" si="9354">CJW60*$C$65*$C67</f>
        <v>0</v>
      </c>
      <c r="CJY67" s="824">
        <f t="shared" ref="CJY67" si="9355">CJY60*$C$65*$C67</f>
        <v>0</v>
      </c>
      <c r="CKA67" s="824">
        <f t="shared" ref="CKA67" si="9356">CKA60*$C$65*$C67</f>
        <v>0</v>
      </c>
      <c r="CKC67" s="824">
        <f t="shared" ref="CKC67" si="9357">CKC60*$C$65*$C67</f>
        <v>0</v>
      </c>
      <c r="CKE67" s="824">
        <f t="shared" ref="CKE67" si="9358">CKE60*$C$65*$C67</f>
        <v>0</v>
      </c>
      <c r="CKG67" s="824">
        <f t="shared" ref="CKG67" si="9359">CKG60*$C$65*$C67</f>
        <v>0</v>
      </c>
      <c r="CKI67" s="824">
        <f t="shared" ref="CKI67" si="9360">CKI60*$C$65*$C67</f>
        <v>0</v>
      </c>
      <c r="CKK67" s="824">
        <f t="shared" ref="CKK67" si="9361">CKK60*$C$65*$C67</f>
        <v>0</v>
      </c>
      <c r="CKM67" s="824">
        <f t="shared" ref="CKM67" si="9362">CKM60*$C$65*$C67</f>
        <v>0</v>
      </c>
      <c r="CKO67" s="824">
        <f t="shared" ref="CKO67" si="9363">CKO60*$C$65*$C67</f>
        <v>0</v>
      </c>
      <c r="CKQ67" s="824">
        <f t="shared" ref="CKQ67" si="9364">CKQ60*$C$65*$C67</f>
        <v>0</v>
      </c>
      <c r="CKS67" s="824">
        <f t="shared" ref="CKS67" si="9365">CKS60*$C$65*$C67</f>
        <v>0</v>
      </c>
      <c r="CKU67" s="824">
        <f t="shared" ref="CKU67" si="9366">CKU60*$C$65*$C67</f>
        <v>0</v>
      </c>
      <c r="CKW67" s="824">
        <f t="shared" ref="CKW67" si="9367">CKW60*$C$65*$C67</f>
        <v>0</v>
      </c>
      <c r="CKY67" s="824">
        <f t="shared" ref="CKY67" si="9368">CKY60*$C$65*$C67</f>
        <v>0</v>
      </c>
      <c r="CLA67" s="824">
        <f t="shared" ref="CLA67" si="9369">CLA60*$C$65*$C67</f>
        <v>0</v>
      </c>
      <c r="CLC67" s="824">
        <f t="shared" ref="CLC67" si="9370">CLC60*$C$65*$C67</f>
        <v>0</v>
      </c>
      <c r="CLE67" s="824">
        <f t="shared" ref="CLE67" si="9371">CLE60*$C$65*$C67</f>
        <v>0</v>
      </c>
      <c r="CLG67" s="824">
        <f t="shared" ref="CLG67" si="9372">CLG60*$C$65*$C67</f>
        <v>0</v>
      </c>
      <c r="CLI67" s="824">
        <f t="shared" ref="CLI67" si="9373">CLI60*$C$65*$C67</f>
        <v>0</v>
      </c>
      <c r="CLK67" s="824">
        <f t="shared" ref="CLK67" si="9374">CLK60*$C$65*$C67</f>
        <v>0</v>
      </c>
      <c r="CLM67" s="824">
        <f t="shared" ref="CLM67" si="9375">CLM60*$C$65*$C67</f>
        <v>0</v>
      </c>
      <c r="CLO67" s="824">
        <f t="shared" ref="CLO67" si="9376">CLO60*$C$65*$C67</f>
        <v>0</v>
      </c>
      <c r="CLQ67" s="824">
        <f t="shared" ref="CLQ67" si="9377">CLQ60*$C$65*$C67</f>
        <v>0</v>
      </c>
      <c r="CLS67" s="824">
        <f t="shared" ref="CLS67" si="9378">CLS60*$C$65*$C67</f>
        <v>0</v>
      </c>
      <c r="CLU67" s="824">
        <f t="shared" ref="CLU67" si="9379">CLU60*$C$65*$C67</f>
        <v>0</v>
      </c>
      <c r="CLW67" s="824">
        <f t="shared" ref="CLW67" si="9380">CLW60*$C$65*$C67</f>
        <v>0</v>
      </c>
      <c r="CLY67" s="824">
        <f t="shared" ref="CLY67" si="9381">CLY60*$C$65*$C67</f>
        <v>0</v>
      </c>
      <c r="CMA67" s="824">
        <f t="shared" ref="CMA67" si="9382">CMA60*$C$65*$C67</f>
        <v>0</v>
      </c>
      <c r="CMC67" s="824">
        <f t="shared" ref="CMC67" si="9383">CMC60*$C$65*$C67</f>
        <v>0</v>
      </c>
      <c r="CME67" s="824">
        <f t="shared" ref="CME67" si="9384">CME60*$C$65*$C67</f>
        <v>0</v>
      </c>
      <c r="CMG67" s="824">
        <f t="shared" ref="CMG67" si="9385">CMG60*$C$65*$C67</f>
        <v>0</v>
      </c>
      <c r="CMI67" s="824">
        <f t="shared" ref="CMI67" si="9386">CMI60*$C$65*$C67</f>
        <v>0</v>
      </c>
      <c r="CMK67" s="824">
        <f t="shared" ref="CMK67" si="9387">CMK60*$C$65*$C67</f>
        <v>0</v>
      </c>
      <c r="CMM67" s="824">
        <f t="shared" ref="CMM67" si="9388">CMM60*$C$65*$C67</f>
        <v>0</v>
      </c>
      <c r="CMO67" s="824">
        <f t="shared" ref="CMO67" si="9389">CMO60*$C$65*$C67</f>
        <v>0</v>
      </c>
      <c r="CMQ67" s="824">
        <f t="shared" ref="CMQ67" si="9390">CMQ60*$C$65*$C67</f>
        <v>0</v>
      </c>
      <c r="CMS67" s="824">
        <f t="shared" ref="CMS67" si="9391">CMS60*$C$65*$C67</f>
        <v>0</v>
      </c>
      <c r="CMU67" s="824">
        <f t="shared" ref="CMU67" si="9392">CMU60*$C$65*$C67</f>
        <v>0</v>
      </c>
      <c r="CMW67" s="824">
        <f t="shared" ref="CMW67" si="9393">CMW60*$C$65*$C67</f>
        <v>0</v>
      </c>
      <c r="CMY67" s="824">
        <f t="shared" ref="CMY67" si="9394">CMY60*$C$65*$C67</f>
        <v>0</v>
      </c>
      <c r="CNA67" s="824">
        <f t="shared" ref="CNA67" si="9395">CNA60*$C$65*$C67</f>
        <v>0</v>
      </c>
      <c r="CNC67" s="824">
        <f t="shared" ref="CNC67" si="9396">CNC60*$C$65*$C67</f>
        <v>0</v>
      </c>
      <c r="CNE67" s="824">
        <f t="shared" ref="CNE67" si="9397">CNE60*$C$65*$C67</f>
        <v>0</v>
      </c>
      <c r="CNG67" s="824">
        <f t="shared" ref="CNG67" si="9398">CNG60*$C$65*$C67</f>
        <v>0</v>
      </c>
      <c r="CNI67" s="824">
        <f t="shared" ref="CNI67" si="9399">CNI60*$C$65*$C67</f>
        <v>0</v>
      </c>
      <c r="CNK67" s="824">
        <f t="shared" ref="CNK67" si="9400">CNK60*$C$65*$C67</f>
        <v>0</v>
      </c>
      <c r="CNM67" s="824">
        <f t="shared" ref="CNM67" si="9401">CNM60*$C$65*$C67</f>
        <v>0</v>
      </c>
      <c r="CNO67" s="824">
        <f t="shared" ref="CNO67" si="9402">CNO60*$C$65*$C67</f>
        <v>0</v>
      </c>
      <c r="CNQ67" s="824">
        <f t="shared" ref="CNQ67" si="9403">CNQ60*$C$65*$C67</f>
        <v>0</v>
      </c>
      <c r="CNS67" s="824">
        <f t="shared" ref="CNS67" si="9404">CNS60*$C$65*$C67</f>
        <v>0</v>
      </c>
      <c r="CNU67" s="824">
        <f t="shared" ref="CNU67" si="9405">CNU60*$C$65*$C67</f>
        <v>0</v>
      </c>
      <c r="CNW67" s="824">
        <f t="shared" ref="CNW67" si="9406">CNW60*$C$65*$C67</f>
        <v>0</v>
      </c>
      <c r="CNY67" s="824">
        <f t="shared" ref="CNY67" si="9407">CNY60*$C$65*$C67</f>
        <v>0</v>
      </c>
      <c r="COA67" s="824">
        <f t="shared" ref="COA67" si="9408">COA60*$C$65*$C67</f>
        <v>0</v>
      </c>
      <c r="COC67" s="824">
        <f t="shared" ref="COC67" si="9409">COC60*$C$65*$C67</f>
        <v>0</v>
      </c>
      <c r="COE67" s="824">
        <f t="shared" ref="COE67" si="9410">COE60*$C$65*$C67</f>
        <v>0</v>
      </c>
      <c r="COG67" s="824">
        <f t="shared" ref="COG67" si="9411">COG60*$C$65*$C67</f>
        <v>0</v>
      </c>
      <c r="COI67" s="824">
        <f t="shared" ref="COI67" si="9412">COI60*$C$65*$C67</f>
        <v>0</v>
      </c>
      <c r="COK67" s="824">
        <f t="shared" ref="COK67" si="9413">COK60*$C$65*$C67</f>
        <v>0</v>
      </c>
      <c r="COM67" s="824">
        <f t="shared" ref="COM67" si="9414">COM60*$C$65*$C67</f>
        <v>0</v>
      </c>
      <c r="COO67" s="824">
        <f t="shared" ref="COO67" si="9415">COO60*$C$65*$C67</f>
        <v>0</v>
      </c>
      <c r="COQ67" s="824">
        <f t="shared" ref="COQ67" si="9416">COQ60*$C$65*$C67</f>
        <v>0</v>
      </c>
      <c r="COS67" s="824">
        <f t="shared" ref="COS67" si="9417">COS60*$C$65*$C67</f>
        <v>0</v>
      </c>
      <c r="COU67" s="824">
        <f t="shared" ref="COU67" si="9418">COU60*$C$65*$C67</f>
        <v>0</v>
      </c>
      <c r="COW67" s="824">
        <f t="shared" ref="COW67" si="9419">COW60*$C$65*$C67</f>
        <v>0</v>
      </c>
      <c r="COY67" s="824">
        <f t="shared" ref="COY67" si="9420">COY60*$C$65*$C67</f>
        <v>0</v>
      </c>
      <c r="CPA67" s="824">
        <f t="shared" ref="CPA67" si="9421">CPA60*$C$65*$C67</f>
        <v>0</v>
      </c>
      <c r="CPC67" s="824">
        <f t="shared" ref="CPC67" si="9422">CPC60*$C$65*$C67</f>
        <v>0</v>
      </c>
      <c r="CPE67" s="824">
        <f t="shared" ref="CPE67" si="9423">CPE60*$C$65*$C67</f>
        <v>0</v>
      </c>
      <c r="CPG67" s="824">
        <f t="shared" ref="CPG67" si="9424">CPG60*$C$65*$C67</f>
        <v>0</v>
      </c>
      <c r="CPI67" s="824">
        <f t="shared" ref="CPI67" si="9425">CPI60*$C$65*$C67</f>
        <v>0</v>
      </c>
      <c r="CPK67" s="824">
        <f t="shared" ref="CPK67" si="9426">CPK60*$C$65*$C67</f>
        <v>0</v>
      </c>
      <c r="CPM67" s="824">
        <f t="shared" ref="CPM67" si="9427">CPM60*$C$65*$C67</f>
        <v>0</v>
      </c>
      <c r="CPO67" s="824">
        <f t="shared" ref="CPO67" si="9428">CPO60*$C$65*$C67</f>
        <v>0</v>
      </c>
      <c r="CPQ67" s="824">
        <f t="shared" ref="CPQ67" si="9429">CPQ60*$C$65*$C67</f>
        <v>0</v>
      </c>
      <c r="CPS67" s="824">
        <f t="shared" ref="CPS67" si="9430">CPS60*$C$65*$C67</f>
        <v>0</v>
      </c>
      <c r="CPU67" s="824">
        <f t="shared" ref="CPU67" si="9431">CPU60*$C$65*$C67</f>
        <v>0</v>
      </c>
      <c r="CPW67" s="824">
        <f t="shared" ref="CPW67" si="9432">CPW60*$C$65*$C67</f>
        <v>0</v>
      </c>
      <c r="CPY67" s="824">
        <f t="shared" ref="CPY67" si="9433">CPY60*$C$65*$C67</f>
        <v>0</v>
      </c>
      <c r="CQA67" s="824">
        <f t="shared" ref="CQA67" si="9434">CQA60*$C$65*$C67</f>
        <v>0</v>
      </c>
      <c r="CQC67" s="824">
        <f t="shared" ref="CQC67" si="9435">CQC60*$C$65*$C67</f>
        <v>0</v>
      </c>
      <c r="CQE67" s="824">
        <f t="shared" ref="CQE67" si="9436">CQE60*$C$65*$C67</f>
        <v>0</v>
      </c>
      <c r="CQG67" s="824">
        <f t="shared" ref="CQG67" si="9437">CQG60*$C$65*$C67</f>
        <v>0</v>
      </c>
      <c r="CQI67" s="824">
        <f t="shared" ref="CQI67" si="9438">CQI60*$C$65*$C67</f>
        <v>0</v>
      </c>
      <c r="CQK67" s="824">
        <f t="shared" ref="CQK67" si="9439">CQK60*$C$65*$C67</f>
        <v>0</v>
      </c>
      <c r="CQM67" s="824">
        <f t="shared" ref="CQM67" si="9440">CQM60*$C$65*$C67</f>
        <v>0</v>
      </c>
      <c r="CQO67" s="824">
        <f t="shared" ref="CQO67" si="9441">CQO60*$C$65*$C67</f>
        <v>0</v>
      </c>
      <c r="CQQ67" s="824">
        <f t="shared" ref="CQQ67" si="9442">CQQ60*$C$65*$C67</f>
        <v>0</v>
      </c>
      <c r="CQS67" s="824">
        <f t="shared" ref="CQS67" si="9443">CQS60*$C$65*$C67</f>
        <v>0</v>
      </c>
      <c r="CQU67" s="824">
        <f t="shared" ref="CQU67" si="9444">CQU60*$C$65*$C67</f>
        <v>0</v>
      </c>
      <c r="CQW67" s="824">
        <f t="shared" ref="CQW67" si="9445">CQW60*$C$65*$C67</f>
        <v>0</v>
      </c>
      <c r="CQY67" s="824">
        <f t="shared" ref="CQY67" si="9446">CQY60*$C$65*$C67</f>
        <v>0</v>
      </c>
      <c r="CRA67" s="824">
        <f t="shared" ref="CRA67" si="9447">CRA60*$C$65*$C67</f>
        <v>0</v>
      </c>
      <c r="CRC67" s="824">
        <f t="shared" ref="CRC67" si="9448">CRC60*$C$65*$C67</f>
        <v>0</v>
      </c>
      <c r="CRE67" s="824">
        <f t="shared" ref="CRE67" si="9449">CRE60*$C$65*$C67</f>
        <v>0</v>
      </c>
      <c r="CRG67" s="824">
        <f t="shared" ref="CRG67" si="9450">CRG60*$C$65*$C67</f>
        <v>0</v>
      </c>
      <c r="CRI67" s="824">
        <f t="shared" ref="CRI67" si="9451">CRI60*$C$65*$C67</f>
        <v>0</v>
      </c>
      <c r="CRK67" s="824">
        <f t="shared" ref="CRK67" si="9452">CRK60*$C$65*$C67</f>
        <v>0</v>
      </c>
      <c r="CRM67" s="824">
        <f t="shared" ref="CRM67" si="9453">CRM60*$C$65*$C67</f>
        <v>0</v>
      </c>
      <c r="CRO67" s="824">
        <f t="shared" ref="CRO67" si="9454">CRO60*$C$65*$C67</f>
        <v>0</v>
      </c>
      <c r="CRQ67" s="824">
        <f t="shared" ref="CRQ67" si="9455">CRQ60*$C$65*$C67</f>
        <v>0</v>
      </c>
      <c r="CRS67" s="824">
        <f t="shared" ref="CRS67" si="9456">CRS60*$C$65*$C67</f>
        <v>0</v>
      </c>
      <c r="CRU67" s="824">
        <f t="shared" ref="CRU67" si="9457">CRU60*$C$65*$C67</f>
        <v>0</v>
      </c>
      <c r="CRW67" s="824">
        <f t="shared" ref="CRW67" si="9458">CRW60*$C$65*$C67</f>
        <v>0</v>
      </c>
      <c r="CRY67" s="824">
        <f t="shared" ref="CRY67" si="9459">CRY60*$C$65*$C67</f>
        <v>0</v>
      </c>
      <c r="CSA67" s="824">
        <f t="shared" ref="CSA67" si="9460">CSA60*$C$65*$C67</f>
        <v>0</v>
      </c>
      <c r="CSC67" s="824">
        <f t="shared" ref="CSC67" si="9461">CSC60*$C$65*$C67</f>
        <v>0</v>
      </c>
      <c r="CSE67" s="824">
        <f t="shared" ref="CSE67" si="9462">CSE60*$C$65*$C67</f>
        <v>0</v>
      </c>
      <c r="CSG67" s="824">
        <f t="shared" ref="CSG67" si="9463">CSG60*$C$65*$C67</f>
        <v>0</v>
      </c>
      <c r="CSI67" s="824">
        <f t="shared" ref="CSI67" si="9464">CSI60*$C$65*$C67</f>
        <v>0</v>
      </c>
      <c r="CSK67" s="824">
        <f t="shared" ref="CSK67" si="9465">CSK60*$C$65*$C67</f>
        <v>0</v>
      </c>
      <c r="CSM67" s="824">
        <f t="shared" ref="CSM67" si="9466">CSM60*$C$65*$C67</f>
        <v>0</v>
      </c>
      <c r="CSO67" s="824">
        <f t="shared" ref="CSO67" si="9467">CSO60*$C$65*$C67</f>
        <v>0</v>
      </c>
      <c r="CSQ67" s="824">
        <f t="shared" ref="CSQ67" si="9468">CSQ60*$C$65*$C67</f>
        <v>0</v>
      </c>
      <c r="CSS67" s="824">
        <f t="shared" ref="CSS67" si="9469">CSS60*$C$65*$C67</f>
        <v>0</v>
      </c>
      <c r="CSU67" s="824">
        <f t="shared" ref="CSU67" si="9470">CSU60*$C$65*$C67</f>
        <v>0</v>
      </c>
      <c r="CSW67" s="824">
        <f t="shared" ref="CSW67" si="9471">CSW60*$C$65*$C67</f>
        <v>0</v>
      </c>
      <c r="CSY67" s="824">
        <f t="shared" ref="CSY67" si="9472">CSY60*$C$65*$C67</f>
        <v>0</v>
      </c>
      <c r="CTA67" s="824">
        <f t="shared" ref="CTA67" si="9473">CTA60*$C$65*$C67</f>
        <v>0</v>
      </c>
      <c r="CTC67" s="824">
        <f t="shared" ref="CTC67" si="9474">CTC60*$C$65*$C67</f>
        <v>0</v>
      </c>
      <c r="CTE67" s="824">
        <f t="shared" ref="CTE67" si="9475">CTE60*$C$65*$C67</f>
        <v>0</v>
      </c>
      <c r="CTG67" s="824">
        <f t="shared" ref="CTG67" si="9476">CTG60*$C$65*$C67</f>
        <v>0</v>
      </c>
      <c r="CTI67" s="824">
        <f t="shared" ref="CTI67" si="9477">CTI60*$C$65*$C67</f>
        <v>0</v>
      </c>
      <c r="CTK67" s="824">
        <f t="shared" ref="CTK67" si="9478">CTK60*$C$65*$C67</f>
        <v>0</v>
      </c>
      <c r="CTM67" s="824">
        <f t="shared" ref="CTM67" si="9479">CTM60*$C$65*$C67</f>
        <v>0</v>
      </c>
      <c r="CTO67" s="824">
        <f t="shared" ref="CTO67" si="9480">CTO60*$C$65*$C67</f>
        <v>0</v>
      </c>
      <c r="CTQ67" s="824">
        <f t="shared" ref="CTQ67" si="9481">CTQ60*$C$65*$C67</f>
        <v>0</v>
      </c>
      <c r="CTS67" s="824">
        <f t="shared" ref="CTS67" si="9482">CTS60*$C$65*$C67</f>
        <v>0</v>
      </c>
      <c r="CTU67" s="824">
        <f t="shared" ref="CTU67" si="9483">CTU60*$C$65*$C67</f>
        <v>0</v>
      </c>
      <c r="CTW67" s="824">
        <f t="shared" ref="CTW67" si="9484">CTW60*$C$65*$C67</f>
        <v>0</v>
      </c>
      <c r="CTY67" s="824">
        <f t="shared" ref="CTY67" si="9485">CTY60*$C$65*$C67</f>
        <v>0</v>
      </c>
      <c r="CUA67" s="824">
        <f t="shared" ref="CUA67" si="9486">CUA60*$C$65*$C67</f>
        <v>0</v>
      </c>
      <c r="CUC67" s="824">
        <f t="shared" ref="CUC67" si="9487">CUC60*$C$65*$C67</f>
        <v>0</v>
      </c>
      <c r="CUE67" s="824">
        <f t="shared" ref="CUE67" si="9488">CUE60*$C$65*$C67</f>
        <v>0</v>
      </c>
      <c r="CUG67" s="824">
        <f t="shared" ref="CUG67" si="9489">CUG60*$C$65*$C67</f>
        <v>0</v>
      </c>
      <c r="CUI67" s="824">
        <f t="shared" ref="CUI67" si="9490">CUI60*$C$65*$C67</f>
        <v>0</v>
      </c>
      <c r="CUK67" s="824">
        <f t="shared" ref="CUK67" si="9491">CUK60*$C$65*$C67</f>
        <v>0</v>
      </c>
      <c r="CUM67" s="824">
        <f t="shared" ref="CUM67" si="9492">CUM60*$C$65*$C67</f>
        <v>0</v>
      </c>
      <c r="CUO67" s="824">
        <f t="shared" ref="CUO67" si="9493">CUO60*$C$65*$C67</f>
        <v>0</v>
      </c>
      <c r="CUQ67" s="824">
        <f t="shared" ref="CUQ67" si="9494">CUQ60*$C$65*$C67</f>
        <v>0</v>
      </c>
      <c r="CUS67" s="824">
        <f t="shared" ref="CUS67" si="9495">CUS60*$C$65*$C67</f>
        <v>0</v>
      </c>
      <c r="CUU67" s="824">
        <f t="shared" ref="CUU67" si="9496">CUU60*$C$65*$C67</f>
        <v>0</v>
      </c>
      <c r="CUW67" s="824">
        <f t="shared" ref="CUW67" si="9497">CUW60*$C$65*$C67</f>
        <v>0</v>
      </c>
      <c r="CUY67" s="824">
        <f t="shared" ref="CUY67" si="9498">CUY60*$C$65*$C67</f>
        <v>0</v>
      </c>
      <c r="CVA67" s="824">
        <f t="shared" ref="CVA67" si="9499">CVA60*$C$65*$C67</f>
        <v>0</v>
      </c>
      <c r="CVC67" s="824">
        <f t="shared" ref="CVC67" si="9500">CVC60*$C$65*$C67</f>
        <v>0</v>
      </c>
      <c r="CVE67" s="824">
        <f t="shared" ref="CVE67" si="9501">CVE60*$C$65*$C67</f>
        <v>0</v>
      </c>
      <c r="CVG67" s="824">
        <f t="shared" ref="CVG67" si="9502">CVG60*$C$65*$C67</f>
        <v>0</v>
      </c>
      <c r="CVI67" s="824">
        <f t="shared" ref="CVI67" si="9503">CVI60*$C$65*$C67</f>
        <v>0</v>
      </c>
      <c r="CVK67" s="824">
        <f t="shared" ref="CVK67" si="9504">CVK60*$C$65*$C67</f>
        <v>0</v>
      </c>
      <c r="CVM67" s="824">
        <f t="shared" ref="CVM67" si="9505">CVM60*$C$65*$C67</f>
        <v>0</v>
      </c>
      <c r="CVO67" s="824">
        <f t="shared" ref="CVO67" si="9506">CVO60*$C$65*$C67</f>
        <v>0</v>
      </c>
      <c r="CVQ67" s="824">
        <f t="shared" ref="CVQ67" si="9507">CVQ60*$C$65*$C67</f>
        <v>0</v>
      </c>
      <c r="CVS67" s="824">
        <f t="shared" ref="CVS67" si="9508">CVS60*$C$65*$C67</f>
        <v>0</v>
      </c>
      <c r="CVU67" s="824">
        <f t="shared" ref="CVU67" si="9509">CVU60*$C$65*$C67</f>
        <v>0</v>
      </c>
      <c r="CVW67" s="824">
        <f t="shared" ref="CVW67" si="9510">CVW60*$C$65*$C67</f>
        <v>0</v>
      </c>
      <c r="CVY67" s="824">
        <f t="shared" ref="CVY67" si="9511">CVY60*$C$65*$C67</f>
        <v>0</v>
      </c>
      <c r="CWA67" s="824">
        <f t="shared" ref="CWA67" si="9512">CWA60*$C$65*$C67</f>
        <v>0</v>
      </c>
      <c r="CWC67" s="824">
        <f t="shared" ref="CWC67" si="9513">CWC60*$C$65*$C67</f>
        <v>0</v>
      </c>
      <c r="CWE67" s="824">
        <f t="shared" ref="CWE67" si="9514">CWE60*$C$65*$C67</f>
        <v>0</v>
      </c>
      <c r="CWG67" s="824">
        <f t="shared" ref="CWG67" si="9515">CWG60*$C$65*$C67</f>
        <v>0</v>
      </c>
      <c r="CWI67" s="824">
        <f t="shared" ref="CWI67" si="9516">CWI60*$C$65*$C67</f>
        <v>0</v>
      </c>
      <c r="CWK67" s="824">
        <f t="shared" ref="CWK67" si="9517">CWK60*$C$65*$C67</f>
        <v>0</v>
      </c>
      <c r="CWM67" s="824">
        <f t="shared" ref="CWM67" si="9518">CWM60*$C$65*$C67</f>
        <v>0</v>
      </c>
      <c r="CWO67" s="824">
        <f t="shared" ref="CWO67" si="9519">CWO60*$C$65*$C67</f>
        <v>0</v>
      </c>
      <c r="CWQ67" s="824">
        <f t="shared" ref="CWQ67" si="9520">CWQ60*$C$65*$C67</f>
        <v>0</v>
      </c>
      <c r="CWS67" s="824">
        <f t="shared" ref="CWS67" si="9521">CWS60*$C$65*$C67</f>
        <v>0</v>
      </c>
      <c r="CWU67" s="824">
        <f t="shared" ref="CWU67" si="9522">CWU60*$C$65*$C67</f>
        <v>0</v>
      </c>
      <c r="CWW67" s="824">
        <f t="shared" ref="CWW67" si="9523">CWW60*$C$65*$C67</f>
        <v>0</v>
      </c>
      <c r="CWY67" s="824">
        <f t="shared" ref="CWY67" si="9524">CWY60*$C$65*$C67</f>
        <v>0</v>
      </c>
      <c r="CXA67" s="824">
        <f t="shared" ref="CXA67" si="9525">CXA60*$C$65*$C67</f>
        <v>0</v>
      </c>
      <c r="CXC67" s="824">
        <f t="shared" ref="CXC67" si="9526">CXC60*$C$65*$C67</f>
        <v>0</v>
      </c>
      <c r="CXE67" s="824">
        <f t="shared" ref="CXE67" si="9527">CXE60*$C$65*$C67</f>
        <v>0</v>
      </c>
      <c r="CXG67" s="824">
        <f t="shared" ref="CXG67" si="9528">CXG60*$C$65*$C67</f>
        <v>0</v>
      </c>
      <c r="CXI67" s="824">
        <f t="shared" ref="CXI67" si="9529">CXI60*$C$65*$C67</f>
        <v>0</v>
      </c>
      <c r="CXK67" s="824">
        <f t="shared" ref="CXK67" si="9530">CXK60*$C$65*$C67</f>
        <v>0</v>
      </c>
      <c r="CXM67" s="824">
        <f t="shared" ref="CXM67" si="9531">CXM60*$C$65*$C67</f>
        <v>0</v>
      </c>
      <c r="CXO67" s="824">
        <f t="shared" ref="CXO67" si="9532">CXO60*$C$65*$C67</f>
        <v>0</v>
      </c>
      <c r="CXQ67" s="824">
        <f t="shared" ref="CXQ67" si="9533">CXQ60*$C$65*$C67</f>
        <v>0</v>
      </c>
      <c r="CXS67" s="824">
        <f t="shared" ref="CXS67" si="9534">CXS60*$C$65*$C67</f>
        <v>0</v>
      </c>
      <c r="CXU67" s="824">
        <f t="shared" ref="CXU67" si="9535">CXU60*$C$65*$C67</f>
        <v>0</v>
      </c>
      <c r="CXW67" s="824">
        <f t="shared" ref="CXW67" si="9536">CXW60*$C$65*$C67</f>
        <v>0</v>
      </c>
      <c r="CXY67" s="824">
        <f t="shared" ref="CXY67" si="9537">CXY60*$C$65*$C67</f>
        <v>0</v>
      </c>
      <c r="CYA67" s="824">
        <f t="shared" ref="CYA67" si="9538">CYA60*$C$65*$C67</f>
        <v>0</v>
      </c>
      <c r="CYC67" s="824">
        <f t="shared" ref="CYC67" si="9539">CYC60*$C$65*$C67</f>
        <v>0</v>
      </c>
      <c r="CYE67" s="824">
        <f t="shared" ref="CYE67" si="9540">CYE60*$C$65*$C67</f>
        <v>0</v>
      </c>
      <c r="CYG67" s="824">
        <f t="shared" ref="CYG67" si="9541">CYG60*$C$65*$C67</f>
        <v>0</v>
      </c>
      <c r="CYI67" s="824">
        <f t="shared" ref="CYI67" si="9542">CYI60*$C$65*$C67</f>
        <v>0</v>
      </c>
      <c r="CYK67" s="824">
        <f t="shared" ref="CYK67" si="9543">CYK60*$C$65*$C67</f>
        <v>0</v>
      </c>
      <c r="CYM67" s="824">
        <f t="shared" ref="CYM67" si="9544">CYM60*$C$65*$C67</f>
        <v>0</v>
      </c>
      <c r="CYO67" s="824">
        <f t="shared" ref="CYO67" si="9545">CYO60*$C$65*$C67</f>
        <v>0</v>
      </c>
      <c r="CYQ67" s="824">
        <f t="shared" ref="CYQ67" si="9546">CYQ60*$C$65*$C67</f>
        <v>0</v>
      </c>
      <c r="CYS67" s="824">
        <f t="shared" ref="CYS67" si="9547">CYS60*$C$65*$C67</f>
        <v>0</v>
      </c>
      <c r="CYU67" s="824">
        <f t="shared" ref="CYU67" si="9548">CYU60*$C$65*$C67</f>
        <v>0</v>
      </c>
      <c r="CYW67" s="824">
        <f t="shared" ref="CYW67" si="9549">CYW60*$C$65*$C67</f>
        <v>0</v>
      </c>
      <c r="CYY67" s="824">
        <f t="shared" ref="CYY67" si="9550">CYY60*$C$65*$C67</f>
        <v>0</v>
      </c>
      <c r="CZA67" s="824">
        <f t="shared" ref="CZA67" si="9551">CZA60*$C$65*$C67</f>
        <v>0</v>
      </c>
      <c r="CZC67" s="824">
        <f t="shared" ref="CZC67" si="9552">CZC60*$C$65*$C67</f>
        <v>0</v>
      </c>
      <c r="CZE67" s="824">
        <f t="shared" ref="CZE67" si="9553">CZE60*$C$65*$C67</f>
        <v>0</v>
      </c>
      <c r="CZG67" s="824">
        <f t="shared" ref="CZG67" si="9554">CZG60*$C$65*$C67</f>
        <v>0</v>
      </c>
      <c r="CZI67" s="824">
        <f t="shared" ref="CZI67" si="9555">CZI60*$C$65*$C67</f>
        <v>0</v>
      </c>
      <c r="CZK67" s="824">
        <f t="shared" ref="CZK67" si="9556">CZK60*$C$65*$C67</f>
        <v>0</v>
      </c>
      <c r="CZM67" s="824">
        <f t="shared" ref="CZM67" si="9557">CZM60*$C$65*$C67</f>
        <v>0</v>
      </c>
      <c r="CZO67" s="824">
        <f t="shared" ref="CZO67" si="9558">CZO60*$C$65*$C67</f>
        <v>0</v>
      </c>
      <c r="CZQ67" s="824">
        <f t="shared" ref="CZQ67" si="9559">CZQ60*$C$65*$C67</f>
        <v>0</v>
      </c>
      <c r="CZS67" s="824">
        <f t="shared" ref="CZS67" si="9560">CZS60*$C$65*$C67</f>
        <v>0</v>
      </c>
      <c r="CZU67" s="824">
        <f t="shared" ref="CZU67" si="9561">CZU60*$C$65*$C67</f>
        <v>0</v>
      </c>
      <c r="CZW67" s="824">
        <f t="shared" ref="CZW67" si="9562">CZW60*$C$65*$C67</f>
        <v>0</v>
      </c>
      <c r="CZY67" s="824">
        <f t="shared" ref="CZY67" si="9563">CZY60*$C$65*$C67</f>
        <v>0</v>
      </c>
      <c r="DAA67" s="824">
        <f t="shared" ref="DAA67" si="9564">DAA60*$C$65*$C67</f>
        <v>0</v>
      </c>
      <c r="DAC67" s="824">
        <f t="shared" ref="DAC67" si="9565">DAC60*$C$65*$C67</f>
        <v>0</v>
      </c>
      <c r="DAE67" s="824">
        <f t="shared" ref="DAE67" si="9566">DAE60*$C$65*$C67</f>
        <v>0</v>
      </c>
      <c r="DAG67" s="824">
        <f t="shared" ref="DAG67" si="9567">DAG60*$C$65*$C67</f>
        <v>0</v>
      </c>
      <c r="DAI67" s="824">
        <f t="shared" ref="DAI67" si="9568">DAI60*$C$65*$C67</f>
        <v>0</v>
      </c>
      <c r="DAK67" s="824">
        <f t="shared" ref="DAK67" si="9569">DAK60*$C$65*$C67</f>
        <v>0</v>
      </c>
      <c r="DAM67" s="824">
        <f t="shared" ref="DAM67" si="9570">DAM60*$C$65*$C67</f>
        <v>0</v>
      </c>
      <c r="DAO67" s="824">
        <f t="shared" ref="DAO67" si="9571">DAO60*$C$65*$C67</f>
        <v>0</v>
      </c>
      <c r="DAQ67" s="824">
        <f t="shared" ref="DAQ67" si="9572">DAQ60*$C$65*$C67</f>
        <v>0</v>
      </c>
      <c r="DAS67" s="824">
        <f t="shared" ref="DAS67" si="9573">DAS60*$C$65*$C67</f>
        <v>0</v>
      </c>
      <c r="DAU67" s="824">
        <f t="shared" ref="DAU67" si="9574">DAU60*$C$65*$C67</f>
        <v>0</v>
      </c>
      <c r="DAW67" s="824">
        <f t="shared" ref="DAW67" si="9575">DAW60*$C$65*$C67</f>
        <v>0</v>
      </c>
      <c r="DAY67" s="824">
        <f t="shared" ref="DAY67" si="9576">DAY60*$C$65*$C67</f>
        <v>0</v>
      </c>
      <c r="DBA67" s="824">
        <f t="shared" ref="DBA67" si="9577">DBA60*$C$65*$C67</f>
        <v>0</v>
      </c>
      <c r="DBC67" s="824">
        <f t="shared" ref="DBC67" si="9578">DBC60*$C$65*$C67</f>
        <v>0</v>
      </c>
      <c r="DBE67" s="824">
        <f t="shared" ref="DBE67" si="9579">DBE60*$C$65*$C67</f>
        <v>0</v>
      </c>
      <c r="DBG67" s="824">
        <f t="shared" ref="DBG67" si="9580">DBG60*$C$65*$C67</f>
        <v>0</v>
      </c>
      <c r="DBI67" s="824">
        <f t="shared" ref="DBI67" si="9581">DBI60*$C$65*$C67</f>
        <v>0</v>
      </c>
      <c r="DBK67" s="824">
        <f t="shared" ref="DBK67" si="9582">DBK60*$C$65*$C67</f>
        <v>0</v>
      </c>
      <c r="DBM67" s="824">
        <f t="shared" ref="DBM67" si="9583">DBM60*$C$65*$C67</f>
        <v>0</v>
      </c>
      <c r="DBO67" s="824">
        <f t="shared" ref="DBO67" si="9584">DBO60*$C$65*$C67</f>
        <v>0</v>
      </c>
      <c r="DBQ67" s="824">
        <f t="shared" ref="DBQ67" si="9585">DBQ60*$C$65*$C67</f>
        <v>0</v>
      </c>
      <c r="DBS67" s="824">
        <f t="shared" ref="DBS67" si="9586">DBS60*$C$65*$C67</f>
        <v>0</v>
      </c>
      <c r="DBU67" s="824">
        <f t="shared" ref="DBU67" si="9587">DBU60*$C$65*$C67</f>
        <v>0</v>
      </c>
      <c r="DBW67" s="824">
        <f t="shared" ref="DBW67" si="9588">DBW60*$C$65*$C67</f>
        <v>0</v>
      </c>
      <c r="DBY67" s="824">
        <f t="shared" ref="DBY67" si="9589">DBY60*$C$65*$C67</f>
        <v>0</v>
      </c>
      <c r="DCA67" s="824">
        <f t="shared" ref="DCA67" si="9590">DCA60*$C$65*$C67</f>
        <v>0</v>
      </c>
      <c r="DCC67" s="824">
        <f t="shared" ref="DCC67" si="9591">DCC60*$C$65*$C67</f>
        <v>0</v>
      </c>
      <c r="DCE67" s="824">
        <f t="shared" ref="DCE67" si="9592">DCE60*$C$65*$C67</f>
        <v>0</v>
      </c>
      <c r="DCG67" s="824">
        <f t="shared" ref="DCG67" si="9593">DCG60*$C$65*$C67</f>
        <v>0</v>
      </c>
      <c r="DCI67" s="824">
        <f t="shared" ref="DCI67" si="9594">DCI60*$C$65*$C67</f>
        <v>0</v>
      </c>
      <c r="DCK67" s="824">
        <f t="shared" ref="DCK67" si="9595">DCK60*$C$65*$C67</f>
        <v>0</v>
      </c>
      <c r="DCM67" s="824">
        <f t="shared" ref="DCM67" si="9596">DCM60*$C$65*$C67</f>
        <v>0</v>
      </c>
      <c r="DCO67" s="824">
        <f t="shared" ref="DCO67" si="9597">DCO60*$C$65*$C67</f>
        <v>0</v>
      </c>
      <c r="DCQ67" s="824">
        <f t="shared" ref="DCQ67" si="9598">DCQ60*$C$65*$C67</f>
        <v>0</v>
      </c>
      <c r="DCS67" s="824">
        <f t="shared" ref="DCS67" si="9599">DCS60*$C$65*$C67</f>
        <v>0</v>
      </c>
      <c r="DCU67" s="824">
        <f t="shared" ref="DCU67" si="9600">DCU60*$C$65*$C67</f>
        <v>0</v>
      </c>
      <c r="DCW67" s="824">
        <f t="shared" ref="DCW67" si="9601">DCW60*$C$65*$C67</f>
        <v>0</v>
      </c>
      <c r="DCY67" s="824">
        <f t="shared" ref="DCY67" si="9602">DCY60*$C$65*$C67</f>
        <v>0</v>
      </c>
      <c r="DDA67" s="824">
        <f t="shared" ref="DDA67" si="9603">DDA60*$C$65*$C67</f>
        <v>0</v>
      </c>
      <c r="DDC67" s="824">
        <f t="shared" ref="DDC67" si="9604">DDC60*$C$65*$C67</f>
        <v>0</v>
      </c>
      <c r="DDE67" s="824">
        <f t="shared" ref="DDE67" si="9605">DDE60*$C$65*$C67</f>
        <v>0</v>
      </c>
      <c r="DDG67" s="824">
        <f t="shared" ref="DDG67" si="9606">DDG60*$C$65*$C67</f>
        <v>0</v>
      </c>
      <c r="DDI67" s="824">
        <f t="shared" ref="DDI67" si="9607">DDI60*$C$65*$C67</f>
        <v>0</v>
      </c>
      <c r="DDK67" s="824">
        <f t="shared" ref="DDK67" si="9608">DDK60*$C$65*$C67</f>
        <v>0</v>
      </c>
      <c r="DDM67" s="824">
        <f t="shared" ref="DDM67" si="9609">DDM60*$C$65*$C67</f>
        <v>0</v>
      </c>
      <c r="DDO67" s="824">
        <f t="shared" ref="DDO67" si="9610">DDO60*$C$65*$C67</f>
        <v>0</v>
      </c>
      <c r="DDQ67" s="824">
        <f t="shared" ref="DDQ67" si="9611">DDQ60*$C$65*$C67</f>
        <v>0</v>
      </c>
      <c r="DDS67" s="824">
        <f t="shared" ref="DDS67" si="9612">DDS60*$C$65*$C67</f>
        <v>0</v>
      </c>
      <c r="DDU67" s="824">
        <f t="shared" ref="DDU67" si="9613">DDU60*$C$65*$C67</f>
        <v>0</v>
      </c>
      <c r="DDW67" s="824">
        <f t="shared" ref="DDW67" si="9614">DDW60*$C$65*$C67</f>
        <v>0</v>
      </c>
      <c r="DDY67" s="824">
        <f t="shared" ref="DDY67" si="9615">DDY60*$C$65*$C67</f>
        <v>0</v>
      </c>
      <c r="DEA67" s="824">
        <f t="shared" ref="DEA67" si="9616">DEA60*$C$65*$C67</f>
        <v>0</v>
      </c>
      <c r="DEC67" s="824">
        <f t="shared" ref="DEC67" si="9617">DEC60*$C$65*$C67</f>
        <v>0</v>
      </c>
      <c r="DEE67" s="824">
        <f t="shared" ref="DEE67" si="9618">DEE60*$C$65*$C67</f>
        <v>0</v>
      </c>
      <c r="DEG67" s="824">
        <f t="shared" ref="DEG67" si="9619">DEG60*$C$65*$C67</f>
        <v>0</v>
      </c>
      <c r="DEI67" s="824">
        <f t="shared" ref="DEI67" si="9620">DEI60*$C$65*$C67</f>
        <v>0</v>
      </c>
      <c r="DEK67" s="824">
        <f t="shared" ref="DEK67" si="9621">DEK60*$C$65*$C67</f>
        <v>0</v>
      </c>
      <c r="DEM67" s="824">
        <f t="shared" ref="DEM67" si="9622">DEM60*$C$65*$C67</f>
        <v>0</v>
      </c>
      <c r="DEO67" s="824">
        <f t="shared" ref="DEO67" si="9623">DEO60*$C$65*$C67</f>
        <v>0</v>
      </c>
      <c r="DEQ67" s="824">
        <f t="shared" ref="DEQ67" si="9624">DEQ60*$C$65*$C67</f>
        <v>0</v>
      </c>
      <c r="DES67" s="824">
        <f t="shared" ref="DES67" si="9625">DES60*$C$65*$C67</f>
        <v>0</v>
      </c>
      <c r="DEU67" s="824">
        <f t="shared" ref="DEU67" si="9626">DEU60*$C$65*$C67</f>
        <v>0</v>
      </c>
      <c r="DEW67" s="824">
        <f t="shared" ref="DEW67" si="9627">DEW60*$C$65*$C67</f>
        <v>0</v>
      </c>
      <c r="DEY67" s="824">
        <f t="shared" ref="DEY67" si="9628">DEY60*$C$65*$C67</f>
        <v>0</v>
      </c>
      <c r="DFA67" s="824">
        <f t="shared" ref="DFA67" si="9629">DFA60*$C$65*$C67</f>
        <v>0</v>
      </c>
      <c r="DFC67" s="824">
        <f t="shared" ref="DFC67" si="9630">DFC60*$C$65*$C67</f>
        <v>0</v>
      </c>
      <c r="DFE67" s="824">
        <f t="shared" ref="DFE67" si="9631">DFE60*$C$65*$C67</f>
        <v>0</v>
      </c>
      <c r="DFG67" s="824">
        <f t="shared" ref="DFG67" si="9632">DFG60*$C$65*$C67</f>
        <v>0</v>
      </c>
      <c r="DFI67" s="824">
        <f t="shared" ref="DFI67" si="9633">DFI60*$C$65*$C67</f>
        <v>0</v>
      </c>
      <c r="DFK67" s="824">
        <f t="shared" ref="DFK67" si="9634">DFK60*$C$65*$C67</f>
        <v>0</v>
      </c>
      <c r="DFM67" s="824">
        <f t="shared" ref="DFM67" si="9635">DFM60*$C$65*$C67</f>
        <v>0</v>
      </c>
      <c r="DFO67" s="824">
        <f t="shared" ref="DFO67" si="9636">DFO60*$C$65*$C67</f>
        <v>0</v>
      </c>
      <c r="DFQ67" s="824">
        <f t="shared" ref="DFQ67" si="9637">DFQ60*$C$65*$C67</f>
        <v>0</v>
      </c>
      <c r="DFS67" s="824">
        <f t="shared" ref="DFS67" si="9638">DFS60*$C$65*$C67</f>
        <v>0</v>
      </c>
      <c r="DFU67" s="824">
        <f t="shared" ref="DFU67" si="9639">DFU60*$C$65*$C67</f>
        <v>0</v>
      </c>
      <c r="DFW67" s="824">
        <f t="shared" ref="DFW67" si="9640">DFW60*$C$65*$C67</f>
        <v>0</v>
      </c>
      <c r="DFY67" s="824">
        <f t="shared" ref="DFY67" si="9641">DFY60*$C$65*$C67</f>
        <v>0</v>
      </c>
      <c r="DGA67" s="824">
        <f t="shared" ref="DGA67" si="9642">DGA60*$C$65*$C67</f>
        <v>0</v>
      </c>
      <c r="DGC67" s="824">
        <f t="shared" ref="DGC67" si="9643">DGC60*$C$65*$C67</f>
        <v>0</v>
      </c>
      <c r="DGE67" s="824">
        <f t="shared" ref="DGE67" si="9644">DGE60*$C$65*$C67</f>
        <v>0</v>
      </c>
      <c r="DGG67" s="824">
        <f t="shared" ref="DGG67" si="9645">DGG60*$C$65*$C67</f>
        <v>0</v>
      </c>
      <c r="DGI67" s="824">
        <f t="shared" ref="DGI67" si="9646">DGI60*$C$65*$C67</f>
        <v>0</v>
      </c>
      <c r="DGK67" s="824">
        <f t="shared" ref="DGK67" si="9647">DGK60*$C$65*$C67</f>
        <v>0</v>
      </c>
      <c r="DGM67" s="824">
        <f t="shared" ref="DGM67" si="9648">DGM60*$C$65*$C67</f>
        <v>0</v>
      </c>
      <c r="DGO67" s="824">
        <f t="shared" ref="DGO67" si="9649">DGO60*$C$65*$C67</f>
        <v>0</v>
      </c>
      <c r="DGQ67" s="824">
        <f t="shared" ref="DGQ67" si="9650">DGQ60*$C$65*$C67</f>
        <v>0</v>
      </c>
      <c r="DGS67" s="824">
        <f t="shared" ref="DGS67" si="9651">DGS60*$C$65*$C67</f>
        <v>0</v>
      </c>
      <c r="DGU67" s="824">
        <f t="shared" ref="DGU67" si="9652">DGU60*$C$65*$C67</f>
        <v>0</v>
      </c>
      <c r="DGW67" s="824">
        <f t="shared" ref="DGW67" si="9653">DGW60*$C$65*$C67</f>
        <v>0</v>
      </c>
      <c r="DGY67" s="824">
        <f t="shared" ref="DGY67" si="9654">DGY60*$C$65*$C67</f>
        <v>0</v>
      </c>
      <c r="DHA67" s="824">
        <f t="shared" ref="DHA67" si="9655">DHA60*$C$65*$C67</f>
        <v>0</v>
      </c>
      <c r="DHC67" s="824">
        <f t="shared" ref="DHC67" si="9656">DHC60*$C$65*$C67</f>
        <v>0</v>
      </c>
      <c r="DHE67" s="824">
        <f t="shared" ref="DHE67" si="9657">DHE60*$C$65*$C67</f>
        <v>0</v>
      </c>
      <c r="DHG67" s="824">
        <f t="shared" ref="DHG67" si="9658">DHG60*$C$65*$C67</f>
        <v>0</v>
      </c>
      <c r="DHI67" s="824">
        <f t="shared" ref="DHI67" si="9659">DHI60*$C$65*$C67</f>
        <v>0</v>
      </c>
      <c r="DHK67" s="824">
        <f t="shared" ref="DHK67" si="9660">DHK60*$C$65*$C67</f>
        <v>0</v>
      </c>
      <c r="DHM67" s="824">
        <f t="shared" ref="DHM67" si="9661">DHM60*$C$65*$C67</f>
        <v>0</v>
      </c>
      <c r="DHO67" s="824">
        <f t="shared" ref="DHO67" si="9662">DHO60*$C$65*$C67</f>
        <v>0</v>
      </c>
      <c r="DHQ67" s="824">
        <f t="shared" ref="DHQ67" si="9663">DHQ60*$C$65*$C67</f>
        <v>0</v>
      </c>
      <c r="DHS67" s="824">
        <f t="shared" ref="DHS67" si="9664">DHS60*$C$65*$C67</f>
        <v>0</v>
      </c>
      <c r="DHU67" s="824">
        <f t="shared" ref="DHU67" si="9665">DHU60*$C$65*$C67</f>
        <v>0</v>
      </c>
      <c r="DHW67" s="824">
        <f t="shared" ref="DHW67" si="9666">DHW60*$C$65*$C67</f>
        <v>0</v>
      </c>
      <c r="DHY67" s="824">
        <f t="shared" ref="DHY67" si="9667">DHY60*$C$65*$C67</f>
        <v>0</v>
      </c>
      <c r="DIA67" s="824">
        <f t="shared" ref="DIA67" si="9668">DIA60*$C$65*$C67</f>
        <v>0</v>
      </c>
      <c r="DIC67" s="824">
        <f t="shared" ref="DIC67" si="9669">DIC60*$C$65*$C67</f>
        <v>0</v>
      </c>
      <c r="DIE67" s="824">
        <f t="shared" ref="DIE67" si="9670">DIE60*$C$65*$C67</f>
        <v>0</v>
      </c>
      <c r="DIG67" s="824">
        <f t="shared" ref="DIG67" si="9671">DIG60*$C$65*$C67</f>
        <v>0</v>
      </c>
      <c r="DII67" s="824">
        <f t="shared" ref="DII67" si="9672">DII60*$C$65*$C67</f>
        <v>0</v>
      </c>
      <c r="DIK67" s="824">
        <f t="shared" ref="DIK67" si="9673">DIK60*$C$65*$C67</f>
        <v>0</v>
      </c>
      <c r="DIM67" s="824">
        <f t="shared" ref="DIM67" si="9674">DIM60*$C$65*$C67</f>
        <v>0</v>
      </c>
      <c r="DIO67" s="824">
        <f t="shared" ref="DIO67" si="9675">DIO60*$C$65*$C67</f>
        <v>0</v>
      </c>
      <c r="DIQ67" s="824">
        <f t="shared" ref="DIQ67" si="9676">DIQ60*$C$65*$C67</f>
        <v>0</v>
      </c>
      <c r="DIS67" s="824">
        <f t="shared" ref="DIS67" si="9677">DIS60*$C$65*$C67</f>
        <v>0</v>
      </c>
      <c r="DIU67" s="824">
        <f t="shared" ref="DIU67" si="9678">DIU60*$C$65*$C67</f>
        <v>0</v>
      </c>
      <c r="DIW67" s="824">
        <f t="shared" ref="DIW67" si="9679">DIW60*$C$65*$C67</f>
        <v>0</v>
      </c>
      <c r="DIY67" s="824">
        <f t="shared" ref="DIY67" si="9680">DIY60*$C$65*$C67</f>
        <v>0</v>
      </c>
      <c r="DJA67" s="824">
        <f t="shared" ref="DJA67" si="9681">DJA60*$C$65*$C67</f>
        <v>0</v>
      </c>
      <c r="DJC67" s="824">
        <f t="shared" ref="DJC67" si="9682">DJC60*$C$65*$C67</f>
        <v>0</v>
      </c>
      <c r="DJE67" s="824">
        <f t="shared" ref="DJE67" si="9683">DJE60*$C$65*$C67</f>
        <v>0</v>
      </c>
      <c r="DJG67" s="824">
        <f t="shared" ref="DJG67" si="9684">DJG60*$C$65*$C67</f>
        <v>0</v>
      </c>
      <c r="DJI67" s="824">
        <f t="shared" ref="DJI67" si="9685">DJI60*$C$65*$C67</f>
        <v>0</v>
      </c>
      <c r="DJK67" s="824">
        <f t="shared" ref="DJK67" si="9686">DJK60*$C$65*$C67</f>
        <v>0</v>
      </c>
      <c r="DJM67" s="824">
        <f t="shared" ref="DJM67" si="9687">DJM60*$C$65*$C67</f>
        <v>0</v>
      </c>
      <c r="DJO67" s="824">
        <f t="shared" ref="DJO67" si="9688">DJO60*$C$65*$C67</f>
        <v>0</v>
      </c>
      <c r="DJQ67" s="824">
        <f t="shared" ref="DJQ67" si="9689">DJQ60*$C$65*$C67</f>
        <v>0</v>
      </c>
      <c r="DJS67" s="824">
        <f t="shared" ref="DJS67" si="9690">DJS60*$C$65*$C67</f>
        <v>0</v>
      </c>
      <c r="DJU67" s="824">
        <f t="shared" ref="DJU67" si="9691">DJU60*$C$65*$C67</f>
        <v>0</v>
      </c>
      <c r="DJW67" s="824">
        <f t="shared" ref="DJW67" si="9692">DJW60*$C$65*$C67</f>
        <v>0</v>
      </c>
      <c r="DJY67" s="824">
        <f t="shared" ref="DJY67" si="9693">DJY60*$C$65*$C67</f>
        <v>0</v>
      </c>
      <c r="DKA67" s="824">
        <f t="shared" ref="DKA67" si="9694">DKA60*$C$65*$C67</f>
        <v>0</v>
      </c>
      <c r="DKC67" s="824">
        <f t="shared" ref="DKC67" si="9695">DKC60*$C$65*$C67</f>
        <v>0</v>
      </c>
      <c r="DKE67" s="824">
        <f t="shared" ref="DKE67" si="9696">DKE60*$C$65*$C67</f>
        <v>0</v>
      </c>
      <c r="DKG67" s="824">
        <f t="shared" ref="DKG67" si="9697">DKG60*$C$65*$C67</f>
        <v>0</v>
      </c>
      <c r="DKI67" s="824">
        <f t="shared" ref="DKI67" si="9698">DKI60*$C$65*$C67</f>
        <v>0</v>
      </c>
      <c r="DKK67" s="824">
        <f t="shared" ref="DKK67" si="9699">DKK60*$C$65*$C67</f>
        <v>0</v>
      </c>
      <c r="DKM67" s="824">
        <f t="shared" ref="DKM67" si="9700">DKM60*$C$65*$C67</f>
        <v>0</v>
      </c>
      <c r="DKO67" s="824">
        <f t="shared" ref="DKO67" si="9701">DKO60*$C$65*$C67</f>
        <v>0</v>
      </c>
      <c r="DKQ67" s="824">
        <f t="shared" ref="DKQ67" si="9702">DKQ60*$C$65*$C67</f>
        <v>0</v>
      </c>
      <c r="DKS67" s="824">
        <f t="shared" ref="DKS67" si="9703">DKS60*$C$65*$C67</f>
        <v>0</v>
      </c>
      <c r="DKU67" s="824">
        <f t="shared" ref="DKU67" si="9704">DKU60*$C$65*$C67</f>
        <v>0</v>
      </c>
      <c r="DKW67" s="824">
        <f t="shared" ref="DKW67" si="9705">DKW60*$C$65*$C67</f>
        <v>0</v>
      </c>
      <c r="DKY67" s="824">
        <f t="shared" ref="DKY67" si="9706">DKY60*$C$65*$C67</f>
        <v>0</v>
      </c>
      <c r="DLA67" s="824">
        <f t="shared" ref="DLA67" si="9707">DLA60*$C$65*$C67</f>
        <v>0</v>
      </c>
      <c r="DLC67" s="824">
        <f t="shared" ref="DLC67" si="9708">DLC60*$C$65*$C67</f>
        <v>0</v>
      </c>
      <c r="DLE67" s="824">
        <f t="shared" ref="DLE67" si="9709">DLE60*$C$65*$C67</f>
        <v>0</v>
      </c>
      <c r="DLG67" s="824">
        <f t="shared" ref="DLG67" si="9710">DLG60*$C$65*$C67</f>
        <v>0</v>
      </c>
      <c r="DLI67" s="824">
        <f t="shared" ref="DLI67" si="9711">DLI60*$C$65*$C67</f>
        <v>0</v>
      </c>
      <c r="DLK67" s="824">
        <f t="shared" ref="DLK67" si="9712">DLK60*$C$65*$C67</f>
        <v>0</v>
      </c>
      <c r="DLM67" s="824">
        <f t="shared" ref="DLM67" si="9713">DLM60*$C$65*$C67</f>
        <v>0</v>
      </c>
      <c r="DLO67" s="824">
        <f t="shared" ref="DLO67" si="9714">DLO60*$C$65*$C67</f>
        <v>0</v>
      </c>
      <c r="DLQ67" s="824">
        <f t="shared" ref="DLQ67" si="9715">DLQ60*$C$65*$C67</f>
        <v>0</v>
      </c>
      <c r="DLS67" s="824">
        <f t="shared" ref="DLS67" si="9716">DLS60*$C$65*$C67</f>
        <v>0</v>
      </c>
      <c r="DLU67" s="824">
        <f t="shared" ref="DLU67" si="9717">DLU60*$C$65*$C67</f>
        <v>0</v>
      </c>
      <c r="DLW67" s="824">
        <f t="shared" ref="DLW67" si="9718">DLW60*$C$65*$C67</f>
        <v>0</v>
      </c>
      <c r="DLY67" s="824">
        <f t="shared" ref="DLY67" si="9719">DLY60*$C$65*$C67</f>
        <v>0</v>
      </c>
      <c r="DMA67" s="824">
        <f t="shared" ref="DMA67" si="9720">DMA60*$C$65*$C67</f>
        <v>0</v>
      </c>
      <c r="DMC67" s="824">
        <f t="shared" ref="DMC67" si="9721">DMC60*$C$65*$C67</f>
        <v>0</v>
      </c>
      <c r="DME67" s="824">
        <f t="shared" ref="DME67" si="9722">DME60*$C$65*$C67</f>
        <v>0</v>
      </c>
      <c r="DMG67" s="824">
        <f t="shared" ref="DMG67" si="9723">DMG60*$C$65*$C67</f>
        <v>0</v>
      </c>
      <c r="DMI67" s="824">
        <f t="shared" ref="DMI67" si="9724">DMI60*$C$65*$C67</f>
        <v>0</v>
      </c>
      <c r="DMK67" s="824">
        <f t="shared" ref="DMK67" si="9725">DMK60*$C$65*$C67</f>
        <v>0</v>
      </c>
      <c r="DMM67" s="824">
        <f t="shared" ref="DMM67" si="9726">DMM60*$C$65*$C67</f>
        <v>0</v>
      </c>
      <c r="DMO67" s="824">
        <f t="shared" ref="DMO67" si="9727">DMO60*$C$65*$C67</f>
        <v>0</v>
      </c>
      <c r="DMQ67" s="824">
        <f t="shared" ref="DMQ67" si="9728">DMQ60*$C$65*$C67</f>
        <v>0</v>
      </c>
      <c r="DMS67" s="824">
        <f t="shared" ref="DMS67" si="9729">DMS60*$C$65*$C67</f>
        <v>0</v>
      </c>
      <c r="DMU67" s="824">
        <f t="shared" ref="DMU67" si="9730">DMU60*$C$65*$C67</f>
        <v>0</v>
      </c>
      <c r="DMW67" s="824">
        <f t="shared" ref="DMW67" si="9731">DMW60*$C$65*$C67</f>
        <v>0</v>
      </c>
      <c r="DMY67" s="824">
        <f t="shared" ref="DMY67" si="9732">DMY60*$C$65*$C67</f>
        <v>0</v>
      </c>
      <c r="DNA67" s="824">
        <f t="shared" ref="DNA67" si="9733">DNA60*$C$65*$C67</f>
        <v>0</v>
      </c>
      <c r="DNC67" s="824">
        <f t="shared" ref="DNC67" si="9734">DNC60*$C$65*$C67</f>
        <v>0</v>
      </c>
      <c r="DNE67" s="824">
        <f t="shared" ref="DNE67" si="9735">DNE60*$C$65*$C67</f>
        <v>0</v>
      </c>
      <c r="DNG67" s="824">
        <f t="shared" ref="DNG67" si="9736">DNG60*$C$65*$C67</f>
        <v>0</v>
      </c>
      <c r="DNI67" s="824">
        <f t="shared" ref="DNI67" si="9737">DNI60*$C$65*$C67</f>
        <v>0</v>
      </c>
      <c r="DNK67" s="824">
        <f t="shared" ref="DNK67" si="9738">DNK60*$C$65*$C67</f>
        <v>0</v>
      </c>
      <c r="DNM67" s="824">
        <f t="shared" ref="DNM67" si="9739">DNM60*$C$65*$C67</f>
        <v>0</v>
      </c>
      <c r="DNO67" s="824">
        <f t="shared" ref="DNO67" si="9740">DNO60*$C$65*$C67</f>
        <v>0</v>
      </c>
      <c r="DNQ67" s="824">
        <f t="shared" ref="DNQ67" si="9741">DNQ60*$C$65*$C67</f>
        <v>0</v>
      </c>
      <c r="DNS67" s="824">
        <f t="shared" ref="DNS67" si="9742">DNS60*$C$65*$C67</f>
        <v>0</v>
      </c>
      <c r="DNU67" s="824">
        <f t="shared" ref="DNU67" si="9743">DNU60*$C$65*$C67</f>
        <v>0</v>
      </c>
      <c r="DNW67" s="824">
        <f t="shared" ref="DNW67" si="9744">DNW60*$C$65*$C67</f>
        <v>0</v>
      </c>
      <c r="DNY67" s="824">
        <f t="shared" ref="DNY67" si="9745">DNY60*$C$65*$C67</f>
        <v>0</v>
      </c>
      <c r="DOA67" s="824">
        <f t="shared" ref="DOA67" si="9746">DOA60*$C$65*$C67</f>
        <v>0</v>
      </c>
      <c r="DOC67" s="824">
        <f t="shared" ref="DOC67" si="9747">DOC60*$C$65*$C67</f>
        <v>0</v>
      </c>
      <c r="DOE67" s="824">
        <f t="shared" ref="DOE67" si="9748">DOE60*$C$65*$C67</f>
        <v>0</v>
      </c>
      <c r="DOG67" s="824">
        <f t="shared" ref="DOG67" si="9749">DOG60*$C$65*$C67</f>
        <v>0</v>
      </c>
      <c r="DOI67" s="824">
        <f t="shared" ref="DOI67" si="9750">DOI60*$C$65*$C67</f>
        <v>0</v>
      </c>
      <c r="DOK67" s="824">
        <f t="shared" ref="DOK67" si="9751">DOK60*$C$65*$C67</f>
        <v>0</v>
      </c>
      <c r="DOM67" s="824">
        <f t="shared" ref="DOM67" si="9752">DOM60*$C$65*$C67</f>
        <v>0</v>
      </c>
      <c r="DOO67" s="824">
        <f t="shared" ref="DOO67" si="9753">DOO60*$C$65*$C67</f>
        <v>0</v>
      </c>
      <c r="DOQ67" s="824">
        <f t="shared" ref="DOQ67" si="9754">DOQ60*$C$65*$C67</f>
        <v>0</v>
      </c>
      <c r="DOS67" s="824">
        <f t="shared" ref="DOS67" si="9755">DOS60*$C$65*$C67</f>
        <v>0</v>
      </c>
      <c r="DOU67" s="824">
        <f t="shared" ref="DOU67" si="9756">DOU60*$C$65*$C67</f>
        <v>0</v>
      </c>
      <c r="DOW67" s="824">
        <f t="shared" ref="DOW67" si="9757">DOW60*$C$65*$C67</f>
        <v>0</v>
      </c>
      <c r="DOY67" s="824">
        <f t="shared" ref="DOY67" si="9758">DOY60*$C$65*$C67</f>
        <v>0</v>
      </c>
      <c r="DPA67" s="824">
        <f t="shared" ref="DPA67" si="9759">DPA60*$C$65*$C67</f>
        <v>0</v>
      </c>
      <c r="DPC67" s="824">
        <f t="shared" ref="DPC67" si="9760">DPC60*$C$65*$C67</f>
        <v>0</v>
      </c>
      <c r="DPE67" s="824">
        <f t="shared" ref="DPE67" si="9761">DPE60*$C$65*$C67</f>
        <v>0</v>
      </c>
      <c r="DPG67" s="824">
        <f t="shared" ref="DPG67" si="9762">DPG60*$C$65*$C67</f>
        <v>0</v>
      </c>
      <c r="DPI67" s="824">
        <f t="shared" ref="DPI67" si="9763">DPI60*$C$65*$C67</f>
        <v>0</v>
      </c>
      <c r="DPK67" s="824">
        <f t="shared" ref="DPK67" si="9764">DPK60*$C$65*$C67</f>
        <v>0</v>
      </c>
      <c r="DPM67" s="824">
        <f t="shared" ref="DPM67" si="9765">DPM60*$C$65*$C67</f>
        <v>0</v>
      </c>
      <c r="DPO67" s="824">
        <f t="shared" ref="DPO67" si="9766">DPO60*$C$65*$C67</f>
        <v>0</v>
      </c>
      <c r="DPQ67" s="824">
        <f t="shared" ref="DPQ67" si="9767">DPQ60*$C$65*$C67</f>
        <v>0</v>
      </c>
      <c r="DPS67" s="824">
        <f t="shared" ref="DPS67" si="9768">DPS60*$C$65*$C67</f>
        <v>0</v>
      </c>
      <c r="DPU67" s="824">
        <f t="shared" ref="DPU67" si="9769">DPU60*$C$65*$C67</f>
        <v>0</v>
      </c>
      <c r="DPW67" s="824">
        <f t="shared" ref="DPW67" si="9770">DPW60*$C$65*$C67</f>
        <v>0</v>
      </c>
      <c r="DPY67" s="824">
        <f t="shared" ref="DPY67" si="9771">DPY60*$C$65*$C67</f>
        <v>0</v>
      </c>
      <c r="DQA67" s="824">
        <f t="shared" ref="DQA67" si="9772">DQA60*$C$65*$C67</f>
        <v>0</v>
      </c>
      <c r="DQC67" s="824">
        <f t="shared" ref="DQC67" si="9773">DQC60*$C$65*$C67</f>
        <v>0</v>
      </c>
      <c r="DQE67" s="824">
        <f t="shared" ref="DQE67" si="9774">DQE60*$C$65*$C67</f>
        <v>0</v>
      </c>
      <c r="DQG67" s="824">
        <f t="shared" ref="DQG67" si="9775">DQG60*$C$65*$C67</f>
        <v>0</v>
      </c>
      <c r="DQI67" s="824">
        <f t="shared" ref="DQI67" si="9776">DQI60*$C$65*$C67</f>
        <v>0</v>
      </c>
      <c r="DQK67" s="824">
        <f t="shared" ref="DQK67" si="9777">DQK60*$C$65*$C67</f>
        <v>0</v>
      </c>
      <c r="DQM67" s="824">
        <f t="shared" ref="DQM67" si="9778">DQM60*$C$65*$C67</f>
        <v>0</v>
      </c>
      <c r="DQO67" s="824">
        <f t="shared" ref="DQO67" si="9779">DQO60*$C$65*$C67</f>
        <v>0</v>
      </c>
      <c r="DQQ67" s="824">
        <f t="shared" ref="DQQ67" si="9780">DQQ60*$C$65*$C67</f>
        <v>0</v>
      </c>
      <c r="DQS67" s="824">
        <f t="shared" ref="DQS67" si="9781">DQS60*$C$65*$C67</f>
        <v>0</v>
      </c>
      <c r="DQU67" s="824">
        <f t="shared" ref="DQU67" si="9782">DQU60*$C$65*$C67</f>
        <v>0</v>
      </c>
      <c r="DQW67" s="824">
        <f t="shared" ref="DQW67" si="9783">DQW60*$C$65*$C67</f>
        <v>0</v>
      </c>
      <c r="DQY67" s="824">
        <f t="shared" ref="DQY67" si="9784">DQY60*$C$65*$C67</f>
        <v>0</v>
      </c>
      <c r="DRA67" s="824">
        <f t="shared" ref="DRA67" si="9785">DRA60*$C$65*$C67</f>
        <v>0</v>
      </c>
      <c r="DRC67" s="824">
        <f t="shared" ref="DRC67" si="9786">DRC60*$C$65*$C67</f>
        <v>0</v>
      </c>
      <c r="DRE67" s="824">
        <f t="shared" ref="DRE67" si="9787">DRE60*$C$65*$C67</f>
        <v>0</v>
      </c>
      <c r="DRG67" s="824">
        <f t="shared" ref="DRG67" si="9788">DRG60*$C$65*$C67</f>
        <v>0</v>
      </c>
      <c r="DRI67" s="824">
        <f t="shared" ref="DRI67" si="9789">DRI60*$C$65*$C67</f>
        <v>0</v>
      </c>
      <c r="DRK67" s="824">
        <f t="shared" ref="DRK67" si="9790">DRK60*$C$65*$C67</f>
        <v>0</v>
      </c>
      <c r="DRM67" s="824">
        <f t="shared" ref="DRM67" si="9791">DRM60*$C$65*$C67</f>
        <v>0</v>
      </c>
      <c r="DRO67" s="824">
        <f t="shared" ref="DRO67" si="9792">DRO60*$C$65*$C67</f>
        <v>0</v>
      </c>
      <c r="DRQ67" s="824">
        <f t="shared" ref="DRQ67" si="9793">DRQ60*$C$65*$C67</f>
        <v>0</v>
      </c>
      <c r="DRS67" s="824">
        <f t="shared" ref="DRS67" si="9794">DRS60*$C$65*$C67</f>
        <v>0</v>
      </c>
      <c r="DRU67" s="824">
        <f t="shared" ref="DRU67" si="9795">DRU60*$C$65*$C67</f>
        <v>0</v>
      </c>
      <c r="DRW67" s="824">
        <f t="shared" ref="DRW67" si="9796">DRW60*$C$65*$C67</f>
        <v>0</v>
      </c>
      <c r="DRY67" s="824">
        <f t="shared" ref="DRY67" si="9797">DRY60*$C$65*$C67</f>
        <v>0</v>
      </c>
      <c r="DSA67" s="824">
        <f t="shared" ref="DSA67" si="9798">DSA60*$C$65*$C67</f>
        <v>0</v>
      </c>
      <c r="DSC67" s="824">
        <f t="shared" ref="DSC67" si="9799">DSC60*$C$65*$C67</f>
        <v>0</v>
      </c>
      <c r="DSE67" s="824">
        <f t="shared" ref="DSE67" si="9800">DSE60*$C$65*$C67</f>
        <v>0</v>
      </c>
      <c r="DSG67" s="824">
        <f t="shared" ref="DSG67" si="9801">DSG60*$C$65*$C67</f>
        <v>0</v>
      </c>
      <c r="DSI67" s="824">
        <f t="shared" ref="DSI67" si="9802">DSI60*$C$65*$C67</f>
        <v>0</v>
      </c>
      <c r="DSK67" s="824">
        <f t="shared" ref="DSK67" si="9803">DSK60*$C$65*$C67</f>
        <v>0</v>
      </c>
      <c r="DSM67" s="824">
        <f t="shared" ref="DSM67" si="9804">DSM60*$C$65*$C67</f>
        <v>0</v>
      </c>
      <c r="DSO67" s="824">
        <f t="shared" ref="DSO67" si="9805">DSO60*$C$65*$C67</f>
        <v>0</v>
      </c>
      <c r="DSQ67" s="824">
        <f t="shared" ref="DSQ67" si="9806">DSQ60*$C$65*$C67</f>
        <v>0</v>
      </c>
      <c r="DSS67" s="824">
        <f t="shared" ref="DSS67" si="9807">DSS60*$C$65*$C67</f>
        <v>0</v>
      </c>
      <c r="DSU67" s="824">
        <f t="shared" ref="DSU67" si="9808">DSU60*$C$65*$C67</f>
        <v>0</v>
      </c>
      <c r="DSW67" s="824">
        <f t="shared" ref="DSW67" si="9809">DSW60*$C$65*$C67</f>
        <v>0</v>
      </c>
      <c r="DSY67" s="824">
        <f t="shared" ref="DSY67" si="9810">DSY60*$C$65*$C67</f>
        <v>0</v>
      </c>
      <c r="DTA67" s="824">
        <f t="shared" ref="DTA67" si="9811">DTA60*$C$65*$C67</f>
        <v>0</v>
      </c>
      <c r="DTC67" s="824">
        <f t="shared" ref="DTC67" si="9812">DTC60*$C$65*$C67</f>
        <v>0</v>
      </c>
      <c r="DTE67" s="824">
        <f t="shared" ref="DTE67" si="9813">DTE60*$C$65*$C67</f>
        <v>0</v>
      </c>
      <c r="DTG67" s="824">
        <f t="shared" ref="DTG67" si="9814">DTG60*$C$65*$C67</f>
        <v>0</v>
      </c>
      <c r="DTI67" s="824">
        <f t="shared" ref="DTI67" si="9815">DTI60*$C$65*$C67</f>
        <v>0</v>
      </c>
      <c r="DTK67" s="824">
        <f t="shared" ref="DTK67" si="9816">DTK60*$C$65*$C67</f>
        <v>0</v>
      </c>
      <c r="DTM67" s="824">
        <f t="shared" ref="DTM67" si="9817">DTM60*$C$65*$C67</f>
        <v>0</v>
      </c>
      <c r="DTO67" s="824">
        <f t="shared" ref="DTO67" si="9818">DTO60*$C$65*$C67</f>
        <v>0</v>
      </c>
      <c r="DTQ67" s="824">
        <f t="shared" ref="DTQ67" si="9819">DTQ60*$C$65*$C67</f>
        <v>0</v>
      </c>
      <c r="DTS67" s="824">
        <f t="shared" ref="DTS67" si="9820">DTS60*$C$65*$C67</f>
        <v>0</v>
      </c>
      <c r="DTU67" s="824">
        <f t="shared" ref="DTU67" si="9821">DTU60*$C$65*$C67</f>
        <v>0</v>
      </c>
      <c r="DTW67" s="824">
        <f t="shared" ref="DTW67" si="9822">DTW60*$C$65*$C67</f>
        <v>0</v>
      </c>
      <c r="DTY67" s="824">
        <f t="shared" ref="DTY67" si="9823">DTY60*$C$65*$C67</f>
        <v>0</v>
      </c>
      <c r="DUA67" s="824">
        <f t="shared" ref="DUA67" si="9824">DUA60*$C$65*$C67</f>
        <v>0</v>
      </c>
      <c r="DUC67" s="824">
        <f t="shared" ref="DUC67" si="9825">DUC60*$C$65*$C67</f>
        <v>0</v>
      </c>
      <c r="DUE67" s="824">
        <f t="shared" ref="DUE67" si="9826">DUE60*$C$65*$C67</f>
        <v>0</v>
      </c>
      <c r="DUG67" s="824">
        <f t="shared" ref="DUG67" si="9827">DUG60*$C$65*$C67</f>
        <v>0</v>
      </c>
      <c r="DUI67" s="824">
        <f t="shared" ref="DUI67" si="9828">DUI60*$C$65*$C67</f>
        <v>0</v>
      </c>
      <c r="DUK67" s="824">
        <f t="shared" ref="DUK67" si="9829">DUK60*$C$65*$C67</f>
        <v>0</v>
      </c>
      <c r="DUM67" s="824">
        <f t="shared" ref="DUM67" si="9830">DUM60*$C$65*$C67</f>
        <v>0</v>
      </c>
      <c r="DUO67" s="824">
        <f t="shared" ref="DUO67" si="9831">DUO60*$C$65*$C67</f>
        <v>0</v>
      </c>
      <c r="DUQ67" s="824">
        <f t="shared" ref="DUQ67" si="9832">DUQ60*$C$65*$C67</f>
        <v>0</v>
      </c>
      <c r="DUS67" s="824">
        <f t="shared" ref="DUS67" si="9833">DUS60*$C$65*$C67</f>
        <v>0</v>
      </c>
      <c r="DUU67" s="824">
        <f t="shared" ref="DUU67" si="9834">DUU60*$C$65*$C67</f>
        <v>0</v>
      </c>
      <c r="DUW67" s="824">
        <f t="shared" ref="DUW67" si="9835">DUW60*$C$65*$C67</f>
        <v>0</v>
      </c>
      <c r="DUY67" s="824">
        <f t="shared" ref="DUY67" si="9836">DUY60*$C$65*$C67</f>
        <v>0</v>
      </c>
      <c r="DVA67" s="824">
        <f t="shared" ref="DVA67" si="9837">DVA60*$C$65*$C67</f>
        <v>0</v>
      </c>
      <c r="DVC67" s="824">
        <f t="shared" ref="DVC67" si="9838">DVC60*$C$65*$C67</f>
        <v>0</v>
      </c>
      <c r="DVE67" s="824">
        <f t="shared" ref="DVE67" si="9839">DVE60*$C$65*$C67</f>
        <v>0</v>
      </c>
      <c r="DVG67" s="824">
        <f t="shared" ref="DVG67" si="9840">DVG60*$C$65*$C67</f>
        <v>0</v>
      </c>
      <c r="DVI67" s="824">
        <f t="shared" ref="DVI67" si="9841">DVI60*$C$65*$C67</f>
        <v>0</v>
      </c>
      <c r="DVK67" s="824">
        <f t="shared" ref="DVK67" si="9842">DVK60*$C$65*$C67</f>
        <v>0</v>
      </c>
      <c r="DVM67" s="824">
        <f t="shared" ref="DVM67" si="9843">DVM60*$C$65*$C67</f>
        <v>0</v>
      </c>
      <c r="DVO67" s="824">
        <f t="shared" ref="DVO67" si="9844">DVO60*$C$65*$C67</f>
        <v>0</v>
      </c>
      <c r="DVQ67" s="824">
        <f t="shared" ref="DVQ67" si="9845">DVQ60*$C$65*$C67</f>
        <v>0</v>
      </c>
      <c r="DVS67" s="824">
        <f t="shared" ref="DVS67" si="9846">DVS60*$C$65*$C67</f>
        <v>0</v>
      </c>
      <c r="DVU67" s="824">
        <f t="shared" ref="DVU67" si="9847">DVU60*$C$65*$C67</f>
        <v>0</v>
      </c>
      <c r="DVW67" s="824">
        <f t="shared" ref="DVW67" si="9848">DVW60*$C$65*$C67</f>
        <v>0</v>
      </c>
      <c r="DVY67" s="824">
        <f t="shared" ref="DVY67" si="9849">DVY60*$C$65*$C67</f>
        <v>0</v>
      </c>
      <c r="DWA67" s="824">
        <f t="shared" ref="DWA67" si="9850">DWA60*$C$65*$C67</f>
        <v>0</v>
      </c>
      <c r="DWC67" s="824">
        <f t="shared" ref="DWC67" si="9851">DWC60*$C$65*$C67</f>
        <v>0</v>
      </c>
      <c r="DWE67" s="824">
        <f t="shared" ref="DWE67" si="9852">DWE60*$C$65*$C67</f>
        <v>0</v>
      </c>
      <c r="DWG67" s="824">
        <f t="shared" ref="DWG67" si="9853">DWG60*$C$65*$C67</f>
        <v>0</v>
      </c>
      <c r="DWI67" s="824">
        <f t="shared" ref="DWI67" si="9854">DWI60*$C$65*$C67</f>
        <v>0</v>
      </c>
      <c r="DWK67" s="824">
        <f t="shared" ref="DWK67" si="9855">DWK60*$C$65*$C67</f>
        <v>0</v>
      </c>
      <c r="DWM67" s="824">
        <f t="shared" ref="DWM67" si="9856">DWM60*$C$65*$C67</f>
        <v>0</v>
      </c>
      <c r="DWO67" s="824">
        <f t="shared" ref="DWO67" si="9857">DWO60*$C$65*$C67</f>
        <v>0</v>
      </c>
      <c r="DWQ67" s="824">
        <f t="shared" ref="DWQ67" si="9858">DWQ60*$C$65*$C67</f>
        <v>0</v>
      </c>
      <c r="DWS67" s="824">
        <f t="shared" ref="DWS67" si="9859">DWS60*$C$65*$C67</f>
        <v>0</v>
      </c>
      <c r="DWU67" s="824">
        <f t="shared" ref="DWU67" si="9860">DWU60*$C$65*$C67</f>
        <v>0</v>
      </c>
      <c r="DWW67" s="824">
        <f t="shared" ref="DWW67" si="9861">DWW60*$C$65*$C67</f>
        <v>0</v>
      </c>
      <c r="DWY67" s="824">
        <f t="shared" ref="DWY67" si="9862">DWY60*$C$65*$C67</f>
        <v>0</v>
      </c>
      <c r="DXA67" s="824">
        <f t="shared" ref="DXA67" si="9863">DXA60*$C$65*$C67</f>
        <v>0</v>
      </c>
      <c r="DXC67" s="824">
        <f t="shared" ref="DXC67" si="9864">DXC60*$C$65*$C67</f>
        <v>0</v>
      </c>
      <c r="DXE67" s="824">
        <f t="shared" ref="DXE67" si="9865">DXE60*$C$65*$C67</f>
        <v>0</v>
      </c>
      <c r="DXG67" s="824">
        <f t="shared" ref="DXG67" si="9866">DXG60*$C$65*$C67</f>
        <v>0</v>
      </c>
      <c r="DXI67" s="824">
        <f t="shared" ref="DXI67" si="9867">DXI60*$C$65*$C67</f>
        <v>0</v>
      </c>
      <c r="DXK67" s="824">
        <f t="shared" ref="DXK67" si="9868">DXK60*$C$65*$C67</f>
        <v>0</v>
      </c>
      <c r="DXM67" s="824">
        <f t="shared" ref="DXM67" si="9869">DXM60*$C$65*$C67</f>
        <v>0</v>
      </c>
      <c r="DXO67" s="824">
        <f t="shared" ref="DXO67" si="9870">DXO60*$C$65*$C67</f>
        <v>0</v>
      </c>
      <c r="DXQ67" s="824">
        <f t="shared" ref="DXQ67" si="9871">DXQ60*$C$65*$C67</f>
        <v>0</v>
      </c>
      <c r="DXS67" s="824">
        <f t="shared" ref="DXS67" si="9872">DXS60*$C$65*$C67</f>
        <v>0</v>
      </c>
      <c r="DXU67" s="824">
        <f t="shared" ref="DXU67" si="9873">DXU60*$C$65*$C67</f>
        <v>0</v>
      </c>
      <c r="DXW67" s="824">
        <f t="shared" ref="DXW67" si="9874">DXW60*$C$65*$C67</f>
        <v>0</v>
      </c>
      <c r="DXY67" s="824">
        <f t="shared" ref="DXY67" si="9875">DXY60*$C$65*$C67</f>
        <v>0</v>
      </c>
      <c r="DYA67" s="824">
        <f t="shared" ref="DYA67" si="9876">DYA60*$C$65*$C67</f>
        <v>0</v>
      </c>
      <c r="DYC67" s="824">
        <f t="shared" ref="DYC67" si="9877">DYC60*$C$65*$C67</f>
        <v>0</v>
      </c>
      <c r="DYE67" s="824">
        <f t="shared" ref="DYE67" si="9878">DYE60*$C$65*$C67</f>
        <v>0</v>
      </c>
      <c r="DYG67" s="824">
        <f t="shared" ref="DYG67" si="9879">DYG60*$C$65*$C67</f>
        <v>0</v>
      </c>
      <c r="DYI67" s="824">
        <f t="shared" ref="DYI67" si="9880">DYI60*$C$65*$C67</f>
        <v>0</v>
      </c>
      <c r="DYK67" s="824">
        <f t="shared" ref="DYK67" si="9881">DYK60*$C$65*$C67</f>
        <v>0</v>
      </c>
      <c r="DYM67" s="824">
        <f t="shared" ref="DYM67" si="9882">DYM60*$C$65*$C67</f>
        <v>0</v>
      </c>
      <c r="DYO67" s="824">
        <f t="shared" ref="DYO67" si="9883">DYO60*$C$65*$C67</f>
        <v>0</v>
      </c>
      <c r="DYQ67" s="824">
        <f t="shared" ref="DYQ67" si="9884">DYQ60*$C$65*$C67</f>
        <v>0</v>
      </c>
      <c r="DYS67" s="824">
        <f t="shared" ref="DYS67" si="9885">DYS60*$C$65*$C67</f>
        <v>0</v>
      </c>
      <c r="DYU67" s="824">
        <f t="shared" ref="DYU67" si="9886">DYU60*$C$65*$C67</f>
        <v>0</v>
      </c>
      <c r="DYW67" s="824">
        <f t="shared" ref="DYW67" si="9887">DYW60*$C$65*$C67</f>
        <v>0</v>
      </c>
      <c r="DYY67" s="824">
        <f t="shared" ref="DYY67" si="9888">DYY60*$C$65*$C67</f>
        <v>0</v>
      </c>
      <c r="DZA67" s="824">
        <f t="shared" ref="DZA67" si="9889">DZA60*$C$65*$C67</f>
        <v>0</v>
      </c>
      <c r="DZC67" s="824">
        <f t="shared" ref="DZC67" si="9890">DZC60*$C$65*$C67</f>
        <v>0</v>
      </c>
      <c r="DZE67" s="824">
        <f t="shared" ref="DZE67" si="9891">DZE60*$C$65*$C67</f>
        <v>0</v>
      </c>
      <c r="DZG67" s="824">
        <f t="shared" ref="DZG67" si="9892">DZG60*$C$65*$C67</f>
        <v>0</v>
      </c>
      <c r="DZI67" s="824">
        <f t="shared" ref="DZI67" si="9893">DZI60*$C$65*$C67</f>
        <v>0</v>
      </c>
      <c r="DZK67" s="824">
        <f t="shared" ref="DZK67" si="9894">DZK60*$C$65*$C67</f>
        <v>0</v>
      </c>
      <c r="DZM67" s="824">
        <f t="shared" ref="DZM67" si="9895">DZM60*$C$65*$C67</f>
        <v>0</v>
      </c>
      <c r="DZO67" s="824">
        <f t="shared" ref="DZO67" si="9896">DZO60*$C$65*$C67</f>
        <v>0</v>
      </c>
      <c r="DZQ67" s="824">
        <f t="shared" ref="DZQ67" si="9897">DZQ60*$C$65*$C67</f>
        <v>0</v>
      </c>
      <c r="DZS67" s="824">
        <f t="shared" ref="DZS67" si="9898">DZS60*$C$65*$C67</f>
        <v>0</v>
      </c>
      <c r="DZU67" s="824">
        <f t="shared" ref="DZU67" si="9899">DZU60*$C$65*$C67</f>
        <v>0</v>
      </c>
      <c r="DZW67" s="824">
        <f t="shared" ref="DZW67" si="9900">DZW60*$C$65*$C67</f>
        <v>0</v>
      </c>
      <c r="DZY67" s="824">
        <f t="shared" ref="DZY67" si="9901">DZY60*$C$65*$C67</f>
        <v>0</v>
      </c>
      <c r="EAA67" s="824">
        <f t="shared" ref="EAA67" si="9902">EAA60*$C$65*$C67</f>
        <v>0</v>
      </c>
      <c r="EAC67" s="824">
        <f t="shared" ref="EAC67" si="9903">EAC60*$C$65*$C67</f>
        <v>0</v>
      </c>
      <c r="EAE67" s="824">
        <f t="shared" ref="EAE67" si="9904">EAE60*$C$65*$C67</f>
        <v>0</v>
      </c>
      <c r="EAG67" s="824">
        <f t="shared" ref="EAG67" si="9905">EAG60*$C$65*$C67</f>
        <v>0</v>
      </c>
      <c r="EAI67" s="824">
        <f t="shared" ref="EAI67" si="9906">EAI60*$C$65*$C67</f>
        <v>0</v>
      </c>
      <c r="EAK67" s="824">
        <f t="shared" ref="EAK67" si="9907">EAK60*$C$65*$C67</f>
        <v>0</v>
      </c>
      <c r="EAM67" s="824">
        <f t="shared" ref="EAM67" si="9908">EAM60*$C$65*$C67</f>
        <v>0</v>
      </c>
      <c r="EAO67" s="824">
        <f t="shared" ref="EAO67" si="9909">EAO60*$C$65*$C67</f>
        <v>0</v>
      </c>
      <c r="EAQ67" s="824">
        <f t="shared" ref="EAQ67" si="9910">EAQ60*$C$65*$C67</f>
        <v>0</v>
      </c>
      <c r="EAS67" s="824">
        <f t="shared" ref="EAS67" si="9911">EAS60*$C$65*$C67</f>
        <v>0</v>
      </c>
      <c r="EAU67" s="824">
        <f t="shared" ref="EAU67" si="9912">EAU60*$C$65*$C67</f>
        <v>0</v>
      </c>
      <c r="EAW67" s="824">
        <f t="shared" ref="EAW67" si="9913">EAW60*$C$65*$C67</f>
        <v>0</v>
      </c>
      <c r="EAY67" s="824">
        <f t="shared" ref="EAY67" si="9914">EAY60*$C$65*$C67</f>
        <v>0</v>
      </c>
      <c r="EBA67" s="824">
        <f t="shared" ref="EBA67" si="9915">EBA60*$C$65*$C67</f>
        <v>0</v>
      </c>
      <c r="EBC67" s="824">
        <f t="shared" ref="EBC67" si="9916">EBC60*$C$65*$C67</f>
        <v>0</v>
      </c>
      <c r="EBE67" s="824">
        <f t="shared" ref="EBE67" si="9917">EBE60*$C$65*$C67</f>
        <v>0</v>
      </c>
      <c r="EBG67" s="824">
        <f t="shared" ref="EBG67" si="9918">EBG60*$C$65*$C67</f>
        <v>0</v>
      </c>
      <c r="EBI67" s="824">
        <f t="shared" ref="EBI67" si="9919">EBI60*$C$65*$C67</f>
        <v>0</v>
      </c>
      <c r="EBK67" s="824">
        <f t="shared" ref="EBK67" si="9920">EBK60*$C$65*$C67</f>
        <v>0</v>
      </c>
      <c r="EBM67" s="824">
        <f t="shared" ref="EBM67" si="9921">EBM60*$C$65*$C67</f>
        <v>0</v>
      </c>
      <c r="EBO67" s="824">
        <f t="shared" ref="EBO67" si="9922">EBO60*$C$65*$C67</f>
        <v>0</v>
      </c>
      <c r="EBQ67" s="824">
        <f t="shared" ref="EBQ67" si="9923">EBQ60*$C$65*$C67</f>
        <v>0</v>
      </c>
      <c r="EBS67" s="824">
        <f t="shared" ref="EBS67" si="9924">EBS60*$C$65*$C67</f>
        <v>0</v>
      </c>
      <c r="EBU67" s="824">
        <f t="shared" ref="EBU67" si="9925">EBU60*$C$65*$C67</f>
        <v>0</v>
      </c>
      <c r="EBW67" s="824">
        <f t="shared" ref="EBW67" si="9926">EBW60*$C$65*$C67</f>
        <v>0</v>
      </c>
      <c r="EBY67" s="824">
        <f t="shared" ref="EBY67" si="9927">EBY60*$C$65*$C67</f>
        <v>0</v>
      </c>
      <c r="ECA67" s="824">
        <f t="shared" ref="ECA67" si="9928">ECA60*$C$65*$C67</f>
        <v>0</v>
      </c>
      <c r="ECC67" s="824">
        <f t="shared" ref="ECC67" si="9929">ECC60*$C$65*$C67</f>
        <v>0</v>
      </c>
      <c r="ECE67" s="824">
        <f t="shared" ref="ECE67" si="9930">ECE60*$C$65*$C67</f>
        <v>0</v>
      </c>
      <c r="ECG67" s="824">
        <f t="shared" ref="ECG67" si="9931">ECG60*$C$65*$C67</f>
        <v>0</v>
      </c>
      <c r="ECI67" s="824">
        <f t="shared" ref="ECI67" si="9932">ECI60*$C$65*$C67</f>
        <v>0</v>
      </c>
      <c r="ECK67" s="824">
        <f t="shared" ref="ECK67" si="9933">ECK60*$C$65*$C67</f>
        <v>0</v>
      </c>
      <c r="ECM67" s="824">
        <f t="shared" ref="ECM67" si="9934">ECM60*$C$65*$C67</f>
        <v>0</v>
      </c>
      <c r="ECO67" s="824">
        <f t="shared" ref="ECO67" si="9935">ECO60*$C$65*$C67</f>
        <v>0</v>
      </c>
      <c r="ECQ67" s="824">
        <f t="shared" ref="ECQ67" si="9936">ECQ60*$C$65*$C67</f>
        <v>0</v>
      </c>
      <c r="ECS67" s="824">
        <f t="shared" ref="ECS67" si="9937">ECS60*$C$65*$C67</f>
        <v>0</v>
      </c>
      <c r="ECU67" s="824">
        <f t="shared" ref="ECU67" si="9938">ECU60*$C$65*$C67</f>
        <v>0</v>
      </c>
      <c r="ECW67" s="824">
        <f t="shared" ref="ECW67" si="9939">ECW60*$C$65*$C67</f>
        <v>0</v>
      </c>
      <c r="ECY67" s="824">
        <f t="shared" ref="ECY67" si="9940">ECY60*$C$65*$C67</f>
        <v>0</v>
      </c>
      <c r="EDA67" s="824">
        <f t="shared" ref="EDA67" si="9941">EDA60*$C$65*$C67</f>
        <v>0</v>
      </c>
      <c r="EDC67" s="824">
        <f t="shared" ref="EDC67" si="9942">EDC60*$C$65*$C67</f>
        <v>0</v>
      </c>
      <c r="EDE67" s="824">
        <f t="shared" ref="EDE67" si="9943">EDE60*$C$65*$C67</f>
        <v>0</v>
      </c>
      <c r="EDG67" s="824">
        <f t="shared" ref="EDG67" si="9944">EDG60*$C$65*$C67</f>
        <v>0</v>
      </c>
      <c r="EDI67" s="824">
        <f t="shared" ref="EDI67" si="9945">EDI60*$C$65*$C67</f>
        <v>0</v>
      </c>
      <c r="EDK67" s="824">
        <f t="shared" ref="EDK67" si="9946">EDK60*$C$65*$C67</f>
        <v>0</v>
      </c>
      <c r="EDM67" s="824">
        <f t="shared" ref="EDM67" si="9947">EDM60*$C$65*$C67</f>
        <v>0</v>
      </c>
      <c r="EDO67" s="824">
        <f t="shared" ref="EDO67" si="9948">EDO60*$C$65*$C67</f>
        <v>0</v>
      </c>
      <c r="EDQ67" s="824">
        <f t="shared" ref="EDQ67" si="9949">EDQ60*$C$65*$C67</f>
        <v>0</v>
      </c>
      <c r="EDS67" s="824">
        <f t="shared" ref="EDS67" si="9950">EDS60*$C$65*$C67</f>
        <v>0</v>
      </c>
      <c r="EDU67" s="824">
        <f t="shared" ref="EDU67" si="9951">EDU60*$C$65*$C67</f>
        <v>0</v>
      </c>
      <c r="EDW67" s="824">
        <f t="shared" ref="EDW67" si="9952">EDW60*$C$65*$C67</f>
        <v>0</v>
      </c>
      <c r="EDY67" s="824">
        <f t="shared" ref="EDY67" si="9953">EDY60*$C$65*$C67</f>
        <v>0</v>
      </c>
      <c r="EEA67" s="824">
        <f t="shared" ref="EEA67" si="9954">EEA60*$C$65*$C67</f>
        <v>0</v>
      </c>
      <c r="EEC67" s="824">
        <f t="shared" ref="EEC67" si="9955">EEC60*$C$65*$C67</f>
        <v>0</v>
      </c>
      <c r="EEE67" s="824">
        <f t="shared" ref="EEE67" si="9956">EEE60*$C$65*$C67</f>
        <v>0</v>
      </c>
      <c r="EEG67" s="824">
        <f t="shared" ref="EEG67" si="9957">EEG60*$C$65*$C67</f>
        <v>0</v>
      </c>
      <c r="EEI67" s="824">
        <f t="shared" ref="EEI67" si="9958">EEI60*$C$65*$C67</f>
        <v>0</v>
      </c>
      <c r="EEK67" s="824">
        <f t="shared" ref="EEK67" si="9959">EEK60*$C$65*$C67</f>
        <v>0</v>
      </c>
      <c r="EEM67" s="824">
        <f t="shared" ref="EEM67" si="9960">EEM60*$C$65*$C67</f>
        <v>0</v>
      </c>
      <c r="EEO67" s="824">
        <f t="shared" ref="EEO67" si="9961">EEO60*$C$65*$C67</f>
        <v>0</v>
      </c>
      <c r="EEQ67" s="824">
        <f t="shared" ref="EEQ67" si="9962">EEQ60*$C$65*$C67</f>
        <v>0</v>
      </c>
      <c r="EES67" s="824">
        <f t="shared" ref="EES67" si="9963">EES60*$C$65*$C67</f>
        <v>0</v>
      </c>
      <c r="EEU67" s="824">
        <f t="shared" ref="EEU67" si="9964">EEU60*$C$65*$C67</f>
        <v>0</v>
      </c>
      <c r="EEW67" s="824">
        <f t="shared" ref="EEW67" si="9965">EEW60*$C$65*$C67</f>
        <v>0</v>
      </c>
      <c r="EEY67" s="824">
        <f t="shared" ref="EEY67" si="9966">EEY60*$C$65*$C67</f>
        <v>0</v>
      </c>
      <c r="EFA67" s="824">
        <f t="shared" ref="EFA67" si="9967">EFA60*$C$65*$C67</f>
        <v>0</v>
      </c>
      <c r="EFC67" s="824">
        <f t="shared" ref="EFC67" si="9968">EFC60*$C$65*$C67</f>
        <v>0</v>
      </c>
      <c r="EFE67" s="824">
        <f t="shared" ref="EFE67" si="9969">EFE60*$C$65*$C67</f>
        <v>0</v>
      </c>
      <c r="EFG67" s="824">
        <f t="shared" ref="EFG67" si="9970">EFG60*$C$65*$C67</f>
        <v>0</v>
      </c>
      <c r="EFI67" s="824">
        <f t="shared" ref="EFI67" si="9971">EFI60*$C$65*$C67</f>
        <v>0</v>
      </c>
      <c r="EFK67" s="824">
        <f t="shared" ref="EFK67" si="9972">EFK60*$C$65*$C67</f>
        <v>0</v>
      </c>
      <c r="EFM67" s="824">
        <f t="shared" ref="EFM67" si="9973">EFM60*$C$65*$C67</f>
        <v>0</v>
      </c>
      <c r="EFO67" s="824">
        <f t="shared" ref="EFO67" si="9974">EFO60*$C$65*$C67</f>
        <v>0</v>
      </c>
      <c r="EFQ67" s="824">
        <f t="shared" ref="EFQ67" si="9975">EFQ60*$C$65*$C67</f>
        <v>0</v>
      </c>
      <c r="EFS67" s="824">
        <f t="shared" ref="EFS67" si="9976">EFS60*$C$65*$C67</f>
        <v>0</v>
      </c>
      <c r="EFU67" s="824">
        <f t="shared" ref="EFU67" si="9977">EFU60*$C$65*$C67</f>
        <v>0</v>
      </c>
      <c r="EFW67" s="824">
        <f t="shared" ref="EFW67" si="9978">EFW60*$C$65*$C67</f>
        <v>0</v>
      </c>
      <c r="EFY67" s="824">
        <f t="shared" ref="EFY67" si="9979">EFY60*$C$65*$C67</f>
        <v>0</v>
      </c>
      <c r="EGA67" s="824">
        <f t="shared" ref="EGA67" si="9980">EGA60*$C$65*$C67</f>
        <v>0</v>
      </c>
      <c r="EGC67" s="824">
        <f t="shared" ref="EGC67" si="9981">EGC60*$C$65*$C67</f>
        <v>0</v>
      </c>
      <c r="EGE67" s="824">
        <f t="shared" ref="EGE67" si="9982">EGE60*$C$65*$C67</f>
        <v>0</v>
      </c>
      <c r="EGG67" s="824">
        <f t="shared" ref="EGG67" si="9983">EGG60*$C$65*$C67</f>
        <v>0</v>
      </c>
      <c r="EGI67" s="824">
        <f t="shared" ref="EGI67" si="9984">EGI60*$C$65*$C67</f>
        <v>0</v>
      </c>
      <c r="EGK67" s="824">
        <f t="shared" ref="EGK67" si="9985">EGK60*$C$65*$C67</f>
        <v>0</v>
      </c>
      <c r="EGM67" s="824">
        <f t="shared" ref="EGM67" si="9986">EGM60*$C$65*$C67</f>
        <v>0</v>
      </c>
      <c r="EGO67" s="824">
        <f t="shared" ref="EGO67" si="9987">EGO60*$C$65*$C67</f>
        <v>0</v>
      </c>
      <c r="EGQ67" s="824">
        <f t="shared" ref="EGQ67" si="9988">EGQ60*$C$65*$C67</f>
        <v>0</v>
      </c>
      <c r="EGS67" s="824">
        <f t="shared" ref="EGS67" si="9989">EGS60*$C$65*$C67</f>
        <v>0</v>
      </c>
      <c r="EGU67" s="824">
        <f t="shared" ref="EGU67" si="9990">EGU60*$C$65*$C67</f>
        <v>0</v>
      </c>
      <c r="EGW67" s="824">
        <f t="shared" ref="EGW67" si="9991">EGW60*$C$65*$C67</f>
        <v>0</v>
      </c>
      <c r="EGY67" s="824">
        <f t="shared" ref="EGY67" si="9992">EGY60*$C$65*$C67</f>
        <v>0</v>
      </c>
      <c r="EHA67" s="824">
        <f t="shared" ref="EHA67" si="9993">EHA60*$C$65*$C67</f>
        <v>0</v>
      </c>
      <c r="EHC67" s="824">
        <f t="shared" ref="EHC67" si="9994">EHC60*$C$65*$C67</f>
        <v>0</v>
      </c>
      <c r="EHE67" s="824">
        <f t="shared" ref="EHE67" si="9995">EHE60*$C$65*$C67</f>
        <v>0</v>
      </c>
      <c r="EHG67" s="824">
        <f t="shared" ref="EHG67" si="9996">EHG60*$C$65*$C67</f>
        <v>0</v>
      </c>
      <c r="EHI67" s="824">
        <f t="shared" ref="EHI67" si="9997">EHI60*$C$65*$C67</f>
        <v>0</v>
      </c>
      <c r="EHK67" s="824">
        <f t="shared" ref="EHK67" si="9998">EHK60*$C$65*$C67</f>
        <v>0</v>
      </c>
      <c r="EHM67" s="824">
        <f t="shared" ref="EHM67" si="9999">EHM60*$C$65*$C67</f>
        <v>0</v>
      </c>
      <c r="EHO67" s="824">
        <f t="shared" ref="EHO67" si="10000">EHO60*$C$65*$C67</f>
        <v>0</v>
      </c>
      <c r="EHQ67" s="824">
        <f t="shared" ref="EHQ67" si="10001">EHQ60*$C$65*$C67</f>
        <v>0</v>
      </c>
      <c r="EHS67" s="824">
        <f t="shared" ref="EHS67" si="10002">EHS60*$C$65*$C67</f>
        <v>0</v>
      </c>
      <c r="EHU67" s="824">
        <f t="shared" ref="EHU67" si="10003">EHU60*$C$65*$C67</f>
        <v>0</v>
      </c>
      <c r="EHW67" s="824">
        <f t="shared" ref="EHW67" si="10004">EHW60*$C$65*$C67</f>
        <v>0</v>
      </c>
      <c r="EHY67" s="824">
        <f t="shared" ref="EHY67" si="10005">EHY60*$C$65*$C67</f>
        <v>0</v>
      </c>
      <c r="EIA67" s="824">
        <f t="shared" ref="EIA67" si="10006">EIA60*$C$65*$C67</f>
        <v>0</v>
      </c>
      <c r="EIC67" s="824">
        <f t="shared" ref="EIC67" si="10007">EIC60*$C$65*$C67</f>
        <v>0</v>
      </c>
      <c r="EIE67" s="824">
        <f t="shared" ref="EIE67" si="10008">EIE60*$C$65*$C67</f>
        <v>0</v>
      </c>
      <c r="EIG67" s="824">
        <f t="shared" ref="EIG67" si="10009">EIG60*$C$65*$C67</f>
        <v>0</v>
      </c>
      <c r="EII67" s="824">
        <f t="shared" ref="EII67" si="10010">EII60*$C$65*$C67</f>
        <v>0</v>
      </c>
      <c r="EIK67" s="824">
        <f t="shared" ref="EIK67" si="10011">EIK60*$C$65*$C67</f>
        <v>0</v>
      </c>
      <c r="EIM67" s="824">
        <f t="shared" ref="EIM67" si="10012">EIM60*$C$65*$C67</f>
        <v>0</v>
      </c>
      <c r="EIO67" s="824">
        <f t="shared" ref="EIO67" si="10013">EIO60*$C$65*$C67</f>
        <v>0</v>
      </c>
      <c r="EIQ67" s="824">
        <f t="shared" ref="EIQ67" si="10014">EIQ60*$C$65*$C67</f>
        <v>0</v>
      </c>
      <c r="EIS67" s="824">
        <f t="shared" ref="EIS67" si="10015">EIS60*$C$65*$C67</f>
        <v>0</v>
      </c>
      <c r="EIU67" s="824">
        <f t="shared" ref="EIU67" si="10016">EIU60*$C$65*$C67</f>
        <v>0</v>
      </c>
      <c r="EIW67" s="824">
        <f t="shared" ref="EIW67" si="10017">EIW60*$C$65*$C67</f>
        <v>0</v>
      </c>
      <c r="EIY67" s="824">
        <f t="shared" ref="EIY67" si="10018">EIY60*$C$65*$C67</f>
        <v>0</v>
      </c>
      <c r="EJA67" s="824">
        <f t="shared" ref="EJA67" si="10019">EJA60*$C$65*$C67</f>
        <v>0</v>
      </c>
      <c r="EJC67" s="824">
        <f t="shared" ref="EJC67" si="10020">EJC60*$C$65*$C67</f>
        <v>0</v>
      </c>
      <c r="EJE67" s="824">
        <f t="shared" ref="EJE67" si="10021">EJE60*$C$65*$C67</f>
        <v>0</v>
      </c>
      <c r="EJG67" s="824">
        <f t="shared" ref="EJG67" si="10022">EJG60*$C$65*$C67</f>
        <v>0</v>
      </c>
      <c r="EJI67" s="824">
        <f t="shared" ref="EJI67" si="10023">EJI60*$C$65*$C67</f>
        <v>0</v>
      </c>
      <c r="EJK67" s="824">
        <f t="shared" ref="EJK67" si="10024">EJK60*$C$65*$C67</f>
        <v>0</v>
      </c>
      <c r="EJM67" s="824">
        <f t="shared" ref="EJM67" si="10025">EJM60*$C$65*$C67</f>
        <v>0</v>
      </c>
      <c r="EJO67" s="824">
        <f t="shared" ref="EJO67" si="10026">EJO60*$C$65*$C67</f>
        <v>0</v>
      </c>
      <c r="EJQ67" s="824">
        <f t="shared" ref="EJQ67" si="10027">EJQ60*$C$65*$C67</f>
        <v>0</v>
      </c>
      <c r="EJS67" s="824">
        <f t="shared" ref="EJS67" si="10028">EJS60*$C$65*$C67</f>
        <v>0</v>
      </c>
      <c r="EJU67" s="824">
        <f t="shared" ref="EJU67" si="10029">EJU60*$C$65*$C67</f>
        <v>0</v>
      </c>
      <c r="EJW67" s="824">
        <f t="shared" ref="EJW67" si="10030">EJW60*$C$65*$C67</f>
        <v>0</v>
      </c>
      <c r="EJY67" s="824">
        <f t="shared" ref="EJY67" si="10031">EJY60*$C$65*$C67</f>
        <v>0</v>
      </c>
      <c r="EKA67" s="824">
        <f t="shared" ref="EKA67" si="10032">EKA60*$C$65*$C67</f>
        <v>0</v>
      </c>
      <c r="EKC67" s="824">
        <f t="shared" ref="EKC67" si="10033">EKC60*$C$65*$C67</f>
        <v>0</v>
      </c>
      <c r="EKE67" s="824">
        <f t="shared" ref="EKE67" si="10034">EKE60*$C$65*$C67</f>
        <v>0</v>
      </c>
      <c r="EKG67" s="824">
        <f t="shared" ref="EKG67" si="10035">EKG60*$C$65*$C67</f>
        <v>0</v>
      </c>
      <c r="EKI67" s="824">
        <f t="shared" ref="EKI67" si="10036">EKI60*$C$65*$C67</f>
        <v>0</v>
      </c>
      <c r="EKK67" s="824">
        <f t="shared" ref="EKK67" si="10037">EKK60*$C$65*$C67</f>
        <v>0</v>
      </c>
      <c r="EKM67" s="824">
        <f t="shared" ref="EKM67" si="10038">EKM60*$C$65*$C67</f>
        <v>0</v>
      </c>
      <c r="EKO67" s="824">
        <f t="shared" ref="EKO67" si="10039">EKO60*$C$65*$C67</f>
        <v>0</v>
      </c>
      <c r="EKQ67" s="824">
        <f t="shared" ref="EKQ67" si="10040">EKQ60*$C$65*$C67</f>
        <v>0</v>
      </c>
      <c r="EKS67" s="824">
        <f t="shared" ref="EKS67" si="10041">EKS60*$C$65*$C67</f>
        <v>0</v>
      </c>
      <c r="EKU67" s="824">
        <f t="shared" ref="EKU67" si="10042">EKU60*$C$65*$C67</f>
        <v>0</v>
      </c>
      <c r="EKW67" s="824">
        <f t="shared" ref="EKW67" si="10043">EKW60*$C$65*$C67</f>
        <v>0</v>
      </c>
      <c r="EKY67" s="824">
        <f t="shared" ref="EKY67" si="10044">EKY60*$C$65*$C67</f>
        <v>0</v>
      </c>
      <c r="ELA67" s="824">
        <f t="shared" ref="ELA67" si="10045">ELA60*$C$65*$C67</f>
        <v>0</v>
      </c>
      <c r="ELC67" s="824">
        <f t="shared" ref="ELC67" si="10046">ELC60*$C$65*$C67</f>
        <v>0</v>
      </c>
      <c r="ELE67" s="824">
        <f t="shared" ref="ELE67" si="10047">ELE60*$C$65*$C67</f>
        <v>0</v>
      </c>
      <c r="ELG67" s="824">
        <f t="shared" ref="ELG67" si="10048">ELG60*$C$65*$C67</f>
        <v>0</v>
      </c>
      <c r="ELI67" s="824">
        <f t="shared" ref="ELI67" si="10049">ELI60*$C$65*$C67</f>
        <v>0</v>
      </c>
      <c r="ELK67" s="824">
        <f t="shared" ref="ELK67" si="10050">ELK60*$C$65*$C67</f>
        <v>0</v>
      </c>
      <c r="ELM67" s="824">
        <f t="shared" ref="ELM67" si="10051">ELM60*$C$65*$C67</f>
        <v>0</v>
      </c>
      <c r="ELO67" s="824">
        <f t="shared" ref="ELO67" si="10052">ELO60*$C$65*$C67</f>
        <v>0</v>
      </c>
      <c r="ELQ67" s="824">
        <f t="shared" ref="ELQ67" si="10053">ELQ60*$C$65*$C67</f>
        <v>0</v>
      </c>
      <c r="ELS67" s="824">
        <f t="shared" ref="ELS67" si="10054">ELS60*$C$65*$C67</f>
        <v>0</v>
      </c>
      <c r="ELU67" s="824">
        <f t="shared" ref="ELU67" si="10055">ELU60*$C$65*$C67</f>
        <v>0</v>
      </c>
      <c r="ELW67" s="824">
        <f t="shared" ref="ELW67" si="10056">ELW60*$C$65*$C67</f>
        <v>0</v>
      </c>
      <c r="ELY67" s="824">
        <f t="shared" ref="ELY67" si="10057">ELY60*$C$65*$C67</f>
        <v>0</v>
      </c>
      <c r="EMA67" s="824">
        <f t="shared" ref="EMA67" si="10058">EMA60*$C$65*$C67</f>
        <v>0</v>
      </c>
      <c r="EMC67" s="824">
        <f t="shared" ref="EMC67" si="10059">EMC60*$C$65*$C67</f>
        <v>0</v>
      </c>
      <c r="EME67" s="824">
        <f t="shared" ref="EME67" si="10060">EME60*$C$65*$C67</f>
        <v>0</v>
      </c>
      <c r="EMG67" s="824">
        <f t="shared" ref="EMG67" si="10061">EMG60*$C$65*$C67</f>
        <v>0</v>
      </c>
      <c r="EMI67" s="824">
        <f t="shared" ref="EMI67" si="10062">EMI60*$C$65*$C67</f>
        <v>0</v>
      </c>
      <c r="EMK67" s="824">
        <f t="shared" ref="EMK67" si="10063">EMK60*$C$65*$C67</f>
        <v>0</v>
      </c>
      <c r="EMM67" s="824">
        <f t="shared" ref="EMM67" si="10064">EMM60*$C$65*$C67</f>
        <v>0</v>
      </c>
      <c r="EMO67" s="824">
        <f t="shared" ref="EMO67" si="10065">EMO60*$C$65*$C67</f>
        <v>0</v>
      </c>
      <c r="EMQ67" s="824">
        <f t="shared" ref="EMQ67" si="10066">EMQ60*$C$65*$C67</f>
        <v>0</v>
      </c>
      <c r="EMS67" s="824">
        <f t="shared" ref="EMS67" si="10067">EMS60*$C$65*$C67</f>
        <v>0</v>
      </c>
      <c r="EMU67" s="824">
        <f t="shared" ref="EMU67" si="10068">EMU60*$C$65*$C67</f>
        <v>0</v>
      </c>
      <c r="EMW67" s="824">
        <f t="shared" ref="EMW67" si="10069">EMW60*$C$65*$C67</f>
        <v>0</v>
      </c>
      <c r="EMY67" s="824">
        <f t="shared" ref="EMY67" si="10070">EMY60*$C$65*$C67</f>
        <v>0</v>
      </c>
      <c r="ENA67" s="824">
        <f t="shared" ref="ENA67" si="10071">ENA60*$C$65*$C67</f>
        <v>0</v>
      </c>
      <c r="ENC67" s="824">
        <f t="shared" ref="ENC67" si="10072">ENC60*$C$65*$C67</f>
        <v>0</v>
      </c>
      <c r="ENE67" s="824">
        <f t="shared" ref="ENE67" si="10073">ENE60*$C$65*$C67</f>
        <v>0</v>
      </c>
      <c r="ENG67" s="824">
        <f t="shared" ref="ENG67" si="10074">ENG60*$C$65*$C67</f>
        <v>0</v>
      </c>
      <c r="ENI67" s="824">
        <f t="shared" ref="ENI67" si="10075">ENI60*$C$65*$C67</f>
        <v>0</v>
      </c>
      <c r="ENK67" s="824">
        <f t="shared" ref="ENK67" si="10076">ENK60*$C$65*$C67</f>
        <v>0</v>
      </c>
      <c r="ENM67" s="824">
        <f t="shared" ref="ENM67" si="10077">ENM60*$C$65*$C67</f>
        <v>0</v>
      </c>
      <c r="ENO67" s="824">
        <f t="shared" ref="ENO67" si="10078">ENO60*$C$65*$C67</f>
        <v>0</v>
      </c>
      <c r="ENQ67" s="824">
        <f t="shared" ref="ENQ67" si="10079">ENQ60*$C$65*$C67</f>
        <v>0</v>
      </c>
      <c r="ENS67" s="824">
        <f t="shared" ref="ENS67" si="10080">ENS60*$C$65*$C67</f>
        <v>0</v>
      </c>
      <c r="ENU67" s="824">
        <f t="shared" ref="ENU67" si="10081">ENU60*$C$65*$C67</f>
        <v>0</v>
      </c>
      <c r="ENW67" s="824">
        <f t="shared" ref="ENW67" si="10082">ENW60*$C$65*$C67</f>
        <v>0</v>
      </c>
      <c r="ENY67" s="824">
        <f t="shared" ref="ENY67" si="10083">ENY60*$C$65*$C67</f>
        <v>0</v>
      </c>
      <c r="EOA67" s="824">
        <f t="shared" ref="EOA67" si="10084">EOA60*$C$65*$C67</f>
        <v>0</v>
      </c>
      <c r="EOC67" s="824">
        <f t="shared" ref="EOC67" si="10085">EOC60*$C$65*$C67</f>
        <v>0</v>
      </c>
      <c r="EOE67" s="824">
        <f t="shared" ref="EOE67" si="10086">EOE60*$C$65*$C67</f>
        <v>0</v>
      </c>
      <c r="EOG67" s="824">
        <f t="shared" ref="EOG67" si="10087">EOG60*$C$65*$C67</f>
        <v>0</v>
      </c>
      <c r="EOI67" s="824">
        <f t="shared" ref="EOI67" si="10088">EOI60*$C$65*$C67</f>
        <v>0</v>
      </c>
      <c r="EOK67" s="824">
        <f t="shared" ref="EOK67" si="10089">EOK60*$C$65*$C67</f>
        <v>0</v>
      </c>
      <c r="EOM67" s="824">
        <f t="shared" ref="EOM67" si="10090">EOM60*$C$65*$C67</f>
        <v>0</v>
      </c>
      <c r="EOO67" s="824">
        <f t="shared" ref="EOO67" si="10091">EOO60*$C$65*$C67</f>
        <v>0</v>
      </c>
      <c r="EOQ67" s="824">
        <f t="shared" ref="EOQ67" si="10092">EOQ60*$C$65*$C67</f>
        <v>0</v>
      </c>
      <c r="EOS67" s="824">
        <f t="shared" ref="EOS67" si="10093">EOS60*$C$65*$C67</f>
        <v>0</v>
      </c>
      <c r="EOU67" s="824">
        <f t="shared" ref="EOU67" si="10094">EOU60*$C$65*$C67</f>
        <v>0</v>
      </c>
      <c r="EOW67" s="824">
        <f t="shared" ref="EOW67" si="10095">EOW60*$C$65*$C67</f>
        <v>0</v>
      </c>
      <c r="EOY67" s="824">
        <f t="shared" ref="EOY67" si="10096">EOY60*$C$65*$C67</f>
        <v>0</v>
      </c>
      <c r="EPA67" s="824">
        <f t="shared" ref="EPA67" si="10097">EPA60*$C$65*$C67</f>
        <v>0</v>
      </c>
      <c r="EPC67" s="824">
        <f t="shared" ref="EPC67" si="10098">EPC60*$C$65*$C67</f>
        <v>0</v>
      </c>
      <c r="EPE67" s="824">
        <f t="shared" ref="EPE67" si="10099">EPE60*$C$65*$C67</f>
        <v>0</v>
      </c>
      <c r="EPG67" s="824">
        <f t="shared" ref="EPG67" si="10100">EPG60*$C$65*$C67</f>
        <v>0</v>
      </c>
      <c r="EPI67" s="824">
        <f t="shared" ref="EPI67" si="10101">EPI60*$C$65*$C67</f>
        <v>0</v>
      </c>
      <c r="EPK67" s="824">
        <f t="shared" ref="EPK67" si="10102">EPK60*$C$65*$C67</f>
        <v>0</v>
      </c>
      <c r="EPM67" s="824">
        <f t="shared" ref="EPM67" si="10103">EPM60*$C$65*$C67</f>
        <v>0</v>
      </c>
      <c r="EPO67" s="824">
        <f t="shared" ref="EPO67" si="10104">EPO60*$C$65*$C67</f>
        <v>0</v>
      </c>
      <c r="EPQ67" s="824">
        <f t="shared" ref="EPQ67" si="10105">EPQ60*$C$65*$C67</f>
        <v>0</v>
      </c>
      <c r="EPS67" s="824">
        <f t="shared" ref="EPS67" si="10106">EPS60*$C$65*$C67</f>
        <v>0</v>
      </c>
      <c r="EPU67" s="824">
        <f t="shared" ref="EPU67" si="10107">EPU60*$C$65*$C67</f>
        <v>0</v>
      </c>
      <c r="EPW67" s="824">
        <f t="shared" ref="EPW67" si="10108">EPW60*$C$65*$C67</f>
        <v>0</v>
      </c>
      <c r="EPY67" s="824">
        <f t="shared" ref="EPY67" si="10109">EPY60*$C$65*$C67</f>
        <v>0</v>
      </c>
      <c r="EQA67" s="824">
        <f t="shared" ref="EQA67" si="10110">EQA60*$C$65*$C67</f>
        <v>0</v>
      </c>
      <c r="EQC67" s="824">
        <f t="shared" ref="EQC67" si="10111">EQC60*$C$65*$C67</f>
        <v>0</v>
      </c>
      <c r="EQE67" s="824">
        <f t="shared" ref="EQE67" si="10112">EQE60*$C$65*$C67</f>
        <v>0</v>
      </c>
      <c r="EQG67" s="824">
        <f t="shared" ref="EQG67" si="10113">EQG60*$C$65*$C67</f>
        <v>0</v>
      </c>
      <c r="EQI67" s="824">
        <f t="shared" ref="EQI67" si="10114">EQI60*$C$65*$C67</f>
        <v>0</v>
      </c>
      <c r="EQK67" s="824">
        <f t="shared" ref="EQK67" si="10115">EQK60*$C$65*$C67</f>
        <v>0</v>
      </c>
      <c r="EQM67" s="824">
        <f t="shared" ref="EQM67" si="10116">EQM60*$C$65*$C67</f>
        <v>0</v>
      </c>
      <c r="EQO67" s="824">
        <f t="shared" ref="EQO67" si="10117">EQO60*$C$65*$C67</f>
        <v>0</v>
      </c>
      <c r="EQQ67" s="824">
        <f t="shared" ref="EQQ67" si="10118">EQQ60*$C$65*$C67</f>
        <v>0</v>
      </c>
      <c r="EQS67" s="824">
        <f t="shared" ref="EQS67" si="10119">EQS60*$C$65*$C67</f>
        <v>0</v>
      </c>
      <c r="EQU67" s="824">
        <f t="shared" ref="EQU67" si="10120">EQU60*$C$65*$C67</f>
        <v>0</v>
      </c>
      <c r="EQW67" s="824">
        <f t="shared" ref="EQW67" si="10121">EQW60*$C$65*$C67</f>
        <v>0</v>
      </c>
      <c r="EQY67" s="824">
        <f t="shared" ref="EQY67" si="10122">EQY60*$C$65*$C67</f>
        <v>0</v>
      </c>
      <c r="ERA67" s="824">
        <f t="shared" ref="ERA67" si="10123">ERA60*$C$65*$C67</f>
        <v>0</v>
      </c>
      <c r="ERC67" s="824">
        <f t="shared" ref="ERC67" si="10124">ERC60*$C$65*$C67</f>
        <v>0</v>
      </c>
      <c r="ERE67" s="824">
        <f t="shared" ref="ERE67" si="10125">ERE60*$C$65*$C67</f>
        <v>0</v>
      </c>
      <c r="ERG67" s="824">
        <f t="shared" ref="ERG67" si="10126">ERG60*$C$65*$C67</f>
        <v>0</v>
      </c>
      <c r="ERI67" s="824">
        <f t="shared" ref="ERI67" si="10127">ERI60*$C$65*$C67</f>
        <v>0</v>
      </c>
      <c r="ERK67" s="824">
        <f t="shared" ref="ERK67" si="10128">ERK60*$C$65*$C67</f>
        <v>0</v>
      </c>
      <c r="ERM67" s="824">
        <f t="shared" ref="ERM67" si="10129">ERM60*$C$65*$C67</f>
        <v>0</v>
      </c>
      <c r="ERO67" s="824">
        <f t="shared" ref="ERO67" si="10130">ERO60*$C$65*$C67</f>
        <v>0</v>
      </c>
      <c r="ERQ67" s="824">
        <f t="shared" ref="ERQ67" si="10131">ERQ60*$C$65*$C67</f>
        <v>0</v>
      </c>
      <c r="ERS67" s="824">
        <f t="shared" ref="ERS67" si="10132">ERS60*$C$65*$C67</f>
        <v>0</v>
      </c>
      <c r="ERU67" s="824">
        <f t="shared" ref="ERU67" si="10133">ERU60*$C$65*$C67</f>
        <v>0</v>
      </c>
      <c r="ERW67" s="824">
        <f t="shared" ref="ERW67" si="10134">ERW60*$C$65*$C67</f>
        <v>0</v>
      </c>
      <c r="ERY67" s="824">
        <f t="shared" ref="ERY67" si="10135">ERY60*$C$65*$C67</f>
        <v>0</v>
      </c>
      <c r="ESA67" s="824">
        <f t="shared" ref="ESA67" si="10136">ESA60*$C$65*$C67</f>
        <v>0</v>
      </c>
      <c r="ESC67" s="824">
        <f t="shared" ref="ESC67" si="10137">ESC60*$C$65*$C67</f>
        <v>0</v>
      </c>
      <c r="ESE67" s="824">
        <f t="shared" ref="ESE67" si="10138">ESE60*$C$65*$C67</f>
        <v>0</v>
      </c>
      <c r="ESG67" s="824">
        <f t="shared" ref="ESG67" si="10139">ESG60*$C$65*$C67</f>
        <v>0</v>
      </c>
      <c r="ESI67" s="824">
        <f t="shared" ref="ESI67" si="10140">ESI60*$C$65*$C67</f>
        <v>0</v>
      </c>
      <c r="ESK67" s="824">
        <f t="shared" ref="ESK67" si="10141">ESK60*$C$65*$C67</f>
        <v>0</v>
      </c>
      <c r="ESM67" s="824">
        <f t="shared" ref="ESM67" si="10142">ESM60*$C$65*$C67</f>
        <v>0</v>
      </c>
      <c r="ESO67" s="824">
        <f t="shared" ref="ESO67" si="10143">ESO60*$C$65*$C67</f>
        <v>0</v>
      </c>
      <c r="ESQ67" s="824">
        <f t="shared" ref="ESQ67" si="10144">ESQ60*$C$65*$C67</f>
        <v>0</v>
      </c>
      <c r="ESS67" s="824">
        <f t="shared" ref="ESS67" si="10145">ESS60*$C$65*$C67</f>
        <v>0</v>
      </c>
      <c r="ESU67" s="824">
        <f t="shared" ref="ESU67" si="10146">ESU60*$C$65*$C67</f>
        <v>0</v>
      </c>
      <c r="ESW67" s="824">
        <f t="shared" ref="ESW67" si="10147">ESW60*$C$65*$C67</f>
        <v>0</v>
      </c>
      <c r="ESY67" s="824">
        <f t="shared" ref="ESY67" si="10148">ESY60*$C$65*$C67</f>
        <v>0</v>
      </c>
      <c r="ETA67" s="824">
        <f t="shared" ref="ETA67" si="10149">ETA60*$C$65*$C67</f>
        <v>0</v>
      </c>
      <c r="ETC67" s="824">
        <f t="shared" ref="ETC67" si="10150">ETC60*$C$65*$C67</f>
        <v>0</v>
      </c>
      <c r="ETE67" s="824">
        <f t="shared" ref="ETE67" si="10151">ETE60*$C$65*$C67</f>
        <v>0</v>
      </c>
      <c r="ETG67" s="824">
        <f t="shared" ref="ETG67" si="10152">ETG60*$C$65*$C67</f>
        <v>0</v>
      </c>
      <c r="ETI67" s="824">
        <f t="shared" ref="ETI67" si="10153">ETI60*$C$65*$C67</f>
        <v>0</v>
      </c>
      <c r="ETK67" s="824">
        <f t="shared" ref="ETK67" si="10154">ETK60*$C$65*$C67</f>
        <v>0</v>
      </c>
      <c r="ETM67" s="824">
        <f t="shared" ref="ETM67" si="10155">ETM60*$C$65*$C67</f>
        <v>0</v>
      </c>
      <c r="ETO67" s="824">
        <f t="shared" ref="ETO67" si="10156">ETO60*$C$65*$C67</f>
        <v>0</v>
      </c>
      <c r="ETQ67" s="824">
        <f t="shared" ref="ETQ67" si="10157">ETQ60*$C$65*$C67</f>
        <v>0</v>
      </c>
      <c r="ETS67" s="824">
        <f t="shared" ref="ETS67" si="10158">ETS60*$C$65*$C67</f>
        <v>0</v>
      </c>
      <c r="ETU67" s="824">
        <f t="shared" ref="ETU67" si="10159">ETU60*$C$65*$C67</f>
        <v>0</v>
      </c>
      <c r="ETW67" s="824">
        <f t="shared" ref="ETW67" si="10160">ETW60*$C$65*$C67</f>
        <v>0</v>
      </c>
      <c r="ETY67" s="824">
        <f t="shared" ref="ETY67" si="10161">ETY60*$C$65*$C67</f>
        <v>0</v>
      </c>
      <c r="EUA67" s="824">
        <f t="shared" ref="EUA67" si="10162">EUA60*$C$65*$C67</f>
        <v>0</v>
      </c>
      <c r="EUC67" s="824">
        <f t="shared" ref="EUC67" si="10163">EUC60*$C$65*$C67</f>
        <v>0</v>
      </c>
      <c r="EUE67" s="824">
        <f t="shared" ref="EUE67" si="10164">EUE60*$C$65*$C67</f>
        <v>0</v>
      </c>
      <c r="EUG67" s="824">
        <f t="shared" ref="EUG67" si="10165">EUG60*$C$65*$C67</f>
        <v>0</v>
      </c>
      <c r="EUI67" s="824">
        <f t="shared" ref="EUI67" si="10166">EUI60*$C$65*$C67</f>
        <v>0</v>
      </c>
      <c r="EUK67" s="824">
        <f t="shared" ref="EUK67" si="10167">EUK60*$C$65*$C67</f>
        <v>0</v>
      </c>
      <c r="EUM67" s="824">
        <f t="shared" ref="EUM67" si="10168">EUM60*$C$65*$C67</f>
        <v>0</v>
      </c>
      <c r="EUO67" s="824">
        <f t="shared" ref="EUO67" si="10169">EUO60*$C$65*$C67</f>
        <v>0</v>
      </c>
      <c r="EUQ67" s="824">
        <f t="shared" ref="EUQ67" si="10170">EUQ60*$C$65*$C67</f>
        <v>0</v>
      </c>
      <c r="EUS67" s="824">
        <f t="shared" ref="EUS67" si="10171">EUS60*$C$65*$C67</f>
        <v>0</v>
      </c>
      <c r="EUU67" s="824">
        <f t="shared" ref="EUU67" si="10172">EUU60*$C$65*$C67</f>
        <v>0</v>
      </c>
      <c r="EUW67" s="824">
        <f t="shared" ref="EUW67" si="10173">EUW60*$C$65*$C67</f>
        <v>0</v>
      </c>
      <c r="EUY67" s="824">
        <f t="shared" ref="EUY67" si="10174">EUY60*$C$65*$C67</f>
        <v>0</v>
      </c>
      <c r="EVA67" s="824">
        <f t="shared" ref="EVA67" si="10175">EVA60*$C$65*$C67</f>
        <v>0</v>
      </c>
      <c r="EVC67" s="824">
        <f t="shared" ref="EVC67" si="10176">EVC60*$C$65*$C67</f>
        <v>0</v>
      </c>
      <c r="EVE67" s="824">
        <f t="shared" ref="EVE67" si="10177">EVE60*$C$65*$C67</f>
        <v>0</v>
      </c>
      <c r="EVG67" s="824">
        <f t="shared" ref="EVG67" si="10178">EVG60*$C$65*$C67</f>
        <v>0</v>
      </c>
      <c r="EVI67" s="824">
        <f t="shared" ref="EVI67" si="10179">EVI60*$C$65*$C67</f>
        <v>0</v>
      </c>
      <c r="EVK67" s="824">
        <f t="shared" ref="EVK67" si="10180">EVK60*$C$65*$C67</f>
        <v>0</v>
      </c>
      <c r="EVM67" s="824">
        <f t="shared" ref="EVM67" si="10181">EVM60*$C$65*$C67</f>
        <v>0</v>
      </c>
      <c r="EVO67" s="824">
        <f t="shared" ref="EVO67" si="10182">EVO60*$C$65*$C67</f>
        <v>0</v>
      </c>
      <c r="EVQ67" s="824">
        <f t="shared" ref="EVQ67" si="10183">EVQ60*$C$65*$C67</f>
        <v>0</v>
      </c>
      <c r="EVS67" s="824">
        <f t="shared" ref="EVS67" si="10184">EVS60*$C$65*$C67</f>
        <v>0</v>
      </c>
      <c r="EVU67" s="824">
        <f t="shared" ref="EVU67" si="10185">EVU60*$C$65*$C67</f>
        <v>0</v>
      </c>
      <c r="EVW67" s="824">
        <f t="shared" ref="EVW67" si="10186">EVW60*$C$65*$C67</f>
        <v>0</v>
      </c>
      <c r="EVY67" s="824">
        <f t="shared" ref="EVY67" si="10187">EVY60*$C$65*$C67</f>
        <v>0</v>
      </c>
      <c r="EWA67" s="824">
        <f t="shared" ref="EWA67" si="10188">EWA60*$C$65*$C67</f>
        <v>0</v>
      </c>
      <c r="EWC67" s="824">
        <f t="shared" ref="EWC67" si="10189">EWC60*$C$65*$C67</f>
        <v>0</v>
      </c>
      <c r="EWE67" s="824">
        <f t="shared" ref="EWE67" si="10190">EWE60*$C$65*$C67</f>
        <v>0</v>
      </c>
      <c r="EWG67" s="824">
        <f t="shared" ref="EWG67" si="10191">EWG60*$C$65*$C67</f>
        <v>0</v>
      </c>
      <c r="EWI67" s="824">
        <f t="shared" ref="EWI67" si="10192">EWI60*$C$65*$C67</f>
        <v>0</v>
      </c>
      <c r="EWK67" s="824">
        <f t="shared" ref="EWK67" si="10193">EWK60*$C$65*$C67</f>
        <v>0</v>
      </c>
      <c r="EWM67" s="824">
        <f t="shared" ref="EWM67" si="10194">EWM60*$C$65*$C67</f>
        <v>0</v>
      </c>
      <c r="EWO67" s="824">
        <f t="shared" ref="EWO67" si="10195">EWO60*$C$65*$C67</f>
        <v>0</v>
      </c>
      <c r="EWQ67" s="824">
        <f t="shared" ref="EWQ67" si="10196">EWQ60*$C$65*$C67</f>
        <v>0</v>
      </c>
      <c r="EWS67" s="824">
        <f t="shared" ref="EWS67" si="10197">EWS60*$C$65*$C67</f>
        <v>0</v>
      </c>
      <c r="EWU67" s="824">
        <f t="shared" ref="EWU67" si="10198">EWU60*$C$65*$C67</f>
        <v>0</v>
      </c>
      <c r="EWW67" s="824">
        <f t="shared" ref="EWW67" si="10199">EWW60*$C$65*$C67</f>
        <v>0</v>
      </c>
      <c r="EWY67" s="824">
        <f t="shared" ref="EWY67" si="10200">EWY60*$C$65*$C67</f>
        <v>0</v>
      </c>
      <c r="EXA67" s="824">
        <f t="shared" ref="EXA67" si="10201">EXA60*$C$65*$C67</f>
        <v>0</v>
      </c>
      <c r="EXC67" s="824">
        <f t="shared" ref="EXC67" si="10202">EXC60*$C$65*$C67</f>
        <v>0</v>
      </c>
      <c r="EXE67" s="824">
        <f t="shared" ref="EXE67" si="10203">EXE60*$C$65*$C67</f>
        <v>0</v>
      </c>
      <c r="EXG67" s="824">
        <f t="shared" ref="EXG67" si="10204">EXG60*$C$65*$C67</f>
        <v>0</v>
      </c>
      <c r="EXI67" s="824">
        <f t="shared" ref="EXI67" si="10205">EXI60*$C$65*$C67</f>
        <v>0</v>
      </c>
      <c r="EXK67" s="824">
        <f t="shared" ref="EXK67" si="10206">EXK60*$C$65*$C67</f>
        <v>0</v>
      </c>
      <c r="EXM67" s="824">
        <f t="shared" ref="EXM67" si="10207">EXM60*$C$65*$C67</f>
        <v>0</v>
      </c>
      <c r="EXO67" s="824">
        <f t="shared" ref="EXO67" si="10208">EXO60*$C$65*$C67</f>
        <v>0</v>
      </c>
      <c r="EXQ67" s="824">
        <f t="shared" ref="EXQ67" si="10209">EXQ60*$C$65*$C67</f>
        <v>0</v>
      </c>
      <c r="EXS67" s="824">
        <f t="shared" ref="EXS67" si="10210">EXS60*$C$65*$C67</f>
        <v>0</v>
      </c>
      <c r="EXU67" s="824">
        <f t="shared" ref="EXU67" si="10211">EXU60*$C$65*$C67</f>
        <v>0</v>
      </c>
      <c r="EXW67" s="824">
        <f t="shared" ref="EXW67" si="10212">EXW60*$C$65*$C67</f>
        <v>0</v>
      </c>
      <c r="EXY67" s="824">
        <f t="shared" ref="EXY67" si="10213">EXY60*$C$65*$C67</f>
        <v>0</v>
      </c>
      <c r="EYA67" s="824">
        <f t="shared" ref="EYA67" si="10214">EYA60*$C$65*$C67</f>
        <v>0</v>
      </c>
      <c r="EYC67" s="824">
        <f t="shared" ref="EYC67" si="10215">EYC60*$C$65*$C67</f>
        <v>0</v>
      </c>
      <c r="EYE67" s="824">
        <f t="shared" ref="EYE67" si="10216">EYE60*$C$65*$C67</f>
        <v>0</v>
      </c>
      <c r="EYG67" s="824">
        <f t="shared" ref="EYG67" si="10217">EYG60*$C$65*$C67</f>
        <v>0</v>
      </c>
      <c r="EYI67" s="824">
        <f t="shared" ref="EYI67" si="10218">EYI60*$C$65*$C67</f>
        <v>0</v>
      </c>
      <c r="EYK67" s="824">
        <f t="shared" ref="EYK67" si="10219">EYK60*$C$65*$C67</f>
        <v>0</v>
      </c>
      <c r="EYM67" s="824">
        <f t="shared" ref="EYM67" si="10220">EYM60*$C$65*$C67</f>
        <v>0</v>
      </c>
      <c r="EYO67" s="824">
        <f t="shared" ref="EYO67" si="10221">EYO60*$C$65*$C67</f>
        <v>0</v>
      </c>
      <c r="EYQ67" s="824">
        <f t="shared" ref="EYQ67" si="10222">EYQ60*$C$65*$C67</f>
        <v>0</v>
      </c>
      <c r="EYS67" s="824">
        <f t="shared" ref="EYS67" si="10223">EYS60*$C$65*$C67</f>
        <v>0</v>
      </c>
      <c r="EYU67" s="824">
        <f t="shared" ref="EYU67" si="10224">EYU60*$C$65*$C67</f>
        <v>0</v>
      </c>
      <c r="EYW67" s="824">
        <f t="shared" ref="EYW67" si="10225">EYW60*$C$65*$C67</f>
        <v>0</v>
      </c>
      <c r="EYY67" s="824">
        <f t="shared" ref="EYY67" si="10226">EYY60*$C$65*$C67</f>
        <v>0</v>
      </c>
      <c r="EZA67" s="824">
        <f t="shared" ref="EZA67" si="10227">EZA60*$C$65*$C67</f>
        <v>0</v>
      </c>
      <c r="EZC67" s="824">
        <f t="shared" ref="EZC67" si="10228">EZC60*$C$65*$C67</f>
        <v>0</v>
      </c>
      <c r="EZE67" s="824">
        <f t="shared" ref="EZE67" si="10229">EZE60*$C$65*$C67</f>
        <v>0</v>
      </c>
      <c r="EZG67" s="824">
        <f t="shared" ref="EZG67" si="10230">EZG60*$C$65*$C67</f>
        <v>0</v>
      </c>
      <c r="EZI67" s="824">
        <f t="shared" ref="EZI67" si="10231">EZI60*$C$65*$C67</f>
        <v>0</v>
      </c>
      <c r="EZK67" s="824">
        <f t="shared" ref="EZK67" si="10232">EZK60*$C$65*$C67</f>
        <v>0</v>
      </c>
      <c r="EZM67" s="824">
        <f t="shared" ref="EZM67" si="10233">EZM60*$C$65*$C67</f>
        <v>0</v>
      </c>
      <c r="EZO67" s="824">
        <f t="shared" ref="EZO67" si="10234">EZO60*$C$65*$C67</f>
        <v>0</v>
      </c>
      <c r="EZQ67" s="824">
        <f t="shared" ref="EZQ67" si="10235">EZQ60*$C$65*$C67</f>
        <v>0</v>
      </c>
      <c r="EZS67" s="824">
        <f t="shared" ref="EZS67" si="10236">EZS60*$C$65*$C67</f>
        <v>0</v>
      </c>
      <c r="EZU67" s="824">
        <f t="shared" ref="EZU67" si="10237">EZU60*$C$65*$C67</f>
        <v>0</v>
      </c>
      <c r="EZW67" s="824">
        <f t="shared" ref="EZW67" si="10238">EZW60*$C$65*$C67</f>
        <v>0</v>
      </c>
      <c r="EZY67" s="824">
        <f t="shared" ref="EZY67" si="10239">EZY60*$C$65*$C67</f>
        <v>0</v>
      </c>
      <c r="FAA67" s="824">
        <f t="shared" ref="FAA67" si="10240">FAA60*$C$65*$C67</f>
        <v>0</v>
      </c>
      <c r="FAC67" s="824">
        <f t="shared" ref="FAC67" si="10241">FAC60*$C$65*$C67</f>
        <v>0</v>
      </c>
      <c r="FAE67" s="824">
        <f t="shared" ref="FAE67" si="10242">FAE60*$C$65*$C67</f>
        <v>0</v>
      </c>
      <c r="FAG67" s="824">
        <f t="shared" ref="FAG67" si="10243">FAG60*$C$65*$C67</f>
        <v>0</v>
      </c>
      <c r="FAI67" s="824">
        <f t="shared" ref="FAI67" si="10244">FAI60*$C$65*$C67</f>
        <v>0</v>
      </c>
      <c r="FAK67" s="824">
        <f t="shared" ref="FAK67" si="10245">FAK60*$C$65*$C67</f>
        <v>0</v>
      </c>
      <c r="FAM67" s="824">
        <f t="shared" ref="FAM67" si="10246">FAM60*$C$65*$C67</f>
        <v>0</v>
      </c>
      <c r="FAO67" s="824">
        <f t="shared" ref="FAO67" si="10247">FAO60*$C$65*$C67</f>
        <v>0</v>
      </c>
      <c r="FAQ67" s="824">
        <f t="shared" ref="FAQ67" si="10248">FAQ60*$C$65*$C67</f>
        <v>0</v>
      </c>
      <c r="FAS67" s="824">
        <f t="shared" ref="FAS67" si="10249">FAS60*$C$65*$C67</f>
        <v>0</v>
      </c>
      <c r="FAU67" s="824">
        <f t="shared" ref="FAU67" si="10250">FAU60*$C$65*$C67</f>
        <v>0</v>
      </c>
      <c r="FAW67" s="824">
        <f t="shared" ref="FAW67" si="10251">FAW60*$C$65*$C67</f>
        <v>0</v>
      </c>
      <c r="FAY67" s="824">
        <f t="shared" ref="FAY67" si="10252">FAY60*$C$65*$C67</f>
        <v>0</v>
      </c>
      <c r="FBA67" s="824">
        <f t="shared" ref="FBA67" si="10253">FBA60*$C$65*$C67</f>
        <v>0</v>
      </c>
      <c r="FBC67" s="824">
        <f t="shared" ref="FBC67" si="10254">FBC60*$C$65*$C67</f>
        <v>0</v>
      </c>
      <c r="FBE67" s="824">
        <f t="shared" ref="FBE67" si="10255">FBE60*$C$65*$C67</f>
        <v>0</v>
      </c>
      <c r="FBG67" s="824">
        <f t="shared" ref="FBG67" si="10256">FBG60*$C$65*$C67</f>
        <v>0</v>
      </c>
      <c r="FBI67" s="824">
        <f t="shared" ref="FBI67" si="10257">FBI60*$C$65*$C67</f>
        <v>0</v>
      </c>
      <c r="FBK67" s="824">
        <f t="shared" ref="FBK67" si="10258">FBK60*$C$65*$C67</f>
        <v>0</v>
      </c>
      <c r="FBM67" s="824">
        <f t="shared" ref="FBM67" si="10259">FBM60*$C$65*$C67</f>
        <v>0</v>
      </c>
      <c r="FBO67" s="824">
        <f t="shared" ref="FBO67" si="10260">FBO60*$C$65*$C67</f>
        <v>0</v>
      </c>
      <c r="FBQ67" s="824">
        <f t="shared" ref="FBQ67" si="10261">FBQ60*$C$65*$C67</f>
        <v>0</v>
      </c>
      <c r="FBS67" s="824">
        <f t="shared" ref="FBS67" si="10262">FBS60*$C$65*$C67</f>
        <v>0</v>
      </c>
      <c r="FBU67" s="824">
        <f t="shared" ref="FBU67" si="10263">FBU60*$C$65*$C67</f>
        <v>0</v>
      </c>
      <c r="FBW67" s="824">
        <f t="shared" ref="FBW67" si="10264">FBW60*$C$65*$C67</f>
        <v>0</v>
      </c>
      <c r="FBY67" s="824">
        <f t="shared" ref="FBY67" si="10265">FBY60*$C$65*$C67</f>
        <v>0</v>
      </c>
      <c r="FCA67" s="824">
        <f t="shared" ref="FCA67" si="10266">FCA60*$C$65*$C67</f>
        <v>0</v>
      </c>
      <c r="FCC67" s="824">
        <f t="shared" ref="FCC67" si="10267">FCC60*$C$65*$C67</f>
        <v>0</v>
      </c>
      <c r="FCE67" s="824">
        <f t="shared" ref="FCE67" si="10268">FCE60*$C$65*$C67</f>
        <v>0</v>
      </c>
      <c r="FCG67" s="824">
        <f t="shared" ref="FCG67" si="10269">FCG60*$C$65*$C67</f>
        <v>0</v>
      </c>
      <c r="FCI67" s="824">
        <f t="shared" ref="FCI67" si="10270">FCI60*$C$65*$C67</f>
        <v>0</v>
      </c>
      <c r="FCK67" s="824">
        <f t="shared" ref="FCK67" si="10271">FCK60*$C$65*$C67</f>
        <v>0</v>
      </c>
      <c r="FCM67" s="824">
        <f t="shared" ref="FCM67" si="10272">FCM60*$C$65*$C67</f>
        <v>0</v>
      </c>
      <c r="FCO67" s="824">
        <f t="shared" ref="FCO67" si="10273">FCO60*$C$65*$C67</f>
        <v>0</v>
      </c>
      <c r="FCQ67" s="824">
        <f t="shared" ref="FCQ67" si="10274">FCQ60*$C$65*$C67</f>
        <v>0</v>
      </c>
      <c r="FCS67" s="824">
        <f t="shared" ref="FCS67" si="10275">FCS60*$C$65*$C67</f>
        <v>0</v>
      </c>
      <c r="FCU67" s="824">
        <f t="shared" ref="FCU67" si="10276">FCU60*$C$65*$C67</f>
        <v>0</v>
      </c>
      <c r="FCW67" s="824">
        <f t="shared" ref="FCW67" si="10277">FCW60*$C$65*$C67</f>
        <v>0</v>
      </c>
      <c r="FCY67" s="824">
        <f t="shared" ref="FCY67" si="10278">FCY60*$C$65*$C67</f>
        <v>0</v>
      </c>
      <c r="FDA67" s="824">
        <f t="shared" ref="FDA67" si="10279">FDA60*$C$65*$C67</f>
        <v>0</v>
      </c>
      <c r="FDC67" s="824">
        <f t="shared" ref="FDC67" si="10280">FDC60*$C$65*$C67</f>
        <v>0</v>
      </c>
      <c r="FDE67" s="824">
        <f t="shared" ref="FDE67" si="10281">FDE60*$C$65*$C67</f>
        <v>0</v>
      </c>
      <c r="FDG67" s="824">
        <f t="shared" ref="FDG67" si="10282">FDG60*$C$65*$C67</f>
        <v>0</v>
      </c>
      <c r="FDI67" s="824">
        <f t="shared" ref="FDI67" si="10283">FDI60*$C$65*$C67</f>
        <v>0</v>
      </c>
      <c r="FDK67" s="824">
        <f t="shared" ref="FDK67" si="10284">FDK60*$C$65*$C67</f>
        <v>0</v>
      </c>
      <c r="FDM67" s="824">
        <f t="shared" ref="FDM67" si="10285">FDM60*$C$65*$C67</f>
        <v>0</v>
      </c>
      <c r="FDO67" s="824">
        <f t="shared" ref="FDO67" si="10286">FDO60*$C$65*$C67</f>
        <v>0</v>
      </c>
      <c r="FDQ67" s="824">
        <f t="shared" ref="FDQ67" si="10287">FDQ60*$C$65*$C67</f>
        <v>0</v>
      </c>
      <c r="FDS67" s="824">
        <f t="shared" ref="FDS67" si="10288">FDS60*$C$65*$C67</f>
        <v>0</v>
      </c>
      <c r="FDU67" s="824">
        <f t="shared" ref="FDU67" si="10289">FDU60*$C$65*$C67</f>
        <v>0</v>
      </c>
      <c r="FDW67" s="824">
        <f t="shared" ref="FDW67" si="10290">FDW60*$C$65*$C67</f>
        <v>0</v>
      </c>
      <c r="FDY67" s="824">
        <f t="shared" ref="FDY67" si="10291">FDY60*$C$65*$C67</f>
        <v>0</v>
      </c>
      <c r="FEA67" s="824">
        <f t="shared" ref="FEA67" si="10292">FEA60*$C$65*$C67</f>
        <v>0</v>
      </c>
      <c r="FEC67" s="824">
        <f t="shared" ref="FEC67" si="10293">FEC60*$C$65*$C67</f>
        <v>0</v>
      </c>
      <c r="FEE67" s="824">
        <f t="shared" ref="FEE67" si="10294">FEE60*$C$65*$C67</f>
        <v>0</v>
      </c>
      <c r="FEG67" s="824">
        <f t="shared" ref="FEG67" si="10295">FEG60*$C$65*$C67</f>
        <v>0</v>
      </c>
      <c r="FEI67" s="824">
        <f t="shared" ref="FEI67" si="10296">FEI60*$C$65*$C67</f>
        <v>0</v>
      </c>
      <c r="FEK67" s="824">
        <f t="shared" ref="FEK67" si="10297">FEK60*$C$65*$C67</f>
        <v>0</v>
      </c>
      <c r="FEM67" s="824">
        <f t="shared" ref="FEM67" si="10298">FEM60*$C$65*$C67</f>
        <v>0</v>
      </c>
      <c r="FEO67" s="824">
        <f t="shared" ref="FEO67" si="10299">FEO60*$C$65*$C67</f>
        <v>0</v>
      </c>
      <c r="FEQ67" s="824">
        <f t="shared" ref="FEQ67" si="10300">FEQ60*$C$65*$C67</f>
        <v>0</v>
      </c>
      <c r="FES67" s="824">
        <f t="shared" ref="FES67" si="10301">FES60*$C$65*$C67</f>
        <v>0</v>
      </c>
      <c r="FEU67" s="824">
        <f t="shared" ref="FEU67" si="10302">FEU60*$C$65*$C67</f>
        <v>0</v>
      </c>
      <c r="FEW67" s="824">
        <f t="shared" ref="FEW67" si="10303">FEW60*$C$65*$C67</f>
        <v>0</v>
      </c>
      <c r="FEY67" s="824">
        <f t="shared" ref="FEY67" si="10304">FEY60*$C$65*$C67</f>
        <v>0</v>
      </c>
      <c r="FFA67" s="824">
        <f t="shared" ref="FFA67" si="10305">FFA60*$C$65*$C67</f>
        <v>0</v>
      </c>
      <c r="FFC67" s="824">
        <f t="shared" ref="FFC67" si="10306">FFC60*$C$65*$C67</f>
        <v>0</v>
      </c>
      <c r="FFE67" s="824">
        <f t="shared" ref="FFE67" si="10307">FFE60*$C$65*$C67</f>
        <v>0</v>
      </c>
      <c r="FFG67" s="824">
        <f t="shared" ref="FFG67" si="10308">FFG60*$C$65*$C67</f>
        <v>0</v>
      </c>
      <c r="FFI67" s="824">
        <f t="shared" ref="FFI67" si="10309">FFI60*$C$65*$C67</f>
        <v>0</v>
      </c>
      <c r="FFK67" s="824">
        <f t="shared" ref="FFK67" si="10310">FFK60*$C$65*$C67</f>
        <v>0</v>
      </c>
      <c r="FFM67" s="824">
        <f t="shared" ref="FFM67" si="10311">FFM60*$C$65*$C67</f>
        <v>0</v>
      </c>
      <c r="FFO67" s="824">
        <f t="shared" ref="FFO67" si="10312">FFO60*$C$65*$C67</f>
        <v>0</v>
      </c>
      <c r="FFQ67" s="824">
        <f t="shared" ref="FFQ67" si="10313">FFQ60*$C$65*$C67</f>
        <v>0</v>
      </c>
      <c r="FFS67" s="824">
        <f t="shared" ref="FFS67" si="10314">FFS60*$C$65*$C67</f>
        <v>0</v>
      </c>
      <c r="FFU67" s="824">
        <f t="shared" ref="FFU67" si="10315">FFU60*$C$65*$C67</f>
        <v>0</v>
      </c>
      <c r="FFW67" s="824">
        <f t="shared" ref="FFW67" si="10316">FFW60*$C$65*$C67</f>
        <v>0</v>
      </c>
      <c r="FFY67" s="824">
        <f t="shared" ref="FFY67" si="10317">FFY60*$C$65*$C67</f>
        <v>0</v>
      </c>
      <c r="FGA67" s="824">
        <f t="shared" ref="FGA67" si="10318">FGA60*$C$65*$C67</f>
        <v>0</v>
      </c>
      <c r="FGC67" s="824">
        <f t="shared" ref="FGC67" si="10319">FGC60*$C$65*$C67</f>
        <v>0</v>
      </c>
      <c r="FGE67" s="824">
        <f t="shared" ref="FGE67" si="10320">FGE60*$C$65*$C67</f>
        <v>0</v>
      </c>
      <c r="FGG67" s="824">
        <f t="shared" ref="FGG67" si="10321">FGG60*$C$65*$C67</f>
        <v>0</v>
      </c>
      <c r="FGI67" s="824">
        <f t="shared" ref="FGI67" si="10322">FGI60*$C$65*$C67</f>
        <v>0</v>
      </c>
      <c r="FGK67" s="824">
        <f t="shared" ref="FGK67" si="10323">FGK60*$C$65*$C67</f>
        <v>0</v>
      </c>
      <c r="FGM67" s="824">
        <f t="shared" ref="FGM67" si="10324">FGM60*$C$65*$C67</f>
        <v>0</v>
      </c>
      <c r="FGO67" s="824">
        <f t="shared" ref="FGO67" si="10325">FGO60*$C$65*$C67</f>
        <v>0</v>
      </c>
      <c r="FGQ67" s="824">
        <f t="shared" ref="FGQ67" si="10326">FGQ60*$C$65*$C67</f>
        <v>0</v>
      </c>
      <c r="FGS67" s="824">
        <f t="shared" ref="FGS67" si="10327">FGS60*$C$65*$C67</f>
        <v>0</v>
      </c>
      <c r="FGU67" s="824">
        <f t="shared" ref="FGU67" si="10328">FGU60*$C$65*$C67</f>
        <v>0</v>
      </c>
      <c r="FGW67" s="824">
        <f t="shared" ref="FGW67" si="10329">FGW60*$C$65*$C67</f>
        <v>0</v>
      </c>
      <c r="FGY67" s="824">
        <f t="shared" ref="FGY67" si="10330">FGY60*$C$65*$C67</f>
        <v>0</v>
      </c>
      <c r="FHA67" s="824">
        <f t="shared" ref="FHA67" si="10331">FHA60*$C$65*$C67</f>
        <v>0</v>
      </c>
      <c r="FHC67" s="824">
        <f t="shared" ref="FHC67" si="10332">FHC60*$C$65*$C67</f>
        <v>0</v>
      </c>
      <c r="FHE67" s="824">
        <f t="shared" ref="FHE67" si="10333">FHE60*$C$65*$C67</f>
        <v>0</v>
      </c>
      <c r="FHG67" s="824">
        <f t="shared" ref="FHG67" si="10334">FHG60*$C$65*$C67</f>
        <v>0</v>
      </c>
      <c r="FHI67" s="824">
        <f t="shared" ref="FHI67" si="10335">FHI60*$C$65*$C67</f>
        <v>0</v>
      </c>
      <c r="FHK67" s="824">
        <f t="shared" ref="FHK67" si="10336">FHK60*$C$65*$C67</f>
        <v>0</v>
      </c>
      <c r="FHM67" s="824">
        <f t="shared" ref="FHM67" si="10337">FHM60*$C$65*$C67</f>
        <v>0</v>
      </c>
      <c r="FHO67" s="824">
        <f t="shared" ref="FHO67" si="10338">FHO60*$C$65*$C67</f>
        <v>0</v>
      </c>
      <c r="FHQ67" s="824">
        <f t="shared" ref="FHQ67" si="10339">FHQ60*$C$65*$C67</f>
        <v>0</v>
      </c>
      <c r="FHS67" s="824">
        <f t="shared" ref="FHS67" si="10340">FHS60*$C$65*$C67</f>
        <v>0</v>
      </c>
      <c r="FHU67" s="824">
        <f t="shared" ref="FHU67" si="10341">FHU60*$C$65*$C67</f>
        <v>0</v>
      </c>
      <c r="FHW67" s="824">
        <f t="shared" ref="FHW67" si="10342">FHW60*$C$65*$C67</f>
        <v>0</v>
      </c>
      <c r="FHY67" s="824">
        <f t="shared" ref="FHY67" si="10343">FHY60*$C$65*$C67</f>
        <v>0</v>
      </c>
      <c r="FIA67" s="824">
        <f t="shared" ref="FIA67" si="10344">FIA60*$C$65*$C67</f>
        <v>0</v>
      </c>
      <c r="FIC67" s="824">
        <f t="shared" ref="FIC67" si="10345">FIC60*$C$65*$C67</f>
        <v>0</v>
      </c>
      <c r="FIE67" s="824">
        <f t="shared" ref="FIE67" si="10346">FIE60*$C$65*$C67</f>
        <v>0</v>
      </c>
      <c r="FIG67" s="824">
        <f t="shared" ref="FIG67" si="10347">FIG60*$C$65*$C67</f>
        <v>0</v>
      </c>
      <c r="FII67" s="824">
        <f t="shared" ref="FII67" si="10348">FII60*$C$65*$C67</f>
        <v>0</v>
      </c>
      <c r="FIK67" s="824">
        <f t="shared" ref="FIK67" si="10349">FIK60*$C$65*$C67</f>
        <v>0</v>
      </c>
      <c r="FIM67" s="824">
        <f t="shared" ref="FIM67" si="10350">FIM60*$C$65*$C67</f>
        <v>0</v>
      </c>
      <c r="FIO67" s="824">
        <f t="shared" ref="FIO67" si="10351">FIO60*$C$65*$C67</f>
        <v>0</v>
      </c>
      <c r="FIQ67" s="824">
        <f t="shared" ref="FIQ67" si="10352">FIQ60*$C$65*$C67</f>
        <v>0</v>
      </c>
      <c r="FIS67" s="824">
        <f t="shared" ref="FIS67" si="10353">FIS60*$C$65*$C67</f>
        <v>0</v>
      </c>
      <c r="FIU67" s="824">
        <f t="shared" ref="FIU67" si="10354">FIU60*$C$65*$C67</f>
        <v>0</v>
      </c>
      <c r="FIW67" s="824">
        <f t="shared" ref="FIW67" si="10355">FIW60*$C$65*$C67</f>
        <v>0</v>
      </c>
      <c r="FIY67" s="824">
        <f t="shared" ref="FIY67" si="10356">FIY60*$C$65*$C67</f>
        <v>0</v>
      </c>
      <c r="FJA67" s="824">
        <f t="shared" ref="FJA67" si="10357">FJA60*$C$65*$C67</f>
        <v>0</v>
      </c>
      <c r="FJC67" s="824">
        <f t="shared" ref="FJC67" si="10358">FJC60*$C$65*$C67</f>
        <v>0</v>
      </c>
      <c r="FJE67" s="824">
        <f t="shared" ref="FJE67" si="10359">FJE60*$C$65*$C67</f>
        <v>0</v>
      </c>
      <c r="FJG67" s="824">
        <f t="shared" ref="FJG67" si="10360">FJG60*$C$65*$C67</f>
        <v>0</v>
      </c>
      <c r="FJI67" s="824">
        <f t="shared" ref="FJI67" si="10361">FJI60*$C$65*$C67</f>
        <v>0</v>
      </c>
      <c r="FJK67" s="824">
        <f t="shared" ref="FJK67" si="10362">FJK60*$C$65*$C67</f>
        <v>0</v>
      </c>
      <c r="FJM67" s="824">
        <f t="shared" ref="FJM67" si="10363">FJM60*$C$65*$C67</f>
        <v>0</v>
      </c>
      <c r="FJO67" s="824">
        <f t="shared" ref="FJO67" si="10364">FJO60*$C$65*$C67</f>
        <v>0</v>
      </c>
      <c r="FJQ67" s="824">
        <f t="shared" ref="FJQ67" si="10365">FJQ60*$C$65*$C67</f>
        <v>0</v>
      </c>
      <c r="FJS67" s="824">
        <f t="shared" ref="FJS67" si="10366">FJS60*$C$65*$C67</f>
        <v>0</v>
      </c>
      <c r="FJU67" s="824">
        <f t="shared" ref="FJU67" si="10367">FJU60*$C$65*$C67</f>
        <v>0</v>
      </c>
      <c r="FJW67" s="824">
        <f t="shared" ref="FJW67" si="10368">FJW60*$C$65*$C67</f>
        <v>0</v>
      </c>
      <c r="FJY67" s="824">
        <f t="shared" ref="FJY67" si="10369">FJY60*$C$65*$C67</f>
        <v>0</v>
      </c>
      <c r="FKA67" s="824">
        <f t="shared" ref="FKA67" si="10370">FKA60*$C$65*$C67</f>
        <v>0</v>
      </c>
      <c r="FKC67" s="824">
        <f t="shared" ref="FKC67" si="10371">FKC60*$C$65*$C67</f>
        <v>0</v>
      </c>
      <c r="FKE67" s="824">
        <f t="shared" ref="FKE67" si="10372">FKE60*$C$65*$C67</f>
        <v>0</v>
      </c>
      <c r="FKG67" s="824">
        <f t="shared" ref="FKG67" si="10373">FKG60*$C$65*$C67</f>
        <v>0</v>
      </c>
      <c r="FKI67" s="824">
        <f t="shared" ref="FKI67" si="10374">FKI60*$C$65*$C67</f>
        <v>0</v>
      </c>
      <c r="FKK67" s="824">
        <f t="shared" ref="FKK67" si="10375">FKK60*$C$65*$C67</f>
        <v>0</v>
      </c>
      <c r="FKM67" s="824">
        <f t="shared" ref="FKM67" si="10376">FKM60*$C$65*$C67</f>
        <v>0</v>
      </c>
      <c r="FKO67" s="824">
        <f t="shared" ref="FKO67" si="10377">FKO60*$C$65*$C67</f>
        <v>0</v>
      </c>
      <c r="FKQ67" s="824">
        <f t="shared" ref="FKQ67" si="10378">FKQ60*$C$65*$C67</f>
        <v>0</v>
      </c>
      <c r="FKS67" s="824">
        <f t="shared" ref="FKS67" si="10379">FKS60*$C$65*$C67</f>
        <v>0</v>
      </c>
      <c r="FKU67" s="824">
        <f t="shared" ref="FKU67" si="10380">FKU60*$C$65*$C67</f>
        <v>0</v>
      </c>
      <c r="FKW67" s="824">
        <f t="shared" ref="FKW67" si="10381">FKW60*$C$65*$C67</f>
        <v>0</v>
      </c>
      <c r="FKY67" s="824">
        <f t="shared" ref="FKY67" si="10382">FKY60*$C$65*$C67</f>
        <v>0</v>
      </c>
      <c r="FLA67" s="824">
        <f t="shared" ref="FLA67" si="10383">FLA60*$C$65*$C67</f>
        <v>0</v>
      </c>
      <c r="FLC67" s="824">
        <f t="shared" ref="FLC67" si="10384">FLC60*$C$65*$C67</f>
        <v>0</v>
      </c>
      <c r="FLE67" s="824">
        <f t="shared" ref="FLE67" si="10385">FLE60*$C$65*$C67</f>
        <v>0</v>
      </c>
      <c r="FLG67" s="824">
        <f t="shared" ref="FLG67" si="10386">FLG60*$C$65*$C67</f>
        <v>0</v>
      </c>
      <c r="FLI67" s="824">
        <f t="shared" ref="FLI67" si="10387">FLI60*$C$65*$C67</f>
        <v>0</v>
      </c>
      <c r="FLK67" s="824">
        <f t="shared" ref="FLK67" si="10388">FLK60*$C$65*$C67</f>
        <v>0</v>
      </c>
      <c r="FLM67" s="824">
        <f t="shared" ref="FLM67" si="10389">FLM60*$C$65*$C67</f>
        <v>0</v>
      </c>
      <c r="FLO67" s="824">
        <f t="shared" ref="FLO67" si="10390">FLO60*$C$65*$C67</f>
        <v>0</v>
      </c>
      <c r="FLQ67" s="824">
        <f t="shared" ref="FLQ67" si="10391">FLQ60*$C$65*$C67</f>
        <v>0</v>
      </c>
      <c r="FLS67" s="824">
        <f t="shared" ref="FLS67" si="10392">FLS60*$C$65*$C67</f>
        <v>0</v>
      </c>
      <c r="FLU67" s="824">
        <f t="shared" ref="FLU67" si="10393">FLU60*$C$65*$C67</f>
        <v>0</v>
      </c>
      <c r="FLW67" s="824">
        <f t="shared" ref="FLW67" si="10394">FLW60*$C$65*$C67</f>
        <v>0</v>
      </c>
      <c r="FLY67" s="824">
        <f t="shared" ref="FLY67" si="10395">FLY60*$C$65*$C67</f>
        <v>0</v>
      </c>
      <c r="FMA67" s="824">
        <f t="shared" ref="FMA67" si="10396">FMA60*$C$65*$C67</f>
        <v>0</v>
      </c>
      <c r="FMC67" s="824">
        <f t="shared" ref="FMC67" si="10397">FMC60*$C$65*$C67</f>
        <v>0</v>
      </c>
      <c r="FME67" s="824">
        <f t="shared" ref="FME67" si="10398">FME60*$C$65*$C67</f>
        <v>0</v>
      </c>
      <c r="FMG67" s="824">
        <f t="shared" ref="FMG67" si="10399">FMG60*$C$65*$C67</f>
        <v>0</v>
      </c>
      <c r="FMI67" s="824">
        <f t="shared" ref="FMI67" si="10400">FMI60*$C$65*$C67</f>
        <v>0</v>
      </c>
      <c r="FMK67" s="824">
        <f t="shared" ref="FMK67" si="10401">FMK60*$C$65*$C67</f>
        <v>0</v>
      </c>
      <c r="FMM67" s="824">
        <f t="shared" ref="FMM67" si="10402">FMM60*$C$65*$C67</f>
        <v>0</v>
      </c>
      <c r="FMO67" s="824">
        <f t="shared" ref="FMO67" si="10403">FMO60*$C$65*$C67</f>
        <v>0</v>
      </c>
      <c r="FMQ67" s="824">
        <f t="shared" ref="FMQ67" si="10404">FMQ60*$C$65*$C67</f>
        <v>0</v>
      </c>
      <c r="FMS67" s="824">
        <f t="shared" ref="FMS67" si="10405">FMS60*$C$65*$C67</f>
        <v>0</v>
      </c>
      <c r="FMU67" s="824">
        <f t="shared" ref="FMU67" si="10406">FMU60*$C$65*$C67</f>
        <v>0</v>
      </c>
      <c r="FMW67" s="824">
        <f t="shared" ref="FMW67" si="10407">FMW60*$C$65*$C67</f>
        <v>0</v>
      </c>
      <c r="FMY67" s="824">
        <f t="shared" ref="FMY67" si="10408">FMY60*$C$65*$C67</f>
        <v>0</v>
      </c>
      <c r="FNA67" s="824">
        <f t="shared" ref="FNA67" si="10409">FNA60*$C$65*$C67</f>
        <v>0</v>
      </c>
      <c r="FNC67" s="824">
        <f t="shared" ref="FNC67" si="10410">FNC60*$C$65*$C67</f>
        <v>0</v>
      </c>
      <c r="FNE67" s="824">
        <f t="shared" ref="FNE67" si="10411">FNE60*$C$65*$C67</f>
        <v>0</v>
      </c>
      <c r="FNG67" s="824">
        <f t="shared" ref="FNG67" si="10412">FNG60*$C$65*$C67</f>
        <v>0</v>
      </c>
      <c r="FNI67" s="824">
        <f t="shared" ref="FNI67" si="10413">FNI60*$C$65*$C67</f>
        <v>0</v>
      </c>
      <c r="FNK67" s="824">
        <f t="shared" ref="FNK67" si="10414">FNK60*$C$65*$C67</f>
        <v>0</v>
      </c>
      <c r="FNM67" s="824">
        <f t="shared" ref="FNM67" si="10415">FNM60*$C$65*$C67</f>
        <v>0</v>
      </c>
      <c r="FNO67" s="824">
        <f t="shared" ref="FNO67" si="10416">FNO60*$C$65*$C67</f>
        <v>0</v>
      </c>
      <c r="FNQ67" s="824">
        <f t="shared" ref="FNQ67" si="10417">FNQ60*$C$65*$C67</f>
        <v>0</v>
      </c>
      <c r="FNS67" s="824">
        <f t="shared" ref="FNS67" si="10418">FNS60*$C$65*$C67</f>
        <v>0</v>
      </c>
      <c r="FNU67" s="824">
        <f t="shared" ref="FNU67" si="10419">FNU60*$C$65*$C67</f>
        <v>0</v>
      </c>
      <c r="FNW67" s="824">
        <f t="shared" ref="FNW67" si="10420">FNW60*$C$65*$C67</f>
        <v>0</v>
      </c>
      <c r="FNY67" s="824">
        <f t="shared" ref="FNY67" si="10421">FNY60*$C$65*$C67</f>
        <v>0</v>
      </c>
      <c r="FOA67" s="824">
        <f t="shared" ref="FOA67" si="10422">FOA60*$C$65*$C67</f>
        <v>0</v>
      </c>
      <c r="FOC67" s="824">
        <f t="shared" ref="FOC67" si="10423">FOC60*$C$65*$C67</f>
        <v>0</v>
      </c>
      <c r="FOE67" s="824">
        <f t="shared" ref="FOE67" si="10424">FOE60*$C$65*$C67</f>
        <v>0</v>
      </c>
      <c r="FOG67" s="824">
        <f t="shared" ref="FOG67" si="10425">FOG60*$C$65*$C67</f>
        <v>0</v>
      </c>
      <c r="FOI67" s="824">
        <f t="shared" ref="FOI67" si="10426">FOI60*$C$65*$C67</f>
        <v>0</v>
      </c>
      <c r="FOK67" s="824">
        <f t="shared" ref="FOK67" si="10427">FOK60*$C$65*$C67</f>
        <v>0</v>
      </c>
      <c r="FOM67" s="824">
        <f t="shared" ref="FOM67" si="10428">FOM60*$C$65*$C67</f>
        <v>0</v>
      </c>
      <c r="FOO67" s="824">
        <f t="shared" ref="FOO67" si="10429">FOO60*$C$65*$C67</f>
        <v>0</v>
      </c>
      <c r="FOQ67" s="824">
        <f t="shared" ref="FOQ67" si="10430">FOQ60*$C$65*$C67</f>
        <v>0</v>
      </c>
      <c r="FOS67" s="824">
        <f t="shared" ref="FOS67" si="10431">FOS60*$C$65*$C67</f>
        <v>0</v>
      </c>
      <c r="FOU67" s="824">
        <f t="shared" ref="FOU67" si="10432">FOU60*$C$65*$C67</f>
        <v>0</v>
      </c>
      <c r="FOW67" s="824">
        <f t="shared" ref="FOW67" si="10433">FOW60*$C$65*$C67</f>
        <v>0</v>
      </c>
      <c r="FOY67" s="824">
        <f t="shared" ref="FOY67" si="10434">FOY60*$C$65*$C67</f>
        <v>0</v>
      </c>
      <c r="FPA67" s="824">
        <f t="shared" ref="FPA67" si="10435">FPA60*$C$65*$C67</f>
        <v>0</v>
      </c>
      <c r="FPC67" s="824">
        <f t="shared" ref="FPC67" si="10436">FPC60*$C$65*$C67</f>
        <v>0</v>
      </c>
      <c r="FPE67" s="824">
        <f t="shared" ref="FPE67" si="10437">FPE60*$C$65*$C67</f>
        <v>0</v>
      </c>
      <c r="FPG67" s="824">
        <f t="shared" ref="FPG67" si="10438">FPG60*$C$65*$C67</f>
        <v>0</v>
      </c>
      <c r="FPI67" s="824">
        <f t="shared" ref="FPI67" si="10439">FPI60*$C$65*$C67</f>
        <v>0</v>
      </c>
      <c r="FPK67" s="824">
        <f t="shared" ref="FPK67" si="10440">FPK60*$C$65*$C67</f>
        <v>0</v>
      </c>
      <c r="FPM67" s="824">
        <f t="shared" ref="FPM67" si="10441">FPM60*$C$65*$C67</f>
        <v>0</v>
      </c>
      <c r="FPO67" s="824">
        <f t="shared" ref="FPO67" si="10442">FPO60*$C$65*$C67</f>
        <v>0</v>
      </c>
      <c r="FPQ67" s="824">
        <f t="shared" ref="FPQ67" si="10443">FPQ60*$C$65*$C67</f>
        <v>0</v>
      </c>
      <c r="FPS67" s="824">
        <f t="shared" ref="FPS67" si="10444">FPS60*$C$65*$C67</f>
        <v>0</v>
      </c>
      <c r="FPU67" s="824">
        <f t="shared" ref="FPU67" si="10445">FPU60*$C$65*$C67</f>
        <v>0</v>
      </c>
      <c r="FPW67" s="824">
        <f t="shared" ref="FPW67" si="10446">FPW60*$C$65*$C67</f>
        <v>0</v>
      </c>
      <c r="FPY67" s="824">
        <f t="shared" ref="FPY67" si="10447">FPY60*$C$65*$C67</f>
        <v>0</v>
      </c>
      <c r="FQA67" s="824">
        <f t="shared" ref="FQA67" si="10448">FQA60*$C$65*$C67</f>
        <v>0</v>
      </c>
      <c r="FQC67" s="824">
        <f t="shared" ref="FQC67" si="10449">FQC60*$C$65*$C67</f>
        <v>0</v>
      </c>
      <c r="FQE67" s="824">
        <f t="shared" ref="FQE67" si="10450">FQE60*$C$65*$C67</f>
        <v>0</v>
      </c>
      <c r="FQG67" s="824">
        <f t="shared" ref="FQG67" si="10451">FQG60*$C$65*$C67</f>
        <v>0</v>
      </c>
      <c r="FQI67" s="824">
        <f t="shared" ref="FQI67" si="10452">FQI60*$C$65*$C67</f>
        <v>0</v>
      </c>
      <c r="FQK67" s="824">
        <f t="shared" ref="FQK67" si="10453">FQK60*$C$65*$C67</f>
        <v>0</v>
      </c>
      <c r="FQM67" s="824">
        <f t="shared" ref="FQM67" si="10454">FQM60*$C$65*$C67</f>
        <v>0</v>
      </c>
      <c r="FQO67" s="824">
        <f t="shared" ref="FQO67" si="10455">FQO60*$C$65*$C67</f>
        <v>0</v>
      </c>
      <c r="FQQ67" s="824">
        <f t="shared" ref="FQQ67" si="10456">FQQ60*$C$65*$C67</f>
        <v>0</v>
      </c>
      <c r="FQS67" s="824">
        <f t="shared" ref="FQS67" si="10457">FQS60*$C$65*$C67</f>
        <v>0</v>
      </c>
      <c r="FQU67" s="824">
        <f t="shared" ref="FQU67" si="10458">FQU60*$C$65*$C67</f>
        <v>0</v>
      </c>
      <c r="FQW67" s="824">
        <f t="shared" ref="FQW67" si="10459">FQW60*$C$65*$C67</f>
        <v>0</v>
      </c>
      <c r="FQY67" s="824">
        <f t="shared" ref="FQY67" si="10460">FQY60*$C$65*$C67</f>
        <v>0</v>
      </c>
      <c r="FRA67" s="824">
        <f t="shared" ref="FRA67" si="10461">FRA60*$C$65*$C67</f>
        <v>0</v>
      </c>
      <c r="FRC67" s="824">
        <f t="shared" ref="FRC67" si="10462">FRC60*$C$65*$C67</f>
        <v>0</v>
      </c>
      <c r="FRE67" s="824">
        <f t="shared" ref="FRE67" si="10463">FRE60*$C$65*$C67</f>
        <v>0</v>
      </c>
      <c r="FRG67" s="824">
        <f t="shared" ref="FRG67" si="10464">FRG60*$C$65*$C67</f>
        <v>0</v>
      </c>
      <c r="FRI67" s="824">
        <f t="shared" ref="FRI67" si="10465">FRI60*$C$65*$C67</f>
        <v>0</v>
      </c>
      <c r="FRK67" s="824">
        <f t="shared" ref="FRK67" si="10466">FRK60*$C$65*$C67</f>
        <v>0</v>
      </c>
      <c r="FRM67" s="824">
        <f t="shared" ref="FRM67" si="10467">FRM60*$C$65*$C67</f>
        <v>0</v>
      </c>
      <c r="FRO67" s="824">
        <f t="shared" ref="FRO67" si="10468">FRO60*$C$65*$C67</f>
        <v>0</v>
      </c>
      <c r="FRQ67" s="824">
        <f t="shared" ref="FRQ67" si="10469">FRQ60*$C$65*$C67</f>
        <v>0</v>
      </c>
      <c r="FRS67" s="824">
        <f t="shared" ref="FRS67" si="10470">FRS60*$C$65*$C67</f>
        <v>0</v>
      </c>
      <c r="FRU67" s="824">
        <f t="shared" ref="FRU67" si="10471">FRU60*$C$65*$C67</f>
        <v>0</v>
      </c>
      <c r="FRW67" s="824">
        <f t="shared" ref="FRW67" si="10472">FRW60*$C$65*$C67</f>
        <v>0</v>
      </c>
      <c r="FRY67" s="824">
        <f t="shared" ref="FRY67" si="10473">FRY60*$C$65*$C67</f>
        <v>0</v>
      </c>
      <c r="FSA67" s="824">
        <f t="shared" ref="FSA67" si="10474">FSA60*$C$65*$C67</f>
        <v>0</v>
      </c>
      <c r="FSC67" s="824">
        <f t="shared" ref="FSC67" si="10475">FSC60*$C$65*$C67</f>
        <v>0</v>
      </c>
      <c r="FSE67" s="824">
        <f t="shared" ref="FSE67" si="10476">FSE60*$C$65*$C67</f>
        <v>0</v>
      </c>
      <c r="FSG67" s="824">
        <f t="shared" ref="FSG67" si="10477">FSG60*$C$65*$C67</f>
        <v>0</v>
      </c>
      <c r="FSI67" s="824">
        <f t="shared" ref="FSI67" si="10478">FSI60*$C$65*$C67</f>
        <v>0</v>
      </c>
      <c r="FSK67" s="824">
        <f t="shared" ref="FSK67" si="10479">FSK60*$C$65*$C67</f>
        <v>0</v>
      </c>
      <c r="FSM67" s="824">
        <f t="shared" ref="FSM67" si="10480">FSM60*$C$65*$C67</f>
        <v>0</v>
      </c>
      <c r="FSO67" s="824">
        <f t="shared" ref="FSO67" si="10481">FSO60*$C$65*$C67</f>
        <v>0</v>
      </c>
      <c r="FSQ67" s="824">
        <f t="shared" ref="FSQ67" si="10482">FSQ60*$C$65*$C67</f>
        <v>0</v>
      </c>
      <c r="FSS67" s="824">
        <f t="shared" ref="FSS67" si="10483">FSS60*$C$65*$C67</f>
        <v>0</v>
      </c>
      <c r="FSU67" s="824">
        <f t="shared" ref="FSU67" si="10484">FSU60*$C$65*$C67</f>
        <v>0</v>
      </c>
      <c r="FSW67" s="824">
        <f t="shared" ref="FSW67" si="10485">FSW60*$C$65*$C67</f>
        <v>0</v>
      </c>
      <c r="FSY67" s="824">
        <f t="shared" ref="FSY67" si="10486">FSY60*$C$65*$C67</f>
        <v>0</v>
      </c>
      <c r="FTA67" s="824">
        <f t="shared" ref="FTA67" si="10487">FTA60*$C$65*$C67</f>
        <v>0</v>
      </c>
      <c r="FTC67" s="824">
        <f t="shared" ref="FTC67" si="10488">FTC60*$C$65*$C67</f>
        <v>0</v>
      </c>
      <c r="FTE67" s="824">
        <f t="shared" ref="FTE67" si="10489">FTE60*$C$65*$C67</f>
        <v>0</v>
      </c>
      <c r="FTG67" s="824">
        <f t="shared" ref="FTG67" si="10490">FTG60*$C$65*$C67</f>
        <v>0</v>
      </c>
      <c r="FTI67" s="824">
        <f t="shared" ref="FTI67" si="10491">FTI60*$C$65*$C67</f>
        <v>0</v>
      </c>
      <c r="FTK67" s="824">
        <f t="shared" ref="FTK67" si="10492">FTK60*$C$65*$C67</f>
        <v>0</v>
      </c>
      <c r="FTM67" s="824">
        <f t="shared" ref="FTM67" si="10493">FTM60*$C$65*$C67</f>
        <v>0</v>
      </c>
      <c r="FTO67" s="824">
        <f t="shared" ref="FTO67" si="10494">FTO60*$C$65*$C67</f>
        <v>0</v>
      </c>
      <c r="FTQ67" s="824">
        <f t="shared" ref="FTQ67" si="10495">FTQ60*$C$65*$C67</f>
        <v>0</v>
      </c>
      <c r="FTS67" s="824">
        <f t="shared" ref="FTS67" si="10496">FTS60*$C$65*$C67</f>
        <v>0</v>
      </c>
      <c r="FTU67" s="824">
        <f t="shared" ref="FTU67" si="10497">FTU60*$C$65*$C67</f>
        <v>0</v>
      </c>
      <c r="FTW67" s="824">
        <f t="shared" ref="FTW67" si="10498">FTW60*$C$65*$C67</f>
        <v>0</v>
      </c>
      <c r="FTY67" s="824">
        <f t="shared" ref="FTY67" si="10499">FTY60*$C$65*$C67</f>
        <v>0</v>
      </c>
      <c r="FUA67" s="824">
        <f t="shared" ref="FUA67" si="10500">FUA60*$C$65*$C67</f>
        <v>0</v>
      </c>
      <c r="FUC67" s="824">
        <f t="shared" ref="FUC67" si="10501">FUC60*$C$65*$C67</f>
        <v>0</v>
      </c>
      <c r="FUE67" s="824">
        <f t="shared" ref="FUE67" si="10502">FUE60*$C$65*$C67</f>
        <v>0</v>
      </c>
      <c r="FUG67" s="824">
        <f t="shared" ref="FUG67" si="10503">FUG60*$C$65*$C67</f>
        <v>0</v>
      </c>
      <c r="FUI67" s="824">
        <f t="shared" ref="FUI67" si="10504">FUI60*$C$65*$C67</f>
        <v>0</v>
      </c>
      <c r="FUK67" s="824">
        <f t="shared" ref="FUK67" si="10505">FUK60*$C$65*$C67</f>
        <v>0</v>
      </c>
      <c r="FUM67" s="824">
        <f t="shared" ref="FUM67" si="10506">FUM60*$C$65*$C67</f>
        <v>0</v>
      </c>
      <c r="FUO67" s="824">
        <f t="shared" ref="FUO67" si="10507">FUO60*$C$65*$C67</f>
        <v>0</v>
      </c>
      <c r="FUQ67" s="824">
        <f t="shared" ref="FUQ67" si="10508">FUQ60*$C$65*$C67</f>
        <v>0</v>
      </c>
      <c r="FUS67" s="824">
        <f t="shared" ref="FUS67" si="10509">FUS60*$C$65*$C67</f>
        <v>0</v>
      </c>
      <c r="FUU67" s="824">
        <f t="shared" ref="FUU67" si="10510">FUU60*$C$65*$C67</f>
        <v>0</v>
      </c>
      <c r="FUW67" s="824">
        <f t="shared" ref="FUW67" si="10511">FUW60*$C$65*$C67</f>
        <v>0</v>
      </c>
      <c r="FUY67" s="824">
        <f t="shared" ref="FUY67" si="10512">FUY60*$C$65*$C67</f>
        <v>0</v>
      </c>
      <c r="FVA67" s="824">
        <f t="shared" ref="FVA67" si="10513">FVA60*$C$65*$C67</f>
        <v>0</v>
      </c>
      <c r="FVC67" s="824">
        <f t="shared" ref="FVC67" si="10514">FVC60*$C$65*$C67</f>
        <v>0</v>
      </c>
      <c r="FVE67" s="824">
        <f t="shared" ref="FVE67" si="10515">FVE60*$C$65*$C67</f>
        <v>0</v>
      </c>
      <c r="FVG67" s="824">
        <f t="shared" ref="FVG67" si="10516">FVG60*$C$65*$C67</f>
        <v>0</v>
      </c>
      <c r="FVI67" s="824">
        <f t="shared" ref="FVI67" si="10517">FVI60*$C$65*$C67</f>
        <v>0</v>
      </c>
      <c r="FVK67" s="824">
        <f t="shared" ref="FVK67" si="10518">FVK60*$C$65*$C67</f>
        <v>0</v>
      </c>
      <c r="FVM67" s="824">
        <f t="shared" ref="FVM67" si="10519">FVM60*$C$65*$C67</f>
        <v>0</v>
      </c>
      <c r="FVO67" s="824">
        <f t="shared" ref="FVO67" si="10520">FVO60*$C$65*$C67</f>
        <v>0</v>
      </c>
      <c r="FVQ67" s="824">
        <f t="shared" ref="FVQ67" si="10521">FVQ60*$C$65*$C67</f>
        <v>0</v>
      </c>
      <c r="FVS67" s="824">
        <f t="shared" ref="FVS67" si="10522">FVS60*$C$65*$C67</f>
        <v>0</v>
      </c>
      <c r="FVU67" s="824">
        <f t="shared" ref="FVU67" si="10523">FVU60*$C$65*$C67</f>
        <v>0</v>
      </c>
      <c r="FVW67" s="824">
        <f t="shared" ref="FVW67" si="10524">FVW60*$C$65*$C67</f>
        <v>0</v>
      </c>
      <c r="FVY67" s="824">
        <f t="shared" ref="FVY67" si="10525">FVY60*$C$65*$C67</f>
        <v>0</v>
      </c>
      <c r="FWA67" s="824">
        <f t="shared" ref="FWA67" si="10526">FWA60*$C$65*$C67</f>
        <v>0</v>
      </c>
      <c r="FWC67" s="824">
        <f t="shared" ref="FWC67" si="10527">FWC60*$C$65*$C67</f>
        <v>0</v>
      </c>
      <c r="FWE67" s="824">
        <f t="shared" ref="FWE67" si="10528">FWE60*$C$65*$C67</f>
        <v>0</v>
      </c>
      <c r="FWG67" s="824">
        <f t="shared" ref="FWG67" si="10529">FWG60*$C$65*$C67</f>
        <v>0</v>
      </c>
      <c r="FWI67" s="824">
        <f t="shared" ref="FWI67" si="10530">FWI60*$C$65*$C67</f>
        <v>0</v>
      </c>
      <c r="FWK67" s="824">
        <f t="shared" ref="FWK67" si="10531">FWK60*$C$65*$C67</f>
        <v>0</v>
      </c>
      <c r="FWM67" s="824">
        <f t="shared" ref="FWM67" si="10532">FWM60*$C$65*$C67</f>
        <v>0</v>
      </c>
      <c r="FWO67" s="824">
        <f t="shared" ref="FWO67" si="10533">FWO60*$C$65*$C67</f>
        <v>0</v>
      </c>
      <c r="FWQ67" s="824">
        <f t="shared" ref="FWQ67" si="10534">FWQ60*$C$65*$C67</f>
        <v>0</v>
      </c>
      <c r="FWS67" s="824">
        <f t="shared" ref="FWS67" si="10535">FWS60*$C$65*$C67</f>
        <v>0</v>
      </c>
      <c r="FWU67" s="824">
        <f t="shared" ref="FWU67" si="10536">FWU60*$C$65*$C67</f>
        <v>0</v>
      </c>
      <c r="FWW67" s="824">
        <f t="shared" ref="FWW67" si="10537">FWW60*$C$65*$C67</f>
        <v>0</v>
      </c>
      <c r="FWY67" s="824">
        <f t="shared" ref="FWY67" si="10538">FWY60*$C$65*$C67</f>
        <v>0</v>
      </c>
      <c r="FXA67" s="824">
        <f t="shared" ref="FXA67" si="10539">FXA60*$C$65*$C67</f>
        <v>0</v>
      </c>
      <c r="FXC67" s="824">
        <f t="shared" ref="FXC67" si="10540">FXC60*$C$65*$C67</f>
        <v>0</v>
      </c>
      <c r="FXE67" s="824">
        <f t="shared" ref="FXE67" si="10541">FXE60*$C$65*$C67</f>
        <v>0</v>
      </c>
      <c r="FXG67" s="824">
        <f t="shared" ref="FXG67" si="10542">FXG60*$C$65*$C67</f>
        <v>0</v>
      </c>
      <c r="FXI67" s="824">
        <f t="shared" ref="FXI67" si="10543">FXI60*$C$65*$C67</f>
        <v>0</v>
      </c>
      <c r="FXK67" s="824">
        <f t="shared" ref="FXK67" si="10544">FXK60*$C$65*$C67</f>
        <v>0</v>
      </c>
      <c r="FXM67" s="824">
        <f t="shared" ref="FXM67" si="10545">FXM60*$C$65*$C67</f>
        <v>0</v>
      </c>
      <c r="FXO67" s="824">
        <f t="shared" ref="FXO67" si="10546">FXO60*$C$65*$C67</f>
        <v>0</v>
      </c>
      <c r="FXQ67" s="824">
        <f t="shared" ref="FXQ67" si="10547">FXQ60*$C$65*$C67</f>
        <v>0</v>
      </c>
      <c r="FXS67" s="824">
        <f t="shared" ref="FXS67" si="10548">FXS60*$C$65*$C67</f>
        <v>0</v>
      </c>
      <c r="FXU67" s="824">
        <f t="shared" ref="FXU67" si="10549">FXU60*$C$65*$C67</f>
        <v>0</v>
      </c>
      <c r="FXW67" s="824">
        <f t="shared" ref="FXW67" si="10550">FXW60*$C$65*$C67</f>
        <v>0</v>
      </c>
      <c r="FXY67" s="824">
        <f t="shared" ref="FXY67" si="10551">FXY60*$C$65*$C67</f>
        <v>0</v>
      </c>
      <c r="FYA67" s="824">
        <f t="shared" ref="FYA67" si="10552">FYA60*$C$65*$C67</f>
        <v>0</v>
      </c>
      <c r="FYC67" s="824">
        <f t="shared" ref="FYC67" si="10553">FYC60*$C$65*$C67</f>
        <v>0</v>
      </c>
      <c r="FYE67" s="824">
        <f t="shared" ref="FYE67" si="10554">FYE60*$C$65*$C67</f>
        <v>0</v>
      </c>
      <c r="FYG67" s="824">
        <f t="shared" ref="FYG67" si="10555">FYG60*$C$65*$C67</f>
        <v>0</v>
      </c>
      <c r="FYI67" s="824">
        <f t="shared" ref="FYI67" si="10556">FYI60*$C$65*$C67</f>
        <v>0</v>
      </c>
      <c r="FYK67" s="824">
        <f t="shared" ref="FYK67" si="10557">FYK60*$C$65*$C67</f>
        <v>0</v>
      </c>
      <c r="FYM67" s="824">
        <f t="shared" ref="FYM67" si="10558">FYM60*$C$65*$C67</f>
        <v>0</v>
      </c>
      <c r="FYO67" s="824">
        <f t="shared" ref="FYO67" si="10559">FYO60*$C$65*$C67</f>
        <v>0</v>
      </c>
      <c r="FYQ67" s="824">
        <f t="shared" ref="FYQ67" si="10560">FYQ60*$C$65*$C67</f>
        <v>0</v>
      </c>
      <c r="FYS67" s="824">
        <f t="shared" ref="FYS67" si="10561">FYS60*$C$65*$C67</f>
        <v>0</v>
      </c>
      <c r="FYU67" s="824">
        <f t="shared" ref="FYU67" si="10562">FYU60*$C$65*$C67</f>
        <v>0</v>
      </c>
      <c r="FYW67" s="824">
        <f t="shared" ref="FYW67" si="10563">FYW60*$C$65*$C67</f>
        <v>0</v>
      </c>
      <c r="FYY67" s="824">
        <f t="shared" ref="FYY67" si="10564">FYY60*$C$65*$C67</f>
        <v>0</v>
      </c>
      <c r="FZA67" s="824">
        <f t="shared" ref="FZA67" si="10565">FZA60*$C$65*$C67</f>
        <v>0</v>
      </c>
      <c r="FZC67" s="824">
        <f t="shared" ref="FZC67" si="10566">FZC60*$C$65*$C67</f>
        <v>0</v>
      </c>
      <c r="FZE67" s="824">
        <f t="shared" ref="FZE67" si="10567">FZE60*$C$65*$C67</f>
        <v>0</v>
      </c>
      <c r="FZG67" s="824">
        <f t="shared" ref="FZG67" si="10568">FZG60*$C$65*$C67</f>
        <v>0</v>
      </c>
      <c r="FZI67" s="824">
        <f t="shared" ref="FZI67" si="10569">FZI60*$C$65*$C67</f>
        <v>0</v>
      </c>
      <c r="FZK67" s="824">
        <f t="shared" ref="FZK67" si="10570">FZK60*$C$65*$C67</f>
        <v>0</v>
      </c>
      <c r="FZM67" s="824">
        <f t="shared" ref="FZM67" si="10571">FZM60*$C$65*$C67</f>
        <v>0</v>
      </c>
      <c r="FZO67" s="824">
        <f t="shared" ref="FZO67" si="10572">FZO60*$C$65*$C67</f>
        <v>0</v>
      </c>
      <c r="FZQ67" s="824">
        <f t="shared" ref="FZQ67" si="10573">FZQ60*$C$65*$C67</f>
        <v>0</v>
      </c>
      <c r="FZS67" s="824">
        <f t="shared" ref="FZS67" si="10574">FZS60*$C$65*$C67</f>
        <v>0</v>
      </c>
      <c r="FZU67" s="824">
        <f t="shared" ref="FZU67" si="10575">FZU60*$C$65*$C67</f>
        <v>0</v>
      </c>
      <c r="FZW67" s="824">
        <f t="shared" ref="FZW67" si="10576">FZW60*$C$65*$C67</f>
        <v>0</v>
      </c>
      <c r="FZY67" s="824">
        <f t="shared" ref="FZY67" si="10577">FZY60*$C$65*$C67</f>
        <v>0</v>
      </c>
      <c r="GAA67" s="824">
        <f t="shared" ref="GAA67" si="10578">GAA60*$C$65*$C67</f>
        <v>0</v>
      </c>
      <c r="GAC67" s="824">
        <f t="shared" ref="GAC67" si="10579">GAC60*$C$65*$C67</f>
        <v>0</v>
      </c>
      <c r="GAE67" s="824">
        <f t="shared" ref="GAE67" si="10580">GAE60*$C$65*$C67</f>
        <v>0</v>
      </c>
      <c r="GAG67" s="824">
        <f t="shared" ref="GAG67" si="10581">GAG60*$C$65*$C67</f>
        <v>0</v>
      </c>
      <c r="GAI67" s="824">
        <f t="shared" ref="GAI67" si="10582">GAI60*$C$65*$C67</f>
        <v>0</v>
      </c>
      <c r="GAK67" s="824">
        <f t="shared" ref="GAK67" si="10583">GAK60*$C$65*$C67</f>
        <v>0</v>
      </c>
      <c r="GAM67" s="824">
        <f t="shared" ref="GAM67" si="10584">GAM60*$C$65*$C67</f>
        <v>0</v>
      </c>
      <c r="GAO67" s="824">
        <f t="shared" ref="GAO67" si="10585">GAO60*$C$65*$C67</f>
        <v>0</v>
      </c>
      <c r="GAQ67" s="824">
        <f t="shared" ref="GAQ67" si="10586">GAQ60*$C$65*$C67</f>
        <v>0</v>
      </c>
      <c r="GAS67" s="824">
        <f t="shared" ref="GAS67" si="10587">GAS60*$C$65*$C67</f>
        <v>0</v>
      </c>
      <c r="GAU67" s="824">
        <f t="shared" ref="GAU67" si="10588">GAU60*$C$65*$C67</f>
        <v>0</v>
      </c>
      <c r="GAW67" s="824">
        <f t="shared" ref="GAW67" si="10589">GAW60*$C$65*$C67</f>
        <v>0</v>
      </c>
      <c r="GAY67" s="824">
        <f t="shared" ref="GAY67" si="10590">GAY60*$C$65*$C67</f>
        <v>0</v>
      </c>
      <c r="GBA67" s="824">
        <f t="shared" ref="GBA67" si="10591">GBA60*$C$65*$C67</f>
        <v>0</v>
      </c>
      <c r="GBC67" s="824">
        <f t="shared" ref="GBC67" si="10592">GBC60*$C$65*$C67</f>
        <v>0</v>
      </c>
      <c r="GBE67" s="824">
        <f t="shared" ref="GBE67" si="10593">GBE60*$C$65*$C67</f>
        <v>0</v>
      </c>
      <c r="GBG67" s="824">
        <f t="shared" ref="GBG67" si="10594">GBG60*$C$65*$C67</f>
        <v>0</v>
      </c>
      <c r="GBI67" s="824">
        <f t="shared" ref="GBI67" si="10595">GBI60*$C$65*$C67</f>
        <v>0</v>
      </c>
      <c r="GBK67" s="824">
        <f t="shared" ref="GBK67" si="10596">GBK60*$C$65*$C67</f>
        <v>0</v>
      </c>
      <c r="GBM67" s="824">
        <f t="shared" ref="GBM67" si="10597">GBM60*$C$65*$C67</f>
        <v>0</v>
      </c>
      <c r="GBO67" s="824">
        <f t="shared" ref="GBO67" si="10598">GBO60*$C$65*$C67</f>
        <v>0</v>
      </c>
      <c r="GBQ67" s="824">
        <f t="shared" ref="GBQ67" si="10599">GBQ60*$C$65*$C67</f>
        <v>0</v>
      </c>
      <c r="GBS67" s="824">
        <f t="shared" ref="GBS67" si="10600">GBS60*$C$65*$C67</f>
        <v>0</v>
      </c>
      <c r="GBU67" s="824">
        <f t="shared" ref="GBU67" si="10601">GBU60*$C$65*$C67</f>
        <v>0</v>
      </c>
      <c r="GBW67" s="824">
        <f t="shared" ref="GBW67" si="10602">GBW60*$C$65*$C67</f>
        <v>0</v>
      </c>
      <c r="GBY67" s="824">
        <f t="shared" ref="GBY67" si="10603">GBY60*$C$65*$C67</f>
        <v>0</v>
      </c>
      <c r="GCA67" s="824">
        <f t="shared" ref="GCA67" si="10604">GCA60*$C$65*$C67</f>
        <v>0</v>
      </c>
      <c r="GCC67" s="824">
        <f t="shared" ref="GCC67" si="10605">GCC60*$C$65*$C67</f>
        <v>0</v>
      </c>
      <c r="GCE67" s="824">
        <f t="shared" ref="GCE67" si="10606">GCE60*$C$65*$C67</f>
        <v>0</v>
      </c>
      <c r="GCG67" s="824">
        <f t="shared" ref="GCG67" si="10607">GCG60*$C$65*$C67</f>
        <v>0</v>
      </c>
      <c r="GCI67" s="824">
        <f t="shared" ref="GCI67" si="10608">GCI60*$C$65*$C67</f>
        <v>0</v>
      </c>
      <c r="GCK67" s="824">
        <f t="shared" ref="GCK67" si="10609">GCK60*$C$65*$C67</f>
        <v>0</v>
      </c>
      <c r="GCM67" s="824">
        <f t="shared" ref="GCM67" si="10610">GCM60*$C$65*$C67</f>
        <v>0</v>
      </c>
      <c r="GCO67" s="824">
        <f t="shared" ref="GCO67" si="10611">GCO60*$C$65*$C67</f>
        <v>0</v>
      </c>
      <c r="GCQ67" s="824">
        <f t="shared" ref="GCQ67" si="10612">GCQ60*$C$65*$C67</f>
        <v>0</v>
      </c>
      <c r="GCS67" s="824">
        <f t="shared" ref="GCS67" si="10613">GCS60*$C$65*$C67</f>
        <v>0</v>
      </c>
      <c r="GCU67" s="824">
        <f t="shared" ref="GCU67" si="10614">GCU60*$C$65*$C67</f>
        <v>0</v>
      </c>
      <c r="GCW67" s="824">
        <f t="shared" ref="GCW67" si="10615">GCW60*$C$65*$C67</f>
        <v>0</v>
      </c>
      <c r="GCY67" s="824">
        <f t="shared" ref="GCY67" si="10616">GCY60*$C$65*$C67</f>
        <v>0</v>
      </c>
      <c r="GDA67" s="824">
        <f t="shared" ref="GDA67" si="10617">GDA60*$C$65*$C67</f>
        <v>0</v>
      </c>
      <c r="GDC67" s="824">
        <f t="shared" ref="GDC67" si="10618">GDC60*$C$65*$C67</f>
        <v>0</v>
      </c>
      <c r="GDE67" s="824">
        <f t="shared" ref="GDE67" si="10619">GDE60*$C$65*$C67</f>
        <v>0</v>
      </c>
      <c r="GDG67" s="824">
        <f t="shared" ref="GDG67" si="10620">GDG60*$C$65*$C67</f>
        <v>0</v>
      </c>
      <c r="GDI67" s="824">
        <f t="shared" ref="GDI67" si="10621">GDI60*$C$65*$C67</f>
        <v>0</v>
      </c>
      <c r="GDK67" s="824">
        <f t="shared" ref="GDK67" si="10622">GDK60*$C$65*$C67</f>
        <v>0</v>
      </c>
      <c r="GDM67" s="824">
        <f t="shared" ref="GDM67" si="10623">GDM60*$C$65*$C67</f>
        <v>0</v>
      </c>
      <c r="GDO67" s="824">
        <f t="shared" ref="GDO67" si="10624">GDO60*$C$65*$C67</f>
        <v>0</v>
      </c>
      <c r="GDQ67" s="824">
        <f t="shared" ref="GDQ67" si="10625">GDQ60*$C$65*$C67</f>
        <v>0</v>
      </c>
      <c r="GDS67" s="824">
        <f t="shared" ref="GDS67" si="10626">GDS60*$C$65*$C67</f>
        <v>0</v>
      </c>
      <c r="GDU67" s="824">
        <f t="shared" ref="GDU67" si="10627">GDU60*$C$65*$C67</f>
        <v>0</v>
      </c>
      <c r="GDW67" s="824">
        <f t="shared" ref="GDW67" si="10628">GDW60*$C$65*$C67</f>
        <v>0</v>
      </c>
      <c r="GDY67" s="824">
        <f t="shared" ref="GDY67" si="10629">GDY60*$C$65*$C67</f>
        <v>0</v>
      </c>
      <c r="GEA67" s="824">
        <f t="shared" ref="GEA67" si="10630">GEA60*$C$65*$C67</f>
        <v>0</v>
      </c>
      <c r="GEC67" s="824">
        <f t="shared" ref="GEC67" si="10631">GEC60*$C$65*$C67</f>
        <v>0</v>
      </c>
      <c r="GEE67" s="824">
        <f t="shared" ref="GEE67" si="10632">GEE60*$C$65*$C67</f>
        <v>0</v>
      </c>
      <c r="GEG67" s="824">
        <f t="shared" ref="GEG67" si="10633">GEG60*$C$65*$C67</f>
        <v>0</v>
      </c>
      <c r="GEI67" s="824">
        <f t="shared" ref="GEI67" si="10634">GEI60*$C$65*$C67</f>
        <v>0</v>
      </c>
      <c r="GEK67" s="824">
        <f t="shared" ref="GEK67" si="10635">GEK60*$C$65*$C67</f>
        <v>0</v>
      </c>
      <c r="GEM67" s="824">
        <f t="shared" ref="GEM67" si="10636">GEM60*$C$65*$C67</f>
        <v>0</v>
      </c>
      <c r="GEO67" s="824">
        <f t="shared" ref="GEO67" si="10637">GEO60*$C$65*$C67</f>
        <v>0</v>
      </c>
      <c r="GEQ67" s="824">
        <f t="shared" ref="GEQ67" si="10638">GEQ60*$C$65*$C67</f>
        <v>0</v>
      </c>
      <c r="GES67" s="824">
        <f t="shared" ref="GES67" si="10639">GES60*$C$65*$C67</f>
        <v>0</v>
      </c>
      <c r="GEU67" s="824">
        <f t="shared" ref="GEU67" si="10640">GEU60*$C$65*$C67</f>
        <v>0</v>
      </c>
      <c r="GEW67" s="824">
        <f t="shared" ref="GEW67" si="10641">GEW60*$C$65*$C67</f>
        <v>0</v>
      </c>
      <c r="GEY67" s="824">
        <f t="shared" ref="GEY67" si="10642">GEY60*$C$65*$C67</f>
        <v>0</v>
      </c>
      <c r="GFA67" s="824">
        <f t="shared" ref="GFA67" si="10643">GFA60*$C$65*$C67</f>
        <v>0</v>
      </c>
      <c r="GFC67" s="824">
        <f t="shared" ref="GFC67" si="10644">GFC60*$C$65*$C67</f>
        <v>0</v>
      </c>
      <c r="GFE67" s="824">
        <f t="shared" ref="GFE67" si="10645">GFE60*$C$65*$C67</f>
        <v>0</v>
      </c>
      <c r="GFG67" s="824">
        <f t="shared" ref="GFG67" si="10646">GFG60*$C$65*$C67</f>
        <v>0</v>
      </c>
      <c r="GFI67" s="824">
        <f t="shared" ref="GFI67" si="10647">GFI60*$C$65*$C67</f>
        <v>0</v>
      </c>
      <c r="GFK67" s="824">
        <f t="shared" ref="GFK67" si="10648">GFK60*$C$65*$C67</f>
        <v>0</v>
      </c>
      <c r="GFM67" s="824">
        <f t="shared" ref="GFM67" si="10649">GFM60*$C$65*$C67</f>
        <v>0</v>
      </c>
      <c r="GFO67" s="824">
        <f t="shared" ref="GFO67" si="10650">GFO60*$C$65*$C67</f>
        <v>0</v>
      </c>
      <c r="GFQ67" s="824">
        <f t="shared" ref="GFQ67" si="10651">GFQ60*$C$65*$C67</f>
        <v>0</v>
      </c>
      <c r="GFS67" s="824">
        <f t="shared" ref="GFS67" si="10652">GFS60*$C$65*$C67</f>
        <v>0</v>
      </c>
      <c r="GFU67" s="824">
        <f t="shared" ref="GFU67" si="10653">GFU60*$C$65*$C67</f>
        <v>0</v>
      </c>
      <c r="GFW67" s="824">
        <f t="shared" ref="GFW67" si="10654">GFW60*$C$65*$C67</f>
        <v>0</v>
      </c>
      <c r="GFY67" s="824">
        <f t="shared" ref="GFY67" si="10655">GFY60*$C$65*$C67</f>
        <v>0</v>
      </c>
      <c r="GGA67" s="824">
        <f t="shared" ref="GGA67" si="10656">GGA60*$C$65*$C67</f>
        <v>0</v>
      </c>
      <c r="GGC67" s="824">
        <f t="shared" ref="GGC67" si="10657">GGC60*$C$65*$C67</f>
        <v>0</v>
      </c>
      <c r="GGE67" s="824">
        <f t="shared" ref="GGE67" si="10658">GGE60*$C$65*$C67</f>
        <v>0</v>
      </c>
      <c r="GGG67" s="824">
        <f t="shared" ref="GGG67" si="10659">GGG60*$C$65*$C67</f>
        <v>0</v>
      </c>
      <c r="GGI67" s="824">
        <f t="shared" ref="GGI67" si="10660">GGI60*$C$65*$C67</f>
        <v>0</v>
      </c>
      <c r="GGK67" s="824">
        <f t="shared" ref="GGK67" si="10661">GGK60*$C$65*$C67</f>
        <v>0</v>
      </c>
      <c r="GGM67" s="824">
        <f t="shared" ref="GGM67" si="10662">GGM60*$C$65*$C67</f>
        <v>0</v>
      </c>
      <c r="GGO67" s="824">
        <f t="shared" ref="GGO67" si="10663">GGO60*$C$65*$C67</f>
        <v>0</v>
      </c>
      <c r="GGQ67" s="824">
        <f t="shared" ref="GGQ67" si="10664">GGQ60*$C$65*$C67</f>
        <v>0</v>
      </c>
      <c r="GGS67" s="824">
        <f t="shared" ref="GGS67" si="10665">GGS60*$C$65*$C67</f>
        <v>0</v>
      </c>
      <c r="GGU67" s="824">
        <f t="shared" ref="GGU67" si="10666">GGU60*$C$65*$C67</f>
        <v>0</v>
      </c>
      <c r="GGW67" s="824">
        <f t="shared" ref="GGW67" si="10667">GGW60*$C$65*$C67</f>
        <v>0</v>
      </c>
      <c r="GGY67" s="824">
        <f t="shared" ref="GGY67" si="10668">GGY60*$C$65*$C67</f>
        <v>0</v>
      </c>
      <c r="GHA67" s="824">
        <f t="shared" ref="GHA67" si="10669">GHA60*$C$65*$C67</f>
        <v>0</v>
      </c>
      <c r="GHC67" s="824">
        <f t="shared" ref="GHC67" si="10670">GHC60*$C$65*$C67</f>
        <v>0</v>
      </c>
      <c r="GHE67" s="824">
        <f t="shared" ref="GHE67" si="10671">GHE60*$C$65*$C67</f>
        <v>0</v>
      </c>
      <c r="GHG67" s="824">
        <f t="shared" ref="GHG67" si="10672">GHG60*$C$65*$C67</f>
        <v>0</v>
      </c>
      <c r="GHI67" s="824">
        <f t="shared" ref="GHI67" si="10673">GHI60*$C$65*$C67</f>
        <v>0</v>
      </c>
      <c r="GHK67" s="824">
        <f t="shared" ref="GHK67" si="10674">GHK60*$C$65*$C67</f>
        <v>0</v>
      </c>
      <c r="GHM67" s="824">
        <f t="shared" ref="GHM67" si="10675">GHM60*$C$65*$C67</f>
        <v>0</v>
      </c>
      <c r="GHO67" s="824">
        <f t="shared" ref="GHO67" si="10676">GHO60*$C$65*$C67</f>
        <v>0</v>
      </c>
      <c r="GHQ67" s="824">
        <f t="shared" ref="GHQ67" si="10677">GHQ60*$C$65*$C67</f>
        <v>0</v>
      </c>
      <c r="GHS67" s="824">
        <f t="shared" ref="GHS67" si="10678">GHS60*$C$65*$C67</f>
        <v>0</v>
      </c>
      <c r="GHU67" s="824">
        <f t="shared" ref="GHU67" si="10679">GHU60*$C$65*$C67</f>
        <v>0</v>
      </c>
      <c r="GHW67" s="824">
        <f t="shared" ref="GHW67" si="10680">GHW60*$C$65*$C67</f>
        <v>0</v>
      </c>
      <c r="GHY67" s="824">
        <f t="shared" ref="GHY67" si="10681">GHY60*$C$65*$C67</f>
        <v>0</v>
      </c>
      <c r="GIA67" s="824">
        <f t="shared" ref="GIA67" si="10682">GIA60*$C$65*$C67</f>
        <v>0</v>
      </c>
      <c r="GIC67" s="824">
        <f t="shared" ref="GIC67" si="10683">GIC60*$C$65*$C67</f>
        <v>0</v>
      </c>
      <c r="GIE67" s="824">
        <f t="shared" ref="GIE67" si="10684">GIE60*$C$65*$C67</f>
        <v>0</v>
      </c>
      <c r="GIG67" s="824">
        <f t="shared" ref="GIG67" si="10685">GIG60*$C$65*$C67</f>
        <v>0</v>
      </c>
      <c r="GII67" s="824">
        <f t="shared" ref="GII67" si="10686">GII60*$C$65*$C67</f>
        <v>0</v>
      </c>
      <c r="GIK67" s="824">
        <f t="shared" ref="GIK67" si="10687">GIK60*$C$65*$C67</f>
        <v>0</v>
      </c>
      <c r="GIM67" s="824">
        <f t="shared" ref="GIM67" si="10688">GIM60*$C$65*$C67</f>
        <v>0</v>
      </c>
      <c r="GIO67" s="824">
        <f t="shared" ref="GIO67" si="10689">GIO60*$C$65*$C67</f>
        <v>0</v>
      </c>
      <c r="GIQ67" s="824">
        <f t="shared" ref="GIQ67" si="10690">GIQ60*$C$65*$C67</f>
        <v>0</v>
      </c>
      <c r="GIS67" s="824">
        <f t="shared" ref="GIS67" si="10691">GIS60*$C$65*$C67</f>
        <v>0</v>
      </c>
      <c r="GIU67" s="824">
        <f t="shared" ref="GIU67" si="10692">GIU60*$C$65*$C67</f>
        <v>0</v>
      </c>
      <c r="GIW67" s="824">
        <f t="shared" ref="GIW67" si="10693">GIW60*$C$65*$C67</f>
        <v>0</v>
      </c>
      <c r="GIY67" s="824">
        <f t="shared" ref="GIY67" si="10694">GIY60*$C$65*$C67</f>
        <v>0</v>
      </c>
      <c r="GJA67" s="824">
        <f t="shared" ref="GJA67" si="10695">GJA60*$C$65*$C67</f>
        <v>0</v>
      </c>
      <c r="GJC67" s="824">
        <f t="shared" ref="GJC67" si="10696">GJC60*$C$65*$C67</f>
        <v>0</v>
      </c>
      <c r="GJE67" s="824">
        <f t="shared" ref="GJE67" si="10697">GJE60*$C$65*$C67</f>
        <v>0</v>
      </c>
      <c r="GJG67" s="824">
        <f t="shared" ref="GJG67" si="10698">GJG60*$C$65*$C67</f>
        <v>0</v>
      </c>
      <c r="GJI67" s="824">
        <f t="shared" ref="GJI67" si="10699">GJI60*$C$65*$C67</f>
        <v>0</v>
      </c>
      <c r="GJK67" s="824">
        <f t="shared" ref="GJK67" si="10700">GJK60*$C$65*$C67</f>
        <v>0</v>
      </c>
      <c r="GJM67" s="824">
        <f t="shared" ref="GJM67" si="10701">GJM60*$C$65*$C67</f>
        <v>0</v>
      </c>
      <c r="GJO67" s="824">
        <f t="shared" ref="GJO67" si="10702">GJO60*$C$65*$C67</f>
        <v>0</v>
      </c>
      <c r="GJQ67" s="824">
        <f t="shared" ref="GJQ67" si="10703">GJQ60*$C$65*$C67</f>
        <v>0</v>
      </c>
      <c r="GJS67" s="824">
        <f t="shared" ref="GJS67" si="10704">GJS60*$C$65*$C67</f>
        <v>0</v>
      </c>
      <c r="GJU67" s="824">
        <f t="shared" ref="GJU67" si="10705">GJU60*$C$65*$C67</f>
        <v>0</v>
      </c>
      <c r="GJW67" s="824">
        <f t="shared" ref="GJW67" si="10706">GJW60*$C$65*$C67</f>
        <v>0</v>
      </c>
      <c r="GJY67" s="824">
        <f t="shared" ref="GJY67" si="10707">GJY60*$C$65*$C67</f>
        <v>0</v>
      </c>
      <c r="GKA67" s="824">
        <f t="shared" ref="GKA67" si="10708">GKA60*$C$65*$C67</f>
        <v>0</v>
      </c>
      <c r="GKC67" s="824">
        <f t="shared" ref="GKC67" si="10709">GKC60*$C$65*$C67</f>
        <v>0</v>
      </c>
      <c r="GKE67" s="824">
        <f t="shared" ref="GKE67" si="10710">GKE60*$C$65*$C67</f>
        <v>0</v>
      </c>
      <c r="GKG67" s="824">
        <f t="shared" ref="GKG67" si="10711">GKG60*$C$65*$C67</f>
        <v>0</v>
      </c>
      <c r="GKI67" s="824">
        <f t="shared" ref="GKI67" si="10712">GKI60*$C$65*$C67</f>
        <v>0</v>
      </c>
      <c r="GKK67" s="824">
        <f t="shared" ref="GKK67" si="10713">GKK60*$C$65*$C67</f>
        <v>0</v>
      </c>
      <c r="GKM67" s="824">
        <f t="shared" ref="GKM67" si="10714">GKM60*$C$65*$C67</f>
        <v>0</v>
      </c>
      <c r="GKO67" s="824">
        <f t="shared" ref="GKO67" si="10715">GKO60*$C$65*$C67</f>
        <v>0</v>
      </c>
      <c r="GKQ67" s="824">
        <f t="shared" ref="GKQ67" si="10716">GKQ60*$C$65*$C67</f>
        <v>0</v>
      </c>
      <c r="GKS67" s="824">
        <f t="shared" ref="GKS67" si="10717">GKS60*$C$65*$C67</f>
        <v>0</v>
      </c>
      <c r="GKU67" s="824">
        <f t="shared" ref="GKU67" si="10718">GKU60*$C$65*$C67</f>
        <v>0</v>
      </c>
      <c r="GKW67" s="824">
        <f t="shared" ref="GKW67" si="10719">GKW60*$C$65*$C67</f>
        <v>0</v>
      </c>
      <c r="GKY67" s="824">
        <f t="shared" ref="GKY67" si="10720">GKY60*$C$65*$C67</f>
        <v>0</v>
      </c>
      <c r="GLA67" s="824">
        <f t="shared" ref="GLA67" si="10721">GLA60*$C$65*$C67</f>
        <v>0</v>
      </c>
      <c r="GLC67" s="824">
        <f t="shared" ref="GLC67" si="10722">GLC60*$C$65*$C67</f>
        <v>0</v>
      </c>
      <c r="GLE67" s="824">
        <f t="shared" ref="GLE67" si="10723">GLE60*$C$65*$C67</f>
        <v>0</v>
      </c>
      <c r="GLG67" s="824">
        <f t="shared" ref="GLG67" si="10724">GLG60*$C$65*$C67</f>
        <v>0</v>
      </c>
      <c r="GLI67" s="824">
        <f t="shared" ref="GLI67" si="10725">GLI60*$C$65*$C67</f>
        <v>0</v>
      </c>
      <c r="GLK67" s="824">
        <f t="shared" ref="GLK67" si="10726">GLK60*$C$65*$C67</f>
        <v>0</v>
      </c>
      <c r="GLM67" s="824">
        <f t="shared" ref="GLM67" si="10727">GLM60*$C$65*$C67</f>
        <v>0</v>
      </c>
      <c r="GLO67" s="824">
        <f t="shared" ref="GLO67" si="10728">GLO60*$C$65*$C67</f>
        <v>0</v>
      </c>
      <c r="GLQ67" s="824">
        <f t="shared" ref="GLQ67" si="10729">GLQ60*$C$65*$C67</f>
        <v>0</v>
      </c>
      <c r="GLS67" s="824">
        <f t="shared" ref="GLS67" si="10730">GLS60*$C$65*$C67</f>
        <v>0</v>
      </c>
      <c r="GLU67" s="824">
        <f t="shared" ref="GLU67" si="10731">GLU60*$C$65*$C67</f>
        <v>0</v>
      </c>
      <c r="GLW67" s="824">
        <f t="shared" ref="GLW67" si="10732">GLW60*$C$65*$C67</f>
        <v>0</v>
      </c>
      <c r="GLY67" s="824">
        <f t="shared" ref="GLY67" si="10733">GLY60*$C$65*$C67</f>
        <v>0</v>
      </c>
      <c r="GMA67" s="824">
        <f t="shared" ref="GMA67" si="10734">GMA60*$C$65*$C67</f>
        <v>0</v>
      </c>
      <c r="GMC67" s="824">
        <f t="shared" ref="GMC67" si="10735">GMC60*$C$65*$C67</f>
        <v>0</v>
      </c>
      <c r="GME67" s="824">
        <f t="shared" ref="GME67" si="10736">GME60*$C$65*$C67</f>
        <v>0</v>
      </c>
      <c r="GMG67" s="824">
        <f t="shared" ref="GMG67" si="10737">GMG60*$C$65*$C67</f>
        <v>0</v>
      </c>
      <c r="GMI67" s="824">
        <f t="shared" ref="GMI67" si="10738">GMI60*$C$65*$C67</f>
        <v>0</v>
      </c>
      <c r="GMK67" s="824">
        <f t="shared" ref="GMK67" si="10739">GMK60*$C$65*$C67</f>
        <v>0</v>
      </c>
      <c r="GMM67" s="824">
        <f t="shared" ref="GMM67" si="10740">GMM60*$C$65*$C67</f>
        <v>0</v>
      </c>
      <c r="GMO67" s="824">
        <f t="shared" ref="GMO67" si="10741">GMO60*$C$65*$C67</f>
        <v>0</v>
      </c>
      <c r="GMQ67" s="824">
        <f t="shared" ref="GMQ67" si="10742">GMQ60*$C$65*$C67</f>
        <v>0</v>
      </c>
      <c r="GMS67" s="824">
        <f t="shared" ref="GMS67" si="10743">GMS60*$C$65*$C67</f>
        <v>0</v>
      </c>
      <c r="GMU67" s="824">
        <f t="shared" ref="GMU67" si="10744">GMU60*$C$65*$C67</f>
        <v>0</v>
      </c>
      <c r="GMW67" s="824">
        <f t="shared" ref="GMW67" si="10745">GMW60*$C$65*$C67</f>
        <v>0</v>
      </c>
      <c r="GMY67" s="824">
        <f t="shared" ref="GMY67" si="10746">GMY60*$C$65*$C67</f>
        <v>0</v>
      </c>
      <c r="GNA67" s="824">
        <f t="shared" ref="GNA67" si="10747">GNA60*$C$65*$C67</f>
        <v>0</v>
      </c>
      <c r="GNC67" s="824">
        <f t="shared" ref="GNC67" si="10748">GNC60*$C$65*$C67</f>
        <v>0</v>
      </c>
      <c r="GNE67" s="824">
        <f t="shared" ref="GNE67" si="10749">GNE60*$C$65*$C67</f>
        <v>0</v>
      </c>
      <c r="GNG67" s="824">
        <f t="shared" ref="GNG67" si="10750">GNG60*$C$65*$C67</f>
        <v>0</v>
      </c>
      <c r="GNI67" s="824">
        <f t="shared" ref="GNI67" si="10751">GNI60*$C$65*$C67</f>
        <v>0</v>
      </c>
      <c r="GNK67" s="824">
        <f t="shared" ref="GNK67" si="10752">GNK60*$C$65*$C67</f>
        <v>0</v>
      </c>
      <c r="GNM67" s="824">
        <f t="shared" ref="GNM67" si="10753">GNM60*$C$65*$C67</f>
        <v>0</v>
      </c>
      <c r="GNO67" s="824">
        <f t="shared" ref="GNO67" si="10754">GNO60*$C$65*$C67</f>
        <v>0</v>
      </c>
      <c r="GNQ67" s="824">
        <f t="shared" ref="GNQ67" si="10755">GNQ60*$C$65*$C67</f>
        <v>0</v>
      </c>
      <c r="GNS67" s="824">
        <f t="shared" ref="GNS67" si="10756">GNS60*$C$65*$C67</f>
        <v>0</v>
      </c>
      <c r="GNU67" s="824">
        <f t="shared" ref="GNU67" si="10757">GNU60*$C$65*$C67</f>
        <v>0</v>
      </c>
      <c r="GNW67" s="824">
        <f t="shared" ref="GNW67" si="10758">GNW60*$C$65*$C67</f>
        <v>0</v>
      </c>
      <c r="GNY67" s="824">
        <f t="shared" ref="GNY67" si="10759">GNY60*$C$65*$C67</f>
        <v>0</v>
      </c>
      <c r="GOA67" s="824">
        <f t="shared" ref="GOA67" si="10760">GOA60*$C$65*$C67</f>
        <v>0</v>
      </c>
      <c r="GOC67" s="824">
        <f t="shared" ref="GOC67" si="10761">GOC60*$C$65*$C67</f>
        <v>0</v>
      </c>
      <c r="GOE67" s="824">
        <f t="shared" ref="GOE67" si="10762">GOE60*$C$65*$C67</f>
        <v>0</v>
      </c>
      <c r="GOG67" s="824">
        <f t="shared" ref="GOG67" si="10763">GOG60*$C$65*$C67</f>
        <v>0</v>
      </c>
      <c r="GOI67" s="824">
        <f t="shared" ref="GOI67" si="10764">GOI60*$C$65*$C67</f>
        <v>0</v>
      </c>
      <c r="GOK67" s="824">
        <f t="shared" ref="GOK67" si="10765">GOK60*$C$65*$C67</f>
        <v>0</v>
      </c>
      <c r="GOM67" s="824">
        <f t="shared" ref="GOM67" si="10766">GOM60*$C$65*$C67</f>
        <v>0</v>
      </c>
      <c r="GOO67" s="824">
        <f t="shared" ref="GOO67" si="10767">GOO60*$C$65*$C67</f>
        <v>0</v>
      </c>
      <c r="GOQ67" s="824">
        <f t="shared" ref="GOQ67" si="10768">GOQ60*$C$65*$C67</f>
        <v>0</v>
      </c>
      <c r="GOS67" s="824">
        <f t="shared" ref="GOS67" si="10769">GOS60*$C$65*$C67</f>
        <v>0</v>
      </c>
      <c r="GOU67" s="824">
        <f t="shared" ref="GOU67" si="10770">GOU60*$C$65*$C67</f>
        <v>0</v>
      </c>
      <c r="GOW67" s="824">
        <f t="shared" ref="GOW67" si="10771">GOW60*$C$65*$C67</f>
        <v>0</v>
      </c>
      <c r="GOY67" s="824">
        <f t="shared" ref="GOY67" si="10772">GOY60*$C$65*$C67</f>
        <v>0</v>
      </c>
      <c r="GPA67" s="824">
        <f t="shared" ref="GPA67" si="10773">GPA60*$C$65*$C67</f>
        <v>0</v>
      </c>
      <c r="GPC67" s="824">
        <f t="shared" ref="GPC67" si="10774">GPC60*$C$65*$C67</f>
        <v>0</v>
      </c>
      <c r="GPE67" s="824">
        <f t="shared" ref="GPE67" si="10775">GPE60*$C$65*$C67</f>
        <v>0</v>
      </c>
      <c r="GPG67" s="824">
        <f t="shared" ref="GPG67" si="10776">GPG60*$C$65*$C67</f>
        <v>0</v>
      </c>
      <c r="GPI67" s="824">
        <f t="shared" ref="GPI67" si="10777">GPI60*$C$65*$C67</f>
        <v>0</v>
      </c>
      <c r="GPK67" s="824">
        <f t="shared" ref="GPK67" si="10778">GPK60*$C$65*$C67</f>
        <v>0</v>
      </c>
      <c r="GPM67" s="824">
        <f t="shared" ref="GPM67" si="10779">GPM60*$C$65*$C67</f>
        <v>0</v>
      </c>
      <c r="GPO67" s="824">
        <f t="shared" ref="GPO67" si="10780">GPO60*$C$65*$C67</f>
        <v>0</v>
      </c>
      <c r="GPQ67" s="824">
        <f t="shared" ref="GPQ67" si="10781">GPQ60*$C$65*$C67</f>
        <v>0</v>
      </c>
      <c r="GPS67" s="824">
        <f t="shared" ref="GPS67" si="10782">GPS60*$C$65*$C67</f>
        <v>0</v>
      </c>
      <c r="GPU67" s="824">
        <f t="shared" ref="GPU67" si="10783">GPU60*$C$65*$C67</f>
        <v>0</v>
      </c>
      <c r="GPW67" s="824">
        <f t="shared" ref="GPW67" si="10784">GPW60*$C$65*$C67</f>
        <v>0</v>
      </c>
      <c r="GPY67" s="824">
        <f t="shared" ref="GPY67" si="10785">GPY60*$C$65*$C67</f>
        <v>0</v>
      </c>
      <c r="GQA67" s="824">
        <f t="shared" ref="GQA67" si="10786">GQA60*$C$65*$C67</f>
        <v>0</v>
      </c>
      <c r="GQC67" s="824">
        <f t="shared" ref="GQC67" si="10787">GQC60*$C$65*$C67</f>
        <v>0</v>
      </c>
      <c r="GQE67" s="824">
        <f t="shared" ref="GQE67" si="10788">GQE60*$C$65*$C67</f>
        <v>0</v>
      </c>
      <c r="GQG67" s="824">
        <f t="shared" ref="GQG67" si="10789">GQG60*$C$65*$C67</f>
        <v>0</v>
      </c>
      <c r="GQI67" s="824">
        <f t="shared" ref="GQI67" si="10790">GQI60*$C$65*$C67</f>
        <v>0</v>
      </c>
      <c r="GQK67" s="824">
        <f t="shared" ref="GQK67" si="10791">GQK60*$C$65*$C67</f>
        <v>0</v>
      </c>
      <c r="GQM67" s="824">
        <f t="shared" ref="GQM67" si="10792">GQM60*$C$65*$C67</f>
        <v>0</v>
      </c>
      <c r="GQO67" s="824">
        <f t="shared" ref="GQO67" si="10793">GQO60*$C$65*$C67</f>
        <v>0</v>
      </c>
      <c r="GQQ67" s="824">
        <f t="shared" ref="GQQ67" si="10794">GQQ60*$C$65*$C67</f>
        <v>0</v>
      </c>
      <c r="GQS67" s="824">
        <f t="shared" ref="GQS67" si="10795">GQS60*$C$65*$C67</f>
        <v>0</v>
      </c>
      <c r="GQU67" s="824">
        <f t="shared" ref="GQU67" si="10796">GQU60*$C$65*$C67</f>
        <v>0</v>
      </c>
      <c r="GQW67" s="824">
        <f t="shared" ref="GQW67" si="10797">GQW60*$C$65*$C67</f>
        <v>0</v>
      </c>
      <c r="GQY67" s="824">
        <f t="shared" ref="GQY67" si="10798">GQY60*$C$65*$C67</f>
        <v>0</v>
      </c>
      <c r="GRA67" s="824">
        <f t="shared" ref="GRA67" si="10799">GRA60*$C$65*$C67</f>
        <v>0</v>
      </c>
      <c r="GRC67" s="824">
        <f t="shared" ref="GRC67" si="10800">GRC60*$C$65*$C67</f>
        <v>0</v>
      </c>
      <c r="GRE67" s="824">
        <f t="shared" ref="GRE67" si="10801">GRE60*$C$65*$C67</f>
        <v>0</v>
      </c>
      <c r="GRG67" s="824">
        <f t="shared" ref="GRG67" si="10802">GRG60*$C$65*$C67</f>
        <v>0</v>
      </c>
      <c r="GRI67" s="824">
        <f t="shared" ref="GRI67" si="10803">GRI60*$C$65*$C67</f>
        <v>0</v>
      </c>
      <c r="GRK67" s="824">
        <f t="shared" ref="GRK67" si="10804">GRK60*$C$65*$C67</f>
        <v>0</v>
      </c>
      <c r="GRM67" s="824">
        <f t="shared" ref="GRM67" si="10805">GRM60*$C$65*$C67</f>
        <v>0</v>
      </c>
      <c r="GRO67" s="824">
        <f t="shared" ref="GRO67" si="10806">GRO60*$C$65*$C67</f>
        <v>0</v>
      </c>
      <c r="GRQ67" s="824">
        <f t="shared" ref="GRQ67" si="10807">GRQ60*$C$65*$C67</f>
        <v>0</v>
      </c>
      <c r="GRS67" s="824">
        <f t="shared" ref="GRS67" si="10808">GRS60*$C$65*$C67</f>
        <v>0</v>
      </c>
      <c r="GRU67" s="824">
        <f t="shared" ref="GRU67" si="10809">GRU60*$C$65*$C67</f>
        <v>0</v>
      </c>
      <c r="GRW67" s="824">
        <f t="shared" ref="GRW67" si="10810">GRW60*$C$65*$C67</f>
        <v>0</v>
      </c>
      <c r="GRY67" s="824">
        <f t="shared" ref="GRY67" si="10811">GRY60*$C$65*$C67</f>
        <v>0</v>
      </c>
      <c r="GSA67" s="824">
        <f t="shared" ref="GSA67" si="10812">GSA60*$C$65*$C67</f>
        <v>0</v>
      </c>
      <c r="GSC67" s="824">
        <f t="shared" ref="GSC67" si="10813">GSC60*$C$65*$C67</f>
        <v>0</v>
      </c>
      <c r="GSE67" s="824">
        <f t="shared" ref="GSE67" si="10814">GSE60*$C$65*$C67</f>
        <v>0</v>
      </c>
      <c r="GSG67" s="824">
        <f t="shared" ref="GSG67" si="10815">GSG60*$C$65*$C67</f>
        <v>0</v>
      </c>
      <c r="GSI67" s="824">
        <f t="shared" ref="GSI67" si="10816">GSI60*$C$65*$C67</f>
        <v>0</v>
      </c>
      <c r="GSK67" s="824">
        <f t="shared" ref="GSK67" si="10817">GSK60*$C$65*$C67</f>
        <v>0</v>
      </c>
      <c r="GSM67" s="824">
        <f t="shared" ref="GSM67" si="10818">GSM60*$C$65*$C67</f>
        <v>0</v>
      </c>
      <c r="GSO67" s="824">
        <f t="shared" ref="GSO67" si="10819">GSO60*$C$65*$C67</f>
        <v>0</v>
      </c>
      <c r="GSQ67" s="824">
        <f t="shared" ref="GSQ67" si="10820">GSQ60*$C$65*$C67</f>
        <v>0</v>
      </c>
      <c r="GSS67" s="824">
        <f t="shared" ref="GSS67" si="10821">GSS60*$C$65*$C67</f>
        <v>0</v>
      </c>
      <c r="GSU67" s="824">
        <f t="shared" ref="GSU67" si="10822">GSU60*$C$65*$C67</f>
        <v>0</v>
      </c>
      <c r="GSW67" s="824">
        <f t="shared" ref="GSW67" si="10823">GSW60*$C$65*$C67</f>
        <v>0</v>
      </c>
      <c r="GSY67" s="824">
        <f t="shared" ref="GSY67" si="10824">GSY60*$C$65*$C67</f>
        <v>0</v>
      </c>
      <c r="GTA67" s="824">
        <f t="shared" ref="GTA67" si="10825">GTA60*$C$65*$C67</f>
        <v>0</v>
      </c>
      <c r="GTC67" s="824">
        <f t="shared" ref="GTC67" si="10826">GTC60*$C$65*$C67</f>
        <v>0</v>
      </c>
      <c r="GTE67" s="824">
        <f t="shared" ref="GTE67" si="10827">GTE60*$C$65*$C67</f>
        <v>0</v>
      </c>
      <c r="GTG67" s="824">
        <f t="shared" ref="GTG67" si="10828">GTG60*$C$65*$C67</f>
        <v>0</v>
      </c>
      <c r="GTI67" s="824">
        <f t="shared" ref="GTI67" si="10829">GTI60*$C$65*$C67</f>
        <v>0</v>
      </c>
      <c r="GTK67" s="824">
        <f t="shared" ref="GTK67" si="10830">GTK60*$C$65*$C67</f>
        <v>0</v>
      </c>
      <c r="GTM67" s="824">
        <f t="shared" ref="GTM67" si="10831">GTM60*$C$65*$C67</f>
        <v>0</v>
      </c>
      <c r="GTO67" s="824">
        <f t="shared" ref="GTO67" si="10832">GTO60*$C$65*$C67</f>
        <v>0</v>
      </c>
      <c r="GTQ67" s="824">
        <f t="shared" ref="GTQ67" si="10833">GTQ60*$C$65*$C67</f>
        <v>0</v>
      </c>
      <c r="GTS67" s="824">
        <f t="shared" ref="GTS67" si="10834">GTS60*$C$65*$C67</f>
        <v>0</v>
      </c>
      <c r="GTU67" s="824">
        <f t="shared" ref="GTU67" si="10835">GTU60*$C$65*$C67</f>
        <v>0</v>
      </c>
      <c r="GTW67" s="824">
        <f t="shared" ref="GTW67" si="10836">GTW60*$C$65*$C67</f>
        <v>0</v>
      </c>
      <c r="GTY67" s="824">
        <f t="shared" ref="GTY67" si="10837">GTY60*$C$65*$C67</f>
        <v>0</v>
      </c>
      <c r="GUA67" s="824">
        <f t="shared" ref="GUA67" si="10838">GUA60*$C$65*$C67</f>
        <v>0</v>
      </c>
      <c r="GUC67" s="824">
        <f t="shared" ref="GUC67" si="10839">GUC60*$C$65*$C67</f>
        <v>0</v>
      </c>
      <c r="GUE67" s="824">
        <f t="shared" ref="GUE67" si="10840">GUE60*$C$65*$C67</f>
        <v>0</v>
      </c>
      <c r="GUG67" s="824">
        <f t="shared" ref="GUG67" si="10841">GUG60*$C$65*$C67</f>
        <v>0</v>
      </c>
      <c r="GUI67" s="824">
        <f t="shared" ref="GUI67" si="10842">GUI60*$C$65*$C67</f>
        <v>0</v>
      </c>
      <c r="GUK67" s="824">
        <f t="shared" ref="GUK67" si="10843">GUK60*$C$65*$C67</f>
        <v>0</v>
      </c>
      <c r="GUM67" s="824">
        <f t="shared" ref="GUM67" si="10844">GUM60*$C$65*$C67</f>
        <v>0</v>
      </c>
      <c r="GUO67" s="824">
        <f t="shared" ref="GUO67" si="10845">GUO60*$C$65*$C67</f>
        <v>0</v>
      </c>
      <c r="GUQ67" s="824">
        <f t="shared" ref="GUQ67" si="10846">GUQ60*$C$65*$C67</f>
        <v>0</v>
      </c>
      <c r="GUS67" s="824">
        <f t="shared" ref="GUS67" si="10847">GUS60*$C$65*$C67</f>
        <v>0</v>
      </c>
      <c r="GUU67" s="824">
        <f t="shared" ref="GUU67" si="10848">GUU60*$C$65*$C67</f>
        <v>0</v>
      </c>
      <c r="GUW67" s="824">
        <f t="shared" ref="GUW67" si="10849">GUW60*$C$65*$C67</f>
        <v>0</v>
      </c>
      <c r="GUY67" s="824">
        <f t="shared" ref="GUY67" si="10850">GUY60*$C$65*$C67</f>
        <v>0</v>
      </c>
      <c r="GVA67" s="824">
        <f t="shared" ref="GVA67" si="10851">GVA60*$C$65*$C67</f>
        <v>0</v>
      </c>
      <c r="GVC67" s="824">
        <f t="shared" ref="GVC67" si="10852">GVC60*$C$65*$C67</f>
        <v>0</v>
      </c>
      <c r="GVE67" s="824">
        <f t="shared" ref="GVE67" si="10853">GVE60*$C$65*$C67</f>
        <v>0</v>
      </c>
      <c r="GVG67" s="824">
        <f t="shared" ref="GVG67" si="10854">GVG60*$C$65*$C67</f>
        <v>0</v>
      </c>
      <c r="GVI67" s="824">
        <f t="shared" ref="GVI67" si="10855">GVI60*$C$65*$C67</f>
        <v>0</v>
      </c>
      <c r="GVK67" s="824">
        <f t="shared" ref="GVK67" si="10856">GVK60*$C$65*$C67</f>
        <v>0</v>
      </c>
      <c r="GVM67" s="824">
        <f t="shared" ref="GVM67" si="10857">GVM60*$C$65*$C67</f>
        <v>0</v>
      </c>
      <c r="GVO67" s="824">
        <f t="shared" ref="GVO67" si="10858">GVO60*$C$65*$C67</f>
        <v>0</v>
      </c>
      <c r="GVQ67" s="824">
        <f t="shared" ref="GVQ67" si="10859">GVQ60*$C$65*$C67</f>
        <v>0</v>
      </c>
      <c r="GVS67" s="824">
        <f t="shared" ref="GVS67" si="10860">GVS60*$C$65*$C67</f>
        <v>0</v>
      </c>
      <c r="GVU67" s="824">
        <f t="shared" ref="GVU67" si="10861">GVU60*$C$65*$C67</f>
        <v>0</v>
      </c>
      <c r="GVW67" s="824">
        <f t="shared" ref="GVW67" si="10862">GVW60*$C$65*$C67</f>
        <v>0</v>
      </c>
      <c r="GVY67" s="824">
        <f t="shared" ref="GVY67" si="10863">GVY60*$C$65*$C67</f>
        <v>0</v>
      </c>
      <c r="GWA67" s="824">
        <f t="shared" ref="GWA67" si="10864">GWA60*$C$65*$C67</f>
        <v>0</v>
      </c>
      <c r="GWC67" s="824">
        <f t="shared" ref="GWC67" si="10865">GWC60*$C$65*$C67</f>
        <v>0</v>
      </c>
      <c r="GWE67" s="824">
        <f t="shared" ref="GWE67" si="10866">GWE60*$C$65*$C67</f>
        <v>0</v>
      </c>
      <c r="GWG67" s="824">
        <f t="shared" ref="GWG67" si="10867">GWG60*$C$65*$C67</f>
        <v>0</v>
      </c>
      <c r="GWI67" s="824">
        <f t="shared" ref="GWI67" si="10868">GWI60*$C$65*$C67</f>
        <v>0</v>
      </c>
      <c r="GWK67" s="824">
        <f t="shared" ref="GWK67" si="10869">GWK60*$C$65*$C67</f>
        <v>0</v>
      </c>
      <c r="GWM67" s="824">
        <f t="shared" ref="GWM67" si="10870">GWM60*$C$65*$C67</f>
        <v>0</v>
      </c>
      <c r="GWO67" s="824">
        <f t="shared" ref="GWO67" si="10871">GWO60*$C$65*$C67</f>
        <v>0</v>
      </c>
      <c r="GWQ67" s="824">
        <f t="shared" ref="GWQ67" si="10872">GWQ60*$C$65*$C67</f>
        <v>0</v>
      </c>
      <c r="GWS67" s="824">
        <f t="shared" ref="GWS67" si="10873">GWS60*$C$65*$C67</f>
        <v>0</v>
      </c>
      <c r="GWU67" s="824">
        <f t="shared" ref="GWU67" si="10874">GWU60*$C$65*$C67</f>
        <v>0</v>
      </c>
      <c r="GWW67" s="824">
        <f t="shared" ref="GWW67" si="10875">GWW60*$C$65*$C67</f>
        <v>0</v>
      </c>
      <c r="GWY67" s="824">
        <f t="shared" ref="GWY67" si="10876">GWY60*$C$65*$C67</f>
        <v>0</v>
      </c>
      <c r="GXA67" s="824">
        <f t="shared" ref="GXA67" si="10877">GXA60*$C$65*$C67</f>
        <v>0</v>
      </c>
      <c r="GXC67" s="824">
        <f t="shared" ref="GXC67" si="10878">GXC60*$C$65*$C67</f>
        <v>0</v>
      </c>
      <c r="GXE67" s="824">
        <f t="shared" ref="GXE67" si="10879">GXE60*$C$65*$C67</f>
        <v>0</v>
      </c>
      <c r="GXG67" s="824">
        <f t="shared" ref="GXG67" si="10880">GXG60*$C$65*$C67</f>
        <v>0</v>
      </c>
      <c r="GXI67" s="824">
        <f t="shared" ref="GXI67" si="10881">GXI60*$C$65*$C67</f>
        <v>0</v>
      </c>
      <c r="GXK67" s="824">
        <f t="shared" ref="GXK67" si="10882">GXK60*$C$65*$C67</f>
        <v>0</v>
      </c>
      <c r="GXM67" s="824">
        <f t="shared" ref="GXM67" si="10883">GXM60*$C$65*$C67</f>
        <v>0</v>
      </c>
      <c r="GXO67" s="824">
        <f t="shared" ref="GXO67" si="10884">GXO60*$C$65*$C67</f>
        <v>0</v>
      </c>
      <c r="GXQ67" s="824">
        <f t="shared" ref="GXQ67" si="10885">GXQ60*$C$65*$C67</f>
        <v>0</v>
      </c>
      <c r="GXS67" s="824">
        <f t="shared" ref="GXS67" si="10886">GXS60*$C$65*$C67</f>
        <v>0</v>
      </c>
      <c r="GXU67" s="824">
        <f t="shared" ref="GXU67" si="10887">GXU60*$C$65*$C67</f>
        <v>0</v>
      </c>
      <c r="GXW67" s="824">
        <f t="shared" ref="GXW67" si="10888">GXW60*$C$65*$C67</f>
        <v>0</v>
      </c>
      <c r="GXY67" s="824">
        <f t="shared" ref="GXY67" si="10889">GXY60*$C$65*$C67</f>
        <v>0</v>
      </c>
      <c r="GYA67" s="824">
        <f t="shared" ref="GYA67" si="10890">GYA60*$C$65*$C67</f>
        <v>0</v>
      </c>
      <c r="GYC67" s="824">
        <f t="shared" ref="GYC67" si="10891">GYC60*$C$65*$C67</f>
        <v>0</v>
      </c>
      <c r="GYE67" s="824">
        <f t="shared" ref="GYE67" si="10892">GYE60*$C$65*$C67</f>
        <v>0</v>
      </c>
      <c r="GYG67" s="824">
        <f t="shared" ref="GYG67" si="10893">GYG60*$C$65*$C67</f>
        <v>0</v>
      </c>
      <c r="GYI67" s="824">
        <f t="shared" ref="GYI67" si="10894">GYI60*$C$65*$C67</f>
        <v>0</v>
      </c>
      <c r="GYK67" s="824">
        <f t="shared" ref="GYK67" si="10895">GYK60*$C$65*$C67</f>
        <v>0</v>
      </c>
      <c r="GYM67" s="824">
        <f t="shared" ref="GYM67" si="10896">GYM60*$C$65*$C67</f>
        <v>0</v>
      </c>
      <c r="GYO67" s="824">
        <f t="shared" ref="GYO67" si="10897">GYO60*$C$65*$C67</f>
        <v>0</v>
      </c>
      <c r="GYQ67" s="824">
        <f t="shared" ref="GYQ67" si="10898">GYQ60*$C$65*$C67</f>
        <v>0</v>
      </c>
      <c r="GYS67" s="824">
        <f t="shared" ref="GYS67" si="10899">GYS60*$C$65*$C67</f>
        <v>0</v>
      </c>
      <c r="GYU67" s="824">
        <f t="shared" ref="GYU67" si="10900">GYU60*$C$65*$C67</f>
        <v>0</v>
      </c>
      <c r="GYW67" s="824">
        <f t="shared" ref="GYW67" si="10901">GYW60*$C$65*$C67</f>
        <v>0</v>
      </c>
      <c r="GYY67" s="824">
        <f t="shared" ref="GYY67" si="10902">GYY60*$C$65*$C67</f>
        <v>0</v>
      </c>
      <c r="GZA67" s="824">
        <f t="shared" ref="GZA67" si="10903">GZA60*$C$65*$C67</f>
        <v>0</v>
      </c>
      <c r="GZC67" s="824">
        <f t="shared" ref="GZC67" si="10904">GZC60*$C$65*$C67</f>
        <v>0</v>
      </c>
      <c r="GZE67" s="824">
        <f t="shared" ref="GZE67" si="10905">GZE60*$C$65*$C67</f>
        <v>0</v>
      </c>
      <c r="GZG67" s="824">
        <f t="shared" ref="GZG67" si="10906">GZG60*$C$65*$C67</f>
        <v>0</v>
      </c>
      <c r="GZI67" s="824">
        <f t="shared" ref="GZI67" si="10907">GZI60*$C$65*$C67</f>
        <v>0</v>
      </c>
      <c r="GZK67" s="824">
        <f t="shared" ref="GZK67" si="10908">GZK60*$C$65*$C67</f>
        <v>0</v>
      </c>
      <c r="GZM67" s="824">
        <f t="shared" ref="GZM67" si="10909">GZM60*$C$65*$C67</f>
        <v>0</v>
      </c>
      <c r="GZO67" s="824">
        <f t="shared" ref="GZO67" si="10910">GZO60*$C$65*$C67</f>
        <v>0</v>
      </c>
      <c r="GZQ67" s="824">
        <f t="shared" ref="GZQ67" si="10911">GZQ60*$C$65*$C67</f>
        <v>0</v>
      </c>
      <c r="GZS67" s="824">
        <f t="shared" ref="GZS67" si="10912">GZS60*$C$65*$C67</f>
        <v>0</v>
      </c>
      <c r="GZU67" s="824">
        <f t="shared" ref="GZU67" si="10913">GZU60*$C$65*$C67</f>
        <v>0</v>
      </c>
      <c r="GZW67" s="824">
        <f t="shared" ref="GZW67" si="10914">GZW60*$C$65*$C67</f>
        <v>0</v>
      </c>
      <c r="GZY67" s="824">
        <f t="shared" ref="GZY67" si="10915">GZY60*$C$65*$C67</f>
        <v>0</v>
      </c>
      <c r="HAA67" s="824">
        <f t="shared" ref="HAA67" si="10916">HAA60*$C$65*$C67</f>
        <v>0</v>
      </c>
      <c r="HAC67" s="824">
        <f t="shared" ref="HAC67" si="10917">HAC60*$C$65*$C67</f>
        <v>0</v>
      </c>
      <c r="HAE67" s="824">
        <f t="shared" ref="HAE67" si="10918">HAE60*$C$65*$C67</f>
        <v>0</v>
      </c>
      <c r="HAG67" s="824">
        <f t="shared" ref="HAG67" si="10919">HAG60*$C$65*$C67</f>
        <v>0</v>
      </c>
      <c r="HAI67" s="824">
        <f t="shared" ref="HAI67" si="10920">HAI60*$C$65*$C67</f>
        <v>0</v>
      </c>
      <c r="HAK67" s="824">
        <f t="shared" ref="HAK67" si="10921">HAK60*$C$65*$C67</f>
        <v>0</v>
      </c>
      <c r="HAM67" s="824">
        <f t="shared" ref="HAM67" si="10922">HAM60*$C$65*$C67</f>
        <v>0</v>
      </c>
      <c r="HAO67" s="824">
        <f t="shared" ref="HAO67" si="10923">HAO60*$C$65*$C67</f>
        <v>0</v>
      </c>
      <c r="HAQ67" s="824">
        <f t="shared" ref="HAQ67" si="10924">HAQ60*$C$65*$C67</f>
        <v>0</v>
      </c>
      <c r="HAS67" s="824">
        <f t="shared" ref="HAS67" si="10925">HAS60*$C$65*$C67</f>
        <v>0</v>
      </c>
      <c r="HAU67" s="824">
        <f t="shared" ref="HAU67" si="10926">HAU60*$C$65*$C67</f>
        <v>0</v>
      </c>
      <c r="HAW67" s="824">
        <f t="shared" ref="HAW67" si="10927">HAW60*$C$65*$C67</f>
        <v>0</v>
      </c>
      <c r="HAY67" s="824">
        <f t="shared" ref="HAY67" si="10928">HAY60*$C$65*$C67</f>
        <v>0</v>
      </c>
      <c r="HBA67" s="824">
        <f t="shared" ref="HBA67" si="10929">HBA60*$C$65*$C67</f>
        <v>0</v>
      </c>
      <c r="HBC67" s="824">
        <f t="shared" ref="HBC67" si="10930">HBC60*$C$65*$C67</f>
        <v>0</v>
      </c>
      <c r="HBE67" s="824">
        <f t="shared" ref="HBE67" si="10931">HBE60*$C$65*$C67</f>
        <v>0</v>
      </c>
      <c r="HBG67" s="824">
        <f t="shared" ref="HBG67" si="10932">HBG60*$C$65*$C67</f>
        <v>0</v>
      </c>
      <c r="HBI67" s="824">
        <f t="shared" ref="HBI67" si="10933">HBI60*$C$65*$C67</f>
        <v>0</v>
      </c>
      <c r="HBK67" s="824">
        <f t="shared" ref="HBK67" si="10934">HBK60*$C$65*$C67</f>
        <v>0</v>
      </c>
      <c r="HBM67" s="824">
        <f t="shared" ref="HBM67" si="10935">HBM60*$C$65*$C67</f>
        <v>0</v>
      </c>
      <c r="HBO67" s="824">
        <f t="shared" ref="HBO67" si="10936">HBO60*$C$65*$C67</f>
        <v>0</v>
      </c>
      <c r="HBQ67" s="824">
        <f t="shared" ref="HBQ67" si="10937">HBQ60*$C$65*$C67</f>
        <v>0</v>
      </c>
      <c r="HBS67" s="824">
        <f t="shared" ref="HBS67" si="10938">HBS60*$C$65*$C67</f>
        <v>0</v>
      </c>
      <c r="HBU67" s="824">
        <f t="shared" ref="HBU67" si="10939">HBU60*$C$65*$C67</f>
        <v>0</v>
      </c>
      <c r="HBW67" s="824">
        <f t="shared" ref="HBW67" si="10940">HBW60*$C$65*$C67</f>
        <v>0</v>
      </c>
      <c r="HBY67" s="824">
        <f t="shared" ref="HBY67" si="10941">HBY60*$C$65*$C67</f>
        <v>0</v>
      </c>
      <c r="HCA67" s="824">
        <f t="shared" ref="HCA67" si="10942">HCA60*$C$65*$C67</f>
        <v>0</v>
      </c>
      <c r="HCC67" s="824">
        <f t="shared" ref="HCC67" si="10943">HCC60*$C$65*$C67</f>
        <v>0</v>
      </c>
      <c r="HCE67" s="824">
        <f t="shared" ref="HCE67" si="10944">HCE60*$C$65*$C67</f>
        <v>0</v>
      </c>
      <c r="HCG67" s="824">
        <f t="shared" ref="HCG67" si="10945">HCG60*$C$65*$C67</f>
        <v>0</v>
      </c>
      <c r="HCI67" s="824">
        <f t="shared" ref="HCI67" si="10946">HCI60*$C$65*$C67</f>
        <v>0</v>
      </c>
      <c r="HCK67" s="824">
        <f t="shared" ref="HCK67" si="10947">HCK60*$C$65*$C67</f>
        <v>0</v>
      </c>
      <c r="HCM67" s="824">
        <f t="shared" ref="HCM67" si="10948">HCM60*$C$65*$C67</f>
        <v>0</v>
      </c>
      <c r="HCO67" s="824">
        <f t="shared" ref="HCO67" si="10949">HCO60*$C$65*$C67</f>
        <v>0</v>
      </c>
      <c r="HCQ67" s="824">
        <f t="shared" ref="HCQ67" si="10950">HCQ60*$C$65*$C67</f>
        <v>0</v>
      </c>
      <c r="HCS67" s="824">
        <f t="shared" ref="HCS67" si="10951">HCS60*$C$65*$C67</f>
        <v>0</v>
      </c>
      <c r="HCU67" s="824">
        <f t="shared" ref="HCU67" si="10952">HCU60*$C$65*$C67</f>
        <v>0</v>
      </c>
      <c r="HCW67" s="824">
        <f t="shared" ref="HCW67" si="10953">HCW60*$C$65*$C67</f>
        <v>0</v>
      </c>
      <c r="HCY67" s="824">
        <f t="shared" ref="HCY67" si="10954">HCY60*$C$65*$C67</f>
        <v>0</v>
      </c>
      <c r="HDA67" s="824">
        <f t="shared" ref="HDA67" si="10955">HDA60*$C$65*$C67</f>
        <v>0</v>
      </c>
      <c r="HDC67" s="824">
        <f t="shared" ref="HDC67" si="10956">HDC60*$C$65*$C67</f>
        <v>0</v>
      </c>
      <c r="HDE67" s="824">
        <f t="shared" ref="HDE67" si="10957">HDE60*$C$65*$C67</f>
        <v>0</v>
      </c>
      <c r="HDG67" s="824">
        <f t="shared" ref="HDG67" si="10958">HDG60*$C$65*$C67</f>
        <v>0</v>
      </c>
      <c r="HDI67" s="824">
        <f t="shared" ref="HDI67" si="10959">HDI60*$C$65*$C67</f>
        <v>0</v>
      </c>
      <c r="HDK67" s="824">
        <f t="shared" ref="HDK67" si="10960">HDK60*$C$65*$C67</f>
        <v>0</v>
      </c>
      <c r="HDM67" s="824">
        <f t="shared" ref="HDM67" si="10961">HDM60*$C$65*$C67</f>
        <v>0</v>
      </c>
      <c r="HDO67" s="824">
        <f t="shared" ref="HDO67" si="10962">HDO60*$C$65*$C67</f>
        <v>0</v>
      </c>
      <c r="HDQ67" s="824">
        <f t="shared" ref="HDQ67" si="10963">HDQ60*$C$65*$C67</f>
        <v>0</v>
      </c>
      <c r="HDS67" s="824">
        <f t="shared" ref="HDS67" si="10964">HDS60*$C$65*$C67</f>
        <v>0</v>
      </c>
      <c r="HDU67" s="824">
        <f t="shared" ref="HDU67" si="10965">HDU60*$C$65*$C67</f>
        <v>0</v>
      </c>
      <c r="HDW67" s="824">
        <f t="shared" ref="HDW67" si="10966">HDW60*$C$65*$C67</f>
        <v>0</v>
      </c>
      <c r="HDY67" s="824">
        <f t="shared" ref="HDY67" si="10967">HDY60*$C$65*$C67</f>
        <v>0</v>
      </c>
      <c r="HEA67" s="824">
        <f t="shared" ref="HEA67" si="10968">HEA60*$C$65*$C67</f>
        <v>0</v>
      </c>
      <c r="HEC67" s="824">
        <f t="shared" ref="HEC67" si="10969">HEC60*$C$65*$C67</f>
        <v>0</v>
      </c>
      <c r="HEE67" s="824">
        <f t="shared" ref="HEE67" si="10970">HEE60*$C$65*$C67</f>
        <v>0</v>
      </c>
      <c r="HEG67" s="824">
        <f t="shared" ref="HEG67" si="10971">HEG60*$C$65*$C67</f>
        <v>0</v>
      </c>
      <c r="HEI67" s="824">
        <f t="shared" ref="HEI67" si="10972">HEI60*$C$65*$C67</f>
        <v>0</v>
      </c>
      <c r="HEK67" s="824">
        <f t="shared" ref="HEK67" si="10973">HEK60*$C$65*$C67</f>
        <v>0</v>
      </c>
      <c r="HEM67" s="824">
        <f t="shared" ref="HEM67" si="10974">HEM60*$C$65*$C67</f>
        <v>0</v>
      </c>
      <c r="HEO67" s="824">
        <f t="shared" ref="HEO67" si="10975">HEO60*$C$65*$C67</f>
        <v>0</v>
      </c>
      <c r="HEQ67" s="824">
        <f t="shared" ref="HEQ67" si="10976">HEQ60*$C$65*$C67</f>
        <v>0</v>
      </c>
      <c r="HES67" s="824">
        <f t="shared" ref="HES67" si="10977">HES60*$C$65*$C67</f>
        <v>0</v>
      </c>
      <c r="HEU67" s="824">
        <f t="shared" ref="HEU67" si="10978">HEU60*$C$65*$C67</f>
        <v>0</v>
      </c>
      <c r="HEW67" s="824">
        <f t="shared" ref="HEW67" si="10979">HEW60*$C$65*$C67</f>
        <v>0</v>
      </c>
      <c r="HEY67" s="824">
        <f t="shared" ref="HEY67" si="10980">HEY60*$C$65*$C67</f>
        <v>0</v>
      </c>
      <c r="HFA67" s="824">
        <f t="shared" ref="HFA67" si="10981">HFA60*$C$65*$C67</f>
        <v>0</v>
      </c>
      <c r="HFC67" s="824">
        <f t="shared" ref="HFC67" si="10982">HFC60*$C$65*$C67</f>
        <v>0</v>
      </c>
      <c r="HFE67" s="824">
        <f t="shared" ref="HFE67" si="10983">HFE60*$C$65*$C67</f>
        <v>0</v>
      </c>
      <c r="HFG67" s="824">
        <f t="shared" ref="HFG67" si="10984">HFG60*$C$65*$C67</f>
        <v>0</v>
      </c>
      <c r="HFI67" s="824">
        <f t="shared" ref="HFI67" si="10985">HFI60*$C$65*$C67</f>
        <v>0</v>
      </c>
      <c r="HFK67" s="824">
        <f t="shared" ref="HFK67" si="10986">HFK60*$C$65*$C67</f>
        <v>0</v>
      </c>
      <c r="HFM67" s="824">
        <f t="shared" ref="HFM67" si="10987">HFM60*$C$65*$C67</f>
        <v>0</v>
      </c>
      <c r="HFO67" s="824">
        <f t="shared" ref="HFO67" si="10988">HFO60*$C$65*$C67</f>
        <v>0</v>
      </c>
      <c r="HFQ67" s="824">
        <f t="shared" ref="HFQ67" si="10989">HFQ60*$C$65*$C67</f>
        <v>0</v>
      </c>
      <c r="HFS67" s="824">
        <f t="shared" ref="HFS67" si="10990">HFS60*$C$65*$C67</f>
        <v>0</v>
      </c>
      <c r="HFU67" s="824">
        <f t="shared" ref="HFU67" si="10991">HFU60*$C$65*$C67</f>
        <v>0</v>
      </c>
      <c r="HFW67" s="824">
        <f t="shared" ref="HFW67" si="10992">HFW60*$C$65*$C67</f>
        <v>0</v>
      </c>
      <c r="HFY67" s="824">
        <f t="shared" ref="HFY67" si="10993">HFY60*$C$65*$C67</f>
        <v>0</v>
      </c>
      <c r="HGA67" s="824">
        <f t="shared" ref="HGA67" si="10994">HGA60*$C$65*$C67</f>
        <v>0</v>
      </c>
      <c r="HGC67" s="824">
        <f t="shared" ref="HGC67" si="10995">HGC60*$C$65*$C67</f>
        <v>0</v>
      </c>
      <c r="HGE67" s="824">
        <f t="shared" ref="HGE67" si="10996">HGE60*$C$65*$C67</f>
        <v>0</v>
      </c>
      <c r="HGG67" s="824">
        <f t="shared" ref="HGG67" si="10997">HGG60*$C$65*$C67</f>
        <v>0</v>
      </c>
      <c r="HGI67" s="824">
        <f t="shared" ref="HGI67" si="10998">HGI60*$C$65*$C67</f>
        <v>0</v>
      </c>
      <c r="HGK67" s="824">
        <f t="shared" ref="HGK67" si="10999">HGK60*$C$65*$C67</f>
        <v>0</v>
      </c>
      <c r="HGM67" s="824">
        <f t="shared" ref="HGM67" si="11000">HGM60*$C$65*$C67</f>
        <v>0</v>
      </c>
      <c r="HGO67" s="824">
        <f t="shared" ref="HGO67" si="11001">HGO60*$C$65*$C67</f>
        <v>0</v>
      </c>
      <c r="HGQ67" s="824">
        <f t="shared" ref="HGQ67" si="11002">HGQ60*$C$65*$C67</f>
        <v>0</v>
      </c>
      <c r="HGS67" s="824">
        <f t="shared" ref="HGS67" si="11003">HGS60*$C$65*$C67</f>
        <v>0</v>
      </c>
      <c r="HGU67" s="824">
        <f t="shared" ref="HGU67" si="11004">HGU60*$C$65*$C67</f>
        <v>0</v>
      </c>
      <c r="HGW67" s="824">
        <f t="shared" ref="HGW67" si="11005">HGW60*$C$65*$C67</f>
        <v>0</v>
      </c>
      <c r="HGY67" s="824">
        <f t="shared" ref="HGY67" si="11006">HGY60*$C$65*$C67</f>
        <v>0</v>
      </c>
      <c r="HHA67" s="824">
        <f t="shared" ref="HHA67" si="11007">HHA60*$C$65*$C67</f>
        <v>0</v>
      </c>
      <c r="HHC67" s="824">
        <f t="shared" ref="HHC67" si="11008">HHC60*$C$65*$C67</f>
        <v>0</v>
      </c>
      <c r="HHE67" s="824">
        <f t="shared" ref="HHE67" si="11009">HHE60*$C$65*$C67</f>
        <v>0</v>
      </c>
      <c r="HHG67" s="824">
        <f t="shared" ref="HHG67" si="11010">HHG60*$C$65*$C67</f>
        <v>0</v>
      </c>
      <c r="HHI67" s="824">
        <f t="shared" ref="HHI67" si="11011">HHI60*$C$65*$C67</f>
        <v>0</v>
      </c>
      <c r="HHK67" s="824">
        <f t="shared" ref="HHK67" si="11012">HHK60*$C$65*$C67</f>
        <v>0</v>
      </c>
      <c r="HHM67" s="824">
        <f t="shared" ref="HHM67" si="11013">HHM60*$C$65*$C67</f>
        <v>0</v>
      </c>
      <c r="HHO67" s="824">
        <f t="shared" ref="HHO67" si="11014">HHO60*$C$65*$C67</f>
        <v>0</v>
      </c>
      <c r="HHQ67" s="824">
        <f t="shared" ref="HHQ67" si="11015">HHQ60*$C$65*$C67</f>
        <v>0</v>
      </c>
      <c r="HHS67" s="824">
        <f t="shared" ref="HHS67" si="11016">HHS60*$C$65*$C67</f>
        <v>0</v>
      </c>
      <c r="HHU67" s="824">
        <f t="shared" ref="HHU67" si="11017">HHU60*$C$65*$C67</f>
        <v>0</v>
      </c>
      <c r="HHW67" s="824">
        <f t="shared" ref="HHW67" si="11018">HHW60*$C$65*$C67</f>
        <v>0</v>
      </c>
      <c r="HHY67" s="824">
        <f t="shared" ref="HHY67" si="11019">HHY60*$C$65*$C67</f>
        <v>0</v>
      </c>
      <c r="HIA67" s="824">
        <f t="shared" ref="HIA67" si="11020">HIA60*$C$65*$C67</f>
        <v>0</v>
      </c>
      <c r="HIC67" s="824">
        <f t="shared" ref="HIC67" si="11021">HIC60*$C$65*$C67</f>
        <v>0</v>
      </c>
      <c r="HIE67" s="824">
        <f t="shared" ref="HIE67" si="11022">HIE60*$C$65*$C67</f>
        <v>0</v>
      </c>
      <c r="HIG67" s="824">
        <f t="shared" ref="HIG67" si="11023">HIG60*$C$65*$C67</f>
        <v>0</v>
      </c>
      <c r="HII67" s="824">
        <f t="shared" ref="HII67" si="11024">HII60*$C$65*$C67</f>
        <v>0</v>
      </c>
      <c r="HIK67" s="824">
        <f t="shared" ref="HIK67" si="11025">HIK60*$C$65*$C67</f>
        <v>0</v>
      </c>
      <c r="HIM67" s="824">
        <f t="shared" ref="HIM67" si="11026">HIM60*$C$65*$C67</f>
        <v>0</v>
      </c>
      <c r="HIO67" s="824">
        <f t="shared" ref="HIO67" si="11027">HIO60*$C$65*$C67</f>
        <v>0</v>
      </c>
      <c r="HIQ67" s="824">
        <f t="shared" ref="HIQ67" si="11028">HIQ60*$C$65*$C67</f>
        <v>0</v>
      </c>
      <c r="HIS67" s="824">
        <f t="shared" ref="HIS67" si="11029">HIS60*$C$65*$C67</f>
        <v>0</v>
      </c>
      <c r="HIU67" s="824">
        <f t="shared" ref="HIU67" si="11030">HIU60*$C$65*$C67</f>
        <v>0</v>
      </c>
      <c r="HIW67" s="824">
        <f t="shared" ref="HIW67" si="11031">HIW60*$C$65*$C67</f>
        <v>0</v>
      </c>
      <c r="HIY67" s="824">
        <f t="shared" ref="HIY67" si="11032">HIY60*$C$65*$C67</f>
        <v>0</v>
      </c>
      <c r="HJA67" s="824">
        <f t="shared" ref="HJA67" si="11033">HJA60*$C$65*$C67</f>
        <v>0</v>
      </c>
      <c r="HJC67" s="824">
        <f t="shared" ref="HJC67" si="11034">HJC60*$C$65*$C67</f>
        <v>0</v>
      </c>
      <c r="HJE67" s="824">
        <f t="shared" ref="HJE67" si="11035">HJE60*$C$65*$C67</f>
        <v>0</v>
      </c>
      <c r="HJG67" s="824">
        <f t="shared" ref="HJG67" si="11036">HJG60*$C$65*$C67</f>
        <v>0</v>
      </c>
      <c r="HJI67" s="824">
        <f t="shared" ref="HJI67" si="11037">HJI60*$C$65*$C67</f>
        <v>0</v>
      </c>
      <c r="HJK67" s="824">
        <f t="shared" ref="HJK67" si="11038">HJK60*$C$65*$C67</f>
        <v>0</v>
      </c>
      <c r="HJM67" s="824">
        <f t="shared" ref="HJM67" si="11039">HJM60*$C$65*$C67</f>
        <v>0</v>
      </c>
      <c r="HJO67" s="824">
        <f t="shared" ref="HJO67" si="11040">HJO60*$C$65*$C67</f>
        <v>0</v>
      </c>
      <c r="HJQ67" s="824">
        <f t="shared" ref="HJQ67" si="11041">HJQ60*$C$65*$C67</f>
        <v>0</v>
      </c>
      <c r="HJS67" s="824">
        <f t="shared" ref="HJS67" si="11042">HJS60*$C$65*$C67</f>
        <v>0</v>
      </c>
      <c r="HJU67" s="824">
        <f t="shared" ref="HJU67" si="11043">HJU60*$C$65*$C67</f>
        <v>0</v>
      </c>
      <c r="HJW67" s="824">
        <f t="shared" ref="HJW67" si="11044">HJW60*$C$65*$C67</f>
        <v>0</v>
      </c>
      <c r="HJY67" s="824">
        <f t="shared" ref="HJY67" si="11045">HJY60*$C$65*$C67</f>
        <v>0</v>
      </c>
      <c r="HKA67" s="824">
        <f t="shared" ref="HKA67" si="11046">HKA60*$C$65*$C67</f>
        <v>0</v>
      </c>
      <c r="HKC67" s="824">
        <f t="shared" ref="HKC67" si="11047">HKC60*$C$65*$C67</f>
        <v>0</v>
      </c>
      <c r="HKE67" s="824">
        <f t="shared" ref="HKE67" si="11048">HKE60*$C$65*$C67</f>
        <v>0</v>
      </c>
      <c r="HKG67" s="824">
        <f t="shared" ref="HKG67" si="11049">HKG60*$C$65*$C67</f>
        <v>0</v>
      </c>
      <c r="HKI67" s="824">
        <f t="shared" ref="HKI67" si="11050">HKI60*$C$65*$C67</f>
        <v>0</v>
      </c>
      <c r="HKK67" s="824">
        <f t="shared" ref="HKK67" si="11051">HKK60*$C$65*$C67</f>
        <v>0</v>
      </c>
      <c r="HKM67" s="824">
        <f t="shared" ref="HKM67" si="11052">HKM60*$C$65*$C67</f>
        <v>0</v>
      </c>
      <c r="HKO67" s="824">
        <f t="shared" ref="HKO67" si="11053">HKO60*$C$65*$C67</f>
        <v>0</v>
      </c>
      <c r="HKQ67" s="824">
        <f t="shared" ref="HKQ67" si="11054">HKQ60*$C$65*$C67</f>
        <v>0</v>
      </c>
      <c r="HKS67" s="824">
        <f t="shared" ref="HKS67" si="11055">HKS60*$C$65*$C67</f>
        <v>0</v>
      </c>
      <c r="HKU67" s="824">
        <f t="shared" ref="HKU67" si="11056">HKU60*$C$65*$C67</f>
        <v>0</v>
      </c>
      <c r="HKW67" s="824">
        <f t="shared" ref="HKW67" si="11057">HKW60*$C$65*$C67</f>
        <v>0</v>
      </c>
      <c r="HKY67" s="824">
        <f t="shared" ref="HKY67" si="11058">HKY60*$C$65*$C67</f>
        <v>0</v>
      </c>
      <c r="HLA67" s="824">
        <f t="shared" ref="HLA67" si="11059">HLA60*$C$65*$C67</f>
        <v>0</v>
      </c>
      <c r="HLC67" s="824">
        <f t="shared" ref="HLC67" si="11060">HLC60*$C$65*$C67</f>
        <v>0</v>
      </c>
      <c r="HLE67" s="824">
        <f t="shared" ref="HLE67" si="11061">HLE60*$C$65*$C67</f>
        <v>0</v>
      </c>
      <c r="HLG67" s="824">
        <f t="shared" ref="HLG67" si="11062">HLG60*$C$65*$C67</f>
        <v>0</v>
      </c>
      <c r="HLI67" s="824">
        <f t="shared" ref="HLI67" si="11063">HLI60*$C$65*$C67</f>
        <v>0</v>
      </c>
      <c r="HLK67" s="824">
        <f t="shared" ref="HLK67" si="11064">HLK60*$C$65*$C67</f>
        <v>0</v>
      </c>
      <c r="HLM67" s="824">
        <f t="shared" ref="HLM67" si="11065">HLM60*$C$65*$C67</f>
        <v>0</v>
      </c>
      <c r="HLO67" s="824">
        <f t="shared" ref="HLO67" si="11066">HLO60*$C$65*$C67</f>
        <v>0</v>
      </c>
      <c r="HLQ67" s="824">
        <f t="shared" ref="HLQ67" si="11067">HLQ60*$C$65*$C67</f>
        <v>0</v>
      </c>
      <c r="HLS67" s="824">
        <f t="shared" ref="HLS67" si="11068">HLS60*$C$65*$C67</f>
        <v>0</v>
      </c>
      <c r="HLU67" s="824">
        <f t="shared" ref="HLU67" si="11069">HLU60*$C$65*$C67</f>
        <v>0</v>
      </c>
      <c r="HLW67" s="824">
        <f t="shared" ref="HLW67" si="11070">HLW60*$C$65*$C67</f>
        <v>0</v>
      </c>
      <c r="HLY67" s="824">
        <f t="shared" ref="HLY67" si="11071">HLY60*$C$65*$C67</f>
        <v>0</v>
      </c>
      <c r="HMA67" s="824">
        <f t="shared" ref="HMA67" si="11072">HMA60*$C$65*$C67</f>
        <v>0</v>
      </c>
      <c r="HMC67" s="824">
        <f t="shared" ref="HMC67" si="11073">HMC60*$C$65*$C67</f>
        <v>0</v>
      </c>
      <c r="HME67" s="824">
        <f t="shared" ref="HME67" si="11074">HME60*$C$65*$C67</f>
        <v>0</v>
      </c>
      <c r="HMG67" s="824">
        <f t="shared" ref="HMG67" si="11075">HMG60*$C$65*$C67</f>
        <v>0</v>
      </c>
      <c r="HMI67" s="824">
        <f t="shared" ref="HMI67" si="11076">HMI60*$C$65*$C67</f>
        <v>0</v>
      </c>
      <c r="HMK67" s="824">
        <f t="shared" ref="HMK67" si="11077">HMK60*$C$65*$C67</f>
        <v>0</v>
      </c>
      <c r="HMM67" s="824">
        <f t="shared" ref="HMM67" si="11078">HMM60*$C$65*$C67</f>
        <v>0</v>
      </c>
      <c r="HMO67" s="824">
        <f t="shared" ref="HMO67" si="11079">HMO60*$C$65*$C67</f>
        <v>0</v>
      </c>
      <c r="HMQ67" s="824">
        <f t="shared" ref="HMQ67" si="11080">HMQ60*$C$65*$C67</f>
        <v>0</v>
      </c>
      <c r="HMS67" s="824">
        <f t="shared" ref="HMS67" si="11081">HMS60*$C$65*$C67</f>
        <v>0</v>
      </c>
      <c r="HMU67" s="824">
        <f t="shared" ref="HMU67" si="11082">HMU60*$C$65*$C67</f>
        <v>0</v>
      </c>
      <c r="HMW67" s="824">
        <f t="shared" ref="HMW67" si="11083">HMW60*$C$65*$C67</f>
        <v>0</v>
      </c>
      <c r="HMY67" s="824">
        <f t="shared" ref="HMY67" si="11084">HMY60*$C$65*$C67</f>
        <v>0</v>
      </c>
      <c r="HNA67" s="824">
        <f t="shared" ref="HNA67" si="11085">HNA60*$C$65*$C67</f>
        <v>0</v>
      </c>
      <c r="HNC67" s="824">
        <f t="shared" ref="HNC67" si="11086">HNC60*$C$65*$C67</f>
        <v>0</v>
      </c>
      <c r="HNE67" s="824">
        <f t="shared" ref="HNE67" si="11087">HNE60*$C$65*$C67</f>
        <v>0</v>
      </c>
      <c r="HNG67" s="824">
        <f t="shared" ref="HNG67" si="11088">HNG60*$C$65*$C67</f>
        <v>0</v>
      </c>
      <c r="HNI67" s="824">
        <f t="shared" ref="HNI67" si="11089">HNI60*$C$65*$C67</f>
        <v>0</v>
      </c>
      <c r="HNK67" s="824">
        <f t="shared" ref="HNK67" si="11090">HNK60*$C$65*$C67</f>
        <v>0</v>
      </c>
      <c r="HNM67" s="824">
        <f t="shared" ref="HNM67" si="11091">HNM60*$C$65*$C67</f>
        <v>0</v>
      </c>
      <c r="HNO67" s="824">
        <f t="shared" ref="HNO67" si="11092">HNO60*$C$65*$C67</f>
        <v>0</v>
      </c>
      <c r="HNQ67" s="824">
        <f t="shared" ref="HNQ67" si="11093">HNQ60*$C$65*$C67</f>
        <v>0</v>
      </c>
      <c r="HNS67" s="824">
        <f t="shared" ref="HNS67" si="11094">HNS60*$C$65*$C67</f>
        <v>0</v>
      </c>
      <c r="HNU67" s="824">
        <f t="shared" ref="HNU67" si="11095">HNU60*$C$65*$C67</f>
        <v>0</v>
      </c>
      <c r="HNW67" s="824">
        <f t="shared" ref="HNW67" si="11096">HNW60*$C$65*$C67</f>
        <v>0</v>
      </c>
      <c r="HNY67" s="824">
        <f t="shared" ref="HNY67" si="11097">HNY60*$C$65*$C67</f>
        <v>0</v>
      </c>
      <c r="HOA67" s="824">
        <f t="shared" ref="HOA67" si="11098">HOA60*$C$65*$C67</f>
        <v>0</v>
      </c>
      <c r="HOC67" s="824">
        <f t="shared" ref="HOC67" si="11099">HOC60*$C$65*$C67</f>
        <v>0</v>
      </c>
      <c r="HOE67" s="824">
        <f t="shared" ref="HOE67" si="11100">HOE60*$C$65*$C67</f>
        <v>0</v>
      </c>
      <c r="HOG67" s="824">
        <f t="shared" ref="HOG67" si="11101">HOG60*$C$65*$C67</f>
        <v>0</v>
      </c>
      <c r="HOI67" s="824">
        <f t="shared" ref="HOI67" si="11102">HOI60*$C$65*$C67</f>
        <v>0</v>
      </c>
      <c r="HOK67" s="824">
        <f t="shared" ref="HOK67" si="11103">HOK60*$C$65*$C67</f>
        <v>0</v>
      </c>
      <c r="HOM67" s="824">
        <f t="shared" ref="HOM67" si="11104">HOM60*$C$65*$C67</f>
        <v>0</v>
      </c>
      <c r="HOO67" s="824">
        <f t="shared" ref="HOO67" si="11105">HOO60*$C$65*$C67</f>
        <v>0</v>
      </c>
      <c r="HOQ67" s="824">
        <f t="shared" ref="HOQ67" si="11106">HOQ60*$C$65*$C67</f>
        <v>0</v>
      </c>
      <c r="HOS67" s="824">
        <f t="shared" ref="HOS67" si="11107">HOS60*$C$65*$C67</f>
        <v>0</v>
      </c>
      <c r="HOU67" s="824">
        <f t="shared" ref="HOU67" si="11108">HOU60*$C$65*$C67</f>
        <v>0</v>
      </c>
      <c r="HOW67" s="824">
        <f t="shared" ref="HOW67" si="11109">HOW60*$C$65*$C67</f>
        <v>0</v>
      </c>
      <c r="HOY67" s="824">
        <f t="shared" ref="HOY67" si="11110">HOY60*$C$65*$C67</f>
        <v>0</v>
      </c>
      <c r="HPA67" s="824">
        <f t="shared" ref="HPA67" si="11111">HPA60*$C$65*$C67</f>
        <v>0</v>
      </c>
      <c r="HPC67" s="824">
        <f t="shared" ref="HPC67" si="11112">HPC60*$C$65*$C67</f>
        <v>0</v>
      </c>
      <c r="HPE67" s="824">
        <f t="shared" ref="HPE67" si="11113">HPE60*$C$65*$C67</f>
        <v>0</v>
      </c>
      <c r="HPG67" s="824">
        <f t="shared" ref="HPG67" si="11114">HPG60*$C$65*$C67</f>
        <v>0</v>
      </c>
      <c r="HPI67" s="824">
        <f t="shared" ref="HPI67" si="11115">HPI60*$C$65*$C67</f>
        <v>0</v>
      </c>
      <c r="HPK67" s="824">
        <f t="shared" ref="HPK67" si="11116">HPK60*$C$65*$C67</f>
        <v>0</v>
      </c>
      <c r="HPM67" s="824">
        <f t="shared" ref="HPM67" si="11117">HPM60*$C$65*$C67</f>
        <v>0</v>
      </c>
      <c r="HPO67" s="824">
        <f t="shared" ref="HPO67" si="11118">HPO60*$C$65*$C67</f>
        <v>0</v>
      </c>
      <c r="HPQ67" s="824">
        <f t="shared" ref="HPQ67" si="11119">HPQ60*$C$65*$C67</f>
        <v>0</v>
      </c>
      <c r="HPS67" s="824">
        <f t="shared" ref="HPS67" si="11120">HPS60*$C$65*$C67</f>
        <v>0</v>
      </c>
      <c r="HPU67" s="824">
        <f t="shared" ref="HPU67" si="11121">HPU60*$C$65*$C67</f>
        <v>0</v>
      </c>
      <c r="HPW67" s="824">
        <f t="shared" ref="HPW67" si="11122">HPW60*$C$65*$C67</f>
        <v>0</v>
      </c>
      <c r="HPY67" s="824">
        <f t="shared" ref="HPY67" si="11123">HPY60*$C$65*$C67</f>
        <v>0</v>
      </c>
      <c r="HQA67" s="824">
        <f t="shared" ref="HQA67" si="11124">HQA60*$C$65*$C67</f>
        <v>0</v>
      </c>
      <c r="HQC67" s="824">
        <f t="shared" ref="HQC67" si="11125">HQC60*$C$65*$C67</f>
        <v>0</v>
      </c>
      <c r="HQE67" s="824">
        <f t="shared" ref="HQE67" si="11126">HQE60*$C$65*$C67</f>
        <v>0</v>
      </c>
      <c r="HQG67" s="824">
        <f t="shared" ref="HQG67" si="11127">HQG60*$C$65*$C67</f>
        <v>0</v>
      </c>
      <c r="HQI67" s="824">
        <f t="shared" ref="HQI67" si="11128">HQI60*$C$65*$C67</f>
        <v>0</v>
      </c>
      <c r="HQK67" s="824">
        <f t="shared" ref="HQK67" si="11129">HQK60*$C$65*$C67</f>
        <v>0</v>
      </c>
      <c r="HQM67" s="824">
        <f t="shared" ref="HQM67" si="11130">HQM60*$C$65*$C67</f>
        <v>0</v>
      </c>
      <c r="HQO67" s="824">
        <f t="shared" ref="HQO67" si="11131">HQO60*$C$65*$C67</f>
        <v>0</v>
      </c>
      <c r="HQQ67" s="824">
        <f t="shared" ref="HQQ67" si="11132">HQQ60*$C$65*$C67</f>
        <v>0</v>
      </c>
      <c r="HQS67" s="824">
        <f t="shared" ref="HQS67" si="11133">HQS60*$C$65*$C67</f>
        <v>0</v>
      </c>
      <c r="HQU67" s="824">
        <f t="shared" ref="HQU67" si="11134">HQU60*$C$65*$C67</f>
        <v>0</v>
      </c>
      <c r="HQW67" s="824">
        <f t="shared" ref="HQW67" si="11135">HQW60*$C$65*$C67</f>
        <v>0</v>
      </c>
      <c r="HQY67" s="824">
        <f t="shared" ref="HQY67" si="11136">HQY60*$C$65*$C67</f>
        <v>0</v>
      </c>
      <c r="HRA67" s="824">
        <f t="shared" ref="HRA67" si="11137">HRA60*$C$65*$C67</f>
        <v>0</v>
      </c>
      <c r="HRC67" s="824">
        <f t="shared" ref="HRC67" si="11138">HRC60*$C$65*$C67</f>
        <v>0</v>
      </c>
      <c r="HRE67" s="824">
        <f t="shared" ref="HRE67" si="11139">HRE60*$C$65*$C67</f>
        <v>0</v>
      </c>
      <c r="HRG67" s="824">
        <f t="shared" ref="HRG67" si="11140">HRG60*$C$65*$C67</f>
        <v>0</v>
      </c>
      <c r="HRI67" s="824">
        <f t="shared" ref="HRI67" si="11141">HRI60*$C$65*$C67</f>
        <v>0</v>
      </c>
      <c r="HRK67" s="824">
        <f t="shared" ref="HRK67" si="11142">HRK60*$C$65*$C67</f>
        <v>0</v>
      </c>
      <c r="HRM67" s="824">
        <f t="shared" ref="HRM67" si="11143">HRM60*$C$65*$C67</f>
        <v>0</v>
      </c>
      <c r="HRO67" s="824">
        <f t="shared" ref="HRO67" si="11144">HRO60*$C$65*$C67</f>
        <v>0</v>
      </c>
      <c r="HRQ67" s="824">
        <f t="shared" ref="HRQ67" si="11145">HRQ60*$C$65*$C67</f>
        <v>0</v>
      </c>
      <c r="HRS67" s="824">
        <f t="shared" ref="HRS67" si="11146">HRS60*$C$65*$C67</f>
        <v>0</v>
      </c>
      <c r="HRU67" s="824">
        <f t="shared" ref="HRU67" si="11147">HRU60*$C$65*$C67</f>
        <v>0</v>
      </c>
      <c r="HRW67" s="824">
        <f t="shared" ref="HRW67" si="11148">HRW60*$C$65*$C67</f>
        <v>0</v>
      </c>
      <c r="HRY67" s="824">
        <f t="shared" ref="HRY67" si="11149">HRY60*$C$65*$C67</f>
        <v>0</v>
      </c>
      <c r="HSA67" s="824">
        <f t="shared" ref="HSA67" si="11150">HSA60*$C$65*$C67</f>
        <v>0</v>
      </c>
      <c r="HSC67" s="824">
        <f t="shared" ref="HSC67" si="11151">HSC60*$C$65*$C67</f>
        <v>0</v>
      </c>
      <c r="HSE67" s="824">
        <f t="shared" ref="HSE67" si="11152">HSE60*$C$65*$C67</f>
        <v>0</v>
      </c>
      <c r="HSG67" s="824">
        <f t="shared" ref="HSG67" si="11153">HSG60*$C$65*$C67</f>
        <v>0</v>
      </c>
      <c r="HSI67" s="824">
        <f t="shared" ref="HSI67" si="11154">HSI60*$C$65*$C67</f>
        <v>0</v>
      </c>
      <c r="HSK67" s="824">
        <f t="shared" ref="HSK67" si="11155">HSK60*$C$65*$C67</f>
        <v>0</v>
      </c>
      <c r="HSM67" s="824">
        <f t="shared" ref="HSM67" si="11156">HSM60*$C$65*$C67</f>
        <v>0</v>
      </c>
      <c r="HSO67" s="824">
        <f t="shared" ref="HSO67" si="11157">HSO60*$C$65*$C67</f>
        <v>0</v>
      </c>
      <c r="HSQ67" s="824">
        <f t="shared" ref="HSQ67" si="11158">HSQ60*$C$65*$C67</f>
        <v>0</v>
      </c>
      <c r="HSS67" s="824">
        <f t="shared" ref="HSS67" si="11159">HSS60*$C$65*$C67</f>
        <v>0</v>
      </c>
      <c r="HSU67" s="824">
        <f t="shared" ref="HSU67" si="11160">HSU60*$C$65*$C67</f>
        <v>0</v>
      </c>
      <c r="HSW67" s="824">
        <f t="shared" ref="HSW67" si="11161">HSW60*$C$65*$C67</f>
        <v>0</v>
      </c>
      <c r="HSY67" s="824">
        <f t="shared" ref="HSY67" si="11162">HSY60*$C$65*$C67</f>
        <v>0</v>
      </c>
      <c r="HTA67" s="824">
        <f t="shared" ref="HTA67" si="11163">HTA60*$C$65*$C67</f>
        <v>0</v>
      </c>
      <c r="HTC67" s="824">
        <f t="shared" ref="HTC67" si="11164">HTC60*$C$65*$C67</f>
        <v>0</v>
      </c>
      <c r="HTE67" s="824">
        <f t="shared" ref="HTE67" si="11165">HTE60*$C$65*$C67</f>
        <v>0</v>
      </c>
      <c r="HTG67" s="824">
        <f t="shared" ref="HTG67" si="11166">HTG60*$C$65*$C67</f>
        <v>0</v>
      </c>
      <c r="HTI67" s="824">
        <f t="shared" ref="HTI67" si="11167">HTI60*$C$65*$C67</f>
        <v>0</v>
      </c>
      <c r="HTK67" s="824">
        <f t="shared" ref="HTK67" si="11168">HTK60*$C$65*$C67</f>
        <v>0</v>
      </c>
      <c r="HTM67" s="824">
        <f t="shared" ref="HTM67" si="11169">HTM60*$C$65*$C67</f>
        <v>0</v>
      </c>
      <c r="HTO67" s="824">
        <f t="shared" ref="HTO67" si="11170">HTO60*$C$65*$C67</f>
        <v>0</v>
      </c>
      <c r="HTQ67" s="824">
        <f t="shared" ref="HTQ67" si="11171">HTQ60*$C$65*$C67</f>
        <v>0</v>
      </c>
      <c r="HTS67" s="824">
        <f t="shared" ref="HTS67" si="11172">HTS60*$C$65*$C67</f>
        <v>0</v>
      </c>
      <c r="HTU67" s="824">
        <f t="shared" ref="HTU67" si="11173">HTU60*$C$65*$C67</f>
        <v>0</v>
      </c>
      <c r="HTW67" s="824">
        <f t="shared" ref="HTW67" si="11174">HTW60*$C$65*$C67</f>
        <v>0</v>
      </c>
      <c r="HTY67" s="824">
        <f t="shared" ref="HTY67" si="11175">HTY60*$C$65*$C67</f>
        <v>0</v>
      </c>
      <c r="HUA67" s="824">
        <f t="shared" ref="HUA67" si="11176">HUA60*$C$65*$C67</f>
        <v>0</v>
      </c>
      <c r="HUC67" s="824">
        <f t="shared" ref="HUC67" si="11177">HUC60*$C$65*$C67</f>
        <v>0</v>
      </c>
      <c r="HUE67" s="824">
        <f t="shared" ref="HUE67" si="11178">HUE60*$C$65*$C67</f>
        <v>0</v>
      </c>
      <c r="HUG67" s="824">
        <f t="shared" ref="HUG67" si="11179">HUG60*$C$65*$C67</f>
        <v>0</v>
      </c>
      <c r="HUI67" s="824">
        <f t="shared" ref="HUI67" si="11180">HUI60*$C$65*$C67</f>
        <v>0</v>
      </c>
      <c r="HUK67" s="824">
        <f t="shared" ref="HUK67" si="11181">HUK60*$C$65*$C67</f>
        <v>0</v>
      </c>
      <c r="HUM67" s="824">
        <f t="shared" ref="HUM67" si="11182">HUM60*$C$65*$C67</f>
        <v>0</v>
      </c>
      <c r="HUO67" s="824">
        <f t="shared" ref="HUO67" si="11183">HUO60*$C$65*$C67</f>
        <v>0</v>
      </c>
      <c r="HUQ67" s="824">
        <f t="shared" ref="HUQ67" si="11184">HUQ60*$C$65*$C67</f>
        <v>0</v>
      </c>
      <c r="HUS67" s="824">
        <f t="shared" ref="HUS67" si="11185">HUS60*$C$65*$C67</f>
        <v>0</v>
      </c>
      <c r="HUU67" s="824">
        <f t="shared" ref="HUU67" si="11186">HUU60*$C$65*$C67</f>
        <v>0</v>
      </c>
      <c r="HUW67" s="824">
        <f t="shared" ref="HUW67" si="11187">HUW60*$C$65*$C67</f>
        <v>0</v>
      </c>
      <c r="HUY67" s="824">
        <f t="shared" ref="HUY67" si="11188">HUY60*$C$65*$C67</f>
        <v>0</v>
      </c>
      <c r="HVA67" s="824">
        <f t="shared" ref="HVA67" si="11189">HVA60*$C$65*$C67</f>
        <v>0</v>
      </c>
      <c r="HVC67" s="824">
        <f t="shared" ref="HVC67" si="11190">HVC60*$C$65*$C67</f>
        <v>0</v>
      </c>
      <c r="HVE67" s="824">
        <f t="shared" ref="HVE67" si="11191">HVE60*$C$65*$C67</f>
        <v>0</v>
      </c>
      <c r="HVG67" s="824">
        <f t="shared" ref="HVG67" si="11192">HVG60*$C$65*$C67</f>
        <v>0</v>
      </c>
      <c r="HVI67" s="824">
        <f t="shared" ref="HVI67" si="11193">HVI60*$C$65*$C67</f>
        <v>0</v>
      </c>
      <c r="HVK67" s="824">
        <f t="shared" ref="HVK67" si="11194">HVK60*$C$65*$C67</f>
        <v>0</v>
      </c>
      <c r="HVM67" s="824">
        <f t="shared" ref="HVM67" si="11195">HVM60*$C$65*$C67</f>
        <v>0</v>
      </c>
      <c r="HVO67" s="824">
        <f t="shared" ref="HVO67" si="11196">HVO60*$C$65*$C67</f>
        <v>0</v>
      </c>
      <c r="HVQ67" s="824">
        <f t="shared" ref="HVQ67" si="11197">HVQ60*$C$65*$C67</f>
        <v>0</v>
      </c>
      <c r="HVS67" s="824">
        <f t="shared" ref="HVS67" si="11198">HVS60*$C$65*$C67</f>
        <v>0</v>
      </c>
      <c r="HVU67" s="824">
        <f t="shared" ref="HVU67" si="11199">HVU60*$C$65*$C67</f>
        <v>0</v>
      </c>
      <c r="HVW67" s="824">
        <f t="shared" ref="HVW67" si="11200">HVW60*$C$65*$C67</f>
        <v>0</v>
      </c>
      <c r="HVY67" s="824">
        <f t="shared" ref="HVY67" si="11201">HVY60*$C$65*$C67</f>
        <v>0</v>
      </c>
      <c r="HWA67" s="824">
        <f t="shared" ref="HWA67" si="11202">HWA60*$C$65*$C67</f>
        <v>0</v>
      </c>
      <c r="HWC67" s="824">
        <f t="shared" ref="HWC67" si="11203">HWC60*$C$65*$C67</f>
        <v>0</v>
      </c>
      <c r="HWE67" s="824">
        <f t="shared" ref="HWE67" si="11204">HWE60*$C$65*$C67</f>
        <v>0</v>
      </c>
      <c r="HWG67" s="824">
        <f t="shared" ref="HWG67" si="11205">HWG60*$C$65*$C67</f>
        <v>0</v>
      </c>
      <c r="HWI67" s="824">
        <f t="shared" ref="HWI67" si="11206">HWI60*$C$65*$C67</f>
        <v>0</v>
      </c>
      <c r="HWK67" s="824">
        <f t="shared" ref="HWK67" si="11207">HWK60*$C$65*$C67</f>
        <v>0</v>
      </c>
      <c r="HWM67" s="824">
        <f t="shared" ref="HWM67" si="11208">HWM60*$C$65*$C67</f>
        <v>0</v>
      </c>
      <c r="HWO67" s="824">
        <f t="shared" ref="HWO67" si="11209">HWO60*$C$65*$C67</f>
        <v>0</v>
      </c>
      <c r="HWQ67" s="824">
        <f t="shared" ref="HWQ67" si="11210">HWQ60*$C$65*$C67</f>
        <v>0</v>
      </c>
      <c r="HWS67" s="824">
        <f t="shared" ref="HWS67" si="11211">HWS60*$C$65*$C67</f>
        <v>0</v>
      </c>
      <c r="HWU67" s="824">
        <f t="shared" ref="HWU67" si="11212">HWU60*$C$65*$C67</f>
        <v>0</v>
      </c>
      <c r="HWW67" s="824">
        <f t="shared" ref="HWW67" si="11213">HWW60*$C$65*$C67</f>
        <v>0</v>
      </c>
      <c r="HWY67" s="824">
        <f t="shared" ref="HWY67" si="11214">HWY60*$C$65*$C67</f>
        <v>0</v>
      </c>
      <c r="HXA67" s="824">
        <f t="shared" ref="HXA67" si="11215">HXA60*$C$65*$C67</f>
        <v>0</v>
      </c>
      <c r="HXC67" s="824">
        <f t="shared" ref="HXC67" si="11216">HXC60*$C$65*$C67</f>
        <v>0</v>
      </c>
      <c r="HXE67" s="824">
        <f t="shared" ref="HXE67" si="11217">HXE60*$C$65*$C67</f>
        <v>0</v>
      </c>
      <c r="HXG67" s="824">
        <f t="shared" ref="HXG67" si="11218">HXG60*$C$65*$C67</f>
        <v>0</v>
      </c>
      <c r="HXI67" s="824">
        <f t="shared" ref="HXI67" si="11219">HXI60*$C$65*$C67</f>
        <v>0</v>
      </c>
      <c r="HXK67" s="824">
        <f t="shared" ref="HXK67" si="11220">HXK60*$C$65*$C67</f>
        <v>0</v>
      </c>
      <c r="HXM67" s="824">
        <f t="shared" ref="HXM67" si="11221">HXM60*$C$65*$C67</f>
        <v>0</v>
      </c>
      <c r="HXO67" s="824">
        <f t="shared" ref="HXO67" si="11222">HXO60*$C$65*$C67</f>
        <v>0</v>
      </c>
      <c r="HXQ67" s="824">
        <f t="shared" ref="HXQ67" si="11223">HXQ60*$C$65*$C67</f>
        <v>0</v>
      </c>
      <c r="HXS67" s="824">
        <f t="shared" ref="HXS67" si="11224">HXS60*$C$65*$C67</f>
        <v>0</v>
      </c>
      <c r="HXU67" s="824">
        <f t="shared" ref="HXU67" si="11225">HXU60*$C$65*$C67</f>
        <v>0</v>
      </c>
      <c r="HXW67" s="824">
        <f t="shared" ref="HXW67" si="11226">HXW60*$C$65*$C67</f>
        <v>0</v>
      </c>
      <c r="HXY67" s="824">
        <f t="shared" ref="HXY67" si="11227">HXY60*$C$65*$C67</f>
        <v>0</v>
      </c>
      <c r="HYA67" s="824">
        <f t="shared" ref="HYA67" si="11228">HYA60*$C$65*$C67</f>
        <v>0</v>
      </c>
      <c r="HYC67" s="824">
        <f t="shared" ref="HYC67" si="11229">HYC60*$C$65*$C67</f>
        <v>0</v>
      </c>
      <c r="HYE67" s="824">
        <f t="shared" ref="HYE67" si="11230">HYE60*$C$65*$C67</f>
        <v>0</v>
      </c>
      <c r="HYG67" s="824">
        <f t="shared" ref="HYG67" si="11231">HYG60*$C$65*$C67</f>
        <v>0</v>
      </c>
      <c r="HYI67" s="824">
        <f t="shared" ref="HYI67" si="11232">HYI60*$C$65*$C67</f>
        <v>0</v>
      </c>
      <c r="HYK67" s="824">
        <f t="shared" ref="HYK67" si="11233">HYK60*$C$65*$C67</f>
        <v>0</v>
      </c>
      <c r="HYM67" s="824">
        <f t="shared" ref="HYM67" si="11234">HYM60*$C$65*$C67</f>
        <v>0</v>
      </c>
      <c r="HYO67" s="824">
        <f t="shared" ref="HYO67" si="11235">HYO60*$C$65*$C67</f>
        <v>0</v>
      </c>
      <c r="HYQ67" s="824">
        <f t="shared" ref="HYQ67" si="11236">HYQ60*$C$65*$C67</f>
        <v>0</v>
      </c>
      <c r="HYS67" s="824">
        <f t="shared" ref="HYS67" si="11237">HYS60*$C$65*$C67</f>
        <v>0</v>
      </c>
      <c r="HYU67" s="824">
        <f t="shared" ref="HYU67" si="11238">HYU60*$C$65*$C67</f>
        <v>0</v>
      </c>
      <c r="HYW67" s="824">
        <f t="shared" ref="HYW67" si="11239">HYW60*$C$65*$C67</f>
        <v>0</v>
      </c>
      <c r="HYY67" s="824">
        <f t="shared" ref="HYY67" si="11240">HYY60*$C$65*$C67</f>
        <v>0</v>
      </c>
      <c r="HZA67" s="824">
        <f t="shared" ref="HZA67" si="11241">HZA60*$C$65*$C67</f>
        <v>0</v>
      </c>
      <c r="HZC67" s="824">
        <f t="shared" ref="HZC67" si="11242">HZC60*$C$65*$C67</f>
        <v>0</v>
      </c>
      <c r="HZE67" s="824">
        <f t="shared" ref="HZE67" si="11243">HZE60*$C$65*$C67</f>
        <v>0</v>
      </c>
      <c r="HZG67" s="824">
        <f t="shared" ref="HZG67" si="11244">HZG60*$C$65*$C67</f>
        <v>0</v>
      </c>
      <c r="HZI67" s="824">
        <f t="shared" ref="HZI67" si="11245">HZI60*$C$65*$C67</f>
        <v>0</v>
      </c>
      <c r="HZK67" s="824">
        <f t="shared" ref="HZK67" si="11246">HZK60*$C$65*$C67</f>
        <v>0</v>
      </c>
      <c r="HZM67" s="824">
        <f t="shared" ref="HZM67" si="11247">HZM60*$C$65*$C67</f>
        <v>0</v>
      </c>
      <c r="HZO67" s="824">
        <f t="shared" ref="HZO67" si="11248">HZO60*$C$65*$C67</f>
        <v>0</v>
      </c>
      <c r="HZQ67" s="824">
        <f t="shared" ref="HZQ67" si="11249">HZQ60*$C$65*$C67</f>
        <v>0</v>
      </c>
      <c r="HZS67" s="824">
        <f t="shared" ref="HZS67" si="11250">HZS60*$C$65*$C67</f>
        <v>0</v>
      </c>
      <c r="HZU67" s="824">
        <f t="shared" ref="HZU67" si="11251">HZU60*$C$65*$C67</f>
        <v>0</v>
      </c>
      <c r="HZW67" s="824">
        <f t="shared" ref="HZW67" si="11252">HZW60*$C$65*$C67</f>
        <v>0</v>
      </c>
      <c r="HZY67" s="824">
        <f t="shared" ref="HZY67" si="11253">HZY60*$C$65*$C67</f>
        <v>0</v>
      </c>
      <c r="IAA67" s="824">
        <f t="shared" ref="IAA67" si="11254">IAA60*$C$65*$C67</f>
        <v>0</v>
      </c>
      <c r="IAC67" s="824">
        <f t="shared" ref="IAC67" si="11255">IAC60*$C$65*$C67</f>
        <v>0</v>
      </c>
      <c r="IAE67" s="824">
        <f t="shared" ref="IAE67" si="11256">IAE60*$C$65*$C67</f>
        <v>0</v>
      </c>
      <c r="IAG67" s="824">
        <f t="shared" ref="IAG67" si="11257">IAG60*$C$65*$C67</f>
        <v>0</v>
      </c>
      <c r="IAI67" s="824">
        <f t="shared" ref="IAI67" si="11258">IAI60*$C$65*$C67</f>
        <v>0</v>
      </c>
      <c r="IAK67" s="824">
        <f t="shared" ref="IAK67" si="11259">IAK60*$C$65*$C67</f>
        <v>0</v>
      </c>
      <c r="IAM67" s="824">
        <f t="shared" ref="IAM67" si="11260">IAM60*$C$65*$C67</f>
        <v>0</v>
      </c>
      <c r="IAO67" s="824">
        <f t="shared" ref="IAO67" si="11261">IAO60*$C$65*$C67</f>
        <v>0</v>
      </c>
      <c r="IAQ67" s="824">
        <f t="shared" ref="IAQ67" si="11262">IAQ60*$C$65*$C67</f>
        <v>0</v>
      </c>
      <c r="IAS67" s="824">
        <f t="shared" ref="IAS67" si="11263">IAS60*$C$65*$C67</f>
        <v>0</v>
      </c>
      <c r="IAU67" s="824">
        <f t="shared" ref="IAU67" si="11264">IAU60*$C$65*$C67</f>
        <v>0</v>
      </c>
      <c r="IAW67" s="824">
        <f t="shared" ref="IAW67" si="11265">IAW60*$C$65*$C67</f>
        <v>0</v>
      </c>
      <c r="IAY67" s="824">
        <f t="shared" ref="IAY67" si="11266">IAY60*$C$65*$C67</f>
        <v>0</v>
      </c>
      <c r="IBA67" s="824">
        <f t="shared" ref="IBA67" si="11267">IBA60*$C$65*$C67</f>
        <v>0</v>
      </c>
      <c r="IBC67" s="824">
        <f t="shared" ref="IBC67" si="11268">IBC60*$C$65*$C67</f>
        <v>0</v>
      </c>
      <c r="IBE67" s="824">
        <f t="shared" ref="IBE67" si="11269">IBE60*$C$65*$C67</f>
        <v>0</v>
      </c>
      <c r="IBG67" s="824">
        <f t="shared" ref="IBG67" si="11270">IBG60*$C$65*$C67</f>
        <v>0</v>
      </c>
      <c r="IBI67" s="824">
        <f t="shared" ref="IBI67" si="11271">IBI60*$C$65*$C67</f>
        <v>0</v>
      </c>
      <c r="IBK67" s="824">
        <f t="shared" ref="IBK67" si="11272">IBK60*$C$65*$C67</f>
        <v>0</v>
      </c>
      <c r="IBM67" s="824">
        <f t="shared" ref="IBM67" si="11273">IBM60*$C$65*$C67</f>
        <v>0</v>
      </c>
      <c r="IBO67" s="824">
        <f t="shared" ref="IBO67" si="11274">IBO60*$C$65*$C67</f>
        <v>0</v>
      </c>
      <c r="IBQ67" s="824">
        <f t="shared" ref="IBQ67" si="11275">IBQ60*$C$65*$C67</f>
        <v>0</v>
      </c>
      <c r="IBS67" s="824">
        <f t="shared" ref="IBS67" si="11276">IBS60*$C$65*$C67</f>
        <v>0</v>
      </c>
      <c r="IBU67" s="824">
        <f t="shared" ref="IBU67" si="11277">IBU60*$C$65*$C67</f>
        <v>0</v>
      </c>
      <c r="IBW67" s="824">
        <f t="shared" ref="IBW67" si="11278">IBW60*$C$65*$C67</f>
        <v>0</v>
      </c>
      <c r="IBY67" s="824">
        <f t="shared" ref="IBY67" si="11279">IBY60*$C$65*$C67</f>
        <v>0</v>
      </c>
      <c r="ICA67" s="824">
        <f t="shared" ref="ICA67" si="11280">ICA60*$C$65*$C67</f>
        <v>0</v>
      </c>
      <c r="ICC67" s="824">
        <f t="shared" ref="ICC67" si="11281">ICC60*$C$65*$C67</f>
        <v>0</v>
      </c>
      <c r="ICE67" s="824">
        <f t="shared" ref="ICE67" si="11282">ICE60*$C$65*$C67</f>
        <v>0</v>
      </c>
      <c r="ICG67" s="824">
        <f t="shared" ref="ICG67" si="11283">ICG60*$C$65*$C67</f>
        <v>0</v>
      </c>
      <c r="ICI67" s="824">
        <f t="shared" ref="ICI67" si="11284">ICI60*$C$65*$C67</f>
        <v>0</v>
      </c>
      <c r="ICK67" s="824">
        <f t="shared" ref="ICK67" si="11285">ICK60*$C$65*$C67</f>
        <v>0</v>
      </c>
      <c r="ICM67" s="824">
        <f t="shared" ref="ICM67" si="11286">ICM60*$C$65*$C67</f>
        <v>0</v>
      </c>
      <c r="ICO67" s="824">
        <f t="shared" ref="ICO67" si="11287">ICO60*$C$65*$C67</f>
        <v>0</v>
      </c>
      <c r="ICQ67" s="824">
        <f t="shared" ref="ICQ67" si="11288">ICQ60*$C$65*$C67</f>
        <v>0</v>
      </c>
      <c r="ICS67" s="824">
        <f t="shared" ref="ICS67" si="11289">ICS60*$C$65*$C67</f>
        <v>0</v>
      </c>
      <c r="ICU67" s="824">
        <f t="shared" ref="ICU67" si="11290">ICU60*$C$65*$C67</f>
        <v>0</v>
      </c>
      <c r="ICW67" s="824">
        <f t="shared" ref="ICW67" si="11291">ICW60*$C$65*$C67</f>
        <v>0</v>
      </c>
      <c r="ICY67" s="824">
        <f t="shared" ref="ICY67" si="11292">ICY60*$C$65*$C67</f>
        <v>0</v>
      </c>
      <c r="IDA67" s="824">
        <f t="shared" ref="IDA67" si="11293">IDA60*$C$65*$C67</f>
        <v>0</v>
      </c>
      <c r="IDC67" s="824">
        <f t="shared" ref="IDC67" si="11294">IDC60*$C$65*$C67</f>
        <v>0</v>
      </c>
      <c r="IDE67" s="824">
        <f t="shared" ref="IDE67" si="11295">IDE60*$C$65*$C67</f>
        <v>0</v>
      </c>
      <c r="IDG67" s="824">
        <f t="shared" ref="IDG67" si="11296">IDG60*$C$65*$C67</f>
        <v>0</v>
      </c>
      <c r="IDI67" s="824">
        <f t="shared" ref="IDI67" si="11297">IDI60*$C$65*$C67</f>
        <v>0</v>
      </c>
      <c r="IDK67" s="824">
        <f t="shared" ref="IDK67" si="11298">IDK60*$C$65*$C67</f>
        <v>0</v>
      </c>
      <c r="IDM67" s="824">
        <f t="shared" ref="IDM67" si="11299">IDM60*$C$65*$C67</f>
        <v>0</v>
      </c>
      <c r="IDO67" s="824">
        <f t="shared" ref="IDO67" si="11300">IDO60*$C$65*$C67</f>
        <v>0</v>
      </c>
      <c r="IDQ67" s="824">
        <f t="shared" ref="IDQ67" si="11301">IDQ60*$C$65*$C67</f>
        <v>0</v>
      </c>
      <c r="IDS67" s="824">
        <f t="shared" ref="IDS67" si="11302">IDS60*$C$65*$C67</f>
        <v>0</v>
      </c>
      <c r="IDU67" s="824">
        <f t="shared" ref="IDU67" si="11303">IDU60*$C$65*$C67</f>
        <v>0</v>
      </c>
      <c r="IDW67" s="824">
        <f t="shared" ref="IDW67" si="11304">IDW60*$C$65*$C67</f>
        <v>0</v>
      </c>
      <c r="IDY67" s="824">
        <f t="shared" ref="IDY67" si="11305">IDY60*$C$65*$C67</f>
        <v>0</v>
      </c>
      <c r="IEA67" s="824">
        <f t="shared" ref="IEA67" si="11306">IEA60*$C$65*$C67</f>
        <v>0</v>
      </c>
      <c r="IEC67" s="824">
        <f t="shared" ref="IEC67" si="11307">IEC60*$C$65*$C67</f>
        <v>0</v>
      </c>
      <c r="IEE67" s="824">
        <f t="shared" ref="IEE67" si="11308">IEE60*$C$65*$C67</f>
        <v>0</v>
      </c>
      <c r="IEG67" s="824">
        <f t="shared" ref="IEG67" si="11309">IEG60*$C$65*$C67</f>
        <v>0</v>
      </c>
      <c r="IEI67" s="824">
        <f t="shared" ref="IEI67" si="11310">IEI60*$C$65*$C67</f>
        <v>0</v>
      </c>
      <c r="IEK67" s="824">
        <f t="shared" ref="IEK67" si="11311">IEK60*$C$65*$C67</f>
        <v>0</v>
      </c>
      <c r="IEM67" s="824">
        <f t="shared" ref="IEM67" si="11312">IEM60*$C$65*$C67</f>
        <v>0</v>
      </c>
      <c r="IEO67" s="824">
        <f t="shared" ref="IEO67" si="11313">IEO60*$C$65*$C67</f>
        <v>0</v>
      </c>
      <c r="IEQ67" s="824">
        <f t="shared" ref="IEQ67" si="11314">IEQ60*$C$65*$C67</f>
        <v>0</v>
      </c>
      <c r="IES67" s="824">
        <f t="shared" ref="IES67" si="11315">IES60*$C$65*$C67</f>
        <v>0</v>
      </c>
      <c r="IEU67" s="824">
        <f t="shared" ref="IEU67" si="11316">IEU60*$C$65*$C67</f>
        <v>0</v>
      </c>
      <c r="IEW67" s="824">
        <f t="shared" ref="IEW67" si="11317">IEW60*$C$65*$C67</f>
        <v>0</v>
      </c>
      <c r="IEY67" s="824">
        <f t="shared" ref="IEY67" si="11318">IEY60*$C$65*$C67</f>
        <v>0</v>
      </c>
      <c r="IFA67" s="824">
        <f t="shared" ref="IFA67" si="11319">IFA60*$C$65*$C67</f>
        <v>0</v>
      </c>
      <c r="IFC67" s="824">
        <f t="shared" ref="IFC67" si="11320">IFC60*$C$65*$C67</f>
        <v>0</v>
      </c>
      <c r="IFE67" s="824">
        <f t="shared" ref="IFE67" si="11321">IFE60*$C$65*$C67</f>
        <v>0</v>
      </c>
      <c r="IFG67" s="824">
        <f t="shared" ref="IFG67" si="11322">IFG60*$C$65*$C67</f>
        <v>0</v>
      </c>
      <c r="IFI67" s="824">
        <f t="shared" ref="IFI67" si="11323">IFI60*$C$65*$C67</f>
        <v>0</v>
      </c>
      <c r="IFK67" s="824">
        <f t="shared" ref="IFK67" si="11324">IFK60*$C$65*$C67</f>
        <v>0</v>
      </c>
      <c r="IFM67" s="824">
        <f t="shared" ref="IFM67" si="11325">IFM60*$C$65*$C67</f>
        <v>0</v>
      </c>
      <c r="IFO67" s="824">
        <f t="shared" ref="IFO67" si="11326">IFO60*$C$65*$C67</f>
        <v>0</v>
      </c>
      <c r="IFQ67" s="824">
        <f t="shared" ref="IFQ67" si="11327">IFQ60*$C$65*$C67</f>
        <v>0</v>
      </c>
      <c r="IFS67" s="824">
        <f t="shared" ref="IFS67" si="11328">IFS60*$C$65*$C67</f>
        <v>0</v>
      </c>
      <c r="IFU67" s="824">
        <f t="shared" ref="IFU67" si="11329">IFU60*$C$65*$C67</f>
        <v>0</v>
      </c>
      <c r="IFW67" s="824">
        <f t="shared" ref="IFW67" si="11330">IFW60*$C$65*$C67</f>
        <v>0</v>
      </c>
      <c r="IFY67" s="824">
        <f t="shared" ref="IFY67" si="11331">IFY60*$C$65*$C67</f>
        <v>0</v>
      </c>
      <c r="IGA67" s="824">
        <f t="shared" ref="IGA67" si="11332">IGA60*$C$65*$C67</f>
        <v>0</v>
      </c>
      <c r="IGC67" s="824">
        <f t="shared" ref="IGC67" si="11333">IGC60*$C$65*$C67</f>
        <v>0</v>
      </c>
      <c r="IGE67" s="824">
        <f t="shared" ref="IGE67" si="11334">IGE60*$C$65*$C67</f>
        <v>0</v>
      </c>
      <c r="IGG67" s="824">
        <f t="shared" ref="IGG67" si="11335">IGG60*$C$65*$C67</f>
        <v>0</v>
      </c>
      <c r="IGI67" s="824">
        <f t="shared" ref="IGI67" si="11336">IGI60*$C$65*$C67</f>
        <v>0</v>
      </c>
      <c r="IGK67" s="824">
        <f t="shared" ref="IGK67" si="11337">IGK60*$C$65*$C67</f>
        <v>0</v>
      </c>
      <c r="IGM67" s="824">
        <f t="shared" ref="IGM67" si="11338">IGM60*$C$65*$C67</f>
        <v>0</v>
      </c>
      <c r="IGO67" s="824">
        <f t="shared" ref="IGO67" si="11339">IGO60*$C$65*$C67</f>
        <v>0</v>
      </c>
      <c r="IGQ67" s="824">
        <f t="shared" ref="IGQ67" si="11340">IGQ60*$C$65*$C67</f>
        <v>0</v>
      </c>
      <c r="IGS67" s="824">
        <f t="shared" ref="IGS67" si="11341">IGS60*$C$65*$C67</f>
        <v>0</v>
      </c>
      <c r="IGU67" s="824">
        <f t="shared" ref="IGU67" si="11342">IGU60*$C$65*$C67</f>
        <v>0</v>
      </c>
      <c r="IGW67" s="824">
        <f t="shared" ref="IGW67" si="11343">IGW60*$C$65*$C67</f>
        <v>0</v>
      </c>
      <c r="IGY67" s="824">
        <f t="shared" ref="IGY67" si="11344">IGY60*$C$65*$C67</f>
        <v>0</v>
      </c>
      <c r="IHA67" s="824">
        <f t="shared" ref="IHA67" si="11345">IHA60*$C$65*$C67</f>
        <v>0</v>
      </c>
      <c r="IHC67" s="824">
        <f t="shared" ref="IHC67" si="11346">IHC60*$C$65*$C67</f>
        <v>0</v>
      </c>
      <c r="IHE67" s="824">
        <f t="shared" ref="IHE67" si="11347">IHE60*$C$65*$C67</f>
        <v>0</v>
      </c>
      <c r="IHG67" s="824">
        <f t="shared" ref="IHG67" si="11348">IHG60*$C$65*$C67</f>
        <v>0</v>
      </c>
      <c r="IHI67" s="824">
        <f t="shared" ref="IHI67" si="11349">IHI60*$C$65*$C67</f>
        <v>0</v>
      </c>
      <c r="IHK67" s="824">
        <f t="shared" ref="IHK67" si="11350">IHK60*$C$65*$C67</f>
        <v>0</v>
      </c>
      <c r="IHM67" s="824">
        <f t="shared" ref="IHM67" si="11351">IHM60*$C$65*$C67</f>
        <v>0</v>
      </c>
      <c r="IHO67" s="824">
        <f t="shared" ref="IHO67" si="11352">IHO60*$C$65*$C67</f>
        <v>0</v>
      </c>
      <c r="IHQ67" s="824">
        <f t="shared" ref="IHQ67" si="11353">IHQ60*$C$65*$C67</f>
        <v>0</v>
      </c>
      <c r="IHS67" s="824">
        <f t="shared" ref="IHS67" si="11354">IHS60*$C$65*$C67</f>
        <v>0</v>
      </c>
      <c r="IHU67" s="824">
        <f t="shared" ref="IHU67" si="11355">IHU60*$C$65*$C67</f>
        <v>0</v>
      </c>
      <c r="IHW67" s="824">
        <f t="shared" ref="IHW67" si="11356">IHW60*$C$65*$C67</f>
        <v>0</v>
      </c>
      <c r="IHY67" s="824">
        <f t="shared" ref="IHY67" si="11357">IHY60*$C$65*$C67</f>
        <v>0</v>
      </c>
      <c r="IIA67" s="824">
        <f t="shared" ref="IIA67" si="11358">IIA60*$C$65*$C67</f>
        <v>0</v>
      </c>
      <c r="IIC67" s="824">
        <f t="shared" ref="IIC67" si="11359">IIC60*$C$65*$C67</f>
        <v>0</v>
      </c>
      <c r="IIE67" s="824">
        <f t="shared" ref="IIE67" si="11360">IIE60*$C$65*$C67</f>
        <v>0</v>
      </c>
      <c r="IIG67" s="824">
        <f t="shared" ref="IIG67" si="11361">IIG60*$C$65*$C67</f>
        <v>0</v>
      </c>
      <c r="III67" s="824">
        <f t="shared" ref="III67" si="11362">III60*$C$65*$C67</f>
        <v>0</v>
      </c>
      <c r="IIK67" s="824">
        <f t="shared" ref="IIK67" si="11363">IIK60*$C$65*$C67</f>
        <v>0</v>
      </c>
      <c r="IIM67" s="824">
        <f t="shared" ref="IIM67" si="11364">IIM60*$C$65*$C67</f>
        <v>0</v>
      </c>
      <c r="IIO67" s="824">
        <f t="shared" ref="IIO67" si="11365">IIO60*$C$65*$C67</f>
        <v>0</v>
      </c>
      <c r="IIQ67" s="824">
        <f t="shared" ref="IIQ67" si="11366">IIQ60*$C$65*$C67</f>
        <v>0</v>
      </c>
      <c r="IIS67" s="824">
        <f t="shared" ref="IIS67" si="11367">IIS60*$C$65*$C67</f>
        <v>0</v>
      </c>
      <c r="IIU67" s="824">
        <f t="shared" ref="IIU67" si="11368">IIU60*$C$65*$C67</f>
        <v>0</v>
      </c>
      <c r="IIW67" s="824">
        <f t="shared" ref="IIW67" si="11369">IIW60*$C$65*$C67</f>
        <v>0</v>
      </c>
      <c r="IIY67" s="824">
        <f t="shared" ref="IIY67" si="11370">IIY60*$C$65*$C67</f>
        <v>0</v>
      </c>
      <c r="IJA67" s="824">
        <f t="shared" ref="IJA67" si="11371">IJA60*$C$65*$C67</f>
        <v>0</v>
      </c>
      <c r="IJC67" s="824">
        <f t="shared" ref="IJC67" si="11372">IJC60*$C$65*$C67</f>
        <v>0</v>
      </c>
      <c r="IJE67" s="824">
        <f t="shared" ref="IJE67" si="11373">IJE60*$C$65*$C67</f>
        <v>0</v>
      </c>
      <c r="IJG67" s="824">
        <f t="shared" ref="IJG67" si="11374">IJG60*$C$65*$C67</f>
        <v>0</v>
      </c>
      <c r="IJI67" s="824">
        <f t="shared" ref="IJI67" si="11375">IJI60*$C$65*$C67</f>
        <v>0</v>
      </c>
      <c r="IJK67" s="824">
        <f t="shared" ref="IJK67" si="11376">IJK60*$C$65*$C67</f>
        <v>0</v>
      </c>
      <c r="IJM67" s="824">
        <f t="shared" ref="IJM67" si="11377">IJM60*$C$65*$C67</f>
        <v>0</v>
      </c>
      <c r="IJO67" s="824">
        <f t="shared" ref="IJO67" si="11378">IJO60*$C$65*$C67</f>
        <v>0</v>
      </c>
      <c r="IJQ67" s="824">
        <f t="shared" ref="IJQ67" si="11379">IJQ60*$C$65*$C67</f>
        <v>0</v>
      </c>
      <c r="IJS67" s="824">
        <f t="shared" ref="IJS67" si="11380">IJS60*$C$65*$C67</f>
        <v>0</v>
      </c>
      <c r="IJU67" s="824">
        <f t="shared" ref="IJU67" si="11381">IJU60*$C$65*$C67</f>
        <v>0</v>
      </c>
      <c r="IJW67" s="824">
        <f t="shared" ref="IJW67" si="11382">IJW60*$C$65*$C67</f>
        <v>0</v>
      </c>
      <c r="IJY67" s="824">
        <f t="shared" ref="IJY67" si="11383">IJY60*$C$65*$C67</f>
        <v>0</v>
      </c>
      <c r="IKA67" s="824">
        <f t="shared" ref="IKA67" si="11384">IKA60*$C$65*$C67</f>
        <v>0</v>
      </c>
      <c r="IKC67" s="824">
        <f t="shared" ref="IKC67" si="11385">IKC60*$C$65*$C67</f>
        <v>0</v>
      </c>
      <c r="IKE67" s="824">
        <f t="shared" ref="IKE67" si="11386">IKE60*$C$65*$C67</f>
        <v>0</v>
      </c>
      <c r="IKG67" s="824">
        <f t="shared" ref="IKG67" si="11387">IKG60*$C$65*$C67</f>
        <v>0</v>
      </c>
      <c r="IKI67" s="824">
        <f t="shared" ref="IKI67" si="11388">IKI60*$C$65*$C67</f>
        <v>0</v>
      </c>
      <c r="IKK67" s="824">
        <f t="shared" ref="IKK67" si="11389">IKK60*$C$65*$C67</f>
        <v>0</v>
      </c>
      <c r="IKM67" s="824">
        <f t="shared" ref="IKM67" si="11390">IKM60*$C$65*$C67</f>
        <v>0</v>
      </c>
      <c r="IKO67" s="824">
        <f t="shared" ref="IKO67" si="11391">IKO60*$C$65*$C67</f>
        <v>0</v>
      </c>
      <c r="IKQ67" s="824">
        <f t="shared" ref="IKQ67" si="11392">IKQ60*$C$65*$C67</f>
        <v>0</v>
      </c>
      <c r="IKS67" s="824">
        <f t="shared" ref="IKS67" si="11393">IKS60*$C$65*$C67</f>
        <v>0</v>
      </c>
      <c r="IKU67" s="824">
        <f t="shared" ref="IKU67" si="11394">IKU60*$C$65*$C67</f>
        <v>0</v>
      </c>
      <c r="IKW67" s="824">
        <f t="shared" ref="IKW67" si="11395">IKW60*$C$65*$C67</f>
        <v>0</v>
      </c>
      <c r="IKY67" s="824">
        <f t="shared" ref="IKY67" si="11396">IKY60*$C$65*$C67</f>
        <v>0</v>
      </c>
      <c r="ILA67" s="824">
        <f t="shared" ref="ILA67" si="11397">ILA60*$C$65*$C67</f>
        <v>0</v>
      </c>
      <c r="ILC67" s="824">
        <f t="shared" ref="ILC67" si="11398">ILC60*$C$65*$C67</f>
        <v>0</v>
      </c>
      <c r="ILE67" s="824">
        <f t="shared" ref="ILE67" si="11399">ILE60*$C$65*$C67</f>
        <v>0</v>
      </c>
      <c r="ILG67" s="824">
        <f t="shared" ref="ILG67" si="11400">ILG60*$C$65*$C67</f>
        <v>0</v>
      </c>
      <c r="ILI67" s="824">
        <f t="shared" ref="ILI67" si="11401">ILI60*$C$65*$C67</f>
        <v>0</v>
      </c>
      <c r="ILK67" s="824">
        <f t="shared" ref="ILK67" si="11402">ILK60*$C$65*$C67</f>
        <v>0</v>
      </c>
      <c r="ILM67" s="824">
        <f t="shared" ref="ILM67" si="11403">ILM60*$C$65*$C67</f>
        <v>0</v>
      </c>
      <c r="ILO67" s="824">
        <f t="shared" ref="ILO67" si="11404">ILO60*$C$65*$C67</f>
        <v>0</v>
      </c>
      <c r="ILQ67" s="824">
        <f t="shared" ref="ILQ67" si="11405">ILQ60*$C$65*$C67</f>
        <v>0</v>
      </c>
      <c r="ILS67" s="824">
        <f t="shared" ref="ILS67" si="11406">ILS60*$C$65*$C67</f>
        <v>0</v>
      </c>
      <c r="ILU67" s="824">
        <f t="shared" ref="ILU67" si="11407">ILU60*$C$65*$C67</f>
        <v>0</v>
      </c>
      <c r="ILW67" s="824">
        <f t="shared" ref="ILW67" si="11408">ILW60*$C$65*$C67</f>
        <v>0</v>
      </c>
      <c r="ILY67" s="824">
        <f t="shared" ref="ILY67" si="11409">ILY60*$C$65*$C67</f>
        <v>0</v>
      </c>
      <c r="IMA67" s="824">
        <f t="shared" ref="IMA67" si="11410">IMA60*$C$65*$C67</f>
        <v>0</v>
      </c>
      <c r="IMC67" s="824">
        <f t="shared" ref="IMC67" si="11411">IMC60*$C$65*$C67</f>
        <v>0</v>
      </c>
      <c r="IME67" s="824">
        <f t="shared" ref="IME67" si="11412">IME60*$C$65*$C67</f>
        <v>0</v>
      </c>
      <c r="IMG67" s="824">
        <f t="shared" ref="IMG67" si="11413">IMG60*$C$65*$C67</f>
        <v>0</v>
      </c>
      <c r="IMI67" s="824">
        <f t="shared" ref="IMI67" si="11414">IMI60*$C$65*$C67</f>
        <v>0</v>
      </c>
      <c r="IMK67" s="824">
        <f t="shared" ref="IMK67" si="11415">IMK60*$C$65*$C67</f>
        <v>0</v>
      </c>
      <c r="IMM67" s="824">
        <f t="shared" ref="IMM67" si="11416">IMM60*$C$65*$C67</f>
        <v>0</v>
      </c>
      <c r="IMO67" s="824">
        <f t="shared" ref="IMO67" si="11417">IMO60*$C$65*$C67</f>
        <v>0</v>
      </c>
      <c r="IMQ67" s="824">
        <f t="shared" ref="IMQ67" si="11418">IMQ60*$C$65*$C67</f>
        <v>0</v>
      </c>
      <c r="IMS67" s="824">
        <f t="shared" ref="IMS67" si="11419">IMS60*$C$65*$C67</f>
        <v>0</v>
      </c>
      <c r="IMU67" s="824">
        <f t="shared" ref="IMU67" si="11420">IMU60*$C$65*$C67</f>
        <v>0</v>
      </c>
      <c r="IMW67" s="824">
        <f t="shared" ref="IMW67" si="11421">IMW60*$C$65*$C67</f>
        <v>0</v>
      </c>
      <c r="IMY67" s="824">
        <f t="shared" ref="IMY67" si="11422">IMY60*$C$65*$C67</f>
        <v>0</v>
      </c>
      <c r="INA67" s="824">
        <f t="shared" ref="INA67" si="11423">INA60*$C$65*$C67</f>
        <v>0</v>
      </c>
      <c r="INC67" s="824">
        <f t="shared" ref="INC67" si="11424">INC60*$C$65*$C67</f>
        <v>0</v>
      </c>
      <c r="INE67" s="824">
        <f t="shared" ref="INE67" si="11425">INE60*$C$65*$C67</f>
        <v>0</v>
      </c>
      <c r="ING67" s="824">
        <f t="shared" ref="ING67" si="11426">ING60*$C$65*$C67</f>
        <v>0</v>
      </c>
      <c r="INI67" s="824">
        <f t="shared" ref="INI67" si="11427">INI60*$C$65*$C67</f>
        <v>0</v>
      </c>
      <c r="INK67" s="824">
        <f t="shared" ref="INK67" si="11428">INK60*$C$65*$C67</f>
        <v>0</v>
      </c>
      <c r="INM67" s="824">
        <f t="shared" ref="INM67" si="11429">INM60*$C$65*$C67</f>
        <v>0</v>
      </c>
      <c r="INO67" s="824">
        <f t="shared" ref="INO67" si="11430">INO60*$C$65*$C67</f>
        <v>0</v>
      </c>
      <c r="INQ67" s="824">
        <f t="shared" ref="INQ67" si="11431">INQ60*$C$65*$C67</f>
        <v>0</v>
      </c>
      <c r="INS67" s="824">
        <f t="shared" ref="INS67" si="11432">INS60*$C$65*$C67</f>
        <v>0</v>
      </c>
      <c r="INU67" s="824">
        <f t="shared" ref="INU67" si="11433">INU60*$C$65*$C67</f>
        <v>0</v>
      </c>
      <c r="INW67" s="824">
        <f t="shared" ref="INW67" si="11434">INW60*$C$65*$C67</f>
        <v>0</v>
      </c>
      <c r="INY67" s="824">
        <f t="shared" ref="INY67" si="11435">INY60*$C$65*$C67</f>
        <v>0</v>
      </c>
      <c r="IOA67" s="824">
        <f t="shared" ref="IOA67" si="11436">IOA60*$C$65*$C67</f>
        <v>0</v>
      </c>
      <c r="IOC67" s="824">
        <f t="shared" ref="IOC67" si="11437">IOC60*$C$65*$C67</f>
        <v>0</v>
      </c>
      <c r="IOE67" s="824">
        <f t="shared" ref="IOE67" si="11438">IOE60*$C$65*$C67</f>
        <v>0</v>
      </c>
      <c r="IOG67" s="824">
        <f t="shared" ref="IOG67" si="11439">IOG60*$C$65*$C67</f>
        <v>0</v>
      </c>
      <c r="IOI67" s="824">
        <f t="shared" ref="IOI67" si="11440">IOI60*$C$65*$C67</f>
        <v>0</v>
      </c>
      <c r="IOK67" s="824">
        <f t="shared" ref="IOK67" si="11441">IOK60*$C$65*$C67</f>
        <v>0</v>
      </c>
      <c r="IOM67" s="824">
        <f t="shared" ref="IOM67" si="11442">IOM60*$C$65*$C67</f>
        <v>0</v>
      </c>
      <c r="IOO67" s="824">
        <f t="shared" ref="IOO67" si="11443">IOO60*$C$65*$C67</f>
        <v>0</v>
      </c>
      <c r="IOQ67" s="824">
        <f t="shared" ref="IOQ67" si="11444">IOQ60*$C$65*$C67</f>
        <v>0</v>
      </c>
      <c r="IOS67" s="824">
        <f t="shared" ref="IOS67" si="11445">IOS60*$C$65*$C67</f>
        <v>0</v>
      </c>
      <c r="IOU67" s="824">
        <f t="shared" ref="IOU67" si="11446">IOU60*$C$65*$C67</f>
        <v>0</v>
      </c>
      <c r="IOW67" s="824">
        <f t="shared" ref="IOW67" si="11447">IOW60*$C$65*$C67</f>
        <v>0</v>
      </c>
      <c r="IOY67" s="824">
        <f t="shared" ref="IOY67" si="11448">IOY60*$C$65*$C67</f>
        <v>0</v>
      </c>
      <c r="IPA67" s="824">
        <f t="shared" ref="IPA67" si="11449">IPA60*$C$65*$C67</f>
        <v>0</v>
      </c>
      <c r="IPC67" s="824">
        <f t="shared" ref="IPC67" si="11450">IPC60*$C$65*$C67</f>
        <v>0</v>
      </c>
      <c r="IPE67" s="824">
        <f t="shared" ref="IPE67" si="11451">IPE60*$C$65*$C67</f>
        <v>0</v>
      </c>
      <c r="IPG67" s="824">
        <f t="shared" ref="IPG67" si="11452">IPG60*$C$65*$C67</f>
        <v>0</v>
      </c>
      <c r="IPI67" s="824">
        <f t="shared" ref="IPI67" si="11453">IPI60*$C$65*$C67</f>
        <v>0</v>
      </c>
      <c r="IPK67" s="824">
        <f t="shared" ref="IPK67" si="11454">IPK60*$C$65*$C67</f>
        <v>0</v>
      </c>
      <c r="IPM67" s="824">
        <f t="shared" ref="IPM67" si="11455">IPM60*$C$65*$C67</f>
        <v>0</v>
      </c>
      <c r="IPO67" s="824">
        <f t="shared" ref="IPO67" si="11456">IPO60*$C$65*$C67</f>
        <v>0</v>
      </c>
      <c r="IPQ67" s="824">
        <f t="shared" ref="IPQ67" si="11457">IPQ60*$C$65*$C67</f>
        <v>0</v>
      </c>
      <c r="IPS67" s="824">
        <f t="shared" ref="IPS67" si="11458">IPS60*$C$65*$C67</f>
        <v>0</v>
      </c>
      <c r="IPU67" s="824">
        <f t="shared" ref="IPU67" si="11459">IPU60*$C$65*$C67</f>
        <v>0</v>
      </c>
      <c r="IPW67" s="824">
        <f t="shared" ref="IPW67" si="11460">IPW60*$C$65*$C67</f>
        <v>0</v>
      </c>
      <c r="IPY67" s="824">
        <f t="shared" ref="IPY67" si="11461">IPY60*$C$65*$C67</f>
        <v>0</v>
      </c>
      <c r="IQA67" s="824">
        <f t="shared" ref="IQA67" si="11462">IQA60*$C$65*$C67</f>
        <v>0</v>
      </c>
      <c r="IQC67" s="824">
        <f t="shared" ref="IQC67" si="11463">IQC60*$C$65*$C67</f>
        <v>0</v>
      </c>
      <c r="IQE67" s="824">
        <f t="shared" ref="IQE67" si="11464">IQE60*$C$65*$C67</f>
        <v>0</v>
      </c>
      <c r="IQG67" s="824">
        <f t="shared" ref="IQG67" si="11465">IQG60*$C$65*$C67</f>
        <v>0</v>
      </c>
      <c r="IQI67" s="824">
        <f t="shared" ref="IQI67" si="11466">IQI60*$C$65*$C67</f>
        <v>0</v>
      </c>
      <c r="IQK67" s="824">
        <f t="shared" ref="IQK67" si="11467">IQK60*$C$65*$C67</f>
        <v>0</v>
      </c>
      <c r="IQM67" s="824">
        <f t="shared" ref="IQM67" si="11468">IQM60*$C$65*$C67</f>
        <v>0</v>
      </c>
      <c r="IQO67" s="824">
        <f t="shared" ref="IQO67" si="11469">IQO60*$C$65*$C67</f>
        <v>0</v>
      </c>
      <c r="IQQ67" s="824">
        <f t="shared" ref="IQQ67" si="11470">IQQ60*$C$65*$C67</f>
        <v>0</v>
      </c>
      <c r="IQS67" s="824">
        <f t="shared" ref="IQS67" si="11471">IQS60*$C$65*$C67</f>
        <v>0</v>
      </c>
      <c r="IQU67" s="824">
        <f t="shared" ref="IQU67" si="11472">IQU60*$C$65*$C67</f>
        <v>0</v>
      </c>
      <c r="IQW67" s="824">
        <f t="shared" ref="IQW67" si="11473">IQW60*$C$65*$C67</f>
        <v>0</v>
      </c>
      <c r="IQY67" s="824">
        <f t="shared" ref="IQY67" si="11474">IQY60*$C$65*$C67</f>
        <v>0</v>
      </c>
      <c r="IRA67" s="824">
        <f t="shared" ref="IRA67" si="11475">IRA60*$C$65*$C67</f>
        <v>0</v>
      </c>
      <c r="IRC67" s="824">
        <f t="shared" ref="IRC67" si="11476">IRC60*$C$65*$C67</f>
        <v>0</v>
      </c>
      <c r="IRE67" s="824">
        <f t="shared" ref="IRE67" si="11477">IRE60*$C$65*$C67</f>
        <v>0</v>
      </c>
      <c r="IRG67" s="824">
        <f t="shared" ref="IRG67" si="11478">IRG60*$C$65*$C67</f>
        <v>0</v>
      </c>
      <c r="IRI67" s="824">
        <f t="shared" ref="IRI67" si="11479">IRI60*$C$65*$C67</f>
        <v>0</v>
      </c>
      <c r="IRK67" s="824">
        <f t="shared" ref="IRK67" si="11480">IRK60*$C$65*$C67</f>
        <v>0</v>
      </c>
      <c r="IRM67" s="824">
        <f t="shared" ref="IRM67" si="11481">IRM60*$C$65*$C67</f>
        <v>0</v>
      </c>
      <c r="IRO67" s="824">
        <f t="shared" ref="IRO67" si="11482">IRO60*$C$65*$C67</f>
        <v>0</v>
      </c>
      <c r="IRQ67" s="824">
        <f t="shared" ref="IRQ67" si="11483">IRQ60*$C$65*$C67</f>
        <v>0</v>
      </c>
      <c r="IRS67" s="824">
        <f t="shared" ref="IRS67" si="11484">IRS60*$C$65*$C67</f>
        <v>0</v>
      </c>
      <c r="IRU67" s="824">
        <f t="shared" ref="IRU67" si="11485">IRU60*$C$65*$C67</f>
        <v>0</v>
      </c>
      <c r="IRW67" s="824">
        <f t="shared" ref="IRW67" si="11486">IRW60*$C$65*$C67</f>
        <v>0</v>
      </c>
      <c r="IRY67" s="824">
        <f t="shared" ref="IRY67" si="11487">IRY60*$C$65*$C67</f>
        <v>0</v>
      </c>
      <c r="ISA67" s="824">
        <f t="shared" ref="ISA67" si="11488">ISA60*$C$65*$C67</f>
        <v>0</v>
      </c>
      <c r="ISC67" s="824">
        <f t="shared" ref="ISC67" si="11489">ISC60*$C$65*$C67</f>
        <v>0</v>
      </c>
      <c r="ISE67" s="824">
        <f t="shared" ref="ISE67" si="11490">ISE60*$C$65*$C67</f>
        <v>0</v>
      </c>
      <c r="ISG67" s="824">
        <f t="shared" ref="ISG67" si="11491">ISG60*$C$65*$C67</f>
        <v>0</v>
      </c>
      <c r="ISI67" s="824">
        <f t="shared" ref="ISI67" si="11492">ISI60*$C$65*$C67</f>
        <v>0</v>
      </c>
      <c r="ISK67" s="824">
        <f t="shared" ref="ISK67" si="11493">ISK60*$C$65*$C67</f>
        <v>0</v>
      </c>
      <c r="ISM67" s="824">
        <f t="shared" ref="ISM67" si="11494">ISM60*$C$65*$C67</f>
        <v>0</v>
      </c>
      <c r="ISO67" s="824">
        <f t="shared" ref="ISO67" si="11495">ISO60*$C$65*$C67</f>
        <v>0</v>
      </c>
      <c r="ISQ67" s="824">
        <f t="shared" ref="ISQ67" si="11496">ISQ60*$C$65*$C67</f>
        <v>0</v>
      </c>
      <c r="ISS67" s="824">
        <f t="shared" ref="ISS67" si="11497">ISS60*$C$65*$C67</f>
        <v>0</v>
      </c>
      <c r="ISU67" s="824">
        <f t="shared" ref="ISU67" si="11498">ISU60*$C$65*$C67</f>
        <v>0</v>
      </c>
      <c r="ISW67" s="824">
        <f t="shared" ref="ISW67" si="11499">ISW60*$C$65*$C67</f>
        <v>0</v>
      </c>
      <c r="ISY67" s="824">
        <f t="shared" ref="ISY67" si="11500">ISY60*$C$65*$C67</f>
        <v>0</v>
      </c>
      <c r="ITA67" s="824">
        <f t="shared" ref="ITA67" si="11501">ITA60*$C$65*$C67</f>
        <v>0</v>
      </c>
      <c r="ITC67" s="824">
        <f t="shared" ref="ITC67" si="11502">ITC60*$C$65*$C67</f>
        <v>0</v>
      </c>
      <c r="ITE67" s="824">
        <f t="shared" ref="ITE67" si="11503">ITE60*$C$65*$C67</f>
        <v>0</v>
      </c>
      <c r="ITG67" s="824">
        <f t="shared" ref="ITG67" si="11504">ITG60*$C$65*$C67</f>
        <v>0</v>
      </c>
      <c r="ITI67" s="824">
        <f t="shared" ref="ITI67" si="11505">ITI60*$C$65*$C67</f>
        <v>0</v>
      </c>
      <c r="ITK67" s="824">
        <f t="shared" ref="ITK67" si="11506">ITK60*$C$65*$C67</f>
        <v>0</v>
      </c>
      <c r="ITM67" s="824">
        <f t="shared" ref="ITM67" si="11507">ITM60*$C$65*$C67</f>
        <v>0</v>
      </c>
      <c r="ITO67" s="824">
        <f t="shared" ref="ITO67" si="11508">ITO60*$C$65*$C67</f>
        <v>0</v>
      </c>
      <c r="ITQ67" s="824">
        <f t="shared" ref="ITQ67" si="11509">ITQ60*$C$65*$C67</f>
        <v>0</v>
      </c>
      <c r="ITS67" s="824">
        <f t="shared" ref="ITS67" si="11510">ITS60*$C$65*$C67</f>
        <v>0</v>
      </c>
      <c r="ITU67" s="824">
        <f t="shared" ref="ITU67" si="11511">ITU60*$C$65*$C67</f>
        <v>0</v>
      </c>
      <c r="ITW67" s="824">
        <f t="shared" ref="ITW67" si="11512">ITW60*$C$65*$C67</f>
        <v>0</v>
      </c>
      <c r="ITY67" s="824">
        <f t="shared" ref="ITY67" si="11513">ITY60*$C$65*$C67</f>
        <v>0</v>
      </c>
      <c r="IUA67" s="824">
        <f t="shared" ref="IUA67" si="11514">IUA60*$C$65*$C67</f>
        <v>0</v>
      </c>
      <c r="IUC67" s="824">
        <f t="shared" ref="IUC67" si="11515">IUC60*$C$65*$C67</f>
        <v>0</v>
      </c>
      <c r="IUE67" s="824">
        <f t="shared" ref="IUE67" si="11516">IUE60*$C$65*$C67</f>
        <v>0</v>
      </c>
      <c r="IUG67" s="824">
        <f t="shared" ref="IUG67" si="11517">IUG60*$C$65*$C67</f>
        <v>0</v>
      </c>
      <c r="IUI67" s="824">
        <f t="shared" ref="IUI67" si="11518">IUI60*$C$65*$C67</f>
        <v>0</v>
      </c>
      <c r="IUK67" s="824">
        <f t="shared" ref="IUK67" si="11519">IUK60*$C$65*$C67</f>
        <v>0</v>
      </c>
      <c r="IUM67" s="824">
        <f t="shared" ref="IUM67" si="11520">IUM60*$C$65*$C67</f>
        <v>0</v>
      </c>
      <c r="IUO67" s="824">
        <f t="shared" ref="IUO67" si="11521">IUO60*$C$65*$C67</f>
        <v>0</v>
      </c>
      <c r="IUQ67" s="824">
        <f t="shared" ref="IUQ67" si="11522">IUQ60*$C$65*$C67</f>
        <v>0</v>
      </c>
      <c r="IUS67" s="824">
        <f t="shared" ref="IUS67" si="11523">IUS60*$C$65*$C67</f>
        <v>0</v>
      </c>
      <c r="IUU67" s="824">
        <f t="shared" ref="IUU67" si="11524">IUU60*$C$65*$C67</f>
        <v>0</v>
      </c>
      <c r="IUW67" s="824">
        <f t="shared" ref="IUW67" si="11525">IUW60*$C$65*$C67</f>
        <v>0</v>
      </c>
      <c r="IUY67" s="824">
        <f t="shared" ref="IUY67" si="11526">IUY60*$C$65*$C67</f>
        <v>0</v>
      </c>
      <c r="IVA67" s="824">
        <f t="shared" ref="IVA67" si="11527">IVA60*$C$65*$C67</f>
        <v>0</v>
      </c>
      <c r="IVC67" s="824">
        <f t="shared" ref="IVC67" si="11528">IVC60*$C$65*$C67</f>
        <v>0</v>
      </c>
      <c r="IVE67" s="824">
        <f t="shared" ref="IVE67" si="11529">IVE60*$C$65*$C67</f>
        <v>0</v>
      </c>
      <c r="IVG67" s="824">
        <f t="shared" ref="IVG67" si="11530">IVG60*$C$65*$C67</f>
        <v>0</v>
      </c>
      <c r="IVI67" s="824">
        <f t="shared" ref="IVI67" si="11531">IVI60*$C$65*$C67</f>
        <v>0</v>
      </c>
      <c r="IVK67" s="824">
        <f t="shared" ref="IVK67" si="11532">IVK60*$C$65*$C67</f>
        <v>0</v>
      </c>
      <c r="IVM67" s="824">
        <f t="shared" ref="IVM67" si="11533">IVM60*$C$65*$C67</f>
        <v>0</v>
      </c>
      <c r="IVO67" s="824">
        <f t="shared" ref="IVO67" si="11534">IVO60*$C$65*$C67</f>
        <v>0</v>
      </c>
      <c r="IVQ67" s="824">
        <f t="shared" ref="IVQ67" si="11535">IVQ60*$C$65*$C67</f>
        <v>0</v>
      </c>
      <c r="IVS67" s="824">
        <f t="shared" ref="IVS67" si="11536">IVS60*$C$65*$C67</f>
        <v>0</v>
      </c>
      <c r="IVU67" s="824">
        <f t="shared" ref="IVU67" si="11537">IVU60*$C$65*$C67</f>
        <v>0</v>
      </c>
      <c r="IVW67" s="824">
        <f t="shared" ref="IVW67" si="11538">IVW60*$C$65*$C67</f>
        <v>0</v>
      </c>
      <c r="IVY67" s="824">
        <f t="shared" ref="IVY67" si="11539">IVY60*$C$65*$C67</f>
        <v>0</v>
      </c>
      <c r="IWA67" s="824">
        <f t="shared" ref="IWA67" si="11540">IWA60*$C$65*$C67</f>
        <v>0</v>
      </c>
      <c r="IWC67" s="824">
        <f t="shared" ref="IWC67" si="11541">IWC60*$C$65*$C67</f>
        <v>0</v>
      </c>
      <c r="IWE67" s="824">
        <f t="shared" ref="IWE67" si="11542">IWE60*$C$65*$C67</f>
        <v>0</v>
      </c>
      <c r="IWG67" s="824">
        <f t="shared" ref="IWG67" si="11543">IWG60*$C$65*$C67</f>
        <v>0</v>
      </c>
      <c r="IWI67" s="824">
        <f t="shared" ref="IWI67" si="11544">IWI60*$C$65*$C67</f>
        <v>0</v>
      </c>
      <c r="IWK67" s="824">
        <f t="shared" ref="IWK67" si="11545">IWK60*$C$65*$C67</f>
        <v>0</v>
      </c>
      <c r="IWM67" s="824">
        <f t="shared" ref="IWM67" si="11546">IWM60*$C$65*$C67</f>
        <v>0</v>
      </c>
      <c r="IWO67" s="824">
        <f t="shared" ref="IWO67" si="11547">IWO60*$C$65*$C67</f>
        <v>0</v>
      </c>
      <c r="IWQ67" s="824">
        <f t="shared" ref="IWQ67" si="11548">IWQ60*$C$65*$C67</f>
        <v>0</v>
      </c>
      <c r="IWS67" s="824">
        <f t="shared" ref="IWS67" si="11549">IWS60*$C$65*$C67</f>
        <v>0</v>
      </c>
      <c r="IWU67" s="824">
        <f t="shared" ref="IWU67" si="11550">IWU60*$C$65*$C67</f>
        <v>0</v>
      </c>
      <c r="IWW67" s="824">
        <f t="shared" ref="IWW67" si="11551">IWW60*$C$65*$C67</f>
        <v>0</v>
      </c>
      <c r="IWY67" s="824">
        <f t="shared" ref="IWY67" si="11552">IWY60*$C$65*$C67</f>
        <v>0</v>
      </c>
      <c r="IXA67" s="824">
        <f t="shared" ref="IXA67" si="11553">IXA60*$C$65*$C67</f>
        <v>0</v>
      </c>
      <c r="IXC67" s="824">
        <f t="shared" ref="IXC67" si="11554">IXC60*$C$65*$C67</f>
        <v>0</v>
      </c>
      <c r="IXE67" s="824">
        <f t="shared" ref="IXE67" si="11555">IXE60*$C$65*$C67</f>
        <v>0</v>
      </c>
      <c r="IXG67" s="824">
        <f t="shared" ref="IXG67" si="11556">IXG60*$C$65*$C67</f>
        <v>0</v>
      </c>
      <c r="IXI67" s="824">
        <f t="shared" ref="IXI67" si="11557">IXI60*$C$65*$C67</f>
        <v>0</v>
      </c>
      <c r="IXK67" s="824">
        <f t="shared" ref="IXK67" si="11558">IXK60*$C$65*$C67</f>
        <v>0</v>
      </c>
      <c r="IXM67" s="824">
        <f t="shared" ref="IXM67" si="11559">IXM60*$C$65*$C67</f>
        <v>0</v>
      </c>
      <c r="IXO67" s="824">
        <f t="shared" ref="IXO67" si="11560">IXO60*$C$65*$C67</f>
        <v>0</v>
      </c>
      <c r="IXQ67" s="824">
        <f t="shared" ref="IXQ67" si="11561">IXQ60*$C$65*$C67</f>
        <v>0</v>
      </c>
      <c r="IXS67" s="824">
        <f t="shared" ref="IXS67" si="11562">IXS60*$C$65*$C67</f>
        <v>0</v>
      </c>
      <c r="IXU67" s="824">
        <f t="shared" ref="IXU67" si="11563">IXU60*$C$65*$C67</f>
        <v>0</v>
      </c>
      <c r="IXW67" s="824">
        <f t="shared" ref="IXW67" si="11564">IXW60*$C$65*$C67</f>
        <v>0</v>
      </c>
      <c r="IXY67" s="824">
        <f t="shared" ref="IXY67" si="11565">IXY60*$C$65*$C67</f>
        <v>0</v>
      </c>
      <c r="IYA67" s="824">
        <f t="shared" ref="IYA67" si="11566">IYA60*$C$65*$C67</f>
        <v>0</v>
      </c>
      <c r="IYC67" s="824">
        <f t="shared" ref="IYC67" si="11567">IYC60*$C$65*$C67</f>
        <v>0</v>
      </c>
      <c r="IYE67" s="824">
        <f t="shared" ref="IYE67" si="11568">IYE60*$C$65*$C67</f>
        <v>0</v>
      </c>
      <c r="IYG67" s="824">
        <f t="shared" ref="IYG67" si="11569">IYG60*$C$65*$C67</f>
        <v>0</v>
      </c>
      <c r="IYI67" s="824">
        <f t="shared" ref="IYI67" si="11570">IYI60*$C$65*$C67</f>
        <v>0</v>
      </c>
      <c r="IYK67" s="824">
        <f t="shared" ref="IYK67" si="11571">IYK60*$C$65*$C67</f>
        <v>0</v>
      </c>
      <c r="IYM67" s="824">
        <f t="shared" ref="IYM67" si="11572">IYM60*$C$65*$C67</f>
        <v>0</v>
      </c>
      <c r="IYO67" s="824">
        <f t="shared" ref="IYO67" si="11573">IYO60*$C$65*$C67</f>
        <v>0</v>
      </c>
      <c r="IYQ67" s="824">
        <f t="shared" ref="IYQ67" si="11574">IYQ60*$C$65*$C67</f>
        <v>0</v>
      </c>
      <c r="IYS67" s="824">
        <f t="shared" ref="IYS67" si="11575">IYS60*$C$65*$C67</f>
        <v>0</v>
      </c>
      <c r="IYU67" s="824">
        <f t="shared" ref="IYU67" si="11576">IYU60*$C$65*$C67</f>
        <v>0</v>
      </c>
      <c r="IYW67" s="824">
        <f t="shared" ref="IYW67" si="11577">IYW60*$C$65*$C67</f>
        <v>0</v>
      </c>
      <c r="IYY67" s="824">
        <f t="shared" ref="IYY67" si="11578">IYY60*$C$65*$C67</f>
        <v>0</v>
      </c>
      <c r="IZA67" s="824">
        <f t="shared" ref="IZA67" si="11579">IZA60*$C$65*$C67</f>
        <v>0</v>
      </c>
      <c r="IZC67" s="824">
        <f t="shared" ref="IZC67" si="11580">IZC60*$C$65*$C67</f>
        <v>0</v>
      </c>
      <c r="IZE67" s="824">
        <f t="shared" ref="IZE67" si="11581">IZE60*$C$65*$C67</f>
        <v>0</v>
      </c>
      <c r="IZG67" s="824">
        <f t="shared" ref="IZG67" si="11582">IZG60*$C$65*$C67</f>
        <v>0</v>
      </c>
      <c r="IZI67" s="824">
        <f t="shared" ref="IZI67" si="11583">IZI60*$C$65*$C67</f>
        <v>0</v>
      </c>
      <c r="IZK67" s="824">
        <f t="shared" ref="IZK67" si="11584">IZK60*$C$65*$C67</f>
        <v>0</v>
      </c>
      <c r="IZM67" s="824">
        <f t="shared" ref="IZM67" si="11585">IZM60*$C$65*$C67</f>
        <v>0</v>
      </c>
      <c r="IZO67" s="824">
        <f t="shared" ref="IZO67" si="11586">IZO60*$C$65*$C67</f>
        <v>0</v>
      </c>
      <c r="IZQ67" s="824">
        <f t="shared" ref="IZQ67" si="11587">IZQ60*$C$65*$C67</f>
        <v>0</v>
      </c>
      <c r="IZS67" s="824">
        <f t="shared" ref="IZS67" si="11588">IZS60*$C$65*$C67</f>
        <v>0</v>
      </c>
      <c r="IZU67" s="824">
        <f t="shared" ref="IZU67" si="11589">IZU60*$C$65*$C67</f>
        <v>0</v>
      </c>
      <c r="IZW67" s="824">
        <f t="shared" ref="IZW67" si="11590">IZW60*$C$65*$C67</f>
        <v>0</v>
      </c>
      <c r="IZY67" s="824">
        <f t="shared" ref="IZY67" si="11591">IZY60*$C$65*$C67</f>
        <v>0</v>
      </c>
      <c r="JAA67" s="824">
        <f t="shared" ref="JAA67" si="11592">JAA60*$C$65*$C67</f>
        <v>0</v>
      </c>
      <c r="JAC67" s="824">
        <f t="shared" ref="JAC67" si="11593">JAC60*$C$65*$C67</f>
        <v>0</v>
      </c>
      <c r="JAE67" s="824">
        <f t="shared" ref="JAE67" si="11594">JAE60*$C$65*$C67</f>
        <v>0</v>
      </c>
      <c r="JAG67" s="824">
        <f t="shared" ref="JAG67" si="11595">JAG60*$C$65*$C67</f>
        <v>0</v>
      </c>
      <c r="JAI67" s="824">
        <f t="shared" ref="JAI67" si="11596">JAI60*$C$65*$C67</f>
        <v>0</v>
      </c>
      <c r="JAK67" s="824">
        <f t="shared" ref="JAK67" si="11597">JAK60*$C$65*$C67</f>
        <v>0</v>
      </c>
      <c r="JAM67" s="824">
        <f t="shared" ref="JAM67" si="11598">JAM60*$C$65*$C67</f>
        <v>0</v>
      </c>
      <c r="JAO67" s="824">
        <f t="shared" ref="JAO67" si="11599">JAO60*$C$65*$C67</f>
        <v>0</v>
      </c>
      <c r="JAQ67" s="824">
        <f t="shared" ref="JAQ67" si="11600">JAQ60*$C$65*$C67</f>
        <v>0</v>
      </c>
      <c r="JAS67" s="824">
        <f t="shared" ref="JAS67" si="11601">JAS60*$C$65*$C67</f>
        <v>0</v>
      </c>
      <c r="JAU67" s="824">
        <f t="shared" ref="JAU67" si="11602">JAU60*$C$65*$C67</f>
        <v>0</v>
      </c>
      <c r="JAW67" s="824">
        <f t="shared" ref="JAW67" si="11603">JAW60*$C$65*$C67</f>
        <v>0</v>
      </c>
      <c r="JAY67" s="824">
        <f t="shared" ref="JAY67" si="11604">JAY60*$C$65*$C67</f>
        <v>0</v>
      </c>
      <c r="JBA67" s="824">
        <f t="shared" ref="JBA67" si="11605">JBA60*$C$65*$C67</f>
        <v>0</v>
      </c>
      <c r="JBC67" s="824">
        <f t="shared" ref="JBC67" si="11606">JBC60*$C$65*$C67</f>
        <v>0</v>
      </c>
      <c r="JBE67" s="824">
        <f t="shared" ref="JBE67" si="11607">JBE60*$C$65*$C67</f>
        <v>0</v>
      </c>
      <c r="JBG67" s="824">
        <f t="shared" ref="JBG67" si="11608">JBG60*$C$65*$C67</f>
        <v>0</v>
      </c>
      <c r="JBI67" s="824">
        <f t="shared" ref="JBI67" si="11609">JBI60*$C$65*$C67</f>
        <v>0</v>
      </c>
      <c r="JBK67" s="824">
        <f t="shared" ref="JBK67" si="11610">JBK60*$C$65*$C67</f>
        <v>0</v>
      </c>
      <c r="JBM67" s="824">
        <f t="shared" ref="JBM67" si="11611">JBM60*$C$65*$C67</f>
        <v>0</v>
      </c>
      <c r="JBO67" s="824">
        <f t="shared" ref="JBO67" si="11612">JBO60*$C$65*$C67</f>
        <v>0</v>
      </c>
      <c r="JBQ67" s="824">
        <f t="shared" ref="JBQ67" si="11613">JBQ60*$C$65*$C67</f>
        <v>0</v>
      </c>
      <c r="JBS67" s="824">
        <f t="shared" ref="JBS67" si="11614">JBS60*$C$65*$C67</f>
        <v>0</v>
      </c>
      <c r="JBU67" s="824">
        <f t="shared" ref="JBU67" si="11615">JBU60*$C$65*$C67</f>
        <v>0</v>
      </c>
      <c r="JBW67" s="824">
        <f t="shared" ref="JBW67" si="11616">JBW60*$C$65*$C67</f>
        <v>0</v>
      </c>
      <c r="JBY67" s="824">
        <f t="shared" ref="JBY67" si="11617">JBY60*$C$65*$C67</f>
        <v>0</v>
      </c>
      <c r="JCA67" s="824">
        <f t="shared" ref="JCA67" si="11618">JCA60*$C$65*$C67</f>
        <v>0</v>
      </c>
      <c r="JCC67" s="824">
        <f t="shared" ref="JCC67" si="11619">JCC60*$C$65*$C67</f>
        <v>0</v>
      </c>
      <c r="JCE67" s="824">
        <f t="shared" ref="JCE67" si="11620">JCE60*$C$65*$C67</f>
        <v>0</v>
      </c>
      <c r="JCG67" s="824">
        <f t="shared" ref="JCG67" si="11621">JCG60*$C$65*$C67</f>
        <v>0</v>
      </c>
      <c r="JCI67" s="824">
        <f t="shared" ref="JCI67" si="11622">JCI60*$C$65*$C67</f>
        <v>0</v>
      </c>
      <c r="JCK67" s="824">
        <f t="shared" ref="JCK67" si="11623">JCK60*$C$65*$C67</f>
        <v>0</v>
      </c>
      <c r="JCM67" s="824">
        <f t="shared" ref="JCM67" si="11624">JCM60*$C$65*$C67</f>
        <v>0</v>
      </c>
      <c r="JCO67" s="824">
        <f t="shared" ref="JCO67" si="11625">JCO60*$C$65*$C67</f>
        <v>0</v>
      </c>
      <c r="JCQ67" s="824">
        <f t="shared" ref="JCQ67" si="11626">JCQ60*$C$65*$C67</f>
        <v>0</v>
      </c>
      <c r="JCS67" s="824">
        <f t="shared" ref="JCS67" si="11627">JCS60*$C$65*$C67</f>
        <v>0</v>
      </c>
      <c r="JCU67" s="824">
        <f t="shared" ref="JCU67" si="11628">JCU60*$C$65*$C67</f>
        <v>0</v>
      </c>
      <c r="JCW67" s="824">
        <f t="shared" ref="JCW67" si="11629">JCW60*$C$65*$C67</f>
        <v>0</v>
      </c>
      <c r="JCY67" s="824">
        <f t="shared" ref="JCY67" si="11630">JCY60*$C$65*$C67</f>
        <v>0</v>
      </c>
      <c r="JDA67" s="824">
        <f t="shared" ref="JDA67" si="11631">JDA60*$C$65*$C67</f>
        <v>0</v>
      </c>
      <c r="JDC67" s="824">
        <f t="shared" ref="JDC67" si="11632">JDC60*$C$65*$C67</f>
        <v>0</v>
      </c>
      <c r="JDE67" s="824">
        <f t="shared" ref="JDE67" si="11633">JDE60*$C$65*$C67</f>
        <v>0</v>
      </c>
      <c r="JDG67" s="824">
        <f t="shared" ref="JDG67" si="11634">JDG60*$C$65*$C67</f>
        <v>0</v>
      </c>
      <c r="JDI67" s="824">
        <f t="shared" ref="JDI67" si="11635">JDI60*$C$65*$C67</f>
        <v>0</v>
      </c>
      <c r="JDK67" s="824">
        <f t="shared" ref="JDK67" si="11636">JDK60*$C$65*$C67</f>
        <v>0</v>
      </c>
      <c r="JDM67" s="824">
        <f t="shared" ref="JDM67" si="11637">JDM60*$C$65*$C67</f>
        <v>0</v>
      </c>
      <c r="JDO67" s="824">
        <f t="shared" ref="JDO67" si="11638">JDO60*$C$65*$C67</f>
        <v>0</v>
      </c>
      <c r="JDQ67" s="824">
        <f t="shared" ref="JDQ67" si="11639">JDQ60*$C$65*$C67</f>
        <v>0</v>
      </c>
      <c r="JDS67" s="824">
        <f t="shared" ref="JDS67" si="11640">JDS60*$C$65*$C67</f>
        <v>0</v>
      </c>
      <c r="JDU67" s="824">
        <f t="shared" ref="JDU67" si="11641">JDU60*$C$65*$C67</f>
        <v>0</v>
      </c>
      <c r="JDW67" s="824">
        <f t="shared" ref="JDW67" si="11642">JDW60*$C$65*$C67</f>
        <v>0</v>
      </c>
      <c r="JDY67" s="824">
        <f t="shared" ref="JDY67" si="11643">JDY60*$C$65*$C67</f>
        <v>0</v>
      </c>
      <c r="JEA67" s="824">
        <f t="shared" ref="JEA67" si="11644">JEA60*$C$65*$C67</f>
        <v>0</v>
      </c>
      <c r="JEC67" s="824">
        <f t="shared" ref="JEC67" si="11645">JEC60*$C$65*$C67</f>
        <v>0</v>
      </c>
      <c r="JEE67" s="824">
        <f t="shared" ref="JEE67" si="11646">JEE60*$C$65*$C67</f>
        <v>0</v>
      </c>
      <c r="JEG67" s="824">
        <f t="shared" ref="JEG67" si="11647">JEG60*$C$65*$C67</f>
        <v>0</v>
      </c>
      <c r="JEI67" s="824">
        <f t="shared" ref="JEI67" si="11648">JEI60*$C$65*$C67</f>
        <v>0</v>
      </c>
      <c r="JEK67" s="824">
        <f t="shared" ref="JEK67" si="11649">JEK60*$C$65*$C67</f>
        <v>0</v>
      </c>
      <c r="JEM67" s="824">
        <f t="shared" ref="JEM67" si="11650">JEM60*$C$65*$C67</f>
        <v>0</v>
      </c>
      <c r="JEO67" s="824">
        <f t="shared" ref="JEO67" si="11651">JEO60*$C$65*$C67</f>
        <v>0</v>
      </c>
      <c r="JEQ67" s="824">
        <f t="shared" ref="JEQ67" si="11652">JEQ60*$C$65*$C67</f>
        <v>0</v>
      </c>
      <c r="JES67" s="824">
        <f t="shared" ref="JES67" si="11653">JES60*$C$65*$C67</f>
        <v>0</v>
      </c>
      <c r="JEU67" s="824">
        <f t="shared" ref="JEU67" si="11654">JEU60*$C$65*$C67</f>
        <v>0</v>
      </c>
      <c r="JEW67" s="824">
        <f t="shared" ref="JEW67" si="11655">JEW60*$C$65*$C67</f>
        <v>0</v>
      </c>
      <c r="JEY67" s="824">
        <f t="shared" ref="JEY67" si="11656">JEY60*$C$65*$C67</f>
        <v>0</v>
      </c>
      <c r="JFA67" s="824">
        <f t="shared" ref="JFA67" si="11657">JFA60*$C$65*$C67</f>
        <v>0</v>
      </c>
      <c r="JFC67" s="824">
        <f t="shared" ref="JFC67" si="11658">JFC60*$C$65*$C67</f>
        <v>0</v>
      </c>
      <c r="JFE67" s="824">
        <f t="shared" ref="JFE67" si="11659">JFE60*$C$65*$C67</f>
        <v>0</v>
      </c>
      <c r="JFG67" s="824">
        <f t="shared" ref="JFG67" si="11660">JFG60*$C$65*$C67</f>
        <v>0</v>
      </c>
      <c r="JFI67" s="824">
        <f t="shared" ref="JFI67" si="11661">JFI60*$C$65*$C67</f>
        <v>0</v>
      </c>
      <c r="JFK67" s="824">
        <f t="shared" ref="JFK67" si="11662">JFK60*$C$65*$C67</f>
        <v>0</v>
      </c>
      <c r="JFM67" s="824">
        <f t="shared" ref="JFM67" si="11663">JFM60*$C$65*$C67</f>
        <v>0</v>
      </c>
      <c r="JFO67" s="824">
        <f t="shared" ref="JFO67" si="11664">JFO60*$C$65*$C67</f>
        <v>0</v>
      </c>
      <c r="JFQ67" s="824">
        <f t="shared" ref="JFQ67" si="11665">JFQ60*$C$65*$C67</f>
        <v>0</v>
      </c>
      <c r="JFS67" s="824">
        <f t="shared" ref="JFS67" si="11666">JFS60*$C$65*$C67</f>
        <v>0</v>
      </c>
      <c r="JFU67" s="824">
        <f t="shared" ref="JFU67" si="11667">JFU60*$C$65*$C67</f>
        <v>0</v>
      </c>
      <c r="JFW67" s="824">
        <f t="shared" ref="JFW67" si="11668">JFW60*$C$65*$C67</f>
        <v>0</v>
      </c>
      <c r="JFY67" s="824">
        <f t="shared" ref="JFY67" si="11669">JFY60*$C$65*$C67</f>
        <v>0</v>
      </c>
      <c r="JGA67" s="824">
        <f t="shared" ref="JGA67" si="11670">JGA60*$C$65*$C67</f>
        <v>0</v>
      </c>
      <c r="JGC67" s="824">
        <f t="shared" ref="JGC67" si="11671">JGC60*$C$65*$C67</f>
        <v>0</v>
      </c>
      <c r="JGE67" s="824">
        <f t="shared" ref="JGE67" si="11672">JGE60*$C$65*$C67</f>
        <v>0</v>
      </c>
      <c r="JGG67" s="824">
        <f t="shared" ref="JGG67" si="11673">JGG60*$C$65*$C67</f>
        <v>0</v>
      </c>
      <c r="JGI67" s="824">
        <f t="shared" ref="JGI67" si="11674">JGI60*$C$65*$C67</f>
        <v>0</v>
      </c>
      <c r="JGK67" s="824">
        <f t="shared" ref="JGK67" si="11675">JGK60*$C$65*$C67</f>
        <v>0</v>
      </c>
      <c r="JGM67" s="824">
        <f t="shared" ref="JGM67" si="11676">JGM60*$C$65*$C67</f>
        <v>0</v>
      </c>
      <c r="JGO67" s="824">
        <f t="shared" ref="JGO67" si="11677">JGO60*$C$65*$C67</f>
        <v>0</v>
      </c>
      <c r="JGQ67" s="824">
        <f t="shared" ref="JGQ67" si="11678">JGQ60*$C$65*$C67</f>
        <v>0</v>
      </c>
      <c r="JGS67" s="824">
        <f t="shared" ref="JGS67" si="11679">JGS60*$C$65*$C67</f>
        <v>0</v>
      </c>
      <c r="JGU67" s="824">
        <f t="shared" ref="JGU67" si="11680">JGU60*$C$65*$C67</f>
        <v>0</v>
      </c>
      <c r="JGW67" s="824">
        <f t="shared" ref="JGW67" si="11681">JGW60*$C$65*$C67</f>
        <v>0</v>
      </c>
      <c r="JGY67" s="824">
        <f t="shared" ref="JGY67" si="11682">JGY60*$C$65*$C67</f>
        <v>0</v>
      </c>
      <c r="JHA67" s="824">
        <f t="shared" ref="JHA67" si="11683">JHA60*$C$65*$C67</f>
        <v>0</v>
      </c>
      <c r="JHC67" s="824">
        <f t="shared" ref="JHC67" si="11684">JHC60*$C$65*$C67</f>
        <v>0</v>
      </c>
      <c r="JHE67" s="824">
        <f t="shared" ref="JHE67" si="11685">JHE60*$C$65*$C67</f>
        <v>0</v>
      </c>
      <c r="JHG67" s="824">
        <f t="shared" ref="JHG67" si="11686">JHG60*$C$65*$C67</f>
        <v>0</v>
      </c>
      <c r="JHI67" s="824">
        <f t="shared" ref="JHI67" si="11687">JHI60*$C$65*$C67</f>
        <v>0</v>
      </c>
      <c r="JHK67" s="824">
        <f t="shared" ref="JHK67" si="11688">JHK60*$C$65*$C67</f>
        <v>0</v>
      </c>
      <c r="JHM67" s="824">
        <f t="shared" ref="JHM67" si="11689">JHM60*$C$65*$C67</f>
        <v>0</v>
      </c>
      <c r="JHO67" s="824">
        <f t="shared" ref="JHO67" si="11690">JHO60*$C$65*$C67</f>
        <v>0</v>
      </c>
      <c r="JHQ67" s="824">
        <f t="shared" ref="JHQ67" si="11691">JHQ60*$C$65*$C67</f>
        <v>0</v>
      </c>
      <c r="JHS67" s="824">
        <f t="shared" ref="JHS67" si="11692">JHS60*$C$65*$C67</f>
        <v>0</v>
      </c>
      <c r="JHU67" s="824">
        <f t="shared" ref="JHU67" si="11693">JHU60*$C$65*$C67</f>
        <v>0</v>
      </c>
      <c r="JHW67" s="824">
        <f t="shared" ref="JHW67" si="11694">JHW60*$C$65*$C67</f>
        <v>0</v>
      </c>
      <c r="JHY67" s="824">
        <f t="shared" ref="JHY67" si="11695">JHY60*$C$65*$C67</f>
        <v>0</v>
      </c>
      <c r="JIA67" s="824">
        <f t="shared" ref="JIA67" si="11696">JIA60*$C$65*$C67</f>
        <v>0</v>
      </c>
      <c r="JIC67" s="824">
        <f t="shared" ref="JIC67" si="11697">JIC60*$C$65*$C67</f>
        <v>0</v>
      </c>
      <c r="JIE67" s="824">
        <f t="shared" ref="JIE67" si="11698">JIE60*$C$65*$C67</f>
        <v>0</v>
      </c>
      <c r="JIG67" s="824">
        <f t="shared" ref="JIG67" si="11699">JIG60*$C$65*$C67</f>
        <v>0</v>
      </c>
      <c r="JII67" s="824">
        <f t="shared" ref="JII67" si="11700">JII60*$C$65*$C67</f>
        <v>0</v>
      </c>
      <c r="JIK67" s="824">
        <f t="shared" ref="JIK67" si="11701">JIK60*$C$65*$C67</f>
        <v>0</v>
      </c>
      <c r="JIM67" s="824">
        <f t="shared" ref="JIM67" si="11702">JIM60*$C$65*$C67</f>
        <v>0</v>
      </c>
      <c r="JIO67" s="824">
        <f t="shared" ref="JIO67" si="11703">JIO60*$C$65*$C67</f>
        <v>0</v>
      </c>
      <c r="JIQ67" s="824">
        <f t="shared" ref="JIQ67" si="11704">JIQ60*$C$65*$C67</f>
        <v>0</v>
      </c>
      <c r="JIS67" s="824">
        <f t="shared" ref="JIS67" si="11705">JIS60*$C$65*$C67</f>
        <v>0</v>
      </c>
      <c r="JIU67" s="824">
        <f t="shared" ref="JIU67" si="11706">JIU60*$C$65*$C67</f>
        <v>0</v>
      </c>
      <c r="JIW67" s="824">
        <f t="shared" ref="JIW67" si="11707">JIW60*$C$65*$C67</f>
        <v>0</v>
      </c>
      <c r="JIY67" s="824">
        <f t="shared" ref="JIY67" si="11708">JIY60*$C$65*$C67</f>
        <v>0</v>
      </c>
      <c r="JJA67" s="824">
        <f t="shared" ref="JJA67" si="11709">JJA60*$C$65*$C67</f>
        <v>0</v>
      </c>
      <c r="JJC67" s="824">
        <f t="shared" ref="JJC67" si="11710">JJC60*$C$65*$C67</f>
        <v>0</v>
      </c>
      <c r="JJE67" s="824">
        <f t="shared" ref="JJE67" si="11711">JJE60*$C$65*$C67</f>
        <v>0</v>
      </c>
      <c r="JJG67" s="824">
        <f t="shared" ref="JJG67" si="11712">JJG60*$C$65*$C67</f>
        <v>0</v>
      </c>
      <c r="JJI67" s="824">
        <f t="shared" ref="JJI67" si="11713">JJI60*$C$65*$C67</f>
        <v>0</v>
      </c>
      <c r="JJK67" s="824">
        <f t="shared" ref="JJK67" si="11714">JJK60*$C$65*$C67</f>
        <v>0</v>
      </c>
      <c r="JJM67" s="824">
        <f t="shared" ref="JJM67" si="11715">JJM60*$C$65*$C67</f>
        <v>0</v>
      </c>
      <c r="JJO67" s="824">
        <f t="shared" ref="JJO67" si="11716">JJO60*$C$65*$C67</f>
        <v>0</v>
      </c>
      <c r="JJQ67" s="824">
        <f t="shared" ref="JJQ67" si="11717">JJQ60*$C$65*$C67</f>
        <v>0</v>
      </c>
      <c r="JJS67" s="824">
        <f t="shared" ref="JJS67" si="11718">JJS60*$C$65*$C67</f>
        <v>0</v>
      </c>
      <c r="JJU67" s="824">
        <f t="shared" ref="JJU67" si="11719">JJU60*$C$65*$C67</f>
        <v>0</v>
      </c>
      <c r="JJW67" s="824">
        <f t="shared" ref="JJW67" si="11720">JJW60*$C$65*$C67</f>
        <v>0</v>
      </c>
      <c r="JJY67" s="824">
        <f t="shared" ref="JJY67" si="11721">JJY60*$C$65*$C67</f>
        <v>0</v>
      </c>
      <c r="JKA67" s="824">
        <f t="shared" ref="JKA67" si="11722">JKA60*$C$65*$C67</f>
        <v>0</v>
      </c>
      <c r="JKC67" s="824">
        <f t="shared" ref="JKC67" si="11723">JKC60*$C$65*$C67</f>
        <v>0</v>
      </c>
      <c r="JKE67" s="824">
        <f t="shared" ref="JKE67" si="11724">JKE60*$C$65*$C67</f>
        <v>0</v>
      </c>
      <c r="JKG67" s="824">
        <f t="shared" ref="JKG67" si="11725">JKG60*$C$65*$C67</f>
        <v>0</v>
      </c>
      <c r="JKI67" s="824">
        <f t="shared" ref="JKI67" si="11726">JKI60*$C$65*$C67</f>
        <v>0</v>
      </c>
      <c r="JKK67" s="824">
        <f t="shared" ref="JKK67" si="11727">JKK60*$C$65*$C67</f>
        <v>0</v>
      </c>
      <c r="JKM67" s="824">
        <f t="shared" ref="JKM67" si="11728">JKM60*$C$65*$C67</f>
        <v>0</v>
      </c>
      <c r="JKO67" s="824">
        <f t="shared" ref="JKO67" si="11729">JKO60*$C$65*$C67</f>
        <v>0</v>
      </c>
      <c r="JKQ67" s="824">
        <f t="shared" ref="JKQ67" si="11730">JKQ60*$C$65*$C67</f>
        <v>0</v>
      </c>
      <c r="JKS67" s="824">
        <f t="shared" ref="JKS67" si="11731">JKS60*$C$65*$C67</f>
        <v>0</v>
      </c>
      <c r="JKU67" s="824">
        <f t="shared" ref="JKU67" si="11732">JKU60*$C$65*$C67</f>
        <v>0</v>
      </c>
      <c r="JKW67" s="824">
        <f t="shared" ref="JKW67" si="11733">JKW60*$C$65*$C67</f>
        <v>0</v>
      </c>
      <c r="JKY67" s="824">
        <f t="shared" ref="JKY67" si="11734">JKY60*$C$65*$C67</f>
        <v>0</v>
      </c>
      <c r="JLA67" s="824">
        <f t="shared" ref="JLA67" si="11735">JLA60*$C$65*$C67</f>
        <v>0</v>
      </c>
      <c r="JLC67" s="824">
        <f t="shared" ref="JLC67" si="11736">JLC60*$C$65*$C67</f>
        <v>0</v>
      </c>
      <c r="JLE67" s="824">
        <f t="shared" ref="JLE67" si="11737">JLE60*$C$65*$C67</f>
        <v>0</v>
      </c>
      <c r="JLG67" s="824">
        <f t="shared" ref="JLG67" si="11738">JLG60*$C$65*$C67</f>
        <v>0</v>
      </c>
      <c r="JLI67" s="824">
        <f t="shared" ref="JLI67" si="11739">JLI60*$C$65*$C67</f>
        <v>0</v>
      </c>
      <c r="JLK67" s="824">
        <f t="shared" ref="JLK67" si="11740">JLK60*$C$65*$C67</f>
        <v>0</v>
      </c>
      <c r="JLM67" s="824">
        <f t="shared" ref="JLM67" si="11741">JLM60*$C$65*$C67</f>
        <v>0</v>
      </c>
      <c r="JLO67" s="824">
        <f t="shared" ref="JLO67" si="11742">JLO60*$C$65*$C67</f>
        <v>0</v>
      </c>
      <c r="JLQ67" s="824">
        <f t="shared" ref="JLQ67" si="11743">JLQ60*$C$65*$C67</f>
        <v>0</v>
      </c>
      <c r="JLS67" s="824">
        <f t="shared" ref="JLS67" si="11744">JLS60*$C$65*$C67</f>
        <v>0</v>
      </c>
      <c r="JLU67" s="824">
        <f t="shared" ref="JLU67" si="11745">JLU60*$C$65*$C67</f>
        <v>0</v>
      </c>
      <c r="JLW67" s="824">
        <f t="shared" ref="JLW67" si="11746">JLW60*$C$65*$C67</f>
        <v>0</v>
      </c>
      <c r="JLY67" s="824">
        <f t="shared" ref="JLY67" si="11747">JLY60*$C$65*$C67</f>
        <v>0</v>
      </c>
      <c r="JMA67" s="824">
        <f t="shared" ref="JMA67" si="11748">JMA60*$C$65*$C67</f>
        <v>0</v>
      </c>
      <c r="JMC67" s="824">
        <f t="shared" ref="JMC67" si="11749">JMC60*$C$65*$C67</f>
        <v>0</v>
      </c>
      <c r="JME67" s="824">
        <f t="shared" ref="JME67" si="11750">JME60*$C$65*$C67</f>
        <v>0</v>
      </c>
      <c r="JMG67" s="824">
        <f t="shared" ref="JMG67" si="11751">JMG60*$C$65*$C67</f>
        <v>0</v>
      </c>
      <c r="JMI67" s="824">
        <f t="shared" ref="JMI67" si="11752">JMI60*$C$65*$C67</f>
        <v>0</v>
      </c>
      <c r="JMK67" s="824">
        <f t="shared" ref="JMK67" si="11753">JMK60*$C$65*$C67</f>
        <v>0</v>
      </c>
      <c r="JMM67" s="824">
        <f t="shared" ref="JMM67" si="11754">JMM60*$C$65*$C67</f>
        <v>0</v>
      </c>
      <c r="JMO67" s="824">
        <f t="shared" ref="JMO67" si="11755">JMO60*$C$65*$C67</f>
        <v>0</v>
      </c>
      <c r="JMQ67" s="824">
        <f t="shared" ref="JMQ67" si="11756">JMQ60*$C$65*$C67</f>
        <v>0</v>
      </c>
      <c r="JMS67" s="824">
        <f t="shared" ref="JMS67" si="11757">JMS60*$C$65*$C67</f>
        <v>0</v>
      </c>
      <c r="JMU67" s="824">
        <f t="shared" ref="JMU67" si="11758">JMU60*$C$65*$C67</f>
        <v>0</v>
      </c>
      <c r="JMW67" s="824">
        <f t="shared" ref="JMW67" si="11759">JMW60*$C$65*$C67</f>
        <v>0</v>
      </c>
      <c r="JMY67" s="824">
        <f t="shared" ref="JMY67" si="11760">JMY60*$C$65*$C67</f>
        <v>0</v>
      </c>
      <c r="JNA67" s="824">
        <f t="shared" ref="JNA67" si="11761">JNA60*$C$65*$C67</f>
        <v>0</v>
      </c>
      <c r="JNC67" s="824">
        <f t="shared" ref="JNC67" si="11762">JNC60*$C$65*$C67</f>
        <v>0</v>
      </c>
      <c r="JNE67" s="824">
        <f t="shared" ref="JNE67" si="11763">JNE60*$C$65*$C67</f>
        <v>0</v>
      </c>
      <c r="JNG67" s="824">
        <f t="shared" ref="JNG67" si="11764">JNG60*$C$65*$C67</f>
        <v>0</v>
      </c>
      <c r="JNI67" s="824">
        <f t="shared" ref="JNI67" si="11765">JNI60*$C$65*$C67</f>
        <v>0</v>
      </c>
      <c r="JNK67" s="824">
        <f t="shared" ref="JNK67" si="11766">JNK60*$C$65*$C67</f>
        <v>0</v>
      </c>
      <c r="JNM67" s="824">
        <f t="shared" ref="JNM67" si="11767">JNM60*$C$65*$C67</f>
        <v>0</v>
      </c>
      <c r="JNO67" s="824">
        <f t="shared" ref="JNO67" si="11768">JNO60*$C$65*$C67</f>
        <v>0</v>
      </c>
      <c r="JNQ67" s="824">
        <f t="shared" ref="JNQ67" si="11769">JNQ60*$C$65*$C67</f>
        <v>0</v>
      </c>
      <c r="JNS67" s="824">
        <f t="shared" ref="JNS67" si="11770">JNS60*$C$65*$C67</f>
        <v>0</v>
      </c>
      <c r="JNU67" s="824">
        <f t="shared" ref="JNU67" si="11771">JNU60*$C$65*$C67</f>
        <v>0</v>
      </c>
      <c r="JNW67" s="824">
        <f t="shared" ref="JNW67" si="11772">JNW60*$C$65*$C67</f>
        <v>0</v>
      </c>
      <c r="JNY67" s="824">
        <f t="shared" ref="JNY67" si="11773">JNY60*$C$65*$C67</f>
        <v>0</v>
      </c>
      <c r="JOA67" s="824">
        <f t="shared" ref="JOA67" si="11774">JOA60*$C$65*$C67</f>
        <v>0</v>
      </c>
      <c r="JOC67" s="824">
        <f t="shared" ref="JOC67" si="11775">JOC60*$C$65*$C67</f>
        <v>0</v>
      </c>
      <c r="JOE67" s="824">
        <f t="shared" ref="JOE67" si="11776">JOE60*$C$65*$C67</f>
        <v>0</v>
      </c>
      <c r="JOG67" s="824">
        <f t="shared" ref="JOG67" si="11777">JOG60*$C$65*$C67</f>
        <v>0</v>
      </c>
      <c r="JOI67" s="824">
        <f t="shared" ref="JOI67" si="11778">JOI60*$C$65*$C67</f>
        <v>0</v>
      </c>
      <c r="JOK67" s="824">
        <f t="shared" ref="JOK67" si="11779">JOK60*$C$65*$C67</f>
        <v>0</v>
      </c>
      <c r="JOM67" s="824">
        <f t="shared" ref="JOM67" si="11780">JOM60*$C$65*$C67</f>
        <v>0</v>
      </c>
      <c r="JOO67" s="824">
        <f t="shared" ref="JOO67" si="11781">JOO60*$C$65*$C67</f>
        <v>0</v>
      </c>
      <c r="JOQ67" s="824">
        <f t="shared" ref="JOQ67" si="11782">JOQ60*$C$65*$C67</f>
        <v>0</v>
      </c>
      <c r="JOS67" s="824">
        <f t="shared" ref="JOS67" si="11783">JOS60*$C$65*$C67</f>
        <v>0</v>
      </c>
      <c r="JOU67" s="824">
        <f t="shared" ref="JOU67" si="11784">JOU60*$C$65*$C67</f>
        <v>0</v>
      </c>
      <c r="JOW67" s="824">
        <f t="shared" ref="JOW67" si="11785">JOW60*$C$65*$C67</f>
        <v>0</v>
      </c>
      <c r="JOY67" s="824">
        <f t="shared" ref="JOY67" si="11786">JOY60*$C$65*$C67</f>
        <v>0</v>
      </c>
      <c r="JPA67" s="824">
        <f t="shared" ref="JPA67" si="11787">JPA60*$C$65*$C67</f>
        <v>0</v>
      </c>
      <c r="JPC67" s="824">
        <f t="shared" ref="JPC67" si="11788">JPC60*$C$65*$C67</f>
        <v>0</v>
      </c>
      <c r="JPE67" s="824">
        <f t="shared" ref="JPE67" si="11789">JPE60*$C$65*$C67</f>
        <v>0</v>
      </c>
      <c r="JPG67" s="824">
        <f t="shared" ref="JPG67" si="11790">JPG60*$C$65*$C67</f>
        <v>0</v>
      </c>
      <c r="JPI67" s="824">
        <f t="shared" ref="JPI67" si="11791">JPI60*$C$65*$C67</f>
        <v>0</v>
      </c>
      <c r="JPK67" s="824">
        <f t="shared" ref="JPK67" si="11792">JPK60*$C$65*$C67</f>
        <v>0</v>
      </c>
      <c r="JPM67" s="824">
        <f t="shared" ref="JPM67" si="11793">JPM60*$C$65*$C67</f>
        <v>0</v>
      </c>
      <c r="JPO67" s="824">
        <f t="shared" ref="JPO67" si="11794">JPO60*$C$65*$C67</f>
        <v>0</v>
      </c>
      <c r="JPQ67" s="824">
        <f t="shared" ref="JPQ67" si="11795">JPQ60*$C$65*$C67</f>
        <v>0</v>
      </c>
      <c r="JPS67" s="824">
        <f t="shared" ref="JPS67" si="11796">JPS60*$C$65*$C67</f>
        <v>0</v>
      </c>
      <c r="JPU67" s="824">
        <f t="shared" ref="JPU67" si="11797">JPU60*$C$65*$C67</f>
        <v>0</v>
      </c>
      <c r="JPW67" s="824">
        <f t="shared" ref="JPW67" si="11798">JPW60*$C$65*$C67</f>
        <v>0</v>
      </c>
      <c r="JPY67" s="824">
        <f t="shared" ref="JPY67" si="11799">JPY60*$C$65*$C67</f>
        <v>0</v>
      </c>
      <c r="JQA67" s="824">
        <f t="shared" ref="JQA67" si="11800">JQA60*$C$65*$C67</f>
        <v>0</v>
      </c>
      <c r="JQC67" s="824">
        <f t="shared" ref="JQC67" si="11801">JQC60*$C$65*$C67</f>
        <v>0</v>
      </c>
      <c r="JQE67" s="824">
        <f t="shared" ref="JQE67" si="11802">JQE60*$C$65*$C67</f>
        <v>0</v>
      </c>
      <c r="JQG67" s="824">
        <f t="shared" ref="JQG67" si="11803">JQG60*$C$65*$C67</f>
        <v>0</v>
      </c>
      <c r="JQI67" s="824">
        <f t="shared" ref="JQI67" si="11804">JQI60*$C$65*$C67</f>
        <v>0</v>
      </c>
      <c r="JQK67" s="824">
        <f t="shared" ref="JQK67" si="11805">JQK60*$C$65*$C67</f>
        <v>0</v>
      </c>
      <c r="JQM67" s="824">
        <f t="shared" ref="JQM67" si="11806">JQM60*$C$65*$C67</f>
        <v>0</v>
      </c>
      <c r="JQO67" s="824">
        <f t="shared" ref="JQO67" si="11807">JQO60*$C$65*$C67</f>
        <v>0</v>
      </c>
      <c r="JQQ67" s="824">
        <f t="shared" ref="JQQ67" si="11808">JQQ60*$C$65*$C67</f>
        <v>0</v>
      </c>
      <c r="JQS67" s="824">
        <f t="shared" ref="JQS67" si="11809">JQS60*$C$65*$C67</f>
        <v>0</v>
      </c>
      <c r="JQU67" s="824">
        <f t="shared" ref="JQU67" si="11810">JQU60*$C$65*$C67</f>
        <v>0</v>
      </c>
      <c r="JQW67" s="824">
        <f t="shared" ref="JQW67" si="11811">JQW60*$C$65*$C67</f>
        <v>0</v>
      </c>
      <c r="JQY67" s="824">
        <f t="shared" ref="JQY67" si="11812">JQY60*$C$65*$C67</f>
        <v>0</v>
      </c>
      <c r="JRA67" s="824">
        <f t="shared" ref="JRA67" si="11813">JRA60*$C$65*$C67</f>
        <v>0</v>
      </c>
      <c r="JRC67" s="824">
        <f t="shared" ref="JRC67" si="11814">JRC60*$C$65*$C67</f>
        <v>0</v>
      </c>
      <c r="JRE67" s="824">
        <f t="shared" ref="JRE67" si="11815">JRE60*$C$65*$C67</f>
        <v>0</v>
      </c>
      <c r="JRG67" s="824">
        <f t="shared" ref="JRG67" si="11816">JRG60*$C$65*$C67</f>
        <v>0</v>
      </c>
      <c r="JRI67" s="824">
        <f t="shared" ref="JRI67" si="11817">JRI60*$C$65*$C67</f>
        <v>0</v>
      </c>
      <c r="JRK67" s="824">
        <f t="shared" ref="JRK67" si="11818">JRK60*$C$65*$C67</f>
        <v>0</v>
      </c>
      <c r="JRM67" s="824">
        <f t="shared" ref="JRM67" si="11819">JRM60*$C$65*$C67</f>
        <v>0</v>
      </c>
      <c r="JRO67" s="824">
        <f t="shared" ref="JRO67" si="11820">JRO60*$C$65*$C67</f>
        <v>0</v>
      </c>
      <c r="JRQ67" s="824">
        <f t="shared" ref="JRQ67" si="11821">JRQ60*$C$65*$C67</f>
        <v>0</v>
      </c>
      <c r="JRS67" s="824">
        <f t="shared" ref="JRS67" si="11822">JRS60*$C$65*$C67</f>
        <v>0</v>
      </c>
      <c r="JRU67" s="824">
        <f t="shared" ref="JRU67" si="11823">JRU60*$C$65*$C67</f>
        <v>0</v>
      </c>
      <c r="JRW67" s="824">
        <f t="shared" ref="JRW67" si="11824">JRW60*$C$65*$C67</f>
        <v>0</v>
      </c>
      <c r="JRY67" s="824">
        <f t="shared" ref="JRY67" si="11825">JRY60*$C$65*$C67</f>
        <v>0</v>
      </c>
      <c r="JSA67" s="824">
        <f t="shared" ref="JSA67" si="11826">JSA60*$C$65*$C67</f>
        <v>0</v>
      </c>
      <c r="JSC67" s="824">
        <f t="shared" ref="JSC67" si="11827">JSC60*$C$65*$C67</f>
        <v>0</v>
      </c>
      <c r="JSE67" s="824">
        <f t="shared" ref="JSE67" si="11828">JSE60*$C$65*$C67</f>
        <v>0</v>
      </c>
      <c r="JSG67" s="824">
        <f t="shared" ref="JSG67" si="11829">JSG60*$C$65*$C67</f>
        <v>0</v>
      </c>
      <c r="JSI67" s="824">
        <f t="shared" ref="JSI67" si="11830">JSI60*$C$65*$C67</f>
        <v>0</v>
      </c>
      <c r="JSK67" s="824">
        <f t="shared" ref="JSK67" si="11831">JSK60*$C$65*$C67</f>
        <v>0</v>
      </c>
      <c r="JSM67" s="824">
        <f t="shared" ref="JSM67" si="11832">JSM60*$C$65*$C67</f>
        <v>0</v>
      </c>
      <c r="JSO67" s="824">
        <f t="shared" ref="JSO67" si="11833">JSO60*$C$65*$C67</f>
        <v>0</v>
      </c>
      <c r="JSQ67" s="824">
        <f t="shared" ref="JSQ67" si="11834">JSQ60*$C$65*$C67</f>
        <v>0</v>
      </c>
      <c r="JSS67" s="824">
        <f t="shared" ref="JSS67" si="11835">JSS60*$C$65*$C67</f>
        <v>0</v>
      </c>
      <c r="JSU67" s="824">
        <f t="shared" ref="JSU67" si="11836">JSU60*$C$65*$C67</f>
        <v>0</v>
      </c>
      <c r="JSW67" s="824">
        <f t="shared" ref="JSW67" si="11837">JSW60*$C$65*$C67</f>
        <v>0</v>
      </c>
      <c r="JSY67" s="824">
        <f t="shared" ref="JSY67" si="11838">JSY60*$C$65*$C67</f>
        <v>0</v>
      </c>
      <c r="JTA67" s="824">
        <f t="shared" ref="JTA67" si="11839">JTA60*$C$65*$C67</f>
        <v>0</v>
      </c>
      <c r="JTC67" s="824">
        <f t="shared" ref="JTC67" si="11840">JTC60*$C$65*$C67</f>
        <v>0</v>
      </c>
      <c r="JTE67" s="824">
        <f t="shared" ref="JTE67" si="11841">JTE60*$C$65*$C67</f>
        <v>0</v>
      </c>
      <c r="JTG67" s="824">
        <f t="shared" ref="JTG67" si="11842">JTG60*$C$65*$C67</f>
        <v>0</v>
      </c>
      <c r="JTI67" s="824">
        <f t="shared" ref="JTI67" si="11843">JTI60*$C$65*$C67</f>
        <v>0</v>
      </c>
      <c r="JTK67" s="824">
        <f t="shared" ref="JTK67" si="11844">JTK60*$C$65*$C67</f>
        <v>0</v>
      </c>
      <c r="JTM67" s="824">
        <f t="shared" ref="JTM67" si="11845">JTM60*$C$65*$C67</f>
        <v>0</v>
      </c>
      <c r="JTO67" s="824">
        <f t="shared" ref="JTO67" si="11846">JTO60*$C$65*$C67</f>
        <v>0</v>
      </c>
      <c r="JTQ67" s="824">
        <f t="shared" ref="JTQ67" si="11847">JTQ60*$C$65*$C67</f>
        <v>0</v>
      </c>
      <c r="JTS67" s="824">
        <f t="shared" ref="JTS67" si="11848">JTS60*$C$65*$C67</f>
        <v>0</v>
      </c>
      <c r="JTU67" s="824">
        <f t="shared" ref="JTU67" si="11849">JTU60*$C$65*$C67</f>
        <v>0</v>
      </c>
      <c r="JTW67" s="824">
        <f t="shared" ref="JTW67" si="11850">JTW60*$C$65*$C67</f>
        <v>0</v>
      </c>
      <c r="JTY67" s="824">
        <f t="shared" ref="JTY67" si="11851">JTY60*$C$65*$C67</f>
        <v>0</v>
      </c>
      <c r="JUA67" s="824">
        <f t="shared" ref="JUA67" si="11852">JUA60*$C$65*$C67</f>
        <v>0</v>
      </c>
      <c r="JUC67" s="824">
        <f t="shared" ref="JUC67" si="11853">JUC60*$C$65*$C67</f>
        <v>0</v>
      </c>
      <c r="JUE67" s="824">
        <f t="shared" ref="JUE67" si="11854">JUE60*$C$65*$C67</f>
        <v>0</v>
      </c>
      <c r="JUG67" s="824">
        <f t="shared" ref="JUG67" si="11855">JUG60*$C$65*$C67</f>
        <v>0</v>
      </c>
      <c r="JUI67" s="824">
        <f t="shared" ref="JUI67" si="11856">JUI60*$C$65*$C67</f>
        <v>0</v>
      </c>
      <c r="JUK67" s="824">
        <f t="shared" ref="JUK67" si="11857">JUK60*$C$65*$C67</f>
        <v>0</v>
      </c>
      <c r="JUM67" s="824">
        <f t="shared" ref="JUM67" si="11858">JUM60*$C$65*$C67</f>
        <v>0</v>
      </c>
      <c r="JUO67" s="824">
        <f t="shared" ref="JUO67" si="11859">JUO60*$C$65*$C67</f>
        <v>0</v>
      </c>
      <c r="JUQ67" s="824">
        <f t="shared" ref="JUQ67" si="11860">JUQ60*$C$65*$C67</f>
        <v>0</v>
      </c>
      <c r="JUS67" s="824">
        <f t="shared" ref="JUS67" si="11861">JUS60*$C$65*$C67</f>
        <v>0</v>
      </c>
      <c r="JUU67" s="824">
        <f t="shared" ref="JUU67" si="11862">JUU60*$C$65*$C67</f>
        <v>0</v>
      </c>
      <c r="JUW67" s="824">
        <f t="shared" ref="JUW67" si="11863">JUW60*$C$65*$C67</f>
        <v>0</v>
      </c>
      <c r="JUY67" s="824">
        <f t="shared" ref="JUY67" si="11864">JUY60*$C$65*$C67</f>
        <v>0</v>
      </c>
      <c r="JVA67" s="824">
        <f t="shared" ref="JVA67" si="11865">JVA60*$C$65*$C67</f>
        <v>0</v>
      </c>
      <c r="JVC67" s="824">
        <f t="shared" ref="JVC67" si="11866">JVC60*$C$65*$C67</f>
        <v>0</v>
      </c>
      <c r="JVE67" s="824">
        <f t="shared" ref="JVE67" si="11867">JVE60*$C$65*$C67</f>
        <v>0</v>
      </c>
      <c r="JVG67" s="824">
        <f t="shared" ref="JVG67" si="11868">JVG60*$C$65*$C67</f>
        <v>0</v>
      </c>
      <c r="JVI67" s="824">
        <f t="shared" ref="JVI67" si="11869">JVI60*$C$65*$C67</f>
        <v>0</v>
      </c>
      <c r="JVK67" s="824">
        <f t="shared" ref="JVK67" si="11870">JVK60*$C$65*$C67</f>
        <v>0</v>
      </c>
      <c r="JVM67" s="824">
        <f t="shared" ref="JVM67" si="11871">JVM60*$C$65*$C67</f>
        <v>0</v>
      </c>
      <c r="JVO67" s="824">
        <f t="shared" ref="JVO67" si="11872">JVO60*$C$65*$C67</f>
        <v>0</v>
      </c>
      <c r="JVQ67" s="824">
        <f t="shared" ref="JVQ67" si="11873">JVQ60*$C$65*$C67</f>
        <v>0</v>
      </c>
      <c r="JVS67" s="824">
        <f t="shared" ref="JVS67" si="11874">JVS60*$C$65*$C67</f>
        <v>0</v>
      </c>
      <c r="JVU67" s="824">
        <f t="shared" ref="JVU67" si="11875">JVU60*$C$65*$C67</f>
        <v>0</v>
      </c>
      <c r="JVW67" s="824">
        <f t="shared" ref="JVW67" si="11876">JVW60*$C$65*$C67</f>
        <v>0</v>
      </c>
      <c r="JVY67" s="824">
        <f t="shared" ref="JVY67" si="11877">JVY60*$C$65*$C67</f>
        <v>0</v>
      </c>
      <c r="JWA67" s="824">
        <f t="shared" ref="JWA67" si="11878">JWA60*$C$65*$C67</f>
        <v>0</v>
      </c>
      <c r="JWC67" s="824">
        <f t="shared" ref="JWC67" si="11879">JWC60*$C$65*$C67</f>
        <v>0</v>
      </c>
      <c r="JWE67" s="824">
        <f t="shared" ref="JWE67" si="11880">JWE60*$C$65*$C67</f>
        <v>0</v>
      </c>
      <c r="JWG67" s="824">
        <f t="shared" ref="JWG67" si="11881">JWG60*$C$65*$C67</f>
        <v>0</v>
      </c>
      <c r="JWI67" s="824">
        <f t="shared" ref="JWI67" si="11882">JWI60*$C$65*$C67</f>
        <v>0</v>
      </c>
      <c r="JWK67" s="824">
        <f t="shared" ref="JWK67" si="11883">JWK60*$C$65*$C67</f>
        <v>0</v>
      </c>
      <c r="JWM67" s="824">
        <f t="shared" ref="JWM67" si="11884">JWM60*$C$65*$C67</f>
        <v>0</v>
      </c>
      <c r="JWO67" s="824">
        <f t="shared" ref="JWO67" si="11885">JWO60*$C$65*$C67</f>
        <v>0</v>
      </c>
      <c r="JWQ67" s="824">
        <f t="shared" ref="JWQ67" si="11886">JWQ60*$C$65*$C67</f>
        <v>0</v>
      </c>
      <c r="JWS67" s="824">
        <f t="shared" ref="JWS67" si="11887">JWS60*$C$65*$C67</f>
        <v>0</v>
      </c>
      <c r="JWU67" s="824">
        <f t="shared" ref="JWU67" si="11888">JWU60*$C$65*$C67</f>
        <v>0</v>
      </c>
      <c r="JWW67" s="824">
        <f t="shared" ref="JWW67" si="11889">JWW60*$C$65*$C67</f>
        <v>0</v>
      </c>
      <c r="JWY67" s="824">
        <f t="shared" ref="JWY67" si="11890">JWY60*$C$65*$C67</f>
        <v>0</v>
      </c>
      <c r="JXA67" s="824">
        <f t="shared" ref="JXA67" si="11891">JXA60*$C$65*$C67</f>
        <v>0</v>
      </c>
      <c r="JXC67" s="824">
        <f t="shared" ref="JXC67" si="11892">JXC60*$C$65*$C67</f>
        <v>0</v>
      </c>
      <c r="JXE67" s="824">
        <f t="shared" ref="JXE67" si="11893">JXE60*$C$65*$C67</f>
        <v>0</v>
      </c>
      <c r="JXG67" s="824">
        <f t="shared" ref="JXG67" si="11894">JXG60*$C$65*$C67</f>
        <v>0</v>
      </c>
      <c r="JXI67" s="824">
        <f t="shared" ref="JXI67" si="11895">JXI60*$C$65*$C67</f>
        <v>0</v>
      </c>
      <c r="JXK67" s="824">
        <f t="shared" ref="JXK67" si="11896">JXK60*$C$65*$C67</f>
        <v>0</v>
      </c>
      <c r="JXM67" s="824">
        <f t="shared" ref="JXM67" si="11897">JXM60*$C$65*$C67</f>
        <v>0</v>
      </c>
      <c r="JXO67" s="824">
        <f t="shared" ref="JXO67" si="11898">JXO60*$C$65*$C67</f>
        <v>0</v>
      </c>
      <c r="JXQ67" s="824">
        <f t="shared" ref="JXQ67" si="11899">JXQ60*$C$65*$C67</f>
        <v>0</v>
      </c>
      <c r="JXS67" s="824">
        <f t="shared" ref="JXS67" si="11900">JXS60*$C$65*$C67</f>
        <v>0</v>
      </c>
      <c r="JXU67" s="824">
        <f t="shared" ref="JXU67" si="11901">JXU60*$C$65*$C67</f>
        <v>0</v>
      </c>
      <c r="JXW67" s="824">
        <f t="shared" ref="JXW67" si="11902">JXW60*$C$65*$C67</f>
        <v>0</v>
      </c>
      <c r="JXY67" s="824">
        <f t="shared" ref="JXY67" si="11903">JXY60*$C$65*$C67</f>
        <v>0</v>
      </c>
      <c r="JYA67" s="824">
        <f t="shared" ref="JYA67" si="11904">JYA60*$C$65*$C67</f>
        <v>0</v>
      </c>
      <c r="JYC67" s="824">
        <f t="shared" ref="JYC67" si="11905">JYC60*$C$65*$C67</f>
        <v>0</v>
      </c>
      <c r="JYE67" s="824">
        <f t="shared" ref="JYE67" si="11906">JYE60*$C$65*$C67</f>
        <v>0</v>
      </c>
      <c r="JYG67" s="824">
        <f t="shared" ref="JYG67" si="11907">JYG60*$C$65*$C67</f>
        <v>0</v>
      </c>
      <c r="JYI67" s="824">
        <f t="shared" ref="JYI67" si="11908">JYI60*$C$65*$C67</f>
        <v>0</v>
      </c>
      <c r="JYK67" s="824">
        <f t="shared" ref="JYK67" si="11909">JYK60*$C$65*$C67</f>
        <v>0</v>
      </c>
      <c r="JYM67" s="824">
        <f t="shared" ref="JYM67" si="11910">JYM60*$C$65*$C67</f>
        <v>0</v>
      </c>
      <c r="JYO67" s="824">
        <f t="shared" ref="JYO67" si="11911">JYO60*$C$65*$C67</f>
        <v>0</v>
      </c>
      <c r="JYQ67" s="824">
        <f t="shared" ref="JYQ67" si="11912">JYQ60*$C$65*$C67</f>
        <v>0</v>
      </c>
      <c r="JYS67" s="824">
        <f t="shared" ref="JYS67" si="11913">JYS60*$C$65*$C67</f>
        <v>0</v>
      </c>
      <c r="JYU67" s="824">
        <f t="shared" ref="JYU67" si="11914">JYU60*$C$65*$C67</f>
        <v>0</v>
      </c>
      <c r="JYW67" s="824">
        <f t="shared" ref="JYW67" si="11915">JYW60*$C$65*$C67</f>
        <v>0</v>
      </c>
      <c r="JYY67" s="824">
        <f t="shared" ref="JYY67" si="11916">JYY60*$C$65*$C67</f>
        <v>0</v>
      </c>
      <c r="JZA67" s="824">
        <f t="shared" ref="JZA67" si="11917">JZA60*$C$65*$C67</f>
        <v>0</v>
      </c>
      <c r="JZC67" s="824">
        <f t="shared" ref="JZC67" si="11918">JZC60*$C$65*$C67</f>
        <v>0</v>
      </c>
      <c r="JZE67" s="824">
        <f t="shared" ref="JZE67" si="11919">JZE60*$C$65*$C67</f>
        <v>0</v>
      </c>
      <c r="JZG67" s="824">
        <f t="shared" ref="JZG67" si="11920">JZG60*$C$65*$C67</f>
        <v>0</v>
      </c>
      <c r="JZI67" s="824">
        <f t="shared" ref="JZI67" si="11921">JZI60*$C$65*$C67</f>
        <v>0</v>
      </c>
      <c r="JZK67" s="824">
        <f t="shared" ref="JZK67" si="11922">JZK60*$C$65*$C67</f>
        <v>0</v>
      </c>
      <c r="JZM67" s="824">
        <f t="shared" ref="JZM67" si="11923">JZM60*$C$65*$C67</f>
        <v>0</v>
      </c>
      <c r="JZO67" s="824">
        <f t="shared" ref="JZO67" si="11924">JZO60*$C$65*$C67</f>
        <v>0</v>
      </c>
      <c r="JZQ67" s="824">
        <f t="shared" ref="JZQ67" si="11925">JZQ60*$C$65*$C67</f>
        <v>0</v>
      </c>
      <c r="JZS67" s="824">
        <f t="shared" ref="JZS67" si="11926">JZS60*$C$65*$C67</f>
        <v>0</v>
      </c>
      <c r="JZU67" s="824">
        <f t="shared" ref="JZU67" si="11927">JZU60*$C$65*$C67</f>
        <v>0</v>
      </c>
      <c r="JZW67" s="824">
        <f t="shared" ref="JZW67" si="11928">JZW60*$C$65*$C67</f>
        <v>0</v>
      </c>
      <c r="JZY67" s="824">
        <f t="shared" ref="JZY67" si="11929">JZY60*$C$65*$C67</f>
        <v>0</v>
      </c>
      <c r="KAA67" s="824">
        <f t="shared" ref="KAA67" si="11930">KAA60*$C$65*$C67</f>
        <v>0</v>
      </c>
      <c r="KAC67" s="824">
        <f t="shared" ref="KAC67" si="11931">KAC60*$C$65*$C67</f>
        <v>0</v>
      </c>
      <c r="KAE67" s="824">
        <f t="shared" ref="KAE67" si="11932">KAE60*$C$65*$C67</f>
        <v>0</v>
      </c>
      <c r="KAG67" s="824">
        <f t="shared" ref="KAG67" si="11933">KAG60*$C$65*$C67</f>
        <v>0</v>
      </c>
      <c r="KAI67" s="824">
        <f t="shared" ref="KAI67" si="11934">KAI60*$C$65*$C67</f>
        <v>0</v>
      </c>
      <c r="KAK67" s="824">
        <f t="shared" ref="KAK67" si="11935">KAK60*$C$65*$C67</f>
        <v>0</v>
      </c>
      <c r="KAM67" s="824">
        <f t="shared" ref="KAM67" si="11936">KAM60*$C$65*$C67</f>
        <v>0</v>
      </c>
      <c r="KAO67" s="824">
        <f t="shared" ref="KAO67" si="11937">KAO60*$C$65*$C67</f>
        <v>0</v>
      </c>
      <c r="KAQ67" s="824">
        <f t="shared" ref="KAQ67" si="11938">KAQ60*$C$65*$C67</f>
        <v>0</v>
      </c>
      <c r="KAS67" s="824">
        <f t="shared" ref="KAS67" si="11939">KAS60*$C$65*$C67</f>
        <v>0</v>
      </c>
      <c r="KAU67" s="824">
        <f t="shared" ref="KAU67" si="11940">KAU60*$C$65*$C67</f>
        <v>0</v>
      </c>
      <c r="KAW67" s="824">
        <f t="shared" ref="KAW67" si="11941">KAW60*$C$65*$C67</f>
        <v>0</v>
      </c>
      <c r="KAY67" s="824">
        <f t="shared" ref="KAY67" si="11942">KAY60*$C$65*$C67</f>
        <v>0</v>
      </c>
      <c r="KBA67" s="824">
        <f t="shared" ref="KBA67" si="11943">KBA60*$C$65*$C67</f>
        <v>0</v>
      </c>
      <c r="KBC67" s="824">
        <f t="shared" ref="KBC67" si="11944">KBC60*$C$65*$C67</f>
        <v>0</v>
      </c>
      <c r="KBE67" s="824">
        <f t="shared" ref="KBE67" si="11945">KBE60*$C$65*$C67</f>
        <v>0</v>
      </c>
      <c r="KBG67" s="824">
        <f t="shared" ref="KBG67" si="11946">KBG60*$C$65*$C67</f>
        <v>0</v>
      </c>
      <c r="KBI67" s="824">
        <f t="shared" ref="KBI67" si="11947">KBI60*$C$65*$C67</f>
        <v>0</v>
      </c>
      <c r="KBK67" s="824">
        <f t="shared" ref="KBK67" si="11948">KBK60*$C$65*$C67</f>
        <v>0</v>
      </c>
      <c r="KBM67" s="824">
        <f t="shared" ref="KBM67" si="11949">KBM60*$C$65*$C67</f>
        <v>0</v>
      </c>
      <c r="KBO67" s="824">
        <f t="shared" ref="KBO67" si="11950">KBO60*$C$65*$C67</f>
        <v>0</v>
      </c>
      <c r="KBQ67" s="824">
        <f t="shared" ref="KBQ67" si="11951">KBQ60*$C$65*$C67</f>
        <v>0</v>
      </c>
      <c r="KBS67" s="824">
        <f t="shared" ref="KBS67" si="11952">KBS60*$C$65*$C67</f>
        <v>0</v>
      </c>
      <c r="KBU67" s="824">
        <f t="shared" ref="KBU67" si="11953">KBU60*$C$65*$C67</f>
        <v>0</v>
      </c>
      <c r="KBW67" s="824">
        <f t="shared" ref="KBW67" si="11954">KBW60*$C$65*$C67</f>
        <v>0</v>
      </c>
      <c r="KBY67" s="824">
        <f t="shared" ref="KBY67" si="11955">KBY60*$C$65*$C67</f>
        <v>0</v>
      </c>
      <c r="KCA67" s="824">
        <f t="shared" ref="KCA67" si="11956">KCA60*$C$65*$C67</f>
        <v>0</v>
      </c>
      <c r="KCC67" s="824">
        <f t="shared" ref="KCC67" si="11957">KCC60*$C$65*$C67</f>
        <v>0</v>
      </c>
      <c r="KCE67" s="824">
        <f t="shared" ref="KCE67" si="11958">KCE60*$C$65*$C67</f>
        <v>0</v>
      </c>
      <c r="KCG67" s="824">
        <f t="shared" ref="KCG67" si="11959">KCG60*$C$65*$C67</f>
        <v>0</v>
      </c>
      <c r="KCI67" s="824">
        <f t="shared" ref="KCI67" si="11960">KCI60*$C$65*$C67</f>
        <v>0</v>
      </c>
      <c r="KCK67" s="824">
        <f t="shared" ref="KCK67" si="11961">KCK60*$C$65*$C67</f>
        <v>0</v>
      </c>
      <c r="KCM67" s="824">
        <f t="shared" ref="KCM67" si="11962">KCM60*$C$65*$C67</f>
        <v>0</v>
      </c>
      <c r="KCO67" s="824">
        <f t="shared" ref="KCO67" si="11963">KCO60*$C$65*$C67</f>
        <v>0</v>
      </c>
      <c r="KCQ67" s="824">
        <f t="shared" ref="KCQ67" si="11964">KCQ60*$C$65*$C67</f>
        <v>0</v>
      </c>
      <c r="KCS67" s="824">
        <f t="shared" ref="KCS67" si="11965">KCS60*$C$65*$C67</f>
        <v>0</v>
      </c>
      <c r="KCU67" s="824">
        <f t="shared" ref="KCU67" si="11966">KCU60*$C$65*$C67</f>
        <v>0</v>
      </c>
      <c r="KCW67" s="824">
        <f t="shared" ref="KCW67" si="11967">KCW60*$C$65*$C67</f>
        <v>0</v>
      </c>
      <c r="KCY67" s="824">
        <f t="shared" ref="KCY67" si="11968">KCY60*$C$65*$C67</f>
        <v>0</v>
      </c>
      <c r="KDA67" s="824">
        <f t="shared" ref="KDA67" si="11969">KDA60*$C$65*$C67</f>
        <v>0</v>
      </c>
      <c r="KDC67" s="824">
        <f t="shared" ref="KDC67" si="11970">KDC60*$C$65*$C67</f>
        <v>0</v>
      </c>
      <c r="KDE67" s="824">
        <f t="shared" ref="KDE67" si="11971">KDE60*$C$65*$C67</f>
        <v>0</v>
      </c>
      <c r="KDG67" s="824">
        <f t="shared" ref="KDG67" si="11972">KDG60*$C$65*$C67</f>
        <v>0</v>
      </c>
      <c r="KDI67" s="824">
        <f t="shared" ref="KDI67" si="11973">KDI60*$C$65*$C67</f>
        <v>0</v>
      </c>
      <c r="KDK67" s="824">
        <f t="shared" ref="KDK67" si="11974">KDK60*$C$65*$C67</f>
        <v>0</v>
      </c>
      <c r="KDM67" s="824">
        <f t="shared" ref="KDM67" si="11975">KDM60*$C$65*$C67</f>
        <v>0</v>
      </c>
      <c r="KDO67" s="824">
        <f t="shared" ref="KDO67" si="11976">KDO60*$C$65*$C67</f>
        <v>0</v>
      </c>
      <c r="KDQ67" s="824">
        <f t="shared" ref="KDQ67" si="11977">KDQ60*$C$65*$C67</f>
        <v>0</v>
      </c>
      <c r="KDS67" s="824">
        <f t="shared" ref="KDS67" si="11978">KDS60*$C$65*$C67</f>
        <v>0</v>
      </c>
      <c r="KDU67" s="824">
        <f t="shared" ref="KDU67" si="11979">KDU60*$C$65*$C67</f>
        <v>0</v>
      </c>
      <c r="KDW67" s="824">
        <f t="shared" ref="KDW67" si="11980">KDW60*$C$65*$C67</f>
        <v>0</v>
      </c>
      <c r="KDY67" s="824">
        <f t="shared" ref="KDY67" si="11981">KDY60*$C$65*$C67</f>
        <v>0</v>
      </c>
      <c r="KEA67" s="824">
        <f t="shared" ref="KEA67" si="11982">KEA60*$C$65*$C67</f>
        <v>0</v>
      </c>
      <c r="KEC67" s="824">
        <f t="shared" ref="KEC67" si="11983">KEC60*$C$65*$C67</f>
        <v>0</v>
      </c>
      <c r="KEE67" s="824">
        <f t="shared" ref="KEE67" si="11984">KEE60*$C$65*$C67</f>
        <v>0</v>
      </c>
      <c r="KEG67" s="824">
        <f t="shared" ref="KEG67" si="11985">KEG60*$C$65*$C67</f>
        <v>0</v>
      </c>
      <c r="KEI67" s="824">
        <f t="shared" ref="KEI67" si="11986">KEI60*$C$65*$C67</f>
        <v>0</v>
      </c>
      <c r="KEK67" s="824">
        <f t="shared" ref="KEK67" si="11987">KEK60*$C$65*$C67</f>
        <v>0</v>
      </c>
      <c r="KEM67" s="824">
        <f t="shared" ref="KEM67" si="11988">KEM60*$C$65*$C67</f>
        <v>0</v>
      </c>
      <c r="KEO67" s="824">
        <f t="shared" ref="KEO67" si="11989">KEO60*$C$65*$C67</f>
        <v>0</v>
      </c>
      <c r="KEQ67" s="824">
        <f t="shared" ref="KEQ67" si="11990">KEQ60*$C$65*$C67</f>
        <v>0</v>
      </c>
      <c r="KES67" s="824">
        <f t="shared" ref="KES67" si="11991">KES60*$C$65*$C67</f>
        <v>0</v>
      </c>
      <c r="KEU67" s="824">
        <f t="shared" ref="KEU67" si="11992">KEU60*$C$65*$C67</f>
        <v>0</v>
      </c>
      <c r="KEW67" s="824">
        <f t="shared" ref="KEW67" si="11993">KEW60*$C$65*$C67</f>
        <v>0</v>
      </c>
      <c r="KEY67" s="824">
        <f t="shared" ref="KEY67" si="11994">KEY60*$C$65*$C67</f>
        <v>0</v>
      </c>
      <c r="KFA67" s="824">
        <f t="shared" ref="KFA67" si="11995">KFA60*$C$65*$C67</f>
        <v>0</v>
      </c>
      <c r="KFC67" s="824">
        <f t="shared" ref="KFC67" si="11996">KFC60*$C$65*$C67</f>
        <v>0</v>
      </c>
      <c r="KFE67" s="824">
        <f t="shared" ref="KFE67" si="11997">KFE60*$C$65*$C67</f>
        <v>0</v>
      </c>
      <c r="KFG67" s="824">
        <f t="shared" ref="KFG67" si="11998">KFG60*$C$65*$C67</f>
        <v>0</v>
      </c>
      <c r="KFI67" s="824">
        <f t="shared" ref="KFI67" si="11999">KFI60*$C$65*$C67</f>
        <v>0</v>
      </c>
      <c r="KFK67" s="824">
        <f t="shared" ref="KFK67" si="12000">KFK60*$C$65*$C67</f>
        <v>0</v>
      </c>
      <c r="KFM67" s="824">
        <f t="shared" ref="KFM67" si="12001">KFM60*$C$65*$C67</f>
        <v>0</v>
      </c>
      <c r="KFO67" s="824">
        <f t="shared" ref="KFO67" si="12002">KFO60*$C$65*$C67</f>
        <v>0</v>
      </c>
      <c r="KFQ67" s="824">
        <f t="shared" ref="KFQ67" si="12003">KFQ60*$C$65*$C67</f>
        <v>0</v>
      </c>
      <c r="KFS67" s="824">
        <f t="shared" ref="KFS67" si="12004">KFS60*$C$65*$C67</f>
        <v>0</v>
      </c>
      <c r="KFU67" s="824">
        <f t="shared" ref="KFU67" si="12005">KFU60*$C$65*$C67</f>
        <v>0</v>
      </c>
      <c r="KFW67" s="824">
        <f t="shared" ref="KFW67" si="12006">KFW60*$C$65*$C67</f>
        <v>0</v>
      </c>
      <c r="KFY67" s="824">
        <f t="shared" ref="KFY67" si="12007">KFY60*$C$65*$C67</f>
        <v>0</v>
      </c>
      <c r="KGA67" s="824">
        <f t="shared" ref="KGA67" si="12008">KGA60*$C$65*$C67</f>
        <v>0</v>
      </c>
      <c r="KGC67" s="824">
        <f t="shared" ref="KGC67" si="12009">KGC60*$C$65*$C67</f>
        <v>0</v>
      </c>
      <c r="KGE67" s="824">
        <f t="shared" ref="KGE67" si="12010">KGE60*$C$65*$C67</f>
        <v>0</v>
      </c>
      <c r="KGG67" s="824">
        <f t="shared" ref="KGG67" si="12011">KGG60*$C$65*$C67</f>
        <v>0</v>
      </c>
      <c r="KGI67" s="824">
        <f t="shared" ref="KGI67" si="12012">KGI60*$C$65*$C67</f>
        <v>0</v>
      </c>
      <c r="KGK67" s="824">
        <f t="shared" ref="KGK67" si="12013">KGK60*$C$65*$C67</f>
        <v>0</v>
      </c>
      <c r="KGM67" s="824">
        <f t="shared" ref="KGM67" si="12014">KGM60*$C$65*$C67</f>
        <v>0</v>
      </c>
      <c r="KGO67" s="824">
        <f t="shared" ref="KGO67" si="12015">KGO60*$C$65*$C67</f>
        <v>0</v>
      </c>
      <c r="KGQ67" s="824">
        <f t="shared" ref="KGQ67" si="12016">KGQ60*$C$65*$C67</f>
        <v>0</v>
      </c>
      <c r="KGS67" s="824">
        <f t="shared" ref="KGS67" si="12017">KGS60*$C$65*$C67</f>
        <v>0</v>
      </c>
      <c r="KGU67" s="824">
        <f t="shared" ref="KGU67" si="12018">KGU60*$C$65*$C67</f>
        <v>0</v>
      </c>
      <c r="KGW67" s="824">
        <f t="shared" ref="KGW67" si="12019">KGW60*$C$65*$C67</f>
        <v>0</v>
      </c>
      <c r="KGY67" s="824">
        <f t="shared" ref="KGY67" si="12020">KGY60*$C$65*$C67</f>
        <v>0</v>
      </c>
      <c r="KHA67" s="824">
        <f t="shared" ref="KHA67" si="12021">KHA60*$C$65*$C67</f>
        <v>0</v>
      </c>
      <c r="KHC67" s="824">
        <f t="shared" ref="KHC67" si="12022">KHC60*$C$65*$C67</f>
        <v>0</v>
      </c>
      <c r="KHE67" s="824">
        <f t="shared" ref="KHE67" si="12023">KHE60*$C$65*$C67</f>
        <v>0</v>
      </c>
      <c r="KHG67" s="824">
        <f t="shared" ref="KHG67" si="12024">KHG60*$C$65*$C67</f>
        <v>0</v>
      </c>
      <c r="KHI67" s="824">
        <f t="shared" ref="KHI67" si="12025">KHI60*$C$65*$C67</f>
        <v>0</v>
      </c>
      <c r="KHK67" s="824">
        <f t="shared" ref="KHK67" si="12026">KHK60*$C$65*$C67</f>
        <v>0</v>
      </c>
      <c r="KHM67" s="824">
        <f t="shared" ref="KHM67" si="12027">KHM60*$C$65*$C67</f>
        <v>0</v>
      </c>
      <c r="KHO67" s="824">
        <f t="shared" ref="KHO67" si="12028">KHO60*$C$65*$C67</f>
        <v>0</v>
      </c>
      <c r="KHQ67" s="824">
        <f t="shared" ref="KHQ67" si="12029">KHQ60*$C$65*$C67</f>
        <v>0</v>
      </c>
      <c r="KHS67" s="824">
        <f t="shared" ref="KHS67" si="12030">KHS60*$C$65*$C67</f>
        <v>0</v>
      </c>
      <c r="KHU67" s="824">
        <f t="shared" ref="KHU67" si="12031">KHU60*$C$65*$C67</f>
        <v>0</v>
      </c>
      <c r="KHW67" s="824">
        <f t="shared" ref="KHW67" si="12032">KHW60*$C$65*$C67</f>
        <v>0</v>
      </c>
      <c r="KHY67" s="824">
        <f t="shared" ref="KHY67" si="12033">KHY60*$C$65*$C67</f>
        <v>0</v>
      </c>
      <c r="KIA67" s="824">
        <f t="shared" ref="KIA67" si="12034">KIA60*$C$65*$C67</f>
        <v>0</v>
      </c>
      <c r="KIC67" s="824">
        <f t="shared" ref="KIC67" si="12035">KIC60*$C$65*$C67</f>
        <v>0</v>
      </c>
      <c r="KIE67" s="824">
        <f t="shared" ref="KIE67" si="12036">KIE60*$C$65*$C67</f>
        <v>0</v>
      </c>
      <c r="KIG67" s="824">
        <f t="shared" ref="KIG67" si="12037">KIG60*$C$65*$C67</f>
        <v>0</v>
      </c>
      <c r="KII67" s="824">
        <f t="shared" ref="KII67" si="12038">KII60*$C$65*$C67</f>
        <v>0</v>
      </c>
      <c r="KIK67" s="824">
        <f t="shared" ref="KIK67" si="12039">KIK60*$C$65*$C67</f>
        <v>0</v>
      </c>
      <c r="KIM67" s="824">
        <f t="shared" ref="KIM67" si="12040">KIM60*$C$65*$C67</f>
        <v>0</v>
      </c>
      <c r="KIO67" s="824">
        <f t="shared" ref="KIO67" si="12041">KIO60*$C$65*$C67</f>
        <v>0</v>
      </c>
      <c r="KIQ67" s="824">
        <f t="shared" ref="KIQ67" si="12042">KIQ60*$C$65*$C67</f>
        <v>0</v>
      </c>
      <c r="KIS67" s="824">
        <f t="shared" ref="KIS67" si="12043">KIS60*$C$65*$C67</f>
        <v>0</v>
      </c>
      <c r="KIU67" s="824">
        <f t="shared" ref="KIU67" si="12044">KIU60*$C$65*$C67</f>
        <v>0</v>
      </c>
      <c r="KIW67" s="824">
        <f t="shared" ref="KIW67" si="12045">KIW60*$C$65*$C67</f>
        <v>0</v>
      </c>
      <c r="KIY67" s="824">
        <f t="shared" ref="KIY67" si="12046">KIY60*$C$65*$C67</f>
        <v>0</v>
      </c>
      <c r="KJA67" s="824">
        <f t="shared" ref="KJA67" si="12047">KJA60*$C$65*$C67</f>
        <v>0</v>
      </c>
      <c r="KJC67" s="824">
        <f t="shared" ref="KJC67" si="12048">KJC60*$C$65*$C67</f>
        <v>0</v>
      </c>
      <c r="KJE67" s="824">
        <f t="shared" ref="KJE67" si="12049">KJE60*$C$65*$C67</f>
        <v>0</v>
      </c>
      <c r="KJG67" s="824">
        <f t="shared" ref="KJG67" si="12050">KJG60*$C$65*$C67</f>
        <v>0</v>
      </c>
      <c r="KJI67" s="824">
        <f t="shared" ref="KJI67" si="12051">KJI60*$C$65*$C67</f>
        <v>0</v>
      </c>
      <c r="KJK67" s="824">
        <f t="shared" ref="KJK67" si="12052">KJK60*$C$65*$C67</f>
        <v>0</v>
      </c>
      <c r="KJM67" s="824">
        <f t="shared" ref="KJM67" si="12053">KJM60*$C$65*$C67</f>
        <v>0</v>
      </c>
      <c r="KJO67" s="824">
        <f t="shared" ref="KJO67" si="12054">KJO60*$C$65*$C67</f>
        <v>0</v>
      </c>
      <c r="KJQ67" s="824">
        <f t="shared" ref="KJQ67" si="12055">KJQ60*$C$65*$C67</f>
        <v>0</v>
      </c>
      <c r="KJS67" s="824">
        <f t="shared" ref="KJS67" si="12056">KJS60*$C$65*$C67</f>
        <v>0</v>
      </c>
      <c r="KJU67" s="824">
        <f t="shared" ref="KJU67" si="12057">KJU60*$C$65*$C67</f>
        <v>0</v>
      </c>
      <c r="KJW67" s="824">
        <f t="shared" ref="KJW67" si="12058">KJW60*$C$65*$C67</f>
        <v>0</v>
      </c>
      <c r="KJY67" s="824">
        <f t="shared" ref="KJY67" si="12059">KJY60*$C$65*$C67</f>
        <v>0</v>
      </c>
      <c r="KKA67" s="824">
        <f t="shared" ref="KKA67" si="12060">KKA60*$C$65*$C67</f>
        <v>0</v>
      </c>
      <c r="KKC67" s="824">
        <f t="shared" ref="KKC67" si="12061">KKC60*$C$65*$C67</f>
        <v>0</v>
      </c>
      <c r="KKE67" s="824">
        <f t="shared" ref="KKE67" si="12062">KKE60*$C$65*$C67</f>
        <v>0</v>
      </c>
      <c r="KKG67" s="824">
        <f t="shared" ref="KKG67" si="12063">KKG60*$C$65*$C67</f>
        <v>0</v>
      </c>
      <c r="KKI67" s="824">
        <f t="shared" ref="KKI67" si="12064">KKI60*$C$65*$C67</f>
        <v>0</v>
      </c>
      <c r="KKK67" s="824">
        <f t="shared" ref="KKK67" si="12065">KKK60*$C$65*$C67</f>
        <v>0</v>
      </c>
      <c r="KKM67" s="824">
        <f t="shared" ref="KKM67" si="12066">KKM60*$C$65*$C67</f>
        <v>0</v>
      </c>
      <c r="KKO67" s="824">
        <f t="shared" ref="KKO67" si="12067">KKO60*$C$65*$C67</f>
        <v>0</v>
      </c>
      <c r="KKQ67" s="824">
        <f t="shared" ref="KKQ67" si="12068">KKQ60*$C$65*$C67</f>
        <v>0</v>
      </c>
      <c r="KKS67" s="824">
        <f t="shared" ref="KKS67" si="12069">KKS60*$C$65*$C67</f>
        <v>0</v>
      </c>
      <c r="KKU67" s="824">
        <f t="shared" ref="KKU67" si="12070">KKU60*$C$65*$C67</f>
        <v>0</v>
      </c>
      <c r="KKW67" s="824">
        <f t="shared" ref="KKW67" si="12071">KKW60*$C$65*$C67</f>
        <v>0</v>
      </c>
      <c r="KKY67" s="824">
        <f t="shared" ref="KKY67" si="12072">KKY60*$C$65*$C67</f>
        <v>0</v>
      </c>
      <c r="KLA67" s="824">
        <f t="shared" ref="KLA67" si="12073">KLA60*$C$65*$C67</f>
        <v>0</v>
      </c>
      <c r="KLC67" s="824">
        <f t="shared" ref="KLC67" si="12074">KLC60*$C$65*$C67</f>
        <v>0</v>
      </c>
      <c r="KLE67" s="824">
        <f t="shared" ref="KLE67" si="12075">KLE60*$C$65*$C67</f>
        <v>0</v>
      </c>
      <c r="KLG67" s="824">
        <f t="shared" ref="KLG67" si="12076">KLG60*$C$65*$C67</f>
        <v>0</v>
      </c>
      <c r="KLI67" s="824">
        <f t="shared" ref="KLI67" si="12077">KLI60*$C$65*$C67</f>
        <v>0</v>
      </c>
      <c r="KLK67" s="824">
        <f t="shared" ref="KLK67" si="12078">KLK60*$C$65*$C67</f>
        <v>0</v>
      </c>
      <c r="KLM67" s="824">
        <f t="shared" ref="KLM67" si="12079">KLM60*$C$65*$C67</f>
        <v>0</v>
      </c>
      <c r="KLO67" s="824">
        <f t="shared" ref="KLO67" si="12080">KLO60*$C$65*$C67</f>
        <v>0</v>
      </c>
      <c r="KLQ67" s="824">
        <f t="shared" ref="KLQ67" si="12081">KLQ60*$C$65*$C67</f>
        <v>0</v>
      </c>
      <c r="KLS67" s="824">
        <f t="shared" ref="KLS67" si="12082">KLS60*$C$65*$C67</f>
        <v>0</v>
      </c>
      <c r="KLU67" s="824">
        <f t="shared" ref="KLU67" si="12083">KLU60*$C$65*$C67</f>
        <v>0</v>
      </c>
      <c r="KLW67" s="824">
        <f t="shared" ref="KLW67" si="12084">KLW60*$C$65*$C67</f>
        <v>0</v>
      </c>
      <c r="KLY67" s="824">
        <f t="shared" ref="KLY67" si="12085">KLY60*$C$65*$C67</f>
        <v>0</v>
      </c>
      <c r="KMA67" s="824">
        <f t="shared" ref="KMA67" si="12086">KMA60*$C$65*$C67</f>
        <v>0</v>
      </c>
      <c r="KMC67" s="824">
        <f t="shared" ref="KMC67" si="12087">KMC60*$C$65*$C67</f>
        <v>0</v>
      </c>
      <c r="KME67" s="824">
        <f t="shared" ref="KME67" si="12088">KME60*$C$65*$C67</f>
        <v>0</v>
      </c>
      <c r="KMG67" s="824">
        <f t="shared" ref="KMG67" si="12089">KMG60*$C$65*$C67</f>
        <v>0</v>
      </c>
      <c r="KMI67" s="824">
        <f t="shared" ref="KMI67" si="12090">KMI60*$C$65*$C67</f>
        <v>0</v>
      </c>
      <c r="KMK67" s="824">
        <f t="shared" ref="KMK67" si="12091">KMK60*$C$65*$C67</f>
        <v>0</v>
      </c>
      <c r="KMM67" s="824">
        <f t="shared" ref="KMM67" si="12092">KMM60*$C$65*$C67</f>
        <v>0</v>
      </c>
      <c r="KMO67" s="824">
        <f t="shared" ref="KMO67" si="12093">KMO60*$C$65*$C67</f>
        <v>0</v>
      </c>
      <c r="KMQ67" s="824">
        <f t="shared" ref="KMQ67" si="12094">KMQ60*$C$65*$C67</f>
        <v>0</v>
      </c>
      <c r="KMS67" s="824">
        <f t="shared" ref="KMS67" si="12095">KMS60*$C$65*$C67</f>
        <v>0</v>
      </c>
      <c r="KMU67" s="824">
        <f t="shared" ref="KMU67" si="12096">KMU60*$C$65*$C67</f>
        <v>0</v>
      </c>
      <c r="KMW67" s="824">
        <f t="shared" ref="KMW67" si="12097">KMW60*$C$65*$C67</f>
        <v>0</v>
      </c>
      <c r="KMY67" s="824">
        <f t="shared" ref="KMY67" si="12098">KMY60*$C$65*$C67</f>
        <v>0</v>
      </c>
      <c r="KNA67" s="824">
        <f t="shared" ref="KNA67" si="12099">KNA60*$C$65*$C67</f>
        <v>0</v>
      </c>
      <c r="KNC67" s="824">
        <f t="shared" ref="KNC67" si="12100">KNC60*$C$65*$C67</f>
        <v>0</v>
      </c>
      <c r="KNE67" s="824">
        <f t="shared" ref="KNE67" si="12101">KNE60*$C$65*$C67</f>
        <v>0</v>
      </c>
      <c r="KNG67" s="824">
        <f t="shared" ref="KNG67" si="12102">KNG60*$C$65*$C67</f>
        <v>0</v>
      </c>
      <c r="KNI67" s="824">
        <f t="shared" ref="KNI67" si="12103">KNI60*$C$65*$C67</f>
        <v>0</v>
      </c>
      <c r="KNK67" s="824">
        <f t="shared" ref="KNK67" si="12104">KNK60*$C$65*$C67</f>
        <v>0</v>
      </c>
      <c r="KNM67" s="824">
        <f t="shared" ref="KNM67" si="12105">KNM60*$C$65*$C67</f>
        <v>0</v>
      </c>
      <c r="KNO67" s="824">
        <f t="shared" ref="KNO67" si="12106">KNO60*$C$65*$C67</f>
        <v>0</v>
      </c>
      <c r="KNQ67" s="824">
        <f t="shared" ref="KNQ67" si="12107">KNQ60*$C$65*$C67</f>
        <v>0</v>
      </c>
      <c r="KNS67" s="824">
        <f t="shared" ref="KNS67" si="12108">KNS60*$C$65*$C67</f>
        <v>0</v>
      </c>
      <c r="KNU67" s="824">
        <f t="shared" ref="KNU67" si="12109">KNU60*$C$65*$C67</f>
        <v>0</v>
      </c>
      <c r="KNW67" s="824">
        <f t="shared" ref="KNW67" si="12110">KNW60*$C$65*$C67</f>
        <v>0</v>
      </c>
      <c r="KNY67" s="824">
        <f t="shared" ref="KNY67" si="12111">KNY60*$C$65*$C67</f>
        <v>0</v>
      </c>
      <c r="KOA67" s="824">
        <f t="shared" ref="KOA67" si="12112">KOA60*$C$65*$C67</f>
        <v>0</v>
      </c>
      <c r="KOC67" s="824">
        <f t="shared" ref="KOC67" si="12113">KOC60*$C$65*$C67</f>
        <v>0</v>
      </c>
      <c r="KOE67" s="824">
        <f t="shared" ref="KOE67" si="12114">KOE60*$C$65*$C67</f>
        <v>0</v>
      </c>
      <c r="KOG67" s="824">
        <f t="shared" ref="KOG67" si="12115">KOG60*$C$65*$C67</f>
        <v>0</v>
      </c>
      <c r="KOI67" s="824">
        <f t="shared" ref="KOI67" si="12116">KOI60*$C$65*$C67</f>
        <v>0</v>
      </c>
      <c r="KOK67" s="824">
        <f t="shared" ref="KOK67" si="12117">KOK60*$C$65*$C67</f>
        <v>0</v>
      </c>
      <c r="KOM67" s="824">
        <f t="shared" ref="KOM67" si="12118">KOM60*$C$65*$C67</f>
        <v>0</v>
      </c>
      <c r="KOO67" s="824">
        <f t="shared" ref="KOO67" si="12119">KOO60*$C$65*$C67</f>
        <v>0</v>
      </c>
      <c r="KOQ67" s="824">
        <f t="shared" ref="KOQ67" si="12120">KOQ60*$C$65*$C67</f>
        <v>0</v>
      </c>
      <c r="KOS67" s="824">
        <f t="shared" ref="KOS67" si="12121">KOS60*$C$65*$C67</f>
        <v>0</v>
      </c>
      <c r="KOU67" s="824">
        <f t="shared" ref="KOU67" si="12122">KOU60*$C$65*$C67</f>
        <v>0</v>
      </c>
      <c r="KOW67" s="824">
        <f t="shared" ref="KOW67" si="12123">KOW60*$C$65*$C67</f>
        <v>0</v>
      </c>
      <c r="KOY67" s="824">
        <f t="shared" ref="KOY67" si="12124">KOY60*$C$65*$C67</f>
        <v>0</v>
      </c>
      <c r="KPA67" s="824">
        <f t="shared" ref="KPA67" si="12125">KPA60*$C$65*$C67</f>
        <v>0</v>
      </c>
      <c r="KPC67" s="824">
        <f t="shared" ref="KPC67" si="12126">KPC60*$C$65*$C67</f>
        <v>0</v>
      </c>
      <c r="KPE67" s="824">
        <f t="shared" ref="KPE67" si="12127">KPE60*$C$65*$C67</f>
        <v>0</v>
      </c>
      <c r="KPG67" s="824">
        <f t="shared" ref="KPG67" si="12128">KPG60*$C$65*$C67</f>
        <v>0</v>
      </c>
      <c r="KPI67" s="824">
        <f t="shared" ref="KPI67" si="12129">KPI60*$C$65*$C67</f>
        <v>0</v>
      </c>
      <c r="KPK67" s="824">
        <f t="shared" ref="KPK67" si="12130">KPK60*$C$65*$C67</f>
        <v>0</v>
      </c>
      <c r="KPM67" s="824">
        <f t="shared" ref="KPM67" si="12131">KPM60*$C$65*$C67</f>
        <v>0</v>
      </c>
      <c r="KPO67" s="824">
        <f t="shared" ref="KPO67" si="12132">KPO60*$C$65*$C67</f>
        <v>0</v>
      </c>
      <c r="KPQ67" s="824">
        <f t="shared" ref="KPQ67" si="12133">KPQ60*$C$65*$C67</f>
        <v>0</v>
      </c>
      <c r="KPS67" s="824">
        <f t="shared" ref="KPS67" si="12134">KPS60*$C$65*$C67</f>
        <v>0</v>
      </c>
      <c r="KPU67" s="824">
        <f t="shared" ref="KPU67" si="12135">KPU60*$C$65*$C67</f>
        <v>0</v>
      </c>
      <c r="KPW67" s="824">
        <f t="shared" ref="KPW67" si="12136">KPW60*$C$65*$C67</f>
        <v>0</v>
      </c>
      <c r="KPY67" s="824">
        <f t="shared" ref="KPY67" si="12137">KPY60*$C$65*$C67</f>
        <v>0</v>
      </c>
      <c r="KQA67" s="824">
        <f t="shared" ref="KQA67" si="12138">KQA60*$C$65*$C67</f>
        <v>0</v>
      </c>
      <c r="KQC67" s="824">
        <f t="shared" ref="KQC67" si="12139">KQC60*$C$65*$C67</f>
        <v>0</v>
      </c>
      <c r="KQE67" s="824">
        <f t="shared" ref="KQE67" si="12140">KQE60*$C$65*$C67</f>
        <v>0</v>
      </c>
      <c r="KQG67" s="824">
        <f t="shared" ref="KQG67" si="12141">KQG60*$C$65*$C67</f>
        <v>0</v>
      </c>
      <c r="KQI67" s="824">
        <f t="shared" ref="KQI67" si="12142">KQI60*$C$65*$C67</f>
        <v>0</v>
      </c>
      <c r="KQK67" s="824">
        <f t="shared" ref="KQK67" si="12143">KQK60*$C$65*$C67</f>
        <v>0</v>
      </c>
      <c r="KQM67" s="824">
        <f t="shared" ref="KQM67" si="12144">KQM60*$C$65*$C67</f>
        <v>0</v>
      </c>
      <c r="KQO67" s="824">
        <f t="shared" ref="KQO67" si="12145">KQO60*$C$65*$C67</f>
        <v>0</v>
      </c>
      <c r="KQQ67" s="824">
        <f t="shared" ref="KQQ67" si="12146">KQQ60*$C$65*$C67</f>
        <v>0</v>
      </c>
      <c r="KQS67" s="824">
        <f t="shared" ref="KQS67" si="12147">KQS60*$C$65*$C67</f>
        <v>0</v>
      </c>
      <c r="KQU67" s="824">
        <f t="shared" ref="KQU67" si="12148">KQU60*$C$65*$C67</f>
        <v>0</v>
      </c>
      <c r="KQW67" s="824">
        <f t="shared" ref="KQW67" si="12149">KQW60*$C$65*$C67</f>
        <v>0</v>
      </c>
      <c r="KQY67" s="824">
        <f t="shared" ref="KQY67" si="12150">KQY60*$C$65*$C67</f>
        <v>0</v>
      </c>
      <c r="KRA67" s="824">
        <f t="shared" ref="KRA67" si="12151">KRA60*$C$65*$C67</f>
        <v>0</v>
      </c>
      <c r="KRC67" s="824">
        <f t="shared" ref="KRC67" si="12152">KRC60*$C$65*$C67</f>
        <v>0</v>
      </c>
      <c r="KRE67" s="824">
        <f t="shared" ref="KRE67" si="12153">KRE60*$C$65*$C67</f>
        <v>0</v>
      </c>
      <c r="KRG67" s="824">
        <f t="shared" ref="KRG67" si="12154">KRG60*$C$65*$C67</f>
        <v>0</v>
      </c>
      <c r="KRI67" s="824">
        <f t="shared" ref="KRI67" si="12155">KRI60*$C$65*$C67</f>
        <v>0</v>
      </c>
      <c r="KRK67" s="824">
        <f t="shared" ref="KRK67" si="12156">KRK60*$C$65*$C67</f>
        <v>0</v>
      </c>
      <c r="KRM67" s="824">
        <f t="shared" ref="KRM67" si="12157">KRM60*$C$65*$C67</f>
        <v>0</v>
      </c>
      <c r="KRO67" s="824">
        <f t="shared" ref="KRO67" si="12158">KRO60*$C$65*$C67</f>
        <v>0</v>
      </c>
      <c r="KRQ67" s="824">
        <f t="shared" ref="KRQ67" si="12159">KRQ60*$C$65*$C67</f>
        <v>0</v>
      </c>
      <c r="KRS67" s="824">
        <f t="shared" ref="KRS67" si="12160">KRS60*$C$65*$C67</f>
        <v>0</v>
      </c>
      <c r="KRU67" s="824">
        <f t="shared" ref="KRU67" si="12161">KRU60*$C$65*$C67</f>
        <v>0</v>
      </c>
      <c r="KRW67" s="824">
        <f t="shared" ref="KRW67" si="12162">KRW60*$C$65*$C67</f>
        <v>0</v>
      </c>
      <c r="KRY67" s="824">
        <f t="shared" ref="KRY67" si="12163">KRY60*$C$65*$C67</f>
        <v>0</v>
      </c>
      <c r="KSA67" s="824">
        <f t="shared" ref="KSA67" si="12164">KSA60*$C$65*$C67</f>
        <v>0</v>
      </c>
      <c r="KSC67" s="824">
        <f t="shared" ref="KSC67" si="12165">KSC60*$C$65*$C67</f>
        <v>0</v>
      </c>
      <c r="KSE67" s="824">
        <f t="shared" ref="KSE67" si="12166">KSE60*$C$65*$C67</f>
        <v>0</v>
      </c>
      <c r="KSG67" s="824">
        <f t="shared" ref="KSG67" si="12167">KSG60*$C$65*$C67</f>
        <v>0</v>
      </c>
      <c r="KSI67" s="824">
        <f t="shared" ref="KSI67" si="12168">KSI60*$C$65*$C67</f>
        <v>0</v>
      </c>
      <c r="KSK67" s="824">
        <f t="shared" ref="KSK67" si="12169">KSK60*$C$65*$C67</f>
        <v>0</v>
      </c>
      <c r="KSM67" s="824">
        <f t="shared" ref="KSM67" si="12170">KSM60*$C$65*$C67</f>
        <v>0</v>
      </c>
      <c r="KSO67" s="824">
        <f t="shared" ref="KSO67" si="12171">KSO60*$C$65*$C67</f>
        <v>0</v>
      </c>
      <c r="KSQ67" s="824">
        <f t="shared" ref="KSQ67" si="12172">KSQ60*$C$65*$C67</f>
        <v>0</v>
      </c>
      <c r="KSS67" s="824">
        <f t="shared" ref="KSS67" si="12173">KSS60*$C$65*$C67</f>
        <v>0</v>
      </c>
      <c r="KSU67" s="824">
        <f t="shared" ref="KSU67" si="12174">KSU60*$C$65*$C67</f>
        <v>0</v>
      </c>
      <c r="KSW67" s="824">
        <f t="shared" ref="KSW67" si="12175">KSW60*$C$65*$C67</f>
        <v>0</v>
      </c>
      <c r="KSY67" s="824">
        <f t="shared" ref="KSY67" si="12176">KSY60*$C$65*$C67</f>
        <v>0</v>
      </c>
      <c r="KTA67" s="824">
        <f t="shared" ref="KTA67" si="12177">KTA60*$C$65*$C67</f>
        <v>0</v>
      </c>
      <c r="KTC67" s="824">
        <f t="shared" ref="KTC67" si="12178">KTC60*$C$65*$C67</f>
        <v>0</v>
      </c>
      <c r="KTE67" s="824">
        <f t="shared" ref="KTE67" si="12179">KTE60*$C$65*$C67</f>
        <v>0</v>
      </c>
      <c r="KTG67" s="824">
        <f t="shared" ref="KTG67" si="12180">KTG60*$C$65*$C67</f>
        <v>0</v>
      </c>
      <c r="KTI67" s="824">
        <f t="shared" ref="KTI67" si="12181">KTI60*$C$65*$C67</f>
        <v>0</v>
      </c>
      <c r="KTK67" s="824">
        <f t="shared" ref="KTK67" si="12182">KTK60*$C$65*$C67</f>
        <v>0</v>
      </c>
      <c r="KTM67" s="824">
        <f t="shared" ref="KTM67" si="12183">KTM60*$C$65*$C67</f>
        <v>0</v>
      </c>
      <c r="KTO67" s="824">
        <f t="shared" ref="KTO67" si="12184">KTO60*$C$65*$C67</f>
        <v>0</v>
      </c>
      <c r="KTQ67" s="824">
        <f t="shared" ref="KTQ67" si="12185">KTQ60*$C$65*$C67</f>
        <v>0</v>
      </c>
      <c r="KTS67" s="824">
        <f t="shared" ref="KTS67" si="12186">KTS60*$C$65*$C67</f>
        <v>0</v>
      </c>
      <c r="KTU67" s="824">
        <f t="shared" ref="KTU67" si="12187">KTU60*$C$65*$C67</f>
        <v>0</v>
      </c>
      <c r="KTW67" s="824">
        <f t="shared" ref="KTW67" si="12188">KTW60*$C$65*$C67</f>
        <v>0</v>
      </c>
      <c r="KTY67" s="824">
        <f t="shared" ref="KTY67" si="12189">KTY60*$C$65*$C67</f>
        <v>0</v>
      </c>
      <c r="KUA67" s="824">
        <f t="shared" ref="KUA67" si="12190">KUA60*$C$65*$C67</f>
        <v>0</v>
      </c>
      <c r="KUC67" s="824">
        <f t="shared" ref="KUC67" si="12191">KUC60*$C$65*$C67</f>
        <v>0</v>
      </c>
      <c r="KUE67" s="824">
        <f t="shared" ref="KUE67" si="12192">KUE60*$C$65*$C67</f>
        <v>0</v>
      </c>
      <c r="KUG67" s="824">
        <f t="shared" ref="KUG67" si="12193">KUG60*$C$65*$C67</f>
        <v>0</v>
      </c>
      <c r="KUI67" s="824">
        <f t="shared" ref="KUI67" si="12194">KUI60*$C$65*$C67</f>
        <v>0</v>
      </c>
      <c r="KUK67" s="824">
        <f t="shared" ref="KUK67" si="12195">KUK60*$C$65*$C67</f>
        <v>0</v>
      </c>
      <c r="KUM67" s="824">
        <f t="shared" ref="KUM67" si="12196">KUM60*$C$65*$C67</f>
        <v>0</v>
      </c>
      <c r="KUO67" s="824">
        <f t="shared" ref="KUO67" si="12197">KUO60*$C$65*$C67</f>
        <v>0</v>
      </c>
      <c r="KUQ67" s="824">
        <f t="shared" ref="KUQ67" si="12198">KUQ60*$C$65*$C67</f>
        <v>0</v>
      </c>
      <c r="KUS67" s="824">
        <f t="shared" ref="KUS67" si="12199">KUS60*$C$65*$C67</f>
        <v>0</v>
      </c>
      <c r="KUU67" s="824">
        <f t="shared" ref="KUU67" si="12200">KUU60*$C$65*$C67</f>
        <v>0</v>
      </c>
      <c r="KUW67" s="824">
        <f t="shared" ref="KUW67" si="12201">KUW60*$C$65*$C67</f>
        <v>0</v>
      </c>
      <c r="KUY67" s="824">
        <f t="shared" ref="KUY67" si="12202">KUY60*$C$65*$C67</f>
        <v>0</v>
      </c>
      <c r="KVA67" s="824">
        <f t="shared" ref="KVA67" si="12203">KVA60*$C$65*$C67</f>
        <v>0</v>
      </c>
      <c r="KVC67" s="824">
        <f t="shared" ref="KVC67" si="12204">KVC60*$C$65*$C67</f>
        <v>0</v>
      </c>
      <c r="KVE67" s="824">
        <f t="shared" ref="KVE67" si="12205">KVE60*$C$65*$C67</f>
        <v>0</v>
      </c>
      <c r="KVG67" s="824">
        <f t="shared" ref="KVG67" si="12206">KVG60*$C$65*$C67</f>
        <v>0</v>
      </c>
      <c r="KVI67" s="824">
        <f t="shared" ref="KVI67" si="12207">KVI60*$C$65*$C67</f>
        <v>0</v>
      </c>
      <c r="KVK67" s="824">
        <f t="shared" ref="KVK67" si="12208">KVK60*$C$65*$C67</f>
        <v>0</v>
      </c>
      <c r="KVM67" s="824">
        <f t="shared" ref="KVM67" si="12209">KVM60*$C$65*$C67</f>
        <v>0</v>
      </c>
      <c r="KVO67" s="824">
        <f t="shared" ref="KVO67" si="12210">KVO60*$C$65*$C67</f>
        <v>0</v>
      </c>
      <c r="KVQ67" s="824">
        <f t="shared" ref="KVQ67" si="12211">KVQ60*$C$65*$C67</f>
        <v>0</v>
      </c>
      <c r="KVS67" s="824">
        <f t="shared" ref="KVS67" si="12212">KVS60*$C$65*$C67</f>
        <v>0</v>
      </c>
      <c r="KVU67" s="824">
        <f t="shared" ref="KVU67" si="12213">KVU60*$C$65*$C67</f>
        <v>0</v>
      </c>
      <c r="KVW67" s="824">
        <f t="shared" ref="KVW67" si="12214">KVW60*$C$65*$C67</f>
        <v>0</v>
      </c>
      <c r="KVY67" s="824">
        <f t="shared" ref="KVY67" si="12215">KVY60*$C$65*$C67</f>
        <v>0</v>
      </c>
      <c r="KWA67" s="824">
        <f t="shared" ref="KWA67" si="12216">KWA60*$C$65*$C67</f>
        <v>0</v>
      </c>
      <c r="KWC67" s="824">
        <f t="shared" ref="KWC67" si="12217">KWC60*$C$65*$C67</f>
        <v>0</v>
      </c>
      <c r="KWE67" s="824">
        <f t="shared" ref="KWE67" si="12218">KWE60*$C$65*$C67</f>
        <v>0</v>
      </c>
      <c r="KWG67" s="824">
        <f t="shared" ref="KWG67" si="12219">KWG60*$C$65*$C67</f>
        <v>0</v>
      </c>
      <c r="KWI67" s="824">
        <f t="shared" ref="KWI67" si="12220">KWI60*$C$65*$C67</f>
        <v>0</v>
      </c>
      <c r="KWK67" s="824">
        <f t="shared" ref="KWK67" si="12221">KWK60*$C$65*$C67</f>
        <v>0</v>
      </c>
      <c r="KWM67" s="824">
        <f t="shared" ref="KWM67" si="12222">KWM60*$C$65*$C67</f>
        <v>0</v>
      </c>
      <c r="KWO67" s="824">
        <f t="shared" ref="KWO67" si="12223">KWO60*$C$65*$C67</f>
        <v>0</v>
      </c>
      <c r="KWQ67" s="824">
        <f t="shared" ref="KWQ67" si="12224">KWQ60*$C$65*$C67</f>
        <v>0</v>
      </c>
      <c r="KWS67" s="824">
        <f t="shared" ref="KWS67" si="12225">KWS60*$C$65*$C67</f>
        <v>0</v>
      </c>
      <c r="KWU67" s="824">
        <f t="shared" ref="KWU67" si="12226">KWU60*$C$65*$C67</f>
        <v>0</v>
      </c>
      <c r="KWW67" s="824">
        <f t="shared" ref="KWW67" si="12227">KWW60*$C$65*$C67</f>
        <v>0</v>
      </c>
      <c r="KWY67" s="824">
        <f t="shared" ref="KWY67" si="12228">KWY60*$C$65*$C67</f>
        <v>0</v>
      </c>
      <c r="KXA67" s="824">
        <f t="shared" ref="KXA67" si="12229">KXA60*$C$65*$C67</f>
        <v>0</v>
      </c>
      <c r="KXC67" s="824">
        <f t="shared" ref="KXC67" si="12230">KXC60*$C$65*$C67</f>
        <v>0</v>
      </c>
      <c r="KXE67" s="824">
        <f t="shared" ref="KXE67" si="12231">KXE60*$C$65*$C67</f>
        <v>0</v>
      </c>
      <c r="KXG67" s="824">
        <f t="shared" ref="KXG67" si="12232">KXG60*$C$65*$C67</f>
        <v>0</v>
      </c>
      <c r="KXI67" s="824">
        <f t="shared" ref="KXI67" si="12233">KXI60*$C$65*$C67</f>
        <v>0</v>
      </c>
      <c r="KXK67" s="824">
        <f t="shared" ref="KXK67" si="12234">KXK60*$C$65*$C67</f>
        <v>0</v>
      </c>
      <c r="KXM67" s="824">
        <f t="shared" ref="KXM67" si="12235">KXM60*$C$65*$C67</f>
        <v>0</v>
      </c>
      <c r="KXO67" s="824">
        <f t="shared" ref="KXO67" si="12236">KXO60*$C$65*$C67</f>
        <v>0</v>
      </c>
      <c r="KXQ67" s="824">
        <f t="shared" ref="KXQ67" si="12237">KXQ60*$C$65*$C67</f>
        <v>0</v>
      </c>
      <c r="KXS67" s="824">
        <f t="shared" ref="KXS67" si="12238">KXS60*$C$65*$C67</f>
        <v>0</v>
      </c>
      <c r="KXU67" s="824">
        <f t="shared" ref="KXU67" si="12239">KXU60*$C$65*$C67</f>
        <v>0</v>
      </c>
      <c r="KXW67" s="824">
        <f t="shared" ref="KXW67" si="12240">KXW60*$C$65*$C67</f>
        <v>0</v>
      </c>
      <c r="KXY67" s="824">
        <f t="shared" ref="KXY67" si="12241">KXY60*$C$65*$C67</f>
        <v>0</v>
      </c>
      <c r="KYA67" s="824">
        <f t="shared" ref="KYA67" si="12242">KYA60*$C$65*$C67</f>
        <v>0</v>
      </c>
      <c r="KYC67" s="824">
        <f t="shared" ref="KYC67" si="12243">KYC60*$C$65*$C67</f>
        <v>0</v>
      </c>
      <c r="KYE67" s="824">
        <f t="shared" ref="KYE67" si="12244">KYE60*$C$65*$C67</f>
        <v>0</v>
      </c>
      <c r="KYG67" s="824">
        <f t="shared" ref="KYG67" si="12245">KYG60*$C$65*$C67</f>
        <v>0</v>
      </c>
      <c r="KYI67" s="824">
        <f t="shared" ref="KYI67" si="12246">KYI60*$C$65*$C67</f>
        <v>0</v>
      </c>
      <c r="KYK67" s="824">
        <f t="shared" ref="KYK67" si="12247">KYK60*$C$65*$C67</f>
        <v>0</v>
      </c>
      <c r="KYM67" s="824">
        <f t="shared" ref="KYM67" si="12248">KYM60*$C$65*$C67</f>
        <v>0</v>
      </c>
      <c r="KYO67" s="824">
        <f t="shared" ref="KYO67" si="12249">KYO60*$C$65*$C67</f>
        <v>0</v>
      </c>
      <c r="KYQ67" s="824">
        <f t="shared" ref="KYQ67" si="12250">KYQ60*$C$65*$C67</f>
        <v>0</v>
      </c>
      <c r="KYS67" s="824">
        <f t="shared" ref="KYS67" si="12251">KYS60*$C$65*$C67</f>
        <v>0</v>
      </c>
      <c r="KYU67" s="824">
        <f t="shared" ref="KYU67" si="12252">KYU60*$C$65*$C67</f>
        <v>0</v>
      </c>
      <c r="KYW67" s="824">
        <f t="shared" ref="KYW67" si="12253">KYW60*$C$65*$C67</f>
        <v>0</v>
      </c>
      <c r="KYY67" s="824">
        <f t="shared" ref="KYY67" si="12254">KYY60*$C$65*$C67</f>
        <v>0</v>
      </c>
      <c r="KZA67" s="824">
        <f t="shared" ref="KZA67" si="12255">KZA60*$C$65*$C67</f>
        <v>0</v>
      </c>
      <c r="KZC67" s="824">
        <f t="shared" ref="KZC67" si="12256">KZC60*$C$65*$C67</f>
        <v>0</v>
      </c>
      <c r="KZE67" s="824">
        <f t="shared" ref="KZE67" si="12257">KZE60*$C$65*$C67</f>
        <v>0</v>
      </c>
      <c r="KZG67" s="824">
        <f t="shared" ref="KZG67" si="12258">KZG60*$C$65*$C67</f>
        <v>0</v>
      </c>
      <c r="KZI67" s="824">
        <f t="shared" ref="KZI67" si="12259">KZI60*$C$65*$C67</f>
        <v>0</v>
      </c>
      <c r="KZK67" s="824">
        <f t="shared" ref="KZK67" si="12260">KZK60*$C$65*$C67</f>
        <v>0</v>
      </c>
      <c r="KZM67" s="824">
        <f t="shared" ref="KZM67" si="12261">KZM60*$C$65*$C67</f>
        <v>0</v>
      </c>
      <c r="KZO67" s="824">
        <f t="shared" ref="KZO67" si="12262">KZO60*$C$65*$C67</f>
        <v>0</v>
      </c>
      <c r="KZQ67" s="824">
        <f t="shared" ref="KZQ67" si="12263">KZQ60*$C$65*$C67</f>
        <v>0</v>
      </c>
      <c r="KZS67" s="824">
        <f t="shared" ref="KZS67" si="12264">KZS60*$C$65*$C67</f>
        <v>0</v>
      </c>
      <c r="KZU67" s="824">
        <f t="shared" ref="KZU67" si="12265">KZU60*$C$65*$C67</f>
        <v>0</v>
      </c>
      <c r="KZW67" s="824">
        <f t="shared" ref="KZW67" si="12266">KZW60*$C$65*$C67</f>
        <v>0</v>
      </c>
      <c r="KZY67" s="824">
        <f t="shared" ref="KZY67" si="12267">KZY60*$C$65*$C67</f>
        <v>0</v>
      </c>
      <c r="LAA67" s="824">
        <f t="shared" ref="LAA67" si="12268">LAA60*$C$65*$C67</f>
        <v>0</v>
      </c>
      <c r="LAC67" s="824">
        <f t="shared" ref="LAC67" si="12269">LAC60*$C$65*$C67</f>
        <v>0</v>
      </c>
      <c r="LAE67" s="824">
        <f t="shared" ref="LAE67" si="12270">LAE60*$C$65*$C67</f>
        <v>0</v>
      </c>
      <c r="LAG67" s="824">
        <f t="shared" ref="LAG67" si="12271">LAG60*$C$65*$C67</f>
        <v>0</v>
      </c>
      <c r="LAI67" s="824">
        <f t="shared" ref="LAI67" si="12272">LAI60*$C$65*$C67</f>
        <v>0</v>
      </c>
      <c r="LAK67" s="824">
        <f t="shared" ref="LAK67" si="12273">LAK60*$C$65*$C67</f>
        <v>0</v>
      </c>
      <c r="LAM67" s="824">
        <f t="shared" ref="LAM67" si="12274">LAM60*$C$65*$C67</f>
        <v>0</v>
      </c>
      <c r="LAO67" s="824">
        <f t="shared" ref="LAO67" si="12275">LAO60*$C$65*$C67</f>
        <v>0</v>
      </c>
      <c r="LAQ67" s="824">
        <f t="shared" ref="LAQ67" si="12276">LAQ60*$C$65*$C67</f>
        <v>0</v>
      </c>
      <c r="LAS67" s="824">
        <f t="shared" ref="LAS67" si="12277">LAS60*$C$65*$C67</f>
        <v>0</v>
      </c>
      <c r="LAU67" s="824">
        <f t="shared" ref="LAU67" si="12278">LAU60*$C$65*$C67</f>
        <v>0</v>
      </c>
      <c r="LAW67" s="824">
        <f t="shared" ref="LAW67" si="12279">LAW60*$C$65*$C67</f>
        <v>0</v>
      </c>
      <c r="LAY67" s="824">
        <f t="shared" ref="LAY67" si="12280">LAY60*$C$65*$C67</f>
        <v>0</v>
      </c>
      <c r="LBA67" s="824">
        <f t="shared" ref="LBA67" si="12281">LBA60*$C$65*$C67</f>
        <v>0</v>
      </c>
      <c r="LBC67" s="824">
        <f t="shared" ref="LBC67" si="12282">LBC60*$C$65*$C67</f>
        <v>0</v>
      </c>
      <c r="LBE67" s="824">
        <f t="shared" ref="LBE67" si="12283">LBE60*$C$65*$C67</f>
        <v>0</v>
      </c>
      <c r="LBG67" s="824">
        <f t="shared" ref="LBG67" si="12284">LBG60*$C$65*$C67</f>
        <v>0</v>
      </c>
      <c r="LBI67" s="824">
        <f t="shared" ref="LBI67" si="12285">LBI60*$C$65*$C67</f>
        <v>0</v>
      </c>
      <c r="LBK67" s="824">
        <f t="shared" ref="LBK67" si="12286">LBK60*$C$65*$C67</f>
        <v>0</v>
      </c>
      <c r="LBM67" s="824">
        <f t="shared" ref="LBM67" si="12287">LBM60*$C$65*$C67</f>
        <v>0</v>
      </c>
      <c r="LBO67" s="824">
        <f t="shared" ref="LBO67" si="12288">LBO60*$C$65*$C67</f>
        <v>0</v>
      </c>
      <c r="LBQ67" s="824">
        <f t="shared" ref="LBQ67" si="12289">LBQ60*$C$65*$C67</f>
        <v>0</v>
      </c>
      <c r="LBS67" s="824">
        <f t="shared" ref="LBS67" si="12290">LBS60*$C$65*$C67</f>
        <v>0</v>
      </c>
      <c r="LBU67" s="824">
        <f t="shared" ref="LBU67" si="12291">LBU60*$C$65*$C67</f>
        <v>0</v>
      </c>
      <c r="LBW67" s="824">
        <f t="shared" ref="LBW67" si="12292">LBW60*$C$65*$C67</f>
        <v>0</v>
      </c>
      <c r="LBY67" s="824">
        <f t="shared" ref="LBY67" si="12293">LBY60*$C$65*$C67</f>
        <v>0</v>
      </c>
      <c r="LCA67" s="824">
        <f t="shared" ref="LCA67" si="12294">LCA60*$C$65*$C67</f>
        <v>0</v>
      </c>
      <c r="LCC67" s="824">
        <f t="shared" ref="LCC67" si="12295">LCC60*$C$65*$C67</f>
        <v>0</v>
      </c>
      <c r="LCE67" s="824">
        <f t="shared" ref="LCE67" si="12296">LCE60*$C$65*$C67</f>
        <v>0</v>
      </c>
      <c r="LCG67" s="824">
        <f t="shared" ref="LCG67" si="12297">LCG60*$C$65*$C67</f>
        <v>0</v>
      </c>
      <c r="LCI67" s="824">
        <f t="shared" ref="LCI67" si="12298">LCI60*$C$65*$C67</f>
        <v>0</v>
      </c>
      <c r="LCK67" s="824">
        <f t="shared" ref="LCK67" si="12299">LCK60*$C$65*$C67</f>
        <v>0</v>
      </c>
      <c r="LCM67" s="824">
        <f t="shared" ref="LCM67" si="12300">LCM60*$C$65*$C67</f>
        <v>0</v>
      </c>
      <c r="LCO67" s="824">
        <f t="shared" ref="LCO67" si="12301">LCO60*$C$65*$C67</f>
        <v>0</v>
      </c>
      <c r="LCQ67" s="824">
        <f t="shared" ref="LCQ67" si="12302">LCQ60*$C$65*$C67</f>
        <v>0</v>
      </c>
      <c r="LCS67" s="824">
        <f t="shared" ref="LCS67" si="12303">LCS60*$C$65*$C67</f>
        <v>0</v>
      </c>
      <c r="LCU67" s="824">
        <f t="shared" ref="LCU67" si="12304">LCU60*$C$65*$C67</f>
        <v>0</v>
      </c>
      <c r="LCW67" s="824">
        <f t="shared" ref="LCW67" si="12305">LCW60*$C$65*$C67</f>
        <v>0</v>
      </c>
      <c r="LCY67" s="824">
        <f t="shared" ref="LCY67" si="12306">LCY60*$C$65*$C67</f>
        <v>0</v>
      </c>
      <c r="LDA67" s="824">
        <f t="shared" ref="LDA67" si="12307">LDA60*$C$65*$C67</f>
        <v>0</v>
      </c>
      <c r="LDC67" s="824">
        <f t="shared" ref="LDC67" si="12308">LDC60*$C$65*$C67</f>
        <v>0</v>
      </c>
      <c r="LDE67" s="824">
        <f t="shared" ref="LDE67" si="12309">LDE60*$C$65*$C67</f>
        <v>0</v>
      </c>
      <c r="LDG67" s="824">
        <f t="shared" ref="LDG67" si="12310">LDG60*$C$65*$C67</f>
        <v>0</v>
      </c>
      <c r="LDI67" s="824">
        <f t="shared" ref="LDI67" si="12311">LDI60*$C$65*$C67</f>
        <v>0</v>
      </c>
      <c r="LDK67" s="824">
        <f t="shared" ref="LDK67" si="12312">LDK60*$C$65*$C67</f>
        <v>0</v>
      </c>
      <c r="LDM67" s="824">
        <f t="shared" ref="LDM67" si="12313">LDM60*$C$65*$C67</f>
        <v>0</v>
      </c>
      <c r="LDO67" s="824">
        <f t="shared" ref="LDO67" si="12314">LDO60*$C$65*$C67</f>
        <v>0</v>
      </c>
      <c r="LDQ67" s="824">
        <f t="shared" ref="LDQ67" si="12315">LDQ60*$C$65*$C67</f>
        <v>0</v>
      </c>
      <c r="LDS67" s="824">
        <f t="shared" ref="LDS67" si="12316">LDS60*$C$65*$C67</f>
        <v>0</v>
      </c>
      <c r="LDU67" s="824">
        <f t="shared" ref="LDU67" si="12317">LDU60*$C$65*$C67</f>
        <v>0</v>
      </c>
      <c r="LDW67" s="824">
        <f t="shared" ref="LDW67" si="12318">LDW60*$C$65*$C67</f>
        <v>0</v>
      </c>
      <c r="LDY67" s="824">
        <f t="shared" ref="LDY67" si="12319">LDY60*$C$65*$C67</f>
        <v>0</v>
      </c>
      <c r="LEA67" s="824">
        <f t="shared" ref="LEA67" si="12320">LEA60*$C$65*$C67</f>
        <v>0</v>
      </c>
      <c r="LEC67" s="824">
        <f t="shared" ref="LEC67" si="12321">LEC60*$C$65*$C67</f>
        <v>0</v>
      </c>
      <c r="LEE67" s="824">
        <f t="shared" ref="LEE67" si="12322">LEE60*$C$65*$C67</f>
        <v>0</v>
      </c>
      <c r="LEG67" s="824">
        <f t="shared" ref="LEG67" si="12323">LEG60*$C$65*$C67</f>
        <v>0</v>
      </c>
      <c r="LEI67" s="824">
        <f t="shared" ref="LEI67" si="12324">LEI60*$C$65*$C67</f>
        <v>0</v>
      </c>
      <c r="LEK67" s="824">
        <f t="shared" ref="LEK67" si="12325">LEK60*$C$65*$C67</f>
        <v>0</v>
      </c>
      <c r="LEM67" s="824">
        <f t="shared" ref="LEM67" si="12326">LEM60*$C$65*$C67</f>
        <v>0</v>
      </c>
      <c r="LEO67" s="824">
        <f t="shared" ref="LEO67" si="12327">LEO60*$C$65*$C67</f>
        <v>0</v>
      </c>
      <c r="LEQ67" s="824">
        <f t="shared" ref="LEQ67" si="12328">LEQ60*$C$65*$C67</f>
        <v>0</v>
      </c>
      <c r="LES67" s="824">
        <f t="shared" ref="LES67" si="12329">LES60*$C$65*$C67</f>
        <v>0</v>
      </c>
      <c r="LEU67" s="824">
        <f t="shared" ref="LEU67" si="12330">LEU60*$C$65*$C67</f>
        <v>0</v>
      </c>
      <c r="LEW67" s="824">
        <f t="shared" ref="LEW67" si="12331">LEW60*$C$65*$C67</f>
        <v>0</v>
      </c>
      <c r="LEY67" s="824">
        <f t="shared" ref="LEY67" si="12332">LEY60*$C$65*$C67</f>
        <v>0</v>
      </c>
      <c r="LFA67" s="824">
        <f t="shared" ref="LFA67" si="12333">LFA60*$C$65*$C67</f>
        <v>0</v>
      </c>
      <c r="LFC67" s="824">
        <f t="shared" ref="LFC67" si="12334">LFC60*$C$65*$C67</f>
        <v>0</v>
      </c>
      <c r="LFE67" s="824">
        <f t="shared" ref="LFE67" si="12335">LFE60*$C$65*$C67</f>
        <v>0</v>
      </c>
      <c r="LFG67" s="824">
        <f t="shared" ref="LFG67" si="12336">LFG60*$C$65*$C67</f>
        <v>0</v>
      </c>
      <c r="LFI67" s="824">
        <f t="shared" ref="LFI67" si="12337">LFI60*$C$65*$C67</f>
        <v>0</v>
      </c>
      <c r="LFK67" s="824">
        <f t="shared" ref="LFK67" si="12338">LFK60*$C$65*$C67</f>
        <v>0</v>
      </c>
      <c r="LFM67" s="824">
        <f t="shared" ref="LFM67" si="12339">LFM60*$C$65*$C67</f>
        <v>0</v>
      </c>
      <c r="LFO67" s="824">
        <f t="shared" ref="LFO67" si="12340">LFO60*$C$65*$C67</f>
        <v>0</v>
      </c>
      <c r="LFQ67" s="824">
        <f t="shared" ref="LFQ67" si="12341">LFQ60*$C$65*$C67</f>
        <v>0</v>
      </c>
      <c r="LFS67" s="824">
        <f t="shared" ref="LFS67" si="12342">LFS60*$C$65*$C67</f>
        <v>0</v>
      </c>
      <c r="LFU67" s="824">
        <f t="shared" ref="LFU67" si="12343">LFU60*$C$65*$C67</f>
        <v>0</v>
      </c>
      <c r="LFW67" s="824">
        <f t="shared" ref="LFW67" si="12344">LFW60*$C$65*$C67</f>
        <v>0</v>
      </c>
      <c r="LFY67" s="824">
        <f t="shared" ref="LFY67" si="12345">LFY60*$C$65*$C67</f>
        <v>0</v>
      </c>
      <c r="LGA67" s="824">
        <f t="shared" ref="LGA67" si="12346">LGA60*$C$65*$C67</f>
        <v>0</v>
      </c>
      <c r="LGC67" s="824">
        <f t="shared" ref="LGC67" si="12347">LGC60*$C$65*$C67</f>
        <v>0</v>
      </c>
      <c r="LGE67" s="824">
        <f t="shared" ref="LGE67" si="12348">LGE60*$C$65*$C67</f>
        <v>0</v>
      </c>
      <c r="LGG67" s="824">
        <f t="shared" ref="LGG67" si="12349">LGG60*$C$65*$C67</f>
        <v>0</v>
      </c>
      <c r="LGI67" s="824">
        <f t="shared" ref="LGI67" si="12350">LGI60*$C$65*$C67</f>
        <v>0</v>
      </c>
      <c r="LGK67" s="824">
        <f t="shared" ref="LGK67" si="12351">LGK60*$C$65*$C67</f>
        <v>0</v>
      </c>
      <c r="LGM67" s="824">
        <f t="shared" ref="LGM67" si="12352">LGM60*$C$65*$C67</f>
        <v>0</v>
      </c>
      <c r="LGO67" s="824">
        <f t="shared" ref="LGO67" si="12353">LGO60*$C$65*$C67</f>
        <v>0</v>
      </c>
      <c r="LGQ67" s="824">
        <f t="shared" ref="LGQ67" si="12354">LGQ60*$C$65*$C67</f>
        <v>0</v>
      </c>
      <c r="LGS67" s="824">
        <f t="shared" ref="LGS67" si="12355">LGS60*$C$65*$C67</f>
        <v>0</v>
      </c>
      <c r="LGU67" s="824">
        <f t="shared" ref="LGU67" si="12356">LGU60*$C$65*$C67</f>
        <v>0</v>
      </c>
      <c r="LGW67" s="824">
        <f t="shared" ref="LGW67" si="12357">LGW60*$C$65*$C67</f>
        <v>0</v>
      </c>
      <c r="LGY67" s="824">
        <f t="shared" ref="LGY67" si="12358">LGY60*$C$65*$C67</f>
        <v>0</v>
      </c>
      <c r="LHA67" s="824">
        <f t="shared" ref="LHA67" si="12359">LHA60*$C$65*$C67</f>
        <v>0</v>
      </c>
      <c r="LHC67" s="824">
        <f t="shared" ref="LHC67" si="12360">LHC60*$C$65*$C67</f>
        <v>0</v>
      </c>
      <c r="LHE67" s="824">
        <f t="shared" ref="LHE67" si="12361">LHE60*$C$65*$C67</f>
        <v>0</v>
      </c>
      <c r="LHG67" s="824">
        <f t="shared" ref="LHG67" si="12362">LHG60*$C$65*$C67</f>
        <v>0</v>
      </c>
      <c r="LHI67" s="824">
        <f t="shared" ref="LHI67" si="12363">LHI60*$C$65*$C67</f>
        <v>0</v>
      </c>
      <c r="LHK67" s="824">
        <f t="shared" ref="LHK67" si="12364">LHK60*$C$65*$C67</f>
        <v>0</v>
      </c>
      <c r="LHM67" s="824">
        <f t="shared" ref="LHM67" si="12365">LHM60*$C$65*$C67</f>
        <v>0</v>
      </c>
      <c r="LHO67" s="824">
        <f t="shared" ref="LHO67" si="12366">LHO60*$C$65*$C67</f>
        <v>0</v>
      </c>
      <c r="LHQ67" s="824">
        <f t="shared" ref="LHQ67" si="12367">LHQ60*$C$65*$C67</f>
        <v>0</v>
      </c>
      <c r="LHS67" s="824">
        <f t="shared" ref="LHS67" si="12368">LHS60*$C$65*$C67</f>
        <v>0</v>
      </c>
      <c r="LHU67" s="824">
        <f t="shared" ref="LHU67" si="12369">LHU60*$C$65*$C67</f>
        <v>0</v>
      </c>
      <c r="LHW67" s="824">
        <f t="shared" ref="LHW67" si="12370">LHW60*$C$65*$C67</f>
        <v>0</v>
      </c>
      <c r="LHY67" s="824">
        <f t="shared" ref="LHY67" si="12371">LHY60*$C$65*$C67</f>
        <v>0</v>
      </c>
      <c r="LIA67" s="824">
        <f t="shared" ref="LIA67" si="12372">LIA60*$C$65*$C67</f>
        <v>0</v>
      </c>
      <c r="LIC67" s="824">
        <f t="shared" ref="LIC67" si="12373">LIC60*$C$65*$C67</f>
        <v>0</v>
      </c>
      <c r="LIE67" s="824">
        <f t="shared" ref="LIE67" si="12374">LIE60*$C$65*$C67</f>
        <v>0</v>
      </c>
      <c r="LIG67" s="824">
        <f t="shared" ref="LIG67" si="12375">LIG60*$C$65*$C67</f>
        <v>0</v>
      </c>
      <c r="LII67" s="824">
        <f t="shared" ref="LII67" si="12376">LII60*$C$65*$C67</f>
        <v>0</v>
      </c>
      <c r="LIK67" s="824">
        <f t="shared" ref="LIK67" si="12377">LIK60*$C$65*$C67</f>
        <v>0</v>
      </c>
      <c r="LIM67" s="824">
        <f t="shared" ref="LIM67" si="12378">LIM60*$C$65*$C67</f>
        <v>0</v>
      </c>
      <c r="LIO67" s="824">
        <f t="shared" ref="LIO67" si="12379">LIO60*$C$65*$C67</f>
        <v>0</v>
      </c>
      <c r="LIQ67" s="824">
        <f t="shared" ref="LIQ67" si="12380">LIQ60*$C$65*$C67</f>
        <v>0</v>
      </c>
      <c r="LIS67" s="824">
        <f t="shared" ref="LIS67" si="12381">LIS60*$C$65*$C67</f>
        <v>0</v>
      </c>
      <c r="LIU67" s="824">
        <f t="shared" ref="LIU67" si="12382">LIU60*$C$65*$C67</f>
        <v>0</v>
      </c>
      <c r="LIW67" s="824">
        <f t="shared" ref="LIW67" si="12383">LIW60*$C$65*$C67</f>
        <v>0</v>
      </c>
      <c r="LIY67" s="824">
        <f t="shared" ref="LIY67" si="12384">LIY60*$C$65*$C67</f>
        <v>0</v>
      </c>
      <c r="LJA67" s="824">
        <f t="shared" ref="LJA67" si="12385">LJA60*$C$65*$C67</f>
        <v>0</v>
      </c>
      <c r="LJC67" s="824">
        <f t="shared" ref="LJC67" si="12386">LJC60*$C$65*$C67</f>
        <v>0</v>
      </c>
      <c r="LJE67" s="824">
        <f t="shared" ref="LJE67" si="12387">LJE60*$C$65*$C67</f>
        <v>0</v>
      </c>
      <c r="LJG67" s="824">
        <f t="shared" ref="LJG67" si="12388">LJG60*$C$65*$C67</f>
        <v>0</v>
      </c>
      <c r="LJI67" s="824">
        <f t="shared" ref="LJI67" si="12389">LJI60*$C$65*$C67</f>
        <v>0</v>
      </c>
      <c r="LJK67" s="824">
        <f t="shared" ref="LJK67" si="12390">LJK60*$C$65*$C67</f>
        <v>0</v>
      </c>
      <c r="LJM67" s="824">
        <f t="shared" ref="LJM67" si="12391">LJM60*$C$65*$C67</f>
        <v>0</v>
      </c>
      <c r="LJO67" s="824">
        <f t="shared" ref="LJO67" si="12392">LJO60*$C$65*$C67</f>
        <v>0</v>
      </c>
      <c r="LJQ67" s="824">
        <f t="shared" ref="LJQ67" si="12393">LJQ60*$C$65*$C67</f>
        <v>0</v>
      </c>
      <c r="LJS67" s="824">
        <f t="shared" ref="LJS67" si="12394">LJS60*$C$65*$C67</f>
        <v>0</v>
      </c>
      <c r="LJU67" s="824">
        <f t="shared" ref="LJU67" si="12395">LJU60*$C$65*$C67</f>
        <v>0</v>
      </c>
      <c r="LJW67" s="824">
        <f t="shared" ref="LJW67" si="12396">LJW60*$C$65*$C67</f>
        <v>0</v>
      </c>
      <c r="LJY67" s="824">
        <f t="shared" ref="LJY67" si="12397">LJY60*$C$65*$C67</f>
        <v>0</v>
      </c>
      <c r="LKA67" s="824">
        <f t="shared" ref="LKA67" si="12398">LKA60*$C$65*$C67</f>
        <v>0</v>
      </c>
      <c r="LKC67" s="824">
        <f t="shared" ref="LKC67" si="12399">LKC60*$C$65*$C67</f>
        <v>0</v>
      </c>
      <c r="LKE67" s="824">
        <f t="shared" ref="LKE67" si="12400">LKE60*$C$65*$C67</f>
        <v>0</v>
      </c>
      <c r="LKG67" s="824">
        <f t="shared" ref="LKG67" si="12401">LKG60*$C$65*$C67</f>
        <v>0</v>
      </c>
      <c r="LKI67" s="824">
        <f t="shared" ref="LKI67" si="12402">LKI60*$C$65*$C67</f>
        <v>0</v>
      </c>
      <c r="LKK67" s="824">
        <f t="shared" ref="LKK67" si="12403">LKK60*$C$65*$C67</f>
        <v>0</v>
      </c>
      <c r="LKM67" s="824">
        <f t="shared" ref="LKM67" si="12404">LKM60*$C$65*$C67</f>
        <v>0</v>
      </c>
      <c r="LKO67" s="824">
        <f t="shared" ref="LKO67" si="12405">LKO60*$C$65*$C67</f>
        <v>0</v>
      </c>
      <c r="LKQ67" s="824">
        <f t="shared" ref="LKQ67" si="12406">LKQ60*$C$65*$C67</f>
        <v>0</v>
      </c>
      <c r="LKS67" s="824">
        <f t="shared" ref="LKS67" si="12407">LKS60*$C$65*$C67</f>
        <v>0</v>
      </c>
      <c r="LKU67" s="824">
        <f t="shared" ref="LKU67" si="12408">LKU60*$C$65*$C67</f>
        <v>0</v>
      </c>
      <c r="LKW67" s="824">
        <f t="shared" ref="LKW67" si="12409">LKW60*$C$65*$C67</f>
        <v>0</v>
      </c>
      <c r="LKY67" s="824">
        <f t="shared" ref="LKY67" si="12410">LKY60*$C$65*$C67</f>
        <v>0</v>
      </c>
      <c r="LLA67" s="824">
        <f t="shared" ref="LLA67" si="12411">LLA60*$C$65*$C67</f>
        <v>0</v>
      </c>
      <c r="LLC67" s="824">
        <f t="shared" ref="LLC67" si="12412">LLC60*$C$65*$C67</f>
        <v>0</v>
      </c>
      <c r="LLE67" s="824">
        <f t="shared" ref="LLE67" si="12413">LLE60*$C$65*$C67</f>
        <v>0</v>
      </c>
      <c r="LLG67" s="824">
        <f t="shared" ref="LLG67" si="12414">LLG60*$C$65*$C67</f>
        <v>0</v>
      </c>
      <c r="LLI67" s="824">
        <f t="shared" ref="LLI67" si="12415">LLI60*$C$65*$C67</f>
        <v>0</v>
      </c>
      <c r="LLK67" s="824">
        <f t="shared" ref="LLK67" si="12416">LLK60*$C$65*$C67</f>
        <v>0</v>
      </c>
      <c r="LLM67" s="824">
        <f t="shared" ref="LLM67" si="12417">LLM60*$C$65*$C67</f>
        <v>0</v>
      </c>
      <c r="LLO67" s="824">
        <f t="shared" ref="LLO67" si="12418">LLO60*$C$65*$C67</f>
        <v>0</v>
      </c>
      <c r="LLQ67" s="824">
        <f t="shared" ref="LLQ67" si="12419">LLQ60*$C$65*$C67</f>
        <v>0</v>
      </c>
      <c r="LLS67" s="824">
        <f t="shared" ref="LLS67" si="12420">LLS60*$C$65*$C67</f>
        <v>0</v>
      </c>
      <c r="LLU67" s="824">
        <f t="shared" ref="LLU67" si="12421">LLU60*$C$65*$C67</f>
        <v>0</v>
      </c>
      <c r="LLW67" s="824">
        <f t="shared" ref="LLW67" si="12422">LLW60*$C$65*$C67</f>
        <v>0</v>
      </c>
      <c r="LLY67" s="824">
        <f t="shared" ref="LLY67" si="12423">LLY60*$C$65*$C67</f>
        <v>0</v>
      </c>
      <c r="LMA67" s="824">
        <f t="shared" ref="LMA67" si="12424">LMA60*$C$65*$C67</f>
        <v>0</v>
      </c>
      <c r="LMC67" s="824">
        <f t="shared" ref="LMC67" si="12425">LMC60*$C$65*$C67</f>
        <v>0</v>
      </c>
      <c r="LME67" s="824">
        <f t="shared" ref="LME67" si="12426">LME60*$C$65*$C67</f>
        <v>0</v>
      </c>
      <c r="LMG67" s="824">
        <f t="shared" ref="LMG67" si="12427">LMG60*$C$65*$C67</f>
        <v>0</v>
      </c>
      <c r="LMI67" s="824">
        <f t="shared" ref="LMI67" si="12428">LMI60*$C$65*$C67</f>
        <v>0</v>
      </c>
      <c r="LMK67" s="824">
        <f t="shared" ref="LMK67" si="12429">LMK60*$C$65*$C67</f>
        <v>0</v>
      </c>
      <c r="LMM67" s="824">
        <f t="shared" ref="LMM67" si="12430">LMM60*$C$65*$C67</f>
        <v>0</v>
      </c>
      <c r="LMO67" s="824">
        <f t="shared" ref="LMO67" si="12431">LMO60*$C$65*$C67</f>
        <v>0</v>
      </c>
      <c r="LMQ67" s="824">
        <f t="shared" ref="LMQ67" si="12432">LMQ60*$C$65*$C67</f>
        <v>0</v>
      </c>
      <c r="LMS67" s="824">
        <f t="shared" ref="LMS67" si="12433">LMS60*$C$65*$C67</f>
        <v>0</v>
      </c>
      <c r="LMU67" s="824">
        <f t="shared" ref="LMU67" si="12434">LMU60*$C$65*$C67</f>
        <v>0</v>
      </c>
      <c r="LMW67" s="824">
        <f t="shared" ref="LMW67" si="12435">LMW60*$C$65*$C67</f>
        <v>0</v>
      </c>
      <c r="LMY67" s="824">
        <f t="shared" ref="LMY67" si="12436">LMY60*$C$65*$C67</f>
        <v>0</v>
      </c>
      <c r="LNA67" s="824">
        <f t="shared" ref="LNA67" si="12437">LNA60*$C$65*$C67</f>
        <v>0</v>
      </c>
      <c r="LNC67" s="824">
        <f t="shared" ref="LNC67" si="12438">LNC60*$C$65*$C67</f>
        <v>0</v>
      </c>
      <c r="LNE67" s="824">
        <f t="shared" ref="LNE67" si="12439">LNE60*$C$65*$C67</f>
        <v>0</v>
      </c>
      <c r="LNG67" s="824">
        <f t="shared" ref="LNG67" si="12440">LNG60*$C$65*$C67</f>
        <v>0</v>
      </c>
      <c r="LNI67" s="824">
        <f t="shared" ref="LNI67" si="12441">LNI60*$C$65*$C67</f>
        <v>0</v>
      </c>
      <c r="LNK67" s="824">
        <f t="shared" ref="LNK67" si="12442">LNK60*$C$65*$C67</f>
        <v>0</v>
      </c>
      <c r="LNM67" s="824">
        <f t="shared" ref="LNM67" si="12443">LNM60*$C$65*$C67</f>
        <v>0</v>
      </c>
      <c r="LNO67" s="824">
        <f t="shared" ref="LNO67" si="12444">LNO60*$C$65*$C67</f>
        <v>0</v>
      </c>
      <c r="LNQ67" s="824">
        <f t="shared" ref="LNQ67" si="12445">LNQ60*$C$65*$C67</f>
        <v>0</v>
      </c>
      <c r="LNS67" s="824">
        <f t="shared" ref="LNS67" si="12446">LNS60*$C$65*$C67</f>
        <v>0</v>
      </c>
      <c r="LNU67" s="824">
        <f t="shared" ref="LNU67" si="12447">LNU60*$C$65*$C67</f>
        <v>0</v>
      </c>
      <c r="LNW67" s="824">
        <f t="shared" ref="LNW67" si="12448">LNW60*$C$65*$C67</f>
        <v>0</v>
      </c>
      <c r="LNY67" s="824">
        <f t="shared" ref="LNY67" si="12449">LNY60*$C$65*$C67</f>
        <v>0</v>
      </c>
      <c r="LOA67" s="824">
        <f t="shared" ref="LOA67" si="12450">LOA60*$C$65*$C67</f>
        <v>0</v>
      </c>
      <c r="LOC67" s="824">
        <f t="shared" ref="LOC67" si="12451">LOC60*$C$65*$C67</f>
        <v>0</v>
      </c>
      <c r="LOE67" s="824">
        <f t="shared" ref="LOE67" si="12452">LOE60*$C$65*$C67</f>
        <v>0</v>
      </c>
      <c r="LOG67" s="824">
        <f t="shared" ref="LOG67" si="12453">LOG60*$C$65*$C67</f>
        <v>0</v>
      </c>
      <c r="LOI67" s="824">
        <f t="shared" ref="LOI67" si="12454">LOI60*$C$65*$C67</f>
        <v>0</v>
      </c>
      <c r="LOK67" s="824">
        <f t="shared" ref="LOK67" si="12455">LOK60*$C$65*$C67</f>
        <v>0</v>
      </c>
      <c r="LOM67" s="824">
        <f t="shared" ref="LOM67" si="12456">LOM60*$C$65*$C67</f>
        <v>0</v>
      </c>
      <c r="LOO67" s="824">
        <f t="shared" ref="LOO67" si="12457">LOO60*$C$65*$C67</f>
        <v>0</v>
      </c>
      <c r="LOQ67" s="824">
        <f t="shared" ref="LOQ67" si="12458">LOQ60*$C$65*$C67</f>
        <v>0</v>
      </c>
      <c r="LOS67" s="824">
        <f t="shared" ref="LOS67" si="12459">LOS60*$C$65*$C67</f>
        <v>0</v>
      </c>
      <c r="LOU67" s="824">
        <f t="shared" ref="LOU67" si="12460">LOU60*$C$65*$C67</f>
        <v>0</v>
      </c>
      <c r="LOW67" s="824">
        <f t="shared" ref="LOW67" si="12461">LOW60*$C$65*$C67</f>
        <v>0</v>
      </c>
      <c r="LOY67" s="824">
        <f t="shared" ref="LOY67" si="12462">LOY60*$C$65*$C67</f>
        <v>0</v>
      </c>
      <c r="LPA67" s="824">
        <f t="shared" ref="LPA67" si="12463">LPA60*$C$65*$C67</f>
        <v>0</v>
      </c>
      <c r="LPC67" s="824">
        <f t="shared" ref="LPC67" si="12464">LPC60*$C$65*$C67</f>
        <v>0</v>
      </c>
      <c r="LPE67" s="824">
        <f t="shared" ref="LPE67" si="12465">LPE60*$C$65*$C67</f>
        <v>0</v>
      </c>
      <c r="LPG67" s="824">
        <f t="shared" ref="LPG67" si="12466">LPG60*$C$65*$C67</f>
        <v>0</v>
      </c>
      <c r="LPI67" s="824">
        <f t="shared" ref="LPI67" si="12467">LPI60*$C$65*$C67</f>
        <v>0</v>
      </c>
      <c r="LPK67" s="824">
        <f t="shared" ref="LPK67" si="12468">LPK60*$C$65*$C67</f>
        <v>0</v>
      </c>
      <c r="LPM67" s="824">
        <f t="shared" ref="LPM67" si="12469">LPM60*$C$65*$C67</f>
        <v>0</v>
      </c>
      <c r="LPO67" s="824">
        <f t="shared" ref="LPO67" si="12470">LPO60*$C$65*$C67</f>
        <v>0</v>
      </c>
      <c r="LPQ67" s="824">
        <f t="shared" ref="LPQ67" si="12471">LPQ60*$C$65*$C67</f>
        <v>0</v>
      </c>
      <c r="LPS67" s="824">
        <f t="shared" ref="LPS67" si="12472">LPS60*$C$65*$C67</f>
        <v>0</v>
      </c>
      <c r="LPU67" s="824">
        <f t="shared" ref="LPU67" si="12473">LPU60*$C$65*$C67</f>
        <v>0</v>
      </c>
      <c r="LPW67" s="824">
        <f t="shared" ref="LPW67" si="12474">LPW60*$C$65*$C67</f>
        <v>0</v>
      </c>
      <c r="LPY67" s="824">
        <f t="shared" ref="LPY67" si="12475">LPY60*$C$65*$C67</f>
        <v>0</v>
      </c>
      <c r="LQA67" s="824">
        <f t="shared" ref="LQA67" si="12476">LQA60*$C$65*$C67</f>
        <v>0</v>
      </c>
      <c r="LQC67" s="824">
        <f t="shared" ref="LQC67" si="12477">LQC60*$C$65*$C67</f>
        <v>0</v>
      </c>
      <c r="LQE67" s="824">
        <f t="shared" ref="LQE67" si="12478">LQE60*$C$65*$C67</f>
        <v>0</v>
      </c>
      <c r="LQG67" s="824">
        <f t="shared" ref="LQG67" si="12479">LQG60*$C$65*$C67</f>
        <v>0</v>
      </c>
      <c r="LQI67" s="824">
        <f t="shared" ref="LQI67" si="12480">LQI60*$C$65*$C67</f>
        <v>0</v>
      </c>
      <c r="LQK67" s="824">
        <f t="shared" ref="LQK67" si="12481">LQK60*$C$65*$C67</f>
        <v>0</v>
      </c>
      <c r="LQM67" s="824">
        <f t="shared" ref="LQM67" si="12482">LQM60*$C$65*$C67</f>
        <v>0</v>
      </c>
      <c r="LQO67" s="824">
        <f t="shared" ref="LQO67" si="12483">LQO60*$C$65*$C67</f>
        <v>0</v>
      </c>
      <c r="LQQ67" s="824">
        <f t="shared" ref="LQQ67" si="12484">LQQ60*$C$65*$C67</f>
        <v>0</v>
      </c>
      <c r="LQS67" s="824">
        <f t="shared" ref="LQS67" si="12485">LQS60*$C$65*$C67</f>
        <v>0</v>
      </c>
      <c r="LQU67" s="824">
        <f t="shared" ref="LQU67" si="12486">LQU60*$C$65*$C67</f>
        <v>0</v>
      </c>
      <c r="LQW67" s="824">
        <f t="shared" ref="LQW67" si="12487">LQW60*$C$65*$C67</f>
        <v>0</v>
      </c>
      <c r="LQY67" s="824">
        <f t="shared" ref="LQY67" si="12488">LQY60*$C$65*$C67</f>
        <v>0</v>
      </c>
      <c r="LRA67" s="824">
        <f t="shared" ref="LRA67" si="12489">LRA60*$C$65*$C67</f>
        <v>0</v>
      </c>
      <c r="LRC67" s="824">
        <f t="shared" ref="LRC67" si="12490">LRC60*$C$65*$C67</f>
        <v>0</v>
      </c>
      <c r="LRE67" s="824">
        <f t="shared" ref="LRE67" si="12491">LRE60*$C$65*$C67</f>
        <v>0</v>
      </c>
      <c r="LRG67" s="824">
        <f t="shared" ref="LRG67" si="12492">LRG60*$C$65*$C67</f>
        <v>0</v>
      </c>
      <c r="LRI67" s="824">
        <f t="shared" ref="LRI67" si="12493">LRI60*$C$65*$C67</f>
        <v>0</v>
      </c>
      <c r="LRK67" s="824">
        <f t="shared" ref="LRK67" si="12494">LRK60*$C$65*$C67</f>
        <v>0</v>
      </c>
      <c r="LRM67" s="824">
        <f t="shared" ref="LRM67" si="12495">LRM60*$C$65*$C67</f>
        <v>0</v>
      </c>
      <c r="LRO67" s="824">
        <f t="shared" ref="LRO67" si="12496">LRO60*$C$65*$C67</f>
        <v>0</v>
      </c>
      <c r="LRQ67" s="824">
        <f t="shared" ref="LRQ67" si="12497">LRQ60*$C$65*$C67</f>
        <v>0</v>
      </c>
      <c r="LRS67" s="824">
        <f t="shared" ref="LRS67" si="12498">LRS60*$C$65*$C67</f>
        <v>0</v>
      </c>
      <c r="LRU67" s="824">
        <f t="shared" ref="LRU67" si="12499">LRU60*$C$65*$C67</f>
        <v>0</v>
      </c>
      <c r="LRW67" s="824">
        <f t="shared" ref="LRW67" si="12500">LRW60*$C$65*$C67</f>
        <v>0</v>
      </c>
      <c r="LRY67" s="824">
        <f t="shared" ref="LRY67" si="12501">LRY60*$C$65*$C67</f>
        <v>0</v>
      </c>
      <c r="LSA67" s="824">
        <f t="shared" ref="LSA67" si="12502">LSA60*$C$65*$C67</f>
        <v>0</v>
      </c>
      <c r="LSC67" s="824">
        <f t="shared" ref="LSC67" si="12503">LSC60*$C$65*$C67</f>
        <v>0</v>
      </c>
      <c r="LSE67" s="824">
        <f t="shared" ref="LSE67" si="12504">LSE60*$C$65*$C67</f>
        <v>0</v>
      </c>
      <c r="LSG67" s="824">
        <f t="shared" ref="LSG67" si="12505">LSG60*$C$65*$C67</f>
        <v>0</v>
      </c>
      <c r="LSI67" s="824">
        <f t="shared" ref="LSI67" si="12506">LSI60*$C$65*$C67</f>
        <v>0</v>
      </c>
      <c r="LSK67" s="824">
        <f t="shared" ref="LSK67" si="12507">LSK60*$C$65*$C67</f>
        <v>0</v>
      </c>
      <c r="LSM67" s="824">
        <f t="shared" ref="LSM67" si="12508">LSM60*$C$65*$C67</f>
        <v>0</v>
      </c>
      <c r="LSO67" s="824">
        <f t="shared" ref="LSO67" si="12509">LSO60*$C$65*$C67</f>
        <v>0</v>
      </c>
      <c r="LSQ67" s="824">
        <f t="shared" ref="LSQ67" si="12510">LSQ60*$C$65*$C67</f>
        <v>0</v>
      </c>
      <c r="LSS67" s="824">
        <f t="shared" ref="LSS67" si="12511">LSS60*$C$65*$C67</f>
        <v>0</v>
      </c>
      <c r="LSU67" s="824">
        <f t="shared" ref="LSU67" si="12512">LSU60*$C$65*$C67</f>
        <v>0</v>
      </c>
      <c r="LSW67" s="824">
        <f t="shared" ref="LSW67" si="12513">LSW60*$C$65*$C67</f>
        <v>0</v>
      </c>
      <c r="LSY67" s="824">
        <f t="shared" ref="LSY67" si="12514">LSY60*$C$65*$C67</f>
        <v>0</v>
      </c>
      <c r="LTA67" s="824">
        <f t="shared" ref="LTA67" si="12515">LTA60*$C$65*$C67</f>
        <v>0</v>
      </c>
      <c r="LTC67" s="824">
        <f t="shared" ref="LTC67" si="12516">LTC60*$C$65*$C67</f>
        <v>0</v>
      </c>
      <c r="LTE67" s="824">
        <f t="shared" ref="LTE67" si="12517">LTE60*$C$65*$C67</f>
        <v>0</v>
      </c>
      <c r="LTG67" s="824">
        <f t="shared" ref="LTG67" si="12518">LTG60*$C$65*$C67</f>
        <v>0</v>
      </c>
      <c r="LTI67" s="824">
        <f t="shared" ref="LTI67" si="12519">LTI60*$C$65*$C67</f>
        <v>0</v>
      </c>
      <c r="LTK67" s="824">
        <f t="shared" ref="LTK67" si="12520">LTK60*$C$65*$C67</f>
        <v>0</v>
      </c>
      <c r="LTM67" s="824">
        <f t="shared" ref="LTM67" si="12521">LTM60*$C$65*$C67</f>
        <v>0</v>
      </c>
      <c r="LTO67" s="824">
        <f t="shared" ref="LTO67" si="12522">LTO60*$C$65*$C67</f>
        <v>0</v>
      </c>
      <c r="LTQ67" s="824">
        <f t="shared" ref="LTQ67" si="12523">LTQ60*$C$65*$C67</f>
        <v>0</v>
      </c>
      <c r="LTS67" s="824">
        <f t="shared" ref="LTS67" si="12524">LTS60*$C$65*$C67</f>
        <v>0</v>
      </c>
      <c r="LTU67" s="824">
        <f t="shared" ref="LTU67" si="12525">LTU60*$C$65*$C67</f>
        <v>0</v>
      </c>
      <c r="LTW67" s="824">
        <f t="shared" ref="LTW67" si="12526">LTW60*$C$65*$C67</f>
        <v>0</v>
      </c>
      <c r="LTY67" s="824">
        <f t="shared" ref="LTY67" si="12527">LTY60*$C$65*$C67</f>
        <v>0</v>
      </c>
      <c r="LUA67" s="824">
        <f t="shared" ref="LUA67" si="12528">LUA60*$C$65*$C67</f>
        <v>0</v>
      </c>
      <c r="LUC67" s="824">
        <f t="shared" ref="LUC67" si="12529">LUC60*$C$65*$C67</f>
        <v>0</v>
      </c>
      <c r="LUE67" s="824">
        <f t="shared" ref="LUE67" si="12530">LUE60*$C$65*$C67</f>
        <v>0</v>
      </c>
      <c r="LUG67" s="824">
        <f t="shared" ref="LUG67" si="12531">LUG60*$C$65*$C67</f>
        <v>0</v>
      </c>
      <c r="LUI67" s="824">
        <f t="shared" ref="LUI67" si="12532">LUI60*$C$65*$C67</f>
        <v>0</v>
      </c>
      <c r="LUK67" s="824">
        <f t="shared" ref="LUK67" si="12533">LUK60*$C$65*$C67</f>
        <v>0</v>
      </c>
      <c r="LUM67" s="824">
        <f t="shared" ref="LUM67" si="12534">LUM60*$C$65*$C67</f>
        <v>0</v>
      </c>
      <c r="LUO67" s="824">
        <f t="shared" ref="LUO67" si="12535">LUO60*$C$65*$C67</f>
        <v>0</v>
      </c>
      <c r="LUQ67" s="824">
        <f t="shared" ref="LUQ67" si="12536">LUQ60*$C$65*$C67</f>
        <v>0</v>
      </c>
      <c r="LUS67" s="824">
        <f t="shared" ref="LUS67" si="12537">LUS60*$C$65*$C67</f>
        <v>0</v>
      </c>
      <c r="LUU67" s="824">
        <f t="shared" ref="LUU67" si="12538">LUU60*$C$65*$C67</f>
        <v>0</v>
      </c>
      <c r="LUW67" s="824">
        <f t="shared" ref="LUW67" si="12539">LUW60*$C$65*$C67</f>
        <v>0</v>
      </c>
      <c r="LUY67" s="824">
        <f t="shared" ref="LUY67" si="12540">LUY60*$C$65*$C67</f>
        <v>0</v>
      </c>
      <c r="LVA67" s="824">
        <f t="shared" ref="LVA67" si="12541">LVA60*$C$65*$C67</f>
        <v>0</v>
      </c>
      <c r="LVC67" s="824">
        <f t="shared" ref="LVC67" si="12542">LVC60*$C$65*$C67</f>
        <v>0</v>
      </c>
      <c r="LVE67" s="824">
        <f t="shared" ref="LVE67" si="12543">LVE60*$C$65*$C67</f>
        <v>0</v>
      </c>
      <c r="LVG67" s="824">
        <f t="shared" ref="LVG67" si="12544">LVG60*$C$65*$C67</f>
        <v>0</v>
      </c>
      <c r="LVI67" s="824">
        <f t="shared" ref="LVI67" si="12545">LVI60*$C$65*$C67</f>
        <v>0</v>
      </c>
      <c r="LVK67" s="824">
        <f t="shared" ref="LVK67" si="12546">LVK60*$C$65*$C67</f>
        <v>0</v>
      </c>
      <c r="LVM67" s="824">
        <f t="shared" ref="LVM67" si="12547">LVM60*$C$65*$C67</f>
        <v>0</v>
      </c>
      <c r="LVO67" s="824">
        <f t="shared" ref="LVO67" si="12548">LVO60*$C$65*$C67</f>
        <v>0</v>
      </c>
      <c r="LVQ67" s="824">
        <f t="shared" ref="LVQ67" si="12549">LVQ60*$C$65*$C67</f>
        <v>0</v>
      </c>
      <c r="LVS67" s="824">
        <f t="shared" ref="LVS67" si="12550">LVS60*$C$65*$C67</f>
        <v>0</v>
      </c>
      <c r="LVU67" s="824">
        <f t="shared" ref="LVU67" si="12551">LVU60*$C$65*$C67</f>
        <v>0</v>
      </c>
      <c r="LVW67" s="824">
        <f t="shared" ref="LVW67" si="12552">LVW60*$C$65*$C67</f>
        <v>0</v>
      </c>
      <c r="LVY67" s="824">
        <f t="shared" ref="LVY67" si="12553">LVY60*$C$65*$C67</f>
        <v>0</v>
      </c>
      <c r="LWA67" s="824">
        <f t="shared" ref="LWA67" si="12554">LWA60*$C$65*$C67</f>
        <v>0</v>
      </c>
      <c r="LWC67" s="824">
        <f t="shared" ref="LWC67" si="12555">LWC60*$C$65*$C67</f>
        <v>0</v>
      </c>
      <c r="LWE67" s="824">
        <f t="shared" ref="LWE67" si="12556">LWE60*$C$65*$C67</f>
        <v>0</v>
      </c>
      <c r="LWG67" s="824">
        <f t="shared" ref="LWG67" si="12557">LWG60*$C$65*$C67</f>
        <v>0</v>
      </c>
      <c r="LWI67" s="824">
        <f t="shared" ref="LWI67" si="12558">LWI60*$C$65*$C67</f>
        <v>0</v>
      </c>
      <c r="LWK67" s="824">
        <f t="shared" ref="LWK67" si="12559">LWK60*$C$65*$C67</f>
        <v>0</v>
      </c>
      <c r="LWM67" s="824">
        <f t="shared" ref="LWM67" si="12560">LWM60*$C$65*$C67</f>
        <v>0</v>
      </c>
      <c r="LWO67" s="824">
        <f t="shared" ref="LWO67" si="12561">LWO60*$C$65*$C67</f>
        <v>0</v>
      </c>
      <c r="LWQ67" s="824">
        <f t="shared" ref="LWQ67" si="12562">LWQ60*$C$65*$C67</f>
        <v>0</v>
      </c>
      <c r="LWS67" s="824">
        <f t="shared" ref="LWS67" si="12563">LWS60*$C$65*$C67</f>
        <v>0</v>
      </c>
      <c r="LWU67" s="824">
        <f t="shared" ref="LWU67" si="12564">LWU60*$C$65*$C67</f>
        <v>0</v>
      </c>
      <c r="LWW67" s="824">
        <f t="shared" ref="LWW67" si="12565">LWW60*$C$65*$C67</f>
        <v>0</v>
      </c>
      <c r="LWY67" s="824">
        <f t="shared" ref="LWY67" si="12566">LWY60*$C$65*$C67</f>
        <v>0</v>
      </c>
      <c r="LXA67" s="824">
        <f t="shared" ref="LXA67" si="12567">LXA60*$C$65*$C67</f>
        <v>0</v>
      </c>
      <c r="LXC67" s="824">
        <f t="shared" ref="LXC67" si="12568">LXC60*$C$65*$C67</f>
        <v>0</v>
      </c>
      <c r="LXE67" s="824">
        <f t="shared" ref="LXE67" si="12569">LXE60*$C$65*$C67</f>
        <v>0</v>
      </c>
      <c r="LXG67" s="824">
        <f t="shared" ref="LXG67" si="12570">LXG60*$C$65*$C67</f>
        <v>0</v>
      </c>
      <c r="LXI67" s="824">
        <f t="shared" ref="LXI67" si="12571">LXI60*$C$65*$C67</f>
        <v>0</v>
      </c>
      <c r="LXK67" s="824">
        <f t="shared" ref="LXK67" si="12572">LXK60*$C$65*$C67</f>
        <v>0</v>
      </c>
      <c r="LXM67" s="824">
        <f t="shared" ref="LXM67" si="12573">LXM60*$C$65*$C67</f>
        <v>0</v>
      </c>
      <c r="LXO67" s="824">
        <f t="shared" ref="LXO67" si="12574">LXO60*$C$65*$C67</f>
        <v>0</v>
      </c>
      <c r="LXQ67" s="824">
        <f t="shared" ref="LXQ67" si="12575">LXQ60*$C$65*$C67</f>
        <v>0</v>
      </c>
      <c r="LXS67" s="824">
        <f t="shared" ref="LXS67" si="12576">LXS60*$C$65*$C67</f>
        <v>0</v>
      </c>
      <c r="LXU67" s="824">
        <f t="shared" ref="LXU67" si="12577">LXU60*$C$65*$C67</f>
        <v>0</v>
      </c>
      <c r="LXW67" s="824">
        <f t="shared" ref="LXW67" si="12578">LXW60*$C$65*$C67</f>
        <v>0</v>
      </c>
      <c r="LXY67" s="824">
        <f t="shared" ref="LXY67" si="12579">LXY60*$C$65*$C67</f>
        <v>0</v>
      </c>
      <c r="LYA67" s="824">
        <f t="shared" ref="LYA67" si="12580">LYA60*$C$65*$C67</f>
        <v>0</v>
      </c>
      <c r="LYC67" s="824">
        <f t="shared" ref="LYC67" si="12581">LYC60*$C$65*$C67</f>
        <v>0</v>
      </c>
      <c r="LYE67" s="824">
        <f t="shared" ref="LYE67" si="12582">LYE60*$C$65*$C67</f>
        <v>0</v>
      </c>
      <c r="LYG67" s="824">
        <f t="shared" ref="LYG67" si="12583">LYG60*$C$65*$C67</f>
        <v>0</v>
      </c>
      <c r="LYI67" s="824">
        <f t="shared" ref="LYI67" si="12584">LYI60*$C$65*$C67</f>
        <v>0</v>
      </c>
      <c r="LYK67" s="824">
        <f t="shared" ref="LYK67" si="12585">LYK60*$C$65*$C67</f>
        <v>0</v>
      </c>
      <c r="LYM67" s="824">
        <f t="shared" ref="LYM67" si="12586">LYM60*$C$65*$C67</f>
        <v>0</v>
      </c>
      <c r="LYO67" s="824">
        <f t="shared" ref="LYO67" si="12587">LYO60*$C$65*$C67</f>
        <v>0</v>
      </c>
      <c r="LYQ67" s="824">
        <f t="shared" ref="LYQ67" si="12588">LYQ60*$C$65*$C67</f>
        <v>0</v>
      </c>
      <c r="LYS67" s="824">
        <f t="shared" ref="LYS67" si="12589">LYS60*$C$65*$C67</f>
        <v>0</v>
      </c>
      <c r="LYU67" s="824">
        <f t="shared" ref="LYU67" si="12590">LYU60*$C$65*$C67</f>
        <v>0</v>
      </c>
      <c r="LYW67" s="824">
        <f t="shared" ref="LYW67" si="12591">LYW60*$C$65*$C67</f>
        <v>0</v>
      </c>
      <c r="LYY67" s="824">
        <f t="shared" ref="LYY67" si="12592">LYY60*$C$65*$C67</f>
        <v>0</v>
      </c>
      <c r="LZA67" s="824">
        <f t="shared" ref="LZA67" si="12593">LZA60*$C$65*$C67</f>
        <v>0</v>
      </c>
      <c r="LZC67" s="824">
        <f t="shared" ref="LZC67" si="12594">LZC60*$C$65*$C67</f>
        <v>0</v>
      </c>
      <c r="LZE67" s="824">
        <f t="shared" ref="LZE67" si="12595">LZE60*$C$65*$C67</f>
        <v>0</v>
      </c>
      <c r="LZG67" s="824">
        <f t="shared" ref="LZG67" si="12596">LZG60*$C$65*$C67</f>
        <v>0</v>
      </c>
      <c r="LZI67" s="824">
        <f t="shared" ref="LZI67" si="12597">LZI60*$C$65*$C67</f>
        <v>0</v>
      </c>
      <c r="LZK67" s="824">
        <f t="shared" ref="LZK67" si="12598">LZK60*$C$65*$C67</f>
        <v>0</v>
      </c>
      <c r="LZM67" s="824">
        <f t="shared" ref="LZM67" si="12599">LZM60*$C$65*$C67</f>
        <v>0</v>
      </c>
      <c r="LZO67" s="824">
        <f t="shared" ref="LZO67" si="12600">LZO60*$C$65*$C67</f>
        <v>0</v>
      </c>
      <c r="LZQ67" s="824">
        <f t="shared" ref="LZQ67" si="12601">LZQ60*$C$65*$C67</f>
        <v>0</v>
      </c>
      <c r="LZS67" s="824">
        <f t="shared" ref="LZS67" si="12602">LZS60*$C$65*$C67</f>
        <v>0</v>
      </c>
      <c r="LZU67" s="824">
        <f t="shared" ref="LZU67" si="12603">LZU60*$C$65*$C67</f>
        <v>0</v>
      </c>
      <c r="LZW67" s="824">
        <f t="shared" ref="LZW67" si="12604">LZW60*$C$65*$C67</f>
        <v>0</v>
      </c>
      <c r="LZY67" s="824">
        <f t="shared" ref="LZY67" si="12605">LZY60*$C$65*$C67</f>
        <v>0</v>
      </c>
      <c r="MAA67" s="824">
        <f t="shared" ref="MAA67" si="12606">MAA60*$C$65*$C67</f>
        <v>0</v>
      </c>
      <c r="MAC67" s="824">
        <f t="shared" ref="MAC67" si="12607">MAC60*$C$65*$C67</f>
        <v>0</v>
      </c>
      <c r="MAE67" s="824">
        <f t="shared" ref="MAE67" si="12608">MAE60*$C$65*$C67</f>
        <v>0</v>
      </c>
      <c r="MAG67" s="824">
        <f t="shared" ref="MAG67" si="12609">MAG60*$C$65*$C67</f>
        <v>0</v>
      </c>
      <c r="MAI67" s="824">
        <f t="shared" ref="MAI67" si="12610">MAI60*$C$65*$C67</f>
        <v>0</v>
      </c>
      <c r="MAK67" s="824">
        <f t="shared" ref="MAK67" si="12611">MAK60*$C$65*$C67</f>
        <v>0</v>
      </c>
      <c r="MAM67" s="824">
        <f t="shared" ref="MAM67" si="12612">MAM60*$C$65*$C67</f>
        <v>0</v>
      </c>
      <c r="MAO67" s="824">
        <f t="shared" ref="MAO67" si="12613">MAO60*$C$65*$C67</f>
        <v>0</v>
      </c>
      <c r="MAQ67" s="824">
        <f t="shared" ref="MAQ67" si="12614">MAQ60*$C$65*$C67</f>
        <v>0</v>
      </c>
      <c r="MAS67" s="824">
        <f t="shared" ref="MAS67" si="12615">MAS60*$C$65*$C67</f>
        <v>0</v>
      </c>
      <c r="MAU67" s="824">
        <f t="shared" ref="MAU67" si="12616">MAU60*$C$65*$C67</f>
        <v>0</v>
      </c>
      <c r="MAW67" s="824">
        <f t="shared" ref="MAW67" si="12617">MAW60*$C$65*$C67</f>
        <v>0</v>
      </c>
      <c r="MAY67" s="824">
        <f t="shared" ref="MAY67" si="12618">MAY60*$C$65*$C67</f>
        <v>0</v>
      </c>
      <c r="MBA67" s="824">
        <f t="shared" ref="MBA67" si="12619">MBA60*$C$65*$C67</f>
        <v>0</v>
      </c>
      <c r="MBC67" s="824">
        <f t="shared" ref="MBC67" si="12620">MBC60*$C$65*$C67</f>
        <v>0</v>
      </c>
      <c r="MBE67" s="824">
        <f t="shared" ref="MBE67" si="12621">MBE60*$C$65*$C67</f>
        <v>0</v>
      </c>
      <c r="MBG67" s="824">
        <f t="shared" ref="MBG67" si="12622">MBG60*$C$65*$C67</f>
        <v>0</v>
      </c>
      <c r="MBI67" s="824">
        <f t="shared" ref="MBI67" si="12623">MBI60*$C$65*$C67</f>
        <v>0</v>
      </c>
      <c r="MBK67" s="824">
        <f t="shared" ref="MBK67" si="12624">MBK60*$C$65*$C67</f>
        <v>0</v>
      </c>
      <c r="MBM67" s="824">
        <f t="shared" ref="MBM67" si="12625">MBM60*$C$65*$C67</f>
        <v>0</v>
      </c>
      <c r="MBO67" s="824">
        <f t="shared" ref="MBO67" si="12626">MBO60*$C$65*$C67</f>
        <v>0</v>
      </c>
      <c r="MBQ67" s="824">
        <f t="shared" ref="MBQ67" si="12627">MBQ60*$C$65*$C67</f>
        <v>0</v>
      </c>
      <c r="MBS67" s="824">
        <f t="shared" ref="MBS67" si="12628">MBS60*$C$65*$C67</f>
        <v>0</v>
      </c>
      <c r="MBU67" s="824">
        <f t="shared" ref="MBU67" si="12629">MBU60*$C$65*$C67</f>
        <v>0</v>
      </c>
      <c r="MBW67" s="824">
        <f t="shared" ref="MBW67" si="12630">MBW60*$C$65*$C67</f>
        <v>0</v>
      </c>
      <c r="MBY67" s="824">
        <f t="shared" ref="MBY67" si="12631">MBY60*$C$65*$C67</f>
        <v>0</v>
      </c>
      <c r="MCA67" s="824">
        <f t="shared" ref="MCA67" si="12632">MCA60*$C$65*$C67</f>
        <v>0</v>
      </c>
      <c r="MCC67" s="824">
        <f t="shared" ref="MCC67" si="12633">MCC60*$C$65*$C67</f>
        <v>0</v>
      </c>
      <c r="MCE67" s="824">
        <f t="shared" ref="MCE67" si="12634">MCE60*$C$65*$C67</f>
        <v>0</v>
      </c>
      <c r="MCG67" s="824">
        <f t="shared" ref="MCG67" si="12635">MCG60*$C$65*$C67</f>
        <v>0</v>
      </c>
      <c r="MCI67" s="824">
        <f t="shared" ref="MCI67" si="12636">MCI60*$C$65*$C67</f>
        <v>0</v>
      </c>
      <c r="MCK67" s="824">
        <f t="shared" ref="MCK67" si="12637">MCK60*$C$65*$C67</f>
        <v>0</v>
      </c>
      <c r="MCM67" s="824">
        <f t="shared" ref="MCM67" si="12638">MCM60*$C$65*$C67</f>
        <v>0</v>
      </c>
      <c r="MCO67" s="824">
        <f t="shared" ref="MCO67" si="12639">MCO60*$C$65*$C67</f>
        <v>0</v>
      </c>
      <c r="MCQ67" s="824">
        <f t="shared" ref="MCQ67" si="12640">MCQ60*$C$65*$C67</f>
        <v>0</v>
      </c>
      <c r="MCS67" s="824">
        <f t="shared" ref="MCS67" si="12641">MCS60*$C$65*$C67</f>
        <v>0</v>
      </c>
      <c r="MCU67" s="824">
        <f t="shared" ref="MCU67" si="12642">MCU60*$C$65*$C67</f>
        <v>0</v>
      </c>
      <c r="MCW67" s="824">
        <f t="shared" ref="MCW67" si="12643">MCW60*$C$65*$C67</f>
        <v>0</v>
      </c>
      <c r="MCY67" s="824">
        <f t="shared" ref="MCY67" si="12644">MCY60*$C$65*$C67</f>
        <v>0</v>
      </c>
      <c r="MDA67" s="824">
        <f t="shared" ref="MDA67" si="12645">MDA60*$C$65*$C67</f>
        <v>0</v>
      </c>
      <c r="MDC67" s="824">
        <f t="shared" ref="MDC67" si="12646">MDC60*$C$65*$C67</f>
        <v>0</v>
      </c>
      <c r="MDE67" s="824">
        <f t="shared" ref="MDE67" si="12647">MDE60*$C$65*$C67</f>
        <v>0</v>
      </c>
      <c r="MDG67" s="824">
        <f t="shared" ref="MDG67" si="12648">MDG60*$C$65*$C67</f>
        <v>0</v>
      </c>
      <c r="MDI67" s="824">
        <f t="shared" ref="MDI67" si="12649">MDI60*$C$65*$C67</f>
        <v>0</v>
      </c>
      <c r="MDK67" s="824">
        <f t="shared" ref="MDK67" si="12650">MDK60*$C$65*$C67</f>
        <v>0</v>
      </c>
      <c r="MDM67" s="824">
        <f t="shared" ref="MDM67" si="12651">MDM60*$C$65*$C67</f>
        <v>0</v>
      </c>
      <c r="MDO67" s="824">
        <f t="shared" ref="MDO67" si="12652">MDO60*$C$65*$C67</f>
        <v>0</v>
      </c>
      <c r="MDQ67" s="824">
        <f t="shared" ref="MDQ67" si="12653">MDQ60*$C$65*$C67</f>
        <v>0</v>
      </c>
      <c r="MDS67" s="824">
        <f t="shared" ref="MDS67" si="12654">MDS60*$C$65*$C67</f>
        <v>0</v>
      </c>
      <c r="MDU67" s="824">
        <f t="shared" ref="MDU67" si="12655">MDU60*$C$65*$C67</f>
        <v>0</v>
      </c>
      <c r="MDW67" s="824">
        <f t="shared" ref="MDW67" si="12656">MDW60*$C$65*$C67</f>
        <v>0</v>
      </c>
      <c r="MDY67" s="824">
        <f t="shared" ref="MDY67" si="12657">MDY60*$C$65*$C67</f>
        <v>0</v>
      </c>
      <c r="MEA67" s="824">
        <f t="shared" ref="MEA67" si="12658">MEA60*$C$65*$C67</f>
        <v>0</v>
      </c>
      <c r="MEC67" s="824">
        <f t="shared" ref="MEC67" si="12659">MEC60*$C$65*$C67</f>
        <v>0</v>
      </c>
      <c r="MEE67" s="824">
        <f t="shared" ref="MEE67" si="12660">MEE60*$C$65*$C67</f>
        <v>0</v>
      </c>
      <c r="MEG67" s="824">
        <f t="shared" ref="MEG67" si="12661">MEG60*$C$65*$C67</f>
        <v>0</v>
      </c>
      <c r="MEI67" s="824">
        <f t="shared" ref="MEI67" si="12662">MEI60*$C$65*$C67</f>
        <v>0</v>
      </c>
      <c r="MEK67" s="824">
        <f t="shared" ref="MEK67" si="12663">MEK60*$C$65*$C67</f>
        <v>0</v>
      </c>
      <c r="MEM67" s="824">
        <f t="shared" ref="MEM67" si="12664">MEM60*$C$65*$C67</f>
        <v>0</v>
      </c>
      <c r="MEO67" s="824">
        <f t="shared" ref="MEO67" si="12665">MEO60*$C$65*$C67</f>
        <v>0</v>
      </c>
      <c r="MEQ67" s="824">
        <f t="shared" ref="MEQ67" si="12666">MEQ60*$C$65*$C67</f>
        <v>0</v>
      </c>
      <c r="MES67" s="824">
        <f t="shared" ref="MES67" si="12667">MES60*$C$65*$C67</f>
        <v>0</v>
      </c>
      <c r="MEU67" s="824">
        <f t="shared" ref="MEU67" si="12668">MEU60*$C$65*$C67</f>
        <v>0</v>
      </c>
      <c r="MEW67" s="824">
        <f t="shared" ref="MEW67" si="12669">MEW60*$C$65*$C67</f>
        <v>0</v>
      </c>
      <c r="MEY67" s="824">
        <f t="shared" ref="MEY67" si="12670">MEY60*$C$65*$C67</f>
        <v>0</v>
      </c>
      <c r="MFA67" s="824">
        <f t="shared" ref="MFA67" si="12671">MFA60*$C$65*$C67</f>
        <v>0</v>
      </c>
      <c r="MFC67" s="824">
        <f t="shared" ref="MFC67" si="12672">MFC60*$C$65*$C67</f>
        <v>0</v>
      </c>
      <c r="MFE67" s="824">
        <f t="shared" ref="MFE67" si="12673">MFE60*$C$65*$C67</f>
        <v>0</v>
      </c>
      <c r="MFG67" s="824">
        <f t="shared" ref="MFG67" si="12674">MFG60*$C$65*$C67</f>
        <v>0</v>
      </c>
      <c r="MFI67" s="824">
        <f t="shared" ref="MFI67" si="12675">MFI60*$C$65*$C67</f>
        <v>0</v>
      </c>
      <c r="MFK67" s="824">
        <f t="shared" ref="MFK67" si="12676">MFK60*$C$65*$C67</f>
        <v>0</v>
      </c>
      <c r="MFM67" s="824">
        <f t="shared" ref="MFM67" si="12677">MFM60*$C$65*$C67</f>
        <v>0</v>
      </c>
      <c r="MFO67" s="824">
        <f t="shared" ref="MFO67" si="12678">MFO60*$C$65*$C67</f>
        <v>0</v>
      </c>
      <c r="MFQ67" s="824">
        <f t="shared" ref="MFQ67" si="12679">MFQ60*$C$65*$C67</f>
        <v>0</v>
      </c>
      <c r="MFS67" s="824">
        <f t="shared" ref="MFS67" si="12680">MFS60*$C$65*$C67</f>
        <v>0</v>
      </c>
      <c r="MFU67" s="824">
        <f t="shared" ref="MFU67" si="12681">MFU60*$C$65*$C67</f>
        <v>0</v>
      </c>
      <c r="MFW67" s="824">
        <f t="shared" ref="MFW67" si="12682">MFW60*$C$65*$C67</f>
        <v>0</v>
      </c>
      <c r="MFY67" s="824">
        <f t="shared" ref="MFY67" si="12683">MFY60*$C$65*$C67</f>
        <v>0</v>
      </c>
      <c r="MGA67" s="824">
        <f t="shared" ref="MGA67" si="12684">MGA60*$C$65*$C67</f>
        <v>0</v>
      </c>
      <c r="MGC67" s="824">
        <f t="shared" ref="MGC67" si="12685">MGC60*$C$65*$C67</f>
        <v>0</v>
      </c>
      <c r="MGE67" s="824">
        <f t="shared" ref="MGE67" si="12686">MGE60*$C$65*$C67</f>
        <v>0</v>
      </c>
      <c r="MGG67" s="824">
        <f t="shared" ref="MGG67" si="12687">MGG60*$C$65*$C67</f>
        <v>0</v>
      </c>
      <c r="MGI67" s="824">
        <f t="shared" ref="MGI67" si="12688">MGI60*$C$65*$C67</f>
        <v>0</v>
      </c>
      <c r="MGK67" s="824">
        <f t="shared" ref="MGK67" si="12689">MGK60*$C$65*$C67</f>
        <v>0</v>
      </c>
      <c r="MGM67" s="824">
        <f t="shared" ref="MGM67" si="12690">MGM60*$C$65*$C67</f>
        <v>0</v>
      </c>
      <c r="MGO67" s="824">
        <f t="shared" ref="MGO67" si="12691">MGO60*$C$65*$C67</f>
        <v>0</v>
      </c>
      <c r="MGQ67" s="824">
        <f t="shared" ref="MGQ67" si="12692">MGQ60*$C$65*$C67</f>
        <v>0</v>
      </c>
      <c r="MGS67" s="824">
        <f t="shared" ref="MGS67" si="12693">MGS60*$C$65*$C67</f>
        <v>0</v>
      </c>
      <c r="MGU67" s="824">
        <f t="shared" ref="MGU67" si="12694">MGU60*$C$65*$C67</f>
        <v>0</v>
      </c>
      <c r="MGW67" s="824">
        <f t="shared" ref="MGW67" si="12695">MGW60*$C$65*$C67</f>
        <v>0</v>
      </c>
      <c r="MGY67" s="824">
        <f t="shared" ref="MGY67" si="12696">MGY60*$C$65*$C67</f>
        <v>0</v>
      </c>
      <c r="MHA67" s="824">
        <f t="shared" ref="MHA67" si="12697">MHA60*$C$65*$C67</f>
        <v>0</v>
      </c>
      <c r="MHC67" s="824">
        <f t="shared" ref="MHC67" si="12698">MHC60*$C$65*$C67</f>
        <v>0</v>
      </c>
      <c r="MHE67" s="824">
        <f t="shared" ref="MHE67" si="12699">MHE60*$C$65*$C67</f>
        <v>0</v>
      </c>
      <c r="MHG67" s="824">
        <f t="shared" ref="MHG67" si="12700">MHG60*$C$65*$C67</f>
        <v>0</v>
      </c>
      <c r="MHI67" s="824">
        <f t="shared" ref="MHI67" si="12701">MHI60*$C$65*$C67</f>
        <v>0</v>
      </c>
      <c r="MHK67" s="824">
        <f t="shared" ref="MHK67" si="12702">MHK60*$C$65*$C67</f>
        <v>0</v>
      </c>
      <c r="MHM67" s="824">
        <f t="shared" ref="MHM67" si="12703">MHM60*$C$65*$C67</f>
        <v>0</v>
      </c>
      <c r="MHO67" s="824">
        <f t="shared" ref="MHO67" si="12704">MHO60*$C$65*$C67</f>
        <v>0</v>
      </c>
      <c r="MHQ67" s="824">
        <f t="shared" ref="MHQ67" si="12705">MHQ60*$C$65*$C67</f>
        <v>0</v>
      </c>
      <c r="MHS67" s="824">
        <f t="shared" ref="MHS67" si="12706">MHS60*$C$65*$C67</f>
        <v>0</v>
      </c>
      <c r="MHU67" s="824">
        <f t="shared" ref="MHU67" si="12707">MHU60*$C$65*$C67</f>
        <v>0</v>
      </c>
      <c r="MHW67" s="824">
        <f t="shared" ref="MHW67" si="12708">MHW60*$C$65*$C67</f>
        <v>0</v>
      </c>
      <c r="MHY67" s="824">
        <f t="shared" ref="MHY67" si="12709">MHY60*$C$65*$C67</f>
        <v>0</v>
      </c>
      <c r="MIA67" s="824">
        <f t="shared" ref="MIA67" si="12710">MIA60*$C$65*$C67</f>
        <v>0</v>
      </c>
      <c r="MIC67" s="824">
        <f t="shared" ref="MIC67" si="12711">MIC60*$C$65*$C67</f>
        <v>0</v>
      </c>
      <c r="MIE67" s="824">
        <f t="shared" ref="MIE67" si="12712">MIE60*$C$65*$C67</f>
        <v>0</v>
      </c>
      <c r="MIG67" s="824">
        <f t="shared" ref="MIG67" si="12713">MIG60*$C$65*$C67</f>
        <v>0</v>
      </c>
      <c r="MII67" s="824">
        <f t="shared" ref="MII67" si="12714">MII60*$C$65*$C67</f>
        <v>0</v>
      </c>
      <c r="MIK67" s="824">
        <f t="shared" ref="MIK67" si="12715">MIK60*$C$65*$C67</f>
        <v>0</v>
      </c>
      <c r="MIM67" s="824">
        <f t="shared" ref="MIM67" si="12716">MIM60*$C$65*$C67</f>
        <v>0</v>
      </c>
      <c r="MIO67" s="824">
        <f t="shared" ref="MIO67" si="12717">MIO60*$C$65*$C67</f>
        <v>0</v>
      </c>
      <c r="MIQ67" s="824">
        <f t="shared" ref="MIQ67" si="12718">MIQ60*$C$65*$C67</f>
        <v>0</v>
      </c>
      <c r="MIS67" s="824">
        <f t="shared" ref="MIS67" si="12719">MIS60*$C$65*$C67</f>
        <v>0</v>
      </c>
      <c r="MIU67" s="824">
        <f t="shared" ref="MIU67" si="12720">MIU60*$C$65*$C67</f>
        <v>0</v>
      </c>
      <c r="MIW67" s="824">
        <f t="shared" ref="MIW67" si="12721">MIW60*$C$65*$C67</f>
        <v>0</v>
      </c>
      <c r="MIY67" s="824">
        <f t="shared" ref="MIY67" si="12722">MIY60*$C$65*$C67</f>
        <v>0</v>
      </c>
      <c r="MJA67" s="824">
        <f t="shared" ref="MJA67" si="12723">MJA60*$C$65*$C67</f>
        <v>0</v>
      </c>
      <c r="MJC67" s="824">
        <f t="shared" ref="MJC67" si="12724">MJC60*$C$65*$C67</f>
        <v>0</v>
      </c>
      <c r="MJE67" s="824">
        <f t="shared" ref="MJE67" si="12725">MJE60*$C$65*$C67</f>
        <v>0</v>
      </c>
      <c r="MJG67" s="824">
        <f t="shared" ref="MJG67" si="12726">MJG60*$C$65*$C67</f>
        <v>0</v>
      </c>
      <c r="MJI67" s="824">
        <f t="shared" ref="MJI67" si="12727">MJI60*$C$65*$C67</f>
        <v>0</v>
      </c>
      <c r="MJK67" s="824">
        <f t="shared" ref="MJK67" si="12728">MJK60*$C$65*$C67</f>
        <v>0</v>
      </c>
      <c r="MJM67" s="824">
        <f t="shared" ref="MJM67" si="12729">MJM60*$C$65*$C67</f>
        <v>0</v>
      </c>
      <c r="MJO67" s="824">
        <f t="shared" ref="MJO67" si="12730">MJO60*$C$65*$C67</f>
        <v>0</v>
      </c>
      <c r="MJQ67" s="824">
        <f t="shared" ref="MJQ67" si="12731">MJQ60*$C$65*$C67</f>
        <v>0</v>
      </c>
      <c r="MJS67" s="824">
        <f t="shared" ref="MJS67" si="12732">MJS60*$C$65*$C67</f>
        <v>0</v>
      </c>
      <c r="MJU67" s="824">
        <f t="shared" ref="MJU67" si="12733">MJU60*$C$65*$C67</f>
        <v>0</v>
      </c>
      <c r="MJW67" s="824">
        <f t="shared" ref="MJW67" si="12734">MJW60*$C$65*$C67</f>
        <v>0</v>
      </c>
      <c r="MJY67" s="824">
        <f t="shared" ref="MJY67" si="12735">MJY60*$C$65*$C67</f>
        <v>0</v>
      </c>
      <c r="MKA67" s="824">
        <f t="shared" ref="MKA67" si="12736">MKA60*$C$65*$C67</f>
        <v>0</v>
      </c>
      <c r="MKC67" s="824">
        <f t="shared" ref="MKC67" si="12737">MKC60*$C$65*$C67</f>
        <v>0</v>
      </c>
      <c r="MKE67" s="824">
        <f t="shared" ref="MKE67" si="12738">MKE60*$C$65*$C67</f>
        <v>0</v>
      </c>
      <c r="MKG67" s="824">
        <f t="shared" ref="MKG67" si="12739">MKG60*$C$65*$C67</f>
        <v>0</v>
      </c>
      <c r="MKI67" s="824">
        <f t="shared" ref="MKI67" si="12740">MKI60*$C$65*$C67</f>
        <v>0</v>
      </c>
      <c r="MKK67" s="824">
        <f t="shared" ref="MKK67" si="12741">MKK60*$C$65*$C67</f>
        <v>0</v>
      </c>
      <c r="MKM67" s="824">
        <f t="shared" ref="MKM67" si="12742">MKM60*$C$65*$C67</f>
        <v>0</v>
      </c>
      <c r="MKO67" s="824">
        <f t="shared" ref="MKO67" si="12743">MKO60*$C$65*$C67</f>
        <v>0</v>
      </c>
      <c r="MKQ67" s="824">
        <f t="shared" ref="MKQ67" si="12744">MKQ60*$C$65*$C67</f>
        <v>0</v>
      </c>
      <c r="MKS67" s="824">
        <f t="shared" ref="MKS67" si="12745">MKS60*$C$65*$C67</f>
        <v>0</v>
      </c>
      <c r="MKU67" s="824">
        <f t="shared" ref="MKU67" si="12746">MKU60*$C$65*$C67</f>
        <v>0</v>
      </c>
      <c r="MKW67" s="824">
        <f t="shared" ref="MKW67" si="12747">MKW60*$C$65*$C67</f>
        <v>0</v>
      </c>
      <c r="MKY67" s="824">
        <f t="shared" ref="MKY67" si="12748">MKY60*$C$65*$C67</f>
        <v>0</v>
      </c>
      <c r="MLA67" s="824">
        <f t="shared" ref="MLA67" si="12749">MLA60*$C$65*$C67</f>
        <v>0</v>
      </c>
      <c r="MLC67" s="824">
        <f t="shared" ref="MLC67" si="12750">MLC60*$C$65*$C67</f>
        <v>0</v>
      </c>
      <c r="MLE67" s="824">
        <f t="shared" ref="MLE67" si="12751">MLE60*$C$65*$C67</f>
        <v>0</v>
      </c>
      <c r="MLG67" s="824">
        <f t="shared" ref="MLG67" si="12752">MLG60*$C$65*$C67</f>
        <v>0</v>
      </c>
      <c r="MLI67" s="824">
        <f t="shared" ref="MLI67" si="12753">MLI60*$C$65*$C67</f>
        <v>0</v>
      </c>
      <c r="MLK67" s="824">
        <f t="shared" ref="MLK67" si="12754">MLK60*$C$65*$C67</f>
        <v>0</v>
      </c>
      <c r="MLM67" s="824">
        <f t="shared" ref="MLM67" si="12755">MLM60*$C$65*$C67</f>
        <v>0</v>
      </c>
      <c r="MLO67" s="824">
        <f t="shared" ref="MLO67" si="12756">MLO60*$C$65*$C67</f>
        <v>0</v>
      </c>
      <c r="MLQ67" s="824">
        <f t="shared" ref="MLQ67" si="12757">MLQ60*$C$65*$C67</f>
        <v>0</v>
      </c>
      <c r="MLS67" s="824">
        <f t="shared" ref="MLS67" si="12758">MLS60*$C$65*$C67</f>
        <v>0</v>
      </c>
      <c r="MLU67" s="824">
        <f t="shared" ref="MLU67" si="12759">MLU60*$C$65*$C67</f>
        <v>0</v>
      </c>
      <c r="MLW67" s="824">
        <f t="shared" ref="MLW67" si="12760">MLW60*$C$65*$C67</f>
        <v>0</v>
      </c>
      <c r="MLY67" s="824">
        <f t="shared" ref="MLY67" si="12761">MLY60*$C$65*$C67</f>
        <v>0</v>
      </c>
      <c r="MMA67" s="824">
        <f t="shared" ref="MMA67" si="12762">MMA60*$C$65*$C67</f>
        <v>0</v>
      </c>
      <c r="MMC67" s="824">
        <f t="shared" ref="MMC67" si="12763">MMC60*$C$65*$C67</f>
        <v>0</v>
      </c>
      <c r="MME67" s="824">
        <f t="shared" ref="MME67" si="12764">MME60*$C$65*$C67</f>
        <v>0</v>
      </c>
      <c r="MMG67" s="824">
        <f t="shared" ref="MMG67" si="12765">MMG60*$C$65*$C67</f>
        <v>0</v>
      </c>
      <c r="MMI67" s="824">
        <f t="shared" ref="MMI67" si="12766">MMI60*$C$65*$C67</f>
        <v>0</v>
      </c>
      <c r="MMK67" s="824">
        <f t="shared" ref="MMK67" si="12767">MMK60*$C$65*$C67</f>
        <v>0</v>
      </c>
      <c r="MMM67" s="824">
        <f t="shared" ref="MMM67" si="12768">MMM60*$C$65*$C67</f>
        <v>0</v>
      </c>
      <c r="MMO67" s="824">
        <f t="shared" ref="MMO67" si="12769">MMO60*$C$65*$C67</f>
        <v>0</v>
      </c>
      <c r="MMQ67" s="824">
        <f t="shared" ref="MMQ67" si="12770">MMQ60*$C$65*$C67</f>
        <v>0</v>
      </c>
      <c r="MMS67" s="824">
        <f t="shared" ref="MMS67" si="12771">MMS60*$C$65*$C67</f>
        <v>0</v>
      </c>
      <c r="MMU67" s="824">
        <f t="shared" ref="MMU67" si="12772">MMU60*$C$65*$C67</f>
        <v>0</v>
      </c>
      <c r="MMW67" s="824">
        <f t="shared" ref="MMW67" si="12773">MMW60*$C$65*$C67</f>
        <v>0</v>
      </c>
      <c r="MMY67" s="824">
        <f t="shared" ref="MMY67" si="12774">MMY60*$C$65*$C67</f>
        <v>0</v>
      </c>
      <c r="MNA67" s="824">
        <f t="shared" ref="MNA67" si="12775">MNA60*$C$65*$C67</f>
        <v>0</v>
      </c>
      <c r="MNC67" s="824">
        <f t="shared" ref="MNC67" si="12776">MNC60*$C$65*$C67</f>
        <v>0</v>
      </c>
      <c r="MNE67" s="824">
        <f t="shared" ref="MNE67" si="12777">MNE60*$C$65*$C67</f>
        <v>0</v>
      </c>
      <c r="MNG67" s="824">
        <f t="shared" ref="MNG67" si="12778">MNG60*$C$65*$C67</f>
        <v>0</v>
      </c>
      <c r="MNI67" s="824">
        <f t="shared" ref="MNI67" si="12779">MNI60*$C$65*$C67</f>
        <v>0</v>
      </c>
      <c r="MNK67" s="824">
        <f t="shared" ref="MNK67" si="12780">MNK60*$C$65*$C67</f>
        <v>0</v>
      </c>
      <c r="MNM67" s="824">
        <f t="shared" ref="MNM67" si="12781">MNM60*$C$65*$C67</f>
        <v>0</v>
      </c>
      <c r="MNO67" s="824">
        <f t="shared" ref="MNO67" si="12782">MNO60*$C$65*$C67</f>
        <v>0</v>
      </c>
      <c r="MNQ67" s="824">
        <f t="shared" ref="MNQ67" si="12783">MNQ60*$C$65*$C67</f>
        <v>0</v>
      </c>
      <c r="MNS67" s="824">
        <f t="shared" ref="MNS67" si="12784">MNS60*$C$65*$C67</f>
        <v>0</v>
      </c>
      <c r="MNU67" s="824">
        <f t="shared" ref="MNU67" si="12785">MNU60*$C$65*$C67</f>
        <v>0</v>
      </c>
      <c r="MNW67" s="824">
        <f t="shared" ref="MNW67" si="12786">MNW60*$C$65*$C67</f>
        <v>0</v>
      </c>
      <c r="MNY67" s="824">
        <f t="shared" ref="MNY67" si="12787">MNY60*$C$65*$C67</f>
        <v>0</v>
      </c>
      <c r="MOA67" s="824">
        <f t="shared" ref="MOA67" si="12788">MOA60*$C$65*$C67</f>
        <v>0</v>
      </c>
      <c r="MOC67" s="824">
        <f t="shared" ref="MOC67" si="12789">MOC60*$C$65*$C67</f>
        <v>0</v>
      </c>
      <c r="MOE67" s="824">
        <f t="shared" ref="MOE67" si="12790">MOE60*$C$65*$C67</f>
        <v>0</v>
      </c>
      <c r="MOG67" s="824">
        <f t="shared" ref="MOG67" si="12791">MOG60*$C$65*$C67</f>
        <v>0</v>
      </c>
      <c r="MOI67" s="824">
        <f t="shared" ref="MOI67" si="12792">MOI60*$C$65*$C67</f>
        <v>0</v>
      </c>
      <c r="MOK67" s="824">
        <f t="shared" ref="MOK67" si="12793">MOK60*$C$65*$C67</f>
        <v>0</v>
      </c>
      <c r="MOM67" s="824">
        <f t="shared" ref="MOM67" si="12794">MOM60*$C$65*$C67</f>
        <v>0</v>
      </c>
      <c r="MOO67" s="824">
        <f t="shared" ref="MOO67" si="12795">MOO60*$C$65*$C67</f>
        <v>0</v>
      </c>
      <c r="MOQ67" s="824">
        <f t="shared" ref="MOQ67" si="12796">MOQ60*$C$65*$C67</f>
        <v>0</v>
      </c>
      <c r="MOS67" s="824">
        <f t="shared" ref="MOS67" si="12797">MOS60*$C$65*$C67</f>
        <v>0</v>
      </c>
      <c r="MOU67" s="824">
        <f t="shared" ref="MOU67" si="12798">MOU60*$C$65*$C67</f>
        <v>0</v>
      </c>
      <c r="MOW67" s="824">
        <f t="shared" ref="MOW67" si="12799">MOW60*$C$65*$C67</f>
        <v>0</v>
      </c>
      <c r="MOY67" s="824">
        <f t="shared" ref="MOY67" si="12800">MOY60*$C$65*$C67</f>
        <v>0</v>
      </c>
      <c r="MPA67" s="824">
        <f t="shared" ref="MPA67" si="12801">MPA60*$C$65*$C67</f>
        <v>0</v>
      </c>
      <c r="MPC67" s="824">
        <f t="shared" ref="MPC67" si="12802">MPC60*$C$65*$C67</f>
        <v>0</v>
      </c>
      <c r="MPE67" s="824">
        <f t="shared" ref="MPE67" si="12803">MPE60*$C$65*$C67</f>
        <v>0</v>
      </c>
      <c r="MPG67" s="824">
        <f t="shared" ref="MPG67" si="12804">MPG60*$C$65*$C67</f>
        <v>0</v>
      </c>
      <c r="MPI67" s="824">
        <f t="shared" ref="MPI67" si="12805">MPI60*$C$65*$C67</f>
        <v>0</v>
      </c>
      <c r="MPK67" s="824">
        <f t="shared" ref="MPK67" si="12806">MPK60*$C$65*$C67</f>
        <v>0</v>
      </c>
      <c r="MPM67" s="824">
        <f t="shared" ref="MPM67" si="12807">MPM60*$C$65*$C67</f>
        <v>0</v>
      </c>
      <c r="MPO67" s="824">
        <f t="shared" ref="MPO67" si="12808">MPO60*$C$65*$C67</f>
        <v>0</v>
      </c>
      <c r="MPQ67" s="824">
        <f t="shared" ref="MPQ67" si="12809">MPQ60*$C$65*$C67</f>
        <v>0</v>
      </c>
      <c r="MPS67" s="824">
        <f t="shared" ref="MPS67" si="12810">MPS60*$C$65*$C67</f>
        <v>0</v>
      </c>
      <c r="MPU67" s="824">
        <f t="shared" ref="MPU67" si="12811">MPU60*$C$65*$C67</f>
        <v>0</v>
      </c>
      <c r="MPW67" s="824">
        <f t="shared" ref="MPW67" si="12812">MPW60*$C$65*$C67</f>
        <v>0</v>
      </c>
      <c r="MPY67" s="824">
        <f t="shared" ref="MPY67" si="12813">MPY60*$C$65*$C67</f>
        <v>0</v>
      </c>
      <c r="MQA67" s="824">
        <f t="shared" ref="MQA67" si="12814">MQA60*$C$65*$C67</f>
        <v>0</v>
      </c>
      <c r="MQC67" s="824">
        <f t="shared" ref="MQC67" si="12815">MQC60*$C$65*$C67</f>
        <v>0</v>
      </c>
      <c r="MQE67" s="824">
        <f t="shared" ref="MQE67" si="12816">MQE60*$C$65*$C67</f>
        <v>0</v>
      </c>
      <c r="MQG67" s="824">
        <f t="shared" ref="MQG67" si="12817">MQG60*$C$65*$C67</f>
        <v>0</v>
      </c>
      <c r="MQI67" s="824">
        <f t="shared" ref="MQI67" si="12818">MQI60*$C$65*$C67</f>
        <v>0</v>
      </c>
      <c r="MQK67" s="824">
        <f t="shared" ref="MQK67" si="12819">MQK60*$C$65*$C67</f>
        <v>0</v>
      </c>
      <c r="MQM67" s="824">
        <f t="shared" ref="MQM67" si="12820">MQM60*$C$65*$C67</f>
        <v>0</v>
      </c>
      <c r="MQO67" s="824">
        <f t="shared" ref="MQO67" si="12821">MQO60*$C$65*$C67</f>
        <v>0</v>
      </c>
      <c r="MQQ67" s="824">
        <f t="shared" ref="MQQ67" si="12822">MQQ60*$C$65*$C67</f>
        <v>0</v>
      </c>
      <c r="MQS67" s="824">
        <f t="shared" ref="MQS67" si="12823">MQS60*$C$65*$C67</f>
        <v>0</v>
      </c>
      <c r="MQU67" s="824">
        <f t="shared" ref="MQU67" si="12824">MQU60*$C$65*$C67</f>
        <v>0</v>
      </c>
      <c r="MQW67" s="824">
        <f t="shared" ref="MQW67" si="12825">MQW60*$C$65*$C67</f>
        <v>0</v>
      </c>
      <c r="MQY67" s="824">
        <f t="shared" ref="MQY67" si="12826">MQY60*$C$65*$C67</f>
        <v>0</v>
      </c>
      <c r="MRA67" s="824">
        <f t="shared" ref="MRA67" si="12827">MRA60*$C$65*$C67</f>
        <v>0</v>
      </c>
      <c r="MRC67" s="824">
        <f t="shared" ref="MRC67" si="12828">MRC60*$C$65*$C67</f>
        <v>0</v>
      </c>
      <c r="MRE67" s="824">
        <f t="shared" ref="MRE67" si="12829">MRE60*$C$65*$C67</f>
        <v>0</v>
      </c>
      <c r="MRG67" s="824">
        <f t="shared" ref="MRG67" si="12830">MRG60*$C$65*$C67</f>
        <v>0</v>
      </c>
      <c r="MRI67" s="824">
        <f t="shared" ref="MRI67" si="12831">MRI60*$C$65*$C67</f>
        <v>0</v>
      </c>
      <c r="MRK67" s="824">
        <f t="shared" ref="MRK67" si="12832">MRK60*$C$65*$C67</f>
        <v>0</v>
      </c>
      <c r="MRM67" s="824">
        <f t="shared" ref="MRM67" si="12833">MRM60*$C$65*$C67</f>
        <v>0</v>
      </c>
      <c r="MRO67" s="824">
        <f t="shared" ref="MRO67" si="12834">MRO60*$C$65*$C67</f>
        <v>0</v>
      </c>
      <c r="MRQ67" s="824">
        <f t="shared" ref="MRQ67" si="12835">MRQ60*$C$65*$C67</f>
        <v>0</v>
      </c>
      <c r="MRS67" s="824">
        <f t="shared" ref="MRS67" si="12836">MRS60*$C$65*$C67</f>
        <v>0</v>
      </c>
      <c r="MRU67" s="824">
        <f t="shared" ref="MRU67" si="12837">MRU60*$C$65*$C67</f>
        <v>0</v>
      </c>
      <c r="MRW67" s="824">
        <f t="shared" ref="MRW67" si="12838">MRW60*$C$65*$C67</f>
        <v>0</v>
      </c>
      <c r="MRY67" s="824">
        <f t="shared" ref="MRY67" si="12839">MRY60*$C$65*$C67</f>
        <v>0</v>
      </c>
      <c r="MSA67" s="824">
        <f t="shared" ref="MSA67" si="12840">MSA60*$C$65*$C67</f>
        <v>0</v>
      </c>
      <c r="MSC67" s="824">
        <f t="shared" ref="MSC67" si="12841">MSC60*$C$65*$C67</f>
        <v>0</v>
      </c>
      <c r="MSE67" s="824">
        <f t="shared" ref="MSE67" si="12842">MSE60*$C$65*$C67</f>
        <v>0</v>
      </c>
      <c r="MSG67" s="824">
        <f t="shared" ref="MSG67" si="12843">MSG60*$C$65*$C67</f>
        <v>0</v>
      </c>
      <c r="MSI67" s="824">
        <f t="shared" ref="MSI67" si="12844">MSI60*$C$65*$C67</f>
        <v>0</v>
      </c>
      <c r="MSK67" s="824">
        <f t="shared" ref="MSK67" si="12845">MSK60*$C$65*$C67</f>
        <v>0</v>
      </c>
      <c r="MSM67" s="824">
        <f t="shared" ref="MSM67" si="12846">MSM60*$C$65*$C67</f>
        <v>0</v>
      </c>
      <c r="MSO67" s="824">
        <f t="shared" ref="MSO67" si="12847">MSO60*$C$65*$C67</f>
        <v>0</v>
      </c>
      <c r="MSQ67" s="824">
        <f t="shared" ref="MSQ67" si="12848">MSQ60*$C$65*$C67</f>
        <v>0</v>
      </c>
      <c r="MSS67" s="824">
        <f t="shared" ref="MSS67" si="12849">MSS60*$C$65*$C67</f>
        <v>0</v>
      </c>
      <c r="MSU67" s="824">
        <f t="shared" ref="MSU67" si="12850">MSU60*$C$65*$C67</f>
        <v>0</v>
      </c>
      <c r="MSW67" s="824">
        <f t="shared" ref="MSW67" si="12851">MSW60*$C$65*$C67</f>
        <v>0</v>
      </c>
      <c r="MSY67" s="824">
        <f t="shared" ref="MSY67" si="12852">MSY60*$C$65*$C67</f>
        <v>0</v>
      </c>
      <c r="MTA67" s="824">
        <f t="shared" ref="MTA67" si="12853">MTA60*$C$65*$C67</f>
        <v>0</v>
      </c>
      <c r="MTC67" s="824">
        <f t="shared" ref="MTC67" si="12854">MTC60*$C$65*$C67</f>
        <v>0</v>
      </c>
      <c r="MTE67" s="824">
        <f t="shared" ref="MTE67" si="12855">MTE60*$C$65*$C67</f>
        <v>0</v>
      </c>
      <c r="MTG67" s="824">
        <f t="shared" ref="MTG67" si="12856">MTG60*$C$65*$C67</f>
        <v>0</v>
      </c>
      <c r="MTI67" s="824">
        <f t="shared" ref="MTI67" si="12857">MTI60*$C$65*$C67</f>
        <v>0</v>
      </c>
      <c r="MTK67" s="824">
        <f t="shared" ref="MTK67" si="12858">MTK60*$C$65*$C67</f>
        <v>0</v>
      </c>
      <c r="MTM67" s="824">
        <f t="shared" ref="MTM67" si="12859">MTM60*$C$65*$C67</f>
        <v>0</v>
      </c>
      <c r="MTO67" s="824">
        <f t="shared" ref="MTO67" si="12860">MTO60*$C$65*$C67</f>
        <v>0</v>
      </c>
      <c r="MTQ67" s="824">
        <f t="shared" ref="MTQ67" si="12861">MTQ60*$C$65*$C67</f>
        <v>0</v>
      </c>
      <c r="MTS67" s="824">
        <f t="shared" ref="MTS67" si="12862">MTS60*$C$65*$C67</f>
        <v>0</v>
      </c>
      <c r="MTU67" s="824">
        <f t="shared" ref="MTU67" si="12863">MTU60*$C$65*$C67</f>
        <v>0</v>
      </c>
      <c r="MTW67" s="824">
        <f t="shared" ref="MTW67" si="12864">MTW60*$C$65*$C67</f>
        <v>0</v>
      </c>
      <c r="MTY67" s="824">
        <f t="shared" ref="MTY67" si="12865">MTY60*$C$65*$C67</f>
        <v>0</v>
      </c>
      <c r="MUA67" s="824">
        <f t="shared" ref="MUA67" si="12866">MUA60*$C$65*$C67</f>
        <v>0</v>
      </c>
      <c r="MUC67" s="824">
        <f t="shared" ref="MUC67" si="12867">MUC60*$C$65*$C67</f>
        <v>0</v>
      </c>
      <c r="MUE67" s="824">
        <f t="shared" ref="MUE67" si="12868">MUE60*$C$65*$C67</f>
        <v>0</v>
      </c>
      <c r="MUG67" s="824">
        <f t="shared" ref="MUG67" si="12869">MUG60*$C$65*$C67</f>
        <v>0</v>
      </c>
      <c r="MUI67" s="824">
        <f t="shared" ref="MUI67" si="12870">MUI60*$C$65*$C67</f>
        <v>0</v>
      </c>
      <c r="MUK67" s="824">
        <f t="shared" ref="MUK67" si="12871">MUK60*$C$65*$C67</f>
        <v>0</v>
      </c>
      <c r="MUM67" s="824">
        <f t="shared" ref="MUM67" si="12872">MUM60*$C$65*$C67</f>
        <v>0</v>
      </c>
      <c r="MUO67" s="824">
        <f t="shared" ref="MUO67" si="12873">MUO60*$C$65*$C67</f>
        <v>0</v>
      </c>
      <c r="MUQ67" s="824">
        <f t="shared" ref="MUQ67" si="12874">MUQ60*$C$65*$C67</f>
        <v>0</v>
      </c>
      <c r="MUS67" s="824">
        <f t="shared" ref="MUS67" si="12875">MUS60*$C$65*$C67</f>
        <v>0</v>
      </c>
      <c r="MUU67" s="824">
        <f t="shared" ref="MUU67" si="12876">MUU60*$C$65*$C67</f>
        <v>0</v>
      </c>
      <c r="MUW67" s="824">
        <f t="shared" ref="MUW67" si="12877">MUW60*$C$65*$C67</f>
        <v>0</v>
      </c>
      <c r="MUY67" s="824">
        <f t="shared" ref="MUY67" si="12878">MUY60*$C$65*$C67</f>
        <v>0</v>
      </c>
      <c r="MVA67" s="824">
        <f t="shared" ref="MVA67" si="12879">MVA60*$C$65*$C67</f>
        <v>0</v>
      </c>
      <c r="MVC67" s="824">
        <f t="shared" ref="MVC67" si="12880">MVC60*$C$65*$C67</f>
        <v>0</v>
      </c>
      <c r="MVE67" s="824">
        <f t="shared" ref="MVE67" si="12881">MVE60*$C$65*$C67</f>
        <v>0</v>
      </c>
      <c r="MVG67" s="824">
        <f t="shared" ref="MVG67" si="12882">MVG60*$C$65*$C67</f>
        <v>0</v>
      </c>
      <c r="MVI67" s="824">
        <f t="shared" ref="MVI67" si="12883">MVI60*$C$65*$C67</f>
        <v>0</v>
      </c>
      <c r="MVK67" s="824">
        <f t="shared" ref="MVK67" si="12884">MVK60*$C$65*$C67</f>
        <v>0</v>
      </c>
      <c r="MVM67" s="824">
        <f t="shared" ref="MVM67" si="12885">MVM60*$C$65*$C67</f>
        <v>0</v>
      </c>
      <c r="MVO67" s="824">
        <f t="shared" ref="MVO67" si="12886">MVO60*$C$65*$C67</f>
        <v>0</v>
      </c>
      <c r="MVQ67" s="824">
        <f t="shared" ref="MVQ67" si="12887">MVQ60*$C$65*$C67</f>
        <v>0</v>
      </c>
      <c r="MVS67" s="824">
        <f t="shared" ref="MVS67" si="12888">MVS60*$C$65*$C67</f>
        <v>0</v>
      </c>
      <c r="MVU67" s="824">
        <f t="shared" ref="MVU67" si="12889">MVU60*$C$65*$C67</f>
        <v>0</v>
      </c>
      <c r="MVW67" s="824">
        <f t="shared" ref="MVW67" si="12890">MVW60*$C$65*$C67</f>
        <v>0</v>
      </c>
      <c r="MVY67" s="824">
        <f t="shared" ref="MVY67" si="12891">MVY60*$C$65*$C67</f>
        <v>0</v>
      </c>
      <c r="MWA67" s="824">
        <f t="shared" ref="MWA67" si="12892">MWA60*$C$65*$C67</f>
        <v>0</v>
      </c>
      <c r="MWC67" s="824">
        <f t="shared" ref="MWC67" si="12893">MWC60*$C$65*$C67</f>
        <v>0</v>
      </c>
      <c r="MWE67" s="824">
        <f t="shared" ref="MWE67" si="12894">MWE60*$C$65*$C67</f>
        <v>0</v>
      </c>
      <c r="MWG67" s="824">
        <f t="shared" ref="MWG67" si="12895">MWG60*$C$65*$C67</f>
        <v>0</v>
      </c>
      <c r="MWI67" s="824">
        <f t="shared" ref="MWI67" si="12896">MWI60*$C$65*$C67</f>
        <v>0</v>
      </c>
      <c r="MWK67" s="824">
        <f t="shared" ref="MWK67" si="12897">MWK60*$C$65*$C67</f>
        <v>0</v>
      </c>
      <c r="MWM67" s="824">
        <f t="shared" ref="MWM67" si="12898">MWM60*$C$65*$C67</f>
        <v>0</v>
      </c>
      <c r="MWO67" s="824">
        <f t="shared" ref="MWO67" si="12899">MWO60*$C$65*$C67</f>
        <v>0</v>
      </c>
      <c r="MWQ67" s="824">
        <f t="shared" ref="MWQ67" si="12900">MWQ60*$C$65*$C67</f>
        <v>0</v>
      </c>
      <c r="MWS67" s="824">
        <f t="shared" ref="MWS67" si="12901">MWS60*$C$65*$C67</f>
        <v>0</v>
      </c>
      <c r="MWU67" s="824">
        <f t="shared" ref="MWU67" si="12902">MWU60*$C$65*$C67</f>
        <v>0</v>
      </c>
      <c r="MWW67" s="824">
        <f t="shared" ref="MWW67" si="12903">MWW60*$C$65*$C67</f>
        <v>0</v>
      </c>
      <c r="MWY67" s="824">
        <f t="shared" ref="MWY67" si="12904">MWY60*$C$65*$C67</f>
        <v>0</v>
      </c>
      <c r="MXA67" s="824">
        <f t="shared" ref="MXA67" si="12905">MXA60*$C$65*$C67</f>
        <v>0</v>
      </c>
      <c r="MXC67" s="824">
        <f t="shared" ref="MXC67" si="12906">MXC60*$C$65*$C67</f>
        <v>0</v>
      </c>
      <c r="MXE67" s="824">
        <f t="shared" ref="MXE67" si="12907">MXE60*$C$65*$C67</f>
        <v>0</v>
      </c>
      <c r="MXG67" s="824">
        <f t="shared" ref="MXG67" si="12908">MXG60*$C$65*$C67</f>
        <v>0</v>
      </c>
      <c r="MXI67" s="824">
        <f t="shared" ref="MXI67" si="12909">MXI60*$C$65*$C67</f>
        <v>0</v>
      </c>
      <c r="MXK67" s="824">
        <f t="shared" ref="MXK67" si="12910">MXK60*$C$65*$C67</f>
        <v>0</v>
      </c>
      <c r="MXM67" s="824">
        <f t="shared" ref="MXM67" si="12911">MXM60*$C$65*$C67</f>
        <v>0</v>
      </c>
      <c r="MXO67" s="824">
        <f t="shared" ref="MXO67" si="12912">MXO60*$C$65*$C67</f>
        <v>0</v>
      </c>
      <c r="MXQ67" s="824">
        <f t="shared" ref="MXQ67" si="12913">MXQ60*$C$65*$C67</f>
        <v>0</v>
      </c>
      <c r="MXS67" s="824">
        <f t="shared" ref="MXS67" si="12914">MXS60*$C$65*$C67</f>
        <v>0</v>
      </c>
      <c r="MXU67" s="824">
        <f t="shared" ref="MXU67" si="12915">MXU60*$C$65*$C67</f>
        <v>0</v>
      </c>
      <c r="MXW67" s="824">
        <f t="shared" ref="MXW67" si="12916">MXW60*$C$65*$C67</f>
        <v>0</v>
      </c>
      <c r="MXY67" s="824">
        <f t="shared" ref="MXY67" si="12917">MXY60*$C$65*$C67</f>
        <v>0</v>
      </c>
      <c r="MYA67" s="824">
        <f t="shared" ref="MYA67" si="12918">MYA60*$C$65*$C67</f>
        <v>0</v>
      </c>
      <c r="MYC67" s="824">
        <f t="shared" ref="MYC67" si="12919">MYC60*$C$65*$C67</f>
        <v>0</v>
      </c>
      <c r="MYE67" s="824">
        <f t="shared" ref="MYE67" si="12920">MYE60*$C$65*$C67</f>
        <v>0</v>
      </c>
      <c r="MYG67" s="824">
        <f t="shared" ref="MYG67" si="12921">MYG60*$C$65*$C67</f>
        <v>0</v>
      </c>
      <c r="MYI67" s="824">
        <f t="shared" ref="MYI67" si="12922">MYI60*$C$65*$C67</f>
        <v>0</v>
      </c>
      <c r="MYK67" s="824">
        <f t="shared" ref="MYK67" si="12923">MYK60*$C$65*$C67</f>
        <v>0</v>
      </c>
      <c r="MYM67" s="824">
        <f t="shared" ref="MYM67" si="12924">MYM60*$C$65*$C67</f>
        <v>0</v>
      </c>
      <c r="MYO67" s="824">
        <f t="shared" ref="MYO67" si="12925">MYO60*$C$65*$C67</f>
        <v>0</v>
      </c>
      <c r="MYQ67" s="824">
        <f t="shared" ref="MYQ67" si="12926">MYQ60*$C$65*$C67</f>
        <v>0</v>
      </c>
      <c r="MYS67" s="824">
        <f t="shared" ref="MYS67" si="12927">MYS60*$C$65*$C67</f>
        <v>0</v>
      </c>
      <c r="MYU67" s="824">
        <f t="shared" ref="MYU67" si="12928">MYU60*$C$65*$C67</f>
        <v>0</v>
      </c>
      <c r="MYW67" s="824">
        <f t="shared" ref="MYW67" si="12929">MYW60*$C$65*$C67</f>
        <v>0</v>
      </c>
      <c r="MYY67" s="824">
        <f t="shared" ref="MYY67" si="12930">MYY60*$C$65*$C67</f>
        <v>0</v>
      </c>
      <c r="MZA67" s="824">
        <f t="shared" ref="MZA67" si="12931">MZA60*$C$65*$C67</f>
        <v>0</v>
      </c>
      <c r="MZC67" s="824">
        <f t="shared" ref="MZC67" si="12932">MZC60*$C$65*$C67</f>
        <v>0</v>
      </c>
      <c r="MZE67" s="824">
        <f t="shared" ref="MZE67" si="12933">MZE60*$C$65*$C67</f>
        <v>0</v>
      </c>
      <c r="MZG67" s="824">
        <f t="shared" ref="MZG67" si="12934">MZG60*$C$65*$C67</f>
        <v>0</v>
      </c>
      <c r="MZI67" s="824">
        <f t="shared" ref="MZI67" si="12935">MZI60*$C$65*$C67</f>
        <v>0</v>
      </c>
      <c r="MZK67" s="824">
        <f t="shared" ref="MZK67" si="12936">MZK60*$C$65*$C67</f>
        <v>0</v>
      </c>
      <c r="MZM67" s="824">
        <f t="shared" ref="MZM67" si="12937">MZM60*$C$65*$C67</f>
        <v>0</v>
      </c>
      <c r="MZO67" s="824">
        <f t="shared" ref="MZO67" si="12938">MZO60*$C$65*$C67</f>
        <v>0</v>
      </c>
      <c r="MZQ67" s="824">
        <f t="shared" ref="MZQ67" si="12939">MZQ60*$C$65*$C67</f>
        <v>0</v>
      </c>
      <c r="MZS67" s="824">
        <f t="shared" ref="MZS67" si="12940">MZS60*$C$65*$C67</f>
        <v>0</v>
      </c>
      <c r="MZU67" s="824">
        <f t="shared" ref="MZU67" si="12941">MZU60*$C$65*$C67</f>
        <v>0</v>
      </c>
      <c r="MZW67" s="824">
        <f t="shared" ref="MZW67" si="12942">MZW60*$C$65*$C67</f>
        <v>0</v>
      </c>
      <c r="MZY67" s="824">
        <f t="shared" ref="MZY67" si="12943">MZY60*$C$65*$C67</f>
        <v>0</v>
      </c>
      <c r="NAA67" s="824">
        <f t="shared" ref="NAA67" si="12944">NAA60*$C$65*$C67</f>
        <v>0</v>
      </c>
      <c r="NAC67" s="824">
        <f t="shared" ref="NAC67" si="12945">NAC60*$C$65*$C67</f>
        <v>0</v>
      </c>
      <c r="NAE67" s="824">
        <f t="shared" ref="NAE67" si="12946">NAE60*$C$65*$C67</f>
        <v>0</v>
      </c>
      <c r="NAG67" s="824">
        <f t="shared" ref="NAG67" si="12947">NAG60*$C$65*$C67</f>
        <v>0</v>
      </c>
      <c r="NAI67" s="824">
        <f t="shared" ref="NAI67" si="12948">NAI60*$C$65*$C67</f>
        <v>0</v>
      </c>
      <c r="NAK67" s="824">
        <f t="shared" ref="NAK67" si="12949">NAK60*$C$65*$C67</f>
        <v>0</v>
      </c>
      <c r="NAM67" s="824">
        <f t="shared" ref="NAM67" si="12950">NAM60*$C$65*$C67</f>
        <v>0</v>
      </c>
      <c r="NAO67" s="824">
        <f t="shared" ref="NAO67" si="12951">NAO60*$C$65*$C67</f>
        <v>0</v>
      </c>
      <c r="NAQ67" s="824">
        <f t="shared" ref="NAQ67" si="12952">NAQ60*$C$65*$C67</f>
        <v>0</v>
      </c>
      <c r="NAS67" s="824">
        <f t="shared" ref="NAS67" si="12953">NAS60*$C$65*$C67</f>
        <v>0</v>
      </c>
      <c r="NAU67" s="824">
        <f t="shared" ref="NAU67" si="12954">NAU60*$C$65*$C67</f>
        <v>0</v>
      </c>
      <c r="NAW67" s="824">
        <f t="shared" ref="NAW67" si="12955">NAW60*$C$65*$C67</f>
        <v>0</v>
      </c>
      <c r="NAY67" s="824">
        <f t="shared" ref="NAY67" si="12956">NAY60*$C$65*$C67</f>
        <v>0</v>
      </c>
      <c r="NBA67" s="824">
        <f t="shared" ref="NBA67" si="12957">NBA60*$C$65*$C67</f>
        <v>0</v>
      </c>
      <c r="NBC67" s="824">
        <f t="shared" ref="NBC67" si="12958">NBC60*$C$65*$C67</f>
        <v>0</v>
      </c>
      <c r="NBE67" s="824">
        <f t="shared" ref="NBE67" si="12959">NBE60*$C$65*$C67</f>
        <v>0</v>
      </c>
      <c r="NBG67" s="824">
        <f t="shared" ref="NBG67" si="12960">NBG60*$C$65*$C67</f>
        <v>0</v>
      </c>
      <c r="NBI67" s="824">
        <f t="shared" ref="NBI67" si="12961">NBI60*$C$65*$C67</f>
        <v>0</v>
      </c>
      <c r="NBK67" s="824">
        <f t="shared" ref="NBK67" si="12962">NBK60*$C$65*$C67</f>
        <v>0</v>
      </c>
      <c r="NBM67" s="824">
        <f t="shared" ref="NBM67" si="12963">NBM60*$C$65*$C67</f>
        <v>0</v>
      </c>
      <c r="NBO67" s="824">
        <f t="shared" ref="NBO67" si="12964">NBO60*$C$65*$C67</f>
        <v>0</v>
      </c>
      <c r="NBQ67" s="824">
        <f t="shared" ref="NBQ67" si="12965">NBQ60*$C$65*$C67</f>
        <v>0</v>
      </c>
      <c r="NBS67" s="824">
        <f t="shared" ref="NBS67" si="12966">NBS60*$C$65*$C67</f>
        <v>0</v>
      </c>
      <c r="NBU67" s="824">
        <f t="shared" ref="NBU67" si="12967">NBU60*$C$65*$C67</f>
        <v>0</v>
      </c>
      <c r="NBW67" s="824">
        <f t="shared" ref="NBW67" si="12968">NBW60*$C$65*$C67</f>
        <v>0</v>
      </c>
      <c r="NBY67" s="824">
        <f t="shared" ref="NBY67" si="12969">NBY60*$C$65*$C67</f>
        <v>0</v>
      </c>
      <c r="NCA67" s="824">
        <f t="shared" ref="NCA67" si="12970">NCA60*$C$65*$C67</f>
        <v>0</v>
      </c>
      <c r="NCC67" s="824">
        <f t="shared" ref="NCC67" si="12971">NCC60*$C$65*$C67</f>
        <v>0</v>
      </c>
      <c r="NCE67" s="824">
        <f t="shared" ref="NCE67" si="12972">NCE60*$C$65*$C67</f>
        <v>0</v>
      </c>
      <c r="NCG67" s="824">
        <f t="shared" ref="NCG67" si="12973">NCG60*$C$65*$C67</f>
        <v>0</v>
      </c>
      <c r="NCI67" s="824">
        <f t="shared" ref="NCI67" si="12974">NCI60*$C$65*$C67</f>
        <v>0</v>
      </c>
      <c r="NCK67" s="824">
        <f t="shared" ref="NCK67" si="12975">NCK60*$C$65*$C67</f>
        <v>0</v>
      </c>
      <c r="NCM67" s="824">
        <f t="shared" ref="NCM67" si="12976">NCM60*$C$65*$C67</f>
        <v>0</v>
      </c>
      <c r="NCO67" s="824">
        <f t="shared" ref="NCO67" si="12977">NCO60*$C$65*$C67</f>
        <v>0</v>
      </c>
      <c r="NCQ67" s="824">
        <f t="shared" ref="NCQ67" si="12978">NCQ60*$C$65*$C67</f>
        <v>0</v>
      </c>
      <c r="NCS67" s="824">
        <f t="shared" ref="NCS67" si="12979">NCS60*$C$65*$C67</f>
        <v>0</v>
      </c>
      <c r="NCU67" s="824">
        <f t="shared" ref="NCU67" si="12980">NCU60*$C$65*$C67</f>
        <v>0</v>
      </c>
      <c r="NCW67" s="824">
        <f t="shared" ref="NCW67" si="12981">NCW60*$C$65*$C67</f>
        <v>0</v>
      </c>
      <c r="NCY67" s="824">
        <f t="shared" ref="NCY67" si="12982">NCY60*$C$65*$C67</f>
        <v>0</v>
      </c>
      <c r="NDA67" s="824">
        <f t="shared" ref="NDA67" si="12983">NDA60*$C$65*$C67</f>
        <v>0</v>
      </c>
      <c r="NDC67" s="824">
        <f t="shared" ref="NDC67" si="12984">NDC60*$C$65*$C67</f>
        <v>0</v>
      </c>
      <c r="NDE67" s="824">
        <f t="shared" ref="NDE67" si="12985">NDE60*$C$65*$C67</f>
        <v>0</v>
      </c>
      <c r="NDG67" s="824">
        <f t="shared" ref="NDG67" si="12986">NDG60*$C$65*$C67</f>
        <v>0</v>
      </c>
      <c r="NDI67" s="824">
        <f t="shared" ref="NDI67" si="12987">NDI60*$C$65*$C67</f>
        <v>0</v>
      </c>
      <c r="NDK67" s="824">
        <f t="shared" ref="NDK67" si="12988">NDK60*$C$65*$C67</f>
        <v>0</v>
      </c>
      <c r="NDM67" s="824">
        <f t="shared" ref="NDM67" si="12989">NDM60*$C$65*$C67</f>
        <v>0</v>
      </c>
      <c r="NDO67" s="824">
        <f t="shared" ref="NDO67" si="12990">NDO60*$C$65*$C67</f>
        <v>0</v>
      </c>
      <c r="NDQ67" s="824">
        <f t="shared" ref="NDQ67" si="12991">NDQ60*$C$65*$C67</f>
        <v>0</v>
      </c>
      <c r="NDS67" s="824">
        <f t="shared" ref="NDS67" si="12992">NDS60*$C$65*$C67</f>
        <v>0</v>
      </c>
      <c r="NDU67" s="824">
        <f t="shared" ref="NDU67" si="12993">NDU60*$C$65*$C67</f>
        <v>0</v>
      </c>
      <c r="NDW67" s="824">
        <f t="shared" ref="NDW67" si="12994">NDW60*$C$65*$C67</f>
        <v>0</v>
      </c>
      <c r="NDY67" s="824">
        <f t="shared" ref="NDY67" si="12995">NDY60*$C$65*$C67</f>
        <v>0</v>
      </c>
      <c r="NEA67" s="824">
        <f t="shared" ref="NEA67" si="12996">NEA60*$C$65*$C67</f>
        <v>0</v>
      </c>
      <c r="NEC67" s="824">
        <f t="shared" ref="NEC67" si="12997">NEC60*$C$65*$C67</f>
        <v>0</v>
      </c>
      <c r="NEE67" s="824">
        <f t="shared" ref="NEE67" si="12998">NEE60*$C$65*$C67</f>
        <v>0</v>
      </c>
      <c r="NEG67" s="824">
        <f t="shared" ref="NEG67" si="12999">NEG60*$C$65*$C67</f>
        <v>0</v>
      </c>
      <c r="NEI67" s="824">
        <f t="shared" ref="NEI67" si="13000">NEI60*$C$65*$C67</f>
        <v>0</v>
      </c>
      <c r="NEK67" s="824">
        <f t="shared" ref="NEK67" si="13001">NEK60*$C$65*$C67</f>
        <v>0</v>
      </c>
      <c r="NEM67" s="824">
        <f t="shared" ref="NEM67" si="13002">NEM60*$C$65*$C67</f>
        <v>0</v>
      </c>
      <c r="NEO67" s="824">
        <f t="shared" ref="NEO67" si="13003">NEO60*$C$65*$C67</f>
        <v>0</v>
      </c>
      <c r="NEQ67" s="824">
        <f t="shared" ref="NEQ67" si="13004">NEQ60*$C$65*$C67</f>
        <v>0</v>
      </c>
      <c r="NES67" s="824">
        <f t="shared" ref="NES67" si="13005">NES60*$C$65*$C67</f>
        <v>0</v>
      </c>
      <c r="NEU67" s="824">
        <f t="shared" ref="NEU67" si="13006">NEU60*$C$65*$C67</f>
        <v>0</v>
      </c>
      <c r="NEW67" s="824">
        <f t="shared" ref="NEW67" si="13007">NEW60*$C$65*$C67</f>
        <v>0</v>
      </c>
      <c r="NEY67" s="824">
        <f t="shared" ref="NEY67" si="13008">NEY60*$C$65*$C67</f>
        <v>0</v>
      </c>
      <c r="NFA67" s="824">
        <f t="shared" ref="NFA67" si="13009">NFA60*$C$65*$C67</f>
        <v>0</v>
      </c>
      <c r="NFC67" s="824">
        <f t="shared" ref="NFC67" si="13010">NFC60*$C$65*$C67</f>
        <v>0</v>
      </c>
      <c r="NFE67" s="824">
        <f t="shared" ref="NFE67" si="13011">NFE60*$C$65*$C67</f>
        <v>0</v>
      </c>
      <c r="NFG67" s="824">
        <f t="shared" ref="NFG67" si="13012">NFG60*$C$65*$C67</f>
        <v>0</v>
      </c>
      <c r="NFI67" s="824">
        <f t="shared" ref="NFI67" si="13013">NFI60*$C$65*$C67</f>
        <v>0</v>
      </c>
      <c r="NFK67" s="824">
        <f t="shared" ref="NFK67" si="13014">NFK60*$C$65*$C67</f>
        <v>0</v>
      </c>
      <c r="NFM67" s="824">
        <f t="shared" ref="NFM67" si="13015">NFM60*$C$65*$C67</f>
        <v>0</v>
      </c>
      <c r="NFO67" s="824">
        <f t="shared" ref="NFO67" si="13016">NFO60*$C$65*$C67</f>
        <v>0</v>
      </c>
      <c r="NFQ67" s="824">
        <f t="shared" ref="NFQ67" si="13017">NFQ60*$C$65*$C67</f>
        <v>0</v>
      </c>
      <c r="NFS67" s="824">
        <f t="shared" ref="NFS67" si="13018">NFS60*$C$65*$C67</f>
        <v>0</v>
      </c>
      <c r="NFU67" s="824">
        <f t="shared" ref="NFU67" si="13019">NFU60*$C$65*$C67</f>
        <v>0</v>
      </c>
      <c r="NFW67" s="824">
        <f t="shared" ref="NFW67" si="13020">NFW60*$C$65*$C67</f>
        <v>0</v>
      </c>
      <c r="NFY67" s="824">
        <f t="shared" ref="NFY67" si="13021">NFY60*$C$65*$C67</f>
        <v>0</v>
      </c>
      <c r="NGA67" s="824">
        <f t="shared" ref="NGA67" si="13022">NGA60*$C$65*$C67</f>
        <v>0</v>
      </c>
      <c r="NGC67" s="824">
        <f t="shared" ref="NGC67" si="13023">NGC60*$C$65*$C67</f>
        <v>0</v>
      </c>
      <c r="NGE67" s="824">
        <f t="shared" ref="NGE67" si="13024">NGE60*$C$65*$C67</f>
        <v>0</v>
      </c>
      <c r="NGG67" s="824">
        <f t="shared" ref="NGG67" si="13025">NGG60*$C$65*$C67</f>
        <v>0</v>
      </c>
      <c r="NGI67" s="824">
        <f t="shared" ref="NGI67" si="13026">NGI60*$C$65*$C67</f>
        <v>0</v>
      </c>
      <c r="NGK67" s="824">
        <f t="shared" ref="NGK67" si="13027">NGK60*$C$65*$C67</f>
        <v>0</v>
      </c>
      <c r="NGM67" s="824">
        <f t="shared" ref="NGM67" si="13028">NGM60*$C$65*$C67</f>
        <v>0</v>
      </c>
      <c r="NGO67" s="824">
        <f t="shared" ref="NGO67" si="13029">NGO60*$C$65*$C67</f>
        <v>0</v>
      </c>
      <c r="NGQ67" s="824">
        <f t="shared" ref="NGQ67" si="13030">NGQ60*$C$65*$C67</f>
        <v>0</v>
      </c>
      <c r="NGS67" s="824">
        <f t="shared" ref="NGS67" si="13031">NGS60*$C$65*$C67</f>
        <v>0</v>
      </c>
      <c r="NGU67" s="824">
        <f t="shared" ref="NGU67" si="13032">NGU60*$C$65*$C67</f>
        <v>0</v>
      </c>
      <c r="NGW67" s="824">
        <f t="shared" ref="NGW67" si="13033">NGW60*$C$65*$C67</f>
        <v>0</v>
      </c>
      <c r="NGY67" s="824">
        <f t="shared" ref="NGY67" si="13034">NGY60*$C$65*$C67</f>
        <v>0</v>
      </c>
      <c r="NHA67" s="824">
        <f t="shared" ref="NHA67" si="13035">NHA60*$C$65*$C67</f>
        <v>0</v>
      </c>
      <c r="NHC67" s="824">
        <f t="shared" ref="NHC67" si="13036">NHC60*$C$65*$C67</f>
        <v>0</v>
      </c>
      <c r="NHE67" s="824">
        <f t="shared" ref="NHE67" si="13037">NHE60*$C$65*$C67</f>
        <v>0</v>
      </c>
      <c r="NHG67" s="824">
        <f t="shared" ref="NHG67" si="13038">NHG60*$C$65*$C67</f>
        <v>0</v>
      </c>
      <c r="NHI67" s="824">
        <f t="shared" ref="NHI67" si="13039">NHI60*$C$65*$C67</f>
        <v>0</v>
      </c>
      <c r="NHK67" s="824">
        <f t="shared" ref="NHK67" si="13040">NHK60*$C$65*$C67</f>
        <v>0</v>
      </c>
      <c r="NHM67" s="824">
        <f t="shared" ref="NHM67" si="13041">NHM60*$C$65*$C67</f>
        <v>0</v>
      </c>
      <c r="NHO67" s="824">
        <f t="shared" ref="NHO67" si="13042">NHO60*$C$65*$C67</f>
        <v>0</v>
      </c>
      <c r="NHQ67" s="824">
        <f t="shared" ref="NHQ67" si="13043">NHQ60*$C$65*$C67</f>
        <v>0</v>
      </c>
      <c r="NHS67" s="824">
        <f t="shared" ref="NHS67" si="13044">NHS60*$C$65*$C67</f>
        <v>0</v>
      </c>
      <c r="NHU67" s="824">
        <f t="shared" ref="NHU67" si="13045">NHU60*$C$65*$C67</f>
        <v>0</v>
      </c>
      <c r="NHW67" s="824">
        <f t="shared" ref="NHW67" si="13046">NHW60*$C$65*$C67</f>
        <v>0</v>
      </c>
      <c r="NHY67" s="824">
        <f t="shared" ref="NHY67" si="13047">NHY60*$C$65*$C67</f>
        <v>0</v>
      </c>
      <c r="NIA67" s="824">
        <f t="shared" ref="NIA67" si="13048">NIA60*$C$65*$C67</f>
        <v>0</v>
      </c>
      <c r="NIC67" s="824">
        <f t="shared" ref="NIC67" si="13049">NIC60*$C$65*$C67</f>
        <v>0</v>
      </c>
      <c r="NIE67" s="824">
        <f t="shared" ref="NIE67" si="13050">NIE60*$C$65*$C67</f>
        <v>0</v>
      </c>
      <c r="NIG67" s="824">
        <f t="shared" ref="NIG67" si="13051">NIG60*$C$65*$C67</f>
        <v>0</v>
      </c>
      <c r="NII67" s="824">
        <f t="shared" ref="NII67" si="13052">NII60*$C$65*$C67</f>
        <v>0</v>
      </c>
      <c r="NIK67" s="824">
        <f t="shared" ref="NIK67" si="13053">NIK60*$C$65*$C67</f>
        <v>0</v>
      </c>
      <c r="NIM67" s="824">
        <f t="shared" ref="NIM67" si="13054">NIM60*$C$65*$C67</f>
        <v>0</v>
      </c>
      <c r="NIO67" s="824">
        <f t="shared" ref="NIO67" si="13055">NIO60*$C$65*$C67</f>
        <v>0</v>
      </c>
      <c r="NIQ67" s="824">
        <f t="shared" ref="NIQ67" si="13056">NIQ60*$C$65*$C67</f>
        <v>0</v>
      </c>
      <c r="NIS67" s="824">
        <f t="shared" ref="NIS67" si="13057">NIS60*$C$65*$C67</f>
        <v>0</v>
      </c>
      <c r="NIU67" s="824">
        <f t="shared" ref="NIU67" si="13058">NIU60*$C$65*$C67</f>
        <v>0</v>
      </c>
      <c r="NIW67" s="824">
        <f t="shared" ref="NIW67" si="13059">NIW60*$C$65*$C67</f>
        <v>0</v>
      </c>
      <c r="NIY67" s="824">
        <f t="shared" ref="NIY67" si="13060">NIY60*$C$65*$C67</f>
        <v>0</v>
      </c>
      <c r="NJA67" s="824">
        <f t="shared" ref="NJA67" si="13061">NJA60*$C$65*$C67</f>
        <v>0</v>
      </c>
      <c r="NJC67" s="824">
        <f t="shared" ref="NJC67" si="13062">NJC60*$C$65*$C67</f>
        <v>0</v>
      </c>
      <c r="NJE67" s="824">
        <f t="shared" ref="NJE67" si="13063">NJE60*$C$65*$C67</f>
        <v>0</v>
      </c>
      <c r="NJG67" s="824">
        <f t="shared" ref="NJG67" si="13064">NJG60*$C$65*$C67</f>
        <v>0</v>
      </c>
      <c r="NJI67" s="824">
        <f t="shared" ref="NJI67" si="13065">NJI60*$C$65*$C67</f>
        <v>0</v>
      </c>
      <c r="NJK67" s="824">
        <f t="shared" ref="NJK67" si="13066">NJK60*$C$65*$C67</f>
        <v>0</v>
      </c>
      <c r="NJM67" s="824">
        <f t="shared" ref="NJM67" si="13067">NJM60*$C$65*$C67</f>
        <v>0</v>
      </c>
      <c r="NJO67" s="824">
        <f t="shared" ref="NJO67" si="13068">NJO60*$C$65*$C67</f>
        <v>0</v>
      </c>
      <c r="NJQ67" s="824">
        <f t="shared" ref="NJQ67" si="13069">NJQ60*$C$65*$C67</f>
        <v>0</v>
      </c>
      <c r="NJS67" s="824">
        <f t="shared" ref="NJS67" si="13070">NJS60*$C$65*$C67</f>
        <v>0</v>
      </c>
      <c r="NJU67" s="824">
        <f t="shared" ref="NJU67" si="13071">NJU60*$C$65*$C67</f>
        <v>0</v>
      </c>
      <c r="NJW67" s="824">
        <f t="shared" ref="NJW67" si="13072">NJW60*$C$65*$C67</f>
        <v>0</v>
      </c>
      <c r="NJY67" s="824">
        <f t="shared" ref="NJY67" si="13073">NJY60*$C$65*$C67</f>
        <v>0</v>
      </c>
      <c r="NKA67" s="824">
        <f t="shared" ref="NKA67" si="13074">NKA60*$C$65*$C67</f>
        <v>0</v>
      </c>
      <c r="NKC67" s="824">
        <f t="shared" ref="NKC67" si="13075">NKC60*$C$65*$C67</f>
        <v>0</v>
      </c>
      <c r="NKE67" s="824">
        <f t="shared" ref="NKE67" si="13076">NKE60*$C$65*$C67</f>
        <v>0</v>
      </c>
      <c r="NKG67" s="824">
        <f t="shared" ref="NKG67" si="13077">NKG60*$C$65*$C67</f>
        <v>0</v>
      </c>
      <c r="NKI67" s="824">
        <f t="shared" ref="NKI67" si="13078">NKI60*$C$65*$C67</f>
        <v>0</v>
      </c>
      <c r="NKK67" s="824">
        <f t="shared" ref="NKK67" si="13079">NKK60*$C$65*$C67</f>
        <v>0</v>
      </c>
      <c r="NKM67" s="824">
        <f t="shared" ref="NKM67" si="13080">NKM60*$C$65*$C67</f>
        <v>0</v>
      </c>
      <c r="NKO67" s="824">
        <f t="shared" ref="NKO67" si="13081">NKO60*$C$65*$C67</f>
        <v>0</v>
      </c>
      <c r="NKQ67" s="824">
        <f t="shared" ref="NKQ67" si="13082">NKQ60*$C$65*$C67</f>
        <v>0</v>
      </c>
      <c r="NKS67" s="824">
        <f t="shared" ref="NKS67" si="13083">NKS60*$C$65*$C67</f>
        <v>0</v>
      </c>
      <c r="NKU67" s="824">
        <f t="shared" ref="NKU67" si="13084">NKU60*$C$65*$C67</f>
        <v>0</v>
      </c>
      <c r="NKW67" s="824">
        <f t="shared" ref="NKW67" si="13085">NKW60*$C$65*$C67</f>
        <v>0</v>
      </c>
      <c r="NKY67" s="824">
        <f t="shared" ref="NKY67" si="13086">NKY60*$C$65*$C67</f>
        <v>0</v>
      </c>
      <c r="NLA67" s="824">
        <f t="shared" ref="NLA67" si="13087">NLA60*$C$65*$C67</f>
        <v>0</v>
      </c>
      <c r="NLC67" s="824">
        <f t="shared" ref="NLC67" si="13088">NLC60*$C$65*$C67</f>
        <v>0</v>
      </c>
      <c r="NLE67" s="824">
        <f t="shared" ref="NLE67" si="13089">NLE60*$C$65*$C67</f>
        <v>0</v>
      </c>
      <c r="NLG67" s="824">
        <f t="shared" ref="NLG67" si="13090">NLG60*$C$65*$C67</f>
        <v>0</v>
      </c>
      <c r="NLI67" s="824">
        <f t="shared" ref="NLI67" si="13091">NLI60*$C$65*$C67</f>
        <v>0</v>
      </c>
      <c r="NLK67" s="824">
        <f t="shared" ref="NLK67" si="13092">NLK60*$C$65*$C67</f>
        <v>0</v>
      </c>
      <c r="NLM67" s="824">
        <f t="shared" ref="NLM67" si="13093">NLM60*$C$65*$C67</f>
        <v>0</v>
      </c>
      <c r="NLO67" s="824">
        <f t="shared" ref="NLO67" si="13094">NLO60*$C$65*$C67</f>
        <v>0</v>
      </c>
      <c r="NLQ67" s="824">
        <f t="shared" ref="NLQ67" si="13095">NLQ60*$C$65*$C67</f>
        <v>0</v>
      </c>
      <c r="NLS67" s="824">
        <f t="shared" ref="NLS67" si="13096">NLS60*$C$65*$C67</f>
        <v>0</v>
      </c>
      <c r="NLU67" s="824">
        <f t="shared" ref="NLU67" si="13097">NLU60*$C$65*$C67</f>
        <v>0</v>
      </c>
      <c r="NLW67" s="824">
        <f t="shared" ref="NLW67" si="13098">NLW60*$C$65*$C67</f>
        <v>0</v>
      </c>
      <c r="NLY67" s="824">
        <f t="shared" ref="NLY67" si="13099">NLY60*$C$65*$C67</f>
        <v>0</v>
      </c>
      <c r="NMA67" s="824">
        <f t="shared" ref="NMA67" si="13100">NMA60*$C$65*$C67</f>
        <v>0</v>
      </c>
      <c r="NMC67" s="824">
        <f t="shared" ref="NMC67" si="13101">NMC60*$C$65*$C67</f>
        <v>0</v>
      </c>
      <c r="NME67" s="824">
        <f t="shared" ref="NME67" si="13102">NME60*$C$65*$C67</f>
        <v>0</v>
      </c>
      <c r="NMG67" s="824">
        <f t="shared" ref="NMG67" si="13103">NMG60*$C$65*$C67</f>
        <v>0</v>
      </c>
      <c r="NMI67" s="824">
        <f t="shared" ref="NMI67" si="13104">NMI60*$C$65*$C67</f>
        <v>0</v>
      </c>
      <c r="NMK67" s="824">
        <f t="shared" ref="NMK67" si="13105">NMK60*$C$65*$C67</f>
        <v>0</v>
      </c>
      <c r="NMM67" s="824">
        <f t="shared" ref="NMM67" si="13106">NMM60*$C$65*$C67</f>
        <v>0</v>
      </c>
      <c r="NMO67" s="824">
        <f t="shared" ref="NMO67" si="13107">NMO60*$C$65*$C67</f>
        <v>0</v>
      </c>
      <c r="NMQ67" s="824">
        <f t="shared" ref="NMQ67" si="13108">NMQ60*$C$65*$C67</f>
        <v>0</v>
      </c>
      <c r="NMS67" s="824">
        <f t="shared" ref="NMS67" si="13109">NMS60*$C$65*$C67</f>
        <v>0</v>
      </c>
      <c r="NMU67" s="824">
        <f t="shared" ref="NMU67" si="13110">NMU60*$C$65*$C67</f>
        <v>0</v>
      </c>
      <c r="NMW67" s="824">
        <f t="shared" ref="NMW67" si="13111">NMW60*$C$65*$C67</f>
        <v>0</v>
      </c>
      <c r="NMY67" s="824">
        <f t="shared" ref="NMY67" si="13112">NMY60*$C$65*$C67</f>
        <v>0</v>
      </c>
      <c r="NNA67" s="824">
        <f t="shared" ref="NNA67" si="13113">NNA60*$C$65*$C67</f>
        <v>0</v>
      </c>
      <c r="NNC67" s="824">
        <f t="shared" ref="NNC67" si="13114">NNC60*$C$65*$C67</f>
        <v>0</v>
      </c>
      <c r="NNE67" s="824">
        <f t="shared" ref="NNE67" si="13115">NNE60*$C$65*$C67</f>
        <v>0</v>
      </c>
      <c r="NNG67" s="824">
        <f t="shared" ref="NNG67" si="13116">NNG60*$C$65*$C67</f>
        <v>0</v>
      </c>
      <c r="NNI67" s="824">
        <f t="shared" ref="NNI67" si="13117">NNI60*$C$65*$C67</f>
        <v>0</v>
      </c>
      <c r="NNK67" s="824">
        <f t="shared" ref="NNK67" si="13118">NNK60*$C$65*$C67</f>
        <v>0</v>
      </c>
      <c r="NNM67" s="824">
        <f t="shared" ref="NNM67" si="13119">NNM60*$C$65*$C67</f>
        <v>0</v>
      </c>
      <c r="NNO67" s="824">
        <f t="shared" ref="NNO67" si="13120">NNO60*$C$65*$C67</f>
        <v>0</v>
      </c>
      <c r="NNQ67" s="824">
        <f t="shared" ref="NNQ67" si="13121">NNQ60*$C$65*$C67</f>
        <v>0</v>
      </c>
      <c r="NNS67" s="824">
        <f t="shared" ref="NNS67" si="13122">NNS60*$C$65*$C67</f>
        <v>0</v>
      </c>
      <c r="NNU67" s="824">
        <f t="shared" ref="NNU67" si="13123">NNU60*$C$65*$C67</f>
        <v>0</v>
      </c>
      <c r="NNW67" s="824">
        <f t="shared" ref="NNW67" si="13124">NNW60*$C$65*$C67</f>
        <v>0</v>
      </c>
      <c r="NNY67" s="824">
        <f t="shared" ref="NNY67" si="13125">NNY60*$C$65*$C67</f>
        <v>0</v>
      </c>
      <c r="NOA67" s="824">
        <f t="shared" ref="NOA67" si="13126">NOA60*$C$65*$C67</f>
        <v>0</v>
      </c>
      <c r="NOC67" s="824">
        <f t="shared" ref="NOC67" si="13127">NOC60*$C$65*$C67</f>
        <v>0</v>
      </c>
      <c r="NOE67" s="824">
        <f t="shared" ref="NOE67" si="13128">NOE60*$C$65*$C67</f>
        <v>0</v>
      </c>
      <c r="NOG67" s="824">
        <f t="shared" ref="NOG67" si="13129">NOG60*$C$65*$C67</f>
        <v>0</v>
      </c>
      <c r="NOI67" s="824">
        <f t="shared" ref="NOI67" si="13130">NOI60*$C$65*$C67</f>
        <v>0</v>
      </c>
      <c r="NOK67" s="824">
        <f t="shared" ref="NOK67" si="13131">NOK60*$C$65*$C67</f>
        <v>0</v>
      </c>
      <c r="NOM67" s="824">
        <f t="shared" ref="NOM67" si="13132">NOM60*$C$65*$C67</f>
        <v>0</v>
      </c>
      <c r="NOO67" s="824">
        <f t="shared" ref="NOO67" si="13133">NOO60*$C$65*$C67</f>
        <v>0</v>
      </c>
      <c r="NOQ67" s="824">
        <f t="shared" ref="NOQ67" si="13134">NOQ60*$C$65*$C67</f>
        <v>0</v>
      </c>
      <c r="NOS67" s="824">
        <f t="shared" ref="NOS67" si="13135">NOS60*$C$65*$C67</f>
        <v>0</v>
      </c>
      <c r="NOU67" s="824">
        <f t="shared" ref="NOU67" si="13136">NOU60*$C$65*$C67</f>
        <v>0</v>
      </c>
      <c r="NOW67" s="824">
        <f t="shared" ref="NOW67" si="13137">NOW60*$C$65*$C67</f>
        <v>0</v>
      </c>
      <c r="NOY67" s="824">
        <f t="shared" ref="NOY67" si="13138">NOY60*$C$65*$C67</f>
        <v>0</v>
      </c>
      <c r="NPA67" s="824">
        <f t="shared" ref="NPA67" si="13139">NPA60*$C$65*$C67</f>
        <v>0</v>
      </c>
      <c r="NPC67" s="824">
        <f t="shared" ref="NPC67" si="13140">NPC60*$C$65*$C67</f>
        <v>0</v>
      </c>
      <c r="NPE67" s="824">
        <f t="shared" ref="NPE67" si="13141">NPE60*$C$65*$C67</f>
        <v>0</v>
      </c>
      <c r="NPG67" s="824">
        <f t="shared" ref="NPG67" si="13142">NPG60*$C$65*$C67</f>
        <v>0</v>
      </c>
      <c r="NPI67" s="824">
        <f t="shared" ref="NPI67" si="13143">NPI60*$C$65*$C67</f>
        <v>0</v>
      </c>
      <c r="NPK67" s="824">
        <f t="shared" ref="NPK67" si="13144">NPK60*$C$65*$C67</f>
        <v>0</v>
      </c>
      <c r="NPM67" s="824">
        <f t="shared" ref="NPM67" si="13145">NPM60*$C$65*$C67</f>
        <v>0</v>
      </c>
      <c r="NPO67" s="824">
        <f t="shared" ref="NPO67" si="13146">NPO60*$C$65*$C67</f>
        <v>0</v>
      </c>
      <c r="NPQ67" s="824">
        <f t="shared" ref="NPQ67" si="13147">NPQ60*$C$65*$C67</f>
        <v>0</v>
      </c>
      <c r="NPS67" s="824">
        <f t="shared" ref="NPS67" si="13148">NPS60*$C$65*$C67</f>
        <v>0</v>
      </c>
      <c r="NPU67" s="824">
        <f t="shared" ref="NPU67" si="13149">NPU60*$C$65*$C67</f>
        <v>0</v>
      </c>
      <c r="NPW67" s="824">
        <f t="shared" ref="NPW67" si="13150">NPW60*$C$65*$C67</f>
        <v>0</v>
      </c>
      <c r="NPY67" s="824">
        <f t="shared" ref="NPY67" si="13151">NPY60*$C$65*$C67</f>
        <v>0</v>
      </c>
      <c r="NQA67" s="824">
        <f t="shared" ref="NQA67" si="13152">NQA60*$C$65*$C67</f>
        <v>0</v>
      </c>
      <c r="NQC67" s="824">
        <f t="shared" ref="NQC67" si="13153">NQC60*$C$65*$C67</f>
        <v>0</v>
      </c>
      <c r="NQE67" s="824">
        <f t="shared" ref="NQE67" si="13154">NQE60*$C$65*$C67</f>
        <v>0</v>
      </c>
      <c r="NQG67" s="824">
        <f t="shared" ref="NQG67" si="13155">NQG60*$C$65*$C67</f>
        <v>0</v>
      </c>
      <c r="NQI67" s="824">
        <f t="shared" ref="NQI67" si="13156">NQI60*$C$65*$C67</f>
        <v>0</v>
      </c>
      <c r="NQK67" s="824">
        <f t="shared" ref="NQK67" si="13157">NQK60*$C$65*$C67</f>
        <v>0</v>
      </c>
      <c r="NQM67" s="824">
        <f t="shared" ref="NQM67" si="13158">NQM60*$C$65*$C67</f>
        <v>0</v>
      </c>
      <c r="NQO67" s="824">
        <f t="shared" ref="NQO67" si="13159">NQO60*$C$65*$C67</f>
        <v>0</v>
      </c>
      <c r="NQQ67" s="824">
        <f t="shared" ref="NQQ67" si="13160">NQQ60*$C$65*$C67</f>
        <v>0</v>
      </c>
      <c r="NQS67" s="824">
        <f t="shared" ref="NQS67" si="13161">NQS60*$C$65*$C67</f>
        <v>0</v>
      </c>
      <c r="NQU67" s="824">
        <f t="shared" ref="NQU67" si="13162">NQU60*$C$65*$C67</f>
        <v>0</v>
      </c>
      <c r="NQW67" s="824">
        <f t="shared" ref="NQW67" si="13163">NQW60*$C$65*$C67</f>
        <v>0</v>
      </c>
      <c r="NQY67" s="824">
        <f t="shared" ref="NQY67" si="13164">NQY60*$C$65*$C67</f>
        <v>0</v>
      </c>
      <c r="NRA67" s="824">
        <f t="shared" ref="NRA67" si="13165">NRA60*$C$65*$C67</f>
        <v>0</v>
      </c>
      <c r="NRC67" s="824">
        <f t="shared" ref="NRC67" si="13166">NRC60*$C$65*$C67</f>
        <v>0</v>
      </c>
      <c r="NRE67" s="824">
        <f t="shared" ref="NRE67" si="13167">NRE60*$C$65*$C67</f>
        <v>0</v>
      </c>
      <c r="NRG67" s="824">
        <f t="shared" ref="NRG67" si="13168">NRG60*$C$65*$C67</f>
        <v>0</v>
      </c>
      <c r="NRI67" s="824">
        <f t="shared" ref="NRI67" si="13169">NRI60*$C$65*$C67</f>
        <v>0</v>
      </c>
      <c r="NRK67" s="824">
        <f t="shared" ref="NRK67" si="13170">NRK60*$C$65*$C67</f>
        <v>0</v>
      </c>
      <c r="NRM67" s="824">
        <f t="shared" ref="NRM67" si="13171">NRM60*$C$65*$C67</f>
        <v>0</v>
      </c>
      <c r="NRO67" s="824">
        <f t="shared" ref="NRO67" si="13172">NRO60*$C$65*$C67</f>
        <v>0</v>
      </c>
      <c r="NRQ67" s="824">
        <f t="shared" ref="NRQ67" si="13173">NRQ60*$C$65*$C67</f>
        <v>0</v>
      </c>
      <c r="NRS67" s="824">
        <f t="shared" ref="NRS67" si="13174">NRS60*$C$65*$C67</f>
        <v>0</v>
      </c>
      <c r="NRU67" s="824">
        <f t="shared" ref="NRU67" si="13175">NRU60*$C$65*$C67</f>
        <v>0</v>
      </c>
      <c r="NRW67" s="824">
        <f t="shared" ref="NRW67" si="13176">NRW60*$C$65*$C67</f>
        <v>0</v>
      </c>
      <c r="NRY67" s="824">
        <f t="shared" ref="NRY67" si="13177">NRY60*$C$65*$C67</f>
        <v>0</v>
      </c>
      <c r="NSA67" s="824">
        <f t="shared" ref="NSA67" si="13178">NSA60*$C$65*$C67</f>
        <v>0</v>
      </c>
      <c r="NSC67" s="824">
        <f t="shared" ref="NSC67" si="13179">NSC60*$C$65*$C67</f>
        <v>0</v>
      </c>
      <c r="NSE67" s="824">
        <f t="shared" ref="NSE67" si="13180">NSE60*$C$65*$C67</f>
        <v>0</v>
      </c>
      <c r="NSG67" s="824">
        <f t="shared" ref="NSG67" si="13181">NSG60*$C$65*$C67</f>
        <v>0</v>
      </c>
      <c r="NSI67" s="824">
        <f t="shared" ref="NSI67" si="13182">NSI60*$C$65*$C67</f>
        <v>0</v>
      </c>
      <c r="NSK67" s="824">
        <f t="shared" ref="NSK67" si="13183">NSK60*$C$65*$C67</f>
        <v>0</v>
      </c>
      <c r="NSM67" s="824">
        <f t="shared" ref="NSM67" si="13184">NSM60*$C$65*$C67</f>
        <v>0</v>
      </c>
      <c r="NSO67" s="824">
        <f t="shared" ref="NSO67" si="13185">NSO60*$C$65*$C67</f>
        <v>0</v>
      </c>
      <c r="NSQ67" s="824">
        <f t="shared" ref="NSQ67" si="13186">NSQ60*$C$65*$C67</f>
        <v>0</v>
      </c>
      <c r="NSS67" s="824">
        <f t="shared" ref="NSS67" si="13187">NSS60*$C$65*$C67</f>
        <v>0</v>
      </c>
      <c r="NSU67" s="824">
        <f t="shared" ref="NSU67" si="13188">NSU60*$C$65*$C67</f>
        <v>0</v>
      </c>
      <c r="NSW67" s="824">
        <f t="shared" ref="NSW67" si="13189">NSW60*$C$65*$C67</f>
        <v>0</v>
      </c>
      <c r="NSY67" s="824">
        <f t="shared" ref="NSY67" si="13190">NSY60*$C$65*$C67</f>
        <v>0</v>
      </c>
      <c r="NTA67" s="824">
        <f t="shared" ref="NTA67" si="13191">NTA60*$C$65*$C67</f>
        <v>0</v>
      </c>
      <c r="NTC67" s="824">
        <f t="shared" ref="NTC67" si="13192">NTC60*$C$65*$C67</f>
        <v>0</v>
      </c>
      <c r="NTE67" s="824">
        <f t="shared" ref="NTE67" si="13193">NTE60*$C$65*$C67</f>
        <v>0</v>
      </c>
      <c r="NTG67" s="824">
        <f t="shared" ref="NTG67" si="13194">NTG60*$C$65*$C67</f>
        <v>0</v>
      </c>
      <c r="NTI67" s="824">
        <f t="shared" ref="NTI67" si="13195">NTI60*$C$65*$C67</f>
        <v>0</v>
      </c>
      <c r="NTK67" s="824">
        <f t="shared" ref="NTK67" si="13196">NTK60*$C$65*$C67</f>
        <v>0</v>
      </c>
      <c r="NTM67" s="824">
        <f t="shared" ref="NTM67" si="13197">NTM60*$C$65*$C67</f>
        <v>0</v>
      </c>
      <c r="NTO67" s="824">
        <f t="shared" ref="NTO67" si="13198">NTO60*$C$65*$C67</f>
        <v>0</v>
      </c>
      <c r="NTQ67" s="824">
        <f t="shared" ref="NTQ67" si="13199">NTQ60*$C$65*$C67</f>
        <v>0</v>
      </c>
      <c r="NTS67" s="824">
        <f t="shared" ref="NTS67" si="13200">NTS60*$C$65*$C67</f>
        <v>0</v>
      </c>
      <c r="NTU67" s="824">
        <f t="shared" ref="NTU67" si="13201">NTU60*$C$65*$C67</f>
        <v>0</v>
      </c>
      <c r="NTW67" s="824">
        <f t="shared" ref="NTW67" si="13202">NTW60*$C$65*$C67</f>
        <v>0</v>
      </c>
      <c r="NTY67" s="824">
        <f t="shared" ref="NTY67" si="13203">NTY60*$C$65*$C67</f>
        <v>0</v>
      </c>
      <c r="NUA67" s="824">
        <f t="shared" ref="NUA67" si="13204">NUA60*$C$65*$C67</f>
        <v>0</v>
      </c>
      <c r="NUC67" s="824">
        <f t="shared" ref="NUC67" si="13205">NUC60*$C$65*$C67</f>
        <v>0</v>
      </c>
      <c r="NUE67" s="824">
        <f t="shared" ref="NUE67" si="13206">NUE60*$C$65*$C67</f>
        <v>0</v>
      </c>
      <c r="NUG67" s="824">
        <f t="shared" ref="NUG67" si="13207">NUG60*$C$65*$C67</f>
        <v>0</v>
      </c>
      <c r="NUI67" s="824">
        <f t="shared" ref="NUI67" si="13208">NUI60*$C$65*$C67</f>
        <v>0</v>
      </c>
      <c r="NUK67" s="824">
        <f t="shared" ref="NUK67" si="13209">NUK60*$C$65*$C67</f>
        <v>0</v>
      </c>
      <c r="NUM67" s="824">
        <f t="shared" ref="NUM67" si="13210">NUM60*$C$65*$C67</f>
        <v>0</v>
      </c>
      <c r="NUO67" s="824">
        <f t="shared" ref="NUO67" si="13211">NUO60*$C$65*$C67</f>
        <v>0</v>
      </c>
      <c r="NUQ67" s="824">
        <f t="shared" ref="NUQ67" si="13212">NUQ60*$C$65*$C67</f>
        <v>0</v>
      </c>
      <c r="NUS67" s="824">
        <f t="shared" ref="NUS67" si="13213">NUS60*$C$65*$C67</f>
        <v>0</v>
      </c>
      <c r="NUU67" s="824">
        <f t="shared" ref="NUU67" si="13214">NUU60*$C$65*$C67</f>
        <v>0</v>
      </c>
      <c r="NUW67" s="824">
        <f t="shared" ref="NUW67" si="13215">NUW60*$C$65*$C67</f>
        <v>0</v>
      </c>
      <c r="NUY67" s="824">
        <f t="shared" ref="NUY67" si="13216">NUY60*$C$65*$C67</f>
        <v>0</v>
      </c>
      <c r="NVA67" s="824">
        <f t="shared" ref="NVA67" si="13217">NVA60*$C$65*$C67</f>
        <v>0</v>
      </c>
      <c r="NVC67" s="824">
        <f t="shared" ref="NVC67" si="13218">NVC60*$C$65*$C67</f>
        <v>0</v>
      </c>
      <c r="NVE67" s="824">
        <f t="shared" ref="NVE67" si="13219">NVE60*$C$65*$C67</f>
        <v>0</v>
      </c>
      <c r="NVG67" s="824">
        <f t="shared" ref="NVG67" si="13220">NVG60*$C$65*$C67</f>
        <v>0</v>
      </c>
      <c r="NVI67" s="824">
        <f t="shared" ref="NVI67" si="13221">NVI60*$C$65*$C67</f>
        <v>0</v>
      </c>
      <c r="NVK67" s="824">
        <f t="shared" ref="NVK67" si="13222">NVK60*$C$65*$C67</f>
        <v>0</v>
      </c>
      <c r="NVM67" s="824">
        <f t="shared" ref="NVM67" si="13223">NVM60*$C$65*$C67</f>
        <v>0</v>
      </c>
      <c r="NVO67" s="824">
        <f t="shared" ref="NVO67" si="13224">NVO60*$C$65*$C67</f>
        <v>0</v>
      </c>
      <c r="NVQ67" s="824">
        <f t="shared" ref="NVQ67" si="13225">NVQ60*$C$65*$C67</f>
        <v>0</v>
      </c>
      <c r="NVS67" s="824">
        <f t="shared" ref="NVS67" si="13226">NVS60*$C$65*$C67</f>
        <v>0</v>
      </c>
      <c r="NVU67" s="824">
        <f t="shared" ref="NVU67" si="13227">NVU60*$C$65*$C67</f>
        <v>0</v>
      </c>
      <c r="NVW67" s="824">
        <f t="shared" ref="NVW67" si="13228">NVW60*$C$65*$C67</f>
        <v>0</v>
      </c>
      <c r="NVY67" s="824">
        <f t="shared" ref="NVY67" si="13229">NVY60*$C$65*$C67</f>
        <v>0</v>
      </c>
      <c r="NWA67" s="824">
        <f t="shared" ref="NWA67" si="13230">NWA60*$C$65*$C67</f>
        <v>0</v>
      </c>
      <c r="NWC67" s="824">
        <f t="shared" ref="NWC67" si="13231">NWC60*$C$65*$C67</f>
        <v>0</v>
      </c>
      <c r="NWE67" s="824">
        <f t="shared" ref="NWE67" si="13232">NWE60*$C$65*$C67</f>
        <v>0</v>
      </c>
      <c r="NWG67" s="824">
        <f t="shared" ref="NWG67" si="13233">NWG60*$C$65*$C67</f>
        <v>0</v>
      </c>
      <c r="NWI67" s="824">
        <f t="shared" ref="NWI67" si="13234">NWI60*$C$65*$C67</f>
        <v>0</v>
      </c>
      <c r="NWK67" s="824">
        <f t="shared" ref="NWK67" si="13235">NWK60*$C$65*$C67</f>
        <v>0</v>
      </c>
      <c r="NWM67" s="824">
        <f t="shared" ref="NWM67" si="13236">NWM60*$C$65*$C67</f>
        <v>0</v>
      </c>
      <c r="NWO67" s="824">
        <f t="shared" ref="NWO67" si="13237">NWO60*$C$65*$C67</f>
        <v>0</v>
      </c>
      <c r="NWQ67" s="824">
        <f t="shared" ref="NWQ67" si="13238">NWQ60*$C$65*$C67</f>
        <v>0</v>
      </c>
      <c r="NWS67" s="824">
        <f t="shared" ref="NWS67" si="13239">NWS60*$C$65*$C67</f>
        <v>0</v>
      </c>
      <c r="NWU67" s="824">
        <f t="shared" ref="NWU67" si="13240">NWU60*$C$65*$C67</f>
        <v>0</v>
      </c>
      <c r="NWW67" s="824">
        <f t="shared" ref="NWW67" si="13241">NWW60*$C$65*$C67</f>
        <v>0</v>
      </c>
      <c r="NWY67" s="824">
        <f t="shared" ref="NWY67" si="13242">NWY60*$C$65*$C67</f>
        <v>0</v>
      </c>
      <c r="NXA67" s="824">
        <f t="shared" ref="NXA67" si="13243">NXA60*$C$65*$C67</f>
        <v>0</v>
      </c>
      <c r="NXC67" s="824">
        <f t="shared" ref="NXC67" si="13244">NXC60*$C$65*$C67</f>
        <v>0</v>
      </c>
      <c r="NXE67" s="824">
        <f t="shared" ref="NXE67" si="13245">NXE60*$C$65*$C67</f>
        <v>0</v>
      </c>
      <c r="NXG67" s="824">
        <f t="shared" ref="NXG67" si="13246">NXG60*$C$65*$C67</f>
        <v>0</v>
      </c>
      <c r="NXI67" s="824">
        <f t="shared" ref="NXI67" si="13247">NXI60*$C$65*$C67</f>
        <v>0</v>
      </c>
      <c r="NXK67" s="824">
        <f t="shared" ref="NXK67" si="13248">NXK60*$C$65*$C67</f>
        <v>0</v>
      </c>
      <c r="NXM67" s="824">
        <f t="shared" ref="NXM67" si="13249">NXM60*$C$65*$C67</f>
        <v>0</v>
      </c>
      <c r="NXO67" s="824">
        <f t="shared" ref="NXO67" si="13250">NXO60*$C$65*$C67</f>
        <v>0</v>
      </c>
      <c r="NXQ67" s="824">
        <f t="shared" ref="NXQ67" si="13251">NXQ60*$C$65*$C67</f>
        <v>0</v>
      </c>
      <c r="NXS67" s="824">
        <f t="shared" ref="NXS67" si="13252">NXS60*$C$65*$C67</f>
        <v>0</v>
      </c>
      <c r="NXU67" s="824">
        <f t="shared" ref="NXU67" si="13253">NXU60*$C$65*$C67</f>
        <v>0</v>
      </c>
      <c r="NXW67" s="824">
        <f t="shared" ref="NXW67" si="13254">NXW60*$C$65*$C67</f>
        <v>0</v>
      </c>
      <c r="NXY67" s="824">
        <f t="shared" ref="NXY67" si="13255">NXY60*$C$65*$C67</f>
        <v>0</v>
      </c>
      <c r="NYA67" s="824">
        <f t="shared" ref="NYA67" si="13256">NYA60*$C$65*$C67</f>
        <v>0</v>
      </c>
      <c r="NYC67" s="824">
        <f t="shared" ref="NYC67" si="13257">NYC60*$C$65*$C67</f>
        <v>0</v>
      </c>
      <c r="NYE67" s="824">
        <f t="shared" ref="NYE67" si="13258">NYE60*$C$65*$C67</f>
        <v>0</v>
      </c>
      <c r="NYG67" s="824">
        <f t="shared" ref="NYG67" si="13259">NYG60*$C$65*$C67</f>
        <v>0</v>
      </c>
      <c r="NYI67" s="824">
        <f t="shared" ref="NYI67" si="13260">NYI60*$C$65*$C67</f>
        <v>0</v>
      </c>
      <c r="NYK67" s="824">
        <f t="shared" ref="NYK67" si="13261">NYK60*$C$65*$C67</f>
        <v>0</v>
      </c>
      <c r="NYM67" s="824">
        <f t="shared" ref="NYM67" si="13262">NYM60*$C$65*$C67</f>
        <v>0</v>
      </c>
      <c r="NYO67" s="824">
        <f t="shared" ref="NYO67" si="13263">NYO60*$C$65*$C67</f>
        <v>0</v>
      </c>
      <c r="NYQ67" s="824">
        <f t="shared" ref="NYQ67" si="13264">NYQ60*$C$65*$C67</f>
        <v>0</v>
      </c>
      <c r="NYS67" s="824">
        <f t="shared" ref="NYS67" si="13265">NYS60*$C$65*$C67</f>
        <v>0</v>
      </c>
      <c r="NYU67" s="824">
        <f t="shared" ref="NYU67" si="13266">NYU60*$C$65*$C67</f>
        <v>0</v>
      </c>
      <c r="NYW67" s="824">
        <f t="shared" ref="NYW67" si="13267">NYW60*$C$65*$C67</f>
        <v>0</v>
      </c>
      <c r="NYY67" s="824">
        <f t="shared" ref="NYY67" si="13268">NYY60*$C$65*$C67</f>
        <v>0</v>
      </c>
      <c r="NZA67" s="824">
        <f t="shared" ref="NZA67" si="13269">NZA60*$C$65*$C67</f>
        <v>0</v>
      </c>
      <c r="NZC67" s="824">
        <f t="shared" ref="NZC67" si="13270">NZC60*$C$65*$C67</f>
        <v>0</v>
      </c>
      <c r="NZE67" s="824">
        <f t="shared" ref="NZE67" si="13271">NZE60*$C$65*$C67</f>
        <v>0</v>
      </c>
      <c r="NZG67" s="824">
        <f t="shared" ref="NZG67" si="13272">NZG60*$C$65*$C67</f>
        <v>0</v>
      </c>
      <c r="NZI67" s="824">
        <f t="shared" ref="NZI67" si="13273">NZI60*$C$65*$C67</f>
        <v>0</v>
      </c>
      <c r="NZK67" s="824">
        <f t="shared" ref="NZK67" si="13274">NZK60*$C$65*$C67</f>
        <v>0</v>
      </c>
      <c r="NZM67" s="824">
        <f t="shared" ref="NZM67" si="13275">NZM60*$C$65*$C67</f>
        <v>0</v>
      </c>
      <c r="NZO67" s="824">
        <f t="shared" ref="NZO67" si="13276">NZO60*$C$65*$C67</f>
        <v>0</v>
      </c>
      <c r="NZQ67" s="824">
        <f t="shared" ref="NZQ67" si="13277">NZQ60*$C$65*$C67</f>
        <v>0</v>
      </c>
      <c r="NZS67" s="824">
        <f t="shared" ref="NZS67" si="13278">NZS60*$C$65*$C67</f>
        <v>0</v>
      </c>
      <c r="NZU67" s="824">
        <f t="shared" ref="NZU67" si="13279">NZU60*$C$65*$C67</f>
        <v>0</v>
      </c>
      <c r="NZW67" s="824">
        <f t="shared" ref="NZW67" si="13280">NZW60*$C$65*$C67</f>
        <v>0</v>
      </c>
      <c r="NZY67" s="824">
        <f t="shared" ref="NZY67" si="13281">NZY60*$C$65*$C67</f>
        <v>0</v>
      </c>
      <c r="OAA67" s="824">
        <f t="shared" ref="OAA67" si="13282">OAA60*$C$65*$C67</f>
        <v>0</v>
      </c>
      <c r="OAC67" s="824">
        <f t="shared" ref="OAC67" si="13283">OAC60*$C$65*$C67</f>
        <v>0</v>
      </c>
      <c r="OAE67" s="824">
        <f t="shared" ref="OAE67" si="13284">OAE60*$C$65*$C67</f>
        <v>0</v>
      </c>
      <c r="OAG67" s="824">
        <f t="shared" ref="OAG67" si="13285">OAG60*$C$65*$C67</f>
        <v>0</v>
      </c>
      <c r="OAI67" s="824">
        <f t="shared" ref="OAI67" si="13286">OAI60*$C$65*$C67</f>
        <v>0</v>
      </c>
      <c r="OAK67" s="824">
        <f t="shared" ref="OAK67" si="13287">OAK60*$C$65*$C67</f>
        <v>0</v>
      </c>
      <c r="OAM67" s="824">
        <f t="shared" ref="OAM67" si="13288">OAM60*$C$65*$C67</f>
        <v>0</v>
      </c>
      <c r="OAO67" s="824">
        <f t="shared" ref="OAO67" si="13289">OAO60*$C$65*$C67</f>
        <v>0</v>
      </c>
      <c r="OAQ67" s="824">
        <f t="shared" ref="OAQ67" si="13290">OAQ60*$C$65*$C67</f>
        <v>0</v>
      </c>
      <c r="OAS67" s="824">
        <f t="shared" ref="OAS67" si="13291">OAS60*$C$65*$C67</f>
        <v>0</v>
      </c>
      <c r="OAU67" s="824">
        <f t="shared" ref="OAU67" si="13292">OAU60*$C$65*$C67</f>
        <v>0</v>
      </c>
      <c r="OAW67" s="824">
        <f t="shared" ref="OAW67" si="13293">OAW60*$C$65*$C67</f>
        <v>0</v>
      </c>
      <c r="OAY67" s="824">
        <f t="shared" ref="OAY67" si="13294">OAY60*$C$65*$C67</f>
        <v>0</v>
      </c>
      <c r="OBA67" s="824">
        <f t="shared" ref="OBA67" si="13295">OBA60*$C$65*$C67</f>
        <v>0</v>
      </c>
      <c r="OBC67" s="824">
        <f t="shared" ref="OBC67" si="13296">OBC60*$C$65*$C67</f>
        <v>0</v>
      </c>
      <c r="OBE67" s="824">
        <f t="shared" ref="OBE67" si="13297">OBE60*$C$65*$C67</f>
        <v>0</v>
      </c>
      <c r="OBG67" s="824">
        <f t="shared" ref="OBG67" si="13298">OBG60*$C$65*$C67</f>
        <v>0</v>
      </c>
      <c r="OBI67" s="824">
        <f t="shared" ref="OBI67" si="13299">OBI60*$C$65*$C67</f>
        <v>0</v>
      </c>
      <c r="OBK67" s="824">
        <f t="shared" ref="OBK67" si="13300">OBK60*$C$65*$C67</f>
        <v>0</v>
      </c>
      <c r="OBM67" s="824">
        <f t="shared" ref="OBM67" si="13301">OBM60*$C$65*$C67</f>
        <v>0</v>
      </c>
      <c r="OBO67" s="824">
        <f t="shared" ref="OBO67" si="13302">OBO60*$C$65*$C67</f>
        <v>0</v>
      </c>
      <c r="OBQ67" s="824">
        <f t="shared" ref="OBQ67" si="13303">OBQ60*$C$65*$C67</f>
        <v>0</v>
      </c>
      <c r="OBS67" s="824">
        <f t="shared" ref="OBS67" si="13304">OBS60*$C$65*$C67</f>
        <v>0</v>
      </c>
      <c r="OBU67" s="824">
        <f t="shared" ref="OBU67" si="13305">OBU60*$C$65*$C67</f>
        <v>0</v>
      </c>
      <c r="OBW67" s="824">
        <f t="shared" ref="OBW67" si="13306">OBW60*$C$65*$C67</f>
        <v>0</v>
      </c>
      <c r="OBY67" s="824">
        <f t="shared" ref="OBY67" si="13307">OBY60*$C$65*$C67</f>
        <v>0</v>
      </c>
      <c r="OCA67" s="824">
        <f t="shared" ref="OCA67" si="13308">OCA60*$C$65*$C67</f>
        <v>0</v>
      </c>
      <c r="OCC67" s="824">
        <f t="shared" ref="OCC67" si="13309">OCC60*$C$65*$C67</f>
        <v>0</v>
      </c>
      <c r="OCE67" s="824">
        <f t="shared" ref="OCE67" si="13310">OCE60*$C$65*$C67</f>
        <v>0</v>
      </c>
      <c r="OCG67" s="824">
        <f t="shared" ref="OCG67" si="13311">OCG60*$C$65*$C67</f>
        <v>0</v>
      </c>
      <c r="OCI67" s="824">
        <f t="shared" ref="OCI67" si="13312">OCI60*$C$65*$C67</f>
        <v>0</v>
      </c>
      <c r="OCK67" s="824">
        <f t="shared" ref="OCK67" si="13313">OCK60*$C$65*$C67</f>
        <v>0</v>
      </c>
      <c r="OCM67" s="824">
        <f t="shared" ref="OCM67" si="13314">OCM60*$C$65*$C67</f>
        <v>0</v>
      </c>
      <c r="OCO67" s="824">
        <f t="shared" ref="OCO67" si="13315">OCO60*$C$65*$C67</f>
        <v>0</v>
      </c>
      <c r="OCQ67" s="824">
        <f t="shared" ref="OCQ67" si="13316">OCQ60*$C$65*$C67</f>
        <v>0</v>
      </c>
      <c r="OCS67" s="824">
        <f t="shared" ref="OCS67" si="13317">OCS60*$C$65*$C67</f>
        <v>0</v>
      </c>
      <c r="OCU67" s="824">
        <f t="shared" ref="OCU67" si="13318">OCU60*$C$65*$C67</f>
        <v>0</v>
      </c>
      <c r="OCW67" s="824">
        <f t="shared" ref="OCW67" si="13319">OCW60*$C$65*$C67</f>
        <v>0</v>
      </c>
      <c r="OCY67" s="824">
        <f t="shared" ref="OCY67" si="13320">OCY60*$C$65*$C67</f>
        <v>0</v>
      </c>
      <c r="ODA67" s="824">
        <f t="shared" ref="ODA67" si="13321">ODA60*$C$65*$C67</f>
        <v>0</v>
      </c>
      <c r="ODC67" s="824">
        <f t="shared" ref="ODC67" si="13322">ODC60*$C$65*$C67</f>
        <v>0</v>
      </c>
      <c r="ODE67" s="824">
        <f t="shared" ref="ODE67" si="13323">ODE60*$C$65*$C67</f>
        <v>0</v>
      </c>
      <c r="ODG67" s="824">
        <f t="shared" ref="ODG67" si="13324">ODG60*$C$65*$C67</f>
        <v>0</v>
      </c>
      <c r="ODI67" s="824">
        <f t="shared" ref="ODI67" si="13325">ODI60*$C$65*$C67</f>
        <v>0</v>
      </c>
      <c r="ODK67" s="824">
        <f t="shared" ref="ODK67" si="13326">ODK60*$C$65*$C67</f>
        <v>0</v>
      </c>
      <c r="ODM67" s="824">
        <f t="shared" ref="ODM67" si="13327">ODM60*$C$65*$C67</f>
        <v>0</v>
      </c>
      <c r="ODO67" s="824">
        <f t="shared" ref="ODO67" si="13328">ODO60*$C$65*$C67</f>
        <v>0</v>
      </c>
      <c r="ODQ67" s="824">
        <f t="shared" ref="ODQ67" si="13329">ODQ60*$C$65*$C67</f>
        <v>0</v>
      </c>
      <c r="ODS67" s="824">
        <f t="shared" ref="ODS67" si="13330">ODS60*$C$65*$C67</f>
        <v>0</v>
      </c>
      <c r="ODU67" s="824">
        <f t="shared" ref="ODU67" si="13331">ODU60*$C$65*$C67</f>
        <v>0</v>
      </c>
      <c r="ODW67" s="824">
        <f t="shared" ref="ODW67" si="13332">ODW60*$C$65*$C67</f>
        <v>0</v>
      </c>
      <c r="ODY67" s="824">
        <f t="shared" ref="ODY67" si="13333">ODY60*$C$65*$C67</f>
        <v>0</v>
      </c>
      <c r="OEA67" s="824">
        <f t="shared" ref="OEA67" si="13334">OEA60*$C$65*$C67</f>
        <v>0</v>
      </c>
      <c r="OEC67" s="824">
        <f t="shared" ref="OEC67" si="13335">OEC60*$C$65*$C67</f>
        <v>0</v>
      </c>
      <c r="OEE67" s="824">
        <f t="shared" ref="OEE67" si="13336">OEE60*$C$65*$C67</f>
        <v>0</v>
      </c>
      <c r="OEG67" s="824">
        <f t="shared" ref="OEG67" si="13337">OEG60*$C$65*$C67</f>
        <v>0</v>
      </c>
      <c r="OEI67" s="824">
        <f t="shared" ref="OEI67" si="13338">OEI60*$C$65*$C67</f>
        <v>0</v>
      </c>
      <c r="OEK67" s="824">
        <f t="shared" ref="OEK67" si="13339">OEK60*$C$65*$C67</f>
        <v>0</v>
      </c>
      <c r="OEM67" s="824">
        <f t="shared" ref="OEM67" si="13340">OEM60*$C$65*$C67</f>
        <v>0</v>
      </c>
      <c r="OEO67" s="824">
        <f t="shared" ref="OEO67" si="13341">OEO60*$C$65*$C67</f>
        <v>0</v>
      </c>
      <c r="OEQ67" s="824">
        <f t="shared" ref="OEQ67" si="13342">OEQ60*$C$65*$C67</f>
        <v>0</v>
      </c>
      <c r="OES67" s="824">
        <f t="shared" ref="OES67" si="13343">OES60*$C$65*$C67</f>
        <v>0</v>
      </c>
      <c r="OEU67" s="824">
        <f t="shared" ref="OEU67" si="13344">OEU60*$C$65*$C67</f>
        <v>0</v>
      </c>
      <c r="OEW67" s="824">
        <f t="shared" ref="OEW67" si="13345">OEW60*$C$65*$C67</f>
        <v>0</v>
      </c>
      <c r="OEY67" s="824">
        <f t="shared" ref="OEY67" si="13346">OEY60*$C$65*$C67</f>
        <v>0</v>
      </c>
      <c r="OFA67" s="824">
        <f t="shared" ref="OFA67" si="13347">OFA60*$C$65*$C67</f>
        <v>0</v>
      </c>
      <c r="OFC67" s="824">
        <f t="shared" ref="OFC67" si="13348">OFC60*$C$65*$C67</f>
        <v>0</v>
      </c>
      <c r="OFE67" s="824">
        <f t="shared" ref="OFE67" si="13349">OFE60*$C$65*$C67</f>
        <v>0</v>
      </c>
      <c r="OFG67" s="824">
        <f t="shared" ref="OFG67" si="13350">OFG60*$C$65*$C67</f>
        <v>0</v>
      </c>
      <c r="OFI67" s="824">
        <f t="shared" ref="OFI67" si="13351">OFI60*$C$65*$C67</f>
        <v>0</v>
      </c>
      <c r="OFK67" s="824">
        <f t="shared" ref="OFK67" si="13352">OFK60*$C$65*$C67</f>
        <v>0</v>
      </c>
      <c r="OFM67" s="824">
        <f t="shared" ref="OFM67" si="13353">OFM60*$C$65*$C67</f>
        <v>0</v>
      </c>
      <c r="OFO67" s="824">
        <f t="shared" ref="OFO67" si="13354">OFO60*$C$65*$C67</f>
        <v>0</v>
      </c>
      <c r="OFQ67" s="824">
        <f t="shared" ref="OFQ67" si="13355">OFQ60*$C$65*$C67</f>
        <v>0</v>
      </c>
      <c r="OFS67" s="824">
        <f t="shared" ref="OFS67" si="13356">OFS60*$C$65*$C67</f>
        <v>0</v>
      </c>
      <c r="OFU67" s="824">
        <f t="shared" ref="OFU67" si="13357">OFU60*$C$65*$C67</f>
        <v>0</v>
      </c>
      <c r="OFW67" s="824">
        <f t="shared" ref="OFW67" si="13358">OFW60*$C$65*$C67</f>
        <v>0</v>
      </c>
      <c r="OFY67" s="824">
        <f t="shared" ref="OFY67" si="13359">OFY60*$C$65*$C67</f>
        <v>0</v>
      </c>
      <c r="OGA67" s="824">
        <f t="shared" ref="OGA67" si="13360">OGA60*$C$65*$C67</f>
        <v>0</v>
      </c>
      <c r="OGC67" s="824">
        <f t="shared" ref="OGC67" si="13361">OGC60*$C$65*$C67</f>
        <v>0</v>
      </c>
      <c r="OGE67" s="824">
        <f t="shared" ref="OGE67" si="13362">OGE60*$C$65*$C67</f>
        <v>0</v>
      </c>
      <c r="OGG67" s="824">
        <f t="shared" ref="OGG67" si="13363">OGG60*$C$65*$C67</f>
        <v>0</v>
      </c>
      <c r="OGI67" s="824">
        <f t="shared" ref="OGI67" si="13364">OGI60*$C$65*$C67</f>
        <v>0</v>
      </c>
      <c r="OGK67" s="824">
        <f t="shared" ref="OGK67" si="13365">OGK60*$C$65*$C67</f>
        <v>0</v>
      </c>
      <c r="OGM67" s="824">
        <f t="shared" ref="OGM67" si="13366">OGM60*$C$65*$C67</f>
        <v>0</v>
      </c>
      <c r="OGO67" s="824">
        <f t="shared" ref="OGO67" si="13367">OGO60*$C$65*$C67</f>
        <v>0</v>
      </c>
      <c r="OGQ67" s="824">
        <f t="shared" ref="OGQ67" si="13368">OGQ60*$C$65*$C67</f>
        <v>0</v>
      </c>
      <c r="OGS67" s="824">
        <f t="shared" ref="OGS67" si="13369">OGS60*$C$65*$C67</f>
        <v>0</v>
      </c>
      <c r="OGU67" s="824">
        <f t="shared" ref="OGU67" si="13370">OGU60*$C$65*$C67</f>
        <v>0</v>
      </c>
      <c r="OGW67" s="824">
        <f t="shared" ref="OGW67" si="13371">OGW60*$C$65*$C67</f>
        <v>0</v>
      </c>
      <c r="OGY67" s="824">
        <f t="shared" ref="OGY67" si="13372">OGY60*$C$65*$C67</f>
        <v>0</v>
      </c>
      <c r="OHA67" s="824">
        <f t="shared" ref="OHA67" si="13373">OHA60*$C$65*$C67</f>
        <v>0</v>
      </c>
      <c r="OHC67" s="824">
        <f t="shared" ref="OHC67" si="13374">OHC60*$C$65*$C67</f>
        <v>0</v>
      </c>
      <c r="OHE67" s="824">
        <f t="shared" ref="OHE67" si="13375">OHE60*$C$65*$C67</f>
        <v>0</v>
      </c>
      <c r="OHG67" s="824">
        <f t="shared" ref="OHG67" si="13376">OHG60*$C$65*$C67</f>
        <v>0</v>
      </c>
      <c r="OHI67" s="824">
        <f t="shared" ref="OHI67" si="13377">OHI60*$C$65*$C67</f>
        <v>0</v>
      </c>
      <c r="OHK67" s="824">
        <f t="shared" ref="OHK67" si="13378">OHK60*$C$65*$C67</f>
        <v>0</v>
      </c>
      <c r="OHM67" s="824">
        <f t="shared" ref="OHM67" si="13379">OHM60*$C$65*$C67</f>
        <v>0</v>
      </c>
      <c r="OHO67" s="824">
        <f t="shared" ref="OHO67" si="13380">OHO60*$C$65*$C67</f>
        <v>0</v>
      </c>
      <c r="OHQ67" s="824">
        <f t="shared" ref="OHQ67" si="13381">OHQ60*$C$65*$C67</f>
        <v>0</v>
      </c>
      <c r="OHS67" s="824">
        <f t="shared" ref="OHS67" si="13382">OHS60*$C$65*$C67</f>
        <v>0</v>
      </c>
      <c r="OHU67" s="824">
        <f t="shared" ref="OHU67" si="13383">OHU60*$C$65*$C67</f>
        <v>0</v>
      </c>
      <c r="OHW67" s="824">
        <f t="shared" ref="OHW67" si="13384">OHW60*$C$65*$C67</f>
        <v>0</v>
      </c>
      <c r="OHY67" s="824">
        <f t="shared" ref="OHY67" si="13385">OHY60*$C$65*$C67</f>
        <v>0</v>
      </c>
      <c r="OIA67" s="824">
        <f t="shared" ref="OIA67" si="13386">OIA60*$C$65*$C67</f>
        <v>0</v>
      </c>
      <c r="OIC67" s="824">
        <f t="shared" ref="OIC67" si="13387">OIC60*$C$65*$C67</f>
        <v>0</v>
      </c>
      <c r="OIE67" s="824">
        <f t="shared" ref="OIE67" si="13388">OIE60*$C$65*$C67</f>
        <v>0</v>
      </c>
      <c r="OIG67" s="824">
        <f t="shared" ref="OIG67" si="13389">OIG60*$C$65*$C67</f>
        <v>0</v>
      </c>
      <c r="OII67" s="824">
        <f t="shared" ref="OII67" si="13390">OII60*$C$65*$C67</f>
        <v>0</v>
      </c>
      <c r="OIK67" s="824">
        <f t="shared" ref="OIK67" si="13391">OIK60*$C$65*$C67</f>
        <v>0</v>
      </c>
      <c r="OIM67" s="824">
        <f t="shared" ref="OIM67" si="13392">OIM60*$C$65*$C67</f>
        <v>0</v>
      </c>
      <c r="OIO67" s="824">
        <f t="shared" ref="OIO67" si="13393">OIO60*$C$65*$C67</f>
        <v>0</v>
      </c>
      <c r="OIQ67" s="824">
        <f t="shared" ref="OIQ67" si="13394">OIQ60*$C$65*$C67</f>
        <v>0</v>
      </c>
      <c r="OIS67" s="824">
        <f t="shared" ref="OIS67" si="13395">OIS60*$C$65*$C67</f>
        <v>0</v>
      </c>
      <c r="OIU67" s="824">
        <f t="shared" ref="OIU67" si="13396">OIU60*$C$65*$C67</f>
        <v>0</v>
      </c>
      <c r="OIW67" s="824">
        <f t="shared" ref="OIW67" si="13397">OIW60*$C$65*$C67</f>
        <v>0</v>
      </c>
      <c r="OIY67" s="824">
        <f t="shared" ref="OIY67" si="13398">OIY60*$C$65*$C67</f>
        <v>0</v>
      </c>
      <c r="OJA67" s="824">
        <f t="shared" ref="OJA67" si="13399">OJA60*$C$65*$C67</f>
        <v>0</v>
      </c>
      <c r="OJC67" s="824">
        <f t="shared" ref="OJC67" si="13400">OJC60*$C$65*$C67</f>
        <v>0</v>
      </c>
      <c r="OJE67" s="824">
        <f t="shared" ref="OJE67" si="13401">OJE60*$C$65*$C67</f>
        <v>0</v>
      </c>
      <c r="OJG67" s="824">
        <f t="shared" ref="OJG67" si="13402">OJG60*$C$65*$C67</f>
        <v>0</v>
      </c>
      <c r="OJI67" s="824">
        <f t="shared" ref="OJI67" si="13403">OJI60*$C$65*$C67</f>
        <v>0</v>
      </c>
      <c r="OJK67" s="824">
        <f t="shared" ref="OJK67" si="13404">OJK60*$C$65*$C67</f>
        <v>0</v>
      </c>
      <c r="OJM67" s="824">
        <f t="shared" ref="OJM67" si="13405">OJM60*$C$65*$C67</f>
        <v>0</v>
      </c>
      <c r="OJO67" s="824">
        <f t="shared" ref="OJO67" si="13406">OJO60*$C$65*$C67</f>
        <v>0</v>
      </c>
      <c r="OJQ67" s="824">
        <f t="shared" ref="OJQ67" si="13407">OJQ60*$C$65*$C67</f>
        <v>0</v>
      </c>
      <c r="OJS67" s="824">
        <f t="shared" ref="OJS67" si="13408">OJS60*$C$65*$C67</f>
        <v>0</v>
      </c>
      <c r="OJU67" s="824">
        <f t="shared" ref="OJU67" si="13409">OJU60*$C$65*$C67</f>
        <v>0</v>
      </c>
      <c r="OJW67" s="824">
        <f t="shared" ref="OJW67" si="13410">OJW60*$C$65*$C67</f>
        <v>0</v>
      </c>
      <c r="OJY67" s="824">
        <f t="shared" ref="OJY67" si="13411">OJY60*$C$65*$C67</f>
        <v>0</v>
      </c>
      <c r="OKA67" s="824">
        <f t="shared" ref="OKA67" si="13412">OKA60*$C$65*$C67</f>
        <v>0</v>
      </c>
      <c r="OKC67" s="824">
        <f t="shared" ref="OKC67" si="13413">OKC60*$C$65*$C67</f>
        <v>0</v>
      </c>
      <c r="OKE67" s="824">
        <f t="shared" ref="OKE67" si="13414">OKE60*$C$65*$C67</f>
        <v>0</v>
      </c>
      <c r="OKG67" s="824">
        <f t="shared" ref="OKG67" si="13415">OKG60*$C$65*$C67</f>
        <v>0</v>
      </c>
      <c r="OKI67" s="824">
        <f t="shared" ref="OKI67" si="13416">OKI60*$C$65*$C67</f>
        <v>0</v>
      </c>
      <c r="OKK67" s="824">
        <f t="shared" ref="OKK67" si="13417">OKK60*$C$65*$C67</f>
        <v>0</v>
      </c>
      <c r="OKM67" s="824">
        <f t="shared" ref="OKM67" si="13418">OKM60*$C$65*$C67</f>
        <v>0</v>
      </c>
      <c r="OKO67" s="824">
        <f t="shared" ref="OKO67" si="13419">OKO60*$C$65*$C67</f>
        <v>0</v>
      </c>
      <c r="OKQ67" s="824">
        <f t="shared" ref="OKQ67" si="13420">OKQ60*$C$65*$C67</f>
        <v>0</v>
      </c>
      <c r="OKS67" s="824">
        <f t="shared" ref="OKS67" si="13421">OKS60*$C$65*$C67</f>
        <v>0</v>
      </c>
      <c r="OKU67" s="824">
        <f t="shared" ref="OKU67" si="13422">OKU60*$C$65*$C67</f>
        <v>0</v>
      </c>
      <c r="OKW67" s="824">
        <f t="shared" ref="OKW67" si="13423">OKW60*$C$65*$C67</f>
        <v>0</v>
      </c>
      <c r="OKY67" s="824">
        <f t="shared" ref="OKY67" si="13424">OKY60*$C$65*$C67</f>
        <v>0</v>
      </c>
      <c r="OLA67" s="824">
        <f t="shared" ref="OLA67" si="13425">OLA60*$C$65*$C67</f>
        <v>0</v>
      </c>
      <c r="OLC67" s="824">
        <f t="shared" ref="OLC67" si="13426">OLC60*$C$65*$C67</f>
        <v>0</v>
      </c>
      <c r="OLE67" s="824">
        <f t="shared" ref="OLE67" si="13427">OLE60*$C$65*$C67</f>
        <v>0</v>
      </c>
      <c r="OLG67" s="824">
        <f t="shared" ref="OLG67" si="13428">OLG60*$C$65*$C67</f>
        <v>0</v>
      </c>
      <c r="OLI67" s="824">
        <f t="shared" ref="OLI67" si="13429">OLI60*$C$65*$C67</f>
        <v>0</v>
      </c>
      <c r="OLK67" s="824">
        <f t="shared" ref="OLK67" si="13430">OLK60*$C$65*$C67</f>
        <v>0</v>
      </c>
      <c r="OLM67" s="824">
        <f t="shared" ref="OLM67" si="13431">OLM60*$C$65*$C67</f>
        <v>0</v>
      </c>
      <c r="OLO67" s="824">
        <f t="shared" ref="OLO67" si="13432">OLO60*$C$65*$C67</f>
        <v>0</v>
      </c>
      <c r="OLQ67" s="824">
        <f t="shared" ref="OLQ67" si="13433">OLQ60*$C$65*$C67</f>
        <v>0</v>
      </c>
      <c r="OLS67" s="824">
        <f t="shared" ref="OLS67" si="13434">OLS60*$C$65*$C67</f>
        <v>0</v>
      </c>
      <c r="OLU67" s="824">
        <f t="shared" ref="OLU67" si="13435">OLU60*$C$65*$C67</f>
        <v>0</v>
      </c>
      <c r="OLW67" s="824">
        <f t="shared" ref="OLW67" si="13436">OLW60*$C$65*$C67</f>
        <v>0</v>
      </c>
      <c r="OLY67" s="824">
        <f t="shared" ref="OLY67" si="13437">OLY60*$C$65*$C67</f>
        <v>0</v>
      </c>
      <c r="OMA67" s="824">
        <f t="shared" ref="OMA67" si="13438">OMA60*$C$65*$C67</f>
        <v>0</v>
      </c>
      <c r="OMC67" s="824">
        <f t="shared" ref="OMC67" si="13439">OMC60*$C$65*$C67</f>
        <v>0</v>
      </c>
      <c r="OME67" s="824">
        <f t="shared" ref="OME67" si="13440">OME60*$C$65*$C67</f>
        <v>0</v>
      </c>
      <c r="OMG67" s="824">
        <f t="shared" ref="OMG67" si="13441">OMG60*$C$65*$C67</f>
        <v>0</v>
      </c>
      <c r="OMI67" s="824">
        <f t="shared" ref="OMI67" si="13442">OMI60*$C$65*$C67</f>
        <v>0</v>
      </c>
      <c r="OMK67" s="824">
        <f t="shared" ref="OMK67" si="13443">OMK60*$C$65*$C67</f>
        <v>0</v>
      </c>
      <c r="OMM67" s="824">
        <f t="shared" ref="OMM67" si="13444">OMM60*$C$65*$C67</f>
        <v>0</v>
      </c>
      <c r="OMO67" s="824">
        <f t="shared" ref="OMO67" si="13445">OMO60*$C$65*$C67</f>
        <v>0</v>
      </c>
      <c r="OMQ67" s="824">
        <f t="shared" ref="OMQ67" si="13446">OMQ60*$C$65*$C67</f>
        <v>0</v>
      </c>
      <c r="OMS67" s="824">
        <f t="shared" ref="OMS67" si="13447">OMS60*$C$65*$C67</f>
        <v>0</v>
      </c>
      <c r="OMU67" s="824">
        <f t="shared" ref="OMU67" si="13448">OMU60*$C$65*$C67</f>
        <v>0</v>
      </c>
      <c r="OMW67" s="824">
        <f t="shared" ref="OMW67" si="13449">OMW60*$C$65*$C67</f>
        <v>0</v>
      </c>
      <c r="OMY67" s="824">
        <f t="shared" ref="OMY67" si="13450">OMY60*$C$65*$C67</f>
        <v>0</v>
      </c>
      <c r="ONA67" s="824">
        <f t="shared" ref="ONA67" si="13451">ONA60*$C$65*$C67</f>
        <v>0</v>
      </c>
      <c r="ONC67" s="824">
        <f t="shared" ref="ONC67" si="13452">ONC60*$C$65*$C67</f>
        <v>0</v>
      </c>
      <c r="ONE67" s="824">
        <f t="shared" ref="ONE67" si="13453">ONE60*$C$65*$C67</f>
        <v>0</v>
      </c>
      <c r="ONG67" s="824">
        <f t="shared" ref="ONG67" si="13454">ONG60*$C$65*$C67</f>
        <v>0</v>
      </c>
      <c r="ONI67" s="824">
        <f t="shared" ref="ONI67" si="13455">ONI60*$C$65*$C67</f>
        <v>0</v>
      </c>
      <c r="ONK67" s="824">
        <f t="shared" ref="ONK67" si="13456">ONK60*$C$65*$C67</f>
        <v>0</v>
      </c>
      <c r="ONM67" s="824">
        <f t="shared" ref="ONM67" si="13457">ONM60*$C$65*$C67</f>
        <v>0</v>
      </c>
      <c r="ONO67" s="824">
        <f t="shared" ref="ONO67" si="13458">ONO60*$C$65*$C67</f>
        <v>0</v>
      </c>
      <c r="ONQ67" s="824">
        <f t="shared" ref="ONQ67" si="13459">ONQ60*$C$65*$C67</f>
        <v>0</v>
      </c>
      <c r="ONS67" s="824">
        <f t="shared" ref="ONS67" si="13460">ONS60*$C$65*$C67</f>
        <v>0</v>
      </c>
      <c r="ONU67" s="824">
        <f t="shared" ref="ONU67" si="13461">ONU60*$C$65*$C67</f>
        <v>0</v>
      </c>
      <c r="ONW67" s="824">
        <f t="shared" ref="ONW67" si="13462">ONW60*$C$65*$C67</f>
        <v>0</v>
      </c>
      <c r="ONY67" s="824">
        <f t="shared" ref="ONY67" si="13463">ONY60*$C$65*$C67</f>
        <v>0</v>
      </c>
      <c r="OOA67" s="824">
        <f t="shared" ref="OOA67" si="13464">OOA60*$C$65*$C67</f>
        <v>0</v>
      </c>
      <c r="OOC67" s="824">
        <f t="shared" ref="OOC67" si="13465">OOC60*$C$65*$C67</f>
        <v>0</v>
      </c>
      <c r="OOE67" s="824">
        <f t="shared" ref="OOE67" si="13466">OOE60*$C$65*$C67</f>
        <v>0</v>
      </c>
      <c r="OOG67" s="824">
        <f t="shared" ref="OOG67" si="13467">OOG60*$C$65*$C67</f>
        <v>0</v>
      </c>
      <c r="OOI67" s="824">
        <f t="shared" ref="OOI67" si="13468">OOI60*$C$65*$C67</f>
        <v>0</v>
      </c>
      <c r="OOK67" s="824">
        <f t="shared" ref="OOK67" si="13469">OOK60*$C$65*$C67</f>
        <v>0</v>
      </c>
      <c r="OOM67" s="824">
        <f t="shared" ref="OOM67" si="13470">OOM60*$C$65*$C67</f>
        <v>0</v>
      </c>
      <c r="OOO67" s="824">
        <f t="shared" ref="OOO67" si="13471">OOO60*$C$65*$C67</f>
        <v>0</v>
      </c>
      <c r="OOQ67" s="824">
        <f t="shared" ref="OOQ67" si="13472">OOQ60*$C$65*$C67</f>
        <v>0</v>
      </c>
      <c r="OOS67" s="824">
        <f t="shared" ref="OOS67" si="13473">OOS60*$C$65*$C67</f>
        <v>0</v>
      </c>
      <c r="OOU67" s="824">
        <f t="shared" ref="OOU67" si="13474">OOU60*$C$65*$C67</f>
        <v>0</v>
      </c>
      <c r="OOW67" s="824">
        <f t="shared" ref="OOW67" si="13475">OOW60*$C$65*$C67</f>
        <v>0</v>
      </c>
      <c r="OOY67" s="824">
        <f t="shared" ref="OOY67" si="13476">OOY60*$C$65*$C67</f>
        <v>0</v>
      </c>
      <c r="OPA67" s="824">
        <f t="shared" ref="OPA67" si="13477">OPA60*$C$65*$C67</f>
        <v>0</v>
      </c>
      <c r="OPC67" s="824">
        <f t="shared" ref="OPC67" si="13478">OPC60*$C$65*$C67</f>
        <v>0</v>
      </c>
      <c r="OPE67" s="824">
        <f t="shared" ref="OPE67" si="13479">OPE60*$C$65*$C67</f>
        <v>0</v>
      </c>
      <c r="OPG67" s="824">
        <f t="shared" ref="OPG67" si="13480">OPG60*$C$65*$C67</f>
        <v>0</v>
      </c>
      <c r="OPI67" s="824">
        <f t="shared" ref="OPI67" si="13481">OPI60*$C$65*$C67</f>
        <v>0</v>
      </c>
      <c r="OPK67" s="824">
        <f t="shared" ref="OPK67" si="13482">OPK60*$C$65*$C67</f>
        <v>0</v>
      </c>
      <c r="OPM67" s="824">
        <f t="shared" ref="OPM67" si="13483">OPM60*$C$65*$C67</f>
        <v>0</v>
      </c>
      <c r="OPO67" s="824">
        <f t="shared" ref="OPO67" si="13484">OPO60*$C$65*$C67</f>
        <v>0</v>
      </c>
      <c r="OPQ67" s="824">
        <f t="shared" ref="OPQ67" si="13485">OPQ60*$C$65*$C67</f>
        <v>0</v>
      </c>
      <c r="OPS67" s="824">
        <f t="shared" ref="OPS67" si="13486">OPS60*$C$65*$C67</f>
        <v>0</v>
      </c>
      <c r="OPU67" s="824">
        <f t="shared" ref="OPU67" si="13487">OPU60*$C$65*$C67</f>
        <v>0</v>
      </c>
      <c r="OPW67" s="824">
        <f t="shared" ref="OPW67" si="13488">OPW60*$C$65*$C67</f>
        <v>0</v>
      </c>
      <c r="OPY67" s="824">
        <f t="shared" ref="OPY67" si="13489">OPY60*$C$65*$C67</f>
        <v>0</v>
      </c>
      <c r="OQA67" s="824">
        <f t="shared" ref="OQA67" si="13490">OQA60*$C$65*$C67</f>
        <v>0</v>
      </c>
      <c r="OQC67" s="824">
        <f t="shared" ref="OQC67" si="13491">OQC60*$C$65*$C67</f>
        <v>0</v>
      </c>
      <c r="OQE67" s="824">
        <f t="shared" ref="OQE67" si="13492">OQE60*$C$65*$C67</f>
        <v>0</v>
      </c>
      <c r="OQG67" s="824">
        <f t="shared" ref="OQG67" si="13493">OQG60*$C$65*$C67</f>
        <v>0</v>
      </c>
      <c r="OQI67" s="824">
        <f t="shared" ref="OQI67" si="13494">OQI60*$C$65*$C67</f>
        <v>0</v>
      </c>
      <c r="OQK67" s="824">
        <f t="shared" ref="OQK67" si="13495">OQK60*$C$65*$C67</f>
        <v>0</v>
      </c>
      <c r="OQM67" s="824">
        <f t="shared" ref="OQM67" si="13496">OQM60*$C$65*$C67</f>
        <v>0</v>
      </c>
      <c r="OQO67" s="824">
        <f t="shared" ref="OQO67" si="13497">OQO60*$C$65*$C67</f>
        <v>0</v>
      </c>
      <c r="OQQ67" s="824">
        <f t="shared" ref="OQQ67" si="13498">OQQ60*$C$65*$C67</f>
        <v>0</v>
      </c>
      <c r="OQS67" s="824">
        <f t="shared" ref="OQS67" si="13499">OQS60*$C$65*$C67</f>
        <v>0</v>
      </c>
      <c r="OQU67" s="824">
        <f t="shared" ref="OQU67" si="13500">OQU60*$C$65*$C67</f>
        <v>0</v>
      </c>
      <c r="OQW67" s="824">
        <f t="shared" ref="OQW67" si="13501">OQW60*$C$65*$C67</f>
        <v>0</v>
      </c>
      <c r="OQY67" s="824">
        <f t="shared" ref="OQY67" si="13502">OQY60*$C$65*$C67</f>
        <v>0</v>
      </c>
      <c r="ORA67" s="824">
        <f t="shared" ref="ORA67" si="13503">ORA60*$C$65*$C67</f>
        <v>0</v>
      </c>
      <c r="ORC67" s="824">
        <f t="shared" ref="ORC67" si="13504">ORC60*$C$65*$C67</f>
        <v>0</v>
      </c>
      <c r="ORE67" s="824">
        <f t="shared" ref="ORE67" si="13505">ORE60*$C$65*$C67</f>
        <v>0</v>
      </c>
      <c r="ORG67" s="824">
        <f t="shared" ref="ORG67" si="13506">ORG60*$C$65*$C67</f>
        <v>0</v>
      </c>
      <c r="ORI67" s="824">
        <f t="shared" ref="ORI67" si="13507">ORI60*$C$65*$C67</f>
        <v>0</v>
      </c>
      <c r="ORK67" s="824">
        <f t="shared" ref="ORK67" si="13508">ORK60*$C$65*$C67</f>
        <v>0</v>
      </c>
      <c r="ORM67" s="824">
        <f t="shared" ref="ORM67" si="13509">ORM60*$C$65*$C67</f>
        <v>0</v>
      </c>
      <c r="ORO67" s="824">
        <f t="shared" ref="ORO67" si="13510">ORO60*$C$65*$C67</f>
        <v>0</v>
      </c>
      <c r="ORQ67" s="824">
        <f t="shared" ref="ORQ67" si="13511">ORQ60*$C$65*$C67</f>
        <v>0</v>
      </c>
      <c r="ORS67" s="824">
        <f t="shared" ref="ORS67" si="13512">ORS60*$C$65*$C67</f>
        <v>0</v>
      </c>
      <c r="ORU67" s="824">
        <f t="shared" ref="ORU67" si="13513">ORU60*$C$65*$C67</f>
        <v>0</v>
      </c>
      <c r="ORW67" s="824">
        <f t="shared" ref="ORW67" si="13514">ORW60*$C$65*$C67</f>
        <v>0</v>
      </c>
      <c r="ORY67" s="824">
        <f t="shared" ref="ORY67" si="13515">ORY60*$C$65*$C67</f>
        <v>0</v>
      </c>
      <c r="OSA67" s="824">
        <f t="shared" ref="OSA67" si="13516">OSA60*$C$65*$C67</f>
        <v>0</v>
      </c>
      <c r="OSC67" s="824">
        <f t="shared" ref="OSC67" si="13517">OSC60*$C$65*$C67</f>
        <v>0</v>
      </c>
      <c r="OSE67" s="824">
        <f t="shared" ref="OSE67" si="13518">OSE60*$C$65*$C67</f>
        <v>0</v>
      </c>
      <c r="OSG67" s="824">
        <f t="shared" ref="OSG67" si="13519">OSG60*$C$65*$C67</f>
        <v>0</v>
      </c>
      <c r="OSI67" s="824">
        <f t="shared" ref="OSI67" si="13520">OSI60*$C$65*$C67</f>
        <v>0</v>
      </c>
      <c r="OSK67" s="824">
        <f t="shared" ref="OSK67" si="13521">OSK60*$C$65*$C67</f>
        <v>0</v>
      </c>
      <c r="OSM67" s="824">
        <f t="shared" ref="OSM67" si="13522">OSM60*$C$65*$C67</f>
        <v>0</v>
      </c>
      <c r="OSO67" s="824">
        <f t="shared" ref="OSO67" si="13523">OSO60*$C$65*$C67</f>
        <v>0</v>
      </c>
      <c r="OSQ67" s="824">
        <f t="shared" ref="OSQ67" si="13524">OSQ60*$C$65*$C67</f>
        <v>0</v>
      </c>
      <c r="OSS67" s="824">
        <f t="shared" ref="OSS67" si="13525">OSS60*$C$65*$C67</f>
        <v>0</v>
      </c>
      <c r="OSU67" s="824">
        <f t="shared" ref="OSU67" si="13526">OSU60*$C$65*$C67</f>
        <v>0</v>
      </c>
      <c r="OSW67" s="824">
        <f t="shared" ref="OSW67" si="13527">OSW60*$C$65*$C67</f>
        <v>0</v>
      </c>
      <c r="OSY67" s="824">
        <f t="shared" ref="OSY67" si="13528">OSY60*$C$65*$C67</f>
        <v>0</v>
      </c>
      <c r="OTA67" s="824">
        <f t="shared" ref="OTA67" si="13529">OTA60*$C$65*$C67</f>
        <v>0</v>
      </c>
      <c r="OTC67" s="824">
        <f t="shared" ref="OTC67" si="13530">OTC60*$C$65*$C67</f>
        <v>0</v>
      </c>
      <c r="OTE67" s="824">
        <f t="shared" ref="OTE67" si="13531">OTE60*$C$65*$C67</f>
        <v>0</v>
      </c>
      <c r="OTG67" s="824">
        <f t="shared" ref="OTG67" si="13532">OTG60*$C$65*$C67</f>
        <v>0</v>
      </c>
      <c r="OTI67" s="824">
        <f t="shared" ref="OTI67" si="13533">OTI60*$C$65*$C67</f>
        <v>0</v>
      </c>
      <c r="OTK67" s="824">
        <f t="shared" ref="OTK67" si="13534">OTK60*$C$65*$C67</f>
        <v>0</v>
      </c>
      <c r="OTM67" s="824">
        <f t="shared" ref="OTM67" si="13535">OTM60*$C$65*$C67</f>
        <v>0</v>
      </c>
      <c r="OTO67" s="824">
        <f t="shared" ref="OTO67" si="13536">OTO60*$C$65*$C67</f>
        <v>0</v>
      </c>
      <c r="OTQ67" s="824">
        <f t="shared" ref="OTQ67" si="13537">OTQ60*$C$65*$C67</f>
        <v>0</v>
      </c>
      <c r="OTS67" s="824">
        <f t="shared" ref="OTS67" si="13538">OTS60*$C$65*$C67</f>
        <v>0</v>
      </c>
      <c r="OTU67" s="824">
        <f t="shared" ref="OTU67" si="13539">OTU60*$C$65*$C67</f>
        <v>0</v>
      </c>
      <c r="OTW67" s="824">
        <f t="shared" ref="OTW67" si="13540">OTW60*$C$65*$C67</f>
        <v>0</v>
      </c>
      <c r="OTY67" s="824">
        <f t="shared" ref="OTY67" si="13541">OTY60*$C$65*$C67</f>
        <v>0</v>
      </c>
      <c r="OUA67" s="824">
        <f t="shared" ref="OUA67" si="13542">OUA60*$C$65*$C67</f>
        <v>0</v>
      </c>
      <c r="OUC67" s="824">
        <f t="shared" ref="OUC67" si="13543">OUC60*$C$65*$C67</f>
        <v>0</v>
      </c>
      <c r="OUE67" s="824">
        <f t="shared" ref="OUE67" si="13544">OUE60*$C$65*$C67</f>
        <v>0</v>
      </c>
      <c r="OUG67" s="824">
        <f t="shared" ref="OUG67" si="13545">OUG60*$C$65*$C67</f>
        <v>0</v>
      </c>
      <c r="OUI67" s="824">
        <f t="shared" ref="OUI67" si="13546">OUI60*$C$65*$C67</f>
        <v>0</v>
      </c>
      <c r="OUK67" s="824">
        <f t="shared" ref="OUK67" si="13547">OUK60*$C$65*$C67</f>
        <v>0</v>
      </c>
      <c r="OUM67" s="824">
        <f t="shared" ref="OUM67" si="13548">OUM60*$C$65*$C67</f>
        <v>0</v>
      </c>
      <c r="OUO67" s="824">
        <f t="shared" ref="OUO67" si="13549">OUO60*$C$65*$C67</f>
        <v>0</v>
      </c>
      <c r="OUQ67" s="824">
        <f t="shared" ref="OUQ67" si="13550">OUQ60*$C$65*$C67</f>
        <v>0</v>
      </c>
      <c r="OUS67" s="824">
        <f t="shared" ref="OUS67" si="13551">OUS60*$C$65*$C67</f>
        <v>0</v>
      </c>
      <c r="OUU67" s="824">
        <f t="shared" ref="OUU67" si="13552">OUU60*$C$65*$C67</f>
        <v>0</v>
      </c>
      <c r="OUW67" s="824">
        <f t="shared" ref="OUW67" si="13553">OUW60*$C$65*$C67</f>
        <v>0</v>
      </c>
      <c r="OUY67" s="824">
        <f t="shared" ref="OUY67" si="13554">OUY60*$C$65*$C67</f>
        <v>0</v>
      </c>
      <c r="OVA67" s="824">
        <f t="shared" ref="OVA67" si="13555">OVA60*$C$65*$C67</f>
        <v>0</v>
      </c>
      <c r="OVC67" s="824">
        <f t="shared" ref="OVC67" si="13556">OVC60*$C$65*$C67</f>
        <v>0</v>
      </c>
      <c r="OVE67" s="824">
        <f t="shared" ref="OVE67" si="13557">OVE60*$C$65*$C67</f>
        <v>0</v>
      </c>
      <c r="OVG67" s="824">
        <f t="shared" ref="OVG67" si="13558">OVG60*$C$65*$C67</f>
        <v>0</v>
      </c>
      <c r="OVI67" s="824">
        <f t="shared" ref="OVI67" si="13559">OVI60*$C$65*$C67</f>
        <v>0</v>
      </c>
      <c r="OVK67" s="824">
        <f t="shared" ref="OVK67" si="13560">OVK60*$C$65*$C67</f>
        <v>0</v>
      </c>
      <c r="OVM67" s="824">
        <f t="shared" ref="OVM67" si="13561">OVM60*$C$65*$C67</f>
        <v>0</v>
      </c>
      <c r="OVO67" s="824">
        <f t="shared" ref="OVO67" si="13562">OVO60*$C$65*$C67</f>
        <v>0</v>
      </c>
      <c r="OVQ67" s="824">
        <f t="shared" ref="OVQ67" si="13563">OVQ60*$C$65*$C67</f>
        <v>0</v>
      </c>
      <c r="OVS67" s="824">
        <f t="shared" ref="OVS67" si="13564">OVS60*$C$65*$C67</f>
        <v>0</v>
      </c>
      <c r="OVU67" s="824">
        <f t="shared" ref="OVU67" si="13565">OVU60*$C$65*$C67</f>
        <v>0</v>
      </c>
      <c r="OVW67" s="824">
        <f t="shared" ref="OVW67" si="13566">OVW60*$C$65*$C67</f>
        <v>0</v>
      </c>
      <c r="OVY67" s="824">
        <f t="shared" ref="OVY67" si="13567">OVY60*$C$65*$C67</f>
        <v>0</v>
      </c>
      <c r="OWA67" s="824">
        <f t="shared" ref="OWA67" si="13568">OWA60*$C$65*$C67</f>
        <v>0</v>
      </c>
      <c r="OWC67" s="824">
        <f t="shared" ref="OWC67" si="13569">OWC60*$C$65*$C67</f>
        <v>0</v>
      </c>
      <c r="OWE67" s="824">
        <f t="shared" ref="OWE67" si="13570">OWE60*$C$65*$C67</f>
        <v>0</v>
      </c>
      <c r="OWG67" s="824">
        <f t="shared" ref="OWG67" si="13571">OWG60*$C$65*$C67</f>
        <v>0</v>
      </c>
      <c r="OWI67" s="824">
        <f t="shared" ref="OWI67" si="13572">OWI60*$C$65*$C67</f>
        <v>0</v>
      </c>
      <c r="OWK67" s="824">
        <f t="shared" ref="OWK67" si="13573">OWK60*$C$65*$C67</f>
        <v>0</v>
      </c>
      <c r="OWM67" s="824">
        <f t="shared" ref="OWM67" si="13574">OWM60*$C$65*$C67</f>
        <v>0</v>
      </c>
      <c r="OWO67" s="824">
        <f t="shared" ref="OWO67" si="13575">OWO60*$C$65*$C67</f>
        <v>0</v>
      </c>
      <c r="OWQ67" s="824">
        <f t="shared" ref="OWQ67" si="13576">OWQ60*$C$65*$C67</f>
        <v>0</v>
      </c>
      <c r="OWS67" s="824">
        <f t="shared" ref="OWS67" si="13577">OWS60*$C$65*$C67</f>
        <v>0</v>
      </c>
      <c r="OWU67" s="824">
        <f t="shared" ref="OWU67" si="13578">OWU60*$C$65*$C67</f>
        <v>0</v>
      </c>
      <c r="OWW67" s="824">
        <f t="shared" ref="OWW67" si="13579">OWW60*$C$65*$C67</f>
        <v>0</v>
      </c>
      <c r="OWY67" s="824">
        <f t="shared" ref="OWY67" si="13580">OWY60*$C$65*$C67</f>
        <v>0</v>
      </c>
      <c r="OXA67" s="824">
        <f t="shared" ref="OXA67" si="13581">OXA60*$C$65*$C67</f>
        <v>0</v>
      </c>
      <c r="OXC67" s="824">
        <f t="shared" ref="OXC67" si="13582">OXC60*$C$65*$C67</f>
        <v>0</v>
      </c>
      <c r="OXE67" s="824">
        <f t="shared" ref="OXE67" si="13583">OXE60*$C$65*$C67</f>
        <v>0</v>
      </c>
      <c r="OXG67" s="824">
        <f t="shared" ref="OXG67" si="13584">OXG60*$C$65*$C67</f>
        <v>0</v>
      </c>
      <c r="OXI67" s="824">
        <f t="shared" ref="OXI67" si="13585">OXI60*$C$65*$C67</f>
        <v>0</v>
      </c>
      <c r="OXK67" s="824">
        <f t="shared" ref="OXK67" si="13586">OXK60*$C$65*$C67</f>
        <v>0</v>
      </c>
      <c r="OXM67" s="824">
        <f t="shared" ref="OXM67" si="13587">OXM60*$C$65*$C67</f>
        <v>0</v>
      </c>
      <c r="OXO67" s="824">
        <f t="shared" ref="OXO67" si="13588">OXO60*$C$65*$C67</f>
        <v>0</v>
      </c>
      <c r="OXQ67" s="824">
        <f t="shared" ref="OXQ67" si="13589">OXQ60*$C$65*$C67</f>
        <v>0</v>
      </c>
      <c r="OXS67" s="824">
        <f t="shared" ref="OXS67" si="13590">OXS60*$C$65*$C67</f>
        <v>0</v>
      </c>
      <c r="OXU67" s="824">
        <f t="shared" ref="OXU67" si="13591">OXU60*$C$65*$C67</f>
        <v>0</v>
      </c>
      <c r="OXW67" s="824">
        <f t="shared" ref="OXW67" si="13592">OXW60*$C$65*$C67</f>
        <v>0</v>
      </c>
      <c r="OXY67" s="824">
        <f t="shared" ref="OXY67" si="13593">OXY60*$C$65*$C67</f>
        <v>0</v>
      </c>
      <c r="OYA67" s="824">
        <f t="shared" ref="OYA67" si="13594">OYA60*$C$65*$C67</f>
        <v>0</v>
      </c>
      <c r="OYC67" s="824">
        <f t="shared" ref="OYC67" si="13595">OYC60*$C$65*$C67</f>
        <v>0</v>
      </c>
      <c r="OYE67" s="824">
        <f t="shared" ref="OYE67" si="13596">OYE60*$C$65*$C67</f>
        <v>0</v>
      </c>
      <c r="OYG67" s="824">
        <f t="shared" ref="OYG67" si="13597">OYG60*$C$65*$C67</f>
        <v>0</v>
      </c>
      <c r="OYI67" s="824">
        <f t="shared" ref="OYI67" si="13598">OYI60*$C$65*$C67</f>
        <v>0</v>
      </c>
      <c r="OYK67" s="824">
        <f t="shared" ref="OYK67" si="13599">OYK60*$C$65*$C67</f>
        <v>0</v>
      </c>
      <c r="OYM67" s="824">
        <f t="shared" ref="OYM67" si="13600">OYM60*$C$65*$C67</f>
        <v>0</v>
      </c>
      <c r="OYO67" s="824">
        <f t="shared" ref="OYO67" si="13601">OYO60*$C$65*$C67</f>
        <v>0</v>
      </c>
      <c r="OYQ67" s="824">
        <f t="shared" ref="OYQ67" si="13602">OYQ60*$C$65*$C67</f>
        <v>0</v>
      </c>
      <c r="OYS67" s="824">
        <f t="shared" ref="OYS67" si="13603">OYS60*$C$65*$C67</f>
        <v>0</v>
      </c>
      <c r="OYU67" s="824">
        <f t="shared" ref="OYU67" si="13604">OYU60*$C$65*$C67</f>
        <v>0</v>
      </c>
      <c r="OYW67" s="824">
        <f t="shared" ref="OYW67" si="13605">OYW60*$C$65*$C67</f>
        <v>0</v>
      </c>
      <c r="OYY67" s="824">
        <f t="shared" ref="OYY67" si="13606">OYY60*$C$65*$C67</f>
        <v>0</v>
      </c>
      <c r="OZA67" s="824">
        <f t="shared" ref="OZA67" si="13607">OZA60*$C$65*$C67</f>
        <v>0</v>
      </c>
      <c r="OZC67" s="824">
        <f t="shared" ref="OZC67" si="13608">OZC60*$C$65*$C67</f>
        <v>0</v>
      </c>
      <c r="OZE67" s="824">
        <f t="shared" ref="OZE67" si="13609">OZE60*$C$65*$C67</f>
        <v>0</v>
      </c>
      <c r="OZG67" s="824">
        <f t="shared" ref="OZG67" si="13610">OZG60*$C$65*$C67</f>
        <v>0</v>
      </c>
      <c r="OZI67" s="824">
        <f t="shared" ref="OZI67" si="13611">OZI60*$C$65*$C67</f>
        <v>0</v>
      </c>
      <c r="OZK67" s="824">
        <f t="shared" ref="OZK67" si="13612">OZK60*$C$65*$C67</f>
        <v>0</v>
      </c>
      <c r="OZM67" s="824">
        <f t="shared" ref="OZM67" si="13613">OZM60*$C$65*$C67</f>
        <v>0</v>
      </c>
      <c r="OZO67" s="824">
        <f t="shared" ref="OZO67" si="13614">OZO60*$C$65*$C67</f>
        <v>0</v>
      </c>
      <c r="OZQ67" s="824">
        <f t="shared" ref="OZQ67" si="13615">OZQ60*$C$65*$C67</f>
        <v>0</v>
      </c>
      <c r="OZS67" s="824">
        <f t="shared" ref="OZS67" si="13616">OZS60*$C$65*$C67</f>
        <v>0</v>
      </c>
      <c r="OZU67" s="824">
        <f t="shared" ref="OZU67" si="13617">OZU60*$C$65*$C67</f>
        <v>0</v>
      </c>
      <c r="OZW67" s="824">
        <f t="shared" ref="OZW67" si="13618">OZW60*$C$65*$C67</f>
        <v>0</v>
      </c>
      <c r="OZY67" s="824">
        <f t="shared" ref="OZY67" si="13619">OZY60*$C$65*$C67</f>
        <v>0</v>
      </c>
      <c r="PAA67" s="824">
        <f t="shared" ref="PAA67" si="13620">PAA60*$C$65*$C67</f>
        <v>0</v>
      </c>
      <c r="PAC67" s="824">
        <f t="shared" ref="PAC67" si="13621">PAC60*$C$65*$C67</f>
        <v>0</v>
      </c>
      <c r="PAE67" s="824">
        <f t="shared" ref="PAE67" si="13622">PAE60*$C$65*$C67</f>
        <v>0</v>
      </c>
      <c r="PAG67" s="824">
        <f t="shared" ref="PAG67" si="13623">PAG60*$C$65*$C67</f>
        <v>0</v>
      </c>
      <c r="PAI67" s="824">
        <f t="shared" ref="PAI67" si="13624">PAI60*$C$65*$C67</f>
        <v>0</v>
      </c>
      <c r="PAK67" s="824">
        <f t="shared" ref="PAK67" si="13625">PAK60*$C$65*$C67</f>
        <v>0</v>
      </c>
      <c r="PAM67" s="824">
        <f t="shared" ref="PAM67" si="13626">PAM60*$C$65*$C67</f>
        <v>0</v>
      </c>
      <c r="PAO67" s="824">
        <f t="shared" ref="PAO67" si="13627">PAO60*$C$65*$C67</f>
        <v>0</v>
      </c>
      <c r="PAQ67" s="824">
        <f t="shared" ref="PAQ67" si="13628">PAQ60*$C$65*$C67</f>
        <v>0</v>
      </c>
      <c r="PAS67" s="824">
        <f t="shared" ref="PAS67" si="13629">PAS60*$C$65*$C67</f>
        <v>0</v>
      </c>
      <c r="PAU67" s="824">
        <f t="shared" ref="PAU67" si="13630">PAU60*$C$65*$C67</f>
        <v>0</v>
      </c>
      <c r="PAW67" s="824">
        <f t="shared" ref="PAW67" si="13631">PAW60*$C$65*$C67</f>
        <v>0</v>
      </c>
      <c r="PAY67" s="824">
        <f t="shared" ref="PAY67" si="13632">PAY60*$C$65*$C67</f>
        <v>0</v>
      </c>
      <c r="PBA67" s="824">
        <f t="shared" ref="PBA67" si="13633">PBA60*$C$65*$C67</f>
        <v>0</v>
      </c>
      <c r="PBC67" s="824">
        <f t="shared" ref="PBC67" si="13634">PBC60*$C$65*$C67</f>
        <v>0</v>
      </c>
      <c r="PBE67" s="824">
        <f t="shared" ref="PBE67" si="13635">PBE60*$C$65*$C67</f>
        <v>0</v>
      </c>
      <c r="PBG67" s="824">
        <f t="shared" ref="PBG67" si="13636">PBG60*$C$65*$C67</f>
        <v>0</v>
      </c>
      <c r="PBI67" s="824">
        <f t="shared" ref="PBI67" si="13637">PBI60*$C$65*$C67</f>
        <v>0</v>
      </c>
      <c r="PBK67" s="824">
        <f t="shared" ref="PBK67" si="13638">PBK60*$C$65*$C67</f>
        <v>0</v>
      </c>
      <c r="PBM67" s="824">
        <f t="shared" ref="PBM67" si="13639">PBM60*$C$65*$C67</f>
        <v>0</v>
      </c>
      <c r="PBO67" s="824">
        <f t="shared" ref="PBO67" si="13640">PBO60*$C$65*$C67</f>
        <v>0</v>
      </c>
      <c r="PBQ67" s="824">
        <f t="shared" ref="PBQ67" si="13641">PBQ60*$C$65*$C67</f>
        <v>0</v>
      </c>
      <c r="PBS67" s="824">
        <f t="shared" ref="PBS67" si="13642">PBS60*$C$65*$C67</f>
        <v>0</v>
      </c>
      <c r="PBU67" s="824">
        <f t="shared" ref="PBU67" si="13643">PBU60*$C$65*$C67</f>
        <v>0</v>
      </c>
      <c r="PBW67" s="824">
        <f t="shared" ref="PBW67" si="13644">PBW60*$C$65*$C67</f>
        <v>0</v>
      </c>
      <c r="PBY67" s="824">
        <f t="shared" ref="PBY67" si="13645">PBY60*$C$65*$C67</f>
        <v>0</v>
      </c>
      <c r="PCA67" s="824">
        <f t="shared" ref="PCA67" si="13646">PCA60*$C$65*$C67</f>
        <v>0</v>
      </c>
      <c r="PCC67" s="824">
        <f t="shared" ref="PCC67" si="13647">PCC60*$C$65*$C67</f>
        <v>0</v>
      </c>
      <c r="PCE67" s="824">
        <f t="shared" ref="PCE67" si="13648">PCE60*$C$65*$C67</f>
        <v>0</v>
      </c>
      <c r="PCG67" s="824">
        <f t="shared" ref="PCG67" si="13649">PCG60*$C$65*$C67</f>
        <v>0</v>
      </c>
      <c r="PCI67" s="824">
        <f t="shared" ref="PCI67" si="13650">PCI60*$C$65*$C67</f>
        <v>0</v>
      </c>
      <c r="PCK67" s="824">
        <f t="shared" ref="PCK67" si="13651">PCK60*$C$65*$C67</f>
        <v>0</v>
      </c>
      <c r="PCM67" s="824">
        <f t="shared" ref="PCM67" si="13652">PCM60*$C$65*$C67</f>
        <v>0</v>
      </c>
      <c r="PCO67" s="824">
        <f t="shared" ref="PCO67" si="13653">PCO60*$C$65*$C67</f>
        <v>0</v>
      </c>
      <c r="PCQ67" s="824">
        <f t="shared" ref="PCQ67" si="13654">PCQ60*$C$65*$C67</f>
        <v>0</v>
      </c>
      <c r="PCS67" s="824">
        <f t="shared" ref="PCS67" si="13655">PCS60*$C$65*$C67</f>
        <v>0</v>
      </c>
      <c r="PCU67" s="824">
        <f t="shared" ref="PCU67" si="13656">PCU60*$C$65*$C67</f>
        <v>0</v>
      </c>
      <c r="PCW67" s="824">
        <f t="shared" ref="PCW67" si="13657">PCW60*$C$65*$C67</f>
        <v>0</v>
      </c>
      <c r="PCY67" s="824">
        <f t="shared" ref="PCY67" si="13658">PCY60*$C$65*$C67</f>
        <v>0</v>
      </c>
      <c r="PDA67" s="824">
        <f t="shared" ref="PDA67" si="13659">PDA60*$C$65*$C67</f>
        <v>0</v>
      </c>
      <c r="PDC67" s="824">
        <f t="shared" ref="PDC67" si="13660">PDC60*$C$65*$C67</f>
        <v>0</v>
      </c>
      <c r="PDE67" s="824">
        <f t="shared" ref="PDE67" si="13661">PDE60*$C$65*$C67</f>
        <v>0</v>
      </c>
      <c r="PDG67" s="824">
        <f t="shared" ref="PDG67" si="13662">PDG60*$C$65*$C67</f>
        <v>0</v>
      </c>
      <c r="PDI67" s="824">
        <f t="shared" ref="PDI67" si="13663">PDI60*$C$65*$C67</f>
        <v>0</v>
      </c>
      <c r="PDK67" s="824">
        <f t="shared" ref="PDK67" si="13664">PDK60*$C$65*$C67</f>
        <v>0</v>
      </c>
      <c r="PDM67" s="824">
        <f t="shared" ref="PDM67" si="13665">PDM60*$C$65*$C67</f>
        <v>0</v>
      </c>
      <c r="PDO67" s="824">
        <f t="shared" ref="PDO67" si="13666">PDO60*$C$65*$C67</f>
        <v>0</v>
      </c>
      <c r="PDQ67" s="824">
        <f t="shared" ref="PDQ67" si="13667">PDQ60*$C$65*$C67</f>
        <v>0</v>
      </c>
      <c r="PDS67" s="824">
        <f t="shared" ref="PDS67" si="13668">PDS60*$C$65*$C67</f>
        <v>0</v>
      </c>
      <c r="PDU67" s="824">
        <f t="shared" ref="PDU67" si="13669">PDU60*$C$65*$C67</f>
        <v>0</v>
      </c>
      <c r="PDW67" s="824">
        <f t="shared" ref="PDW67" si="13670">PDW60*$C$65*$C67</f>
        <v>0</v>
      </c>
      <c r="PDY67" s="824">
        <f t="shared" ref="PDY67" si="13671">PDY60*$C$65*$C67</f>
        <v>0</v>
      </c>
      <c r="PEA67" s="824">
        <f t="shared" ref="PEA67" si="13672">PEA60*$C$65*$C67</f>
        <v>0</v>
      </c>
      <c r="PEC67" s="824">
        <f t="shared" ref="PEC67" si="13673">PEC60*$C$65*$C67</f>
        <v>0</v>
      </c>
      <c r="PEE67" s="824">
        <f t="shared" ref="PEE67" si="13674">PEE60*$C$65*$C67</f>
        <v>0</v>
      </c>
      <c r="PEG67" s="824">
        <f t="shared" ref="PEG67" si="13675">PEG60*$C$65*$C67</f>
        <v>0</v>
      </c>
      <c r="PEI67" s="824">
        <f t="shared" ref="PEI67" si="13676">PEI60*$C$65*$C67</f>
        <v>0</v>
      </c>
      <c r="PEK67" s="824">
        <f t="shared" ref="PEK67" si="13677">PEK60*$C$65*$C67</f>
        <v>0</v>
      </c>
      <c r="PEM67" s="824">
        <f t="shared" ref="PEM67" si="13678">PEM60*$C$65*$C67</f>
        <v>0</v>
      </c>
      <c r="PEO67" s="824">
        <f t="shared" ref="PEO67" si="13679">PEO60*$C$65*$C67</f>
        <v>0</v>
      </c>
      <c r="PEQ67" s="824">
        <f t="shared" ref="PEQ67" si="13680">PEQ60*$C$65*$C67</f>
        <v>0</v>
      </c>
      <c r="PES67" s="824">
        <f t="shared" ref="PES67" si="13681">PES60*$C$65*$C67</f>
        <v>0</v>
      </c>
      <c r="PEU67" s="824">
        <f t="shared" ref="PEU67" si="13682">PEU60*$C$65*$C67</f>
        <v>0</v>
      </c>
      <c r="PEW67" s="824">
        <f t="shared" ref="PEW67" si="13683">PEW60*$C$65*$C67</f>
        <v>0</v>
      </c>
      <c r="PEY67" s="824">
        <f t="shared" ref="PEY67" si="13684">PEY60*$C$65*$C67</f>
        <v>0</v>
      </c>
      <c r="PFA67" s="824">
        <f t="shared" ref="PFA67" si="13685">PFA60*$C$65*$C67</f>
        <v>0</v>
      </c>
      <c r="PFC67" s="824">
        <f t="shared" ref="PFC67" si="13686">PFC60*$C$65*$C67</f>
        <v>0</v>
      </c>
      <c r="PFE67" s="824">
        <f t="shared" ref="PFE67" si="13687">PFE60*$C$65*$C67</f>
        <v>0</v>
      </c>
      <c r="PFG67" s="824">
        <f t="shared" ref="PFG67" si="13688">PFG60*$C$65*$C67</f>
        <v>0</v>
      </c>
      <c r="PFI67" s="824">
        <f t="shared" ref="PFI67" si="13689">PFI60*$C$65*$C67</f>
        <v>0</v>
      </c>
      <c r="PFK67" s="824">
        <f t="shared" ref="PFK67" si="13690">PFK60*$C$65*$C67</f>
        <v>0</v>
      </c>
      <c r="PFM67" s="824">
        <f t="shared" ref="PFM67" si="13691">PFM60*$C$65*$C67</f>
        <v>0</v>
      </c>
      <c r="PFO67" s="824">
        <f t="shared" ref="PFO67" si="13692">PFO60*$C$65*$C67</f>
        <v>0</v>
      </c>
      <c r="PFQ67" s="824">
        <f t="shared" ref="PFQ67" si="13693">PFQ60*$C$65*$C67</f>
        <v>0</v>
      </c>
      <c r="PFS67" s="824">
        <f t="shared" ref="PFS67" si="13694">PFS60*$C$65*$C67</f>
        <v>0</v>
      </c>
      <c r="PFU67" s="824">
        <f t="shared" ref="PFU67" si="13695">PFU60*$C$65*$C67</f>
        <v>0</v>
      </c>
      <c r="PFW67" s="824">
        <f t="shared" ref="PFW67" si="13696">PFW60*$C$65*$C67</f>
        <v>0</v>
      </c>
      <c r="PFY67" s="824">
        <f t="shared" ref="PFY67" si="13697">PFY60*$C$65*$C67</f>
        <v>0</v>
      </c>
      <c r="PGA67" s="824">
        <f t="shared" ref="PGA67" si="13698">PGA60*$C$65*$C67</f>
        <v>0</v>
      </c>
      <c r="PGC67" s="824">
        <f t="shared" ref="PGC67" si="13699">PGC60*$C$65*$C67</f>
        <v>0</v>
      </c>
      <c r="PGE67" s="824">
        <f t="shared" ref="PGE67" si="13700">PGE60*$C$65*$C67</f>
        <v>0</v>
      </c>
      <c r="PGG67" s="824">
        <f t="shared" ref="PGG67" si="13701">PGG60*$C$65*$C67</f>
        <v>0</v>
      </c>
      <c r="PGI67" s="824">
        <f t="shared" ref="PGI67" si="13702">PGI60*$C$65*$C67</f>
        <v>0</v>
      </c>
      <c r="PGK67" s="824">
        <f t="shared" ref="PGK67" si="13703">PGK60*$C$65*$C67</f>
        <v>0</v>
      </c>
      <c r="PGM67" s="824">
        <f t="shared" ref="PGM67" si="13704">PGM60*$C$65*$C67</f>
        <v>0</v>
      </c>
      <c r="PGO67" s="824">
        <f t="shared" ref="PGO67" si="13705">PGO60*$C$65*$C67</f>
        <v>0</v>
      </c>
      <c r="PGQ67" s="824">
        <f t="shared" ref="PGQ67" si="13706">PGQ60*$C$65*$C67</f>
        <v>0</v>
      </c>
      <c r="PGS67" s="824">
        <f t="shared" ref="PGS67" si="13707">PGS60*$C$65*$C67</f>
        <v>0</v>
      </c>
      <c r="PGU67" s="824">
        <f t="shared" ref="PGU67" si="13708">PGU60*$C$65*$C67</f>
        <v>0</v>
      </c>
      <c r="PGW67" s="824">
        <f t="shared" ref="PGW67" si="13709">PGW60*$C$65*$C67</f>
        <v>0</v>
      </c>
      <c r="PGY67" s="824">
        <f t="shared" ref="PGY67" si="13710">PGY60*$C$65*$C67</f>
        <v>0</v>
      </c>
      <c r="PHA67" s="824">
        <f t="shared" ref="PHA67" si="13711">PHA60*$C$65*$C67</f>
        <v>0</v>
      </c>
      <c r="PHC67" s="824">
        <f t="shared" ref="PHC67" si="13712">PHC60*$C$65*$C67</f>
        <v>0</v>
      </c>
      <c r="PHE67" s="824">
        <f t="shared" ref="PHE67" si="13713">PHE60*$C$65*$C67</f>
        <v>0</v>
      </c>
      <c r="PHG67" s="824">
        <f t="shared" ref="PHG67" si="13714">PHG60*$C$65*$C67</f>
        <v>0</v>
      </c>
      <c r="PHI67" s="824">
        <f t="shared" ref="PHI67" si="13715">PHI60*$C$65*$C67</f>
        <v>0</v>
      </c>
      <c r="PHK67" s="824">
        <f t="shared" ref="PHK67" si="13716">PHK60*$C$65*$C67</f>
        <v>0</v>
      </c>
      <c r="PHM67" s="824">
        <f t="shared" ref="PHM67" si="13717">PHM60*$C$65*$C67</f>
        <v>0</v>
      </c>
      <c r="PHO67" s="824">
        <f t="shared" ref="PHO67" si="13718">PHO60*$C$65*$C67</f>
        <v>0</v>
      </c>
      <c r="PHQ67" s="824">
        <f t="shared" ref="PHQ67" si="13719">PHQ60*$C$65*$C67</f>
        <v>0</v>
      </c>
      <c r="PHS67" s="824">
        <f t="shared" ref="PHS67" si="13720">PHS60*$C$65*$C67</f>
        <v>0</v>
      </c>
      <c r="PHU67" s="824">
        <f t="shared" ref="PHU67" si="13721">PHU60*$C$65*$C67</f>
        <v>0</v>
      </c>
      <c r="PHW67" s="824">
        <f t="shared" ref="PHW67" si="13722">PHW60*$C$65*$C67</f>
        <v>0</v>
      </c>
      <c r="PHY67" s="824">
        <f t="shared" ref="PHY67" si="13723">PHY60*$C$65*$C67</f>
        <v>0</v>
      </c>
      <c r="PIA67" s="824">
        <f t="shared" ref="PIA67" si="13724">PIA60*$C$65*$C67</f>
        <v>0</v>
      </c>
      <c r="PIC67" s="824">
        <f t="shared" ref="PIC67" si="13725">PIC60*$C$65*$C67</f>
        <v>0</v>
      </c>
      <c r="PIE67" s="824">
        <f t="shared" ref="PIE67" si="13726">PIE60*$C$65*$C67</f>
        <v>0</v>
      </c>
      <c r="PIG67" s="824">
        <f t="shared" ref="PIG67" si="13727">PIG60*$C$65*$C67</f>
        <v>0</v>
      </c>
      <c r="PII67" s="824">
        <f t="shared" ref="PII67" si="13728">PII60*$C$65*$C67</f>
        <v>0</v>
      </c>
      <c r="PIK67" s="824">
        <f t="shared" ref="PIK67" si="13729">PIK60*$C$65*$C67</f>
        <v>0</v>
      </c>
      <c r="PIM67" s="824">
        <f t="shared" ref="PIM67" si="13730">PIM60*$C$65*$C67</f>
        <v>0</v>
      </c>
      <c r="PIO67" s="824">
        <f t="shared" ref="PIO67" si="13731">PIO60*$C$65*$C67</f>
        <v>0</v>
      </c>
      <c r="PIQ67" s="824">
        <f t="shared" ref="PIQ67" si="13732">PIQ60*$C$65*$C67</f>
        <v>0</v>
      </c>
      <c r="PIS67" s="824">
        <f t="shared" ref="PIS67" si="13733">PIS60*$C$65*$C67</f>
        <v>0</v>
      </c>
      <c r="PIU67" s="824">
        <f t="shared" ref="PIU67" si="13734">PIU60*$C$65*$C67</f>
        <v>0</v>
      </c>
      <c r="PIW67" s="824">
        <f t="shared" ref="PIW67" si="13735">PIW60*$C$65*$C67</f>
        <v>0</v>
      </c>
      <c r="PIY67" s="824">
        <f t="shared" ref="PIY67" si="13736">PIY60*$C$65*$C67</f>
        <v>0</v>
      </c>
      <c r="PJA67" s="824">
        <f t="shared" ref="PJA67" si="13737">PJA60*$C$65*$C67</f>
        <v>0</v>
      </c>
      <c r="PJC67" s="824">
        <f t="shared" ref="PJC67" si="13738">PJC60*$C$65*$C67</f>
        <v>0</v>
      </c>
      <c r="PJE67" s="824">
        <f t="shared" ref="PJE67" si="13739">PJE60*$C$65*$C67</f>
        <v>0</v>
      </c>
      <c r="PJG67" s="824">
        <f t="shared" ref="PJG67" si="13740">PJG60*$C$65*$C67</f>
        <v>0</v>
      </c>
      <c r="PJI67" s="824">
        <f t="shared" ref="PJI67" si="13741">PJI60*$C$65*$C67</f>
        <v>0</v>
      </c>
      <c r="PJK67" s="824">
        <f t="shared" ref="PJK67" si="13742">PJK60*$C$65*$C67</f>
        <v>0</v>
      </c>
      <c r="PJM67" s="824">
        <f t="shared" ref="PJM67" si="13743">PJM60*$C$65*$C67</f>
        <v>0</v>
      </c>
      <c r="PJO67" s="824">
        <f t="shared" ref="PJO67" si="13744">PJO60*$C$65*$C67</f>
        <v>0</v>
      </c>
      <c r="PJQ67" s="824">
        <f t="shared" ref="PJQ67" si="13745">PJQ60*$C$65*$C67</f>
        <v>0</v>
      </c>
      <c r="PJS67" s="824">
        <f t="shared" ref="PJS67" si="13746">PJS60*$C$65*$C67</f>
        <v>0</v>
      </c>
      <c r="PJU67" s="824">
        <f t="shared" ref="PJU67" si="13747">PJU60*$C$65*$C67</f>
        <v>0</v>
      </c>
      <c r="PJW67" s="824">
        <f t="shared" ref="PJW67" si="13748">PJW60*$C$65*$C67</f>
        <v>0</v>
      </c>
      <c r="PJY67" s="824">
        <f t="shared" ref="PJY67" si="13749">PJY60*$C$65*$C67</f>
        <v>0</v>
      </c>
      <c r="PKA67" s="824">
        <f t="shared" ref="PKA67" si="13750">PKA60*$C$65*$C67</f>
        <v>0</v>
      </c>
      <c r="PKC67" s="824">
        <f t="shared" ref="PKC67" si="13751">PKC60*$C$65*$C67</f>
        <v>0</v>
      </c>
      <c r="PKE67" s="824">
        <f t="shared" ref="PKE67" si="13752">PKE60*$C$65*$C67</f>
        <v>0</v>
      </c>
      <c r="PKG67" s="824">
        <f t="shared" ref="PKG67" si="13753">PKG60*$C$65*$C67</f>
        <v>0</v>
      </c>
      <c r="PKI67" s="824">
        <f t="shared" ref="PKI67" si="13754">PKI60*$C$65*$C67</f>
        <v>0</v>
      </c>
      <c r="PKK67" s="824">
        <f t="shared" ref="PKK67" si="13755">PKK60*$C$65*$C67</f>
        <v>0</v>
      </c>
      <c r="PKM67" s="824">
        <f t="shared" ref="PKM67" si="13756">PKM60*$C$65*$C67</f>
        <v>0</v>
      </c>
      <c r="PKO67" s="824">
        <f t="shared" ref="PKO67" si="13757">PKO60*$C$65*$C67</f>
        <v>0</v>
      </c>
      <c r="PKQ67" s="824">
        <f t="shared" ref="PKQ67" si="13758">PKQ60*$C$65*$C67</f>
        <v>0</v>
      </c>
      <c r="PKS67" s="824">
        <f t="shared" ref="PKS67" si="13759">PKS60*$C$65*$C67</f>
        <v>0</v>
      </c>
      <c r="PKU67" s="824">
        <f t="shared" ref="PKU67" si="13760">PKU60*$C$65*$C67</f>
        <v>0</v>
      </c>
      <c r="PKW67" s="824">
        <f t="shared" ref="PKW67" si="13761">PKW60*$C$65*$C67</f>
        <v>0</v>
      </c>
      <c r="PKY67" s="824">
        <f t="shared" ref="PKY67" si="13762">PKY60*$C$65*$C67</f>
        <v>0</v>
      </c>
      <c r="PLA67" s="824">
        <f t="shared" ref="PLA67" si="13763">PLA60*$C$65*$C67</f>
        <v>0</v>
      </c>
      <c r="PLC67" s="824">
        <f t="shared" ref="PLC67" si="13764">PLC60*$C$65*$C67</f>
        <v>0</v>
      </c>
      <c r="PLE67" s="824">
        <f t="shared" ref="PLE67" si="13765">PLE60*$C$65*$C67</f>
        <v>0</v>
      </c>
      <c r="PLG67" s="824">
        <f t="shared" ref="PLG67" si="13766">PLG60*$C$65*$C67</f>
        <v>0</v>
      </c>
      <c r="PLI67" s="824">
        <f t="shared" ref="PLI67" si="13767">PLI60*$C$65*$C67</f>
        <v>0</v>
      </c>
      <c r="PLK67" s="824">
        <f t="shared" ref="PLK67" si="13768">PLK60*$C$65*$C67</f>
        <v>0</v>
      </c>
      <c r="PLM67" s="824">
        <f t="shared" ref="PLM67" si="13769">PLM60*$C$65*$C67</f>
        <v>0</v>
      </c>
      <c r="PLO67" s="824">
        <f t="shared" ref="PLO67" si="13770">PLO60*$C$65*$C67</f>
        <v>0</v>
      </c>
      <c r="PLQ67" s="824">
        <f t="shared" ref="PLQ67" si="13771">PLQ60*$C$65*$C67</f>
        <v>0</v>
      </c>
      <c r="PLS67" s="824">
        <f t="shared" ref="PLS67" si="13772">PLS60*$C$65*$C67</f>
        <v>0</v>
      </c>
      <c r="PLU67" s="824">
        <f t="shared" ref="PLU67" si="13773">PLU60*$C$65*$C67</f>
        <v>0</v>
      </c>
      <c r="PLW67" s="824">
        <f t="shared" ref="PLW67" si="13774">PLW60*$C$65*$C67</f>
        <v>0</v>
      </c>
      <c r="PLY67" s="824">
        <f t="shared" ref="PLY67" si="13775">PLY60*$C$65*$C67</f>
        <v>0</v>
      </c>
      <c r="PMA67" s="824">
        <f t="shared" ref="PMA67" si="13776">PMA60*$C$65*$C67</f>
        <v>0</v>
      </c>
      <c r="PMC67" s="824">
        <f t="shared" ref="PMC67" si="13777">PMC60*$C$65*$C67</f>
        <v>0</v>
      </c>
      <c r="PME67" s="824">
        <f t="shared" ref="PME67" si="13778">PME60*$C$65*$C67</f>
        <v>0</v>
      </c>
      <c r="PMG67" s="824">
        <f t="shared" ref="PMG67" si="13779">PMG60*$C$65*$C67</f>
        <v>0</v>
      </c>
      <c r="PMI67" s="824">
        <f t="shared" ref="PMI67" si="13780">PMI60*$C$65*$C67</f>
        <v>0</v>
      </c>
      <c r="PMK67" s="824">
        <f t="shared" ref="PMK67" si="13781">PMK60*$C$65*$C67</f>
        <v>0</v>
      </c>
      <c r="PMM67" s="824">
        <f t="shared" ref="PMM67" si="13782">PMM60*$C$65*$C67</f>
        <v>0</v>
      </c>
      <c r="PMO67" s="824">
        <f t="shared" ref="PMO67" si="13783">PMO60*$C$65*$C67</f>
        <v>0</v>
      </c>
      <c r="PMQ67" s="824">
        <f t="shared" ref="PMQ67" si="13784">PMQ60*$C$65*$C67</f>
        <v>0</v>
      </c>
      <c r="PMS67" s="824">
        <f t="shared" ref="PMS67" si="13785">PMS60*$C$65*$C67</f>
        <v>0</v>
      </c>
      <c r="PMU67" s="824">
        <f t="shared" ref="PMU67" si="13786">PMU60*$C$65*$C67</f>
        <v>0</v>
      </c>
      <c r="PMW67" s="824">
        <f t="shared" ref="PMW67" si="13787">PMW60*$C$65*$C67</f>
        <v>0</v>
      </c>
      <c r="PMY67" s="824">
        <f t="shared" ref="PMY67" si="13788">PMY60*$C$65*$C67</f>
        <v>0</v>
      </c>
      <c r="PNA67" s="824">
        <f t="shared" ref="PNA67" si="13789">PNA60*$C$65*$C67</f>
        <v>0</v>
      </c>
      <c r="PNC67" s="824">
        <f t="shared" ref="PNC67" si="13790">PNC60*$C$65*$C67</f>
        <v>0</v>
      </c>
      <c r="PNE67" s="824">
        <f t="shared" ref="PNE67" si="13791">PNE60*$C$65*$C67</f>
        <v>0</v>
      </c>
      <c r="PNG67" s="824">
        <f t="shared" ref="PNG67" si="13792">PNG60*$C$65*$C67</f>
        <v>0</v>
      </c>
      <c r="PNI67" s="824">
        <f t="shared" ref="PNI67" si="13793">PNI60*$C$65*$C67</f>
        <v>0</v>
      </c>
      <c r="PNK67" s="824">
        <f t="shared" ref="PNK67" si="13794">PNK60*$C$65*$C67</f>
        <v>0</v>
      </c>
      <c r="PNM67" s="824">
        <f t="shared" ref="PNM67" si="13795">PNM60*$C$65*$C67</f>
        <v>0</v>
      </c>
      <c r="PNO67" s="824">
        <f t="shared" ref="PNO67" si="13796">PNO60*$C$65*$C67</f>
        <v>0</v>
      </c>
      <c r="PNQ67" s="824">
        <f t="shared" ref="PNQ67" si="13797">PNQ60*$C$65*$C67</f>
        <v>0</v>
      </c>
      <c r="PNS67" s="824">
        <f t="shared" ref="PNS67" si="13798">PNS60*$C$65*$C67</f>
        <v>0</v>
      </c>
      <c r="PNU67" s="824">
        <f t="shared" ref="PNU67" si="13799">PNU60*$C$65*$C67</f>
        <v>0</v>
      </c>
      <c r="PNW67" s="824">
        <f t="shared" ref="PNW67" si="13800">PNW60*$C$65*$C67</f>
        <v>0</v>
      </c>
      <c r="PNY67" s="824">
        <f t="shared" ref="PNY67" si="13801">PNY60*$C$65*$C67</f>
        <v>0</v>
      </c>
      <c r="POA67" s="824">
        <f t="shared" ref="POA67" si="13802">POA60*$C$65*$C67</f>
        <v>0</v>
      </c>
      <c r="POC67" s="824">
        <f t="shared" ref="POC67" si="13803">POC60*$C$65*$C67</f>
        <v>0</v>
      </c>
      <c r="POE67" s="824">
        <f t="shared" ref="POE67" si="13804">POE60*$C$65*$C67</f>
        <v>0</v>
      </c>
      <c r="POG67" s="824">
        <f t="shared" ref="POG67" si="13805">POG60*$C$65*$C67</f>
        <v>0</v>
      </c>
      <c r="POI67" s="824">
        <f t="shared" ref="POI67" si="13806">POI60*$C$65*$C67</f>
        <v>0</v>
      </c>
      <c r="POK67" s="824">
        <f t="shared" ref="POK67" si="13807">POK60*$C$65*$C67</f>
        <v>0</v>
      </c>
      <c r="POM67" s="824">
        <f t="shared" ref="POM67" si="13808">POM60*$C$65*$C67</f>
        <v>0</v>
      </c>
      <c r="POO67" s="824">
        <f t="shared" ref="POO67" si="13809">POO60*$C$65*$C67</f>
        <v>0</v>
      </c>
      <c r="POQ67" s="824">
        <f t="shared" ref="POQ67" si="13810">POQ60*$C$65*$C67</f>
        <v>0</v>
      </c>
      <c r="POS67" s="824">
        <f t="shared" ref="POS67" si="13811">POS60*$C$65*$C67</f>
        <v>0</v>
      </c>
      <c r="POU67" s="824">
        <f t="shared" ref="POU67" si="13812">POU60*$C$65*$C67</f>
        <v>0</v>
      </c>
      <c r="POW67" s="824">
        <f t="shared" ref="POW67" si="13813">POW60*$C$65*$C67</f>
        <v>0</v>
      </c>
      <c r="POY67" s="824">
        <f t="shared" ref="POY67" si="13814">POY60*$C$65*$C67</f>
        <v>0</v>
      </c>
      <c r="PPA67" s="824">
        <f t="shared" ref="PPA67" si="13815">PPA60*$C$65*$C67</f>
        <v>0</v>
      </c>
      <c r="PPC67" s="824">
        <f t="shared" ref="PPC67" si="13816">PPC60*$C$65*$C67</f>
        <v>0</v>
      </c>
      <c r="PPE67" s="824">
        <f t="shared" ref="PPE67" si="13817">PPE60*$C$65*$C67</f>
        <v>0</v>
      </c>
      <c r="PPG67" s="824">
        <f t="shared" ref="PPG67" si="13818">PPG60*$C$65*$C67</f>
        <v>0</v>
      </c>
      <c r="PPI67" s="824">
        <f t="shared" ref="PPI67" si="13819">PPI60*$C$65*$C67</f>
        <v>0</v>
      </c>
      <c r="PPK67" s="824">
        <f t="shared" ref="PPK67" si="13820">PPK60*$C$65*$C67</f>
        <v>0</v>
      </c>
      <c r="PPM67" s="824">
        <f t="shared" ref="PPM67" si="13821">PPM60*$C$65*$C67</f>
        <v>0</v>
      </c>
      <c r="PPO67" s="824">
        <f t="shared" ref="PPO67" si="13822">PPO60*$C$65*$C67</f>
        <v>0</v>
      </c>
      <c r="PPQ67" s="824">
        <f t="shared" ref="PPQ67" si="13823">PPQ60*$C$65*$C67</f>
        <v>0</v>
      </c>
      <c r="PPS67" s="824">
        <f t="shared" ref="PPS67" si="13824">PPS60*$C$65*$C67</f>
        <v>0</v>
      </c>
      <c r="PPU67" s="824">
        <f t="shared" ref="PPU67" si="13825">PPU60*$C$65*$C67</f>
        <v>0</v>
      </c>
      <c r="PPW67" s="824">
        <f t="shared" ref="PPW67" si="13826">PPW60*$C$65*$C67</f>
        <v>0</v>
      </c>
      <c r="PPY67" s="824">
        <f t="shared" ref="PPY67" si="13827">PPY60*$C$65*$C67</f>
        <v>0</v>
      </c>
      <c r="PQA67" s="824">
        <f t="shared" ref="PQA67" si="13828">PQA60*$C$65*$C67</f>
        <v>0</v>
      </c>
      <c r="PQC67" s="824">
        <f t="shared" ref="PQC67" si="13829">PQC60*$C$65*$C67</f>
        <v>0</v>
      </c>
      <c r="PQE67" s="824">
        <f t="shared" ref="PQE67" si="13830">PQE60*$C$65*$C67</f>
        <v>0</v>
      </c>
      <c r="PQG67" s="824">
        <f t="shared" ref="PQG67" si="13831">PQG60*$C$65*$C67</f>
        <v>0</v>
      </c>
      <c r="PQI67" s="824">
        <f t="shared" ref="PQI67" si="13832">PQI60*$C$65*$C67</f>
        <v>0</v>
      </c>
      <c r="PQK67" s="824">
        <f t="shared" ref="PQK67" si="13833">PQK60*$C$65*$C67</f>
        <v>0</v>
      </c>
      <c r="PQM67" s="824">
        <f t="shared" ref="PQM67" si="13834">PQM60*$C$65*$C67</f>
        <v>0</v>
      </c>
      <c r="PQO67" s="824">
        <f t="shared" ref="PQO67" si="13835">PQO60*$C$65*$C67</f>
        <v>0</v>
      </c>
      <c r="PQQ67" s="824">
        <f t="shared" ref="PQQ67" si="13836">PQQ60*$C$65*$C67</f>
        <v>0</v>
      </c>
      <c r="PQS67" s="824">
        <f t="shared" ref="PQS67" si="13837">PQS60*$C$65*$C67</f>
        <v>0</v>
      </c>
      <c r="PQU67" s="824">
        <f t="shared" ref="PQU67" si="13838">PQU60*$C$65*$C67</f>
        <v>0</v>
      </c>
      <c r="PQW67" s="824">
        <f t="shared" ref="PQW67" si="13839">PQW60*$C$65*$C67</f>
        <v>0</v>
      </c>
      <c r="PQY67" s="824">
        <f t="shared" ref="PQY67" si="13840">PQY60*$C$65*$C67</f>
        <v>0</v>
      </c>
      <c r="PRA67" s="824">
        <f t="shared" ref="PRA67" si="13841">PRA60*$C$65*$C67</f>
        <v>0</v>
      </c>
      <c r="PRC67" s="824">
        <f t="shared" ref="PRC67" si="13842">PRC60*$C$65*$C67</f>
        <v>0</v>
      </c>
      <c r="PRE67" s="824">
        <f t="shared" ref="PRE67" si="13843">PRE60*$C$65*$C67</f>
        <v>0</v>
      </c>
      <c r="PRG67" s="824">
        <f t="shared" ref="PRG67" si="13844">PRG60*$C$65*$C67</f>
        <v>0</v>
      </c>
      <c r="PRI67" s="824">
        <f t="shared" ref="PRI67" si="13845">PRI60*$C$65*$C67</f>
        <v>0</v>
      </c>
      <c r="PRK67" s="824">
        <f t="shared" ref="PRK67" si="13846">PRK60*$C$65*$C67</f>
        <v>0</v>
      </c>
      <c r="PRM67" s="824">
        <f t="shared" ref="PRM67" si="13847">PRM60*$C$65*$C67</f>
        <v>0</v>
      </c>
      <c r="PRO67" s="824">
        <f t="shared" ref="PRO67" si="13848">PRO60*$C$65*$C67</f>
        <v>0</v>
      </c>
      <c r="PRQ67" s="824">
        <f t="shared" ref="PRQ67" si="13849">PRQ60*$C$65*$C67</f>
        <v>0</v>
      </c>
      <c r="PRS67" s="824">
        <f t="shared" ref="PRS67" si="13850">PRS60*$C$65*$C67</f>
        <v>0</v>
      </c>
      <c r="PRU67" s="824">
        <f t="shared" ref="PRU67" si="13851">PRU60*$C$65*$C67</f>
        <v>0</v>
      </c>
      <c r="PRW67" s="824">
        <f t="shared" ref="PRW67" si="13852">PRW60*$C$65*$C67</f>
        <v>0</v>
      </c>
      <c r="PRY67" s="824">
        <f t="shared" ref="PRY67" si="13853">PRY60*$C$65*$C67</f>
        <v>0</v>
      </c>
      <c r="PSA67" s="824">
        <f t="shared" ref="PSA67" si="13854">PSA60*$C$65*$C67</f>
        <v>0</v>
      </c>
      <c r="PSC67" s="824">
        <f t="shared" ref="PSC67" si="13855">PSC60*$C$65*$C67</f>
        <v>0</v>
      </c>
      <c r="PSE67" s="824">
        <f t="shared" ref="PSE67" si="13856">PSE60*$C$65*$C67</f>
        <v>0</v>
      </c>
      <c r="PSG67" s="824">
        <f t="shared" ref="PSG67" si="13857">PSG60*$C$65*$C67</f>
        <v>0</v>
      </c>
      <c r="PSI67" s="824">
        <f t="shared" ref="PSI67" si="13858">PSI60*$C$65*$C67</f>
        <v>0</v>
      </c>
      <c r="PSK67" s="824">
        <f t="shared" ref="PSK67" si="13859">PSK60*$C$65*$C67</f>
        <v>0</v>
      </c>
      <c r="PSM67" s="824">
        <f t="shared" ref="PSM67" si="13860">PSM60*$C$65*$C67</f>
        <v>0</v>
      </c>
      <c r="PSO67" s="824">
        <f t="shared" ref="PSO67" si="13861">PSO60*$C$65*$C67</f>
        <v>0</v>
      </c>
      <c r="PSQ67" s="824">
        <f t="shared" ref="PSQ67" si="13862">PSQ60*$C$65*$C67</f>
        <v>0</v>
      </c>
      <c r="PSS67" s="824">
        <f t="shared" ref="PSS67" si="13863">PSS60*$C$65*$C67</f>
        <v>0</v>
      </c>
      <c r="PSU67" s="824">
        <f t="shared" ref="PSU67" si="13864">PSU60*$C$65*$C67</f>
        <v>0</v>
      </c>
      <c r="PSW67" s="824">
        <f t="shared" ref="PSW67" si="13865">PSW60*$C$65*$C67</f>
        <v>0</v>
      </c>
      <c r="PSY67" s="824">
        <f t="shared" ref="PSY67" si="13866">PSY60*$C$65*$C67</f>
        <v>0</v>
      </c>
      <c r="PTA67" s="824">
        <f t="shared" ref="PTA67" si="13867">PTA60*$C$65*$C67</f>
        <v>0</v>
      </c>
      <c r="PTC67" s="824">
        <f t="shared" ref="PTC67" si="13868">PTC60*$C$65*$C67</f>
        <v>0</v>
      </c>
      <c r="PTE67" s="824">
        <f t="shared" ref="PTE67" si="13869">PTE60*$C$65*$C67</f>
        <v>0</v>
      </c>
      <c r="PTG67" s="824">
        <f t="shared" ref="PTG67" si="13870">PTG60*$C$65*$C67</f>
        <v>0</v>
      </c>
      <c r="PTI67" s="824">
        <f t="shared" ref="PTI67" si="13871">PTI60*$C$65*$C67</f>
        <v>0</v>
      </c>
      <c r="PTK67" s="824">
        <f t="shared" ref="PTK67" si="13872">PTK60*$C$65*$C67</f>
        <v>0</v>
      </c>
      <c r="PTM67" s="824">
        <f t="shared" ref="PTM67" si="13873">PTM60*$C$65*$C67</f>
        <v>0</v>
      </c>
      <c r="PTO67" s="824">
        <f t="shared" ref="PTO67" si="13874">PTO60*$C$65*$C67</f>
        <v>0</v>
      </c>
      <c r="PTQ67" s="824">
        <f t="shared" ref="PTQ67" si="13875">PTQ60*$C$65*$C67</f>
        <v>0</v>
      </c>
      <c r="PTS67" s="824">
        <f t="shared" ref="PTS67" si="13876">PTS60*$C$65*$C67</f>
        <v>0</v>
      </c>
      <c r="PTU67" s="824">
        <f t="shared" ref="PTU67" si="13877">PTU60*$C$65*$C67</f>
        <v>0</v>
      </c>
      <c r="PTW67" s="824">
        <f t="shared" ref="PTW67" si="13878">PTW60*$C$65*$C67</f>
        <v>0</v>
      </c>
      <c r="PTY67" s="824">
        <f t="shared" ref="PTY67" si="13879">PTY60*$C$65*$C67</f>
        <v>0</v>
      </c>
      <c r="PUA67" s="824">
        <f t="shared" ref="PUA67" si="13880">PUA60*$C$65*$C67</f>
        <v>0</v>
      </c>
      <c r="PUC67" s="824">
        <f t="shared" ref="PUC67" si="13881">PUC60*$C$65*$C67</f>
        <v>0</v>
      </c>
      <c r="PUE67" s="824">
        <f t="shared" ref="PUE67" si="13882">PUE60*$C$65*$C67</f>
        <v>0</v>
      </c>
      <c r="PUG67" s="824">
        <f t="shared" ref="PUG67" si="13883">PUG60*$C$65*$C67</f>
        <v>0</v>
      </c>
      <c r="PUI67" s="824">
        <f t="shared" ref="PUI67" si="13884">PUI60*$C$65*$C67</f>
        <v>0</v>
      </c>
      <c r="PUK67" s="824">
        <f t="shared" ref="PUK67" si="13885">PUK60*$C$65*$C67</f>
        <v>0</v>
      </c>
      <c r="PUM67" s="824">
        <f t="shared" ref="PUM67" si="13886">PUM60*$C$65*$C67</f>
        <v>0</v>
      </c>
      <c r="PUO67" s="824">
        <f t="shared" ref="PUO67" si="13887">PUO60*$C$65*$C67</f>
        <v>0</v>
      </c>
      <c r="PUQ67" s="824">
        <f t="shared" ref="PUQ67" si="13888">PUQ60*$C$65*$C67</f>
        <v>0</v>
      </c>
      <c r="PUS67" s="824">
        <f t="shared" ref="PUS67" si="13889">PUS60*$C$65*$C67</f>
        <v>0</v>
      </c>
      <c r="PUU67" s="824">
        <f t="shared" ref="PUU67" si="13890">PUU60*$C$65*$C67</f>
        <v>0</v>
      </c>
      <c r="PUW67" s="824">
        <f t="shared" ref="PUW67" si="13891">PUW60*$C$65*$C67</f>
        <v>0</v>
      </c>
      <c r="PUY67" s="824">
        <f t="shared" ref="PUY67" si="13892">PUY60*$C$65*$C67</f>
        <v>0</v>
      </c>
      <c r="PVA67" s="824">
        <f t="shared" ref="PVA67" si="13893">PVA60*$C$65*$C67</f>
        <v>0</v>
      </c>
      <c r="PVC67" s="824">
        <f t="shared" ref="PVC67" si="13894">PVC60*$C$65*$C67</f>
        <v>0</v>
      </c>
      <c r="PVE67" s="824">
        <f t="shared" ref="PVE67" si="13895">PVE60*$C$65*$C67</f>
        <v>0</v>
      </c>
      <c r="PVG67" s="824">
        <f t="shared" ref="PVG67" si="13896">PVG60*$C$65*$C67</f>
        <v>0</v>
      </c>
      <c r="PVI67" s="824">
        <f t="shared" ref="PVI67" si="13897">PVI60*$C$65*$C67</f>
        <v>0</v>
      </c>
      <c r="PVK67" s="824">
        <f t="shared" ref="PVK67" si="13898">PVK60*$C$65*$C67</f>
        <v>0</v>
      </c>
      <c r="PVM67" s="824">
        <f t="shared" ref="PVM67" si="13899">PVM60*$C$65*$C67</f>
        <v>0</v>
      </c>
      <c r="PVO67" s="824">
        <f t="shared" ref="PVO67" si="13900">PVO60*$C$65*$C67</f>
        <v>0</v>
      </c>
      <c r="PVQ67" s="824">
        <f t="shared" ref="PVQ67" si="13901">PVQ60*$C$65*$C67</f>
        <v>0</v>
      </c>
      <c r="PVS67" s="824">
        <f t="shared" ref="PVS67" si="13902">PVS60*$C$65*$C67</f>
        <v>0</v>
      </c>
      <c r="PVU67" s="824">
        <f t="shared" ref="PVU67" si="13903">PVU60*$C$65*$C67</f>
        <v>0</v>
      </c>
      <c r="PVW67" s="824">
        <f t="shared" ref="PVW67" si="13904">PVW60*$C$65*$C67</f>
        <v>0</v>
      </c>
      <c r="PVY67" s="824">
        <f t="shared" ref="PVY67" si="13905">PVY60*$C$65*$C67</f>
        <v>0</v>
      </c>
      <c r="PWA67" s="824">
        <f t="shared" ref="PWA67" si="13906">PWA60*$C$65*$C67</f>
        <v>0</v>
      </c>
      <c r="PWC67" s="824">
        <f t="shared" ref="PWC67" si="13907">PWC60*$C$65*$C67</f>
        <v>0</v>
      </c>
      <c r="PWE67" s="824">
        <f t="shared" ref="PWE67" si="13908">PWE60*$C$65*$C67</f>
        <v>0</v>
      </c>
      <c r="PWG67" s="824">
        <f t="shared" ref="PWG67" si="13909">PWG60*$C$65*$C67</f>
        <v>0</v>
      </c>
      <c r="PWI67" s="824">
        <f t="shared" ref="PWI67" si="13910">PWI60*$C$65*$C67</f>
        <v>0</v>
      </c>
      <c r="PWK67" s="824">
        <f t="shared" ref="PWK67" si="13911">PWK60*$C$65*$C67</f>
        <v>0</v>
      </c>
      <c r="PWM67" s="824">
        <f t="shared" ref="PWM67" si="13912">PWM60*$C$65*$C67</f>
        <v>0</v>
      </c>
      <c r="PWO67" s="824">
        <f t="shared" ref="PWO67" si="13913">PWO60*$C$65*$C67</f>
        <v>0</v>
      </c>
      <c r="PWQ67" s="824">
        <f t="shared" ref="PWQ67" si="13914">PWQ60*$C$65*$C67</f>
        <v>0</v>
      </c>
      <c r="PWS67" s="824">
        <f t="shared" ref="PWS67" si="13915">PWS60*$C$65*$C67</f>
        <v>0</v>
      </c>
      <c r="PWU67" s="824">
        <f t="shared" ref="PWU67" si="13916">PWU60*$C$65*$C67</f>
        <v>0</v>
      </c>
      <c r="PWW67" s="824">
        <f t="shared" ref="PWW67" si="13917">PWW60*$C$65*$C67</f>
        <v>0</v>
      </c>
      <c r="PWY67" s="824">
        <f t="shared" ref="PWY67" si="13918">PWY60*$C$65*$C67</f>
        <v>0</v>
      </c>
      <c r="PXA67" s="824">
        <f t="shared" ref="PXA67" si="13919">PXA60*$C$65*$C67</f>
        <v>0</v>
      </c>
      <c r="PXC67" s="824">
        <f t="shared" ref="PXC67" si="13920">PXC60*$C$65*$C67</f>
        <v>0</v>
      </c>
      <c r="PXE67" s="824">
        <f t="shared" ref="PXE67" si="13921">PXE60*$C$65*$C67</f>
        <v>0</v>
      </c>
      <c r="PXG67" s="824">
        <f t="shared" ref="PXG67" si="13922">PXG60*$C$65*$C67</f>
        <v>0</v>
      </c>
      <c r="PXI67" s="824">
        <f t="shared" ref="PXI67" si="13923">PXI60*$C$65*$C67</f>
        <v>0</v>
      </c>
      <c r="PXK67" s="824">
        <f t="shared" ref="PXK67" si="13924">PXK60*$C$65*$C67</f>
        <v>0</v>
      </c>
      <c r="PXM67" s="824">
        <f t="shared" ref="PXM67" si="13925">PXM60*$C$65*$C67</f>
        <v>0</v>
      </c>
      <c r="PXO67" s="824">
        <f t="shared" ref="PXO67" si="13926">PXO60*$C$65*$C67</f>
        <v>0</v>
      </c>
      <c r="PXQ67" s="824">
        <f t="shared" ref="PXQ67" si="13927">PXQ60*$C$65*$C67</f>
        <v>0</v>
      </c>
      <c r="PXS67" s="824">
        <f t="shared" ref="PXS67" si="13928">PXS60*$C$65*$C67</f>
        <v>0</v>
      </c>
      <c r="PXU67" s="824">
        <f t="shared" ref="PXU67" si="13929">PXU60*$C$65*$C67</f>
        <v>0</v>
      </c>
      <c r="PXW67" s="824">
        <f t="shared" ref="PXW67" si="13930">PXW60*$C$65*$C67</f>
        <v>0</v>
      </c>
      <c r="PXY67" s="824">
        <f t="shared" ref="PXY67" si="13931">PXY60*$C$65*$C67</f>
        <v>0</v>
      </c>
      <c r="PYA67" s="824">
        <f t="shared" ref="PYA67" si="13932">PYA60*$C$65*$C67</f>
        <v>0</v>
      </c>
      <c r="PYC67" s="824">
        <f t="shared" ref="PYC67" si="13933">PYC60*$C$65*$C67</f>
        <v>0</v>
      </c>
      <c r="PYE67" s="824">
        <f t="shared" ref="PYE67" si="13934">PYE60*$C$65*$C67</f>
        <v>0</v>
      </c>
      <c r="PYG67" s="824">
        <f t="shared" ref="PYG67" si="13935">PYG60*$C$65*$C67</f>
        <v>0</v>
      </c>
      <c r="PYI67" s="824">
        <f t="shared" ref="PYI67" si="13936">PYI60*$C$65*$C67</f>
        <v>0</v>
      </c>
      <c r="PYK67" s="824">
        <f t="shared" ref="PYK67" si="13937">PYK60*$C$65*$C67</f>
        <v>0</v>
      </c>
      <c r="PYM67" s="824">
        <f t="shared" ref="PYM67" si="13938">PYM60*$C$65*$C67</f>
        <v>0</v>
      </c>
      <c r="PYO67" s="824">
        <f t="shared" ref="PYO67" si="13939">PYO60*$C$65*$C67</f>
        <v>0</v>
      </c>
      <c r="PYQ67" s="824">
        <f t="shared" ref="PYQ67" si="13940">PYQ60*$C$65*$C67</f>
        <v>0</v>
      </c>
      <c r="PYS67" s="824">
        <f t="shared" ref="PYS67" si="13941">PYS60*$C$65*$C67</f>
        <v>0</v>
      </c>
      <c r="PYU67" s="824">
        <f t="shared" ref="PYU67" si="13942">PYU60*$C$65*$C67</f>
        <v>0</v>
      </c>
      <c r="PYW67" s="824">
        <f t="shared" ref="PYW67" si="13943">PYW60*$C$65*$C67</f>
        <v>0</v>
      </c>
      <c r="PYY67" s="824">
        <f t="shared" ref="PYY67" si="13944">PYY60*$C$65*$C67</f>
        <v>0</v>
      </c>
      <c r="PZA67" s="824">
        <f t="shared" ref="PZA67" si="13945">PZA60*$C$65*$C67</f>
        <v>0</v>
      </c>
      <c r="PZC67" s="824">
        <f t="shared" ref="PZC67" si="13946">PZC60*$C$65*$C67</f>
        <v>0</v>
      </c>
      <c r="PZE67" s="824">
        <f t="shared" ref="PZE67" si="13947">PZE60*$C$65*$C67</f>
        <v>0</v>
      </c>
      <c r="PZG67" s="824">
        <f t="shared" ref="PZG67" si="13948">PZG60*$C$65*$C67</f>
        <v>0</v>
      </c>
      <c r="PZI67" s="824">
        <f t="shared" ref="PZI67" si="13949">PZI60*$C$65*$C67</f>
        <v>0</v>
      </c>
      <c r="PZK67" s="824">
        <f t="shared" ref="PZK67" si="13950">PZK60*$C$65*$C67</f>
        <v>0</v>
      </c>
      <c r="PZM67" s="824">
        <f t="shared" ref="PZM67" si="13951">PZM60*$C$65*$C67</f>
        <v>0</v>
      </c>
      <c r="PZO67" s="824">
        <f t="shared" ref="PZO67" si="13952">PZO60*$C$65*$C67</f>
        <v>0</v>
      </c>
      <c r="PZQ67" s="824">
        <f t="shared" ref="PZQ67" si="13953">PZQ60*$C$65*$C67</f>
        <v>0</v>
      </c>
      <c r="PZS67" s="824">
        <f t="shared" ref="PZS67" si="13954">PZS60*$C$65*$C67</f>
        <v>0</v>
      </c>
      <c r="PZU67" s="824">
        <f t="shared" ref="PZU67" si="13955">PZU60*$C$65*$C67</f>
        <v>0</v>
      </c>
      <c r="PZW67" s="824">
        <f t="shared" ref="PZW67" si="13956">PZW60*$C$65*$C67</f>
        <v>0</v>
      </c>
      <c r="PZY67" s="824">
        <f t="shared" ref="PZY67" si="13957">PZY60*$C$65*$C67</f>
        <v>0</v>
      </c>
      <c r="QAA67" s="824">
        <f t="shared" ref="QAA67" si="13958">QAA60*$C$65*$C67</f>
        <v>0</v>
      </c>
      <c r="QAC67" s="824">
        <f t="shared" ref="QAC67" si="13959">QAC60*$C$65*$C67</f>
        <v>0</v>
      </c>
      <c r="QAE67" s="824">
        <f t="shared" ref="QAE67" si="13960">QAE60*$C$65*$C67</f>
        <v>0</v>
      </c>
      <c r="QAG67" s="824">
        <f t="shared" ref="QAG67" si="13961">QAG60*$C$65*$C67</f>
        <v>0</v>
      </c>
      <c r="QAI67" s="824">
        <f t="shared" ref="QAI67" si="13962">QAI60*$C$65*$C67</f>
        <v>0</v>
      </c>
      <c r="QAK67" s="824">
        <f t="shared" ref="QAK67" si="13963">QAK60*$C$65*$C67</f>
        <v>0</v>
      </c>
      <c r="QAM67" s="824">
        <f t="shared" ref="QAM67" si="13964">QAM60*$C$65*$C67</f>
        <v>0</v>
      </c>
      <c r="QAO67" s="824">
        <f t="shared" ref="QAO67" si="13965">QAO60*$C$65*$C67</f>
        <v>0</v>
      </c>
      <c r="QAQ67" s="824">
        <f t="shared" ref="QAQ67" si="13966">QAQ60*$C$65*$C67</f>
        <v>0</v>
      </c>
      <c r="QAS67" s="824">
        <f t="shared" ref="QAS67" si="13967">QAS60*$C$65*$C67</f>
        <v>0</v>
      </c>
      <c r="QAU67" s="824">
        <f t="shared" ref="QAU67" si="13968">QAU60*$C$65*$C67</f>
        <v>0</v>
      </c>
      <c r="QAW67" s="824">
        <f t="shared" ref="QAW67" si="13969">QAW60*$C$65*$C67</f>
        <v>0</v>
      </c>
      <c r="QAY67" s="824">
        <f t="shared" ref="QAY67" si="13970">QAY60*$C$65*$C67</f>
        <v>0</v>
      </c>
      <c r="QBA67" s="824">
        <f t="shared" ref="QBA67" si="13971">QBA60*$C$65*$C67</f>
        <v>0</v>
      </c>
      <c r="QBC67" s="824">
        <f t="shared" ref="QBC67" si="13972">QBC60*$C$65*$C67</f>
        <v>0</v>
      </c>
      <c r="QBE67" s="824">
        <f t="shared" ref="QBE67" si="13973">QBE60*$C$65*$C67</f>
        <v>0</v>
      </c>
      <c r="QBG67" s="824">
        <f t="shared" ref="QBG67" si="13974">QBG60*$C$65*$C67</f>
        <v>0</v>
      </c>
      <c r="QBI67" s="824">
        <f t="shared" ref="QBI67" si="13975">QBI60*$C$65*$C67</f>
        <v>0</v>
      </c>
      <c r="QBK67" s="824">
        <f t="shared" ref="QBK67" si="13976">QBK60*$C$65*$C67</f>
        <v>0</v>
      </c>
      <c r="QBM67" s="824">
        <f t="shared" ref="QBM67" si="13977">QBM60*$C$65*$C67</f>
        <v>0</v>
      </c>
      <c r="QBO67" s="824">
        <f t="shared" ref="QBO67" si="13978">QBO60*$C$65*$C67</f>
        <v>0</v>
      </c>
      <c r="QBQ67" s="824">
        <f t="shared" ref="QBQ67" si="13979">QBQ60*$C$65*$C67</f>
        <v>0</v>
      </c>
      <c r="QBS67" s="824">
        <f t="shared" ref="QBS67" si="13980">QBS60*$C$65*$C67</f>
        <v>0</v>
      </c>
      <c r="QBU67" s="824">
        <f t="shared" ref="QBU67" si="13981">QBU60*$C$65*$C67</f>
        <v>0</v>
      </c>
      <c r="QBW67" s="824">
        <f t="shared" ref="QBW67" si="13982">QBW60*$C$65*$C67</f>
        <v>0</v>
      </c>
      <c r="QBY67" s="824">
        <f t="shared" ref="QBY67" si="13983">QBY60*$C$65*$C67</f>
        <v>0</v>
      </c>
      <c r="QCA67" s="824">
        <f t="shared" ref="QCA67" si="13984">QCA60*$C$65*$C67</f>
        <v>0</v>
      </c>
      <c r="QCC67" s="824">
        <f t="shared" ref="QCC67" si="13985">QCC60*$C$65*$C67</f>
        <v>0</v>
      </c>
      <c r="QCE67" s="824">
        <f t="shared" ref="QCE67" si="13986">QCE60*$C$65*$C67</f>
        <v>0</v>
      </c>
      <c r="QCG67" s="824">
        <f t="shared" ref="QCG67" si="13987">QCG60*$C$65*$C67</f>
        <v>0</v>
      </c>
      <c r="QCI67" s="824">
        <f t="shared" ref="QCI67" si="13988">QCI60*$C$65*$C67</f>
        <v>0</v>
      </c>
      <c r="QCK67" s="824">
        <f t="shared" ref="QCK67" si="13989">QCK60*$C$65*$C67</f>
        <v>0</v>
      </c>
      <c r="QCM67" s="824">
        <f t="shared" ref="QCM67" si="13990">QCM60*$C$65*$C67</f>
        <v>0</v>
      </c>
      <c r="QCO67" s="824">
        <f t="shared" ref="QCO67" si="13991">QCO60*$C$65*$C67</f>
        <v>0</v>
      </c>
      <c r="QCQ67" s="824">
        <f t="shared" ref="QCQ67" si="13992">QCQ60*$C$65*$C67</f>
        <v>0</v>
      </c>
      <c r="QCS67" s="824">
        <f t="shared" ref="QCS67" si="13993">QCS60*$C$65*$C67</f>
        <v>0</v>
      </c>
      <c r="QCU67" s="824">
        <f t="shared" ref="QCU67" si="13994">QCU60*$C$65*$C67</f>
        <v>0</v>
      </c>
      <c r="QCW67" s="824">
        <f t="shared" ref="QCW67" si="13995">QCW60*$C$65*$C67</f>
        <v>0</v>
      </c>
      <c r="QCY67" s="824">
        <f t="shared" ref="QCY67" si="13996">QCY60*$C$65*$C67</f>
        <v>0</v>
      </c>
      <c r="QDA67" s="824">
        <f t="shared" ref="QDA67" si="13997">QDA60*$C$65*$C67</f>
        <v>0</v>
      </c>
      <c r="QDC67" s="824">
        <f t="shared" ref="QDC67" si="13998">QDC60*$C$65*$C67</f>
        <v>0</v>
      </c>
      <c r="QDE67" s="824">
        <f t="shared" ref="QDE67" si="13999">QDE60*$C$65*$C67</f>
        <v>0</v>
      </c>
      <c r="QDG67" s="824">
        <f t="shared" ref="QDG67" si="14000">QDG60*$C$65*$C67</f>
        <v>0</v>
      </c>
      <c r="QDI67" s="824">
        <f t="shared" ref="QDI67" si="14001">QDI60*$C$65*$C67</f>
        <v>0</v>
      </c>
      <c r="QDK67" s="824">
        <f t="shared" ref="QDK67" si="14002">QDK60*$C$65*$C67</f>
        <v>0</v>
      </c>
      <c r="QDM67" s="824">
        <f t="shared" ref="QDM67" si="14003">QDM60*$C$65*$C67</f>
        <v>0</v>
      </c>
      <c r="QDO67" s="824">
        <f t="shared" ref="QDO67" si="14004">QDO60*$C$65*$C67</f>
        <v>0</v>
      </c>
      <c r="QDQ67" s="824">
        <f t="shared" ref="QDQ67" si="14005">QDQ60*$C$65*$C67</f>
        <v>0</v>
      </c>
      <c r="QDS67" s="824">
        <f t="shared" ref="QDS67" si="14006">QDS60*$C$65*$C67</f>
        <v>0</v>
      </c>
      <c r="QDU67" s="824">
        <f t="shared" ref="QDU67" si="14007">QDU60*$C$65*$C67</f>
        <v>0</v>
      </c>
      <c r="QDW67" s="824">
        <f t="shared" ref="QDW67" si="14008">QDW60*$C$65*$C67</f>
        <v>0</v>
      </c>
      <c r="QDY67" s="824">
        <f t="shared" ref="QDY67" si="14009">QDY60*$C$65*$C67</f>
        <v>0</v>
      </c>
      <c r="QEA67" s="824">
        <f t="shared" ref="QEA67" si="14010">QEA60*$C$65*$C67</f>
        <v>0</v>
      </c>
      <c r="QEC67" s="824">
        <f t="shared" ref="QEC67" si="14011">QEC60*$C$65*$C67</f>
        <v>0</v>
      </c>
      <c r="QEE67" s="824">
        <f t="shared" ref="QEE67" si="14012">QEE60*$C$65*$C67</f>
        <v>0</v>
      </c>
      <c r="QEG67" s="824">
        <f t="shared" ref="QEG67" si="14013">QEG60*$C$65*$C67</f>
        <v>0</v>
      </c>
      <c r="QEI67" s="824">
        <f t="shared" ref="QEI67" si="14014">QEI60*$C$65*$C67</f>
        <v>0</v>
      </c>
      <c r="QEK67" s="824">
        <f t="shared" ref="QEK67" si="14015">QEK60*$C$65*$C67</f>
        <v>0</v>
      </c>
      <c r="QEM67" s="824">
        <f t="shared" ref="QEM67" si="14016">QEM60*$C$65*$C67</f>
        <v>0</v>
      </c>
      <c r="QEO67" s="824">
        <f t="shared" ref="QEO67" si="14017">QEO60*$C$65*$C67</f>
        <v>0</v>
      </c>
      <c r="QEQ67" s="824">
        <f t="shared" ref="QEQ67" si="14018">QEQ60*$C$65*$C67</f>
        <v>0</v>
      </c>
      <c r="QES67" s="824">
        <f t="shared" ref="QES67" si="14019">QES60*$C$65*$C67</f>
        <v>0</v>
      </c>
      <c r="QEU67" s="824">
        <f t="shared" ref="QEU67" si="14020">QEU60*$C$65*$C67</f>
        <v>0</v>
      </c>
      <c r="QEW67" s="824">
        <f t="shared" ref="QEW67" si="14021">QEW60*$C$65*$C67</f>
        <v>0</v>
      </c>
      <c r="QEY67" s="824">
        <f t="shared" ref="QEY67" si="14022">QEY60*$C$65*$C67</f>
        <v>0</v>
      </c>
      <c r="QFA67" s="824">
        <f t="shared" ref="QFA67" si="14023">QFA60*$C$65*$C67</f>
        <v>0</v>
      </c>
      <c r="QFC67" s="824">
        <f t="shared" ref="QFC67" si="14024">QFC60*$C$65*$C67</f>
        <v>0</v>
      </c>
      <c r="QFE67" s="824">
        <f t="shared" ref="QFE67" si="14025">QFE60*$C$65*$C67</f>
        <v>0</v>
      </c>
      <c r="QFG67" s="824">
        <f t="shared" ref="QFG67" si="14026">QFG60*$C$65*$C67</f>
        <v>0</v>
      </c>
      <c r="QFI67" s="824">
        <f t="shared" ref="QFI67" si="14027">QFI60*$C$65*$C67</f>
        <v>0</v>
      </c>
      <c r="QFK67" s="824">
        <f t="shared" ref="QFK67" si="14028">QFK60*$C$65*$C67</f>
        <v>0</v>
      </c>
      <c r="QFM67" s="824">
        <f t="shared" ref="QFM67" si="14029">QFM60*$C$65*$C67</f>
        <v>0</v>
      </c>
      <c r="QFO67" s="824">
        <f t="shared" ref="QFO67" si="14030">QFO60*$C$65*$C67</f>
        <v>0</v>
      </c>
      <c r="QFQ67" s="824">
        <f t="shared" ref="QFQ67" si="14031">QFQ60*$C$65*$C67</f>
        <v>0</v>
      </c>
      <c r="QFS67" s="824">
        <f t="shared" ref="QFS67" si="14032">QFS60*$C$65*$C67</f>
        <v>0</v>
      </c>
      <c r="QFU67" s="824">
        <f t="shared" ref="QFU67" si="14033">QFU60*$C$65*$C67</f>
        <v>0</v>
      </c>
      <c r="QFW67" s="824">
        <f t="shared" ref="QFW67" si="14034">QFW60*$C$65*$C67</f>
        <v>0</v>
      </c>
      <c r="QFY67" s="824">
        <f t="shared" ref="QFY67" si="14035">QFY60*$C$65*$C67</f>
        <v>0</v>
      </c>
      <c r="QGA67" s="824">
        <f t="shared" ref="QGA67" si="14036">QGA60*$C$65*$C67</f>
        <v>0</v>
      </c>
      <c r="QGC67" s="824">
        <f t="shared" ref="QGC67" si="14037">QGC60*$C$65*$C67</f>
        <v>0</v>
      </c>
      <c r="QGE67" s="824">
        <f t="shared" ref="QGE67" si="14038">QGE60*$C$65*$C67</f>
        <v>0</v>
      </c>
      <c r="QGG67" s="824">
        <f t="shared" ref="QGG67" si="14039">QGG60*$C$65*$C67</f>
        <v>0</v>
      </c>
      <c r="QGI67" s="824">
        <f t="shared" ref="QGI67" si="14040">QGI60*$C$65*$C67</f>
        <v>0</v>
      </c>
      <c r="QGK67" s="824">
        <f t="shared" ref="QGK67" si="14041">QGK60*$C$65*$C67</f>
        <v>0</v>
      </c>
      <c r="QGM67" s="824">
        <f t="shared" ref="QGM67" si="14042">QGM60*$C$65*$C67</f>
        <v>0</v>
      </c>
      <c r="QGO67" s="824">
        <f t="shared" ref="QGO67" si="14043">QGO60*$C$65*$C67</f>
        <v>0</v>
      </c>
      <c r="QGQ67" s="824">
        <f t="shared" ref="QGQ67" si="14044">QGQ60*$C$65*$C67</f>
        <v>0</v>
      </c>
      <c r="QGS67" s="824">
        <f t="shared" ref="QGS67" si="14045">QGS60*$C$65*$C67</f>
        <v>0</v>
      </c>
      <c r="QGU67" s="824">
        <f t="shared" ref="QGU67" si="14046">QGU60*$C$65*$C67</f>
        <v>0</v>
      </c>
      <c r="QGW67" s="824">
        <f t="shared" ref="QGW67" si="14047">QGW60*$C$65*$C67</f>
        <v>0</v>
      </c>
      <c r="QGY67" s="824">
        <f t="shared" ref="QGY67" si="14048">QGY60*$C$65*$C67</f>
        <v>0</v>
      </c>
      <c r="QHA67" s="824">
        <f t="shared" ref="QHA67" si="14049">QHA60*$C$65*$C67</f>
        <v>0</v>
      </c>
      <c r="QHC67" s="824">
        <f t="shared" ref="QHC67" si="14050">QHC60*$C$65*$C67</f>
        <v>0</v>
      </c>
      <c r="QHE67" s="824">
        <f t="shared" ref="QHE67" si="14051">QHE60*$C$65*$C67</f>
        <v>0</v>
      </c>
      <c r="QHG67" s="824">
        <f t="shared" ref="QHG67" si="14052">QHG60*$C$65*$C67</f>
        <v>0</v>
      </c>
      <c r="QHI67" s="824">
        <f t="shared" ref="QHI67" si="14053">QHI60*$C$65*$C67</f>
        <v>0</v>
      </c>
      <c r="QHK67" s="824">
        <f t="shared" ref="QHK67" si="14054">QHK60*$C$65*$C67</f>
        <v>0</v>
      </c>
      <c r="QHM67" s="824">
        <f t="shared" ref="QHM67" si="14055">QHM60*$C$65*$C67</f>
        <v>0</v>
      </c>
      <c r="QHO67" s="824">
        <f t="shared" ref="QHO67" si="14056">QHO60*$C$65*$C67</f>
        <v>0</v>
      </c>
      <c r="QHQ67" s="824">
        <f t="shared" ref="QHQ67" si="14057">QHQ60*$C$65*$C67</f>
        <v>0</v>
      </c>
      <c r="QHS67" s="824">
        <f t="shared" ref="QHS67" si="14058">QHS60*$C$65*$C67</f>
        <v>0</v>
      </c>
      <c r="QHU67" s="824">
        <f t="shared" ref="QHU67" si="14059">QHU60*$C$65*$C67</f>
        <v>0</v>
      </c>
      <c r="QHW67" s="824">
        <f t="shared" ref="QHW67" si="14060">QHW60*$C$65*$C67</f>
        <v>0</v>
      </c>
      <c r="QHY67" s="824">
        <f t="shared" ref="QHY67" si="14061">QHY60*$C$65*$C67</f>
        <v>0</v>
      </c>
      <c r="QIA67" s="824">
        <f t="shared" ref="QIA67" si="14062">QIA60*$C$65*$C67</f>
        <v>0</v>
      </c>
      <c r="QIC67" s="824">
        <f t="shared" ref="QIC67" si="14063">QIC60*$C$65*$C67</f>
        <v>0</v>
      </c>
      <c r="QIE67" s="824">
        <f t="shared" ref="QIE67" si="14064">QIE60*$C$65*$C67</f>
        <v>0</v>
      </c>
      <c r="QIG67" s="824">
        <f t="shared" ref="QIG67" si="14065">QIG60*$C$65*$C67</f>
        <v>0</v>
      </c>
      <c r="QII67" s="824">
        <f t="shared" ref="QII67" si="14066">QII60*$C$65*$C67</f>
        <v>0</v>
      </c>
      <c r="QIK67" s="824">
        <f t="shared" ref="QIK67" si="14067">QIK60*$C$65*$C67</f>
        <v>0</v>
      </c>
      <c r="QIM67" s="824">
        <f t="shared" ref="QIM67" si="14068">QIM60*$C$65*$C67</f>
        <v>0</v>
      </c>
      <c r="QIO67" s="824">
        <f t="shared" ref="QIO67" si="14069">QIO60*$C$65*$C67</f>
        <v>0</v>
      </c>
      <c r="QIQ67" s="824">
        <f t="shared" ref="QIQ67" si="14070">QIQ60*$C$65*$C67</f>
        <v>0</v>
      </c>
      <c r="QIS67" s="824">
        <f t="shared" ref="QIS67" si="14071">QIS60*$C$65*$C67</f>
        <v>0</v>
      </c>
      <c r="QIU67" s="824">
        <f t="shared" ref="QIU67" si="14072">QIU60*$C$65*$C67</f>
        <v>0</v>
      </c>
      <c r="QIW67" s="824">
        <f t="shared" ref="QIW67" si="14073">QIW60*$C$65*$C67</f>
        <v>0</v>
      </c>
      <c r="QIY67" s="824">
        <f t="shared" ref="QIY67" si="14074">QIY60*$C$65*$C67</f>
        <v>0</v>
      </c>
      <c r="QJA67" s="824">
        <f t="shared" ref="QJA67" si="14075">QJA60*$C$65*$C67</f>
        <v>0</v>
      </c>
      <c r="QJC67" s="824">
        <f t="shared" ref="QJC67" si="14076">QJC60*$C$65*$C67</f>
        <v>0</v>
      </c>
      <c r="QJE67" s="824">
        <f t="shared" ref="QJE67" si="14077">QJE60*$C$65*$C67</f>
        <v>0</v>
      </c>
      <c r="QJG67" s="824">
        <f t="shared" ref="QJG67" si="14078">QJG60*$C$65*$C67</f>
        <v>0</v>
      </c>
      <c r="QJI67" s="824">
        <f t="shared" ref="QJI67" si="14079">QJI60*$C$65*$C67</f>
        <v>0</v>
      </c>
      <c r="QJK67" s="824">
        <f t="shared" ref="QJK67" si="14080">QJK60*$C$65*$C67</f>
        <v>0</v>
      </c>
      <c r="QJM67" s="824">
        <f t="shared" ref="QJM67" si="14081">QJM60*$C$65*$C67</f>
        <v>0</v>
      </c>
      <c r="QJO67" s="824">
        <f t="shared" ref="QJO67" si="14082">QJO60*$C$65*$C67</f>
        <v>0</v>
      </c>
      <c r="QJQ67" s="824">
        <f t="shared" ref="QJQ67" si="14083">QJQ60*$C$65*$C67</f>
        <v>0</v>
      </c>
      <c r="QJS67" s="824">
        <f t="shared" ref="QJS67" si="14084">QJS60*$C$65*$C67</f>
        <v>0</v>
      </c>
      <c r="QJU67" s="824">
        <f t="shared" ref="QJU67" si="14085">QJU60*$C$65*$C67</f>
        <v>0</v>
      </c>
      <c r="QJW67" s="824">
        <f t="shared" ref="QJW67" si="14086">QJW60*$C$65*$C67</f>
        <v>0</v>
      </c>
      <c r="QJY67" s="824">
        <f t="shared" ref="QJY67" si="14087">QJY60*$C$65*$C67</f>
        <v>0</v>
      </c>
      <c r="QKA67" s="824">
        <f t="shared" ref="QKA67" si="14088">QKA60*$C$65*$C67</f>
        <v>0</v>
      </c>
      <c r="QKC67" s="824">
        <f t="shared" ref="QKC67" si="14089">QKC60*$C$65*$C67</f>
        <v>0</v>
      </c>
      <c r="QKE67" s="824">
        <f t="shared" ref="QKE67" si="14090">QKE60*$C$65*$C67</f>
        <v>0</v>
      </c>
      <c r="QKG67" s="824">
        <f t="shared" ref="QKG67" si="14091">QKG60*$C$65*$C67</f>
        <v>0</v>
      </c>
      <c r="QKI67" s="824">
        <f t="shared" ref="QKI67" si="14092">QKI60*$C$65*$C67</f>
        <v>0</v>
      </c>
      <c r="QKK67" s="824">
        <f t="shared" ref="QKK67" si="14093">QKK60*$C$65*$C67</f>
        <v>0</v>
      </c>
      <c r="QKM67" s="824">
        <f t="shared" ref="QKM67" si="14094">QKM60*$C$65*$C67</f>
        <v>0</v>
      </c>
      <c r="QKO67" s="824">
        <f t="shared" ref="QKO67" si="14095">QKO60*$C$65*$C67</f>
        <v>0</v>
      </c>
      <c r="QKQ67" s="824">
        <f t="shared" ref="QKQ67" si="14096">QKQ60*$C$65*$C67</f>
        <v>0</v>
      </c>
      <c r="QKS67" s="824">
        <f t="shared" ref="QKS67" si="14097">QKS60*$C$65*$C67</f>
        <v>0</v>
      </c>
      <c r="QKU67" s="824">
        <f t="shared" ref="QKU67" si="14098">QKU60*$C$65*$C67</f>
        <v>0</v>
      </c>
      <c r="QKW67" s="824">
        <f t="shared" ref="QKW67" si="14099">QKW60*$C$65*$C67</f>
        <v>0</v>
      </c>
      <c r="QKY67" s="824">
        <f t="shared" ref="QKY67" si="14100">QKY60*$C$65*$C67</f>
        <v>0</v>
      </c>
      <c r="QLA67" s="824">
        <f t="shared" ref="QLA67" si="14101">QLA60*$C$65*$C67</f>
        <v>0</v>
      </c>
      <c r="QLC67" s="824">
        <f t="shared" ref="QLC67" si="14102">QLC60*$C$65*$C67</f>
        <v>0</v>
      </c>
      <c r="QLE67" s="824">
        <f t="shared" ref="QLE67" si="14103">QLE60*$C$65*$C67</f>
        <v>0</v>
      </c>
      <c r="QLG67" s="824">
        <f t="shared" ref="QLG67" si="14104">QLG60*$C$65*$C67</f>
        <v>0</v>
      </c>
      <c r="QLI67" s="824">
        <f t="shared" ref="QLI67" si="14105">QLI60*$C$65*$C67</f>
        <v>0</v>
      </c>
      <c r="QLK67" s="824">
        <f t="shared" ref="QLK67" si="14106">QLK60*$C$65*$C67</f>
        <v>0</v>
      </c>
      <c r="QLM67" s="824">
        <f t="shared" ref="QLM67" si="14107">QLM60*$C$65*$C67</f>
        <v>0</v>
      </c>
      <c r="QLO67" s="824">
        <f t="shared" ref="QLO67" si="14108">QLO60*$C$65*$C67</f>
        <v>0</v>
      </c>
      <c r="QLQ67" s="824">
        <f t="shared" ref="QLQ67" si="14109">QLQ60*$C$65*$C67</f>
        <v>0</v>
      </c>
      <c r="QLS67" s="824">
        <f t="shared" ref="QLS67" si="14110">QLS60*$C$65*$C67</f>
        <v>0</v>
      </c>
      <c r="QLU67" s="824">
        <f t="shared" ref="QLU67" si="14111">QLU60*$C$65*$C67</f>
        <v>0</v>
      </c>
      <c r="QLW67" s="824">
        <f t="shared" ref="QLW67" si="14112">QLW60*$C$65*$C67</f>
        <v>0</v>
      </c>
      <c r="QLY67" s="824">
        <f t="shared" ref="QLY67" si="14113">QLY60*$C$65*$C67</f>
        <v>0</v>
      </c>
      <c r="QMA67" s="824">
        <f t="shared" ref="QMA67" si="14114">QMA60*$C$65*$C67</f>
        <v>0</v>
      </c>
      <c r="QMC67" s="824">
        <f t="shared" ref="QMC67" si="14115">QMC60*$C$65*$C67</f>
        <v>0</v>
      </c>
      <c r="QME67" s="824">
        <f t="shared" ref="QME67" si="14116">QME60*$C$65*$C67</f>
        <v>0</v>
      </c>
      <c r="QMG67" s="824">
        <f t="shared" ref="QMG67" si="14117">QMG60*$C$65*$C67</f>
        <v>0</v>
      </c>
      <c r="QMI67" s="824">
        <f t="shared" ref="QMI67" si="14118">QMI60*$C$65*$C67</f>
        <v>0</v>
      </c>
      <c r="QMK67" s="824">
        <f t="shared" ref="QMK67" si="14119">QMK60*$C$65*$C67</f>
        <v>0</v>
      </c>
      <c r="QMM67" s="824">
        <f t="shared" ref="QMM67" si="14120">QMM60*$C$65*$C67</f>
        <v>0</v>
      </c>
      <c r="QMO67" s="824">
        <f t="shared" ref="QMO67" si="14121">QMO60*$C$65*$C67</f>
        <v>0</v>
      </c>
      <c r="QMQ67" s="824">
        <f t="shared" ref="QMQ67" si="14122">QMQ60*$C$65*$C67</f>
        <v>0</v>
      </c>
      <c r="QMS67" s="824">
        <f t="shared" ref="QMS67" si="14123">QMS60*$C$65*$C67</f>
        <v>0</v>
      </c>
      <c r="QMU67" s="824">
        <f t="shared" ref="QMU67" si="14124">QMU60*$C$65*$C67</f>
        <v>0</v>
      </c>
      <c r="QMW67" s="824">
        <f t="shared" ref="QMW67" si="14125">QMW60*$C$65*$C67</f>
        <v>0</v>
      </c>
      <c r="QMY67" s="824">
        <f t="shared" ref="QMY67" si="14126">QMY60*$C$65*$C67</f>
        <v>0</v>
      </c>
      <c r="QNA67" s="824">
        <f t="shared" ref="QNA67" si="14127">QNA60*$C$65*$C67</f>
        <v>0</v>
      </c>
      <c r="QNC67" s="824">
        <f t="shared" ref="QNC67" si="14128">QNC60*$C$65*$C67</f>
        <v>0</v>
      </c>
      <c r="QNE67" s="824">
        <f t="shared" ref="QNE67" si="14129">QNE60*$C$65*$C67</f>
        <v>0</v>
      </c>
      <c r="QNG67" s="824">
        <f t="shared" ref="QNG67" si="14130">QNG60*$C$65*$C67</f>
        <v>0</v>
      </c>
      <c r="QNI67" s="824">
        <f t="shared" ref="QNI67" si="14131">QNI60*$C$65*$C67</f>
        <v>0</v>
      </c>
      <c r="QNK67" s="824">
        <f t="shared" ref="QNK67" si="14132">QNK60*$C$65*$C67</f>
        <v>0</v>
      </c>
      <c r="QNM67" s="824">
        <f t="shared" ref="QNM67" si="14133">QNM60*$C$65*$C67</f>
        <v>0</v>
      </c>
      <c r="QNO67" s="824">
        <f t="shared" ref="QNO67" si="14134">QNO60*$C$65*$C67</f>
        <v>0</v>
      </c>
      <c r="QNQ67" s="824">
        <f t="shared" ref="QNQ67" si="14135">QNQ60*$C$65*$C67</f>
        <v>0</v>
      </c>
      <c r="QNS67" s="824">
        <f t="shared" ref="QNS67" si="14136">QNS60*$C$65*$C67</f>
        <v>0</v>
      </c>
      <c r="QNU67" s="824">
        <f t="shared" ref="QNU67" si="14137">QNU60*$C$65*$C67</f>
        <v>0</v>
      </c>
      <c r="QNW67" s="824">
        <f t="shared" ref="QNW67" si="14138">QNW60*$C$65*$C67</f>
        <v>0</v>
      </c>
      <c r="QNY67" s="824">
        <f t="shared" ref="QNY67" si="14139">QNY60*$C$65*$C67</f>
        <v>0</v>
      </c>
      <c r="QOA67" s="824">
        <f t="shared" ref="QOA67" si="14140">QOA60*$C$65*$C67</f>
        <v>0</v>
      </c>
      <c r="QOC67" s="824">
        <f t="shared" ref="QOC67" si="14141">QOC60*$C$65*$C67</f>
        <v>0</v>
      </c>
      <c r="QOE67" s="824">
        <f t="shared" ref="QOE67" si="14142">QOE60*$C$65*$C67</f>
        <v>0</v>
      </c>
      <c r="QOG67" s="824">
        <f t="shared" ref="QOG67" si="14143">QOG60*$C$65*$C67</f>
        <v>0</v>
      </c>
      <c r="QOI67" s="824">
        <f t="shared" ref="QOI67" si="14144">QOI60*$C$65*$C67</f>
        <v>0</v>
      </c>
      <c r="QOK67" s="824">
        <f t="shared" ref="QOK67" si="14145">QOK60*$C$65*$C67</f>
        <v>0</v>
      </c>
      <c r="QOM67" s="824">
        <f t="shared" ref="QOM67" si="14146">QOM60*$C$65*$C67</f>
        <v>0</v>
      </c>
      <c r="QOO67" s="824">
        <f t="shared" ref="QOO67" si="14147">QOO60*$C$65*$C67</f>
        <v>0</v>
      </c>
      <c r="QOQ67" s="824">
        <f t="shared" ref="QOQ67" si="14148">QOQ60*$C$65*$C67</f>
        <v>0</v>
      </c>
      <c r="QOS67" s="824">
        <f t="shared" ref="QOS67" si="14149">QOS60*$C$65*$C67</f>
        <v>0</v>
      </c>
      <c r="QOU67" s="824">
        <f t="shared" ref="QOU67" si="14150">QOU60*$C$65*$C67</f>
        <v>0</v>
      </c>
      <c r="QOW67" s="824">
        <f t="shared" ref="QOW67" si="14151">QOW60*$C$65*$C67</f>
        <v>0</v>
      </c>
      <c r="QOY67" s="824">
        <f t="shared" ref="QOY67" si="14152">QOY60*$C$65*$C67</f>
        <v>0</v>
      </c>
      <c r="QPA67" s="824">
        <f t="shared" ref="QPA67" si="14153">QPA60*$C$65*$C67</f>
        <v>0</v>
      </c>
      <c r="QPC67" s="824">
        <f t="shared" ref="QPC67" si="14154">QPC60*$C$65*$C67</f>
        <v>0</v>
      </c>
      <c r="QPE67" s="824">
        <f t="shared" ref="QPE67" si="14155">QPE60*$C$65*$C67</f>
        <v>0</v>
      </c>
      <c r="QPG67" s="824">
        <f t="shared" ref="QPG67" si="14156">QPG60*$C$65*$C67</f>
        <v>0</v>
      </c>
      <c r="QPI67" s="824">
        <f t="shared" ref="QPI67" si="14157">QPI60*$C$65*$C67</f>
        <v>0</v>
      </c>
      <c r="QPK67" s="824">
        <f t="shared" ref="QPK67" si="14158">QPK60*$C$65*$C67</f>
        <v>0</v>
      </c>
      <c r="QPM67" s="824">
        <f t="shared" ref="QPM67" si="14159">QPM60*$C$65*$C67</f>
        <v>0</v>
      </c>
      <c r="QPO67" s="824">
        <f t="shared" ref="QPO67" si="14160">QPO60*$C$65*$C67</f>
        <v>0</v>
      </c>
      <c r="QPQ67" s="824">
        <f t="shared" ref="QPQ67" si="14161">QPQ60*$C$65*$C67</f>
        <v>0</v>
      </c>
      <c r="QPS67" s="824">
        <f t="shared" ref="QPS67" si="14162">QPS60*$C$65*$C67</f>
        <v>0</v>
      </c>
      <c r="QPU67" s="824">
        <f t="shared" ref="QPU67" si="14163">QPU60*$C$65*$C67</f>
        <v>0</v>
      </c>
      <c r="QPW67" s="824">
        <f t="shared" ref="QPW67" si="14164">QPW60*$C$65*$C67</f>
        <v>0</v>
      </c>
      <c r="QPY67" s="824">
        <f t="shared" ref="QPY67" si="14165">QPY60*$C$65*$C67</f>
        <v>0</v>
      </c>
      <c r="QQA67" s="824">
        <f t="shared" ref="QQA67" si="14166">QQA60*$C$65*$C67</f>
        <v>0</v>
      </c>
      <c r="QQC67" s="824">
        <f t="shared" ref="QQC67" si="14167">QQC60*$C$65*$C67</f>
        <v>0</v>
      </c>
      <c r="QQE67" s="824">
        <f t="shared" ref="QQE67" si="14168">QQE60*$C$65*$C67</f>
        <v>0</v>
      </c>
      <c r="QQG67" s="824">
        <f t="shared" ref="QQG67" si="14169">QQG60*$C$65*$C67</f>
        <v>0</v>
      </c>
      <c r="QQI67" s="824">
        <f t="shared" ref="QQI67" si="14170">QQI60*$C$65*$C67</f>
        <v>0</v>
      </c>
      <c r="QQK67" s="824">
        <f t="shared" ref="QQK67" si="14171">QQK60*$C$65*$C67</f>
        <v>0</v>
      </c>
      <c r="QQM67" s="824">
        <f t="shared" ref="QQM67" si="14172">QQM60*$C$65*$C67</f>
        <v>0</v>
      </c>
      <c r="QQO67" s="824">
        <f t="shared" ref="QQO67" si="14173">QQO60*$C$65*$C67</f>
        <v>0</v>
      </c>
      <c r="QQQ67" s="824">
        <f t="shared" ref="QQQ67" si="14174">QQQ60*$C$65*$C67</f>
        <v>0</v>
      </c>
      <c r="QQS67" s="824">
        <f t="shared" ref="QQS67" si="14175">QQS60*$C$65*$C67</f>
        <v>0</v>
      </c>
      <c r="QQU67" s="824">
        <f t="shared" ref="QQU67" si="14176">QQU60*$C$65*$C67</f>
        <v>0</v>
      </c>
      <c r="QQW67" s="824">
        <f t="shared" ref="QQW67" si="14177">QQW60*$C$65*$C67</f>
        <v>0</v>
      </c>
      <c r="QQY67" s="824">
        <f t="shared" ref="QQY67" si="14178">QQY60*$C$65*$C67</f>
        <v>0</v>
      </c>
      <c r="QRA67" s="824">
        <f t="shared" ref="QRA67" si="14179">QRA60*$C$65*$C67</f>
        <v>0</v>
      </c>
      <c r="QRC67" s="824">
        <f t="shared" ref="QRC67" si="14180">QRC60*$C$65*$C67</f>
        <v>0</v>
      </c>
      <c r="QRE67" s="824">
        <f t="shared" ref="QRE67" si="14181">QRE60*$C$65*$C67</f>
        <v>0</v>
      </c>
      <c r="QRG67" s="824">
        <f t="shared" ref="QRG67" si="14182">QRG60*$C$65*$C67</f>
        <v>0</v>
      </c>
      <c r="QRI67" s="824">
        <f t="shared" ref="QRI67" si="14183">QRI60*$C$65*$C67</f>
        <v>0</v>
      </c>
      <c r="QRK67" s="824">
        <f t="shared" ref="QRK67" si="14184">QRK60*$C$65*$C67</f>
        <v>0</v>
      </c>
      <c r="QRM67" s="824">
        <f t="shared" ref="QRM67" si="14185">QRM60*$C$65*$C67</f>
        <v>0</v>
      </c>
      <c r="QRO67" s="824">
        <f t="shared" ref="QRO67" si="14186">QRO60*$C$65*$C67</f>
        <v>0</v>
      </c>
      <c r="QRQ67" s="824">
        <f t="shared" ref="QRQ67" si="14187">QRQ60*$C$65*$C67</f>
        <v>0</v>
      </c>
      <c r="QRS67" s="824">
        <f t="shared" ref="QRS67" si="14188">QRS60*$C$65*$C67</f>
        <v>0</v>
      </c>
      <c r="QRU67" s="824">
        <f t="shared" ref="QRU67" si="14189">QRU60*$C$65*$C67</f>
        <v>0</v>
      </c>
      <c r="QRW67" s="824">
        <f t="shared" ref="QRW67" si="14190">QRW60*$C$65*$C67</f>
        <v>0</v>
      </c>
      <c r="QRY67" s="824">
        <f t="shared" ref="QRY67" si="14191">QRY60*$C$65*$C67</f>
        <v>0</v>
      </c>
      <c r="QSA67" s="824">
        <f t="shared" ref="QSA67" si="14192">QSA60*$C$65*$C67</f>
        <v>0</v>
      </c>
      <c r="QSC67" s="824">
        <f t="shared" ref="QSC67" si="14193">QSC60*$C$65*$C67</f>
        <v>0</v>
      </c>
      <c r="QSE67" s="824">
        <f t="shared" ref="QSE67" si="14194">QSE60*$C$65*$C67</f>
        <v>0</v>
      </c>
      <c r="QSG67" s="824">
        <f t="shared" ref="QSG67" si="14195">QSG60*$C$65*$C67</f>
        <v>0</v>
      </c>
      <c r="QSI67" s="824">
        <f t="shared" ref="QSI67" si="14196">QSI60*$C$65*$C67</f>
        <v>0</v>
      </c>
      <c r="QSK67" s="824">
        <f t="shared" ref="QSK67" si="14197">QSK60*$C$65*$C67</f>
        <v>0</v>
      </c>
      <c r="QSM67" s="824">
        <f t="shared" ref="QSM67" si="14198">QSM60*$C$65*$C67</f>
        <v>0</v>
      </c>
      <c r="QSO67" s="824">
        <f t="shared" ref="QSO67" si="14199">QSO60*$C$65*$C67</f>
        <v>0</v>
      </c>
      <c r="QSQ67" s="824">
        <f t="shared" ref="QSQ67" si="14200">QSQ60*$C$65*$C67</f>
        <v>0</v>
      </c>
      <c r="QSS67" s="824">
        <f t="shared" ref="QSS67" si="14201">QSS60*$C$65*$C67</f>
        <v>0</v>
      </c>
      <c r="QSU67" s="824">
        <f t="shared" ref="QSU67" si="14202">QSU60*$C$65*$C67</f>
        <v>0</v>
      </c>
      <c r="QSW67" s="824">
        <f t="shared" ref="QSW67" si="14203">QSW60*$C$65*$C67</f>
        <v>0</v>
      </c>
      <c r="QSY67" s="824">
        <f t="shared" ref="QSY67" si="14204">QSY60*$C$65*$C67</f>
        <v>0</v>
      </c>
      <c r="QTA67" s="824">
        <f t="shared" ref="QTA67" si="14205">QTA60*$C$65*$C67</f>
        <v>0</v>
      </c>
      <c r="QTC67" s="824">
        <f t="shared" ref="QTC67" si="14206">QTC60*$C$65*$C67</f>
        <v>0</v>
      </c>
      <c r="QTE67" s="824">
        <f t="shared" ref="QTE67" si="14207">QTE60*$C$65*$C67</f>
        <v>0</v>
      </c>
      <c r="QTG67" s="824">
        <f t="shared" ref="QTG67" si="14208">QTG60*$C$65*$C67</f>
        <v>0</v>
      </c>
      <c r="QTI67" s="824">
        <f t="shared" ref="QTI67" si="14209">QTI60*$C$65*$C67</f>
        <v>0</v>
      </c>
      <c r="QTK67" s="824">
        <f t="shared" ref="QTK67" si="14210">QTK60*$C$65*$C67</f>
        <v>0</v>
      </c>
      <c r="QTM67" s="824">
        <f t="shared" ref="QTM67" si="14211">QTM60*$C$65*$C67</f>
        <v>0</v>
      </c>
      <c r="QTO67" s="824">
        <f t="shared" ref="QTO67" si="14212">QTO60*$C$65*$C67</f>
        <v>0</v>
      </c>
      <c r="QTQ67" s="824">
        <f t="shared" ref="QTQ67" si="14213">QTQ60*$C$65*$C67</f>
        <v>0</v>
      </c>
      <c r="QTS67" s="824">
        <f t="shared" ref="QTS67" si="14214">QTS60*$C$65*$C67</f>
        <v>0</v>
      </c>
      <c r="QTU67" s="824">
        <f t="shared" ref="QTU67" si="14215">QTU60*$C$65*$C67</f>
        <v>0</v>
      </c>
      <c r="QTW67" s="824">
        <f t="shared" ref="QTW67" si="14216">QTW60*$C$65*$C67</f>
        <v>0</v>
      </c>
      <c r="QTY67" s="824">
        <f t="shared" ref="QTY67" si="14217">QTY60*$C$65*$C67</f>
        <v>0</v>
      </c>
      <c r="QUA67" s="824">
        <f t="shared" ref="QUA67" si="14218">QUA60*$C$65*$C67</f>
        <v>0</v>
      </c>
      <c r="QUC67" s="824">
        <f t="shared" ref="QUC67" si="14219">QUC60*$C$65*$C67</f>
        <v>0</v>
      </c>
      <c r="QUE67" s="824">
        <f t="shared" ref="QUE67" si="14220">QUE60*$C$65*$C67</f>
        <v>0</v>
      </c>
      <c r="QUG67" s="824">
        <f t="shared" ref="QUG67" si="14221">QUG60*$C$65*$C67</f>
        <v>0</v>
      </c>
      <c r="QUI67" s="824">
        <f t="shared" ref="QUI67" si="14222">QUI60*$C$65*$C67</f>
        <v>0</v>
      </c>
      <c r="QUK67" s="824">
        <f t="shared" ref="QUK67" si="14223">QUK60*$C$65*$C67</f>
        <v>0</v>
      </c>
      <c r="QUM67" s="824">
        <f t="shared" ref="QUM67" si="14224">QUM60*$C$65*$C67</f>
        <v>0</v>
      </c>
      <c r="QUO67" s="824">
        <f t="shared" ref="QUO67" si="14225">QUO60*$C$65*$C67</f>
        <v>0</v>
      </c>
      <c r="QUQ67" s="824">
        <f t="shared" ref="QUQ67" si="14226">QUQ60*$C$65*$C67</f>
        <v>0</v>
      </c>
      <c r="QUS67" s="824">
        <f t="shared" ref="QUS67" si="14227">QUS60*$C$65*$C67</f>
        <v>0</v>
      </c>
      <c r="QUU67" s="824">
        <f t="shared" ref="QUU67" si="14228">QUU60*$C$65*$C67</f>
        <v>0</v>
      </c>
      <c r="QUW67" s="824">
        <f t="shared" ref="QUW67" si="14229">QUW60*$C$65*$C67</f>
        <v>0</v>
      </c>
      <c r="QUY67" s="824">
        <f t="shared" ref="QUY67" si="14230">QUY60*$C$65*$C67</f>
        <v>0</v>
      </c>
      <c r="QVA67" s="824">
        <f t="shared" ref="QVA67" si="14231">QVA60*$C$65*$C67</f>
        <v>0</v>
      </c>
      <c r="QVC67" s="824">
        <f t="shared" ref="QVC67" si="14232">QVC60*$C$65*$C67</f>
        <v>0</v>
      </c>
      <c r="QVE67" s="824">
        <f t="shared" ref="QVE67" si="14233">QVE60*$C$65*$C67</f>
        <v>0</v>
      </c>
      <c r="QVG67" s="824">
        <f t="shared" ref="QVG67" si="14234">QVG60*$C$65*$C67</f>
        <v>0</v>
      </c>
      <c r="QVI67" s="824">
        <f t="shared" ref="QVI67" si="14235">QVI60*$C$65*$C67</f>
        <v>0</v>
      </c>
      <c r="QVK67" s="824">
        <f t="shared" ref="QVK67" si="14236">QVK60*$C$65*$C67</f>
        <v>0</v>
      </c>
      <c r="QVM67" s="824">
        <f t="shared" ref="QVM67" si="14237">QVM60*$C$65*$C67</f>
        <v>0</v>
      </c>
      <c r="QVO67" s="824">
        <f t="shared" ref="QVO67" si="14238">QVO60*$C$65*$C67</f>
        <v>0</v>
      </c>
      <c r="QVQ67" s="824">
        <f t="shared" ref="QVQ67" si="14239">QVQ60*$C$65*$C67</f>
        <v>0</v>
      </c>
      <c r="QVS67" s="824">
        <f t="shared" ref="QVS67" si="14240">QVS60*$C$65*$C67</f>
        <v>0</v>
      </c>
      <c r="QVU67" s="824">
        <f t="shared" ref="QVU67" si="14241">QVU60*$C$65*$C67</f>
        <v>0</v>
      </c>
      <c r="QVW67" s="824">
        <f t="shared" ref="QVW67" si="14242">QVW60*$C$65*$C67</f>
        <v>0</v>
      </c>
      <c r="QVY67" s="824">
        <f t="shared" ref="QVY67" si="14243">QVY60*$C$65*$C67</f>
        <v>0</v>
      </c>
      <c r="QWA67" s="824">
        <f t="shared" ref="QWA67" si="14244">QWA60*$C$65*$C67</f>
        <v>0</v>
      </c>
      <c r="QWC67" s="824">
        <f t="shared" ref="QWC67" si="14245">QWC60*$C$65*$C67</f>
        <v>0</v>
      </c>
      <c r="QWE67" s="824">
        <f t="shared" ref="QWE67" si="14246">QWE60*$C$65*$C67</f>
        <v>0</v>
      </c>
      <c r="QWG67" s="824">
        <f t="shared" ref="QWG67" si="14247">QWG60*$C$65*$C67</f>
        <v>0</v>
      </c>
      <c r="QWI67" s="824">
        <f t="shared" ref="QWI67" si="14248">QWI60*$C$65*$C67</f>
        <v>0</v>
      </c>
      <c r="QWK67" s="824">
        <f t="shared" ref="QWK67" si="14249">QWK60*$C$65*$C67</f>
        <v>0</v>
      </c>
      <c r="QWM67" s="824">
        <f t="shared" ref="QWM67" si="14250">QWM60*$C$65*$C67</f>
        <v>0</v>
      </c>
      <c r="QWO67" s="824">
        <f t="shared" ref="QWO67" si="14251">QWO60*$C$65*$C67</f>
        <v>0</v>
      </c>
      <c r="QWQ67" s="824">
        <f t="shared" ref="QWQ67" si="14252">QWQ60*$C$65*$C67</f>
        <v>0</v>
      </c>
      <c r="QWS67" s="824">
        <f t="shared" ref="QWS67" si="14253">QWS60*$C$65*$C67</f>
        <v>0</v>
      </c>
      <c r="QWU67" s="824">
        <f t="shared" ref="QWU67" si="14254">QWU60*$C$65*$C67</f>
        <v>0</v>
      </c>
      <c r="QWW67" s="824">
        <f t="shared" ref="QWW67" si="14255">QWW60*$C$65*$C67</f>
        <v>0</v>
      </c>
      <c r="QWY67" s="824">
        <f t="shared" ref="QWY67" si="14256">QWY60*$C$65*$C67</f>
        <v>0</v>
      </c>
      <c r="QXA67" s="824">
        <f t="shared" ref="QXA67" si="14257">QXA60*$C$65*$C67</f>
        <v>0</v>
      </c>
      <c r="QXC67" s="824">
        <f t="shared" ref="QXC67" si="14258">QXC60*$C$65*$C67</f>
        <v>0</v>
      </c>
      <c r="QXE67" s="824">
        <f t="shared" ref="QXE67" si="14259">QXE60*$C$65*$C67</f>
        <v>0</v>
      </c>
      <c r="QXG67" s="824">
        <f t="shared" ref="QXG67" si="14260">QXG60*$C$65*$C67</f>
        <v>0</v>
      </c>
      <c r="QXI67" s="824">
        <f t="shared" ref="QXI67" si="14261">QXI60*$C$65*$C67</f>
        <v>0</v>
      </c>
      <c r="QXK67" s="824">
        <f t="shared" ref="QXK67" si="14262">QXK60*$C$65*$C67</f>
        <v>0</v>
      </c>
      <c r="QXM67" s="824">
        <f t="shared" ref="QXM67" si="14263">QXM60*$C$65*$C67</f>
        <v>0</v>
      </c>
      <c r="QXO67" s="824">
        <f t="shared" ref="QXO67" si="14264">QXO60*$C$65*$C67</f>
        <v>0</v>
      </c>
      <c r="QXQ67" s="824">
        <f t="shared" ref="QXQ67" si="14265">QXQ60*$C$65*$C67</f>
        <v>0</v>
      </c>
      <c r="QXS67" s="824">
        <f t="shared" ref="QXS67" si="14266">QXS60*$C$65*$C67</f>
        <v>0</v>
      </c>
      <c r="QXU67" s="824">
        <f t="shared" ref="QXU67" si="14267">QXU60*$C$65*$C67</f>
        <v>0</v>
      </c>
      <c r="QXW67" s="824">
        <f t="shared" ref="QXW67" si="14268">QXW60*$C$65*$C67</f>
        <v>0</v>
      </c>
      <c r="QXY67" s="824">
        <f t="shared" ref="QXY67" si="14269">QXY60*$C$65*$C67</f>
        <v>0</v>
      </c>
      <c r="QYA67" s="824">
        <f t="shared" ref="QYA67" si="14270">QYA60*$C$65*$C67</f>
        <v>0</v>
      </c>
      <c r="QYC67" s="824">
        <f t="shared" ref="QYC67" si="14271">QYC60*$C$65*$C67</f>
        <v>0</v>
      </c>
      <c r="QYE67" s="824">
        <f t="shared" ref="QYE67" si="14272">QYE60*$C$65*$C67</f>
        <v>0</v>
      </c>
      <c r="QYG67" s="824">
        <f t="shared" ref="QYG67" si="14273">QYG60*$C$65*$C67</f>
        <v>0</v>
      </c>
      <c r="QYI67" s="824">
        <f t="shared" ref="QYI67" si="14274">QYI60*$C$65*$C67</f>
        <v>0</v>
      </c>
      <c r="QYK67" s="824">
        <f t="shared" ref="QYK67" si="14275">QYK60*$C$65*$C67</f>
        <v>0</v>
      </c>
      <c r="QYM67" s="824">
        <f t="shared" ref="QYM67" si="14276">QYM60*$C$65*$C67</f>
        <v>0</v>
      </c>
      <c r="QYO67" s="824">
        <f t="shared" ref="QYO67" si="14277">QYO60*$C$65*$C67</f>
        <v>0</v>
      </c>
      <c r="QYQ67" s="824">
        <f t="shared" ref="QYQ67" si="14278">QYQ60*$C$65*$C67</f>
        <v>0</v>
      </c>
      <c r="QYS67" s="824">
        <f t="shared" ref="QYS67" si="14279">QYS60*$C$65*$C67</f>
        <v>0</v>
      </c>
      <c r="QYU67" s="824">
        <f t="shared" ref="QYU67" si="14280">QYU60*$C$65*$C67</f>
        <v>0</v>
      </c>
      <c r="QYW67" s="824">
        <f t="shared" ref="QYW67" si="14281">QYW60*$C$65*$C67</f>
        <v>0</v>
      </c>
      <c r="QYY67" s="824">
        <f t="shared" ref="QYY67" si="14282">QYY60*$C$65*$C67</f>
        <v>0</v>
      </c>
      <c r="QZA67" s="824">
        <f t="shared" ref="QZA67" si="14283">QZA60*$C$65*$C67</f>
        <v>0</v>
      </c>
      <c r="QZC67" s="824">
        <f t="shared" ref="QZC67" si="14284">QZC60*$C$65*$C67</f>
        <v>0</v>
      </c>
      <c r="QZE67" s="824">
        <f t="shared" ref="QZE67" si="14285">QZE60*$C$65*$C67</f>
        <v>0</v>
      </c>
      <c r="QZG67" s="824">
        <f t="shared" ref="QZG67" si="14286">QZG60*$C$65*$C67</f>
        <v>0</v>
      </c>
      <c r="QZI67" s="824">
        <f t="shared" ref="QZI67" si="14287">QZI60*$C$65*$C67</f>
        <v>0</v>
      </c>
      <c r="QZK67" s="824">
        <f t="shared" ref="QZK67" si="14288">QZK60*$C$65*$C67</f>
        <v>0</v>
      </c>
      <c r="QZM67" s="824">
        <f t="shared" ref="QZM67" si="14289">QZM60*$C$65*$C67</f>
        <v>0</v>
      </c>
      <c r="QZO67" s="824">
        <f t="shared" ref="QZO67" si="14290">QZO60*$C$65*$C67</f>
        <v>0</v>
      </c>
      <c r="QZQ67" s="824">
        <f t="shared" ref="QZQ67" si="14291">QZQ60*$C$65*$C67</f>
        <v>0</v>
      </c>
      <c r="QZS67" s="824">
        <f t="shared" ref="QZS67" si="14292">QZS60*$C$65*$C67</f>
        <v>0</v>
      </c>
      <c r="QZU67" s="824">
        <f t="shared" ref="QZU67" si="14293">QZU60*$C$65*$C67</f>
        <v>0</v>
      </c>
      <c r="QZW67" s="824">
        <f t="shared" ref="QZW67" si="14294">QZW60*$C$65*$C67</f>
        <v>0</v>
      </c>
      <c r="QZY67" s="824">
        <f t="shared" ref="QZY67" si="14295">QZY60*$C$65*$C67</f>
        <v>0</v>
      </c>
      <c r="RAA67" s="824">
        <f t="shared" ref="RAA67" si="14296">RAA60*$C$65*$C67</f>
        <v>0</v>
      </c>
      <c r="RAC67" s="824">
        <f t="shared" ref="RAC67" si="14297">RAC60*$C$65*$C67</f>
        <v>0</v>
      </c>
      <c r="RAE67" s="824">
        <f t="shared" ref="RAE67" si="14298">RAE60*$C$65*$C67</f>
        <v>0</v>
      </c>
      <c r="RAG67" s="824">
        <f t="shared" ref="RAG67" si="14299">RAG60*$C$65*$C67</f>
        <v>0</v>
      </c>
      <c r="RAI67" s="824">
        <f t="shared" ref="RAI67" si="14300">RAI60*$C$65*$C67</f>
        <v>0</v>
      </c>
      <c r="RAK67" s="824">
        <f t="shared" ref="RAK67" si="14301">RAK60*$C$65*$C67</f>
        <v>0</v>
      </c>
      <c r="RAM67" s="824">
        <f t="shared" ref="RAM67" si="14302">RAM60*$C$65*$C67</f>
        <v>0</v>
      </c>
      <c r="RAO67" s="824">
        <f t="shared" ref="RAO67" si="14303">RAO60*$C$65*$C67</f>
        <v>0</v>
      </c>
      <c r="RAQ67" s="824">
        <f t="shared" ref="RAQ67" si="14304">RAQ60*$C$65*$C67</f>
        <v>0</v>
      </c>
      <c r="RAS67" s="824">
        <f t="shared" ref="RAS67" si="14305">RAS60*$C$65*$C67</f>
        <v>0</v>
      </c>
      <c r="RAU67" s="824">
        <f t="shared" ref="RAU67" si="14306">RAU60*$C$65*$C67</f>
        <v>0</v>
      </c>
      <c r="RAW67" s="824">
        <f t="shared" ref="RAW67" si="14307">RAW60*$C$65*$C67</f>
        <v>0</v>
      </c>
      <c r="RAY67" s="824">
        <f t="shared" ref="RAY67" si="14308">RAY60*$C$65*$C67</f>
        <v>0</v>
      </c>
      <c r="RBA67" s="824">
        <f t="shared" ref="RBA67" si="14309">RBA60*$C$65*$C67</f>
        <v>0</v>
      </c>
      <c r="RBC67" s="824">
        <f t="shared" ref="RBC67" si="14310">RBC60*$C$65*$C67</f>
        <v>0</v>
      </c>
      <c r="RBE67" s="824">
        <f t="shared" ref="RBE67" si="14311">RBE60*$C$65*$C67</f>
        <v>0</v>
      </c>
      <c r="RBG67" s="824">
        <f t="shared" ref="RBG67" si="14312">RBG60*$C$65*$C67</f>
        <v>0</v>
      </c>
      <c r="RBI67" s="824">
        <f t="shared" ref="RBI67" si="14313">RBI60*$C$65*$C67</f>
        <v>0</v>
      </c>
      <c r="RBK67" s="824">
        <f t="shared" ref="RBK67" si="14314">RBK60*$C$65*$C67</f>
        <v>0</v>
      </c>
      <c r="RBM67" s="824">
        <f t="shared" ref="RBM67" si="14315">RBM60*$C$65*$C67</f>
        <v>0</v>
      </c>
      <c r="RBO67" s="824">
        <f t="shared" ref="RBO67" si="14316">RBO60*$C$65*$C67</f>
        <v>0</v>
      </c>
      <c r="RBQ67" s="824">
        <f t="shared" ref="RBQ67" si="14317">RBQ60*$C$65*$C67</f>
        <v>0</v>
      </c>
      <c r="RBS67" s="824">
        <f t="shared" ref="RBS67" si="14318">RBS60*$C$65*$C67</f>
        <v>0</v>
      </c>
      <c r="RBU67" s="824">
        <f t="shared" ref="RBU67" si="14319">RBU60*$C$65*$C67</f>
        <v>0</v>
      </c>
      <c r="RBW67" s="824">
        <f t="shared" ref="RBW67" si="14320">RBW60*$C$65*$C67</f>
        <v>0</v>
      </c>
      <c r="RBY67" s="824">
        <f t="shared" ref="RBY67" si="14321">RBY60*$C$65*$C67</f>
        <v>0</v>
      </c>
      <c r="RCA67" s="824">
        <f t="shared" ref="RCA67" si="14322">RCA60*$C$65*$C67</f>
        <v>0</v>
      </c>
      <c r="RCC67" s="824">
        <f t="shared" ref="RCC67" si="14323">RCC60*$C$65*$C67</f>
        <v>0</v>
      </c>
      <c r="RCE67" s="824">
        <f t="shared" ref="RCE67" si="14324">RCE60*$C$65*$C67</f>
        <v>0</v>
      </c>
      <c r="RCG67" s="824">
        <f t="shared" ref="RCG67" si="14325">RCG60*$C$65*$C67</f>
        <v>0</v>
      </c>
      <c r="RCI67" s="824">
        <f t="shared" ref="RCI67" si="14326">RCI60*$C$65*$C67</f>
        <v>0</v>
      </c>
      <c r="RCK67" s="824">
        <f t="shared" ref="RCK67" si="14327">RCK60*$C$65*$C67</f>
        <v>0</v>
      </c>
      <c r="RCM67" s="824">
        <f t="shared" ref="RCM67" si="14328">RCM60*$C$65*$C67</f>
        <v>0</v>
      </c>
      <c r="RCO67" s="824">
        <f t="shared" ref="RCO67" si="14329">RCO60*$C$65*$C67</f>
        <v>0</v>
      </c>
      <c r="RCQ67" s="824">
        <f t="shared" ref="RCQ67" si="14330">RCQ60*$C$65*$C67</f>
        <v>0</v>
      </c>
      <c r="RCS67" s="824">
        <f t="shared" ref="RCS67" si="14331">RCS60*$C$65*$C67</f>
        <v>0</v>
      </c>
      <c r="RCU67" s="824">
        <f t="shared" ref="RCU67" si="14332">RCU60*$C$65*$C67</f>
        <v>0</v>
      </c>
      <c r="RCW67" s="824">
        <f t="shared" ref="RCW67" si="14333">RCW60*$C$65*$C67</f>
        <v>0</v>
      </c>
      <c r="RCY67" s="824">
        <f t="shared" ref="RCY67" si="14334">RCY60*$C$65*$C67</f>
        <v>0</v>
      </c>
      <c r="RDA67" s="824">
        <f t="shared" ref="RDA67" si="14335">RDA60*$C$65*$C67</f>
        <v>0</v>
      </c>
      <c r="RDC67" s="824">
        <f t="shared" ref="RDC67" si="14336">RDC60*$C$65*$C67</f>
        <v>0</v>
      </c>
      <c r="RDE67" s="824">
        <f t="shared" ref="RDE67" si="14337">RDE60*$C$65*$C67</f>
        <v>0</v>
      </c>
      <c r="RDG67" s="824">
        <f t="shared" ref="RDG67" si="14338">RDG60*$C$65*$C67</f>
        <v>0</v>
      </c>
      <c r="RDI67" s="824">
        <f t="shared" ref="RDI67" si="14339">RDI60*$C$65*$C67</f>
        <v>0</v>
      </c>
      <c r="RDK67" s="824">
        <f t="shared" ref="RDK67" si="14340">RDK60*$C$65*$C67</f>
        <v>0</v>
      </c>
      <c r="RDM67" s="824">
        <f t="shared" ref="RDM67" si="14341">RDM60*$C$65*$C67</f>
        <v>0</v>
      </c>
      <c r="RDO67" s="824">
        <f t="shared" ref="RDO67" si="14342">RDO60*$C$65*$C67</f>
        <v>0</v>
      </c>
      <c r="RDQ67" s="824">
        <f t="shared" ref="RDQ67" si="14343">RDQ60*$C$65*$C67</f>
        <v>0</v>
      </c>
      <c r="RDS67" s="824">
        <f t="shared" ref="RDS67" si="14344">RDS60*$C$65*$C67</f>
        <v>0</v>
      </c>
      <c r="RDU67" s="824">
        <f t="shared" ref="RDU67" si="14345">RDU60*$C$65*$C67</f>
        <v>0</v>
      </c>
      <c r="RDW67" s="824">
        <f t="shared" ref="RDW67" si="14346">RDW60*$C$65*$C67</f>
        <v>0</v>
      </c>
      <c r="RDY67" s="824">
        <f t="shared" ref="RDY67" si="14347">RDY60*$C$65*$C67</f>
        <v>0</v>
      </c>
      <c r="REA67" s="824">
        <f t="shared" ref="REA67" si="14348">REA60*$C$65*$C67</f>
        <v>0</v>
      </c>
      <c r="REC67" s="824">
        <f t="shared" ref="REC67" si="14349">REC60*$C$65*$C67</f>
        <v>0</v>
      </c>
      <c r="REE67" s="824">
        <f t="shared" ref="REE67" si="14350">REE60*$C$65*$C67</f>
        <v>0</v>
      </c>
      <c r="REG67" s="824">
        <f t="shared" ref="REG67" si="14351">REG60*$C$65*$C67</f>
        <v>0</v>
      </c>
      <c r="REI67" s="824">
        <f t="shared" ref="REI67" si="14352">REI60*$C$65*$C67</f>
        <v>0</v>
      </c>
      <c r="REK67" s="824">
        <f t="shared" ref="REK67" si="14353">REK60*$C$65*$C67</f>
        <v>0</v>
      </c>
      <c r="REM67" s="824">
        <f t="shared" ref="REM67" si="14354">REM60*$C$65*$C67</f>
        <v>0</v>
      </c>
      <c r="REO67" s="824">
        <f t="shared" ref="REO67" si="14355">REO60*$C$65*$C67</f>
        <v>0</v>
      </c>
      <c r="REQ67" s="824">
        <f t="shared" ref="REQ67" si="14356">REQ60*$C$65*$C67</f>
        <v>0</v>
      </c>
      <c r="RES67" s="824">
        <f t="shared" ref="RES67" si="14357">RES60*$C$65*$C67</f>
        <v>0</v>
      </c>
      <c r="REU67" s="824">
        <f t="shared" ref="REU67" si="14358">REU60*$C$65*$C67</f>
        <v>0</v>
      </c>
      <c r="REW67" s="824">
        <f t="shared" ref="REW67" si="14359">REW60*$C$65*$C67</f>
        <v>0</v>
      </c>
      <c r="REY67" s="824">
        <f t="shared" ref="REY67" si="14360">REY60*$C$65*$C67</f>
        <v>0</v>
      </c>
      <c r="RFA67" s="824">
        <f t="shared" ref="RFA67" si="14361">RFA60*$C$65*$C67</f>
        <v>0</v>
      </c>
      <c r="RFC67" s="824">
        <f t="shared" ref="RFC67" si="14362">RFC60*$C$65*$C67</f>
        <v>0</v>
      </c>
      <c r="RFE67" s="824">
        <f t="shared" ref="RFE67" si="14363">RFE60*$C$65*$C67</f>
        <v>0</v>
      </c>
      <c r="RFG67" s="824">
        <f t="shared" ref="RFG67" si="14364">RFG60*$C$65*$C67</f>
        <v>0</v>
      </c>
      <c r="RFI67" s="824">
        <f t="shared" ref="RFI67" si="14365">RFI60*$C$65*$C67</f>
        <v>0</v>
      </c>
      <c r="RFK67" s="824">
        <f t="shared" ref="RFK67" si="14366">RFK60*$C$65*$C67</f>
        <v>0</v>
      </c>
      <c r="RFM67" s="824">
        <f t="shared" ref="RFM67" si="14367">RFM60*$C$65*$C67</f>
        <v>0</v>
      </c>
      <c r="RFO67" s="824">
        <f t="shared" ref="RFO67" si="14368">RFO60*$C$65*$C67</f>
        <v>0</v>
      </c>
      <c r="RFQ67" s="824">
        <f t="shared" ref="RFQ67" si="14369">RFQ60*$C$65*$C67</f>
        <v>0</v>
      </c>
      <c r="RFS67" s="824">
        <f t="shared" ref="RFS67" si="14370">RFS60*$C$65*$C67</f>
        <v>0</v>
      </c>
      <c r="RFU67" s="824">
        <f t="shared" ref="RFU67" si="14371">RFU60*$C$65*$C67</f>
        <v>0</v>
      </c>
      <c r="RFW67" s="824">
        <f t="shared" ref="RFW67" si="14372">RFW60*$C$65*$C67</f>
        <v>0</v>
      </c>
      <c r="RFY67" s="824">
        <f t="shared" ref="RFY67" si="14373">RFY60*$C$65*$C67</f>
        <v>0</v>
      </c>
      <c r="RGA67" s="824">
        <f t="shared" ref="RGA67" si="14374">RGA60*$C$65*$C67</f>
        <v>0</v>
      </c>
      <c r="RGC67" s="824">
        <f t="shared" ref="RGC67" si="14375">RGC60*$C$65*$C67</f>
        <v>0</v>
      </c>
      <c r="RGE67" s="824">
        <f t="shared" ref="RGE67" si="14376">RGE60*$C$65*$C67</f>
        <v>0</v>
      </c>
      <c r="RGG67" s="824">
        <f t="shared" ref="RGG67" si="14377">RGG60*$C$65*$C67</f>
        <v>0</v>
      </c>
      <c r="RGI67" s="824">
        <f t="shared" ref="RGI67" si="14378">RGI60*$C$65*$C67</f>
        <v>0</v>
      </c>
      <c r="RGK67" s="824">
        <f t="shared" ref="RGK67" si="14379">RGK60*$C$65*$C67</f>
        <v>0</v>
      </c>
      <c r="RGM67" s="824">
        <f t="shared" ref="RGM67" si="14380">RGM60*$C$65*$C67</f>
        <v>0</v>
      </c>
      <c r="RGO67" s="824">
        <f t="shared" ref="RGO67" si="14381">RGO60*$C$65*$C67</f>
        <v>0</v>
      </c>
      <c r="RGQ67" s="824">
        <f t="shared" ref="RGQ67" si="14382">RGQ60*$C$65*$C67</f>
        <v>0</v>
      </c>
      <c r="RGS67" s="824">
        <f t="shared" ref="RGS67" si="14383">RGS60*$C$65*$C67</f>
        <v>0</v>
      </c>
      <c r="RGU67" s="824">
        <f t="shared" ref="RGU67" si="14384">RGU60*$C$65*$C67</f>
        <v>0</v>
      </c>
      <c r="RGW67" s="824">
        <f t="shared" ref="RGW67" si="14385">RGW60*$C$65*$C67</f>
        <v>0</v>
      </c>
      <c r="RGY67" s="824">
        <f t="shared" ref="RGY67" si="14386">RGY60*$C$65*$C67</f>
        <v>0</v>
      </c>
      <c r="RHA67" s="824">
        <f t="shared" ref="RHA67" si="14387">RHA60*$C$65*$C67</f>
        <v>0</v>
      </c>
      <c r="RHC67" s="824">
        <f t="shared" ref="RHC67" si="14388">RHC60*$C$65*$C67</f>
        <v>0</v>
      </c>
      <c r="RHE67" s="824">
        <f t="shared" ref="RHE67" si="14389">RHE60*$C$65*$C67</f>
        <v>0</v>
      </c>
      <c r="RHG67" s="824">
        <f t="shared" ref="RHG67" si="14390">RHG60*$C$65*$C67</f>
        <v>0</v>
      </c>
      <c r="RHI67" s="824">
        <f t="shared" ref="RHI67" si="14391">RHI60*$C$65*$C67</f>
        <v>0</v>
      </c>
      <c r="RHK67" s="824">
        <f t="shared" ref="RHK67" si="14392">RHK60*$C$65*$C67</f>
        <v>0</v>
      </c>
      <c r="RHM67" s="824">
        <f t="shared" ref="RHM67" si="14393">RHM60*$C$65*$C67</f>
        <v>0</v>
      </c>
      <c r="RHO67" s="824">
        <f t="shared" ref="RHO67" si="14394">RHO60*$C$65*$C67</f>
        <v>0</v>
      </c>
      <c r="RHQ67" s="824">
        <f t="shared" ref="RHQ67" si="14395">RHQ60*$C$65*$C67</f>
        <v>0</v>
      </c>
      <c r="RHS67" s="824">
        <f t="shared" ref="RHS67" si="14396">RHS60*$C$65*$C67</f>
        <v>0</v>
      </c>
      <c r="RHU67" s="824">
        <f t="shared" ref="RHU67" si="14397">RHU60*$C$65*$C67</f>
        <v>0</v>
      </c>
      <c r="RHW67" s="824">
        <f t="shared" ref="RHW67" si="14398">RHW60*$C$65*$C67</f>
        <v>0</v>
      </c>
      <c r="RHY67" s="824">
        <f t="shared" ref="RHY67" si="14399">RHY60*$C$65*$C67</f>
        <v>0</v>
      </c>
      <c r="RIA67" s="824">
        <f t="shared" ref="RIA67" si="14400">RIA60*$C$65*$C67</f>
        <v>0</v>
      </c>
      <c r="RIC67" s="824">
        <f t="shared" ref="RIC67" si="14401">RIC60*$C$65*$C67</f>
        <v>0</v>
      </c>
      <c r="RIE67" s="824">
        <f t="shared" ref="RIE67" si="14402">RIE60*$C$65*$C67</f>
        <v>0</v>
      </c>
      <c r="RIG67" s="824">
        <f t="shared" ref="RIG67" si="14403">RIG60*$C$65*$C67</f>
        <v>0</v>
      </c>
      <c r="RII67" s="824">
        <f t="shared" ref="RII67" si="14404">RII60*$C$65*$C67</f>
        <v>0</v>
      </c>
      <c r="RIK67" s="824">
        <f t="shared" ref="RIK67" si="14405">RIK60*$C$65*$C67</f>
        <v>0</v>
      </c>
      <c r="RIM67" s="824">
        <f t="shared" ref="RIM67" si="14406">RIM60*$C$65*$C67</f>
        <v>0</v>
      </c>
      <c r="RIO67" s="824">
        <f t="shared" ref="RIO67" si="14407">RIO60*$C$65*$C67</f>
        <v>0</v>
      </c>
      <c r="RIQ67" s="824">
        <f t="shared" ref="RIQ67" si="14408">RIQ60*$C$65*$C67</f>
        <v>0</v>
      </c>
      <c r="RIS67" s="824">
        <f t="shared" ref="RIS67" si="14409">RIS60*$C$65*$C67</f>
        <v>0</v>
      </c>
      <c r="RIU67" s="824">
        <f t="shared" ref="RIU67" si="14410">RIU60*$C$65*$C67</f>
        <v>0</v>
      </c>
      <c r="RIW67" s="824">
        <f t="shared" ref="RIW67" si="14411">RIW60*$C$65*$C67</f>
        <v>0</v>
      </c>
      <c r="RIY67" s="824">
        <f t="shared" ref="RIY67" si="14412">RIY60*$C$65*$C67</f>
        <v>0</v>
      </c>
      <c r="RJA67" s="824">
        <f t="shared" ref="RJA67" si="14413">RJA60*$C$65*$C67</f>
        <v>0</v>
      </c>
      <c r="RJC67" s="824">
        <f t="shared" ref="RJC67" si="14414">RJC60*$C$65*$C67</f>
        <v>0</v>
      </c>
      <c r="RJE67" s="824">
        <f t="shared" ref="RJE67" si="14415">RJE60*$C$65*$C67</f>
        <v>0</v>
      </c>
      <c r="RJG67" s="824">
        <f t="shared" ref="RJG67" si="14416">RJG60*$C$65*$C67</f>
        <v>0</v>
      </c>
      <c r="RJI67" s="824">
        <f t="shared" ref="RJI67" si="14417">RJI60*$C$65*$C67</f>
        <v>0</v>
      </c>
      <c r="RJK67" s="824">
        <f t="shared" ref="RJK67" si="14418">RJK60*$C$65*$C67</f>
        <v>0</v>
      </c>
      <c r="RJM67" s="824">
        <f t="shared" ref="RJM67" si="14419">RJM60*$C$65*$C67</f>
        <v>0</v>
      </c>
      <c r="RJO67" s="824">
        <f t="shared" ref="RJO67" si="14420">RJO60*$C$65*$C67</f>
        <v>0</v>
      </c>
      <c r="RJQ67" s="824">
        <f t="shared" ref="RJQ67" si="14421">RJQ60*$C$65*$C67</f>
        <v>0</v>
      </c>
      <c r="RJS67" s="824">
        <f t="shared" ref="RJS67" si="14422">RJS60*$C$65*$C67</f>
        <v>0</v>
      </c>
      <c r="RJU67" s="824">
        <f t="shared" ref="RJU67" si="14423">RJU60*$C$65*$C67</f>
        <v>0</v>
      </c>
      <c r="RJW67" s="824">
        <f t="shared" ref="RJW67" si="14424">RJW60*$C$65*$C67</f>
        <v>0</v>
      </c>
      <c r="RJY67" s="824">
        <f t="shared" ref="RJY67" si="14425">RJY60*$C$65*$C67</f>
        <v>0</v>
      </c>
      <c r="RKA67" s="824">
        <f t="shared" ref="RKA67" si="14426">RKA60*$C$65*$C67</f>
        <v>0</v>
      </c>
      <c r="RKC67" s="824">
        <f t="shared" ref="RKC67" si="14427">RKC60*$C$65*$C67</f>
        <v>0</v>
      </c>
      <c r="RKE67" s="824">
        <f t="shared" ref="RKE67" si="14428">RKE60*$C$65*$C67</f>
        <v>0</v>
      </c>
      <c r="RKG67" s="824">
        <f t="shared" ref="RKG67" si="14429">RKG60*$C$65*$C67</f>
        <v>0</v>
      </c>
      <c r="RKI67" s="824">
        <f t="shared" ref="RKI67" si="14430">RKI60*$C$65*$C67</f>
        <v>0</v>
      </c>
      <c r="RKK67" s="824">
        <f t="shared" ref="RKK67" si="14431">RKK60*$C$65*$C67</f>
        <v>0</v>
      </c>
      <c r="RKM67" s="824">
        <f t="shared" ref="RKM67" si="14432">RKM60*$C$65*$C67</f>
        <v>0</v>
      </c>
      <c r="RKO67" s="824">
        <f t="shared" ref="RKO67" si="14433">RKO60*$C$65*$C67</f>
        <v>0</v>
      </c>
      <c r="RKQ67" s="824">
        <f t="shared" ref="RKQ67" si="14434">RKQ60*$C$65*$C67</f>
        <v>0</v>
      </c>
      <c r="RKS67" s="824">
        <f t="shared" ref="RKS67" si="14435">RKS60*$C$65*$C67</f>
        <v>0</v>
      </c>
      <c r="RKU67" s="824">
        <f t="shared" ref="RKU67" si="14436">RKU60*$C$65*$C67</f>
        <v>0</v>
      </c>
      <c r="RKW67" s="824">
        <f t="shared" ref="RKW67" si="14437">RKW60*$C$65*$C67</f>
        <v>0</v>
      </c>
      <c r="RKY67" s="824">
        <f t="shared" ref="RKY67" si="14438">RKY60*$C$65*$C67</f>
        <v>0</v>
      </c>
      <c r="RLA67" s="824">
        <f t="shared" ref="RLA67" si="14439">RLA60*$C$65*$C67</f>
        <v>0</v>
      </c>
      <c r="RLC67" s="824">
        <f t="shared" ref="RLC67" si="14440">RLC60*$C$65*$C67</f>
        <v>0</v>
      </c>
      <c r="RLE67" s="824">
        <f t="shared" ref="RLE67" si="14441">RLE60*$C$65*$C67</f>
        <v>0</v>
      </c>
      <c r="RLG67" s="824">
        <f t="shared" ref="RLG67" si="14442">RLG60*$C$65*$C67</f>
        <v>0</v>
      </c>
      <c r="RLI67" s="824">
        <f t="shared" ref="RLI67" si="14443">RLI60*$C$65*$C67</f>
        <v>0</v>
      </c>
      <c r="RLK67" s="824">
        <f t="shared" ref="RLK67" si="14444">RLK60*$C$65*$C67</f>
        <v>0</v>
      </c>
      <c r="RLM67" s="824">
        <f t="shared" ref="RLM67" si="14445">RLM60*$C$65*$C67</f>
        <v>0</v>
      </c>
      <c r="RLO67" s="824">
        <f t="shared" ref="RLO67" si="14446">RLO60*$C$65*$C67</f>
        <v>0</v>
      </c>
      <c r="RLQ67" s="824">
        <f t="shared" ref="RLQ67" si="14447">RLQ60*$C$65*$C67</f>
        <v>0</v>
      </c>
      <c r="RLS67" s="824">
        <f t="shared" ref="RLS67" si="14448">RLS60*$C$65*$C67</f>
        <v>0</v>
      </c>
      <c r="RLU67" s="824">
        <f t="shared" ref="RLU67" si="14449">RLU60*$C$65*$C67</f>
        <v>0</v>
      </c>
      <c r="RLW67" s="824">
        <f t="shared" ref="RLW67" si="14450">RLW60*$C$65*$C67</f>
        <v>0</v>
      </c>
      <c r="RLY67" s="824">
        <f t="shared" ref="RLY67" si="14451">RLY60*$C$65*$C67</f>
        <v>0</v>
      </c>
      <c r="RMA67" s="824">
        <f t="shared" ref="RMA67" si="14452">RMA60*$C$65*$C67</f>
        <v>0</v>
      </c>
      <c r="RMC67" s="824">
        <f t="shared" ref="RMC67" si="14453">RMC60*$C$65*$C67</f>
        <v>0</v>
      </c>
      <c r="RME67" s="824">
        <f t="shared" ref="RME67" si="14454">RME60*$C$65*$C67</f>
        <v>0</v>
      </c>
      <c r="RMG67" s="824">
        <f t="shared" ref="RMG67" si="14455">RMG60*$C$65*$C67</f>
        <v>0</v>
      </c>
      <c r="RMI67" s="824">
        <f t="shared" ref="RMI67" si="14456">RMI60*$C$65*$C67</f>
        <v>0</v>
      </c>
      <c r="RMK67" s="824">
        <f t="shared" ref="RMK67" si="14457">RMK60*$C$65*$C67</f>
        <v>0</v>
      </c>
      <c r="RMM67" s="824">
        <f t="shared" ref="RMM67" si="14458">RMM60*$C$65*$C67</f>
        <v>0</v>
      </c>
      <c r="RMO67" s="824">
        <f t="shared" ref="RMO67" si="14459">RMO60*$C$65*$C67</f>
        <v>0</v>
      </c>
      <c r="RMQ67" s="824">
        <f t="shared" ref="RMQ67" si="14460">RMQ60*$C$65*$C67</f>
        <v>0</v>
      </c>
      <c r="RMS67" s="824">
        <f t="shared" ref="RMS67" si="14461">RMS60*$C$65*$C67</f>
        <v>0</v>
      </c>
      <c r="RMU67" s="824">
        <f t="shared" ref="RMU67" si="14462">RMU60*$C$65*$C67</f>
        <v>0</v>
      </c>
      <c r="RMW67" s="824">
        <f t="shared" ref="RMW67" si="14463">RMW60*$C$65*$C67</f>
        <v>0</v>
      </c>
      <c r="RMY67" s="824">
        <f t="shared" ref="RMY67" si="14464">RMY60*$C$65*$C67</f>
        <v>0</v>
      </c>
      <c r="RNA67" s="824">
        <f t="shared" ref="RNA67" si="14465">RNA60*$C$65*$C67</f>
        <v>0</v>
      </c>
      <c r="RNC67" s="824">
        <f t="shared" ref="RNC67" si="14466">RNC60*$C$65*$C67</f>
        <v>0</v>
      </c>
      <c r="RNE67" s="824">
        <f t="shared" ref="RNE67" si="14467">RNE60*$C$65*$C67</f>
        <v>0</v>
      </c>
      <c r="RNG67" s="824">
        <f t="shared" ref="RNG67" si="14468">RNG60*$C$65*$C67</f>
        <v>0</v>
      </c>
      <c r="RNI67" s="824">
        <f t="shared" ref="RNI67" si="14469">RNI60*$C$65*$C67</f>
        <v>0</v>
      </c>
      <c r="RNK67" s="824">
        <f t="shared" ref="RNK67" si="14470">RNK60*$C$65*$C67</f>
        <v>0</v>
      </c>
      <c r="RNM67" s="824">
        <f t="shared" ref="RNM67" si="14471">RNM60*$C$65*$C67</f>
        <v>0</v>
      </c>
      <c r="RNO67" s="824">
        <f t="shared" ref="RNO67" si="14472">RNO60*$C$65*$C67</f>
        <v>0</v>
      </c>
      <c r="RNQ67" s="824">
        <f t="shared" ref="RNQ67" si="14473">RNQ60*$C$65*$C67</f>
        <v>0</v>
      </c>
      <c r="RNS67" s="824">
        <f t="shared" ref="RNS67" si="14474">RNS60*$C$65*$C67</f>
        <v>0</v>
      </c>
      <c r="RNU67" s="824">
        <f t="shared" ref="RNU67" si="14475">RNU60*$C$65*$C67</f>
        <v>0</v>
      </c>
      <c r="RNW67" s="824">
        <f t="shared" ref="RNW67" si="14476">RNW60*$C$65*$C67</f>
        <v>0</v>
      </c>
      <c r="RNY67" s="824">
        <f t="shared" ref="RNY67" si="14477">RNY60*$C$65*$C67</f>
        <v>0</v>
      </c>
      <c r="ROA67" s="824">
        <f t="shared" ref="ROA67" si="14478">ROA60*$C$65*$C67</f>
        <v>0</v>
      </c>
      <c r="ROC67" s="824">
        <f t="shared" ref="ROC67" si="14479">ROC60*$C$65*$C67</f>
        <v>0</v>
      </c>
      <c r="ROE67" s="824">
        <f t="shared" ref="ROE67" si="14480">ROE60*$C$65*$C67</f>
        <v>0</v>
      </c>
      <c r="ROG67" s="824">
        <f t="shared" ref="ROG67" si="14481">ROG60*$C$65*$C67</f>
        <v>0</v>
      </c>
      <c r="ROI67" s="824">
        <f t="shared" ref="ROI67" si="14482">ROI60*$C$65*$C67</f>
        <v>0</v>
      </c>
      <c r="ROK67" s="824">
        <f t="shared" ref="ROK67" si="14483">ROK60*$C$65*$C67</f>
        <v>0</v>
      </c>
      <c r="ROM67" s="824">
        <f t="shared" ref="ROM67" si="14484">ROM60*$C$65*$C67</f>
        <v>0</v>
      </c>
      <c r="ROO67" s="824">
        <f t="shared" ref="ROO67" si="14485">ROO60*$C$65*$C67</f>
        <v>0</v>
      </c>
      <c r="ROQ67" s="824">
        <f t="shared" ref="ROQ67" si="14486">ROQ60*$C$65*$C67</f>
        <v>0</v>
      </c>
      <c r="ROS67" s="824">
        <f t="shared" ref="ROS67" si="14487">ROS60*$C$65*$C67</f>
        <v>0</v>
      </c>
      <c r="ROU67" s="824">
        <f t="shared" ref="ROU67" si="14488">ROU60*$C$65*$C67</f>
        <v>0</v>
      </c>
      <c r="ROW67" s="824">
        <f t="shared" ref="ROW67" si="14489">ROW60*$C$65*$C67</f>
        <v>0</v>
      </c>
      <c r="ROY67" s="824">
        <f t="shared" ref="ROY67" si="14490">ROY60*$C$65*$C67</f>
        <v>0</v>
      </c>
      <c r="RPA67" s="824">
        <f t="shared" ref="RPA67" si="14491">RPA60*$C$65*$C67</f>
        <v>0</v>
      </c>
      <c r="RPC67" s="824">
        <f t="shared" ref="RPC67" si="14492">RPC60*$C$65*$C67</f>
        <v>0</v>
      </c>
      <c r="RPE67" s="824">
        <f t="shared" ref="RPE67" si="14493">RPE60*$C$65*$C67</f>
        <v>0</v>
      </c>
      <c r="RPG67" s="824">
        <f t="shared" ref="RPG67" si="14494">RPG60*$C$65*$C67</f>
        <v>0</v>
      </c>
      <c r="RPI67" s="824">
        <f t="shared" ref="RPI67" si="14495">RPI60*$C$65*$C67</f>
        <v>0</v>
      </c>
      <c r="RPK67" s="824">
        <f t="shared" ref="RPK67" si="14496">RPK60*$C$65*$C67</f>
        <v>0</v>
      </c>
      <c r="RPM67" s="824">
        <f t="shared" ref="RPM67" si="14497">RPM60*$C$65*$C67</f>
        <v>0</v>
      </c>
      <c r="RPO67" s="824">
        <f t="shared" ref="RPO67" si="14498">RPO60*$C$65*$C67</f>
        <v>0</v>
      </c>
      <c r="RPQ67" s="824">
        <f t="shared" ref="RPQ67" si="14499">RPQ60*$C$65*$C67</f>
        <v>0</v>
      </c>
      <c r="RPS67" s="824">
        <f t="shared" ref="RPS67" si="14500">RPS60*$C$65*$C67</f>
        <v>0</v>
      </c>
      <c r="RPU67" s="824">
        <f t="shared" ref="RPU67" si="14501">RPU60*$C$65*$C67</f>
        <v>0</v>
      </c>
      <c r="RPW67" s="824">
        <f t="shared" ref="RPW67" si="14502">RPW60*$C$65*$C67</f>
        <v>0</v>
      </c>
      <c r="RPY67" s="824">
        <f t="shared" ref="RPY67" si="14503">RPY60*$C$65*$C67</f>
        <v>0</v>
      </c>
      <c r="RQA67" s="824">
        <f t="shared" ref="RQA67" si="14504">RQA60*$C$65*$C67</f>
        <v>0</v>
      </c>
      <c r="RQC67" s="824">
        <f t="shared" ref="RQC67" si="14505">RQC60*$C$65*$C67</f>
        <v>0</v>
      </c>
      <c r="RQE67" s="824">
        <f t="shared" ref="RQE67" si="14506">RQE60*$C$65*$C67</f>
        <v>0</v>
      </c>
      <c r="RQG67" s="824">
        <f t="shared" ref="RQG67" si="14507">RQG60*$C$65*$C67</f>
        <v>0</v>
      </c>
      <c r="RQI67" s="824">
        <f t="shared" ref="RQI67" si="14508">RQI60*$C$65*$C67</f>
        <v>0</v>
      </c>
      <c r="RQK67" s="824">
        <f t="shared" ref="RQK67" si="14509">RQK60*$C$65*$C67</f>
        <v>0</v>
      </c>
      <c r="RQM67" s="824">
        <f t="shared" ref="RQM67" si="14510">RQM60*$C$65*$C67</f>
        <v>0</v>
      </c>
      <c r="RQO67" s="824">
        <f t="shared" ref="RQO67" si="14511">RQO60*$C$65*$C67</f>
        <v>0</v>
      </c>
      <c r="RQQ67" s="824">
        <f t="shared" ref="RQQ67" si="14512">RQQ60*$C$65*$C67</f>
        <v>0</v>
      </c>
      <c r="RQS67" s="824">
        <f t="shared" ref="RQS67" si="14513">RQS60*$C$65*$C67</f>
        <v>0</v>
      </c>
      <c r="RQU67" s="824">
        <f t="shared" ref="RQU67" si="14514">RQU60*$C$65*$C67</f>
        <v>0</v>
      </c>
      <c r="RQW67" s="824">
        <f t="shared" ref="RQW67" si="14515">RQW60*$C$65*$C67</f>
        <v>0</v>
      </c>
      <c r="RQY67" s="824">
        <f t="shared" ref="RQY67" si="14516">RQY60*$C$65*$C67</f>
        <v>0</v>
      </c>
      <c r="RRA67" s="824">
        <f t="shared" ref="RRA67" si="14517">RRA60*$C$65*$C67</f>
        <v>0</v>
      </c>
      <c r="RRC67" s="824">
        <f t="shared" ref="RRC67" si="14518">RRC60*$C$65*$C67</f>
        <v>0</v>
      </c>
      <c r="RRE67" s="824">
        <f t="shared" ref="RRE67" si="14519">RRE60*$C$65*$C67</f>
        <v>0</v>
      </c>
      <c r="RRG67" s="824">
        <f t="shared" ref="RRG67" si="14520">RRG60*$C$65*$C67</f>
        <v>0</v>
      </c>
      <c r="RRI67" s="824">
        <f t="shared" ref="RRI67" si="14521">RRI60*$C$65*$C67</f>
        <v>0</v>
      </c>
      <c r="RRK67" s="824">
        <f t="shared" ref="RRK67" si="14522">RRK60*$C$65*$C67</f>
        <v>0</v>
      </c>
      <c r="RRM67" s="824">
        <f t="shared" ref="RRM67" si="14523">RRM60*$C$65*$C67</f>
        <v>0</v>
      </c>
      <c r="RRO67" s="824">
        <f t="shared" ref="RRO67" si="14524">RRO60*$C$65*$C67</f>
        <v>0</v>
      </c>
      <c r="RRQ67" s="824">
        <f t="shared" ref="RRQ67" si="14525">RRQ60*$C$65*$C67</f>
        <v>0</v>
      </c>
      <c r="RRS67" s="824">
        <f t="shared" ref="RRS67" si="14526">RRS60*$C$65*$C67</f>
        <v>0</v>
      </c>
      <c r="RRU67" s="824">
        <f t="shared" ref="RRU67" si="14527">RRU60*$C$65*$C67</f>
        <v>0</v>
      </c>
      <c r="RRW67" s="824">
        <f t="shared" ref="RRW67" si="14528">RRW60*$C$65*$C67</f>
        <v>0</v>
      </c>
      <c r="RRY67" s="824">
        <f t="shared" ref="RRY67" si="14529">RRY60*$C$65*$C67</f>
        <v>0</v>
      </c>
      <c r="RSA67" s="824">
        <f t="shared" ref="RSA67" si="14530">RSA60*$C$65*$C67</f>
        <v>0</v>
      </c>
      <c r="RSC67" s="824">
        <f t="shared" ref="RSC67" si="14531">RSC60*$C$65*$C67</f>
        <v>0</v>
      </c>
      <c r="RSE67" s="824">
        <f t="shared" ref="RSE67" si="14532">RSE60*$C$65*$C67</f>
        <v>0</v>
      </c>
      <c r="RSG67" s="824">
        <f t="shared" ref="RSG67" si="14533">RSG60*$C$65*$C67</f>
        <v>0</v>
      </c>
      <c r="RSI67" s="824">
        <f t="shared" ref="RSI67" si="14534">RSI60*$C$65*$C67</f>
        <v>0</v>
      </c>
      <c r="RSK67" s="824">
        <f t="shared" ref="RSK67" si="14535">RSK60*$C$65*$C67</f>
        <v>0</v>
      </c>
      <c r="RSM67" s="824">
        <f t="shared" ref="RSM67" si="14536">RSM60*$C$65*$C67</f>
        <v>0</v>
      </c>
      <c r="RSO67" s="824">
        <f t="shared" ref="RSO67" si="14537">RSO60*$C$65*$C67</f>
        <v>0</v>
      </c>
      <c r="RSQ67" s="824">
        <f t="shared" ref="RSQ67" si="14538">RSQ60*$C$65*$C67</f>
        <v>0</v>
      </c>
      <c r="RSS67" s="824">
        <f t="shared" ref="RSS67" si="14539">RSS60*$C$65*$C67</f>
        <v>0</v>
      </c>
      <c r="RSU67" s="824">
        <f t="shared" ref="RSU67" si="14540">RSU60*$C$65*$C67</f>
        <v>0</v>
      </c>
      <c r="RSW67" s="824">
        <f t="shared" ref="RSW67" si="14541">RSW60*$C$65*$C67</f>
        <v>0</v>
      </c>
      <c r="RSY67" s="824">
        <f t="shared" ref="RSY67" si="14542">RSY60*$C$65*$C67</f>
        <v>0</v>
      </c>
      <c r="RTA67" s="824">
        <f t="shared" ref="RTA67" si="14543">RTA60*$C$65*$C67</f>
        <v>0</v>
      </c>
      <c r="RTC67" s="824">
        <f t="shared" ref="RTC67" si="14544">RTC60*$C$65*$C67</f>
        <v>0</v>
      </c>
      <c r="RTE67" s="824">
        <f t="shared" ref="RTE67" si="14545">RTE60*$C$65*$C67</f>
        <v>0</v>
      </c>
      <c r="RTG67" s="824">
        <f t="shared" ref="RTG67" si="14546">RTG60*$C$65*$C67</f>
        <v>0</v>
      </c>
      <c r="RTI67" s="824">
        <f t="shared" ref="RTI67" si="14547">RTI60*$C$65*$C67</f>
        <v>0</v>
      </c>
      <c r="RTK67" s="824">
        <f t="shared" ref="RTK67" si="14548">RTK60*$C$65*$C67</f>
        <v>0</v>
      </c>
      <c r="RTM67" s="824">
        <f t="shared" ref="RTM67" si="14549">RTM60*$C$65*$C67</f>
        <v>0</v>
      </c>
      <c r="RTO67" s="824">
        <f t="shared" ref="RTO67" si="14550">RTO60*$C$65*$C67</f>
        <v>0</v>
      </c>
      <c r="RTQ67" s="824">
        <f t="shared" ref="RTQ67" si="14551">RTQ60*$C$65*$C67</f>
        <v>0</v>
      </c>
      <c r="RTS67" s="824">
        <f t="shared" ref="RTS67" si="14552">RTS60*$C$65*$C67</f>
        <v>0</v>
      </c>
      <c r="RTU67" s="824">
        <f t="shared" ref="RTU67" si="14553">RTU60*$C$65*$C67</f>
        <v>0</v>
      </c>
      <c r="RTW67" s="824">
        <f t="shared" ref="RTW67" si="14554">RTW60*$C$65*$C67</f>
        <v>0</v>
      </c>
      <c r="RTY67" s="824">
        <f t="shared" ref="RTY67" si="14555">RTY60*$C$65*$C67</f>
        <v>0</v>
      </c>
      <c r="RUA67" s="824">
        <f t="shared" ref="RUA67" si="14556">RUA60*$C$65*$C67</f>
        <v>0</v>
      </c>
      <c r="RUC67" s="824">
        <f t="shared" ref="RUC67" si="14557">RUC60*$C$65*$C67</f>
        <v>0</v>
      </c>
      <c r="RUE67" s="824">
        <f t="shared" ref="RUE67" si="14558">RUE60*$C$65*$C67</f>
        <v>0</v>
      </c>
      <c r="RUG67" s="824">
        <f t="shared" ref="RUG67" si="14559">RUG60*$C$65*$C67</f>
        <v>0</v>
      </c>
      <c r="RUI67" s="824">
        <f t="shared" ref="RUI67" si="14560">RUI60*$C$65*$C67</f>
        <v>0</v>
      </c>
      <c r="RUK67" s="824">
        <f t="shared" ref="RUK67" si="14561">RUK60*$C$65*$C67</f>
        <v>0</v>
      </c>
      <c r="RUM67" s="824">
        <f t="shared" ref="RUM67" si="14562">RUM60*$C$65*$C67</f>
        <v>0</v>
      </c>
      <c r="RUO67" s="824">
        <f t="shared" ref="RUO67" si="14563">RUO60*$C$65*$C67</f>
        <v>0</v>
      </c>
      <c r="RUQ67" s="824">
        <f t="shared" ref="RUQ67" si="14564">RUQ60*$C$65*$C67</f>
        <v>0</v>
      </c>
      <c r="RUS67" s="824">
        <f t="shared" ref="RUS67" si="14565">RUS60*$C$65*$C67</f>
        <v>0</v>
      </c>
      <c r="RUU67" s="824">
        <f t="shared" ref="RUU67" si="14566">RUU60*$C$65*$C67</f>
        <v>0</v>
      </c>
      <c r="RUW67" s="824">
        <f t="shared" ref="RUW67" si="14567">RUW60*$C$65*$C67</f>
        <v>0</v>
      </c>
      <c r="RUY67" s="824">
        <f t="shared" ref="RUY67" si="14568">RUY60*$C$65*$C67</f>
        <v>0</v>
      </c>
      <c r="RVA67" s="824">
        <f t="shared" ref="RVA67" si="14569">RVA60*$C$65*$C67</f>
        <v>0</v>
      </c>
      <c r="RVC67" s="824">
        <f t="shared" ref="RVC67" si="14570">RVC60*$C$65*$C67</f>
        <v>0</v>
      </c>
      <c r="RVE67" s="824">
        <f t="shared" ref="RVE67" si="14571">RVE60*$C$65*$C67</f>
        <v>0</v>
      </c>
      <c r="RVG67" s="824">
        <f t="shared" ref="RVG67" si="14572">RVG60*$C$65*$C67</f>
        <v>0</v>
      </c>
      <c r="RVI67" s="824">
        <f t="shared" ref="RVI67" si="14573">RVI60*$C$65*$C67</f>
        <v>0</v>
      </c>
      <c r="RVK67" s="824">
        <f t="shared" ref="RVK67" si="14574">RVK60*$C$65*$C67</f>
        <v>0</v>
      </c>
      <c r="RVM67" s="824">
        <f t="shared" ref="RVM67" si="14575">RVM60*$C$65*$C67</f>
        <v>0</v>
      </c>
      <c r="RVO67" s="824">
        <f t="shared" ref="RVO67" si="14576">RVO60*$C$65*$C67</f>
        <v>0</v>
      </c>
      <c r="RVQ67" s="824">
        <f t="shared" ref="RVQ67" si="14577">RVQ60*$C$65*$C67</f>
        <v>0</v>
      </c>
      <c r="RVS67" s="824">
        <f t="shared" ref="RVS67" si="14578">RVS60*$C$65*$C67</f>
        <v>0</v>
      </c>
      <c r="RVU67" s="824">
        <f t="shared" ref="RVU67" si="14579">RVU60*$C$65*$C67</f>
        <v>0</v>
      </c>
      <c r="RVW67" s="824">
        <f t="shared" ref="RVW67" si="14580">RVW60*$C$65*$C67</f>
        <v>0</v>
      </c>
      <c r="RVY67" s="824">
        <f t="shared" ref="RVY67" si="14581">RVY60*$C$65*$C67</f>
        <v>0</v>
      </c>
      <c r="RWA67" s="824">
        <f t="shared" ref="RWA67" si="14582">RWA60*$C$65*$C67</f>
        <v>0</v>
      </c>
      <c r="RWC67" s="824">
        <f t="shared" ref="RWC67" si="14583">RWC60*$C$65*$C67</f>
        <v>0</v>
      </c>
      <c r="RWE67" s="824">
        <f t="shared" ref="RWE67" si="14584">RWE60*$C$65*$C67</f>
        <v>0</v>
      </c>
      <c r="RWG67" s="824">
        <f t="shared" ref="RWG67" si="14585">RWG60*$C$65*$C67</f>
        <v>0</v>
      </c>
      <c r="RWI67" s="824">
        <f t="shared" ref="RWI67" si="14586">RWI60*$C$65*$C67</f>
        <v>0</v>
      </c>
      <c r="RWK67" s="824">
        <f t="shared" ref="RWK67" si="14587">RWK60*$C$65*$C67</f>
        <v>0</v>
      </c>
      <c r="RWM67" s="824">
        <f t="shared" ref="RWM67" si="14588">RWM60*$C$65*$C67</f>
        <v>0</v>
      </c>
      <c r="RWO67" s="824">
        <f t="shared" ref="RWO67" si="14589">RWO60*$C$65*$C67</f>
        <v>0</v>
      </c>
      <c r="RWQ67" s="824">
        <f t="shared" ref="RWQ67" si="14590">RWQ60*$C$65*$C67</f>
        <v>0</v>
      </c>
      <c r="RWS67" s="824">
        <f t="shared" ref="RWS67" si="14591">RWS60*$C$65*$C67</f>
        <v>0</v>
      </c>
      <c r="RWU67" s="824">
        <f t="shared" ref="RWU67" si="14592">RWU60*$C$65*$C67</f>
        <v>0</v>
      </c>
      <c r="RWW67" s="824">
        <f t="shared" ref="RWW67" si="14593">RWW60*$C$65*$C67</f>
        <v>0</v>
      </c>
      <c r="RWY67" s="824">
        <f t="shared" ref="RWY67" si="14594">RWY60*$C$65*$C67</f>
        <v>0</v>
      </c>
      <c r="RXA67" s="824">
        <f t="shared" ref="RXA67" si="14595">RXA60*$C$65*$C67</f>
        <v>0</v>
      </c>
      <c r="RXC67" s="824">
        <f t="shared" ref="RXC67" si="14596">RXC60*$C$65*$C67</f>
        <v>0</v>
      </c>
      <c r="RXE67" s="824">
        <f t="shared" ref="RXE67" si="14597">RXE60*$C$65*$C67</f>
        <v>0</v>
      </c>
      <c r="RXG67" s="824">
        <f t="shared" ref="RXG67" si="14598">RXG60*$C$65*$C67</f>
        <v>0</v>
      </c>
      <c r="RXI67" s="824">
        <f t="shared" ref="RXI67" si="14599">RXI60*$C$65*$C67</f>
        <v>0</v>
      </c>
      <c r="RXK67" s="824">
        <f t="shared" ref="RXK67" si="14600">RXK60*$C$65*$C67</f>
        <v>0</v>
      </c>
      <c r="RXM67" s="824">
        <f t="shared" ref="RXM67" si="14601">RXM60*$C$65*$C67</f>
        <v>0</v>
      </c>
      <c r="RXO67" s="824">
        <f t="shared" ref="RXO67" si="14602">RXO60*$C$65*$C67</f>
        <v>0</v>
      </c>
      <c r="RXQ67" s="824">
        <f t="shared" ref="RXQ67" si="14603">RXQ60*$C$65*$C67</f>
        <v>0</v>
      </c>
      <c r="RXS67" s="824">
        <f t="shared" ref="RXS67" si="14604">RXS60*$C$65*$C67</f>
        <v>0</v>
      </c>
      <c r="RXU67" s="824">
        <f t="shared" ref="RXU67" si="14605">RXU60*$C$65*$C67</f>
        <v>0</v>
      </c>
      <c r="RXW67" s="824">
        <f t="shared" ref="RXW67" si="14606">RXW60*$C$65*$C67</f>
        <v>0</v>
      </c>
      <c r="RXY67" s="824">
        <f t="shared" ref="RXY67" si="14607">RXY60*$C$65*$C67</f>
        <v>0</v>
      </c>
      <c r="RYA67" s="824">
        <f t="shared" ref="RYA67" si="14608">RYA60*$C$65*$C67</f>
        <v>0</v>
      </c>
      <c r="RYC67" s="824">
        <f t="shared" ref="RYC67" si="14609">RYC60*$C$65*$C67</f>
        <v>0</v>
      </c>
      <c r="RYE67" s="824">
        <f t="shared" ref="RYE67" si="14610">RYE60*$C$65*$C67</f>
        <v>0</v>
      </c>
      <c r="RYG67" s="824">
        <f t="shared" ref="RYG67" si="14611">RYG60*$C$65*$C67</f>
        <v>0</v>
      </c>
      <c r="RYI67" s="824">
        <f t="shared" ref="RYI67" si="14612">RYI60*$C$65*$C67</f>
        <v>0</v>
      </c>
      <c r="RYK67" s="824">
        <f t="shared" ref="RYK67" si="14613">RYK60*$C$65*$C67</f>
        <v>0</v>
      </c>
      <c r="RYM67" s="824">
        <f t="shared" ref="RYM67" si="14614">RYM60*$C$65*$C67</f>
        <v>0</v>
      </c>
      <c r="RYO67" s="824">
        <f t="shared" ref="RYO67" si="14615">RYO60*$C$65*$C67</f>
        <v>0</v>
      </c>
      <c r="RYQ67" s="824">
        <f t="shared" ref="RYQ67" si="14616">RYQ60*$C$65*$C67</f>
        <v>0</v>
      </c>
      <c r="RYS67" s="824">
        <f t="shared" ref="RYS67" si="14617">RYS60*$C$65*$C67</f>
        <v>0</v>
      </c>
      <c r="RYU67" s="824">
        <f t="shared" ref="RYU67" si="14618">RYU60*$C$65*$C67</f>
        <v>0</v>
      </c>
      <c r="RYW67" s="824">
        <f t="shared" ref="RYW67" si="14619">RYW60*$C$65*$C67</f>
        <v>0</v>
      </c>
      <c r="RYY67" s="824">
        <f t="shared" ref="RYY67" si="14620">RYY60*$C$65*$C67</f>
        <v>0</v>
      </c>
      <c r="RZA67" s="824">
        <f t="shared" ref="RZA67" si="14621">RZA60*$C$65*$C67</f>
        <v>0</v>
      </c>
      <c r="RZC67" s="824">
        <f t="shared" ref="RZC67" si="14622">RZC60*$C$65*$C67</f>
        <v>0</v>
      </c>
      <c r="RZE67" s="824">
        <f t="shared" ref="RZE67" si="14623">RZE60*$C$65*$C67</f>
        <v>0</v>
      </c>
      <c r="RZG67" s="824">
        <f t="shared" ref="RZG67" si="14624">RZG60*$C$65*$C67</f>
        <v>0</v>
      </c>
      <c r="RZI67" s="824">
        <f t="shared" ref="RZI67" si="14625">RZI60*$C$65*$C67</f>
        <v>0</v>
      </c>
      <c r="RZK67" s="824">
        <f t="shared" ref="RZK67" si="14626">RZK60*$C$65*$C67</f>
        <v>0</v>
      </c>
      <c r="RZM67" s="824">
        <f t="shared" ref="RZM67" si="14627">RZM60*$C$65*$C67</f>
        <v>0</v>
      </c>
      <c r="RZO67" s="824">
        <f t="shared" ref="RZO67" si="14628">RZO60*$C$65*$C67</f>
        <v>0</v>
      </c>
      <c r="RZQ67" s="824">
        <f t="shared" ref="RZQ67" si="14629">RZQ60*$C$65*$C67</f>
        <v>0</v>
      </c>
      <c r="RZS67" s="824">
        <f t="shared" ref="RZS67" si="14630">RZS60*$C$65*$C67</f>
        <v>0</v>
      </c>
      <c r="RZU67" s="824">
        <f t="shared" ref="RZU67" si="14631">RZU60*$C$65*$C67</f>
        <v>0</v>
      </c>
      <c r="RZW67" s="824">
        <f t="shared" ref="RZW67" si="14632">RZW60*$C$65*$C67</f>
        <v>0</v>
      </c>
      <c r="RZY67" s="824">
        <f t="shared" ref="RZY67" si="14633">RZY60*$C$65*$C67</f>
        <v>0</v>
      </c>
      <c r="SAA67" s="824">
        <f t="shared" ref="SAA67" si="14634">SAA60*$C$65*$C67</f>
        <v>0</v>
      </c>
      <c r="SAC67" s="824">
        <f t="shared" ref="SAC67" si="14635">SAC60*$C$65*$C67</f>
        <v>0</v>
      </c>
      <c r="SAE67" s="824">
        <f t="shared" ref="SAE67" si="14636">SAE60*$C$65*$C67</f>
        <v>0</v>
      </c>
      <c r="SAG67" s="824">
        <f t="shared" ref="SAG67" si="14637">SAG60*$C$65*$C67</f>
        <v>0</v>
      </c>
      <c r="SAI67" s="824">
        <f t="shared" ref="SAI67" si="14638">SAI60*$C$65*$C67</f>
        <v>0</v>
      </c>
      <c r="SAK67" s="824">
        <f t="shared" ref="SAK67" si="14639">SAK60*$C$65*$C67</f>
        <v>0</v>
      </c>
      <c r="SAM67" s="824">
        <f t="shared" ref="SAM67" si="14640">SAM60*$C$65*$C67</f>
        <v>0</v>
      </c>
      <c r="SAO67" s="824">
        <f t="shared" ref="SAO67" si="14641">SAO60*$C$65*$C67</f>
        <v>0</v>
      </c>
      <c r="SAQ67" s="824">
        <f t="shared" ref="SAQ67" si="14642">SAQ60*$C$65*$C67</f>
        <v>0</v>
      </c>
      <c r="SAS67" s="824">
        <f t="shared" ref="SAS67" si="14643">SAS60*$C$65*$C67</f>
        <v>0</v>
      </c>
      <c r="SAU67" s="824">
        <f t="shared" ref="SAU67" si="14644">SAU60*$C$65*$C67</f>
        <v>0</v>
      </c>
      <c r="SAW67" s="824">
        <f t="shared" ref="SAW67" si="14645">SAW60*$C$65*$C67</f>
        <v>0</v>
      </c>
      <c r="SAY67" s="824">
        <f t="shared" ref="SAY67" si="14646">SAY60*$C$65*$C67</f>
        <v>0</v>
      </c>
      <c r="SBA67" s="824">
        <f t="shared" ref="SBA67" si="14647">SBA60*$C$65*$C67</f>
        <v>0</v>
      </c>
      <c r="SBC67" s="824">
        <f t="shared" ref="SBC67" si="14648">SBC60*$C$65*$C67</f>
        <v>0</v>
      </c>
      <c r="SBE67" s="824">
        <f t="shared" ref="SBE67" si="14649">SBE60*$C$65*$C67</f>
        <v>0</v>
      </c>
      <c r="SBG67" s="824">
        <f t="shared" ref="SBG67" si="14650">SBG60*$C$65*$C67</f>
        <v>0</v>
      </c>
      <c r="SBI67" s="824">
        <f t="shared" ref="SBI67" si="14651">SBI60*$C$65*$C67</f>
        <v>0</v>
      </c>
      <c r="SBK67" s="824">
        <f t="shared" ref="SBK67" si="14652">SBK60*$C$65*$C67</f>
        <v>0</v>
      </c>
      <c r="SBM67" s="824">
        <f t="shared" ref="SBM67" si="14653">SBM60*$C$65*$C67</f>
        <v>0</v>
      </c>
      <c r="SBO67" s="824">
        <f t="shared" ref="SBO67" si="14654">SBO60*$C$65*$C67</f>
        <v>0</v>
      </c>
      <c r="SBQ67" s="824">
        <f t="shared" ref="SBQ67" si="14655">SBQ60*$C$65*$C67</f>
        <v>0</v>
      </c>
      <c r="SBS67" s="824">
        <f t="shared" ref="SBS67" si="14656">SBS60*$C$65*$C67</f>
        <v>0</v>
      </c>
      <c r="SBU67" s="824">
        <f t="shared" ref="SBU67" si="14657">SBU60*$C$65*$C67</f>
        <v>0</v>
      </c>
      <c r="SBW67" s="824">
        <f t="shared" ref="SBW67" si="14658">SBW60*$C$65*$C67</f>
        <v>0</v>
      </c>
      <c r="SBY67" s="824">
        <f t="shared" ref="SBY67" si="14659">SBY60*$C$65*$C67</f>
        <v>0</v>
      </c>
      <c r="SCA67" s="824">
        <f t="shared" ref="SCA67" si="14660">SCA60*$C$65*$C67</f>
        <v>0</v>
      </c>
      <c r="SCC67" s="824">
        <f t="shared" ref="SCC67" si="14661">SCC60*$C$65*$C67</f>
        <v>0</v>
      </c>
      <c r="SCE67" s="824">
        <f t="shared" ref="SCE67" si="14662">SCE60*$C$65*$C67</f>
        <v>0</v>
      </c>
      <c r="SCG67" s="824">
        <f t="shared" ref="SCG67" si="14663">SCG60*$C$65*$C67</f>
        <v>0</v>
      </c>
      <c r="SCI67" s="824">
        <f t="shared" ref="SCI67" si="14664">SCI60*$C$65*$C67</f>
        <v>0</v>
      </c>
      <c r="SCK67" s="824">
        <f t="shared" ref="SCK67" si="14665">SCK60*$C$65*$C67</f>
        <v>0</v>
      </c>
      <c r="SCM67" s="824">
        <f t="shared" ref="SCM67" si="14666">SCM60*$C$65*$C67</f>
        <v>0</v>
      </c>
      <c r="SCO67" s="824">
        <f t="shared" ref="SCO67" si="14667">SCO60*$C$65*$C67</f>
        <v>0</v>
      </c>
      <c r="SCQ67" s="824">
        <f t="shared" ref="SCQ67" si="14668">SCQ60*$C$65*$C67</f>
        <v>0</v>
      </c>
      <c r="SCS67" s="824">
        <f t="shared" ref="SCS67" si="14669">SCS60*$C$65*$C67</f>
        <v>0</v>
      </c>
      <c r="SCU67" s="824">
        <f t="shared" ref="SCU67" si="14670">SCU60*$C$65*$C67</f>
        <v>0</v>
      </c>
      <c r="SCW67" s="824">
        <f t="shared" ref="SCW67" si="14671">SCW60*$C$65*$C67</f>
        <v>0</v>
      </c>
      <c r="SCY67" s="824">
        <f t="shared" ref="SCY67" si="14672">SCY60*$C$65*$C67</f>
        <v>0</v>
      </c>
      <c r="SDA67" s="824">
        <f t="shared" ref="SDA67" si="14673">SDA60*$C$65*$C67</f>
        <v>0</v>
      </c>
      <c r="SDC67" s="824">
        <f t="shared" ref="SDC67" si="14674">SDC60*$C$65*$C67</f>
        <v>0</v>
      </c>
      <c r="SDE67" s="824">
        <f t="shared" ref="SDE67" si="14675">SDE60*$C$65*$C67</f>
        <v>0</v>
      </c>
      <c r="SDG67" s="824">
        <f t="shared" ref="SDG67" si="14676">SDG60*$C$65*$C67</f>
        <v>0</v>
      </c>
      <c r="SDI67" s="824">
        <f t="shared" ref="SDI67" si="14677">SDI60*$C$65*$C67</f>
        <v>0</v>
      </c>
      <c r="SDK67" s="824">
        <f t="shared" ref="SDK67" si="14678">SDK60*$C$65*$C67</f>
        <v>0</v>
      </c>
      <c r="SDM67" s="824">
        <f t="shared" ref="SDM67" si="14679">SDM60*$C$65*$C67</f>
        <v>0</v>
      </c>
      <c r="SDO67" s="824">
        <f t="shared" ref="SDO67" si="14680">SDO60*$C$65*$C67</f>
        <v>0</v>
      </c>
      <c r="SDQ67" s="824">
        <f t="shared" ref="SDQ67" si="14681">SDQ60*$C$65*$C67</f>
        <v>0</v>
      </c>
      <c r="SDS67" s="824">
        <f t="shared" ref="SDS67" si="14682">SDS60*$C$65*$C67</f>
        <v>0</v>
      </c>
      <c r="SDU67" s="824">
        <f t="shared" ref="SDU67" si="14683">SDU60*$C$65*$C67</f>
        <v>0</v>
      </c>
      <c r="SDW67" s="824">
        <f t="shared" ref="SDW67" si="14684">SDW60*$C$65*$C67</f>
        <v>0</v>
      </c>
      <c r="SDY67" s="824">
        <f t="shared" ref="SDY67" si="14685">SDY60*$C$65*$C67</f>
        <v>0</v>
      </c>
      <c r="SEA67" s="824">
        <f t="shared" ref="SEA67" si="14686">SEA60*$C$65*$C67</f>
        <v>0</v>
      </c>
      <c r="SEC67" s="824">
        <f t="shared" ref="SEC67" si="14687">SEC60*$C$65*$C67</f>
        <v>0</v>
      </c>
      <c r="SEE67" s="824">
        <f t="shared" ref="SEE67" si="14688">SEE60*$C$65*$C67</f>
        <v>0</v>
      </c>
      <c r="SEG67" s="824">
        <f t="shared" ref="SEG67" si="14689">SEG60*$C$65*$C67</f>
        <v>0</v>
      </c>
      <c r="SEI67" s="824">
        <f t="shared" ref="SEI67" si="14690">SEI60*$C$65*$C67</f>
        <v>0</v>
      </c>
      <c r="SEK67" s="824">
        <f t="shared" ref="SEK67" si="14691">SEK60*$C$65*$C67</f>
        <v>0</v>
      </c>
      <c r="SEM67" s="824">
        <f t="shared" ref="SEM67" si="14692">SEM60*$C$65*$C67</f>
        <v>0</v>
      </c>
      <c r="SEO67" s="824">
        <f t="shared" ref="SEO67" si="14693">SEO60*$C$65*$C67</f>
        <v>0</v>
      </c>
      <c r="SEQ67" s="824">
        <f t="shared" ref="SEQ67" si="14694">SEQ60*$C$65*$C67</f>
        <v>0</v>
      </c>
      <c r="SES67" s="824">
        <f t="shared" ref="SES67" si="14695">SES60*$C$65*$C67</f>
        <v>0</v>
      </c>
      <c r="SEU67" s="824">
        <f t="shared" ref="SEU67" si="14696">SEU60*$C$65*$C67</f>
        <v>0</v>
      </c>
      <c r="SEW67" s="824">
        <f t="shared" ref="SEW67" si="14697">SEW60*$C$65*$C67</f>
        <v>0</v>
      </c>
      <c r="SEY67" s="824">
        <f t="shared" ref="SEY67" si="14698">SEY60*$C$65*$C67</f>
        <v>0</v>
      </c>
      <c r="SFA67" s="824">
        <f t="shared" ref="SFA67" si="14699">SFA60*$C$65*$C67</f>
        <v>0</v>
      </c>
      <c r="SFC67" s="824">
        <f t="shared" ref="SFC67" si="14700">SFC60*$C$65*$C67</f>
        <v>0</v>
      </c>
      <c r="SFE67" s="824">
        <f t="shared" ref="SFE67" si="14701">SFE60*$C$65*$C67</f>
        <v>0</v>
      </c>
      <c r="SFG67" s="824">
        <f t="shared" ref="SFG67" si="14702">SFG60*$C$65*$C67</f>
        <v>0</v>
      </c>
      <c r="SFI67" s="824">
        <f t="shared" ref="SFI67" si="14703">SFI60*$C$65*$C67</f>
        <v>0</v>
      </c>
      <c r="SFK67" s="824">
        <f t="shared" ref="SFK67" si="14704">SFK60*$C$65*$C67</f>
        <v>0</v>
      </c>
      <c r="SFM67" s="824">
        <f t="shared" ref="SFM67" si="14705">SFM60*$C$65*$C67</f>
        <v>0</v>
      </c>
      <c r="SFO67" s="824">
        <f t="shared" ref="SFO67" si="14706">SFO60*$C$65*$C67</f>
        <v>0</v>
      </c>
      <c r="SFQ67" s="824">
        <f t="shared" ref="SFQ67" si="14707">SFQ60*$C$65*$C67</f>
        <v>0</v>
      </c>
      <c r="SFS67" s="824">
        <f t="shared" ref="SFS67" si="14708">SFS60*$C$65*$C67</f>
        <v>0</v>
      </c>
      <c r="SFU67" s="824">
        <f t="shared" ref="SFU67" si="14709">SFU60*$C$65*$C67</f>
        <v>0</v>
      </c>
      <c r="SFW67" s="824">
        <f t="shared" ref="SFW67" si="14710">SFW60*$C$65*$C67</f>
        <v>0</v>
      </c>
      <c r="SFY67" s="824">
        <f t="shared" ref="SFY67" si="14711">SFY60*$C$65*$C67</f>
        <v>0</v>
      </c>
      <c r="SGA67" s="824">
        <f t="shared" ref="SGA67" si="14712">SGA60*$C$65*$C67</f>
        <v>0</v>
      </c>
      <c r="SGC67" s="824">
        <f t="shared" ref="SGC67" si="14713">SGC60*$C$65*$C67</f>
        <v>0</v>
      </c>
      <c r="SGE67" s="824">
        <f t="shared" ref="SGE67" si="14714">SGE60*$C$65*$C67</f>
        <v>0</v>
      </c>
      <c r="SGG67" s="824">
        <f t="shared" ref="SGG67" si="14715">SGG60*$C$65*$C67</f>
        <v>0</v>
      </c>
      <c r="SGI67" s="824">
        <f t="shared" ref="SGI67" si="14716">SGI60*$C$65*$C67</f>
        <v>0</v>
      </c>
      <c r="SGK67" s="824">
        <f t="shared" ref="SGK67" si="14717">SGK60*$C$65*$C67</f>
        <v>0</v>
      </c>
      <c r="SGM67" s="824">
        <f t="shared" ref="SGM67" si="14718">SGM60*$C$65*$C67</f>
        <v>0</v>
      </c>
      <c r="SGO67" s="824">
        <f t="shared" ref="SGO67" si="14719">SGO60*$C$65*$C67</f>
        <v>0</v>
      </c>
      <c r="SGQ67" s="824">
        <f t="shared" ref="SGQ67" si="14720">SGQ60*$C$65*$C67</f>
        <v>0</v>
      </c>
      <c r="SGS67" s="824">
        <f t="shared" ref="SGS67" si="14721">SGS60*$C$65*$C67</f>
        <v>0</v>
      </c>
      <c r="SGU67" s="824">
        <f t="shared" ref="SGU67" si="14722">SGU60*$C$65*$C67</f>
        <v>0</v>
      </c>
      <c r="SGW67" s="824">
        <f t="shared" ref="SGW67" si="14723">SGW60*$C$65*$C67</f>
        <v>0</v>
      </c>
      <c r="SGY67" s="824">
        <f t="shared" ref="SGY67" si="14724">SGY60*$C$65*$C67</f>
        <v>0</v>
      </c>
      <c r="SHA67" s="824">
        <f t="shared" ref="SHA67" si="14725">SHA60*$C$65*$C67</f>
        <v>0</v>
      </c>
      <c r="SHC67" s="824">
        <f t="shared" ref="SHC67" si="14726">SHC60*$C$65*$C67</f>
        <v>0</v>
      </c>
      <c r="SHE67" s="824">
        <f t="shared" ref="SHE67" si="14727">SHE60*$C$65*$C67</f>
        <v>0</v>
      </c>
      <c r="SHG67" s="824">
        <f t="shared" ref="SHG67" si="14728">SHG60*$C$65*$C67</f>
        <v>0</v>
      </c>
      <c r="SHI67" s="824">
        <f t="shared" ref="SHI67" si="14729">SHI60*$C$65*$C67</f>
        <v>0</v>
      </c>
      <c r="SHK67" s="824">
        <f t="shared" ref="SHK67" si="14730">SHK60*$C$65*$C67</f>
        <v>0</v>
      </c>
      <c r="SHM67" s="824">
        <f t="shared" ref="SHM67" si="14731">SHM60*$C$65*$C67</f>
        <v>0</v>
      </c>
      <c r="SHO67" s="824">
        <f t="shared" ref="SHO67" si="14732">SHO60*$C$65*$C67</f>
        <v>0</v>
      </c>
      <c r="SHQ67" s="824">
        <f t="shared" ref="SHQ67" si="14733">SHQ60*$C$65*$C67</f>
        <v>0</v>
      </c>
      <c r="SHS67" s="824">
        <f t="shared" ref="SHS67" si="14734">SHS60*$C$65*$C67</f>
        <v>0</v>
      </c>
      <c r="SHU67" s="824">
        <f t="shared" ref="SHU67" si="14735">SHU60*$C$65*$C67</f>
        <v>0</v>
      </c>
      <c r="SHW67" s="824">
        <f t="shared" ref="SHW67" si="14736">SHW60*$C$65*$C67</f>
        <v>0</v>
      </c>
      <c r="SHY67" s="824">
        <f t="shared" ref="SHY67" si="14737">SHY60*$C$65*$C67</f>
        <v>0</v>
      </c>
      <c r="SIA67" s="824">
        <f t="shared" ref="SIA67" si="14738">SIA60*$C$65*$C67</f>
        <v>0</v>
      </c>
      <c r="SIC67" s="824">
        <f t="shared" ref="SIC67" si="14739">SIC60*$C$65*$C67</f>
        <v>0</v>
      </c>
      <c r="SIE67" s="824">
        <f t="shared" ref="SIE67" si="14740">SIE60*$C$65*$C67</f>
        <v>0</v>
      </c>
      <c r="SIG67" s="824">
        <f t="shared" ref="SIG67" si="14741">SIG60*$C$65*$C67</f>
        <v>0</v>
      </c>
      <c r="SII67" s="824">
        <f t="shared" ref="SII67" si="14742">SII60*$C$65*$C67</f>
        <v>0</v>
      </c>
      <c r="SIK67" s="824">
        <f t="shared" ref="SIK67" si="14743">SIK60*$C$65*$C67</f>
        <v>0</v>
      </c>
      <c r="SIM67" s="824">
        <f t="shared" ref="SIM67" si="14744">SIM60*$C$65*$C67</f>
        <v>0</v>
      </c>
      <c r="SIO67" s="824">
        <f t="shared" ref="SIO67" si="14745">SIO60*$C$65*$C67</f>
        <v>0</v>
      </c>
      <c r="SIQ67" s="824">
        <f t="shared" ref="SIQ67" si="14746">SIQ60*$C$65*$C67</f>
        <v>0</v>
      </c>
      <c r="SIS67" s="824">
        <f t="shared" ref="SIS67" si="14747">SIS60*$C$65*$C67</f>
        <v>0</v>
      </c>
      <c r="SIU67" s="824">
        <f t="shared" ref="SIU67" si="14748">SIU60*$C$65*$C67</f>
        <v>0</v>
      </c>
      <c r="SIW67" s="824">
        <f t="shared" ref="SIW67" si="14749">SIW60*$C$65*$C67</f>
        <v>0</v>
      </c>
      <c r="SIY67" s="824">
        <f t="shared" ref="SIY67" si="14750">SIY60*$C$65*$C67</f>
        <v>0</v>
      </c>
      <c r="SJA67" s="824">
        <f t="shared" ref="SJA67" si="14751">SJA60*$C$65*$C67</f>
        <v>0</v>
      </c>
      <c r="SJC67" s="824">
        <f t="shared" ref="SJC67" si="14752">SJC60*$C$65*$C67</f>
        <v>0</v>
      </c>
      <c r="SJE67" s="824">
        <f t="shared" ref="SJE67" si="14753">SJE60*$C$65*$C67</f>
        <v>0</v>
      </c>
      <c r="SJG67" s="824">
        <f t="shared" ref="SJG67" si="14754">SJG60*$C$65*$C67</f>
        <v>0</v>
      </c>
      <c r="SJI67" s="824">
        <f t="shared" ref="SJI67" si="14755">SJI60*$C$65*$C67</f>
        <v>0</v>
      </c>
      <c r="SJK67" s="824">
        <f t="shared" ref="SJK67" si="14756">SJK60*$C$65*$C67</f>
        <v>0</v>
      </c>
      <c r="SJM67" s="824">
        <f t="shared" ref="SJM67" si="14757">SJM60*$C$65*$C67</f>
        <v>0</v>
      </c>
      <c r="SJO67" s="824">
        <f t="shared" ref="SJO67" si="14758">SJO60*$C$65*$C67</f>
        <v>0</v>
      </c>
      <c r="SJQ67" s="824">
        <f t="shared" ref="SJQ67" si="14759">SJQ60*$C$65*$C67</f>
        <v>0</v>
      </c>
      <c r="SJS67" s="824">
        <f t="shared" ref="SJS67" si="14760">SJS60*$C$65*$C67</f>
        <v>0</v>
      </c>
      <c r="SJU67" s="824">
        <f t="shared" ref="SJU67" si="14761">SJU60*$C$65*$C67</f>
        <v>0</v>
      </c>
      <c r="SJW67" s="824">
        <f t="shared" ref="SJW67" si="14762">SJW60*$C$65*$C67</f>
        <v>0</v>
      </c>
      <c r="SJY67" s="824">
        <f t="shared" ref="SJY67" si="14763">SJY60*$C$65*$C67</f>
        <v>0</v>
      </c>
      <c r="SKA67" s="824">
        <f t="shared" ref="SKA67" si="14764">SKA60*$C$65*$C67</f>
        <v>0</v>
      </c>
      <c r="SKC67" s="824">
        <f t="shared" ref="SKC67" si="14765">SKC60*$C$65*$C67</f>
        <v>0</v>
      </c>
      <c r="SKE67" s="824">
        <f t="shared" ref="SKE67" si="14766">SKE60*$C$65*$C67</f>
        <v>0</v>
      </c>
      <c r="SKG67" s="824">
        <f t="shared" ref="SKG67" si="14767">SKG60*$C$65*$C67</f>
        <v>0</v>
      </c>
      <c r="SKI67" s="824">
        <f t="shared" ref="SKI67" si="14768">SKI60*$C$65*$C67</f>
        <v>0</v>
      </c>
      <c r="SKK67" s="824">
        <f t="shared" ref="SKK67" si="14769">SKK60*$C$65*$C67</f>
        <v>0</v>
      </c>
      <c r="SKM67" s="824">
        <f t="shared" ref="SKM67" si="14770">SKM60*$C$65*$C67</f>
        <v>0</v>
      </c>
      <c r="SKO67" s="824">
        <f t="shared" ref="SKO67" si="14771">SKO60*$C$65*$C67</f>
        <v>0</v>
      </c>
      <c r="SKQ67" s="824">
        <f t="shared" ref="SKQ67" si="14772">SKQ60*$C$65*$C67</f>
        <v>0</v>
      </c>
      <c r="SKS67" s="824">
        <f t="shared" ref="SKS67" si="14773">SKS60*$C$65*$C67</f>
        <v>0</v>
      </c>
      <c r="SKU67" s="824">
        <f t="shared" ref="SKU67" si="14774">SKU60*$C$65*$C67</f>
        <v>0</v>
      </c>
      <c r="SKW67" s="824">
        <f t="shared" ref="SKW67" si="14775">SKW60*$C$65*$C67</f>
        <v>0</v>
      </c>
      <c r="SKY67" s="824">
        <f t="shared" ref="SKY67" si="14776">SKY60*$C$65*$C67</f>
        <v>0</v>
      </c>
      <c r="SLA67" s="824">
        <f t="shared" ref="SLA67" si="14777">SLA60*$C$65*$C67</f>
        <v>0</v>
      </c>
      <c r="SLC67" s="824">
        <f t="shared" ref="SLC67" si="14778">SLC60*$C$65*$C67</f>
        <v>0</v>
      </c>
      <c r="SLE67" s="824">
        <f t="shared" ref="SLE67" si="14779">SLE60*$C$65*$C67</f>
        <v>0</v>
      </c>
      <c r="SLG67" s="824">
        <f t="shared" ref="SLG67" si="14780">SLG60*$C$65*$C67</f>
        <v>0</v>
      </c>
      <c r="SLI67" s="824">
        <f t="shared" ref="SLI67" si="14781">SLI60*$C$65*$C67</f>
        <v>0</v>
      </c>
      <c r="SLK67" s="824">
        <f t="shared" ref="SLK67" si="14782">SLK60*$C$65*$C67</f>
        <v>0</v>
      </c>
      <c r="SLM67" s="824">
        <f t="shared" ref="SLM67" si="14783">SLM60*$C$65*$C67</f>
        <v>0</v>
      </c>
      <c r="SLO67" s="824">
        <f t="shared" ref="SLO67" si="14784">SLO60*$C$65*$C67</f>
        <v>0</v>
      </c>
      <c r="SLQ67" s="824">
        <f t="shared" ref="SLQ67" si="14785">SLQ60*$C$65*$C67</f>
        <v>0</v>
      </c>
      <c r="SLS67" s="824">
        <f t="shared" ref="SLS67" si="14786">SLS60*$C$65*$C67</f>
        <v>0</v>
      </c>
      <c r="SLU67" s="824">
        <f t="shared" ref="SLU67" si="14787">SLU60*$C$65*$C67</f>
        <v>0</v>
      </c>
      <c r="SLW67" s="824">
        <f t="shared" ref="SLW67" si="14788">SLW60*$C$65*$C67</f>
        <v>0</v>
      </c>
      <c r="SLY67" s="824">
        <f t="shared" ref="SLY67" si="14789">SLY60*$C$65*$C67</f>
        <v>0</v>
      </c>
      <c r="SMA67" s="824">
        <f t="shared" ref="SMA67" si="14790">SMA60*$C$65*$C67</f>
        <v>0</v>
      </c>
      <c r="SMC67" s="824">
        <f t="shared" ref="SMC67" si="14791">SMC60*$C$65*$C67</f>
        <v>0</v>
      </c>
      <c r="SME67" s="824">
        <f t="shared" ref="SME67" si="14792">SME60*$C$65*$C67</f>
        <v>0</v>
      </c>
      <c r="SMG67" s="824">
        <f t="shared" ref="SMG67" si="14793">SMG60*$C$65*$C67</f>
        <v>0</v>
      </c>
      <c r="SMI67" s="824">
        <f t="shared" ref="SMI67" si="14794">SMI60*$C$65*$C67</f>
        <v>0</v>
      </c>
      <c r="SMK67" s="824">
        <f t="shared" ref="SMK67" si="14795">SMK60*$C$65*$C67</f>
        <v>0</v>
      </c>
      <c r="SMM67" s="824">
        <f t="shared" ref="SMM67" si="14796">SMM60*$C$65*$C67</f>
        <v>0</v>
      </c>
      <c r="SMO67" s="824">
        <f t="shared" ref="SMO67" si="14797">SMO60*$C$65*$C67</f>
        <v>0</v>
      </c>
      <c r="SMQ67" s="824">
        <f t="shared" ref="SMQ67" si="14798">SMQ60*$C$65*$C67</f>
        <v>0</v>
      </c>
      <c r="SMS67" s="824">
        <f t="shared" ref="SMS67" si="14799">SMS60*$C$65*$C67</f>
        <v>0</v>
      </c>
      <c r="SMU67" s="824">
        <f t="shared" ref="SMU67" si="14800">SMU60*$C$65*$C67</f>
        <v>0</v>
      </c>
      <c r="SMW67" s="824">
        <f t="shared" ref="SMW67" si="14801">SMW60*$C$65*$C67</f>
        <v>0</v>
      </c>
      <c r="SMY67" s="824">
        <f t="shared" ref="SMY67" si="14802">SMY60*$C$65*$C67</f>
        <v>0</v>
      </c>
      <c r="SNA67" s="824">
        <f t="shared" ref="SNA67" si="14803">SNA60*$C$65*$C67</f>
        <v>0</v>
      </c>
      <c r="SNC67" s="824">
        <f t="shared" ref="SNC67" si="14804">SNC60*$C$65*$C67</f>
        <v>0</v>
      </c>
      <c r="SNE67" s="824">
        <f t="shared" ref="SNE67" si="14805">SNE60*$C$65*$C67</f>
        <v>0</v>
      </c>
      <c r="SNG67" s="824">
        <f t="shared" ref="SNG67" si="14806">SNG60*$C$65*$C67</f>
        <v>0</v>
      </c>
      <c r="SNI67" s="824">
        <f t="shared" ref="SNI67" si="14807">SNI60*$C$65*$C67</f>
        <v>0</v>
      </c>
      <c r="SNK67" s="824">
        <f t="shared" ref="SNK67" si="14808">SNK60*$C$65*$C67</f>
        <v>0</v>
      </c>
      <c r="SNM67" s="824">
        <f t="shared" ref="SNM67" si="14809">SNM60*$C$65*$C67</f>
        <v>0</v>
      </c>
      <c r="SNO67" s="824">
        <f t="shared" ref="SNO67" si="14810">SNO60*$C$65*$C67</f>
        <v>0</v>
      </c>
      <c r="SNQ67" s="824">
        <f t="shared" ref="SNQ67" si="14811">SNQ60*$C$65*$C67</f>
        <v>0</v>
      </c>
      <c r="SNS67" s="824">
        <f t="shared" ref="SNS67" si="14812">SNS60*$C$65*$C67</f>
        <v>0</v>
      </c>
      <c r="SNU67" s="824">
        <f t="shared" ref="SNU67" si="14813">SNU60*$C$65*$C67</f>
        <v>0</v>
      </c>
      <c r="SNW67" s="824">
        <f t="shared" ref="SNW67" si="14814">SNW60*$C$65*$C67</f>
        <v>0</v>
      </c>
      <c r="SNY67" s="824">
        <f t="shared" ref="SNY67" si="14815">SNY60*$C$65*$C67</f>
        <v>0</v>
      </c>
      <c r="SOA67" s="824">
        <f t="shared" ref="SOA67" si="14816">SOA60*$C$65*$C67</f>
        <v>0</v>
      </c>
      <c r="SOC67" s="824">
        <f t="shared" ref="SOC67" si="14817">SOC60*$C$65*$C67</f>
        <v>0</v>
      </c>
      <c r="SOE67" s="824">
        <f t="shared" ref="SOE67" si="14818">SOE60*$C$65*$C67</f>
        <v>0</v>
      </c>
      <c r="SOG67" s="824">
        <f t="shared" ref="SOG67" si="14819">SOG60*$C$65*$C67</f>
        <v>0</v>
      </c>
      <c r="SOI67" s="824">
        <f t="shared" ref="SOI67" si="14820">SOI60*$C$65*$C67</f>
        <v>0</v>
      </c>
      <c r="SOK67" s="824">
        <f t="shared" ref="SOK67" si="14821">SOK60*$C$65*$C67</f>
        <v>0</v>
      </c>
      <c r="SOM67" s="824">
        <f t="shared" ref="SOM67" si="14822">SOM60*$C$65*$C67</f>
        <v>0</v>
      </c>
      <c r="SOO67" s="824">
        <f t="shared" ref="SOO67" si="14823">SOO60*$C$65*$C67</f>
        <v>0</v>
      </c>
      <c r="SOQ67" s="824">
        <f t="shared" ref="SOQ67" si="14824">SOQ60*$C$65*$C67</f>
        <v>0</v>
      </c>
      <c r="SOS67" s="824">
        <f t="shared" ref="SOS67" si="14825">SOS60*$C$65*$C67</f>
        <v>0</v>
      </c>
      <c r="SOU67" s="824">
        <f t="shared" ref="SOU67" si="14826">SOU60*$C$65*$C67</f>
        <v>0</v>
      </c>
      <c r="SOW67" s="824">
        <f t="shared" ref="SOW67" si="14827">SOW60*$C$65*$C67</f>
        <v>0</v>
      </c>
      <c r="SOY67" s="824">
        <f t="shared" ref="SOY67" si="14828">SOY60*$C$65*$C67</f>
        <v>0</v>
      </c>
      <c r="SPA67" s="824">
        <f t="shared" ref="SPA67" si="14829">SPA60*$C$65*$C67</f>
        <v>0</v>
      </c>
      <c r="SPC67" s="824">
        <f t="shared" ref="SPC67" si="14830">SPC60*$C$65*$C67</f>
        <v>0</v>
      </c>
      <c r="SPE67" s="824">
        <f t="shared" ref="SPE67" si="14831">SPE60*$C$65*$C67</f>
        <v>0</v>
      </c>
      <c r="SPG67" s="824">
        <f t="shared" ref="SPG67" si="14832">SPG60*$C$65*$C67</f>
        <v>0</v>
      </c>
      <c r="SPI67" s="824">
        <f t="shared" ref="SPI67" si="14833">SPI60*$C$65*$C67</f>
        <v>0</v>
      </c>
      <c r="SPK67" s="824">
        <f t="shared" ref="SPK67" si="14834">SPK60*$C$65*$C67</f>
        <v>0</v>
      </c>
      <c r="SPM67" s="824">
        <f t="shared" ref="SPM67" si="14835">SPM60*$C$65*$C67</f>
        <v>0</v>
      </c>
      <c r="SPO67" s="824">
        <f t="shared" ref="SPO67" si="14836">SPO60*$C$65*$C67</f>
        <v>0</v>
      </c>
      <c r="SPQ67" s="824">
        <f t="shared" ref="SPQ67" si="14837">SPQ60*$C$65*$C67</f>
        <v>0</v>
      </c>
      <c r="SPS67" s="824">
        <f t="shared" ref="SPS67" si="14838">SPS60*$C$65*$C67</f>
        <v>0</v>
      </c>
      <c r="SPU67" s="824">
        <f t="shared" ref="SPU67" si="14839">SPU60*$C$65*$C67</f>
        <v>0</v>
      </c>
      <c r="SPW67" s="824">
        <f t="shared" ref="SPW67" si="14840">SPW60*$C$65*$C67</f>
        <v>0</v>
      </c>
      <c r="SPY67" s="824">
        <f t="shared" ref="SPY67" si="14841">SPY60*$C$65*$C67</f>
        <v>0</v>
      </c>
      <c r="SQA67" s="824">
        <f t="shared" ref="SQA67" si="14842">SQA60*$C$65*$C67</f>
        <v>0</v>
      </c>
      <c r="SQC67" s="824">
        <f t="shared" ref="SQC67" si="14843">SQC60*$C$65*$C67</f>
        <v>0</v>
      </c>
      <c r="SQE67" s="824">
        <f t="shared" ref="SQE67" si="14844">SQE60*$C$65*$C67</f>
        <v>0</v>
      </c>
      <c r="SQG67" s="824">
        <f t="shared" ref="SQG67" si="14845">SQG60*$C$65*$C67</f>
        <v>0</v>
      </c>
      <c r="SQI67" s="824">
        <f t="shared" ref="SQI67" si="14846">SQI60*$C$65*$C67</f>
        <v>0</v>
      </c>
      <c r="SQK67" s="824">
        <f t="shared" ref="SQK67" si="14847">SQK60*$C$65*$C67</f>
        <v>0</v>
      </c>
      <c r="SQM67" s="824">
        <f t="shared" ref="SQM67" si="14848">SQM60*$C$65*$C67</f>
        <v>0</v>
      </c>
      <c r="SQO67" s="824">
        <f t="shared" ref="SQO67" si="14849">SQO60*$C$65*$C67</f>
        <v>0</v>
      </c>
      <c r="SQQ67" s="824">
        <f t="shared" ref="SQQ67" si="14850">SQQ60*$C$65*$C67</f>
        <v>0</v>
      </c>
      <c r="SQS67" s="824">
        <f t="shared" ref="SQS67" si="14851">SQS60*$C$65*$C67</f>
        <v>0</v>
      </c>
      <c r="SQU67" s="824">
        <f t="shared" ref="SQU67" si="14852">SQU60*$C$65*$C67</f>
        <v>0</v>
      </c>
      <c r="SQW67" s="824">
        <f t="shared" ref="SQW67" si="14853">SQW60*$C$65*$C67</f>
        <v>0</v>
      </c>
      <c r="SQY67" s="824">
        <f t="shared" ref="SQY67" si="14854">SQY60*$C$65*$C67</f>
        <v>0</v>
      </c>
      <c r="SRA67" s="824">
        <f t="shared" ref="SRA67" si="14855">SRA60*$C$65*$C67</f>
        <v>0</v>
      </c>
      <c r="SRC67" s="824">
        <f t="shared" ref="SRC67" si="14856">SRC60*$C$65*$C67</f>
        <v>0</v>
      </c>
      <c r="SRE67" s="824">
        <f t="shared" ref="SRE67" si="14857">SRE60*$C$65*$C67</f>
        <v>0</v>
      </c>
      <c r="SRG67" s="824">
        <f t="shared" ref="SRG67" si="14858">SRG60*$C$65*$C67</f>
        <v>0</v>
      </c>
      <c r="SRI67" s="824">
        <f t="shared" ref="SRI67" si="14859">SRI60*$C$65*$C67</f>
        <v>0</v>
      </c>
      <c r="SRK67" s="824">
        <f t="shared" ref="SRK67" si="14860">SRK60*$C$65*$C67</f>
        <v>0</v>
      </c>
      <c r="SRM67" s="824">
        <f t="shared" ref="SRM67" si="14861">SRM60*$C$65*$C67</f>
        <v>0</v>
      </c>
      <c r="SRO67" s="824">
        <f t="shared" ref="SRO67" si="14862">SRO60*$C$65*$C67</f>
        <v>0</v>
      </c>
      <c r="SRQ67" s="824">
        <f t="shared" ref="SRQ67" si="14863">SRQ60*$C$65*$C67</f>
        <v>0</v>
      </c>
      <c r="SRS67" s="824">
        <f t="shared" ref="SRS67" si="14864">SRS60*$C$65*$C67</f>
        <v>0</v>
      </c>
      <c r="SRU67" s="824">
        <f t="shared" ref="SRU67" si="14865">SRU60*$C$65*$C67</f>
        <v>0</v>
      </c>
      <c r="SRW67" s="824">
        <f t="shared" ref="SRW67" si="14866">SRW60*$C$65*$C67</f>
        <v>0</v>
      </c>
      <c r="SRY67" s="824">
        <f t="shared" ref="SRY67" si="14867">SRY60*$C$65*$C67</f>
        <v>0</v>
      </c>
      <c r="SSA67" s="824">
        <f t="shared" ref="SSA67" si="14868">SSA60*$C$65*$C67</f>
        <v>0</v>
      </c>
      <c r="SSC67" s="824">
        <f t="shared" ref="SSC67" si="14869">SSC60*$C$65*$C67</f>
        <v>0</v>
      </c>
      <c r="SSE67" s="824">
        <f t="shared" ref="SSE67" si="14870">SSE60*$C$65*$C67</f>
        <v>0</v>
      </c>
      <c r="SSG67" s="824">
        <f t="shared" ref="SSG67" si="14871">SSG60*$C$65*$C67</f>
        <v>0</v>
      </c>
      <c r="SSI67" s="824">
        <f t="shared" ref="SSI67" si="14872">SSI60*$C$65*$C67</f>
        <v>0</v>
      </c>
      <c r="SSK67" s="824">
        <f t="shared" ref="SSK67" si="14873">SSK60*$C$65*$C67</f>
        <v>0</v>
      </c>
      <c r="SSM67" s="824">
        <f t="shared" ref="SSM67" si="14874">SSM60*$C$65*$C67</f>
        <v>0</v>
      </c>
      <c r="SSO67" s="824">
        <f t="shared" ref="SSO67" si="14875">SSO60*$C$65*$C67</f>
        <v>0</v>
      </c>
      <c r="SSQ67" s="824">
        <f t="shared" ref="SSQ67" si="14876">SSQ60*$C$65*$C67</f>
        <v>0</v>
      </c>
      <c r="SSS67" s="824">
        <f t="shared" ref="SSS67" si="14877">SSS60*$C$65*$C67</f>
        <v>0</v>
      </c>
      <c r="SSU67" s="824">
        <f t="shared" ref="SSU67" si="14878">SSU60*$C$65*$C67</f>
        <v>0</v>
      </c>
      <c r="SSW67" s="824">
        <f t="shared" ref="SSW67" si="14879">SSW60*$C$65*$C67</f>
        <v>0</v>
      </c>
      <c r="SSY67" s="824">
        <f t="shared" ref="SSY67" si="14880">SSY60*$C$65*$C67</f>
        <v>0</v>
      </c>
      <c r="STA67" s="824">
        <f t="shared" ref="STA67" si="14881">STA60*$C$65*$C67</f>
        <v>0</v>
      </c>
      <c r="STC67" s="824">
        <f t="shared" ref="STC67" si="14882">STC60*$C$65*$C67</f>
        <v>0</v>
      </c>
      <c r="STE67" s="824">
        <f t="shared" ref="STE67" si="14883">STE60*$C$65*$C67</f>
        <v>0</v>
      </c>
      <c r="STG67" s="824">
        <f t="shared" ref="STG67" si="14884">STG60*$C$65*$C67</f>
        <v>0</v>
      </c>
      <c r="STI67" s="824">
        <f t="shared" ref="STI67" si="14885">STI60*$C$65*$C67</f>
        <v>0</v>
      </c>
      <c r="STK67" s="824">
        <f t="shared" ref="STK67" si="14886">STK60*$C$65*$C67</f>
        <v>0</v>
      </c>
      <c r="STM67" s="824">
        <f t="shared" ref="STM67" si="14887">STM60*$C$65*$C67</f>
        <v>0</v>
      </c>
      <c r="STO67" s="824">
        <f t="shared" ref="STO67" si="14888">STO60*$C$65*$C67</f>
        <v>0</v>
      </c>
      <c r="STQ67" s="824">
        <f t="shared" ref="STQ67" si="14889">STQ60*$C$65*$C67</f>
        <v>0</v>
      </c>
      <c r="STS67" s="824">
        <f t="shared" ref="STS67" si="14890">STS60*$C$65*$C67</f>
        <v>0</v>
      </c>
      <c r="STU67" s="824">
        <f t="shared" ref="STU67" si="14891">STU60*$C$65*$C67</f>
        <v>0</v>
      </c>
      <c r="STW67" s="824">
        <f t="shared" ref="STW67" si="14892">STW60*$C$65*$C67</f>
        <v>0</v>
      </c>
      <c r="STY67" s="824">
        <f t="shared" ref="STY67" si="14893">STY60*$C$65*$C67</f>
        <v>0</v>
      </c>
      <c r="SUA67" s="824">
        <f t="shared" ref="SUA67" si="14894">SUA60*$C$65*$C67</f>
        <v>0</v>
      </c>
      <c r="SUC67" s="824">
        <f t="shared" ref="SUC67" si="14895">SUC60*$C$65*$C67</f>
        <v>0</v>
      </c>
      <c r="SUE67" s="824">
        <f t="shared" ref="SUE67" si="14896">SUE60*$C$65*$C67</f>
        <v>0</v>
      </c>
      <c r="SUG67" s="824">
        <f t="shared" ref="SUG67" si="14897">SUG60*$C$65*$C67</f>
        <v>0</v>
      </c>
      <c r="SUI67" s="824">
        <f t="shared" ref="SUI67" si="14898">SUI60*$C$65*$C67</f>
        <v>0</v>
      </c>
      <c r="SUK67" s="824">
        <f t="shared" ref="SUK67" si="14899">SUK60*$C$65*$C67</f>
        <v>0</v>
      </c>
      <c r="SUM67" s="824">
        <f t="shared" ref="SUM67" si="14900">SUM60*$C$65*$C67</f>
        <v>0</v>
      </c>
      <c r="SUO67" s="824">
        <f t="shared" ref="SUO67" si="14901">SUO60*$C$65*$C67</f>
        <v>0</v>
      </c>
      <c r="SUQ67" s="824">
        <f t="shared" ref="SUQ67" si="14902">SUQ60*$C$65*$C67</f>
        <v>0</v>
      </c>
      <c r="SUS67" s="824">
        <f t="shared" ref="SUS67" si="14903">SUS60*$C$65*$C67</f>
        <v>0</v>
      </c>
      <c r="SUU67" s="824">
        <f t="shared" ref="SUU67" si="14904">SUU60*$C$65*$C67</f>
        <v>0</v>
      </c>
      <c r="SUW67" s="824">
        <f t="shared" ref="SUW67" si="14905">SUW60*$C$65*$C67</f>
        <v>0</v>
      </c>
      <c r="SUY67" s="824">
        <f t="shared" ref="SUY67" si="14906">SUY60*$C$65*$C67</f>
        <v>0</v>
      </c>
      <c r="SVA67" s="824">
        <f t="shared" ref="SVA67" si="14907">SVA60*$C$65*$C67</f>
        <v>0</v>
      </c>
      <c r="SVC67" s="824">
        <f t="shared" ref="SVC67" si="14908">SVC60*$C$65*$C67</f>
        <v>0</v>
      </c>
      <c r="SVE67" s="824">
        <f t="shared" ref="SVE67" si="14909">SVE60*$C$65*$C67</f>
        <v>0</v>
      </c>
      <c r="SVG67" s="824">
        <f t="shared" ref="SVG67" si="14910">SVG60*$C$65*$C67</f>
        <v>0</v>
      </c>
      <c r="SVI67" s="824">
        <f t="shared" ref="SVI67" si="14911">SVI60*$C$65*$C67</f>
        <v>0</v>
      </c>
      <c r="SVK67" s="824">
        <f t="shared" ref="SVK67" si="14912">SVK60*$C$65*$C67</f>
        <v>0</v>
      </c>
      <c r="SVM67" s="824">
        <f t="shared" ref="SVM67" si="14913">SVM60*$C$65*$C67</f>
        <v>0</v>
      </c>
      <c r="SVO67" s="824">
        <f t="shared" ref="SVO67" si="14914">SVO60*$C$65*$C67</f>
        <v>0</v>
      </c>
      <c r="SVQ67" s="824">
        <f t="shared" ref="SVQ67" si="14915">SVQ60*$C$65*$C67</f>
        <v>0</v>
      </c>
      <c r="SVS67" s="824">
        <f t="shared" ref="SVS67" si="14916">SVS60*$C$65*$C67</f>
        <v>0</v>
      </c>
      <c r="SVU67" s="824">
        <f t="shared" ref="SVU67" si="14917">SVU60*$C$65*$C67</f>
        <v>0</v>
      </c>
      <c r="SVW67" s="824">
        <f t="shared" ref="SVW67" si="14918">SVW60*$C$65*$C67</f>
        <v>0</v>
      </c>
      <c r="SVY67" s="824">
        <f t="shared" ref="SVY67" si="14919">SVY60*$C$65*$C67</f>
        <v>0</v>
      </c>
      <c r="SWA67" s="824">
        <f t="shared" ref="SWA67" si="14920">SWA60*$C$65*$C67</f>
        <v>0</v>
      </c>
      <c r="SWC67" s="824">
        <f t="shared" ref="SWC67" si="14921">SWC60*$C$65*$C67</f>
        <v>0</v>
      </c>
      <c r="SWE67" s="824">
        <f t="shared" ref="SWE67" si="14922">SWE60*$C$65*$C67</f>
        <v>0</v>
      </c>
      <c r="SWG67" s="824">
        <f t="shared" ref="SWG67" si="14923">SWG60*$C$65*$C67</f>
        <v>0</v>
      </c>
      <c r="SWI67" s="824">
        <f t="shared" ref="SWI67" si="14924">SWI60*$C$65*$C67</f>
        <v>0</v>
      </c>
      <c r="SWK67" s="824">
        <f t="shared" ref="SWK67" si="14925">SWK60*$C$65*$C67</f>
        <v>0</v>
      </c>
      <c r="SWM67" s="824">
        <f t="shared" ref="SWM67" si="14926">SWM60*$C$65*$C67</f>
        <v>0</v>
      </c>
      <c r="SWO67" s="824">
        <f t="shared" ref="SWO67" si="14927">SWO60*$C$65*$C67</f>
        <v>0</v>
      </c>
      <c r="SWQ67" s="824">
        <f t="shared" ref="SWQ67" si="14928">SWQ60*$C$65*$C67</f>
        <v>0</v>
      </c>
      <c r="SWS67" s="824">
        <f t="shared" ref="SWS67" si="14929">SWS60*$C$65*$C67</f>
        <v>0</v>
      </c>
      <c r="SWU67" s="824">
        <f t="shared" ref="SWU67" si="14930">SWU60*$C$65*$C67</f>
        <v>0</v>
      </c>
      <c r="SWW67" s="824">
        <f t="shared" ref="SWW67" si="14931">SWW60*$C$65*$C67</f>
        <v>0</v>
      </c>
      <c r="SWY67" s="824">
        <f t="shared" ref="SWY67" si="14932">SWY60*$C$65*$C67</f>
        <v>0</v>
      </c>
      <c r="SXA67" s="824">
        <f t="shared" ref="SXA67" si="14933">SXA60*$C$65*$C67</f>
        <v>0</v>
      </c>
      <c r="SXC67" s="824">
        <f t="shared" ref="SXC67" si="14934">SXC60*$C$65*$C67</f>
        <v>0</v>
      </c>
      <c r="SXE67" s="824">
        <f t="shared" ref="SXE67" si="14935">SXE60*$C$65*$C67</f>
        <v>0</v>
      </c>
      <c r="SXG67" s="824">
        <f t="shared" ref="SXG67" si="14936">SXG60*$C$65*$C67</f>
        <v>0</v>
      </c>
      <c r="SXI67" s="824">
        <f t="shared" ref="SXI67" si="14937">SXI60*$C$65*$C67</f>
        <v>0</v>
      </c>
      <c r="SXK67" s="824">
        <f t="shared" ref="SXK67" si="14938">SXK60*$C$65*$C67</f>
        <v>0</v>
      </c>
      <c r="SXM67" s="824">
        <f t="shared" ref="SXM67" si="14939">SXM60*$C$65*$C67</f>
        <v>0</v>
      </c>
      <c r="SXO67" s="824">
        <f t="shared" ref="SXO67" si="14940">SXO60*$C$65*$C67</f>
        <v>0</v>
      </c>
      <c r="SXQ67" s="824">
        <f t="shared" ref="SXQ67" si="14941">SXQ60*$C$65*$C67</f>
        <v>0</v>
      </c>
      <c r="SXS67" s="824">
        <f t="shared" ref="SXS67" si="14942">SXS60*$C$65*$C67</f>
        <v>0</v>
      </c>
      <c r="SXU67" s="824">
        <f t="shared" ref="SXU67" si="14943">SXU60*$C$65*$C67</f>
        <v>0</v>
      </c>
      <c r="SXW67" s="824">
        <f t="shared" ref="SXW67" si="14944">SXW60*$C$65*$C67</f>
        <v>0</v>
      </c>
      <c r="SXY67" s="824">
        <f t="shared" ref="SXY67" si="14945">SXY60*$C$65*$C67</f>
        <v>0</v>
      </c>
      <c r="SYA67" s="824">
        <f t="shared" ref="SYA67" si="14946">SYA60*$C$65*$C67</f>
        <v>0</v>
      </c>
      <c r="SYC67" s="824">
        <f t="shared" ref="SYC67" si="14947">SYC60*$C$65*$C67</f>
        <v>0</v>
      </c>
      <c r="SYE67" s="824">
        <f t="shared" ref="SYE67" si="14948">SYE60*$C$65*$C67</f>
        <v>0</v>
      </c>
      <c r="SYG67" s="824">
        <f t="shared" ref="SYG67" si="14949">SYG60*$C$65*$C67</f>
        <v>0</v>
      </c>
      <c r="SYI67" s="824">
        <f t="shared" ref="SYI67" si="14950">SYI60*$C$65*$C67</f>
        <v>0</v>
      </c>
      <c r="SYK67" s="824">
        <f t="shared" ref="SYK67" si="14951">SYK60*$C$65*$C67</f>
        <v>0</v>
      </c>
      <c r="SYM67" s="824">
        <f t="shared" ref="SYM67" si="14952">SYM60*$C$65*$C67</f>
        <v>0</v>
      </c>
      <c r="SYO67" s="824">
        <f t="shared" ref="SYO67" si="14953">SYO60*$C$65*$C67</f>
        <v>0</v>
      </c>
      <c r="SYQ67" s="824">
        <f t="shared" ref="SYQ67" si="14954">SYQ60*$C$65*$C67</f>
        <v>0</v>
      </c>
      <c r="SYS67" s="824">
        <f t="shared" ref="SYS67" si="14955">SYS60*$C$65*$C67</f>
        <v>0</v>
      </c>
      <c r="SYU67" s="824">
        <f t="shared" ref="SYU67" si="14956">SYU60*$C$65*$C67</f>
        <v>0</v>
      </c>
      <c r="SYW67" s="824">
        <f t="shared" ref="SYW67" si="14957">SYW60*$C$65*$C67</f>
        <v>0</v>
      </c>
      <c r="SYY67" s="824">
        <f t="shared" ref="SYY67" si="14958">SYY60*$C$65*$C67</f>
        <v>0</v>
      </c>
      <c r="SZA67" s="824">
        <f t="shared" ref="SZA67" si="14959">SZA60*$C$65*$C67</f>
        <v>0</v>
      </c>
      <c r="SZC67" s="824">
        <f t="shared" ref="SZC67" si="14960">SZC60*$C$65*$C67</f>
        <v>0</v>
      </c>
      <c r="SZE67" s="824">
        <f t="shared" ref="SZE67" si="14961">SZE60*$C$65*$C67</f>
        <v>0</v>
      </c>
      <c r="SZG67" s="824">
        <f t="shared" ref="SZG67" si="14962">SZG60*$C$65*$C67</f>
        <v>0</v>
      </c>
      <c r="SZI67" s="824">
        <f t="shared" ref="SZI67" si="14963">SZI60*$C$65*$C67</f>
        <v>0</v>
      </c>
      <c r="SZK67" s="824">
        <f t="shared" ref="SZK67" si="14964">SZK60*$C$65*$C67</f>
        <v>0</v>
      </c>
      <c r="SZM67" s="824">
        <f t="shared" ref="SZM67" si="14965">SZM60*$C$65*$C67</f>
        <v>0</v>
      </c>
      <c r="SZO67" s="824">
        <f t="shared" ref="SZO67" si="14966">SZO60*$C$65*$C67</f>
        <v>0</v>
      </c>
      <c r="SZQ67" s="824">
        <f t="shared" ref="SZQ67" si="14967">SZQ60*$C$65*$C67</f>
        <v>0</v>
      </c>
      <c r="SZS67" s="824">
        <f t="shared" ref="SZS67" si="14968">SZS60*$C$65*$C67</f>
        <v>0</v>
      </c>
      <c r="SZU67" s="824">
        <f t="shared" ref="SZU67" si="14969">SZU60*$C$65*$C67</f>
        <v>0</v>
      </c>
      <c r="SZW67" s="824">
        <f t="shared" ref="SZW67" si="14970">SZW60*$C$65*$C67</f>
        <v>0</v>
      </c>
      <c r="SZY67" s="824">
        <f t="shared" ref="SZY67" si="14971">SZY60*$C$65*$C67</f>
        <v>0</v>
      </c>
      <c r="TAA67" s="824">
        <f t="shared" ref="TAA67" si="14972">TAA60*$C$65*$C67</f>
        <v>0</v>
      </c>
      <c r="TAC67" s="824">
        <f t="shared" ref="TAC67" si="14973">TAC60*$C$65*$C67</f>
        <v>0</v>
      </c>
      <c r="TAE67" s="824">
        <f t="shared" ref="TAE67" si="14974">TAE60*$C$65*$C67</f>
        <v>0</v>
      </c>
      <c r="TAG67" s="824">
        <f t="shared" ref="TAG67" si="14975">TAG60*$C$65*$C67</f>
        <v>0</v>
      </c>
      <c r="TAI67" s="824">
        <f t="shared" ref="TAI67" si="14976">TAI60*$C$65*$C67</f>
        <v>0</v>
      </c>
      <c r="TAK67" s="824">
        <f t="shared" ref="TAK67" si="14977">TAK60*$C$65*$C67</f>
        <v>0</v>
      </c>
      <c r="TAM67" s="824">
        <f t="shared" ref="TAM67" si="14978">TAM60*$C$65*$C67</f>
        <v>0</v>
      </c>
      <c r="TAO67" s="824">
        <f t="shared" ref="TAO67" si="14979">TAO60*$C$65*$C67</f>
        <v>0</v>
      </c>
      <c r="TAQ67" s="824">
        <f t="shared" ref="TAQ67" si="14980">TAQ60*$C$65*$C67</f>
        <v>0</v>
      </c>
      <c r="TAS67" s="824">
        <f t="shared" ref="TAS67" si="14981">TAS60*$C$65*$C67</f>
        <v>0</v>
      </c>
      <c r="TAU67" s="824">
        <f t="shared" ref="TAU67" si="14982">TAU60*$C$65*$C67</f>
        <v>0</v>
      </c>
      <c r="TAW67" s="824">
        <f t="shared" ref="TAW67" si="14983">TAW60*$C$65*$C67</f>
        <v>0</v>
      </c>
      <c r="TAY67" s="824">
        <f t="shared" ref="TAY67" si="14984">TAY60*$C$65*$C67</f>
        <v>0</v>
      </c>
      <c r="TBA67" s="824">
        <f t="shared" ref="TBA67" si="14985">TBA60*$C$65*$C67</f>
        <v>0</v>
      </c>
      <c r="TBC67" s="824">
        <f t="shared" ref="TBC67" si="14986">TBC60*$C$65*$C67</f>
        <v>0</v>
      </c>
      <c r="TBE67" s="824">
        <f t="shared" ref="TBE67" si="14987">TBE60*$C$65*$C67</f>
        <v>0</v>
      </c>
      <c r="TBG67" s="824">
        <f t="shared" ref="TBG67" si="14988">TBG60*$C$65*$C67</f>
        <v>0</v>
      </c>
      <c r="TBI67" s="824">
        <f t="shared" ref="TBI67" si="14989">TBI60*$C$65*$C67</f>
        <v>0</v>
      </c>
      <c r="TBK67" s="824">
        <f t="shared" ref="TBK67" si="14990">TBK60*$C$65*$C67</f>
        <v>0</v>
      </c>
      <c r="TBM67" s="824">
        <f t="shared" ref="TBM67" si="14991">TBM60*$C$65*$C67</f>
        <v>0</v>
      </c>
      <c r="TBO67" s="824">
        <f t="shared" ref="TBO67" si="14992">TBO60*$C$65*$C67</f>
        <v>0</v>
      </c>
      <c r="TBQ67" s="824">
        <f t="shared" ref="TBQ67" si="14993">TBQ60*$C$65*$C67</f>
        <v>0</v>
      </c>
      <c r="TBS67" s="824">
        <f t="shared" ref="TBS67" si="14994">TBS60*$C$65*$C67</f>
        <v>0</v>
      </c>
      <c r="TBU67" s="824">
        <f t="shared" ref="TBU67" si="14995">TBU60*$C$65*$C67</f>
        <v>0</v>
      </c>
      <c r="TBW67" s="824">
        <f t="shared" ref="TBW67" si="14996">TBW60*$C$65*$C67</f>
        <v>0</v>
      </c>
      <c r="TBY67" s="824">
        <f t="shared" ref="TBY67" si="14997">TBY60*$C$65*$C67</f>
        <v>0</v>
      </c>
      <c r="TCA67" s="824">
        <f t="shared" ref="TCA67" si="14998">TCA60*$C$65*$C67</f>
        <v>0</v>
      </c>
      <c r="TCC67" s="824">
        <f t="shared" ref="TCC67" si="14999">TCC60*$C$65*$C67</f>
        <v>0</v>
      </c>
      <c r="TCE67" s="824">
        <f t="shared" ref="TCE67" si="15000">TCE60*$C$65*$C67</f>
        <v>0</v>
      </c>
      <c r="TCG67" s="824">
        <f t="shared" ref="TCG67" si="15001">TCG60*$C$65*$C67</f>
        <v>0</v>
      </c>
      <c r="TCI67" s="824">
        <f t="shared" ref="TCI67" si="15002">TCI60*$C$65*$C67</f>
        <v>0</v>
      </c>
      <c r="TCK67" s="824">
        <f t="shared" ref="TCK67" si="15003">TCK60*$C$65*$C67</f>
        <v>0</v>
      </c>
      <c r="TCM67" s="824">
        <f t="shared" ref="TCM67" si="15004">TCM60*$C$65*$C67</f>
        <v>0</v>
      </c>
      <c r="TCO67" s="824">
        <f t="shared" ref="TCO67" si="15005">TCO60*$C$65*$C67</f>
        <v>0</v>
      </c>
      <c r="TCQ67" s="824">
        <f t="shared" ref="TCQ67" si="15006">TCQ60*$C$65*$C67</f>
        <v>0</v>
      </c>
      <c r="TCS67" s="824">
        <f t="shared" ref="TCS67" si="15007">TCS60*$C$65*$C67</f>
        <v>0</v>
      </c>
      <c r="TCU67" s="824">
        <f t="shared" ref="TCU67" si="15008">TCU60*$C$65*$C67</f>
        <v>0</v>
      </c>
      <c r="TCW67" s="824">
        <f t="shared" ref="TCW67" si="15009">TCW60*$C$65*$C67</f>
        <v>0</v>
      </c>
      <c r="TCY67" s="824">
        <f t="shared" ref="TCY67" si="15010">TCY60*$C$65*$C67</f>
        <v>0</v>
      </c>
      <c r="TDA67" s="824">
        <f t="shared" ref="TDA67" si="15011">TDA60*$C$65*$C67</f>
        <v>0</v>
      </c>
      <c r="TDC67" s="824">
        <f t="shared" ref="TDC67" si="15012">TDC60*$C$65*$C67</f>
        <v>0</v>
      </c>
      <c r="TDE67" s="824">
        <f t="shared" ref="TDE67" si="15013">TDE60*$C$65*$C67</f>
        <v>0</v>
      </c>
      <c r="TDG67" s="824">
        <f t="shared" ref="TDG67" si="15014">TDG60*$C$65*$C67</f>
        <v>0</v>
      </c>
      <c r="TDI67" s="824">
        <f t="shared" ref="TDI67" si="15015">TDI60*$C$65*$C67</f>
        <v>0</v>
      </c>
      <c r="TDK67" s="824">
        <f t="shared" ref="TDK67" si="15016">TDK60*$C$65*$C67</f>
        <v>0</v>
      </c>
      <c r="TDM67" s="824">
        <f t="shared" ref="TDM67" si="15017">TDM60*$C$65*$C67</f>
        <v>0</v>
      </c>
      <c r="TDO67" s="824">
        <f t="shared" ref="TDO67" si="15018">TDO60*$C$65*$C67</f>
        <v>0</v>
      </c>
      <c r="TDQ67" s="824">
        <f t="shared" ref="TDQ67" si="15019">TDQ60*$C$65*$C67</f>
        <v>0</v>
      </c>
      <c r="TDS67" s="824">
        <f t="shared" ref="TDS67" si="15020">TDS60*$C$65*$C67</f>
        <v>0</v>
      </c>
      <c r="TDU67" s="824">
        <f t="shared" ref="TDU67" si="15021">TDU60*$C$65*$C67</f>
        <v>0</v>
      </c>
      <c r="TDW67" s="824">
        <f t="shared" ref="TDW67" si="15022">TDW60*$C$65*$C67</f>
        <v>0</v>
      </c>
      <c r="TDY67" s="824">
        <f t="shared" ref="TDY67" si="15023">TDY60*$C$65*$C67</f>
        <v>0</v>
      </c>
      <c r="TEA67" s="824">
        <f t="shared" ref="TEA67" si="15024">TEA60*$C$65*$C67</f>
        <v>0</v>
      </c>
      <c r="TEC67" s="824">
        <f t="shared" ref="TEC67" si="15025">TEC60*$C$65*$C67</f>
        <v>0</v>
      </c>
      <c r="TEE67" s="824">
        <f t="shared" ref="TEE67" si="15026">TEE60*$C$65*$C67</f>
        <v>0</v>
      </c>
      <c r="TEG67" s="824">
        <f t="shared" ref="TEG67" si="15027">TEG60*$C$65*$C67</f>
        <v>0</v>
      </c>
      <c r="TEI67" s="824">
        <f t="shared" ref="TEI67" si="15028">TEI60*$C$65*$C67</f>
        <v>0</v>
      </c>
      <c r="TEK67" s="824">
        <f t="shared" ref="TEK67" si="15029">TEK60*$C$65*$C67</f>
        <v>0</v>
      </c>
      <c r="TEM67" s="824">
        <f t="shared" ref="TEM67" si="15030">TEM60*$C$65*$C67</f>
        <v>0</v>
      </c>
      <c r="TEO67" s="824">
        <f t="shared" ref="TEO67" si="15031">TEO60*$C$65*$C67</f>
        <v>0</v>
      </c>
      <c r="TEQ67" s="824">
        <f t="shared" ref="TEQ67" si="15032">TEQ60*$C$65*$C67</f>
        <v>0</v>
      </c>
      <c r="TES67" s="824">
        <f t="shared" ref="TES67" si="15033">TES60*$C$65*$C67</f>
        <v>0</v>
      </c>
      <c r="TEU67" s="824">
        <f t="shared" ref="TEU67" si="15034">TEU60*$C$65*$C67</f>
        <v>0</v>
      </c>
      <c r="TEW67" s="824">
        <f t="shared" ref="TEW67" si="15035">TEW60*$C$65*$C67</f>
        <v>0</v>
      </c>
      <c r="TEY67" s="824">
        <f t="shared" ref="TEY67" si="15036">TEY60*$C$65*$C67</f>
        <v>0</v>
      </c>
      <c r="TFA67" s="824">
        <f t="shared" ref="TFA67" si="15037">TFA60*$C$65*$C67</f>
        <v>0</v>
      </c>
      <c r="TFC67" s="824">
        <f t="shared" ref="TFC67" si="15038">TFC60*$C$65*$C67</f>
        <v>0</v>
      </c>
      <c r="TFE67" s="824">
        <f t="shared" ref="TFE67" si="15039">TFE60*$C$65*$C67</f>
        <v>0</v>
      </c>
      <c r="TFG67" s="824">
        <f t="shared" ref="TFG67" si="15040">TFG60*$C$65*$C67</f>
        <v>0</v>
      </c>
      <c r="TFI67" s="824">
        <f t="shared" ref="TFI67" si="15041">TFI60*$C$65*$C67</f>
        <v>0</v>
      </c>
      <c r="TFK67" s="824">
        <f t="shared" ref="TFK67" si="15042">TFK60*$C$65*$C67</f>
        <v>0</v>
      </c>
      <c r="TFM67" s="824">
        <f t="shared" ref="TFM67" si="15043">TFM60*$C$65*$C67</f>
        <v>0</v>
      </c>
      <c r="TFO67" s="824">
        <f t="shared" ref="TFO67" si="15044">TFO60*$C$65*$C67</f>
        <v>0</v>
      </c>
      <c r="TFQ67" s="824">
        <f t="shared" ref="TFQ67" si="15045">TFQ60*$C$65*$C67</f>
        <v>0</v>
      </c>
      <c r="TFS67" s="824">
        <f t="shared" ref="TFS67" si="15046">TFS60*$C$65*$C67</f>
        <v>0</v>
      </c>
      <c r="TFU67" s="824">
        <f t="shared" ref="TFU67" si="15047">TFU60*$C$65*$C67</f>
        <v>0</v>
      </c>
      <c r="TFW67" s="824">
        <f t="shared" ref="TFW67" si="15048">TFW60*$C$65*$C67</f>
        <v>0</v>
      </c>
      <c r="TFY67" s="824">
        <f t="shared" ref="TFY67" si="15049">TFY60*$C$65*$C67</f>
        <v>0</v>
      </c>
      <c r="TGA67" s="824">
        <f t="shared" ref="TGA67" si="15050">TGA60*$C$65*$C67</f>
        <v>0</v>
      </c>
      <c r="TGC67" s="824">
        <f t="shared" ref="TGC67" si="15051">TGC60*$C$65*$C67</f>
        <v>0</v>
      </c>
      <c r="TGE67" s="824">
        <f t="shared" ref="TGE67" si="15052">TGE60*$C$65*$C67</f>
        <v>0</v>
      </c>
      <c r="TGG67" s="824">
        <f t="shared" ref="TGG67" si="15053">TGG60*$C$65*$C67</f>
        <v>0</v>
      </c>
      <c r="TGI67" s="824">
        <f t="shared" ref="TGI67" si="15054">TGI60*$C$65*$C67</f>
        <v>0</v>
      </c>
      <c r="TGK67" s="824">
        <f t="shared" ref="TGK67" si="15055">TGK60*$C$65*$C67</f>
        <v>0</v>
      </c>
      <c r="TGM67" s="824">
        <f t="shared" ref="TGM67" si="15056">TGM60*$C$65*$C67</f>
        <v>0</v>
      </c>
      <c r="TGO67" s="824">
        <f t="shared" ref="TGO67" si="15057">TGO60*$C$65*$C67</f>
        <v>0</v>
      </c>
      <c r="TGQ67" s="824">
        <f t="shared" ref="TGQ67" si="15058">TGQ60*$C$65*$C67</f>
        <v>0</v>
      </c>
      <c r="TGS67" s="824">
        <f t="shared" ref="TGS67" si="15059">TGS60*$C$65*$C67</f>
        <v>0</v>
      </c>
      <c r="TGU67" s="824">
        <f t="shared" ref="TGU67" si="15060">TGU60*$C$65*$C67</f>
        <v>0</v>
      </c>
      <c r="TGW67" s="824">
        <f t="shared" ref="TGW67" si="15061">TGW60*$C$65*$C67</f>
        <v>0</v>
      </c>
      <c r="TGY67" s="824">
        <f t="shared" ref="TGY67" si="15062">TGY60*$C$65*$C67</f>
        <v>0</v>
      </c>
      <c r="THA67" s="824">
        <f t="shared" ref="THA67" si="15063">THA60*$C$65*$C67</f>
        <v>0</v>
      </c>
      <c r="THC67" s="824">
        <f t="shared" ref="THC67" si="15064">THC60*$C$65*$C67</f>
        <v>0</v>
      </c>
      <c r="THE67" s="824">
        <f t="shared" ref="THE67" si="15065">THE60*$C$65*$C67</f>
        <v>0</v>
      </c>
      <c r="THG67" s="824">
        <f t="shared" ref="THG67" si="15066">THG60*$C$65*$C67</f>
        <v>0</v>
      </c>
      <c r="THI67" s="824">
        <f t="shared" ref="THI67" si="15067">THI60*$C$65*$C67</f>
        <v>0</v>
      </c>
      <c r="THK67" s="824">
        <f t="shared" ref="THK67" si="15068">THK60*$C$65*$C67</f>
        <v>0</v>
      </c>
      <c r="THM67" s="824">
        <f t="shared" ref="THM67" si="15069">THM60*$C$65*$C67</f>
        <v>0</v>
      </c>
      <c r="THO67" s="824">
        <f t="shared" ref="THO67" si="15070">THO60*$C$65*$C67</f>
        <v>0</v>
      </c>
      <c r="THQ67" s="824">
        <f t="shared" ref="THQ67" si="15071">THQ60*$C$65*$C67</f>
        <v>0</v>
      </c>
      <c r="THS67" s="824">
        <f t="shared" ref="THS67" si="15072">THS60*$C$65*$C67</f>
        <v>0</v>
      </c>
      <c r="THU67" s="824">
        <f t="shared" ref="THU67" si="15073">THU60*$C$65*$C67</f>
        <v>0</v>
      </c>
      <c r="THW67" s="824">
        <f t="shared" ref="THW67" si="15074">THW60*$C$65*$C67</f>
        <v>0</v>
      </c>
      <c r="THY67" s="824">
        <f t="shared" ref="THY67" si="15075">THY60*$C$65*$C67</f>
        <v>0</v>
      </c>
      <c r="TIA67" s="824">
        <f t="shared" ref="TIA67" si="15076">TIA60*$C$65*$C67</f>
        <v>0</v>
      </c>
      <c r="TIC67" s="824">
        <f t="shared" ref="TIC67" si="15077">TIC60*$C$65*$C67</f>
        <v>0</v>
      </c>
      <c r="TIE67" s="824">
        <f t="shared" ref="TIE67" si="15078">TIE60*$C$65*$C67</f>
        <v>0</v>
      </c>
      <c r="TIG67" s="824">
        <f t="shared" ref="TIG67" si="15079">TIG60*$C$65*$C67</f>
        <v>0</v>
      </c>
      <c r="TII67" s="824">
        <f t="shared" ref="TII67" si="15080">TII60*$C$65*$C67</f>
        <v>0</v>
      </c>
      <c r="TIK67" s="824">
        <f t="shared" ref="TIK67" si="15081">TIK60*$C$65*$C67</f>
        <v>0</v>
      </c>
      <c r="TIM67" s="824">
        <f t="shared" ref="TIM67" si="15082">TIM60*$C$65*$C67</f>
        <v>0</v>
      </c>
      <c r="TIO67" s="824">
        <f t="shared" ref="TIO67" si="15083">TIO60*$C$65*$C67</f>
        <v>0</v>
      </c>
      <c r="TIQ67" s="824">
        <f t="shared" ref="TIQ67" si="15084">TIQ60*$C$65*$C67</f>
        <v>0</v>
      </c>
      <c r="TIS67" s="824">
        <f t="shared" ref="TIS67" si="15085">TIS60*$C$65*$C67</f>
        <v>0</v>
      </c>
      <c r="TIU67" s="824">
        <f t="shared" ref="TIU67" si="15086">TIU60*$C$65*$C67</f>
        <v>0</v>
      </c>
      <c r="TIW67" s="824">
        <f t="shared" ref="TIW67" si="15087">TIW60*$C$65*$C67</f>
        <v>0</v>
      </c>
      <c r="TIY67" s="824">
        <f t="shared" ref="TIY67" si="15088">TIY60*$C$65*$C67</f>
        <v>0</v>
      </c>
      <c r="TJA67" s="824">
        <f t="shared" ref="TJA67" si="15089">TJA60*$C$65*$C67</f>
        <v>0</v>
      </c>
      <c r="TJC67" s="824">
        <f t="shared" ref="TJC67" si="15090">TJC60*$C$65*$C67</f>
        <v>0</v>
      </c>
      <c r="TJE67" s="824">
        <f t="shared" ref="TJE67" si="15091">TJE60*$C$65*$C67</f>
        <v>0</v>
      </c>
      <c r="TJG67" s="824">
        <f t="shared" ref="TJG67" si="15092">TJG60*$C$65*$C67</f>
        <v>0</v>
      </c>
      <c r="TJI67" s="824">
        <f t="shared" ref="TJI67" si="15093">TJI60*$C$65*$C67</f>
        <v>0</v>
      </c>
      <c r="TJK67" s="824">
        <f t="shared" ref="TJK67" si="15094">TJK60*$C$65*$C67</f>
        <v>0</v>
      </c>
      <c r="TJM67" s="824">
        <f t="shared" ref="TJM67" si="15095">TJM60*$C$65*$C67</f>
        <v>0</v>
      </c>
      <c r="TJO67" s="824">
        <f t="shared" ref="TJO67" si="15096">TJO60*$C$65*$C67</f>
        <v>0</v>
      </c>
      <c r="TJQ67" s="824">
        <f t="shared" ref="TJQ67" si="15097">TJQ60*$C$65*$C67</f>
        <v>0</v>
      </c>
      <c r="TJS67" s="824">
        <f t="shared" ref="TJS67" si="15098">TJS60*$C$65*$C67</f>
        <v>0</v>
      </c>
      <c r="TJU67" s="824">
        <f t="shared" ref="TJU67" si="15099">TJU60*$C$65*$C67</f>
        <v>0</v>
      </c>
      <c r="TJW67" s="824">
        <f t="shared" ref="TJW67" si="15100">TJW60*$C$65*$C67</f>
        <v>0</v>
      </c>
      <c r="TJY67" s="824">
        <f t="shared" ref="TJY67" si="15101">TJY60*$C$65*$C67</f>
        <v>0</v>
      </c>
      <c r="TKA67" s="824">
        <f t="shared" ref="TKA67" si="15102">TKA60*$C$65*$C67</f>
        <v>0</v>
      </c>
      <c r="TKC67" s="824">
        <f t="shared" ref="TKC67" si="15103">TKC60*$C$65*$C67</f>
        <v>0</v>
      </c>
      <c r="TKE67" s="824">
        <f t="shared" ref="TKE67" si="15104">TKE60*$C$65*$C67</f>
        <v>0</v>
      </c>
      <c r="TKG67" s="824">
        <f t="shared" ref="TKG67" si="15105">TKG60*$C$65*$C67</f>
        <v>0</v>
      </c>
      <c r="TKI67" s="824">
        <f t="shared" ref="TKI67" si="15106">TKI60*$C$65*$C67</f>
        <v>0</v>
      </c>
      <c r="TKK67" s="824">
        <f t="shared" ref="TKK67" si="15107">TKK60*$C$65*$C67</f>
        <v>0</v>
      </c>
      <c r="TKM67" s="824">
        <f t="shared" ref="TKM67" si="15108">TKM60*$C$65*$C67</f>
        <v>0</v>
      </c>
      <c r="TKO67" s="824">
        <f t="shared" ref="TKO67" si="15109">TKO60*$C$65*$C67</f>
        <v>0</v>
      </c>
      <c r="TKQ67" s="824">
        <f t="shared" ref="TKQ67" si="15110">TKQ60*$C$65*$C67</f>
        <v>0</v>
      </c>
      <c r="TKS67" s="824">
        <f t="shared" ref="TKS67" si="15111">TKS60*$C$65*$C67</f>
        <v>0</v>
      </c>
      <c r="TKU67" s="824">
        <f t="shared" ref="TKU67" si="15112">TKU60*$C$65*$C67</f>
        <v>0</v>
      </c>
      <c r="TKW67" s="824">
        <f t="shared" ref="TKW67" si="15113">TKW60*$C$65*$C67</f>
        <v>0</v>
      </c>
      <c r="TKY67" s="824">
        <f t="shared" ref="TKY67" si="15114">TKY60*$C$65*$C67</f>
        <v>0</v>
      </c>
      <c r="TLA67" s="824">
        <f t="shared" ref="TLA67" si="15115">TLA60*$C$65*$C67</f>
        <v>0</v>
      </c>
      <c r="TLC67" s="824">
        <f t="shared" ref="TLC67" si="15116">TLC60*$C$65*$C67</f>
        <v>0</v>
      </c>
      <c r="TLE67" s="824">
        <f t="shared" ref="TLE67" si="15117">TLE60*$C$65*$C67</f>
        <v>0</v>
      </c>
      <c r="TLG67" s="824">
        <f t="shared" ref="TLG67" si="15118">TLG60*$C$65*$C67</f>
        <v>0</v>
      </c>
      <c r="TLI67" s="824">
        <f t="shared" ref="TLI67" si="15119">TLI60*$C$65*$C67</f>
        <v>0</v>
      </c>
      <c r="TLK67" s="824">
        <f t="shared" ref="TLK67" si="15120">TLK60*$C$65*$C67</f>
        <v>0</v>
      </c>
      <c r="TLM67" s="824">
        <f t="shared" ref="TLM67" si="15121">TLM60*$C$65*$C67</f>
        <v>0</v>
      </c>
      <c r="TLO67" s="824">
        <f t="shared" ref="TLO67" si="15122">TLO60*$C$65*$C67</f>
        <v>0</v>
      </c>
      <c r="TLQ67" s="824">
        <f t="shared" ref="TLQ67" si="15123">TLQ60*$C$65*$C67</f>
        <v>0</v>
      </c>
      <c r="TLS67" s="824">
        <f t="shared" ref="TLS67" si="15124">TLS60*$C$65*$C67</f>
        <v>0</v>
      </c>
      <c r="TLU67" s="824">
        <f t="shared" ref="TLU67" si="15125">TLU60*$C$65*$C67</f>
        <v>0</v>
      </c>
      <c r="TLW67" s="824">
        <f t="shared" ref="TLW67" si="15126">TLW60*$C$65*$C67</f>
        <v>0</v>
      </c>
      <c r="TLY67" s="824">
        <f t="shared" ref="TLY67" si="15127">TLY60*$C$65*$C67</f>
        <v>0</v>
      </c>
      <c r="TMA67" s="824">
        <f t="shared" ref="TMA67" si="15128">TMA60*$C$65*$C67</f>
        <v>0</v>
      </c>
      <c r="TMC67" s="824">
        <f t="shared" ref="TMC67" si="15129">TMC60*$C$65*$C67</f>
        <v>0</v>
      </c>
      <c r="TME67" s="824">
        <f t="shared" ref="TME67" si="15130">TME60*$C$65*$C67</f>
        <v>0</v>
      </c>
      <c r="TMG67" s="824">
        <f t="shared" ref="TMG67" si="15131">TMG60*$C$65*$C67</f>
        <v>0</v>
      </c>
      <c r="TMI67" s="824">
        <f t="shared" ref="TMI67" si="15132">TMI60*$C$65*$C67</f>
        <v>0</v>
      </c>
      <c r="TMK67" s="824">
        <f t="shared" ref="TMK67" si="15133">TMK60*$C$65*$C67</f>
        <v>0</v>
      </c>
      <c r="TMM67" s="824">
        <f t="shared" ref="TMM67" si="15134">TMM60*$C$65*$C67</f>
        <v>0</v>
      </c>
      <c r="TMO67" s="824">
        <f t="shared" ref="TMO67" si="15135">TMO60*$C$65*$C67</f>
        <v>0</v>
      </c>
      <c r="TMQ67" s="824">
        <f t="shared" ref="TMQ67" si="15136">TMQ60*$C$65*$C67</f>
        <v>0</v>
      </c>
      <c r="TMS67" s="824">
        <f t="shared" ref="TMS67" si="15137">TMS60*$C$65*$C67</f>
        <v>0</v>
      </c>
      <c r="TMU67" s="824">
        <f t="shared" ref="TMU67" si="15138">TMU60*$C$65*$C67</f>
        <v>0</v>
      </c>
      <c r="TMW67" s="824">
        <f t="shared" ref="TMW67" si="15139">TMW60*$C$65*$C67</f>
        <v>0</v>
      </c>
      <c r="TMY67" s="824">
        <f t="shared" ref="TMY67" si="15140">TMY60*$C$65*$C67</f>
        <v>0</v>
      </c>
      <c r="TNA67" s="824">
        <f t="shared" ref="TNA67" si="15141">TNA60*$C$65*$C67</f>
        <v>0</v>
      </c>
      <c r="TNC67" s="824">
        <f t="shared" ref="TNC67" si="15142">TNC60*$C$65*$C67</f>
        <v>0</v>
      </c>
      <c r="TNE67" s="824">
        <f t="shared" ref="TNE67" si="15143">TNE60*$C$65*$C67</f>
        <v>0</v>
      </c>
      <c r="TNG67" s="824">
        <f t="shared" ref="TNG67" si="15144">TNG60*$C$65*$C67</f>
        <v>0</v>
      </c>
      <c r="TNI67" s="824">
        <f t="shared" ref="TNI67" si="15145">TNI60*$C$65*$C67</f>
        <v>0</v>
      </c>
      <c r="TNK67" s="824">
        <f t="shared" ref="TNK67" si="15146">TNK60*$C$65*$C67</f>
        <v>0</v>
      </c>
      <c r="TNM67" s="824">
        <f t="shared" ref="TNM67" si="15147">TNM60*$C$65*$C67</f>
        <v>0</v>
      </c>
      <c r="TNO67" s="824">
        <f t="shared" ref="TNO67" si="15148">TNO60*$C$65*$C67</f>
        <v>0</v>
      </c>
      <c r="TNQ67" s="824">
        <f t="shared" ref="TNQ67" si="15149">TNQ60*$C$65*$C67</f>
        <v>0</v>
      </c>
      <c r="TNS67" s="824">
        <f t="shared" ref="TNS67" si="15150">TNS60*$C$65*$C67</f>
        <v>0</v>
      </c>
      <c r="TNU67" s="824">
        <f t="shared" ref="TNU67" si="15151">TNU60*$C$65*$C67</f>
        <v>0</v>
      </c>
      <c r="TNW67" s="824">
        <f t="shared" ref="TNW67" si="15152">TNW60*$C$65*$C67</f>
        <v>0</v>
      </c>
      <c r="TNY67" s="824">
        <f t="shared" ref="TNY67" si="15153">TNY60*$C$65*$C67</f>
        <v>0</v>
      </c>
      <c r="TOA67" s="824">
        <f t="shared" ref="TOA67" si="15154">TOA60*$C$65*$C67</f>
        <v>0</v>
      </c>
      <c r="TOC67" s="824">
        <f t="shared" ref="TOC67" si="15155">TOC60*$C$65*$C67</f>
        <v>0</v>
      </c>
      <c r="TOE67" s="824">
        <f t="shared" ref="TOE67" si="15156">TOE60*$C$65*$C67</f>
        <v>0</v>
      </c>
      <c r="TOG67" s="824">
        <f t="shared" ref="TOG67" si="15157">TOG60*$C$65*$C67</f>
        <v>0</v>
      </c>
      <c r="TOI67" s="824">
        <f t="shared" ref="TOI67" si="15158">TOI60*$C$65*$C67</f>
        <v>0</v>
      </c>
      <c r="TOK67" s="824">
        <f t="shared" ref="TOK67" si="15159">TOK60*$C$65*$C67</f>
        <v>0</v>
      </c>
      <c r="TOM67" s="824">
        <f t="shared" ref="TOM67" si="15160">TOM60*$C$65*$C67</f>
        <v>0</v>
      </c>
      <c r="TOO67" s="824">
        <f t="shared" ref="TOO67" si="15161">TOO60*$C$65*$C67</f>
        <v>0</v>
      </c>
      <c r="TOQ67" s="824">
        <f t="shared" ref="TOQ67" si="15162">TOQ60*$C$65*$C67</f>
        <v>0</v>
      </c>
      <c r="TOS67" s="824">
        <f t="shared" ref="TOS67" si="15163">TOS60*$C$65*$C67</f>
        <v>0</v>
      </c>
      <c r="TOU67" s="824">
        <f t="shared" ref="TOU67" si="15164">TOU60*$C$65*$C67</f>
        <v>0</v>
      </c>
      <c r="TOW67" s="824">
        <f t="shared" ref="TOW67" si="15165">TOW60*$C$65*$C67</f>
        <v>0</v>
      </c>
      <c r="TOY67" s="824">
        <f t="shared" ref="TOY67" si="15166">TOY60*$C$65*$C67</f>
        <v>0</v>
      </c>
      <c r="TPA67" s="824">
        <f t="shared" ref="TPA67" si="15167">TPA60*$C$65*$C67</f>
        <v>0</v>
      </c>
      <c r="TPC67" s="824">
        <f t="shared" ref="TPC67" si="15168">TPC60*$C$65*$C67</f>
        <v>0</v>
      </c>
      <c r="TPE67" s="824">
        <f t="shared" ref="TPE67" si="15169">TPE60*$C$65*$C67</f>
        <v>0</v>
      </c>
      <c r="TPG67" s="824">
        <f t="shared" ref="TPG67" si="15170">TPG60*$C$65*$C67</f>
        <v>0</v>
      </c>
      <c r="TPI67" s="824">
        <f t="shared" ref="TPI67" si="15171">TPI60*$C$65*$C67</f>
        <v>0</v>
      </c>
      <c r="TPK67" s="824">
        <f t="shared" ref="TPK67" si="15172">TPK60*$C$65*$C67</f>
        <v>0</v>
      </c>
      <c r="TPM67" s="824">
        <f t="shared" ref="TPM67" si="15173">TPM60*$C$65*$C67</f>
        <v>0</v>
      </c>
      <c r="TPO67" s="824">
        <f t="shared" ref="TPO67" si="15174">TPO60*$C$65*$C67</f>
        <v>0</v>
      </c>
      <c r="TPQ67" s="824">
        <f t="shared" ref="TPQ67" si="15175">TPQ60*$C$65*$C67</f>
        <v>0</v>
      </c>
      <c r="TPS67" s="824">
        <f t="shared" ref="TPS67" si="15176">TPS60*$C$65*$C67</f>
        <v>0</v>
      </c>
      <c r="TPU67" s="824">
        <f t="shared" ref="TPU67" si="15177">TPU60*$C$65*$C67</f>
        <v>0</v>
      </c>
      <c r="TPW67" s="824">
        <f t="shared" ref="TPW67" si="15178">TPW60*$C$65*$C67</f>
        <v>0</v>
      </c>
      <c r="TPY67" s="824">
        <f t="shared" ref="TPY67" si="15179">TPY60*$C$65*$C67</f>
        <v>0</v>
      </c>
      <c r="TQA67" s="824">
        <f t="shared" ref="TQA67" si="15180">TQA60*$C$65*$C67</f>
        <v>0</v>
      </c>
      <c r="TQC67" s="824">
        <f t="shared" ref="TQC67" si="15181">TQC60*$C$65*$C67</f>
        <v>0</v>
      </c>
      <c r="TQE67" s="824">
        <f t="shared" ref="TQE67" si="15182">TQE60*$C$65*$C67</f>
        <v>0</v>
      </c>
      <c r="TQG67" s="824">
        <f t="shared" ref="TQG67" si="15183">TQG60*$C$65*$C67</f>
        <v>0</v>
      </c>
      <c r="TQI67" s="824">
        <f t="shared" ref="TQI67" si="15184">TQI60*$C$65*$C67</f>
        <v>0</v>
      </c>
      <c r="TQK67" s="824">
        <f t="shared" ref="TQK67" si="15185">TQK60*$C$65*$C67</f>
        <v>0</v>
      </c>
      <c r="TQM67" s="824">
        <f t="shared" ref="TQM67" si="15186">TQM60*$C$65*$C67</f>
        <v>0</v>
      </c>
      <c r="TQO67" s="824">
        <f t="shared" ref="TQO67" si="15187">TQO60*$C$65*$C67</f>
        <v>0</v>
      </c>
      <c r="TQQ67" s="824">
        <f t="shared" ref="TQQ67" si="15188">TQQ60*$C$65*$C67</f>
        <v>0</v>
      </c>
      <c r="TQS67" s="824">
        <f t="shared" ref="TQS67" si="15189">TQS60*$C$65*$C67</f>
        <v>0</v>
      </c>
      <c r="TQU67" s="824">
        <f t="shared" ref="TQU67" si="15190">TQU60*$C$65*$C67</f>
        <v>0</v>
      </c>
      <c r="TQW67" s="824">
        <f t="shared" ref="TQW67" si="15191">TQW60*$C$65*$C67</f>
        <v>0</v>
      </c>
      <c r="TQY67" s="824">
        <f t="shared" ref="TQY67" si="15192">TQY60*$C$65*$C67</f>
        <v>0</v>
      </c>
      <c r="TRA67" s="824">
        <f t="shared" ref="TRA67" si="15193">TRA60*$C$65*$C67</f>
        <v>0</v>
      </c>
      <c r="TRC67" s="824">
        <f t="shared" ref="TRC67" si="15194">TRC60*$C$65*$C67</f>
        <v>0</v>
      </c>
      <c r="TRE67" s="824">
        <f t="shared" ref="TRE67" si="15195">TRE60*$C$65*$C67</f>
        <v>0</v>
      </c>
      <c r="TRG67" s="824">
        <f t="shared" ref="TRG67" si="15196">TRG60*$C$65*$C67</f>
        <v>0</v>
      </c>
      <c r="TRI67" s="824">
        <f t="shared" ref="TRI67" si="15197">TRI60*$C$65*$C67</f>
        <v>0</v>
      </c>
      <c r="TRK67" s="824">
        <f t="shared" ref="TRK67" si="15198">TRK60*$C$65*$C67</f>
        <v>0</v>
      </c>
      <c r="TRM67" s="824">
        <f t="shared" ref="TRM67" si="15199">TRM60*$C$65*$C67</f>
        <v>0</v>
      </c>
      <c r="TRO67" s="824">
        <f t="shared" ref="TRO67" si="15200">TRO60*$C$65*$C67</f>
        <v>0</v>
      </c>
      <c r="TRQ67" s="824">
        <f t="shared" ref="TRQ67" si="15201">TRQ60*$C$65*$C67</f>
        <v>0</v>
      </c>
      <c r="TRS67" s="824">
        <f t="shared" ref="TRS67" si="15202">TRS60*$C$65*$C67</f>
        <v>0</v>
      </c>
      <c r="TRU67" s="824">
        <f t="shared" ref="TRU67" si="15203">TRU60*$C$65*$C67</f>
        <v>0</v>
      </c>
      <c r="TRW67" s="824">
        <f t="shared" ref="TRW67" si="15204">TRW60*$C$65*$C67</f>
        <v>0</v>
      </c>
      <c r="TRY67" s="824">
        <f t="shared" ref="TRY67" si="15205">TRY60*$C$65*$C67</f>
        <v>0</v>
      </c>
      <c r="TSA67" s="824">
        <f t="shared" ref="TSA67" si="15206">TSA60*$C$65*$C67</f>
        <v>0</v>
      </c>
      <c r="TSC67" s="824">
        <f t="shared" ref="TSC67" si="15207">TSC60*$C$65*$C67</f>
        <v>0</v>
      </c>
      <c r="TSE67" s="824">
        <f t="shared" ref="TSE67" si="15208">TSE60*$C$65*$C67</f>
        <v>0</v>
      </c>
      <c r="TSG67" s="824">
        <f t="shared" ref="TSG67" si="15209">TSG60*$C$65*$C67</f>
        <v>0</v>
      </c>
      <c r="TSI67" s="824">
        <f t="shared" ref="TSI67" si="15210">TSI60*$C$65*$C67</f>
        <v>0</v>
      </c>
      <c r="TSK67" s="824">
        <f t="shared" ref="TSK67" si="15211">TSK60*$C$65*$C67</f>
        <v>0</v>
      </c>
      <c r="TSM67" s="824">
        <f t="shared" ref="TSM67" si="15212">TSM60*$C$65*$C67</f>
        <v>0</v>
      </c>
      <c r="TSO67" s="824">
        <f t="shared" ref="TSO67" si="15213">TSO60*$C$65*$C67</f>
        <v>0</v>
      </c>
      <c r="TSQ67" s="824">
        <f t="shared" ref="TSQ67" si="15214">TSQ60*$C$65*$C67</f>
        <v>0</v>
      </c>
      <c r="TSS67" s="824">
        <f t="shared" ref="TSS67" si="15215">TSS60*$C$65*$C67</f>
        <v>0</v>
      </c>
      <c r="TSU67" s="824">
        <f t="shared" ref="TSU67" si="15216">TSU60*$C$65*$C67</f>
        <v>0</v>
      </c>
      <c r="TSW67" s="824">
        <f t="shared" ref="TSW67" si="15217">TSW60*$C$65*$C67</f>
        <v>0</v>
      </c>
      <c r="TSY67" s="824">
        <f t="shared" ref="TSY67" si="15218">TSY60*$C$65*$C67</f>
        <v>0</v>
      </c>
      <c r="TTA67" s="824">
        <f t="shared" ref="TTA67" si="15219">TTA60*$C$65*$C67</f>
        <v>0</v>
      </c>
      <c r="TTC67" s="824">
        <f t="shared" ref="TTC67" si="15220">TTC60*$C$65*$C67</f>
        <v>0</v>
      </c>
      <c r="TTE67" s="824">
        <f t="shared" ref="TTE67" si="15221">TTE60*$C$65*$C67</f>
        <v>0</v>
      </c>
      <c r="TTG67" s="824">
        <f t="shared" ref="TTG67" si="15222">TTG60*$C$65*$C67</f>
        <v>0</v>
      </c>
      <c r="TTI67" s="824">
        <f t="shared" ref="TTI67" si="15223">TTI60*$C$65*$C67</f>
        <v>0</v>
      </c>
      <c r="TTK67" s="824">
        <f t="shared" ref="TTK67" si="15224">TTK60*$C$65*$C67</f>
        <v>0</v>
      </c>
      <c r="TTM67" s="824">
        <f t="shared" ref="TTM67" si="15225">TTM60*$C$65*$C67</f>
        <v>0</v>
      </c>
      <c r="TTO67" s="824">
        <f t="shared" ref="TTO67" si="15226">TTO60*$C$65*$C67</f>
        <v>0</v>
      </c>
      <c r="TTQ67" s="824">
        <f t="shared" ref="TTQ67" si="15227">TTQ60*$C$65*$C67</f>
        <v>0</v>
      </c>
      <c r="TTS67" s="824">
        <f t="shared" ref="TTS67" si="15228">TTS60*$C$65*$C67</f>
        <v>0</v>
      </c>
      <c r="TTU67" s="824">
        <f t="shared" ref="TTU67" si="15229">TTU60*$C$65*$C67</f>
        <v>0</v>
      </c>
      <c r="TTW67" s="824">
        <f t="shared" ref="TTW67" si="15230">TTW60*$C$65*$C67</f>
        <v>0</v>
      </c>
      <c r="TTY67" s="824">
        <f t="shared" ref="TTY67" si="15231">TTY60*$C$65*$C67</f>
        <v>0</v>
      </c>
      <c r="TUA67" s="824">
        <f t="shared" ref="TUA67" si="15232">TUA60*$C$65*$C67</f>
        <v>0</v>
      </c>
      <c r="TUC67" s="824">
        <f t="shared" ref="TUC67" si="15233">TUC60*$C$65*$C67</f>
        <v>0</v>
      </c>
      <c r="TUE67" s="824">
        <f t="shared" ref="TUE67" si="15234">TUE60*$C$65*$C67</f>
        <v>0</v>
      </c>
      <c r="TUG67" s="824">
        <f t="shared" ref="TUG67" si="15235">TUG60*$C$65*$C67</f>
        <v>0</v>
      </c>
      <c r="TUI67" s="824">
        <f t="shared" ref="TUI67" si="15236">TUI60*$C$65*$C67</f>
        <v>0</v>
      </c>
      <c r="TUK67" s="824">
        <f t="shared" ref="TUK67" si="15237">TUK60*$C$65*$C67</f>
        <v>0</v>
      </c>
      <c r="TUM67" s="824">
        <f t="shared" ref="TUM67" si="15238">TUM60*$C$65*$C67</f>
        <v>0</v>
      </c>
      <c r="TUO67" s="824">
        <f t="shared" ref="TUO67" si="15239">TUO60*$C$65*$C67</f>
        <v>0</v>
      </c>
      <c r="TUQ67" s="824">
        <f t="shared" ref="TUQ67" si="15240">TUQ60*$C$65*$C67</f>
        <v>0</v>
      </c>
      <c r="TUS67" s="824">
        <f t="shared" ref="TUS67" si="15241">TUS60*$C$65*$C67</f>
        <v>0</v>
      </c>
      <c r="TUU67" s="824">
        <f t="shared" ref="TUU67" si="15242">TUU60*$C$65*$C67</f>
        <v>0</v>
      </c>
      <c r="TUW67" s="824">
        <f t="shared" ref="TUW67" si="15243">TUW60*$C$65*$C67</f>
        <v>0</v>
      </c>
      <c r="TUY67" s="824">
        <f t="shared" ref="TUY67" si="15244">TUY60*$C$65*$C67</f>
        <v>0</v>
      </c>
      <c r="TVA67" s="824">
        <f t="shared" ref="TVA67" si="15245">TVA60*$C$65*$C67</f>
        <v>0</v>
      </c>
      <c r="TVC67" s="824">
        <f t="shared" ref="TVC67" si="15246">TVC60*$C$65*$C67</f>
        <v>0</v>
      </c>
      <c r="TVE67" s="824">
        <f t="shared" ref="TVE67" si="15247">TVE60*$C$65*$C67</f>
        <v>0</v>
      </c>
      <c r="TVG67" s="824">
        <f t="shared" ref="TVG67" si="15248">TVG60*$C$65*$C67</f>
        <v>0</v>
      </c>
      <c r="TVI67" s="824">
        <f t="shared" ref="TVI67" si="15249">TVI60*$C$65*$C67</f>
        <v>0</v>
      </c>
      <c r="TVK67" s="824">
        <f t="shared" ref="TVK67" si="15250">TVK60*$C$65*$C67</f>
        <v>0</v>
      </c>
      <c r="TVM67" s="824">
        <f t="shared" ref="TVM67" si="15251">TVM60*$C$65*$C67</f>
        <v>0</v>
      </c>
      <c r="TVO67" s="824">
        <f t="shared" ref="TVO67" si="15252">TVO60*$C$65*$C67</f>
        <v>0</v>
      </c>
      <c r="TVQ67" s="824">
        <f t="shared" ref="TVQ67" si="15253">TVQ60*$C$65*$C67</f>
        <v>0</v>
      </c>
      <c r="TVS67" s="824">
        <f t="shared" ref="TVS67" si="15254">TVS60*$C$65*$C67</f>
        <v>0</v>
      </c>
      <c r="TVU67" s="824">
        <f t="shared" ref="TVU67" si="15255">TVU60*$C$65*$C67</f>
        <v>0</v>
      </c>
      <c r="TVW67" s="824">
        <f t="shared" ref="TVW67" si="15256">TVW60*$C$65*$C67</f>
        <v>0</v>
      </c>
      <c r="TVY67" s="824">
        <f t="shared" ref="TVY67" si="15257">TVY60*$C$65*$C67</f>
        <v>0</v>
      </c>
      <c r="TWA67" s="824">
        <f t="shared" ref="TWA67" si="15258">TWA60*$C$65*$C67</f>
        <v>0</v>
      </c>
      <c r="TWC67" s="824">
        <f t="shared" ref="TWC67" si="15259">TWC60*$C$65*$C67</f>
        <v>0</v>
      </c>
      <c r="TWE67" s="824">
        <f t="shared" ref="TWE67" si="15260">TWE60*$C$65*$C67</f>
        <v>0</v>
      </c>
      <c r="TWG67" s="824">
        <f t="shared" ref="TWG67" si="15261">TWG60*$C$65*$C67</f>
        <v>0</v>
      </c>
      <c r="TWI67" s="824">
        <f t="shared" ref="TWI67" si="15262">TWI60*$C$65*$C67</f>
        <v>0</v>
      </c>
      <c r="TWK67" s="824">
        <f t="shared" ref="TWK67" si="15263">TWK60*$C$65*$C67</f>
        <v>0</v>
      </c>
      <c r="TWM67" s="824">
        <f t="shared" ref="TWM67" si="15264">TWM60*$C$65*$C67</f>
        <v>0</v>
      </c>
      <c r="TWO67" s="824">
        <f t="shared" ref="TWO67" si="15265">TWO60*$C$65*$C67</f>
        <v>0</v>
      </c>
      <c r="TWQ67" s="824">
        <f t="shared" ref="TWQ67" si="15266">TWQ60*$C$65*$C67</f>
        <v>0</v>
      </c>
      <c r="TWS67" s="824">
        <f t="shared" ref="TWS67" si="15267">TWS60*$C$65*$C67</f>
        <v>0</v>
      </c>
      <c r="TWU67" s="824">
        <f t="shared" ref="TWU67" si="15268">TWU60*$C$65*$C67</f>
        <v>0</v>
      </c>
      <c r="TWW67" s="824">
        <f t="shared" ref="TWW67" si="15269">TWW60*$C$65*$C67</f>
        <v>0</v>
      </c>
      <c r="TWY67" s="824">
        <f t="shared" ref="TWY67" si="15270">TWY60*$C$65*$C67</f>
        <v>0</v>
      </c>
      <c r="TXA67" s="824">
        <f t="shared" ref="TXA67" si="15271">TXA60*$C$65*$C67</f>
        <v>0</v>
      </c>
      <c r="TXC67" s="824">
        <f t="shared" ref="TXC67" si="15272">TXC60*$C$65*$C67</f>
        <v>0</v>
      </c>
      <c r="TXE67" s="824">
        <f t="shared" ref="TXE67" si="15273">TXE60*$C$65*$C67</f>
        <v>0</v>
      </c>
      <c r="TXG67" s="824">
        <f t="shared" ref="TXG67" si="15274">TXG60*$C$65*$C67</f>
        <v>0</v>
      </c>
      <c r="TXI67" s="824">
        <f t="shared" ref="TXI67" si="15275">TXI60*$C$65*$C67</f>
        <v>0</v>
      </c>
      <c r="TXK67" s="824">
        <f t="shared" ref="TXK67" si="15276">TXK60*$C$65*$C67</f>
        <v>0</v>
      </c>
      <c r="TXM67" s="824">
        <f t="shared" ref="TXM67" si="15277">TXM60*$C$65*$C67</f>
        <v>0</v>
      </c>
      <c r="TXO67" s="824">
        <f t="shared" ref="TXO67" si="15278">TXO60*$C$65*$C67</f>
        <v>0</v>
      </c>
      <c r="TXQ67" s="824">
        <f t="shared" ref="TXQ67" si="15279">TXQ60*$C$65*$C67</f>
        <v>0</v>
      </c>
      <c r="TXS67" s="824">
        <f t="shared" ref="TXS67" si="15280">TXS60*$C$65*$C67</f>
        <v>0</v>
      </c>
      <c r="TXU67" s="824">
        <f t="shared" ref="TXU67" si="15281">TXU60*$C$65*$C67</f>
        <v>0</v>
      </c>
      <c r="TXW67" s="824">
        <f t="shared" ref="TXW67" si="15282">TXW60*$C$65*$C67</f>
        <v>0</v>
      </c>
      <c r="TXY67" s="824">
        <f t="shared" ref="TXY67" si="15283">TXY60*$C$65*$C67</f>
        <v>0</v>
      </c>
      <c r="TYA67" s="824">
        <f t="shared" ref="TYA67" si="15284">TYA60*$C$65*$C67</f>
        <v>0</v>
      </c>
      <c r="TYC67" s="824">
        <f t="shared" ref="TYC67" si="15285">TYC60*$C$65*$C67</f>
        <v>0</v>
      </c>
      <c r="TYE67" s="824">
        <f t="shared" ref="TYE67" si="15286">TYE60*$C$65*$C67</f>
        <v>0</v>
      </c>
      <c r="TYG67" s="824">
        <f t="shared" ref="TYG67" si="15287">TYG60*$C$65*$C67</f>
        <v>0</v>
      </c>
      <c r="TYI67" s="824">
        <f t="shared" ref="TYI67" si="15288">TYI60*$C$65*$C67</f>
        <v>0</v>
      </c>
      <c r="TYK67" s="824">
        <f t="shared" ref="TYK67" si="15289">TYK60*$C$65*$C67</f>
        <v>0</v>
      </c>
      <c r="TYM67" s="824">
        <f t="shared" ref="TYM67" si="15290">TYM60*$C$65*$C67</f>
        <v>0</v>
      </c>
      <c r="TYO67" s="824">
        <f t="shared" ref="TYO67" si="15291">TYO60*$C$65*$C67</f>
        <v>0</v>
      </c>
      <c r="TYQ67" s="824">
        <f t="shared" ref="TYQ67" si="15292">TYQ60*$C$65*$C67</f>
        <v>0</v>
      </c>
      <c r="TYS67" s="824">
        <f t="shared" ref="TYS67" si="15293">TYS60*$C$65*$C67</f>
        <v>0</v>
      </c>
      <c r="TYU67" s="824">
        <f t="shared" ref="TYU67" si="15294">TYU60*$C$65*$C67</f>
        <v>0</v>
      </c>
      <c r="TYW67" s="824">
        <f t="shared" ref="TYW67" si="15295">TYW60*$C$65*$C67</f>
        <v>0</v>
      </c>
      <c r="TYY67" s="824">
        <f t="shared" ref="TYY67" si="15296">TYY60*$C$65*$C67</f>
        <v>0</v>
      </c>
      <c r="TZA67" s="824">
        <f t="shared" ref="TZA67" si="15297">TZA60*$C$65*$C67</f>
        <v>0</v>
      </c>
      <c r="TZC67" s="824">
        <f t="shared" ref="TZC67" si="15298">TZC60*$C$65*$C67</f>
        <v>0</v>
      </c>
      <c r="TZE67" s="824">
        <f t="shared" ref="TZE67" si="15299">TZE60*$C$65*$C67</f>
        <v>0</v>
      </c>
      <c r="TZG67" s="824">
        <f t="shared" ref="TZG67" si="15300">TZG60*$C$65*$C67</f>
        <v>0</v>
      </c>
      <c r="TZI67" s="824">
        <f t="shared" ref="TZI67" si="15301">TZI60*$C$65*$C67</f>
        <v>0</v>
      </c>
      <c r="TZK67" s="824">
        <f t="shared" ref="TZK67" si="15302">TZK60*$C$65*$C67</f>
        <v>0</v>
      </c>
      <c r="TZM67" s="824">
        <f t="shared" ref="TZM67" si="15303">TZM60*$C$65*$C67</f>
        <v>0</v>
      </c>
      <c r="TZO67" s="824">
        <f t="shared" ref="TZO67" si="15304">TZO60*$C$65*$C67</f>
        <v>0</v>
      </c>
      <c r="TZQ67" s="824">
        <f t="shared" ref="TZQ67" si="15305">TZQ60*$C$65*$C67</f>
        <v>0</v>
      </c>
      <c r="TZS67" s="824">
        <f t="shared" ref="TZS67" si="15306">TZS60*$C$65*$C67</f>
        <v>0</v>
      </c>
      <c r="TZU67" s="824">
        <f t="shared" ref="TZU67" si="15307">TZU60*$C$65*$C67</f>
        <v>0</v>
      </c>
      <c r="TZW67" s="824">
        <f t="shared" ref="TZW67" si="15308">TZW60*$C$65*$C67</f>
        <v>0</v>
      </c>
      <c r="TZY67" s="824">
        <f t="shared" ref="TZY67" si="15309">TZY60*$C$65*$C67</f>
        <v>0</v>
      </c>
      <c r="UAA67" s="824">
        <f t="shared" ref="UAA67" si="15310">UAA60*$C$65*$C67</f>
        <v>0</v>
      </c>
      <c r="UAC67" s="824">
        <f t="shared" ref="UAC67" si="15311">UAC60*$C$65*$C67</f>
        <v>0</v>
      </c>
      <c r="UAE67" s="824">
        <f t="shared" ref="UAE67" si="15312">UAE60*$C$65*$C67</f>
        <v>0</v>
      </c>
      <c r="UAG67" s="824">
        <f t="shared" ref="UAG67" si="15313">UAG60*$C$65*$C67</f>
        <v>0</v>
      </c>
      <c r="UAI67" s="824">
        <f t="shared" ref="UAI67" si="15314">UAI60*$C$65*$C67</f>
        <v>0</v>
      </c>
      <c r="UAK67" s="824">
        <f t="shared" ref="UAK67" si="15315">UAK60*$C$65*$C67</f>
        <v>0</v>
      </c>
      <c r="UAM67" s="824">
        <f t="shared" ref="UAM67" si="15316">UAM60*$C$65*$C67</f>
        <v>0</v>
      </c>
      <c r="UAO67" s="824">
        <f t="shared" ref="UAO67" si="15317">UAO60*$C$65*$C67</f>
        <v>0</v>
      </c>
      <c r="UAQ67" s="824">
        <f t="shared" ref="UAQ67" si="15318">UAQ60*$C$65*$C67</f>
        <v>0</v>
      </c>
      <c r="UAS67" s="824">
        <f t="shared" ref="UAS67" si="15319">UAS60*$C$65*$C67</f>
        <v>0</v>
      </c>
      <c r="UAU67" s="824">
        <f t="shared" ref="UAU67" si="15320">UAU60*$C$65*$C67</f>
        <v>0</v>
      </c>
      <c r="UAW67" s="824">
        <f t="shared" ref="UAW67" si="15321">UAW60*$C$65*$C67</f>
        <v>0</v>
      </c>
      <c r="UAY67" s="824">
        <f t="shared" ref="UAY67" si="15322">UAY60*$C$65*$C67</f>
        <v>0</v>
      </c>
      <c r="UBA67" s="824">
        <f t="shared" ref="UBA67" si="15323">UBA60*$C$65*$C67</f>
        <v>0</v>
      </c>
      <c r="UBC67" s="824">
        <f t="shared" ref="UBC67" si="15324">UBC60*$C$65*$C67</f>
        <v>0</v>
      </c>
      <c r="UBE67" s="824">
        <f t="shared" ref="UBE67" si="15325">UBE60*$C$65*$C67</f>
        <v>0</v>
      </c>
      <c r="UBG67" s="824">
        <f t="shared" ref="UBG67" si="15326">UBG60*$C$65*$C67</f>
        <v>0</v>
      </c>
      <c r="UBI67" s="824">
        <f t="shared" ref="UBI67" si="15327">UBI60*$C$65*$C67</f>
        <v>0</v>
      </c>
      <c r="UBK67" s="824">
        <f t="shared" ref="UBK67" si="15328">UBK60*$C$65*$C67</f>
        <v>0</v>
      </c>
      <c r="UBM67" s="824">
        <f t="shared" ref="UBM67" si="15329">UBM60*$C$65*$C67</f>
        <v>0</v>
      </c>
      <c r="UBO67" s="824">
        <f t="shared" ref="UBO67" si="15330">UBO60*$C$65*$C67</f>
        <v>0</v>
      </c>
      <c r="UBQ67" s="824">
        <f t="shared" ref="UBQ67" si="15331">UBQ60*$C$65*$C67</f>
        <v>0</v>
      </c>
      <c r="UBS67" s="824">
        <f t="shared" ref="UBS67" si="15332">UBS60*$C$65*$C67</f>
        <v>0</v>
      </c>
      <c r="UBU67" s="824">
        <f t="shared" ref="UBU67" si="15333">UBU60*$C$65*$C67</f>
        <v>0</v>
      </c>
      <c r="UBW67" s="824">
        <f t="shared" ref="UBW67" si="15334">UBW60*$C$65*$C67</f>
        <v>0</v>
      </c>
      <c r="UBY67" s="824">
        <f t="shared" ref="UBY67" si="15335">UBY60*$C$65*$C67</f>
        <v>0</v>
      </c>
      <c r="UCA67" s="824">
        <f t="shared" ref="UCA67" si="15336">UCA60*$C$65*$C67</f>
        <v>0</v>
      </c>
      <c r="UCC67" s="824">
        <f t="shared" ref="UCC67" si="15337">UCC60*$C$65*$C67</f>
        <v>0</v>
      </c>
      <c r="UCE67" s="824">
        <f t="shared" ref="UCE67" si="15338">UCE60*$C$65*$C67</f>
        <v>0</v>
      </c>
      <c r="UCG67" s="824">
        <f t="shared" ref="UCG67" si="15339">UCG60*$C$65*$C67</f>
        <v>0</v>
      </c>
      <c r="UCI67" s="824">
        <f t="shared" ref="UCI67" si="15340">UCI60*$C$65*$C67</f>
        <v>0</v>
      </c>
      <c r="UCK67" s="824">
        <f t="shared" ref="UCK67" si="15341">UCK60*$C$65*$C67</f>
        <v>0</v>
      </c>
      <c r="UCM67" s="824">
        <f t="shared" ref="UCM67" si="15342">UCM60*$C$65*$C67</f>
        <v>0</v>
      </c>
      <c r="UCO67" s="824">
        <f t="shared" ref="UCO67" si="15343">UCO60*$C$65*$C67</f>
        <v>0</v>
      </c>
      <c r="UCQ67" s="824">
        <f t="shared" ref="UCQ67" si="15344">UCQ60*$C$65*$C67</f>
        <v>0</v>
      </c>
      <c r="UCS67" s="824">
        <f t="shared" ref="UCS67" si="15345">UCS60*$C$65*$C67</f>
        <v>0</v>
      </c>
      <c r="UCU67" s="824">
        <f t="shared" ref="UCU67" si="15346">UCU60*$C$65*$C67</f>
        <v>0</v>
      </c>
      <c r="UCW67" s="824">
        <f t="shared" ref="UCW67" si="15347">UCW60*$C$65*$C67</f>
        <v>0</v>
      </c>
      <c r="UCY67" s="824">
        <f t="shared" ref="UCY67" si="15348">UCY60*$C$65*$C67</f>
        <v>0</v>
      </c>
      <c r="UDA67" s="824">
        <f t="shared" ref="UDA67" si="15349">UDA60*$C$65*$C67</f>
        <v>0</v>
      </c>
      <c r="UDC67" s="824">
        <f t="shared" ref="UDC67" si="15350">UDC60*$C$65*$C67</f>
        <v>0</v>
      </c>
      <c r="UDE67" s="824">
        <f t="shared" ref="UDE67" si="15351">UDE60*$C$65*$C67</f>
        <v>0</v>
      </c>
      <c r="UDG67" s="824">
        <f t="shared" ref="UDG67" si="15352">UDG60*$C$65*$C67</f>
        <v>0</v>
      </c>
      <c r="UDI67" s="824">
        <f t="shared" ref="UDI67" si="15353">UDI60*$C$65*$C67</f>
        <v>0</v>
      </c>
      <c r="UDK67" s="824">
        <f t="shared" ref="UDK67" si="15354">UDK60*$C$65*$C67</f>
        <v>0</v>
      </c>
      <c r="UDM67" s="824">
        <f t="shared" ref="UDM67" si="15355">UDM60*$C$65*$C67</f>
        <v>0</v>
      </c>
      <c r="UDO67" s="824">
        <f t="shared" ref="UDO67" si="15356">UDO60*$C$65*$C67</f>
        <v>0</v>
      </c>
      <c r="UDQ67" s="824">
        <f t="shared" ref="UDQ67" si="15357">UDQ60*$C$65*$C67</f>
        <v>0</v>
      </c>
      <c r="UDS67" s="824">
        <f t="shared" ref="UDS67" si="15358">UDS60*$C$65*$C67</f>
        <v>0</v>
      </c>
      <c r="UDU67" s="824">
        <f t="shared" ref="UDU67" si="15359">UDU60*$C$65*$C67</f>
        <v>0</v>
      </c>
      <c r="UDW67" s="824">
        <f t="shared" ref="UDW67" si="15360">UDW60*$C$65*$C67</f>
        <v>0</v>
      </c>
      <c r="UDY67" s="824">
        <f t="shared" ref="UDY67" si="15361">UDY60*$C$65*$C67</f>
        <v>0</v>
      </c>
      <c r="UEA67" s="824">
        <f t="shared" ref="UEA67" si="15362">UEA60*$C$65*$C67</f>
        <v>0</v>
      </c>
      <c r="UEC67" s="824">
        <f t="shared" ref="UEC67" si="15363">UEC60*$C$65*$C67</f>
        <v>0</v>
      </c>
      <c r="UEE67" s="824">
        <f t="shared" ref="UEE67" si="15364">UEE60*$C$65*$C67</f>
        <v>0</v>
      </c>
      <c r="UEG67" s="824">
        <f t="shared" ref="UEG67" si="15365">UEG60*$C$65*$C67</f>
        <v>0</v>
      </c>
      <c r="UEI67" s="824">
        <f t="shared" ref="UEI67" si="15366">UEI60*$C$65*$C67</f>
        <v>0</v>
      </c>
      <c r="UEK67" s="824">
        <f t="shared" ref="UEK67" si="15367">UEK60*$C$65*$C67</f>
        <v>0</v>
      </c>
      <c r="UEM67" s="824">
        <f t="shared" ref="UEM67" si="15368">UEM60*$C$65*$C67</f>
        <v>0</v>
      </c>
      <c r="UEO67" s="824">
        <f t="shared" ref="UEO67" si="15369">UEO60*$C$65*$C67</f>
        <v>0</v>
      </c>
      <c r="UEQ67" s="824">
        <f t="shared" ref="UEQ67" si="15370">UEQ60*$C$65*$C67</f>
        <v>0</v>
      </c>
      <c r="UES67" s="824">
        <f t="shared" ref="UES67" si="15371">UES60*$C$65*$C67</f>
        <v>0</v>
      </c>
      <c r="UEU67" s="824">
        <f t="shared" ref="UEU67" si="15372">UEU60*$C$65*$C67</f>
        <v>0</v>
      </c>
      <c r="UEW67" s="824">
        <f t="shared" ref="UEW67" si="15373">UEW60*$C$65*$C67</f>
        <v>0</v>
      </c>
      <c r="UEY67" s="824">
        <f t="shared" ref="UEY67" si="15374">UEY60*$C$65*$C67</f>
        <v>0</v>
      </c>
      <c r="UFA67" s="824">
        <f t="shared" ref="UFA67" si="15375">UFA60*$C$65*$C67</f>
        <v>0</v>
      </c>
      <c r="UFC67" s="824">
        <f t="shared" ref="UFC67" si="15376">UFC60*$C$65*$C67</f>
        <v>0</v>
      </c>
      <c r="UFE67" s="824">
        <f t="shared" ref="UFE67" si="15377">UFE60*$C$65*$C67</f>
        <v>0</v>
      </c>
      <c r="UFG67" s="824">
        <f t="shared" ref="UFG67" si="15378">UFG60*$C$65*$C67</f>
        <v>0</v>
      </c>
      <c r="UFI67" s="824">
        <f t="shared" ref="UFI67" si="15379">UFI60*$C$65*$C67</f>
        <v>0</v>
      </c>
      <c r="UFK67" s="824">
        <f t="shared" ref="UFK67" si="15380">UFK60*$C$65*$C67</f>
        <v>0</v>
      </c>
      <c r="UFM67" s="824">
        <f t="shared" ref="UFM67" si="15381">UFM60*$C$65*$C67</f>
        <v>0</v>
      </c>
      <c r="UFO67" s="824">
        <f t="shared" ref="UFO67" si="15382">UFO60*$C$65*$C67</f>
        <v>0</v>
      </c>
      <c r="UFQ67" s="824">
        <f t="shared" ref="UFQ67" si="15383">UFQ60*$C$65*$C67</f>
        <v>0</v>
      </c>
      <c r="UFS67" s="824">
        <f t="shared" ref="UFS67" si="15384">UFS60*$C$65*$C67</f>
        <v>0</v>
      </c>
      <c r="UFU67" s="824">
        <f t="shared" ref="UFU67" si="15385">UFU60*$C$65*$C67</f>
        <v>0</v>
      </c>
      <c r="UFW67" s="824">
        <f t="shared" ref="UFW67" si="15386">UFW60*$C$65*$C67</f>
        <v>0</v>
      </c>
      <c r="UFY67" s="824">
        <f t="shared" ref="UFY67" si="15387">UFY60*$C$65*$C67</f>
        <v>0</v>
      </c>
      <c r="UGA67" s="824">
        <f t="shared" ref="UGA67" si="15388">UGA60*$C$65*$C67</f>
        <v>0</v>
      </c>
      <c r="UGC67" s="824">
        <f t="shared" ref="UGC67" si="15389">UGC60*$C$65*$C67</f>
        <v>0</v>
      </c>
      <c r="UGE67" s="824">
        <f t="shared" ref="UGE67" si="15390">UGE60*$C$65*$C67</f>
        <v>0</v>
      </c>
      <c r="UGG67" s="824">
        <f t="shared" ref="UGG67" si="15391">UGG60*$C$65*$C67</f>
        <v>0</v>
      </c>
      <c r="UGI67" s="824">
        <f t="shared" ref="UGI67" si="15392">UGI60*$C$65*$C67</f>
        <v>0</v>
      </c>
      <c r="UGK67" s="824">
        <f t="shared" ref="UGK67" si="15393">UGK60*$C$65*$C67</f>
        <v>0</v>
      </c>
      <c r="UGM67" s="824">
        <f t="shared" ref="UGM67" si="15394">UGM60*$C$65*$C67</f>
        <v>0</v>
      </c>
      <c r="UGO67" s="824">
        <f t="shared" ref="UGO67" si="15395">UGO60*$C$65*$C67</f>
        <v>0</v>
      </c>
      <c r="UGQ67" s="824">
        <f t="shared" ref="UGQ67" si="15396">UGQ60*$C$65*$C67</f>
        <v>0</v>
      </c>
      <c r="UGS67" s="824">
        <f t="shared" ref="UGS67" si="15397">UGS60*$C$65*$C67</f>
        <v>0</v>
      </c>
      <c r="UGU67" s="824">
        <f t="shared" ref="UGU67" si="15398">UGU60*$C$65*$C67</f>
        <v>0</v>
      </c>
      <c r="UGW67" s="824">
        <f t="shared" ref="UGW67" si="15399">UGW60*$C$65*$C67</f>
        <v>0</v>
      </c>
      <c r="UGY67" s="824">
        <f t="shared" ref="UGY67" si="15400">UGY60*$C$65*$C67</f>
        <v>0</v>
      </c>
      <c r="UHA67" s="824">
        <f t="shared" ref="UHA67" si="15401">UHA60*$C$65*$C67</f>
        <v>0</v>
      </c>
      <c r="UHC67" s="824">
        <f t="shared" ref="UHC67" si="15402">UHC60*$C$65*$C67</f>
        <v>0</v>
      </c>
      <c r="UHE67" s="824">
        <f t="shared" ref="UHE67" si="15403">UHE60*$C$65*$C67</f>
        <v>0</v>
      </c>
      <c r="UHG67" s="824">
        <f t="shared" ref="UHG67" si="15404">UHG60*$C$65*$C67</f>
        <v>0</v>
      </c>
      <c r="UHI67" s="824">
        <f t="shared" ref="UHI67" si="15405">UHI60*$C$65*$C67</f>
        <v>0</v>
      </c>
      <c r="UHK67" s="824">
        <f t="shared" ref="UHK67" si="15406">UHK60*$C$65*$C67</f>
        <v>0</v>
      </c>
      <c r="UHM67" s="824">
        <f t="shared" ref="UHM67" si="15407">UHM60*$C$65*$C67</f>
        <v>0</v>
      </c>
      <c r="UHO67" s="824">
        <f t="shared" ref="UHO67" si="15408">UHO60*$C$65*$C67</f>
        <v>0</v>
      </c>
      <c r="UHQ67" s="824">
        <f t="shared" ref="UHQ67" si="15409">UHQ60*$C$65*$C67</f>
        <v>0</v>
      </c>
      <c r="UHS67" s="824">
        <f t="shared" ref="UHS67" si="15410">UHS60*$C$65*$C67</f>
        <v>0</v>
      </c>
      <c r="UHU67" s="824">
        <f t="shared" ref="UHU67" si="15411">UHU60*$C$65*$C67</f>
        <v>0</v>
      </c>
      <c r="UHW67" s="824">
        <f t="shared" ref="UHW67" si="15412">UHW60*$C$65*$C67</f>
        <v>0</v>
      </c>
      <c r="UHY67" s="824">
        <f t="shared" ref="UHY67" si="15413">UHY60*$C$65*$C67</f>
        <v>0</v>
      </c>
      <c r="UIA67" s="824">
        <f t="shared" ref="UIA67" si="15414">UIA60*$C$65*$C67</f>
        <v>0</v>
      </c>
      <c r="UIC67" s="824">
        <f t="shared" ref="UIC67" si="15415">UIC60*$C$65*$C67</f>
        <v>0</v>
      </c>
      <c r="UIE67" s="824">
        <f t="shared" ref="UIE67" si="15416">UIE60*$C$65*$C67</f>
        <v>0</v>
      </c>
      <c r="UIG67" s="824">
        <f t="shared" ref="UIG67" si="15417">UIG60*$C$65*$C67</f>
        <v>0</v>
      </c>
      <c r="UII67" s="824">
        <f t="shared" ref="UII67" si="15418">UII60*$C$65*$C67</f>
        <v>0</v>
      </c>
      <c r="UIK67" s="824">
        <f t="shared" ref="UIK67" si="15419">UIK60*$C$65*$C67</f>
        <v>0</v>
      </c>
      <c r="UIM67" s="824">
        <f t="shared" ref="UIM67" si="15420">UIM60*$C$65*$C67</f>
        <v>0</v>
      </c>
      <c r="UIO67" s="824">
        <f t="shared" ref="UIO67" si="15421">UIO60*$C$65*$C67</f>
        <v>0</v>
      </c>
      <c r="UIQ67" s="824">
        <f t="shared" ref="UIQ67" si="15422">UIQ60*$C$65*$C67</f>
        <v>0</v>
      </c>
      <c r="UIS67" s="824">
        <f t="shared" ref="UIS67" si="15423">UIS60*$C$65*$C67</f>
        <v>0</v>
      </c>
      <c r="UIU67" s="824">
        <f t="shared" ref="UIU67" si="15424">UIU60*$C$65*$C67</f>
        <v>0</v>
      </c>
      <c r="UIW67" s="824">
        <f t="shared" ref="UIW67" si="15425">UIW60*$C$65*$C67</f>
        <v>0</v>
      </c>
      <c r="UIY67" s="824">
        <f t="shared" ref="UIY67" si="15426">UIY60*$C$65*$C67</f>
        <v>0</v>
      </c>
      <c r="UJA67" s="824">
        <f t="shared" ref="UJA67" si="15427">UJA60*$C$65*$C67</f>
        <v>0</v>
      </c>
      <c r="UJC67" s="824">
        <f t="shared" ref="UJC67" si="15428">UJC60*$C$65*$C67</f>
        <v>0</v>
      </c>
      <c r="UJE67" s="824">
        <f t="shared" ref="UJE67" si="15429">UJE60*$C$65*$C67</f>
        <v>0</v>
      </c>
      <c r="UJG67" s="824">
        <f t="shared" ref="UJG67" si="15430">UJG60*$C$65*$C67</f>
        <v>0</v>
      </c>
      <c r="UJI67" s="824">
        <f t="shared" ref="UJI67" si="15431">UJI60*$C$65*$C67</f>
        <v>0</v>
      </c>
      <c r="UJK67" s="824">
        <f t="shared" ref="UJK67" si="15432">UJK60*$C$65*$C67</f>
        <v>0</v>
      </c>
      <c r="UJM67" s="824">
        <f t="shared" ref="UJM67" si="15433">UJM60*$C$65*$C67</f>
        <v>0</v>
      </c>
      <c r="UJO67" s="824">
        <f t="shared" ref="UJO67" si="15434">UJO60*$C$65*$C67</f>
        <v>0</v>
      </c>
      <c r="UJQ67" s="824">
        <f t="shared" ref="UJQ67" si="15435">UJQ60*$C$65*$C67</f>
        <v>0</v>
      </c>
      <c r="UJS67" s="824">
        <f t="shared" ref="UJS67" si="15436">UJS60*$C$65*$C67</f>
        <v>0</v>
      </c>
      <c r="UJU67" s="824">
        <f t="shared" ref="UJU67" si="15437">UJU60*$C$65*$C67</f>
        <v>0</v>
      </c>
      <c r="UJW67" s="824">
        <f t="shared" ref="UJW67" si="15438">UJW60*$C$65*$C67</f>
        <v>0</v>
      </c>
      <c r="UJY67" s="824">
        <f t="shared" ref="UJY67" si="15439">UJY60*$C$65*$C67</f>
        <v>0</v>
      </c>
      <c r="UKA67" s="824">
        <f t="shared" ref="UKA67" si="15440">UKA60*$C$65*$C67</f>
        <v>0</v>
      </c>
      <c r="UKC67" s="824">
        <f t="shared" ref="UKC67" si="15441">UKC60*$C$65*$C67</f>
        <v>0</v>
      </c>
      <c r="UKE67" s="824">
        <f t="shared" ref="UKE67" si="15442">UKE60*$C$65*$C67</f>
        <v>0</v>
      </c>
      <c r="UKG67" s="824">
        <f t="shared" ref="UKG67" si="15443">UKG60*$C$65*$C67</f>
        <v>0</v>
      </c>
      <c r="UKI67" s="824">
        <f t="shared" ref="UKI67" si="15444">UKI60*$C$65*$C67</f>
        <v>0</v>
      </c>
      <c r="UKK67" s="824">
        <f t="shared" ref="UKK67" si="15445">UKK60*$C$65*$C67</f>
        <v>0</v>
      </c>
      <c r="UKM67" s="824">
        <f t="shared" ref="UKM67" si="15446">UKM60*$C$65*$C67</f>
        <v>0</v>
      </c>
      <c r="UKO67" s="824">
        <f t="shared" ref="UKO67" si="15447">UKO60*$C$65*$C67</f>
        <v>0</v>
      </c>
      <c r="UKQ67" s="824">
        <f t="shared" ref="UKQ67" si="15448">UKQ60*$C$65*$C67</f>
        <v>0</v>
      </c>
      <c r="UKS67" s="824">
        <f t="shared" ref="UKS67" si="15449">UKS60*$C$65*$C67</f>
        <v>0</v>
      </c>
      <c r="UKU67" s="824">
        <f t="shared" ref="UKU67" si="15450">UKU60*$C$65*$C67</f>
        <v>0</v>
      </c>
      <c r="UKW67" s="824">
        <f t="shared" ref="UKW67" si="15451">UKW60*$C$65*$C67</f>
        <v>0</v>
      </c>
      <c r="UKY67" s="824">
        <f t="shared" ref="UKY67" si="15452">UKY60*$C$65*$C67</f>
        <v>0</v>
      </c>
      <c r="ULA67" s="824">
        <f t="shared" ref="ULA67" si="15453">ULA60*$C$65*$C67</f>
        <v>0</v>
      </c>
      <c r="ULC67" s="824">
        <f t="shared" ref="ULC67" si="15454">ULC60*$C$65*$C67</f>
        <v>0</v>
      </c>
      <c r="ULE67" s="824">
        <f t="shared" ref="ULE67" si="15455">ULE60*$C$65*$C67</f>
        <v>0</v>
      </c>
      <c r="ULG67" s="824">
        <f t="shared" ref="ULG67" si="15456">ULG60*$C$65*$C67</f>
        <v>0</v>
      </c>
      <c r="ULI67" s="824">
        <f t="shared" ref="ULI67" si="15457">ULI60*$C$65*$C67</f>
        <v>0</v>
      </c>
      <c r="ULK67" s="824">
        <f t="shared" ref="ULK67" si="15458">ULK60*$C$65*$C67</f>
        <v>0</v>
      </c>
      <c r="ULM67" s="824">
        <f t="shared" ref="ULM67" si="15459">ULM60*$C$65*$C67</f>
        <v>0</v>
      </c>
      <c r="ULO67" s="824">
        <f t="shared" ref="ULO67" si="15460">ULO60*$C$65*$C67</f>
        <v>0</v>
      </c>
      <c r="ULQ67" s="824">
        <f t="shared" ref="ULQ67" si="15461">ULQ60*$C$65*$C67</f>
        <v>0</v>
      </c>
      <c r="ULS67" s="824">
        <f t="shared" ref="ULS67" si="15462">ULS60*$C$65*$C67</f>
        <v>0</v>
      </c>
      <c r="ULU67" s="824">
        <f t="shared" ref="ULU67" si="15463">ULU60*$C$65*$C67</f>
        <v>0</v>
      </c>
      <c r="ULW67" s="824">
        <f t="shared" ref="ULW67" si="15464">ULW60*$C$65*$C67</f>
        <v>0</v>
      </c>
      <c r="ULY67" s="824">
        <f t="shared" ref="ULY67" si="15465">ULY60*$C$65*$C67</f>
        <v>0</v>
      </c>
      <c r="UMA67" s="824">
        <f t="shared" ref="UMA67" si="15466">UMA60*$C$65*$C67</f>
        <v>0</v>
      </c>
      <c r="UMC67" s="824">
        <f t="shared" ref="UMC67" si="15467">UMC60*$C$65*$C67</f>
        <v>0</v>
      </c>
      <c r="UME67" s="824">
        <f t="shared" ref="UME67" si="15468">UME60*$C$65*$C67</f>
        <v>0</v>
      </c>
      <c r="UMG67" s="824">
        <f t="shared" ref="UMG67" si="15469">UMG60*$C$65*$C67</f>
        <v>0</v>
      </c>
      <c r="UMI67" s="824">
        <f t="shared" ref="UMI67" si="15470">UMI60*$C$65*$C67</f>
        <v>0</v>
      </c>
      <c r="UMK67" s="824">
        <f t="shared" ref="UMK67" si="15471">UMK60*$C$65*$C67</f>
        <v>0</v>
      </c>
      <c r="UMM67" s="824">
        <f t="shared" ref="UMM67" si="15472">UMM60*$C$65*$C67</f>
        <v>0</v>
      </c>
      <c r="UMO67" s="824">
        <f t="shared" ref="UMO67" si="15473">UMO60*$C$65*$C67</f>
        <v>0</v>
      </c>
      <c r="UMQ67" s="824">
        <f t="shared" ref="UMQ67" si="15474">UMQ60*$C$65*$C67</f>
        <v>0</v>
      </c>
      <c r="UMS67" s="824">
        <f t="shared" ref="UMS67" si="15475">UMS60*$C$65*$C67</f>
        <v>0</v>
      </c>
      <c r="UMU67" s="824">
        <f t="shared" ref="UMU67" si="15476">UMU60*$C$65*$C67</f>
        <v>0</v>
      </c>
      <c r="UMW67" s="824">
        <f t="shared" ref="UMW67" si="15477">UMW60*$C$65*$C67</f>
        <v>0</v>
      </c>
      <c r="UMY67" s="824">
        <f t="shared" ref="UMY67" si="15478">UMY60*$C$65*$C67</f>
        <v>0</v>
      </c>
      <c r="UNA67" s="824">
        <f t="shared" ref="UNA67" si="15479">UNA60*$C$65*$C67</f>
        <v>0</v>
      </c>
      <c r="UNC67" s="824">
        <f t="shared" ref="UNC67" si="15480">UNC60*$C$65*$C67</f>
        <v>0</v>
      </c>
      <c r="UNE67" s="824">
        <f t="shared" ref="UNE67" si="15481">UNE60*$C$65*$C67</f>
        <v>0</v>
      </c>
      <c r="UNG67" s="824">
        <f t="shared" ref="UNG67" si="15482">UNG60*$C$65*$C67</f>
        <v>0</v>
      </c>
      <c r="UNI67" s="824">
        <f t="shared" ref="UNI67" si="15483">UNI60*$C$65*$C67</f>
        <v>0</v>
      </c>
      <c r="UNK67" s="824">
        <f t="shared" ref="UNK67" si="15484">UNK60*$C$65*$C67</f>
        <v>0</v>
      </c>
      <c r="UNM67" s="824">
        <f t="shared" ref="UNM67" si="15485">UNM60*$C$65*$C67</f>
        <v>0</v>
      </c>
      <c r="UNO67" s="824">
        <f t="shared" ref="UNO67" si="15486">UNO60*$C$65*$C67</f>
        <v>0</v>
      </c>
      <c r="UNQ67" s="824">
        <f t="shared" ref="UNQ67" si="15487">UNQ60*$C$65*$C67</f>
        <v>0</v>
      </c>
      <c r="UNS67" s="824">
        <f t="shared" ref="UNS67" si="15488">UNS60*$C$65*$C67</f>
        <v>0</v>
      </c>
      <c r="UNU67" s="824">
        <f t="shared" ref="UNU67" si="15489">UNU60*$C$65*$C67</f>
        <v>0</v>
      </c>
      <c r="UNW67" s="824">
        <f t="shared" ref="UNW67" si="15490">UNW60*$C$65*$C67</f>
        <v>0</v>
      </c>
      <c r="UNY67" s="824">
        <f t="shared" ref="UNY67" si="15491">UNY60*$C$65*$C67</f>
        <v>0</v>
      </c>
      <c r="UOA67" s="824">
        <f t="shared" ref="UOA67" si="15492">UOA60*$C$65*$C67</f>
        <v>0</v>
      </c>
      <c r="UOC67" s="824">
        <f t="shared" ref="UOC67" si="15493">UOC60*$C$65*$C67</f>
        <v>0</v>
      </c>
      <c r="UOE67" s="824">
        <f t="shared" ref="UOE67" si="15494">UOE60*$C$65*$C67</f>
        <v>0</v>
      </c>
      <c r="UOG67" s="824">
        <f t="shared" ref="UOG67" si="15495">UOG60*$C$65*$C67</f>
        <v>0</v>
      </c>
      <c r="UOI67" s="824">
        <f t="shared" ref="UOI67" si="15496">UOI60*$C$65*$C67</f>
        <v>0</v>
      </c>
      <c r="UOK67" s="824">
        <f t="shared" ref="UOK67" si="15497">UOK60*$C$65*$C67</f>
        <v>0</v>
      </c>
      <c r="UOM67" s="824">
        <f t="shared" ref="UOM67" si="15498">UOM60*$C$65*$C67</f>
        <v>0</v>
      </c>
      <c r="UOO67" s="824">
        <f t="shared" ref="UOO67" si="15499">UOO60*$C$65*$C67</f>
        <v>0</v>
      </c>
      <c r="UOQ67" s="824">
        <f t="shared" ref="UOQ67" si="15500">UOQ60*$C$65*$C67</f>
        <v>0</v>
      </c>
      <c r="UOS67" s="824">
        <f t="shared" ref="UOS67" si="15501">UOS60*$C$65*$C67</f>
        <v>0</v>
      </c>
      <c r="UOU67" s="824">
        <f t="shared" ref="UOU67" si="15502">UOU60*$C$65*$C67</f>
        <v>0</v>
      </c>
      <c r="UOW67" s="824">
        <f t="shared" ref="UOW67" si="15503">UOW60*$C$65*$C67</f>
        <v>0</v>
      </c>
      <c r="UOY67" s="824">
        <f t="shared" ref="UOY67" si="15504">UOY60*$C$65*$C67</f>
        <v>0</v>
      </c>
      <c r="UPA67" s="824">
        <f t="shared" ref="UPA67" si="15505">UPA60*$C$65*$C67</f>
        <v>0</v>
      </c>
      <c r="UPC67" s="824">
        <f t="shared" ref="UPC67" si="15506">UPC60*$C$65*$C67</f>
        <v>0</v>
      </c>
      <c r="UPE67" s="824">
        <f t="shared" ref="UPE67" si="15507">UPE60*$C$65*$C67</f>
        <v>0</v>
      </c>
      <c r="UPG67" s="824">
        <f t="shared" ref="UPG67" si="15508">UPG60*$C$65*$C67</f>
        <v>0</v>
      </c>
      <c r="UPI67" s="824">
        <f t="shared" ref="UPI67" si="15509">UPI60*$C$65*$C67</f>
        <v>0</v>
      </c>
      <c r="UPK67" s="824">
        <f t="shared" ref="UPK67" si="15510">UPK60*$C$65*$C67</f>
        <v>0</v>
      </c>
      <c r="UPM67" s="824">
        <f t="shared" ref="UPM67" si="15511">UPM60*$C$65*$C67</f>
        <v>0</v>
      </c>
      <c r="UPO67" s="824">
        <f t="shared" ref="UPO67" si="15512">UPO60*$C$65*$C67</f>
        <v>0</v>
      </c>
      <c r="UPQ67" s="824">
        <f t="shared" ref="UPQ67" si="15513">UPQ60*$C$65*$C67</f>
        <v>0</v>
      </c>
      <c r="UPS67" s="824">
        <f t="shared" ref="UPS67" si="15514">UPS60*$C$65*$C67</f>
        <v>0</v>
      </c>
      <c r="UPU67" s="824">
        <f t="shared" ref="UPU67" si="15515">UPU60*$C$65*$C67</f>
        <v>0</v>
      </c>
      <c r="UPW67" s="824">
        <f t="shared" ref="UPW67" si="15516">UPW60*$C$65*$C67</f>
        <v>0</v>
      </c>
      <c r="UPY67" s="824">
        <f t="shared" ref="UPY67" si="15517">UPY60*$C$65*$C67</f>
        <v>0</v>
      </c>
      <c r="UQA67" s="824">
        <f t="shared" ref="UQA67" si="15518">UQA60*$C$65*$C67</f>
        <v>0</v>
      </c>
      <c r="UQC67" s="824">
        <f t="shared" ref="UQC67" si="15519">UQC60*$C$65*$C67</f>
        <v>0</v>
      </c>
      <c r="UQE67" s="824">
        <f t="shared" ref="UQE67" si="15520">UQE60*$C$65*$C67</f>
        <v>0</v>
      </c>
      <c r="UQG67" s="824">
        <f t="shared" ref="UQG67" si="15521">UQG60*$C$65*$C67</f>
        <v>0</v>
      </c>
      <c r="UQI67" s="824">
        <f t="shared" ref="UQI67" si="15522">UQI60*$C$65*$C67</f>
        <v>0</v>
      </c>
      <c r="UQK67" s="824">
        <f t="shared" ref="UQK67" si="15523">UQK60*$C$65*$C67</f>
        <v>0</v>
      </c>
      <c r="UQM67" s="824">
        <f t="shared" ref="UQM67" si="15524">UQM60*$C$65*$C67</f>
        <v>0</v>
      </c>
      <c r="UQO67" s="824">
        <f t="shared" ref="UQO67" si="15525">UQO60*$C$65*$C67</f>
        <v>0</v>
      </c>
      <c r="UQQ67" s="824">
        <f t="shared" ref="UQQ67" si="15526">UQQ60*$C$65*$C67</f>
        <v>0</v>
      </c>
      <c r="UQS67" s="824">
        <f t="shared" ref="UQS67" si="15527">UQS60*$C$65*$C67</f>
        <v>0</v>
      </c>
      <c r="UQU67" s="824">
        <f t="shared" ref="UQU67" si="15528">UQU60*$C$65*$C67</f>
        <v>0</v>
      </c>
      <c r="UQW67" s="824">
        <f t="shared" ref="UQW67" si="15529">UQW60*$C$65*$C67</f>
        <v>0</v>
      </c>
      <c r="UQY67" s="824">
        <f t="shared" ref="UQY67" si="15530">UQY60*$C$65*$C67</f>
        <v>0</v>
      </c>
      <c r="URA67" s="824">
        <f t="shared" ref="URA67" si="15531">URA60*$C$65*$C67</f>
        <v>0</v>
      </c>
      <c r="URC67" s="824">
        <f t="shared" ref="URC67" si="15532">URC60*$C$65*$C67</f>
        <v>0</v>
      </c>
      <c r="URE67" s="824">
        <f t="shared" ref="URE67" si="15533">URE60*$C$65*$C67</f>
        <v>0</v>
      </c>
      <c r="URG67" s="824">
        <f t="shared" ref="URG67" si="15534">URG60*$C$65*$C67</f>
        <v>0</v>
      </c>
      <c r="URI67" s="824">
        <f t="shared" ref="URI67" si="15535">URI60*$C$65*$C67</f>
        <v>0</v>
      </c>
      <c r="URK67" s="824">
        <f t="shared" ref="URK67" si="15536">URK60*$C$65*$C67</f>
        <v>0</v>
      </c>
      <c r="URM67" s="824">
        <f t="shared" ref="URM67" si="15537">URM60*$C$65*$C67</f>
        <v>0</v>
      </c>
      <c r="URO67" s="824">
        <f t="shared" ref="URO67" si="15538">URO60*$C$65*$C67</f>
        <v>0</v>
      </c>
      <c r="URQ67" s="824">
        <f t="shared" ref="URQ67" si="15539">URQ60*$C$65*$C67</f>
        <v>0</v>
      </c>
      <c r="URS67" s="824">
        <f t="shared" ref="URS67" si="15540">URS60*$C$65*$C67</f>
        <v>0</v>
      </c>
      <c r="URU67" s="824">
        <f t="shared" ref="URU67" si="15541">URU60*$C$65*$C67</f>
        <v>0</v>
      </c>
      <c r="URW67" s="824">
        <f t="shared" ref="URW67" si="15542">URW60*$C$65*$C67</f>
        <v>0</v>
      </c>
      <c r="URY67" s="824">
        <f t="shared" ref="URY67" si="15543">URY60*$C$65*$C67</f>
        <v>0</v>
      </c>
      <c r="USA67" s="824">
        <f t="shared" ref="USA67" si="15544">USA60*$C$65*$C67</f>
        <v>0</v>
      </c>
      <c r="USC67" s="824">
        <f t="shared" ref="USC67" si="15545">USC60*$C$65*$C67</f>
        <v>0</v>
      </c>
      <c r="USE67" s="824">
        <f t="shared" ref="USE67" si="15546">USE60*$C$65*$C67</f>
        <v>0</v>
      </c>
      <c r="USG67" s="824">
        <f t="shared" ref="USG67" si="15547">USG60*$C$65*$C67</f>
        <v>0</v>
      </c>
      <c r="USI67" s="824">
        <f t="shared" ref="USI67" si="15548">USI60*$C$65*$C67</f>
        <v>0</v>
      </c>
      <c r="USK67" s="824">
        <f t="shared" ref="USK67" si="15549">USK60*$C$65*$C67</f>
        <v>0</v>
      </c>
      <c r="USM67" s="824">
        <f t="shared" ref="USM67" si="15550">USM60*$C$65*$C67</f>
        <v>0</v>
      </c>
      <c r="USO67" s="824">
        <f t="shared" ref="USO67" si="15551">USO60*$C$65*$C67</f>
        <v>0</v>
      </c>
      <c r="USQ67" s="824">
        <f t="shared" ref="USQ67" si="15552">USQ60*$C$65*$C67</f>
        <v>0</v>
      </c>
      <c r="USS67" s="824">
        <f t="shared" ref="USS67" si="15553">USS60*$C$65*$C67</f>
        <v>0</v>
      </c>
      <c r="USU67" s="824">
        <f t="shared" ref="USU67" si="15554">USU60*$C$65*$C67</f>
        <v>0</v>
      </c>
      <c r="USW67" s="824">
        <f t="shared" ref="USW67" si="15555">USW60*$C$65*$C67</f>
        <v>0</v>
      </c>
      <c r="USY67" s="824">
        <f t="shared" ref="USY67" si="15556">USY60*$C$65*$C67</f>
        <v>0</v>
      </c>
      <c r="UTA67" s="824">
        <f t="shared" ref="UTA67" si="15557">UTA60*$C$65*$C67</f>
        <v>0</v>
      </c>
      <c r="UTC67" s="824">
        <f t="shared" ref="UTC67" si="15558">UTC60*$C$65*$C67</f>
        <v>0</v>
      </c>
      <c r="UTE67" s="824">
        <f t="shared" ref="UTE67" si="15559">UTE60*$C$65*$C67</f>
        <v>0</v>
      </c>
      <c r="UTG67" s="824">
        <f t="shared" ref="UTG67" si="15560">UTG60*$C$65*$C67</f>
        <v>0</v>
      </c>
      <c r="UTI67" s="824">
        <f t="shared" ref="UTI67" si="15561">UTI60*$C$65*$C67</f>
        <v>0</v>
      </c>
      <c r="UTK67" s="824">
        <f t="shared" ref="UTK67" si="15562">UTK60*$C$65*$C67</f>
        <v>0</v>
      </c>
      <c r="UTM67" s="824">
        <f t="shared" ref="UTM67" si="15563">UTM60*$C$65*$C67</f>
        <v>0</v>
      </c>
      <c r="UTO67" s="824">
        <f t="shared" ref="UTO67" si="15564">UTO60*$C$65*$C67</f>
        <v>0</v>
      </c>
      <c r="UTQ67" s="824">
        <f t="shared" ref="UTQ67" si="15565">UTQ60*$C$65*$C67</f>
        <v>0</v>
      </c>
      <c r="UTS67" s="824">
        <f t="shared" ref="UTS67" si="15566">UTS60*$C$65*$C67</f>
        <v>0</v>
      </c>
      <c r="UTU67" s="824">
        <f t="shared" ref="UTU67" si="15567">UTU60*$C$65*$C67</f>
        <v>0</v>
      </c>
      <c r="UTW67" s="824">
        <f t="shared" ref="UTW67" si="15568">UTW60*$C$65*$C67</f>
        <v>0</v>
      </c>
      <c r="UTY67" s="824">
        <f t="shared" ref="UTY67" si="15569">UTY60*$C$65*$C67</f>
        <v>0</v>
      </c>
      <c r="UUA67" s="824">
        <f t="shared" ref="UUA67" si="15570">UUA60*$C$65*$C67</f>
        <v>0</v>
      </c>
      <c r="UUC67" s="824">
        <f t="shared" ref="UUC67" si="15571">UUC60*$C$65*$C67</f>
        <v>0</v>
      </c>
      <c r="UUE67" s="824">
        <f t="shared" ref="UUE67" si="15572">UUE60*$C$65*$C67</f>
        <v>0</v>
      </c>
      <c r="UUG67" s="824">
        <f t="shared" ref="UUG67" si="15573">UUG60*$C$65*$C67</f>
        <v>0</v>
      </c>
      <c r="UUI67" s="824">
        <f t="shared" ref="UUI67" si="15574">UUI60*$C$65*$C67</f>
        <v>0</v>
      </c>
      <c r="UUK67" s="824">
        <f t="shared" ref="UUK67" si="15575">UUK60*$C$65*$C67</f>
        <v>0</v>
      </c>
      <c r="UUM67" s="824">
        <f t="shared" ref="UUM67" si="15576">UUM60*$C$65*$C67</f>
        <v>0</v>
      </c>
      <c r="UUO67" s="824">
        <f t="shared" ref="UUO67" si="15577">UUO60*$C$65*$C67</f>
        <v>0</v>
      </c>
      <c r="UUQ67" s="824">
        <f t="shared" ref="UUQ67" si="15578">UUQ60*$C$65*$C67</f>
        <v>0</v>
      </c>
      <c r="UUS67" s="824">
        <f t="shared" ref="UUS67" si="15579">UUS60*$C$65*$C67</f>
        <v>0</v>
      </c>
      <c r="UUU67" s="824">
        <f t="shared" ref="UUU67" si="15580">UUU60*$C$65*$C67</f>
        <v>0</v>
      </c>
      <c r="UUW67" s="824">
        <f t="shared" ref="UUW67" si="15581">UUW60*$C$65*$C67</f>
        <v>0</v>
      </c>
      <c r="UUY67" s="824">
        <f t="shared" ref="UUY67" si="15582">UUY60*$C$65*$C67</f>
        <v>0</v>
      </c>
      <c r="UVA67" s="824">
        <f t="shared" ref="UVA67" si="15583">UVA60*$C$65*$C67</f>
        <v>0</v>
      </c>
      <c r="UVC67" s="824">
        <f t="shared" ref="UVC67" si="15584">UVC60*$C$65*$C67</f>
        <v>0</v>
      </c>
      <c r="UVE67" s="824">
        <f t="shared" ref="UVE67" si="15585">UVE60*$C$65*$C67</f>
        <v>0</v>
      </c>
      <c r="UVG67" s="824">
        <f t="shared" ref="UVG67" si="15586">UVG60*$C$65*$C67</f>
        <v>0</v>
      </c>
      <c r="UVI67" s="824">
        <f t="shared" ref="UVI67" si="15587">UVI60*$C$65*$C67</f>
        <v>0</v>
      </c>
      <c r="UVK67" s="824">
        <f t="shared" ref="UVK67" si="15588">UVK60*$C$65*$C67</f>
        <v>0</v>
      </c>
      <c r="UVM67" s="824">
        <f t="shared" ref="UVM67" si="15589">UVM60*$C$65*$C67</f>
        <v>0</v>
      </c>
      <c r="UVO67" s="824">
        <f t="shared" ref="UVO67" si="15590">UVO60*$C$65*$C67</f>
        <v>0</v>
      </c>
      <c r="UVQ67" s="824">
        <f t="shared" ref="UVQ67" si="15591">UVQ60*$C$65*$C67</f>
        <v>0</v>
      </c>
      <c r="UVS67" s="824">
        <f t="shared" ref="UVS67" si="15592">UVS60*$C$65*$C67</f>
        <v>0</v>
      </c>
      <c r="UVU67" s="824">
        <f t="shared" ref="UVU67" si="15593">UVU60*$C$65*$C67</f>
        <v>0</v>
      </c>
      <c r="UVW67" s="824">
        <f t="shared" ref="UVW67" si="15594">UVW60*$C$65*$C67</f>
        <v>0</v>
      </c>
      <c r="UVY67" s="824">
        <f t="shared" ref="UVY67" si="15595">UVY60*$C$65*$C67</f>
        <v>0</v>
      </c>
      <c r="UWA67" s="824">
        <f t="shared" ref="UWA67" si="15596">UWA60*$C$65*$C67</f>
        <v>0</v>
      </c>
      <c r="UWC67" s="824">
        <f t="shared" ref="UWC67" si="15597">UWC60*$C$65*$C67</f>
        <v>0</v>
      </c>
      <c r="UWE67" s="824">
        <f t="shared" ref="UWE67" si="15598">UWE60*$C$65*$C67</f>
        <v>0</v>
      </c>
      <c r="UWG67" s="824">
        <f t="shared" ref="UWG67" si="15599">UWG60*$C$65*$C67</f>
        <v>0</v>
      </c>
      <c r="UWI67" s="824">
        <f t="shared" ref="UWI67" si="15600">UWI60*$C$65*$C67</f>
        <v>0</v>
      </c>
      <c r="UWK67" s="824">
        <f t="shared" ref="UWK67" si="15601">UWK60*$C$65*$C67</f>
        <v>0</v>
      </c>
      <c r="UWM67" s="824">
        <f t="shared" ref="UWM67" si="15602">UWM60*$C$65*$C67</f>
        <v>0</v>
      </c>
      <c r="UWO67" s="824">
        <f t="shared" ref="UWO67" si="15603">UWO60*$C$65*$C67</f>
        <v>0</v>
      </c>
      <c r="UWQ67" s="824">
        <f t="shared" ref="UWQ67" si="15604">UWQ60*$C$65*$C67</f>
        <v>0</v>
      </c>
      <c r="UWS67" s="824">
        <f t="shared" ref="UWS67" si="15605">UWS60*$C$65*$C67</f>
        <v>0</v>
      </c>
      <c r="UWU67" s="824">
        <f t="shared" ref="UWU67" si="15606">UWU60*$C$65*$C67</f>
        <v>0</v>
      </c>
      <c r="UWW67" s="824">
        <f t="shared" ref="UWW67" si="15607">UWW60*$C$65*$C67</f>
        <v>0</v>
      </c>
      <c r="UWY67" s="824">
        <f t="shared" ref="UWY67" si="15608">UWY60*$C$65*$C67</f>
        <v>0</v>
      </c>
      <c r="UXA67" s="824">
        <f t="shared" ref="UXA67" si="15609">UXA60*$C$65*$C67</f>
        <v>0</v>
      </c>
      <c r="UXC67" s="824">
        <f t="shared" ref="UXC67" si="15610">UXC60*$C$65*$C67</f>
        <v>0</v>
      </c>
      <c r="UXE67" s="824">
        <f t="shared" ref="UXE67" si="15611">UXE60*$C$65*$C67</f>
        <v>0</v>
      </c>
      <c r="UXG67" s="824">
        <f t="shared" ref="UXG67" si="15612">UXG60*$C$65*$C67</f>
        <v>0</v>
      </c>
      <c r="UXI67" s="824">
        <f t="shared" ref="UXI67" si="15613">UXI60*$C$65*$C67</f>
        <v>0</v>
      </c>
      <c r="UXK67" s="824">
        <f t="shared" ref="UXK67" si="15614">UXK60*$C$65*$C67</f>
        <v>0</v>
      </c>
      <c r="UXM67" s="824">
        <f t="shared" ref="UXM67" si="15615">UXM60*$C$65*$C67</f>
        <v>0</v>
      </c>
      <c r="UXO67" s="824">
        <f t="shared" ref="UXO67" si="15616">UXO60*$C$65*$C67</f>
        <v>0</v>
      </c>
      <c r="UXQ67" s="824">
        <f t="shared" ref="UXQ67" si="15617">UXQ60*$C$65*$C67</f>
        <v>0</v>
      </c>
      <c r="UXS67" s="824">
        <f t="shared" ref="UXS67" si="15618">UXS60*$C$65*$C67</f>
        <v>0</v>
      </c>
      <c r="UXU67" s="824">
        <f t="shared" ref="UXU67" si="15619">UXU60*$C$65*$C67</f>
        <v>0</v>
      </c>
      <c r="UXW67" s="824">
        <f t="shared" ref="UXW67" si="15620">UXW60*$C$65*$C67</f>
        <v>0</v>
      </c>
      <c r="UXY67" s="824">
        <f t="shared" ref="UXY67" si="15621">UXY60*$C$65*$C67</f>
        <v>0</v>
      </c>
      <c r="UYA67" s="824">
        <f t="shared" ref="UYA67" si="15622">UYA60*$C$65*$C67</f>
        <v>0</v>
      </c>
      <c r="UYC67" s="824">
        <f t="shared" ref="UYC67" si="15623">UYC60*$C$65*$C67</f>
        <v>0</v>
      </c>
      <c r="UYE67" s="824">
        <f t="shared" ref="UYE67" si="15624">UYE60*$C$65*$C67</f>
        <v>0</v>
      </c>
      <c r="UYG67" s="824">
        <f t="shared" ref="UYG67" si="15625">UYG60*$C$65*$C67</f>
        <v>0</v>
      </c>
      <c r="UYI67" s="824">
        <f t="shared" ref="UYI67" si="15626">UYI60*$C$65*$C67</f>
        <v>0</v>
      </c>
      <c r="UYK67" s="824">
        <f t="shared" ref="UYK67" si="15627">UYK60*$C$65*$C67</f>
        <v>0</v>
      </c>
      <c r="UYM67" s="824">
        <f t="shared" ref="UYM67" si="15628">UYM60*$C$65*$C67</f>
        <v>0</v>
      </c>
      <c r="UYO67" s="824">
        <f t="shared" ref="UYO67" si="15629">UYO60*$C$65*$C67</f>
        <v>0</v>
      </c>
      <c r="UYQ67" s="824">
        <f t="shared" ref="UYQ67" si="15630">UYQ60*$C$65*$C67</f>
        <v>0</v>
      </c>
      <c r="UYS67" s="824">
        <f t="shared" ref="UYS67" si="15631">UYS60*$C$65*$C67</f>
        <v>0</v>
      </c>
      <c r="UYU67" s="824">
        <f t="shared" ref="UYU67" si="15632">UYU60*$C$65*$C67</f>
        <v>0</v>
      </c>
      <c r="UYW67" s="824">
        <f t="shared" ref="UYW67" si="15633">UYW60*$C$65*$C67</f>
        <v>0</v>
      </c>
      <c r="UYY67" s="824">
        <f t="shared" ref="UYY67" si="15634">UYY60*$C$65*$C67</f>
        <v>0</v>
      </c>
      <c r="UZA67" s="824">
        <f t="shared" ref="UZA67" si="15635">UZA60*$C$65*$C67</f>
        <v>0</v>
      </c>
      <c r="UZC67" s="824">
        <f t="shared" ref="UZC67" si="15636">UZC60*$C$65*$C67</f>
        <v>0</v>
      </c>
      <c r="UZE67" s="824">
        <f t="shared" ref="UZE67" si="15637">UZE60*$C$65*$C67</f>
        <v>0</v>
      </c>
      <c r="UZG67" s="824">
        <f t="shared" ref="UZG67" si="15638">UZG60*$C$65*$C67</f>
        <v>0</v>
      </c>
      <c r="UZI67" s="824">
        <f t="shared" ref="UZI67" si="15639">UZI60*$C$65*$C67</f>
        <v>0</v>
      </c>
      <c r="UZK67" s="824">
        <f t="shared" ref="UZK67" si="15640">UZK60*$C$65*$C67</f>
        <v>0</v>
      </c>
      <c r="UZM67" s="824">
        <f t="shared" ref="UZM67" si="15641">UZM60*$C$65*$C67</f>
        <v>0</v>
      </c>
      <c r="UZO67" s="824">
        <f t="shared" ref="UZO67" si="15642">UZO60*$C$65*$C67</f>
        <v>0</v>
      </c>
      <c r="UZQ67" s="824">
        <f t="shared" ref="UZQ67" si="15643">UZQ60*$C$65*$C67</f>
        <v>0</v>
      </c>
      <c r="UZS67" s="824">
        <f t="shared" ref="UZS67" si="15644">UZS60*$C$65*$C67</f>
        <v>0</v>
      </c>
      <c r="UZU67" s="824">
        <f t="shared" ref="UZU67" si="15645">UZU60*$C$65*$C67</f>
        <v>0</v>
      </c>
      <c r="UZW67" s="824">
        <f t="shared" ref="UZW67" si="15646">UZW60*$C$65*$C67</f>
        <v>0</v>
      </c>
      <c r="UZY67" s="824">
        <f t="shared" ref="UZY67" si="15647">UZY60*$C$65*$C67</f>
        <v>0</v>
      </c>
      <c r="VAA67" s="824">
        <f t="shared" ref="VAA67" si="15648">VAA60*$C$65*$C67</f>
        <v>0</v>
      </c>
      <c r="VAC67" s="824">
        <f t="shared" ref="VAC67" si="15649">VAC60*$C$65*$C67</f>
        <v>0</v>
      </c>
      <c r="VAE67" s="824">
        <f t="shared" ref="VAE67" si="15650">VAE60*$C$65*$C67</f>
        <v>0</v>
      </c>
      <c r="VAG67" s="824">
        <f t="shared" ref="VAG67" si="15651">VAG60*$C$65*$C67</f>
        <v>0</v>
      </c>
      <c r="VAI67" s="824">
        <f t="shared" ref="VAI67" si="15652">VAI60*$C$65*$C67</f>
        <v>0</v>
      </c>
      <c r="VAK67" s="824">
        <f t="shared" ref="VAK67" si="15653">VAK60*$C$65*$C67</f>
        <v>0</v>
      </c>
      <c r="VAM67" s="824">
        <f t="shared" ref="VAM67" si="15654">VAM60*$C$65*$C67</f>
        <v>0</v>
      </c>
      <c r="VAO67" s="824">
        <f t="shared" ref="VAO67" si="15655">VAO60*$C$65*$C67</f>
        <v>0</v>
      </c>
      <c r="VAQ67" s="824">
        <f t="shared" ref="VAQ67" si="15656">VAQ60*$C$65*$C67</f>
        <v>0</v>
      </c>
      <c r="VAS67" s="824">
        <f t="shared" ref="VAS67" si="15657">VAS60*$C$65*$C67</f>
        <v>0</v>
      </c>
      <c r="VAU67" s="824">
        <f t="shared" ref="VAU67" si="15658">VAU60*$C$65*$C67</f>
        <v>0</v>
      </c>
      <c r="VAW67" s="824">
        <f t="shared" ref="VAW67" si="15659">VAW60*$C$65*$C67</f>
        <v>0</v>
      </c>
      <c r="VAY67" s="824">
        <f t="shared" ref="VAY67" si="15660">VAY60*$C$65*$C67</f>
        <v>0</v>
      </c>
      <c r="VBA67" s="824">
        <f t="shared" ref="VBA67" si="15661">VBA60*$C$65*$C67</f>
        <v>0</v>
      </c>
      <c r="VBC67" s="824">
        <f t="shared" ref="VBC67" si="15662">VBC60*$C$65*$C67</f>
        <v>0</v>
      </c>
      <c r="VBE67" s="824">
        <f t="shared" ref="VBE67" si="15663">VBE60*$C$65*$C67</f>
        <v>0</v>
      </c>
      <c r="VBG67" s="824">
        <f t="shared" ref="VBG67" si="15664">VBG60*$C$65*$C67</f>
        <v>0</v>
      </c>
      <c r="VBI67" s="824">
        <f t="shared" ref="VBI67" si="15665">VBI60*$C$65*$C67</f>
        <v>0</v>
      </c>
      <c r="VBK67" s="824">
        <f t="shared" ref="VBK67" si="15666">VBK60*$C$65*$C67</f>
        <v>0</v>
      </c>
      <c r="VBM67" s="824">
        <f t="shared" ref="VBM67" si="15667">VBM60*$C$65*$C67</f>
        <v>0</v>
      </c>
      <c r="VBO67" s="824">
        <f t="shared" ref="VBO67" si="15668">VBO60*$C$65*$C67</f>
        <v>0</v>
      </c>
      <c r="VBQ67" s="824">
        <f t="shared" ref="VBQ67" si="15669">VBQ60*$C$65*$C67</f>
        <v>0</v>
      </c>
      <c r="VBS67" s="824">
        <f t="shared" ref="VBS67" si="15670">VBS60*$C$65*$C67</f>
        <v>0</v>
      </c>
      <c r="VBU67" s="824">
        <f t="shared" ref="VBU67" si="15671">VBU60*$C$65*$C67</f>
        <v>0</v>
      </c>
      <c r="VBW67" s="824">
        <f t="shared" ref="VBW67" si="15672">VBW60*$C$65*$C67</f>
        <v>0</v>
      </c>
      <c r="VBY67" s="824">
        <f t="shared" ref="VBY67" si="15673">VBY60*$C$65*$C67</f>
        <v>0</v>
      </c>
      <c r="VCA67" s="824">
        <f t="shared" ref="VCA67" si="15674">VCA60*$C$65*$C67</f>
        <v>0</v>
      </c>
      <c r="VCC67" s="824">
        <f t="shared" ref="VCC67" si="15675">VCC60*$C$65*$C67</f>
        <v>0</v>
      </c>
      <c r="VCE67" s="824">
        <f t="shared" ref="VCE67" si="15676">VCE60*$C$65*$C67</f>
        <v>0</v>
      </c>
      <c r="VCG67" s="824">
        <f t="shared" ref="VCG67" si="15677">VCG60*$C$65*$C67</f>
        <v>0</v>
      </c>
      <c r="VCI67" s="824">
        <f t="shared" ref="VCI67" si="15678">VCI60*$C$65*$C67</f>
        <v>0</v>
      </c>
      <c r="VCK67" s="824">
        <f t="shared" ref="VCK67" si="15679">VCK60*$C$65*$C67</f>
        <v>0</v>
      </c>
      <c r="VCM67" s="824">
        <f t="shared" ref="VCM67" si="15680">VCM60*$C$65*$C67</f>
        <v>0</v>
      </c>
      <c r="VCO67" s="824">
        <f t="shared" ref="VCO67" si="15681">VCO60*$C$65*$C67</f>
        <v>0</v>
      </c>
      <c r="VCQ67" s="824">
        <f t="shared" ref="VCQ67" si="15682">VCQ60*$C$65*$C67</f>
        <v>0</v>
      </c>
      <c r="VCS67" s="824">
        <f t="shared" ref="VCS67" si="15683">VCS60*$C$65*$C67</f>
        <v>0</v>
      </c>
      <c r="VCU67" s="824">
        <f t="shared" ref="VCU67" si="15684">VCU60*$C$65*$C67</f>
        <v>0</v>
      </c>
      <c r="VCW67" s="824">
        <f t="shared" ref="VCW67" si="15685">VCW60*$C$65*$C67</f>
        <v>0</v>
      </c>
      <c r="VCY67" s="824">
        <f t="shared" ref="VCY67" si="15686">VCY60*$C$65*$C67</f>
        <v>0</v>
      </c>
      <c r="VDA67" s="824">
        <f t="shared" ref="VDA67" si="15687">VDA60*$C$65*$C67</f>
        <v>0</v>
      </c>
      <c r="VDC67" s="824">
        <f t="shared" ref="VDC67" si="15688">VDC60*$C$65*$C67</f>
        <v>0</v>
      </c>
      <c r="VDE67" s="824">
        <f t="shared" ref="VDE67" si="15689">VDE60*$C$65*$C67</f>
        <v>0</v>
      </c>
      <c r="VDG67" s="824">
        <f t="shared" ref="VDG67" si="15690">VDG60*$C$65*$C67</f>
        <v>0</v>
      </c>
      <c r="VDI67" s="824">
        <f t="shared" ref="VDI67" si="15691">VDI60*$C$65*$C67</f>
        <v>0</v>
      </c>
      <c r="VDK67" s="824">
        <f t="shared" ref="VDK67" si="15692">VDK60*$C$65*$C67</f>
        <v>0</v>
      </c>
      <c r="VDM67" s="824">
        <f t="shared" ref="VDM67" si="15693">VDM60*$C$65*$C67</f>
        <v>0</v>
      </c>
      <c r="VDO67" s="824">
        <f t="shared" ref="VDO67" si="15694">VDO60*$C$65*$C67</f>
        <v>0</v>
      </c>
      <c r="VDQ67" s="824">
        <f t="shared" ref="VDQ67" si="15695">VDQ60*$C$65*$C67</f>
        <v>0</v>
      </c>
      <c r="VDS67" s="824">
        <f t="shared" ref="VDS67" si="15696">VDS60*$C$65*$C67</f>
        <v>0</v>
      </c>
      <c r="VDU67" s="824">
        <f t="shared" ref="VDU67" si="15697">VDU60*$C$65*$C67</f>
        <v>0</v>
      </c>
      <c r="VDW67" s="824">
        <f t="shared" ref="VDW67" si="15698">VDW60*$C$65*$C67</f>
        <v>0</v>
      </c>
      <c r="VDY67" s="824">
        <f t="shared" ref="VDY67" si="15699">VDY60*$C$65*$C67</f>
        <v>0</v>
      </c>
      <c r="VEA67" s="824">
        <f t="shared" ref="VEA67" si="15700">VEA60*$C$65*$C67</f>
        <v>0</v>
      </c>
      <c r="VEC67" s="824">
        <f t="shared" ref="VEC67" si="15701">VEC60*$C$65*$C67</f>
        <v>0</v>
      </c>
      <c r="VEE67" s="824">
        <f t="shared" ref="VEE67" si="15702">VEE60*$C$65*$C67</f>
        <v>0</v>
      </c>
      <c r="VEG67" s="824">
        <f t="shared" ref="VEG67" si="15703">VEG60*$C$65*$C67</f>
        <v>0</v>
      </c>
      <c r="VEI67" s="824">
        <f t="shared" ref="VEI67" si="15704">VEI60*$C$65*$C67</f>
        <v>0</v>
      </c>
      <c r="VEK67" s="824">
        <f t="shared" ref="VEK67" si="15705">VEK60*$C$65*$C67</f>
        <v>0</v>
      </c>
      <c r="VEM67" s="824">
        <f t="shared" ref="VEM67" si="15706">VEM60*$C$65*$C67</f>
        <v>0</v>
      </c>
      <c r="VEO67" s="824">
        <f t="shared" ref="VEO67" si="15707">VEO60*$C$65*$C67</f>
        <v>0</v>
      </c>
      <c r="VEQ67" s="824">
        <f t="shared" ref="VEQ67" si="15708">VEQ60*$C$65*$C67</f>
        <v>0</v>
      </c>
      <c r="VES67" s="824">
        <f t="shared" ref="VES67" si="15709">VES60*$C$65*$C67</f>
        <v>0</v>
      </c>
      <c r="VEU67" s="824">
        <f t="shared" ref="VEU67" si="15710">VEU60*$C$65*$C67</f>
        <v>0</v>
      </c>
      <c r="VEW67" s="824">
        <f t="shared" ref="VEW67" si="15711">VEW60*$C$65*$C67</f>
        <v>0</v>
      </c>
      <c r="VEY67" s="824">
        <f t="shared" ref="VEY67" si="15712">VEY60*$C$65*$C67</f>
        <v>0</v>
      </c>
      <c r="VFA67" s="824">
        <f t="shared" ref="VFA67" si="15713">VFA60*$C$65*$C67</f>
        <v>0</v>
      </c>
      <c r="VFC67" s="824">
        <f t="shared" ref="VFC67" si="15714">VFC60*$C$65*$C67</f>
        <v>0</v>
      </c>
      <c r="VFE67" s="824">
        <f t="shared" ref="VFE67" si="15715">VFE60*$C$65*$C67</f>
        <v>0</v>
      </c>
      <c r="VFG67" s="824">
        <f t="shared" ref="VFG67" si="15716">VFG60*$C$65*$C67</f>
        <v>0</v>
      </c>
      <c r="VFI67" s="824">
        <f t="shared" ref="VFI67" si="15717">VFI60*$C$65*$C67</f>
        <v>0</v>
      </c>
      <c r="VFK67" s="824">
        <f t="shared" ref="VFK67" si="15718">VFK60*$C$65*$C67</f>
        <v>0</v>
      </c>
      <c r="VFM67" s="824">
        <f t="shared" ref="VFM67" si="15719">VFM60*$C$65*$C67</f>
        <v>0</v>
      </c>
      <c r="VFO67" s="824">
        <f t="shared" ref="VFO67" si="15720">VFO60*$C$65*$C67</f>
        <v>0</v>
      </c>
      <c r="VFQ67" s="824">
        <f t="shared" ref="VFQ67" si="15721">VFQ60*$C$65*$C67</f>
        <v>0</v>
      </c>
      <c r="VFS67" s="824">
        <f t="shared" ref="VFS67" si="15722">VFS60*$C$65*$C67</f>
        <v>0</v>
      </c>
      <c r="VFU67" s="824">
        <f t="shared" ref="VFU67" si="15723">VFU60*$C$65*$C67</f>
        <v>0</v>
      </c>
      <c r="VFW67" s="824">
        <f t="shared" ref="VFW67" si="15724">VFW60*$C$65*$C67</f>
        <v>0</v>
      </c>
      <c r="VFY67" s="824">
        <f t="shared" ref="VFY67" si="15725">VFY60*$C$65*$C67</f>
        <v>0</v>
      </c>
      <c r="VGA67" s="824">
        <f t="shared" ref="VGA67" si="15726">VGA60*$C$65*$C67</f>
        <v>0</v>
      </c>
      <c r="VGC67" s="824">
        <f t="shared" ref="VGC67" si="15727">VGC60*$C$65*$C67</f>
        <v>0</v>
      </c>
      <c r="VGE67" s="824">
        <f t="shared" ref="VGE67" si="15728">VGE60*$C$65*$C67</f>
        <v>0</v>
      </c>
      <c r="VGG67" s="824">
        <f t="shared" ref="VGG67" si="15729">VGG60*$C$65*$C67</f>
        <v>0</v>
      </c>
      <c r="VGI67" s="824">
        <f t="shared" ref="VGI67" si="15730">VGI60*$C$65*$C67</f>
        <v>0</v>
      </c>
      <c r="VGK67" s="824">
        <f t="shared" ref="VGK67" si="15731">VGK60*$C$65*$C67</f>
        <v>0</v>
      </c>
      <c r="VGM67" s="824">
        <f t="shared" ref="VGM67" si="15732">VGM60*$C$65*$C67</f>
        <v>0</v>
      </c>
      <c r="VGO67" s="824">
        <f t="shared" ref="VGO67" si="15733">VGO60*$C$65*$C67</f>
        <v>0</v>
      </c>
      <c r="VGQ67" s="824">
        <f t="shared" ref="VGQ67" si="15734">VGQ60*$C$65*$C67</f>
        <v>0</v>
      </c>
      <c r="VGS67" s="824">
        <f t="shared" ref="VGS67" si="15735">VGS60*$C$65*$C67</f>
        <v>0</v>
      </c>
      <c r="VGU67" s="824">
        <f t="shared" ref="VGU67" si="15736">VGU60*$C$65*$C67</f>
        <v>0</v>
      </c>
      <c r="VGW67" s="824">
        <f t="shared" ref="VGW67" si="15737">VGW60*$C$65*$C67</f>
        <v>0</v>
      </c>
      <c r="VGY67" s="824">
        <f t="shared" ref="VGY67" si="15738">VGY60*$C$65*$C67</f>
        <v>0</v>
      </c>
      <c r="VHA67" s="824">
        <f t="shared" ref="VHA67" si="15739">VHA60*$C$65*$C67</f>
        <v>0</v>
      </c>
      <c r="VHC67" s="824">
        <f t="shared" ref="VHC67" si="15740">VHC60*$C$65*$C67</f>
        <v>0</v>
      </c>
      <c r="VHE67" s="824">
        <f t="shared" ref="VHE67" si="15741">VHE60*$C$65*$C67</f>
        <v>0</v>
      </c>
      <c r="VHG67" s="824">
        <f t="shared" ref="VHG67" si="15742">VHG60*$C$65*$C67</f>
        <v>0</v>
      </c>
      <c r="VHI67" s="824">
        <f t="shared" ref="VHI67" si="15743">VHI60*$C$65*$C67</f>
        <v>0</v>
      </c>
      <c r="VHK67" s="824">
        <f t="shared" ref="VHK67" si="15744">VHK60*$C$65*$C67</f>
        <v>0</v>
      </c>
      <c r="VHM67" s="824">
        <f t="shared" ref="VHM67" si="15745">VHM60*$C$65*$C67</f>
        <v>0</v>
      </c>
      <c r="VHO67" s="824">
        <f t="shared" ref="VHO67" si="15746">VHO60*$C$65*$C67</f>
        <v>0</v>
      </c>
      <c r="VHQ67" s="824">
        <f t="shared" ref="VHQ67" si="15747">VHQ60*$C$65*$C67</f>
        <v>0</v>
      </c>
      <c r="VHS67" s="824">
        <f t="shared" ref="VHS67" si="15748">VHS60*$C$65*$C67</f>
        <v>0</v>
      </c>
      <c r="VHU67" s="824">
        <f t="shared" ref="VHU67" si="15749">VHU60*$C$65*$C67</f>
        <v>0</v>
      </c>
      <c r="VHW67" s="824">
        <f t="shared" ref="VHW67" si="15750">VHW60*$C$65*$C67</f>
        <v>0</v>
      </c>
      <c r="VHY67" s="824">
        <f t="shared" ref="VHY67" si="15751">VHY60*$C$65*$C67</f>
        <v>0</v>
      </c>
      <c r="VIA67" s="824">
        <f t="shared" ref="VIA67" si="15752">VIA60*$C$65*$C67</f>
        <v>0</v>
      </c>
      <c r="VIC67" s="824">
        <f t="shared" ref="VIC67" si="15753">VIC60*$C$65*$C67</f>
        <v>0</v>
      </c>
      <c r="VIE67" s="824">
        <f t="shared" ref="VIE67" si="15754">VIE60*$C$65*$C67</f>
        <v>0</v>
      </c>
      <c r="VIG67" s="824">
        <f t="shared" ref="VIG67" si="15755">VIG60*$C$65*$C67</f>
        <v>0</v>
      </c>
      <c r="VII67" s="824">
        <f t="shared" ref="VII67" si="15756">VII60*$C$65*$C67</f>
        <v>0</v>
      </c>
      <c r="VIK67" s="824">
        <f t="shared" ref="VIK67" si="15757">VIK60*$C$65*$C67</f>
        <v>0</v>
      </c>
      <c r="VIM67" s="824">
        <f t="shared" ref="VIM67" si="15758">VIM60*$C$65*$C67</f>
        <v>0</v>
      </c>
      <c r="VIO67" s="824">
        <f t="shared" ref="VIO67" si="15759">VIO60*$C$65*$C67</f>
        <v>0</v>
      </c>
      <c r="VIQ67" s="824">
        <f t="shared" ref="VIQ67" si="15760">VIQ60*$C$65*$C67</f>
        <v>0</v>
      </c>
      <c r="VIS67" s="824">
        <f t="shared" ref="VIS67" si="15761">VIS60*$C$65*$C67</f>
        <v>0</v>
      </c>
      <c r="VIU67" s="824">
        <f t="shared" ref="VIU67" si="15762">VIU60*$C$65*$C67</f>
        <v>0</v>
      </c>
      <c r="VIW67" s="824">
        <f t="shared" ref="VIW67" si="15763">VIW60*$C$65*$C67</f>
        <v>0</v>
      </c>
      <c r="VIY67" s="824">
        <f t="shared" ref="VIY67" si="15764">VIY60*$C$65*$C67</f>
        <v>0</v>
      </c>
      <c r="VJA67" s="824">
        <f t="shared" ref="VJA67" si="15765">VJA60*$C$65*$C67</f>
        <v>0</v>
      </c>
      <c r="VJC67" s="824">
        <f t="shared" ref="VJC67" si="15766">VJC60*$C$65*$C67</f>
        <v>0</v>
      </c>
      <c r="VJE67" s="824">
        <f t="shared" ref="VJE67" si="15767">VJE60*$C$65*$C67</f>
        <v>0</v>
      </c>
      <c r="VJG67" s="824">
        <f t="shared" ref="VJG67" si="15768">VJG60*$C$65*$C67</f>
        <v>0</v>
      </c>
      <c r="VJI67" s="824">
        <f t="shared" ref="VJI67" si="15769">VJI60*$C$65*$C67</f>
        <v>0</v>
      </c>
      <c r="VJK67" s="824">
        <f t="shared" ref="VJK67" si="15770">VJK60*$C$65*$C67</f>
        <v>0</v>
      </c>
      <c r="VJM67" s="824">
        <f t="shared" ref="VJM67" si="15771">VJM60*$C$65*$C67</f>
        <v>0</v>
      </c>
      <c r="VJO67" s="824">
        <f t="shared" ref="VJO67" si="15772">VJO60*$C$65*$C67</f>
        <v>0</v>
      </c>
      <c r="VJQ67" s="824">
        <f t="shared" ref="VJQ67" si="15773">VJQ60*$C$65*$C67</f>
        <v>0</v>
      </c>
      <c r="VJS67" s="824">
        <f t="shared" ref="VJS67" si="15774">VJS60*$C$65*$C67</f>
        <v>0</v>
      </c>
      <c r="VJU67" s="824">
        <f t="shared" ref="VJU67" si="15775">VJU60*$C$65*$C67</f>
        <v>0</v>
      </c>
      <c r="VJW67" s="824">
        <f t="shared" ref="VJW67" si="15776">VJW60*$C$65*$C67</f>
        <v>0</v>
      </c>
      <c r="VJY67" s="824">
        <f t="shared" ref="VJY67" si="15777">VJY60*$C$65*$C67</f>
        <v>0</v>
      </c>
      <c r="VKA67" s="824">
        <f t="shared" ref="VKA67" si="15778">VKA60*$C$65*$C67</f>
        <v>0</v>
      </c>
      <c r="VKC67" s="824">
        <f t="shared" ref="VKC67" si="15779">VKC60*$C$65*$C67</f>
        <v>0</v>
      </c>
      <c r="VKE67" s="824">
        <f t="shared" ref="VKE67" si="15780">VKE60*$C$65*$C67</f>
        <v>0</v>
      </c>
      <c r="VKG67" s="824">
        <f t="shared" ref="VKG67" si="15781">VKG60*$C$65*$C67</f>
        <v>0</v>
      </c>
      <c r="VKI67" s="824">
        <f t="shared" ref="VKI67" si="15782">VKI60*$C$65*$C67</f>
        <v>0</v>
      </c>
      <c r="VKK67" s="824">
        <f t="shared" ref="VKK67" si="15783">VKK60*$C$65*$C67</f>
        <v>0</v>
      </c>
      <c r="VKM67" s="824">
        <f t="shared" ref="VKM67" si="15784">VKM60*$C$65*$C67</f>
        <v>0</v>
      </c>
      <c r="VKO67" s="824">
        <f t="shared" ref="VKO67" si="15785">VKO60*$C$65*$C67</f>
        <v>0</v>
      </c>
      <c r="VKQ67" s="824">
        <f t="shared" ref="VKQ67" si="15786">VKQ60*$C$65*$C67</f>
        <v>0</v>
      </c>
      <c r="VKS67" s="824">
        <f t="shared" ref="VKS67" si="15787">VKS60*$C$65*$C67</f>
        <v>0</v>
      </c>
      <c r="VKU67" s="824">
        <f t="shared" ref="VKU67" si="15788">VKU60*$C$65*$C67</f>
        <v>0</v>
      </c>
      <c r="VKW67" s="824">
        <f t="shared" ref="VKW67" si="15789">VKW60*$C$65*$C67</f>
        <v>0</v>
      </c>
      <c r="VKY67" s="824">
        <f t="shared" ref="VKY67" si="15790">VKY60*$C$65*$C67</f>
        <v>0</v>
      </c>
      <c r="VLA67" s="824">
        <f t="shared" ref="VLA67" si="15791">VLA60*$C$65*$C67</f>
        <v>0</v>
      </c>
      <c r="VLC67" s="824">
        <f t="shared" ref="VLC67" si="15792">VLC60*$C$65*$C67</f>
        <v>0</v>
      </c>
      <c r="VLE67" s="824">
        <f t="shared" ref="VLE67" si="15793">VLE60*$C$65*$C67</f>
        <v>0</v>
      </c>
      <c r="VLG67" s="824">
        <f t="shared" ref="VLG67" si="15794">VLG60*$C$65*$C67</f>
        <v>0</v>
      </c>
      <c r="VLI67" s="824">
        <f t="shared" ref="VLI67" si="15795">VLI60*$C$65*$C67</f>
        <v>0</v>
      </c>
      <c r="VLK67" s="824">
        <f t="shared" ref="VLK67" si="15796">VLK60*$C$65*$C67</f>
        <v>0</v>
      </c>
      <c r="VLM67" s="824">
        <f t="shared" ref="VLM67" si="15797">VLM60*$C$65*$C67</f>
        <v>0</v>
      </c>
      <c r="VLO67" s="824">
        <f t="shared" ref="VLO67" si="15798">VLO60*$C$65*$C67</f>
        <v>0</v>
      </c>
      <c r="VLQ67" s="824">
        <f t="shared" ref="VLQ67" si="15799">VLQ60*$C$65*$C67</f>
        <v>0</v>
      </c>
      <c r="VLS67" s="824">
        <f t="shared" ref="VLS67" si="15800">VLS60*$C$65*$C67</f>
        <v>0</v>
      </c>
      <c r="VLU67" s="824">
        <f t="shared" ref="VLU67" si="15801">VLU60*$C$65*$C67</f>
        <v>0</v>
      </c>
      <c r="VLW67" s="824">
        <f t="shared" ref="VLW67" si="15802">VLW60*$C$65*$C67</f>
        <v>0</v>
      </c>
      <c r="VLY67" s="824">
        <f t="shared" ref="VLY67" si="15803">VLY60*$C$65*$C67</f>
        <v>0</v>
      </c>
      <c r="VMA67" s="824">
        <f t="shared" ref="VMA67" si="15804">VMA60*$C$65*$C67</f>
        <v>0</v>
      </c>
      <c r="VMC67" s="824">
        <f t="shared" ref="VMC67" si="15805">VMC60*$C$65*$C67</f>
        <v>0</v>
      </c>
      <c r="VME67" s="824">
        <f t="shared" ref="VME67" si="15806">VME60*$C$65*$C67</f>
        <v>0</v>
      </c>
      <c r="VMG67" s="824">
        <f t="shared" ref="VMG67" si="15807">VMG60*$C$65*$C67</f>
        <v>0</v>
      </c>
      <c r="VMI67" s="824">
        <f t="shared" ref="VMI67" si="15808">VMI60*$C$65*$C67</f>
        <v>0</v>
      </c>
      <c r="VMK67" s="824">
        <f t="shared" ref="VMK67" si="15809">VMK60*$C$65*$C67</f>
        <v>0</v>
      </c>
      <c r="VMM67" s="824">
        <f t="shared" ref="VMM67" si="15810">VMM60*$C$65*$C67</f>
        <v>0</v>
      </c>
      <c r="VMO67" s="824">
        <f t="shared" ref="VMO67" si="15811">VMO60*$C$65*$C67</f>
        <v>0</v>
      </c>
      <c r="VMQ67" s="824">
        <f t="shared" ref="VMQ67" si="15812">VMQ60*$C$65*$C67</f>
        <v>0</v>
      </c>
      <c r="VMS67" s="824">
        <f t="shared" ref="VMS67" si="15813">VMS60*$C$65*$C67</f>
        <v>0</v>
      </c>
      <c r="VMU67" s="824">
        <f t="shared" ref="VMU67" si="15814">VMU60*$C$65*$C67</f>
        <v>0</v>
      </c>
      <c r="VMW67" s="824">
        <f t="shared" ref="VMW67" si="15815">VMW60*$C$65*$C67</f>
        <v>0</v>
      </c>
      <c r="VMY67" s="824">
        <f t="shared" ref="VMY67" si="15816">VMY60*$C$65*$C67</f>
        <v>0</v>
      </c>
      <c r="VNA67" s="824">
        <f t="shared" ref="VNA67" si="15817">VNA60*$C$65*$C67</f>
        <v>0</v>
      </c>
      <c r="VNC67" s="824">
        <f t="shared" ref="VNC67" si="15818">VNC60*$C$65*$C67</f>
        <v>0</v>
      </c>
      <c r="VNE67" s="824">
        <f t="shared" ref="VNE67" si="15819">VNE60*$C$65*$C67</f>
        <v>0</v>
      </c>
      <c r="VNG67" s="824">
        <f t="shared" ref="VNG67" si="15820">VNG60*$C$65*$C67</f>
        <v>0</v>
      </c>
      <c r="VNI67" s="824">
        <f t="shared" ref="VNI67" si="15821">VNI60*$C$65*$C67</f>
        <v>0</v>
      </c>
      <c r="VNK67" s="824">
        <f t="shared" ref="VNK67" si="15822">VNK60*$C$65*$C67</f>
        <v>0</v>
      </c>
      <c r="VNM67" s="824">
        <f t="shared" ref="VNM67" si="15823">VNM60*$C$65*$C67</f>
        <v>0</v>
      </c>
      <c r="VNO67" s="824">
        <f t="shared" ref="VNO67" si="15824">VNO60*$C$65*$C67</f>
        <v>0</v>
      </c>
      <c r="VNQ67" s="824">
        <f t="shared" ref="VNQ67" si="15825">VNQ60*$C$65*$C67</f>
        <v>0</v>
      </c>
      <c r="VNS67" s="824">
        <f t="shared" ref="VNS67" si="15826">VNS60*$C$65*$C67</f>
        <v>0</v>
      </c>
      <c r="VNU67" s="824">
        <f t="shared" ref="VNU67" si="15827">VNU60*$C$65*$C67</f>
        <v>0</v>
      </c>
      <c r="VNW67" s="824">
        <f t="shared" ref="VNW67" si="15828">VNW60*$C$65*$C67</f>
        <v>0</v>
      </c>
      <c r="VNY67" s="824">
        <f t="shared" ref="VNY67" si="15829">VNY60*$C$65*$C67</f>
        <v>0</v>
      </c>
      <c r="VOA67" s="824">
        <f t="shared" ref="VOA67" si="15830">VOA60*$C$65*$C67</f>
        <v>0</v>
      </c>
      <c r="VOC67" s="824">
        <f t="shared" ref="VOC67" si="15831">VOC60*$C$65*$C67</f>
        <v>0</v>
      </c>
      <c r="VOE67" s="824">
        <f t="shared" ref="VOE67" si="15832">VOE60*$C$65*$C67</f>
        <v>0</v>
      </c>
      <c r="VOG67" s="824">
        <f t="shared" ref="VOG67" si="15833">VOG60*$C$65*$C67</f>
        <v>0</v>
      </c>
      <c r="VOI67" s="824">
        <f t="shared" ref="VOI67" si="15834">VOI60*$C$65*$C67</f>
        <v>0</v>
      </c>
      <c r="VOK67" s="824">
        <f t="shared" ref="VOK67" si="15835">VOK60*$C$65*$C67</f>
        <v>0</v>
      </c>
      <c r="VOM67" s="824">
        <f t="shared" ref="VOM67" si="15836">VOM60*$C$65*$C67</f>
        <v>0</v>
      </c>
      <c r="VOO67" s="824">
        <f t="shared" ref="VOO67" si="15837">VOO60*$C$65*$C67</f>
        <v>0</v>
      </c>
      <c r="VOQ67" s="824">
        <f t="shared" ref="VOQ67" si="15838">VOQ60*$C$65*$C67</f>
        <v>0</v>
      </c>
      <c r="VOS67" s="824">
        <f t="shared" ref="VOS67" si="15839">VOS60*$C$65*$C67</f>
        <v>0</v>
      </c>
      <c r="VOU67" s="824">
        <f t="shared" ref="VOU67" si="15840">VOU60*$C$65*$C67</f>
        <v>0</v>
      </c>
      <c r="VOW67" s="824">
        <f t="shared" ref="VOW67" si="15841">VOW60*$C$65*$C67</f>
        <v>0</v>
      </c>
      <c r="VOY67" s="824">
        <f t="shared" ref="VOY67" si="15842">VOY60*$C$65*$C67</f>
        <v>0</v>
      </c>
      <c r="VPA67" s="824">
        <f t="shared" ref="VPA67" si="15843">VPA60*$C$65*$C67</f>
        <v>0</v>
      </c>
      <c r="VPC67" s="824">
        <f t="shared" ref="VPC67" si="15844">VPC60*$C$65*$C67</f>
        <v>0</v>
      </c>
      <c r="VPE67" s="824">
        <f t="shared" ref="VPE67" si="15845">VPE60*$C$65*$C67</f>
        <v>0</v>
      </c>
      <c r="VPG67" s="824">
        <f t="shared" ref="VPG67" si="15846">VPG60*$C$65*$C67</f>
        <v>0</v>
      </c>
      <c r="VPI67" s="824">
        <f t="shared" ref="VPI67" si="15847">VPI60*$C$65*$C67</f>
        <v>0</v>
      </c>
      <c r="VPK67" s="824">
        <f t="shared" ref="VPK67" si="15848">VPK60*$C$65*$C67</f>
        <v>0</v>
      </c>
      <c r="VPM67" s="824">
        <f t="shared" ref="VPM67" si="15849">VPM60*$C$65*$C67</f>
        <v>0</v>
      </c>
      <c r="VPO67" s="824">
        <f t="shared" ref="VPO67" si="15850">VPO60*$C$65*$C67</f>
        <v>0</v>
      </c>
      <c r="VPQ67" s="824">
        <f t="shared" ref="VPQ67" si="15851">VPQ60*$C$65*$C67</f>
        <v>0</v>
      </c>
      <c r="VPS67" s="824">
        <f t="shared" ref="VPS67" si="15852">VPS60*$C$65*$C67</f>
        <v>0</v>
      </c>
      <c r="VPU67" s="824">
        <f t="shared" ref="VPU67" si="15853">VPU60*$C$65*$C67</f>
        <v>0</v>
      </c>
      <c r="VPW67" s="824">
        <f t="shared" ref="VPW67" si="15854">VPW60*$C$65*$C67</f>
        <v>0</v>
      </c>
      <c r="VPY67" s="824">
        <f t="shared" ref="VPY67" si="15855">VPY60*$C$65*$C67</f>
        <v>0</v>
      </c>
      <c r="VQA67" s="824">
        <f t="shared" ref="VQA67" si="15856">VQA60*$C$65*$C67</f>
        <v>0</v>
      </c>
      <c r="VQC67" s="824">
        <f t="shared" ref="VQC67" si="15857">VQC60*$C$65*$C67</f>
        <v>0</v>
      </c>
      <c r="VQE67" s="824">
        <f t="shared" ref="VQE67" si="15858">VQE60*$C$65*$C67</f>
        <v>0</v>
      </c>
      <c r="VQG67" s="824">
        <f t="shared" ref="VQG67" si="15859">VQG60*$C$65*$C67</f>
        <v>0</v>
      </c>
      <c r="VQI67" s="824">
        <f t="shared" ref="VQI67" si="15860">VQI60*$C$65*$C67</f>
        <v>0</v>
      </c>
      <c r="VQK67" s="824">
        <f t="shared" ref="VQK67" si="15861">VQK60*$C$65*$C67</f>
        <v>0</v>
      </c>
      <c r="VQM67" s="824">
        <f t="shared" ref="VQM67" si="15862">VQM60*$C$65*$C67</f>
        <v>0</v>
      </c>
      <c r="VQO67" s="824">
        <f t="shared" ref="VQO67" si="15863">VQO60*$C$65*$C67</f>
        <v>0</v>
      </c>
      <c r="VQQ67" s="824">
        <f t="shared" ref="VQQ67" si="15864">VQQ60*$C$65*$C67</f>
        <v>0</v>
      </c>
      <c r="VQS67" s="824">
        <f t="shared" ref="VQS67" si="15865">VQS60*$C$65*$C67</f>
        <v>0</v>
      </c>
      <c r="VQU67" s="824">
        <f t="shared" ref="VQU67" si="15866">VQU60*$C$65*$C67</f>
        <v>0</v>
      </c>
      <c r="VQW67" s="824">
        <f t="shared" ref="VQW67" si="15867">VQW60*$C$65*$C67</f>
        <v>0</v>
      </c>
      <c r="VQY67" s="824">
        <f t="shared" ref="VQY67" si="15868">VQY60*$C$65*$C67</f>
        <v>0</v>
      </c>
      <c r="VRA67" s="824">
        <f t="shared" ref="VRA67" si="15869">VRA60*$C$65*$C67</f>
        <v>0</v>
      </c>
      <c r="VRC67" s="824">
        <f t="shared" ref="VRC67" si="15870">VRC60*$C$65*$C67</f>
        <v>0</v>
      </c>
      <c r="VRE67" s="824">
        <f t="shared" ref="VRE67" si="15871">VRE60*$C$65*$C67</f>
        <v>0</v>
      </c>
      <c r="VRG67" s="824">
        <f t="shared" ref="VRG67" si="15872">VRG60*$C$65*$C67</f>
        <v>0</v>
      </c>
      <c r="VRI67" s="824">
        <f t="shared" ref="VRI67" si="15873">VRI60*$C$65*$C67</f>
        <v>0</v>
      </c>
      <c r="VRK67" s="824">
        <f t="shared" ref="VRK67" si="15874">VRK60*$C$65*$C67</f>
        <v>0</v>
      </c>
      <c r="VRM67" s="824">
        <f t="shared" ref="VRM67" si="15875">VRM60*$C$65*$C67</f>
        <v>0</v>
      </c>
      <c r="VRO67" s="824">
        <f t="shared" ref="VRO67" si="15876">VRO60*$C$65*$C67</f>
        <v>0</v>
      </c>
      <c r="VRQ67" s="824">
        <f t="shared" ref="VRQ67" si="15877">VRQ60*$C$65*$C67</f>
        <v>0</v>
      </c>
      <c r="VRS67" s="824">
        <f t="shared" ref="VRS67" si="15878">VRS60*$C$65*$C67</f>
        <v>0</v>
      </c>
      <c r="VRU67" s="824">
        <f t="shared" ref="VRU67" si="15879">VRU60*$C$65*$C67</f>
        <v>0</v>
      </c>
      <c r="VRW67" s="824">
        <f t="shared" ref="VRW67" si="15880">VRW60*$C$65*$C67</f>
        <v>0</v>
      </c>
      <c r="VRY67" s="824">
        <f t="shared" ref="VRY67" si="15881">VRY60*$C$65*$C67</f>
        <v>0</v>
      </c>
      <c r="VSA67" s="824">
        <f t="shared" ref="VSA67" si="15882">VSA60*$C$65*$C67</f>
        <v>0</v>
      </c>
      <c r="VSC67" s="824">
        <f t="shared" ref="VSC67" si="15883">VSC60*$C$65*$C67</f>
        <v>0</v>
      </c>
      <c r="VSE67" s="824">
        <f t="shared" ref="VSE67" si="15884">VSE60*$C$65*$C67</f>
        <v>0</v>
      </c>
      <c r="VSG67" s="824">
        <f t="shared" ref="VSG67" si="15885">VSG60*$C$65*$C67</f>
        <v>0</v>
      </c>
      <c r="VSI67" s="824">
        <f t="shared" ref="VSI67" si="15886">VSI60*$C$65*$C67</f>
        <v>0</v>
      </c>
      <c r="VSK67" s="824">
        <f t="shared" ref="VSK67" si="15887">VSK60*$C$65*$C67</f>
        <v>0</v>
      </c>
      <c r="VSM67" s="824">
        <f t="shared" ref="VSM67" si="15888">VSM60*$C$65*$C67</f>
        <v>0</v>
      </c>
      <c r="VSO67" s="824">
        <f t="shared" ref="VSO67" si="15889">VSO60*$C$65*$C67</f>
        <v>0</v>
      </c>
      <c r="VSQ67" s="824">
        <f t="shared" ref="VSQ67" si="15890">VSQ60*$C$65*$C67</f>
        <v>0</v>
      </c>
      <c r="VSS67" s="824">
        <f t="shared" ref="VSS67" si="15891">VSS60*$C$65*$C67</f>
        <v>0</v>
      </c>
      <c r="VSU67" s="824">
        <f t="shared" ref="VSU67" si="15892">VSU60*$C$65*$C67</f>
        <v>0</v>
      </c>
      <c r="VSW67" s="824">
        <f t="shared" ref="VSW67" si="15893">VSW60*$C$65*$C67</f>
        <v>0</v>
      </c>
      <c r="VSY67" s="824">
        <f t="shared" ref="VSY67" si="15894">VSY60*$C$65*$C67</f>
        <v>0</v>
      </c>
      <c r="VTA67" s="824">
        <f t="shared" ref="VTA67" si="15895">VTA60*$C$65*$C67</f>
        <v>0</v>
      </c>
      <c r="VTC67" s="824">
        <f t="shared" ref="VTC67" si="15896">VTC60*$C$65*$C67</f>
        <v>0</v>
      </c>
      <c r="VTE67" s="824">
        <f t="shared" ref="VTE67" si="15897">VTE60*$C$65*$C67</f>
        <v>0</v>
      </c>
      <c r="VTG67" s="824">
        <f t="shared" ref="VTG67" si="15898">VTG60*$C$65*$C67</f>
        <v>0</v>
      </c>
      <c r="VTI67" s="824">
        <f t="shared" ref="VTI67" si="15899">VTI60*$C$65*$C67</f>
        <v>0</v>
      </c>
      <c r="VTK67" s="824">
        <f t="shared" ref="VTK67" si="15900">VTK60*$C$65*$C67</f>
        <v>0</v>
      </c>
      <c r="VTM67" s="824">
        <f t="shared" ref="VTM67" si="15901">VTM60*$C$65*$C67</f>
        <v>0</v>
      </c>
      <c r="VTO67" s="824">
        <f t="shared" ref="VTO67" si="15902">VTO60*$C$65*$C67</f>
        <v>0</v>
      </c>
      <c r="VTQ67" s="824">
        <f t="shared" ref="VTQ67" si="15903">VTQ60*$C$65*$C67</f>
        <v>0</v>
      </c>
      <c r="VTS67" s="824">
        <f t="shared" ref="VTS67" si="15904">VTS60*$C$65*$C67</f>
        <v>0</v>
      </c>
      <c r="VTU67" s="824">
        <f t="shared" ref="VTU67" si="15905">VTU60*$C$65*$C67</f>
        <v>0</v>
      </c>
      <c r="VTW67" s="824">
        <f t="shared" ref="VTW67" si="15906">VTW60*$C$65*$C67</f>
        <v>0</v>
      </c>
      <c r="VTY67" s="824">
        <f t="shared" ref="VTY67" si="15907">VTY60*$C$65*$C67</f>
        <v>0</v>
      </c>
      <c r="VUA67" s="824">
        <f t="shared" ref="VUA67" si="15908">VUA60*$C$65*$C67</f>
        <v>0</v>
      </c>
      <c r="VUC67" s="824">
        <f t="shared" ref="VUC67" si="15909">VUC60*$C$65*$C67</f>
        <v>0</v>
      </c>
      <c r="VUE67" s="824">
        <f t="shared" ref="VUE67" si="15910">VUE60*$C$65*$C67</f>
        <v>0</v>
      </c>
      <c r="VUG67" s="824">
        <f t="shared" ref="VUG67" si="15911">VUG60*$C$65*$C67</f>
        <v>0</v>
      </c>
      <c r="VUI67" s="824">
        <f t="shared" ref="VUI67" si="15912">VUI60*$C$65*$C67</f>
        <v>0</v>
      </c>
      <c r="VUK67" s="824">
        <f t="shared" ref="VUK67" si="15913">VUK60*$C$65*$C67</f>
        <v>0</v>
      </c>
      <c r="VUM67" s="824">
        <f t="shared" ref="VUM67" si="15914">VUM60*$C$65*$C67</f>
        <v>0</v>
      </c>
      <c r="VUO67" s="824">
        <f t="shared" ref="VUO67" si="15915">VUO60*$C$65*$C67</f>
        <v>0</v>
      </c>
      <c r="VUQ67" s="824">
        <f t="shared" ref="VUQ67" si="15916">VUQ60*$C$65*$C67</f>
        <v>0</v>
      </c>
      <c r="VUS67" s="824">
        <f t="shared" ref="VUS67" si="15917">VUS60*$C$65*$C67</f>
        <v>0</v>
      </c>
      <c r="VUU67" s="824">
        <f t="shared" ref="VUU67" si="15918">VUU60*$C$65*$C67</f>
        <v>0</v>
      </c>
      <c r="VUW67" s="824">
        <f t="shared" ref="VUW67" si="15919">VUW60*$C$65*$C67</f>
        <v>0</v>
      </c>
      <c r="VUY67" s="824">
        <f t="shared" ref="VUY67" si="15920">VUY60*$C$65*$C67</f>
        <v>0</v>
      </c>
      <c r="VVA67" s="824">
        <f t="shared" ref="VVA67" si="15921">VVA60*$C$65*$C67</f>
        <v>0</v>
      </c>
      <c r="VVC67" s="824">
        <f t="shared" ref="VVC67" si="15922">VVC60*$C$65*$C67</f>
        <v>0</v>
      </c>
      <c r="VVE67" s="824">
        <f t="shared" ref="VVE67" si="15923">VVE60*$C$65*$C67</f>
        <v>0</v>
      </c>
      <c r="VVG67" s="824">
        <f t="shared" ref="VVG67" si="15924">VVG60*$C$65*$C67</f>
        <v>0</v>
      </c>
      <c r="VVI67" s="824">
        <f t="shared" ref="VVI67" si="15925">VVI60*$C$65*$C67</f>
        <v>0</v>
      </c>
      <c r="VVK67" s="824">
        <f t="shared" ref="VVK67" si="15926">VVK60*$C$65*$C67</f>
        <v>0</v>
      </c>
      <c r="VVM67" s="824">
        <f t="shared" ref="VVM67" si="15927">VVM60*$C$65*$C67</f>
        <v>0</v>
      </c>
      <c r="VVO67" s="824">
        <f t="shared" ref="VVO67" si="15928">VVO60*$C$65*$C67</f>
        <v>0</v>
      </c>
      <c r="VVQ67" s="824">
        <f t="shared" ref="VVQ67" si="15929">VVQ60*$C$65*$C67</f>
        <v>0</v>
      </c>
      <c r="VVS67" s="824">
        <f t="shared" ref="VVS67" si="15930">VVS60*$C$65*$C67</f>
        <v>0</v>
      </c>
      <c r="VVU67" s="824">
        <f t="shared" ref="VVU67" si="15931">VVU60*$C$65*$C67</f>
        <v>0</v>
      </c>
      <c r="VVW67" s="824">
        <f t="shared" ref="VVW67" si="15932">VVW60*$C$65*$C67</f>
        <v>0</v>
      </c>
      <c r="VVY67" s="824">
        <f t="shared" ref="VVY67" si="15933">VVY60*$C$65*$C67</f>
        <v>0</v>
      </c>
      <c r="VWA67" s="824">
        <f t="shared" ref="VWA67" si="15934">VWA60*$C$65*$C67</f>
        <v>0</v>
      </c>
      <c r="VWC67" s="824">
        <f t="shared" ref="VWC67" si="15935">VWC60*$C$65*$C67</f>
        <v>0</v>
      </c>
      <c r="VWE67" s="824">
        <f t="shared" ref="VWE67" si="15936">VWE60*$C$65*$C67</f>
        <v>0</v>
      </c>
      <c r="VWG67" s="824">
        <f t="shared" ref="VWG67" si="15937">VWG60*$C$65*$C67</f>
        <v>0</v>
      </c>
      <c r="VWI67" s="824">
        <f t="shared" ref="VWI67" si="15938">VWI60*$C$65*$C67</f>
        <v>0</v>
      </c>
      <c r="VWK67" s="824">
        <f t="shared" ref="VWK67" si="15939">VWK60*$C$65*$C67</f>
        <v>0</v>
      </c>
      <c r="VWM67" s="824">
        <f t="shared" ref="VWM67" si="15940">VWM60*$C$65*$C67</f>
        <v>0</v>
      </c>
      <c r="VWO67" s="824">
        <f t="shared" ref="VWO67" si="15941">VWO60*$C$65*$C67</f>
        <v>0</v>
      </c>
      <c r="VWQ67" s="824">
        <f t="shared" ref="VWQ67" si="15942">VWQ60*$C$65*$C67</f>
        <v>0</v>
      </c>
      <c r="VWS67" s="824">
        <f t="shared" ref="VWS67" si="15943">VWS60*$C$65*$C67</f>
        <v>0</v>
      </c>
      <c r="VWU67" s="824">
        <f t="shared" ref="VWU67" si="15944">VWU60*$C$65*$C67</f>
        <v>0</v>
      </c>
      <c r="VWW67" s="824">
        <f t="shared" ref="VWW67" si="15945">VWW60*$C$65*$C67</f>
        <v>0</v>
      </c>
      <c r="VWY67" s="824">
        <f t="shared" ref="VWY67" si="15946">VWY60*$C$65*$C67</f>
        <v>0</v>
      </c>
      <c r="VXA67" s="824">
        <f t="shared" ref="VXA67" si="15947">VXA60*$C$65*$C67</f>
        <v>0</v>
      </c>
      <c r="VXC67" s="824">
        <f t="shared" ref="VXC67" si="15948">VXC60*$C$65*$C67</f>
        <v>0</v>
      </c>
      <c r="VXE67" s="824">
        <f t="shared" ref="VXE67" si="15949">VXE60*$C$65*$C67</f>
        <v>0</v>
      </c>
      <c r="VXG67" s="824">
        <f t="shared" ref="VXG67" si="15950">VXG60*$C$65*$C67</f>
        <v>0</v>
      </c>
      <c r="VXI67" s="824">
        <f t="shared" ref="VXI67" si="15951">VXI60*$C$65*$C67</f>
        <v>0</v>
      </c>
      <c r="VXK67" s="824">
        <f t="shared" ref="VXK67" si="15952">VXK60*$C$65*$C67</f>
        <v>0</v>
      </c>
      <c r="VXM67" s="824">
        <f t="shared" ref="VXM67" si="15953">VXM60*$C$65*$C67</f>
        <v>0</v>
      </c>
      <c r="VXO67" s="824">
        <f t="shared" ref="VXO67" si="15954">VXO60*$C$65*$C67</f>
        <v>0</v>
      </c>
      <c r="VXQ67" s="824">
        <f t="shared" ref="VXQ67" si="15955">VXQ60*$C$65*$C67</f>
        <v>0</v>
      </c>
      <c r="VXS67" s="824">
        <f t="shared" ref="VXS67" si="15956">VXS60*$C$65*$C67</f>
        <v>0</v>
      </c>
      <c r="VXU67" s="824">
        <f t="shared" ref="VXU67" si="15957">VXU60*$C$65*$C67</f>
        <v>0</v>
      </c>
      <c r="VXW67" s="824">
        <f t="shared" ref="VXW67" si="15958">VXW60*$C$65*$C67</f>
        <v>0</v>
      </c>
      <c r="VXY67" s="824">
        <f t="shared" ref="VXY67" si="15959">VXY60*$C$65*$C67</f>
        <v>0</v>
      </c>
      <c r="VYA67" s="824">
        <f t="shared" ref="VYA67" si="15960">VYA60*$C$65*$C67</f>
        <v>0</v>
      </c>
      <c r="VYC67" s="824">
        <f t="shared" ref="VYC67" si="15961">VYC60*$C$65*$C67</f>
        <v>0</v>
      </c>
      <c r="VYE67" s="824">
        <f t="shared" ref="VYE67" si="15962">VYE60*$C$65*$C67</f>
        <v>0</v>
      </c>
      <c r="VYG67" s="824">
        <f t="shared" ref="VYG67" si="15963">VYG60*$C$65*$C67</f>
        <v>0</v>
      </c>
      <c r="VYI67" s="824">
        <f t="shared" ref="VYI67" si="15964">VYI60*$C$65*$C67</f>
        <v>0</v>
      </c>
      <c r="VYK67" s="824">
        <f t="shared" ref="VYK67" si="15965">VYK60*$C$65*$C67</f>
        <v>0</v>
      </c>
      <c r="VYM67" s="824">
        <f t="shared" ref="VYM67" si="15966">VYM60*$C$65*$C67</f>
        <v>0</v>
      </c>
      <c r="VYO67" s="824">
        <f t="shared" ref="VYO67" si="15967">VYO60*$C$65*$C67</f>
        <v>0</v>
      </c>
      <c r="VYQ67" s="824">
        <f t="shared" ref="VYQ67" si="15968">VYQ60*$C$65*$C67</f>
        <v>0</v>
      </c>
      <c r="VYS67" s="824">
        <f t="shared" ref="VYS67" si="15969">VYS60*$C$65*$C67</f>
        <v>0</v>
      </c>
      <c r="VYU67" s="824">
        <f t="shared" ref="VYU67" si="15970">VYU60*$C$65*$C67</f>
        <v>0</v>
      </c>
      <c r="VYW67" s="824">
        <f t="shared" ref="VYW67" si="15971">VYW60*$C$65*$C67</f>
        <v>0</v>
      </c>
      <c r="VYY67" s="824">
        <f t="shared" ref="VYY67" si="15972">VYY60*$C$65*$C67</f>
        <v>0</v>
      </c>
      <c r="VZA67" s="824">
        <f t="shared" ref="VZA67" si="15973">VZA60*$C$65*$C67</f>
        <v>0</v>
      </c>
      <c r="VZC67" s="824">
        <f t="shared" ref="VZC67" si="15974">VZC60*$C$65*$C67</f>
        <v>0</v>
      </c>
      <c r="VZE67" s="824">
        <f t="shared" ref="VZE67" si="15975">VZE60*$C$65*$C67</f>
        <v>0</v>
      </c>
      <c r="VZG67" s="824">
        <f t="shared" ref="VZG67" si="15976">VZG60*$C$65*$C67</f>
        <v>0</v>
      </c>
      <c r="VZI67" s="824">
        <f t="shared" ref="VZI67" si="15977">VZI60*$C$65*$C67</f>
        <v>0</v>
      </c>
      <c r="VZK67" s="824">
        <f t="shared" ref="VZK67" si="15978">VZK60*$C$65*$C67</f>
        <v>0</v>
      </c>
      <c r="VZM67" s="824">
        <f t="shared" ref="VZM67" si="15979">VZM60*$C$65*$C67</f>
        <v>0</v>
      </c>
      <c r="VZO67" s="824">
        <f t="shared" ref="VZO67" si="15980">VZO60*$C$65*$C67</f>
        <v>0</v>
      </c>
      <c r="VZQ67" s="824">
        <f t="shared" ref="VZQ67" si="15981">VZQ60*$C$65*$C67</f>
        <v>0</v>
      </c>
      <c r="VZS67" s="824">
        <f t="shared" ref="VZS67" si="15982">VZS60*$C$65*$C67</f>
        <v>0</v>
      </c>
      <c r="VZU67" s="824">
        <f t="shared" ref="VZU67" si="15983">VZU60*$C$65*$C67</f>
        <v>0</v>
      </c>
      <c r="VZW67" s="824">
        <f t="shared" ref="VZW67" si="15984">VZW60*$C$65*$C67</f>
        <v>0</v>
      </c>
      <c r="VZY67" s="824">
        <f t="shared" ref="VZY67" si="15985">VZY60*$C$65*$C67</f>
        <v>0</v>
      </c>
      <c r="WAA67" s="824">
        <f t="shared" ref="WAA67" si="15986">WAA60*$C$65*$C67</f>
        <v>0</v>
      </c>
      <c r="WAC67" s="824">
        <f t="shared" ref="WAC67" si="15987">WAC60*$C$65*$C67</f>
        <v>0</v>
      </c>
      <c r="WAE67" s="824">
        <f t="shared" ref="WAE67" si="15988">WAE60*$C$65*$C67</f>
        <v>0</v>
      </c>
      <c r="WAG67" s="824">
        <f t="shared" ref="WAG67" si="15989">WAG60*$C$65*$C67</f>
        <v>0</v>
      </c>
      <c r="WAI67" s="824">
        <f t="shared" ref="WAI67" si="15990">WAI60*$C$65*$C67</f>
        <v>0</v>
      </c>
      <c r="WAK67" s="824">
        <f t="shared" ref="WAK67" si="15991">WAK60*$C$65*$C67</f>
        <v>0</v>
      </c>
      <c r="WAM67" s="824">
        <f t="shared" ref="WAM67" si="15992">WAM60*$C$65*$C67</f>
        <v>0</v>
      </c>
      <c r="WAO67" s="824">
        <f t="shared" ref="WAO67" si="15993">WAO60*$C$65*$C67</f>
        <v>0</v>
      </c>
      <c r="WAQ67" s="824">
        <f t="shared" ref="WAQ67" si="15994">WAQ60*$C$65*$C67</f>
        <v>0</v>
      </c>
      <c r="WAS67" s="824">
        <f t="shared" ref="WAS67" si="15995">WAS60*$C$65*$C67</f>
        <v>0</v>
      </c>
      <c r="WAU67" s="824">
        <f t="shared" ref="WAU67" si="15996">WAU60*$C$65*$C67</f>
        <v>0</v>
      </c>
      <c r="WAW67" s="824">
        <f t="shared" ref="WAW67" si="15997">WAW60*$C$65*$C67</f>
        <v>0</v>
      </c>
      <c r="WAY67" s="824">
        <f t="shared" ref="WAY67" si="15998">WAY60*$C$65*$C67</f>
        <v>0</v>
      </c>
      <c r="WBA67" s="824">
        <f t="shared" ref="WBA67" si="15999">WBA60*$C$65*$C67</f>
        <v>0</v>
      </c>
      <c r="WBC67" s="824">
        <f t="shared" ref="WBC67" si="16000">WBC60*$C$65*$C67</f>
        <v>0</v>
      </c>
      <c r="WBE67" s="824">
        <f t="shared" ref="WBE67" si="16001">WBE60*$C$65*$C67</f>
        <v>0</v>
      </c>
      <c r="WBG67" s="824">
        <f t="shared" ref="WBG67" si="16002">WBG60*$C$65*$C67</f>
        <v>0</v>
      </c>
      <c r="WBI67" s="824">
        <f t="shared" ref="WBI67" si="16003">WBI60*$C$65*$C67</f>
        <v>0</v>
      </c>
      <c r="WBK67" s="824">
        <f t="shared" ref="WBK67" si="16004">WBK60*$C$65*$C67</f>
        <v>0</v>
      </c>
      <c r="WBM67" s="824">
        <f t="shared" ref="WBM67" si="16005">WBM60*$C$65*$C67</f>
        <v>0</v>
      </c>
      <c r="WBO67" s="824">
        <f t="shared" ref="WBO67" si="16006">WBO60*$C$65*$C67</f>
        <v>0</v>
      </c>
      <c r="WBQ67" s="824">
        <f t="shared" ref="WBQ67" si="16007">WBQ60*$C$65*$C67</f>
        <v>0</v>
      </c>
      <c r="WBS67" s="824">
        <f t="shared" ref="WBS67" si="16008">WBS60*$C$65*$C67</f>
        <v>0</v>
      </c>
      <c r="WBU67" s="824">
        <f t="shared" ref="WBU67" si="16009">WBU60*$C$65*$C67</f>
        <v>0</v>
      </c>
      <c r="WBW67" s="824">
        <f t="shared" ref="WBW67" si="16010">WBW60*$C$65*$C67</f>
        <v>0</v>
      </c>
      <c r="WBY67" s="824">
        <f t="shared" ref="WBY67" si="16011">WBY60*$C$65*$C67</f>
        <v>0</v>
      </c>
      <c r="WCA67" s="824">
        <f t="shared" ref="WCA67" si="16012">WCA60*$C$65*$C67</f>
        <v>0</v>
      </c>
      <c r="WCC67" s="824">
        <f t="shared" ref="WCC67" si="16013">WCC60*$C$65*$C67</f>
        <v>0</v>
      </c>
      <c r="WCE67" s="824">
        <f t="shared" ref="WCE67" si="16014">WCE60*$C$65*$C67</f>
        <v>0</v>
      </c>
      <c r="WCG67" s="824">
        <f t="shared" ref="WCG67" si="16015">WCG60*$C$65*$C67</f>
        <v>0</v>
      </c>
      <c r="WCI67" s="824">
        <f t="shared" ref="WCI67" si="16016">WCI60*$C$65*$C67</f>
        <v>0</v>
      </c>
      <c r="WCK67" s="824">
        <f t="shared" ref="WCK67" si="16017">WCK60*$C$65*$C67</f>
        <v>0</v>
      </c>
      <c r="WCM67" s="824">
        <f t="shared" ref="WCM67" si="16018">WCM60*$C$65*$C67</f>
        <v>0</v>
      </c>
      <c r="WCO67" s="824">
        <f t="shared" ref="WCO67" si="16019">WCO60*$C$65*$C67</f>
        <v>0</v>
      </c>
      <c r="WCQ67" s="824">
        <f t="shared" ref="WCQ67" si="16020">WCQ60*$C$65*$C67</f>
        <v>0</v>
      </c>
      <c r="WCS67" s="824">
        <f t="shared" ref="WCS67" si="16021">WCS60*$C$65*$C67</f>
        <v>0</v>
      </c>
      <c r="WCU67" s="824">
        <f t="shared" ref="WCU67" si="16022">WCU60*$C$65*$C67</f>
        <v>0</v>
      </c>
      <c r="WCW67" s="824">
        <f t="shared" ref="WCW67" si="16023">WCW60*$C$65*$C67</f>
        <v>0</v>
      </c>
      <c r="WCY67" s="824">
        <f t="shared" ref="WCY67" si="16024">WCY60*$C$65*$C67</f>
        <v>0</v>
      </c>
      <c r="WDA67" s="824">
        <f t="shared" ref="WDA67" si="16025">WDA60*$C$65*$C67</f>
        <v>0</v>
      </c>
      <c r="WDC67" s="824">
        <f t="shared" ref="WDC67" si="16026">WDC60*$C$65*$C67</f>
        <v>0</v>
      </c>
      <c r="WDE67" s="824">
        <f t="shared" ref="WDE67" si="16027">WDE60*$C$65*$C67</f>
        <v>0</v>
      </c>
      <c r="WDG67" s="824">
        <f t="shared" ref="WDG67" si="16028">WDG60*$C$65*$C67</f>
        <v>0</v>
      </c>
      <c r="WDI67" s="824">
        <f t="shared" ref="WDI67" si="16029">WDI60*$C$65*$C67</f>
        <v>0</v>
      </c>
      <c r="WDK67" s="824">
        <f t="shared" ref="WDK67" si="16030">WDK60*$C$65*$C67</f>
        <v>0</v>
      </c>
      <c r="WDM67" s="824">
        <f t="shared" ref="WDM67" si="16031">WDM60*$C$65*$C67</f>
        <v>0</v>
      </c>
      <c r="WDO67" s="824">
        <f t="shared" ref="WDO67" si="16032">WDO60*$C$65*$C67</f>
        <v>0</v>
      </c>
      <c r="WDQ67" s="824">
        <f t="shared" ref="WDQ67" si="16033">WDQ60*$C$65*$C67</f>
        <v>0</v>
      </c>
      <c r="WDS67" s="824">
        <f t="shared" ref="WDS67" si="16034">WDS60*$C$65*$C67</f>
        <v>0</v>
      </c>
      <c r="WDU67" s="824">
        <f t="shared" ref="WDU67" si="16035">WDU60*$C$65*$C67</f>
        <v>0</v>
      </c>
      <c r="WDW67" s="824">
        <f t="shared" ref="WDW67" si="16036">WDW60*$C$65*$C67</f>
        <v>0</v>
      </c>
      <c r="WDY67" s="824">
        <f t="shared" ref="WDY67" si="16037">WDY60*$C$65*$C67</f>
        <v>0</v>
      </c>
      <c r="WEA67" s="824">
        <f t="shared" ref="WEA67" si="16038">WEA60*$C$65*$C67</f>
        <v>0</v>
      </c>
      <c r="WEC67" s="824">
        <f t="shared" ref="WEC67" si="16039">WEC60*$C$65*$C67</f>
        <v>0</v>
      </c>
      <c r="WEE67" s="824">
        <f t="shared" ref="WEE67" si="16040">WEE60*$C$65*$C67</f>
        <v>0</v>
      </c>
      <c r="WEG67" s="824">
        <f t="shared" ref="WEG67" si="16041">WEG60*$C$65*$C67</f>
        <v>0</v>
      </c>
      <c r="WEI67" s="824">
        <f t="shared" ref="WEI67" si="16042">WEI60*$C$65*$C67</f>
        <v>0</v>
      </c>
      <c r="WEK67" s="824">
        <f t="shared" ref="WEK67" si="16043">WEK60*$C$65*$C67</f>
        <v>0</v>
      </c>
      <c r="WEM67" s="824">
        <f t="shared" ref="WEM67" si="16044">WEM60*$C$65*$C67</f>
        <v>0</v>
      </c>
      <c r="WEO67" s="824">
        <f t="shared" ref="WEO67" si="16045">WEO60*$C$65*$C67</f>
        <v>0</v>
      </c>
      <c r="WEQ67" s="824">
        <f t="shared" ref="WEQ67" si="16046">WEQ60*$C$65*$C67</f>
        <v>0</v>
      </c>
      <c r="WES67" s="824">
        <f t="shared" ref="WES67" si="16047">WES60*$C$65*$C67</f>
        <v>0</v>
      </c>
      <c r="WEU67" s="824">
        <f t="shared" ref="WEU67" si="16048">WEU60*$C$65*$C67</f>
        <v>0</v>
      </c>
      <c r="WEW67" s="824">
        <f t="shared" ref="WEW67" si="16049">WEW60*$C$65*$C67</f>
        <v>0</v>
      </c>
      <c r="WEY67" s="824">
        <f t="shared" ref="WEY67" si="16050">WEY60*$C$65*$C67</f>
        <v>0</v>
      </c>
      <c r="WFA67" s="824">
        <f t="shared" ref="WFA67" si="16051">WFA60*$C$65*$C67</f>
        <v>0</v>
      </c>
      <c r="WFC67" s="824">
        <f t="shared" ref="WFC67" si="16052">WFC60*$C$65*$C67</f>
        <v>0</v>
      </c>
      <c r="WFE67" s="824">
        <f t="shared" ref="WFE67" si="16053">WFE60*$C$65*$C67</f>
        <v>0</v>
      </c>
      <c r="WFG67" s="824">
        <f t="shared" ref="WFG67" si="16054">WFG60*$C$65*$C67</f>
        <v>0</v>
      </c>
      <c r="WFI67" s="824">
        <f t="shared" ref="WFI67" si="16055">WFI60*$C$65*$C67</f>
        <v>0</v>
      </c>
      <c r="WFK67" s="824">
        <f t="shared" ref="WFK67" si="16056">WFK60*$C$65*$C67</f>
        <v>0</v>
      </c>
      <c r="WFM67" s="824">
        <f t="shared" ref="WFM67" si="16057">WFM60*$C$65*$C67</f>
        <v>0</v>
      </c>
      <c r="WFO67" s="824">
        <f t="shared" ref="WFO67" si="16058">WFO60*$C$65*$C67</f>
        <v>0</v>
      </c>
      <c r="WFQ67" s="824">
        <f t="shared" ref="WFQ67" si="16059">WFQ60*$C$65*$C67</f>
        <v>0</v>
      </c>
      <c r="WFS67" s="824">
        <f t="shared" ref="WFS67" si="16060">WFS60*$C$65*$C67</f>
        <v>0</v>
      </c>
      <c r="WFU67" s="824">
        <f t="shared" ref="WFU67" si="16061">WFU60*$C$65*$C67</f>
        <v>0</v>
      </c>
      <c r="WFW67" s="824">
        <f t="shared" ref="WFW67" si="16062">WFW60*$C$65*$C67</f>
        <v>0</v>
      </c>
      <c r="WFY67" s="824">
        <f t="shared" ref="WFY67" si="16063">WFY60*$C$65*$C67</f>
        <v>0</v>
      </c>
      <c r="WGA67" s="824">
        <f t="shared" ref="WGA67" si="16064">WGA60*$C$65*$C67</f>
        <v>0</v>
      </c>
      <c r="WGC67" s="824">
        <f t="shared" ref="WGC67" si="16065">WGC60*$C$65*$C67</f>
        <v>0</v>
      </c>
      <c r="WGE67" s="824">
        <f t="shared" ref="WGE67" si="16066">WGE60*$C$65*$C67</f>
        <v>0</v>
      </c>
      <c r="WGG67" s="824">
        <f t="shared" ref="WGG67" si="16067">WGG60*$C$65*$C67</f>
        <v>0</v>
      </c>
      <c r="WGI67" s="824">
        <f t="shared" ref="WGI67" si="16068">WGI60*$C$65*$C67</f>
        <v>0</v>
      </c>
      <c r="WGK67" s="824">
        <f t="shared" ref="WGK67" si="16069">WGK60*$C$65*$C67</f>
        <v>0</v>
      </c>
      <c r="WGM67" s="824">
        <f t="shared" ref="WGM67" si="16070">WGM60*$C$65*$C67</f>
        <v>0</v>
      </c>
      <c r="WGO67" s="824">
        <f t="shared" ref="WGO67" si="16071">WGO60*$C$65*$C67</f>
        <v>0</v>
      </c>
      <c r="WGQ67" s="824">
        <f t="shared" ref="WGQ67" si="16072">WGQ60*$C$65*$C67</f>
        <v>0</v>
      </c>
      <c r="WGS67" s="824">
        <f t="shared" ref="WGS67" si="16073">WGS60*$C$65*$C67</f>
        <v>0</v>
      </c>
      <c r="WGU67" s="824">
        <f t="shared" ref="WGU67" si="16074">WGU60*$C$65*$C67</f>
        <v>0</v>
      </c>
      <c r="WGW67" s="824">
        <f t="shared" ref="WGW67" si="16075">WGW60*$C$65*$C67</f>
        <v>0</v>
      </c>
      <c r="WGY67" s="824">
        <f t="shared" ref="WGY67" si="16076">WGY60*$C$65*$C67</f>
        <v>0</v>
      </c>
      <c r="WHA67" s="824">
        <f t="shared" ref="WHA67" si="16077">WHA60*$C$65*$C67</f>
        <v>0</v>
      </c>
      <c r="WHC67" s="824">
        <f t="shared" ref="WHC67" si="16078">WHC60*$C$65*$C67</f>
        <v>0</v>
      </c>
      <c r="WHE67" s="824">
        <f t="shared" ref="WHE67" si="16079">WHE60*$C$65*$C67</f>
        <v>0</v>
      </c>
      <c r="WHG67" s="824">
        <f t="shared" ref="WHG67" si="16080">WHG60*$C$65*$C67</f>
        <v>0</v>
      </c>
      <c r="WHI67" s="824">
        <f t="shared" ref="WHI67" si="16081">WHI60*$C$65*$C67</f>
        <v>0</v>
      </c>
      <c r="WHK67" s="824">
        <f t="shared" ref="WHK67" si="16082">WHK60*$C$65*$C67</f>
        <v>0</v>
      </c>
      <c r="WHM67" s="824">
        <f t="shared" ref="WHM67" si="16083">WHM60*$C$65*$C67</f>
        <v>0</v>
      </c>
      <c r="WHO67" s="824">
        <f t="shared" ref="WHO67" si="16084">WHO60*$C$65*$C67</f>
        <v>0</v>
      </c>
      <c r="WHQ67" s="824">
        <f t="shared" ref="WHQ67" si="16085">WHQ60*$C$65*$C67</f>
        <v>0</v>
      </c>
      <c r="WHS67" s="824">
        <f t="shared" ref="WHS67" si="16086">WHS60*$C$65*$C67</f>
        <v>0</v>
      </c>
      <c r="WHU67" s="824">
        <f t="shared" ref="WHU67" si="16087">WHU60*$C$65*$C67</f>
        <v>0</v>
      </c>
      <c r="WHW67" s="824">
        <f t="shared" ref="WHW67" si="16088">WHW60*$C$65*$C67</f>
        <v>0</v>
      </c>
      <c r="WHY67" s="824">
        <f t="shared" ref="WHY67" si="16089">WHY60*$C$65*$C67</f>
        <v>0</v>
      </c>
      <c r="WIA67" s="824">
        <f t="shared" ref="WIA67" si="16090">WIA60*$C$65*$C67</f>
        <v>0</v>
      </c>
      <c r="WIC67" s="824">
        <f t="shared" ref="WIC67" si="16091">WIC60*$C$65*$C67</f>
        <v>0</v>
      </c>
      <c r="WIE67" s="824">
        <f t="shared" ref="WIE67" si="16092">WIE60*$C$65*$C67</f>
        <v>0</v>
      </c>
      <c r="WIG67" s="824">
        <f t="shared" ref="WIG67" si="16093">WIG60*$C$65*$C67</f>
        <v>0</v>
      </c>
      <c r="WII67" s="824">
        <f t="shared" ref="WII67" si="16094">WII60*$C$65*$C67</f>
        <v>0</v>
      </c>
      <c r="WIK67" s="824">
        <f t="shared" ref="WIK67" si="16095">WIK60*$C$65*$C67</f>
        <v>0</v>
      </c>
      <c r="WIM67" s="824">
        <f t="shared" ref="WIM67" si="16096">WIM60*$C$65*$C67</f>
        <v>0</v>
      </c>
      <c r="WIO67" s="824">
        <f t="shared" ref="WIO67" si="16097">WIO60*$C$65*$C67</f>
        <v>0</v>
      </c>
      <c r="WIQ67" s="824">
        <f t="shared" ref="WIQ67" si="16098">WIQ60*$C$65*$C67</f>
        <v>0</v>
      </c>
      <c r="WIS67" s="824">
        <f t="shared" ref="WIS67" si="16099">WIS60*$C$65*$C67</f>
        <v>0</v>
      </c>
      <c r="WIU67" s="824">
        <f t="shared" ref="WIU67" si="16100">WIU60*$C$65*$C67</f>
        <v>0</v>
      </c>
      <c r="WIW67" s="824">
        <f t="shared" ref="WIW67" si="16101">WIW60*$C$65*$C67</f>
        <v>0</v>
      </c>
      <c r="WIY67" s="824">
        <f t="shared" ref="WIY67" si="16102">WIY60*$C$65*$C67</f>
        <v>0</v>
      </c>
      <c r="WJA67" s="824">
        <f t="shared" ref="WJA67" si="16103">WJA60*$C$65*$C67</f>
        <v>0</v>
      </c>
      <c r="WJC67" s="824">
        <f t="shared" ref="WJC67" si="16104">WJC60*$C$65*$C67</f>
        <v>0</v>
      </c>
      <c r="WJE67" s="824">
        <f t="shared" ref="WJE67" si="16105">WJE60*$C$65*$C67</f>
        <v>0</v>
      </c>
      <c r="WJG67" s="824">
        <f t="shared" ref="WJG67" si="16106">WJG60*$C$65*$C67</f>
        <v>0</v>
      </c>
      <c r="WJI67" s="824">
        <f t="shared" ref="WJI67" si="16107">WJI60*$C$65*$C67</f>
        <v>0</v>
      </c>
      <c r="WJK67" s="824">
        <f t="shared" ref="WJK67" si="16108">WJK60*$C$65*$C67</f>
        <v>0</v>
      </c>
      <c r="WJM67" s="824">
        <f t="shared" ref="WJM67" si="16109">WJM60*$C$65*$C67</f>
        <v>0</v>
      </c>
      <c r="WJO67" s="824">
        <f t="shared" ref="WJO67" si="16110">WJO60*$C$65*$C67</f>
        <v>0</v>
      </c>
      <c r="WJQ67" s="824">
        <f t="shared" ref="WJQ67" si="16111">WJQ60*$C$65*$C67</f>
        <v>0</v>
      </c>
      <c r="WJS67" s="824">
        <f t="shared" ref="WJS67" si="16112">WJS60*$C$65*$C67</f>
        <v>0</v>
      </c>
      <c r="WJU67" s="824">
        <f t="shared" ref="WJU67" si="16113">WJU60*$C$65*$C67</f>
        <v>0</v>
      </c>
      <c r="WJW67" s="824">
        <f t="shared" ref="WJW67" si="16114">WJW60*$C$65*$C67</f>
        <v>0</v>
      </c>
      <c r="WJY67" s="824">
        <f t="shared" ref="WJY67" si="16115">WJY60*$C$65*$C67</f>
        <v>0</v>
      </c>
      <c r="WKA67" s="824">
        <f t="shared" ref="WKA67" si="16116">WKA60*$C$65*$C67</f>
        <v>0</v>
      </c>
      <c r="WKC67" s="824">
        <f t="shared" ref="WKC67" si="16117">WKC60*$C$65*$C67</f>
        <v>0</v>
      </c>
      <c r="WKE67" s="824">
        <f t="shared" ref="WKE67" si="16118">WKE60*$C$65*$C67</f>
        <v>0</v>
      </c>
      <c r="WKG67" s="824">
        <f t="shared" ref="WKG67" si="16119">WKG60*$C$65*$C67</f>
        <v>0</v>
      </c>
      <c r="WKI67" s="824">
        <f t="shared" ref="WKI67" si="16120">WKI60*$C$65*$C67</f>
        <v>0</v>
      </c>
      <c r="WKK67" s="824">
        <f t="shared" ref="WKK67" si="16121">WKK60*$C$65*$C67</f>
        <v>0</v>
      </c>
      <c r="WKM67" s="824">
        <f t="shared" ref="WKM67" si="16122">WKM60*$C$65*$C67</f>
        <v>0</v>
      </c>
      <c r="WKO67" s="824">
        <f t="shared" ref="WKO67" si="16123">WKO60*$C$65*$C67</f>
        <v>0</v>
      </c>
      <c r="WKQ67" s="824">
        <f t="shared" ref="WKQ67" si="16124">WKQ60*$C$65*$C67</f>
        <v>0</v>
      </c>
      <c r="WKS67" s="824">
        <f t="shared" ref="WKS67" si="16125">WKS60*$C$65*$C67</f>
        <v>0</v>
      </c>
      <c r="WKU67" s="824">
        <f t="shared" ref="WKU67" si="16126">WKU60*$C$65*$C67</f>
        <v>0</v>
      </c>
      <c r="WKW67" s="824">
        <f t="shared" ref="WKW67" si="16127">WKW60*$C$65*$C67</f>
        <v>0</v>
      </c>
      <c r="WKY67" s="824">
        <f t="shared" ref="WKY67" si="16128">WKY60*$C$65*$C67</f>
        <v>0</v>
      </c>
      <c r="WLA67" s="824">
        <f t="shared" ref="WLA67" si="16129">WLA60*$C$65*$C67</f>
        <v>0</v>
      </c>
      <c r="WLC67" s="824">
        <f t="shared" ref="WLC67" si="16130">WLC60*$C$65*$C67</f>
        <v>0</v>
      </c>
      <c r="WLE67" s="824">
        <f t="shared" ref="WLE67" si="16131">WLE60*$C$65*$C67</f>
        <v>0</v>
      </c>
      <c r="WLG67" s="824">
        <f t="shared" ref="WLG67" si="16132">WLG60*$C$65*$C67</f>
        <v>0</v>
      </c>
      <c r="WLI67" s="824">
        <f t="shared" ref="WLI67" si="16133">WLI60*$C$65*$C67</f>
        <v>0</v>
      </c>
      <c r="WLK67" s="824">
        <f t="shared" ref="WLK67" si="16134">WLK60*$C$65*$C67</f>
        <v>0</v>
      </c>
      <c r="WLM67" s="824">
        <f t="shared" ref="WLM67" si="16135">WLM60*$C$65*$C67</f>
        <v>0</v>
      </c>
      <c r="WLO67" s="824">
        <f t="shared" ref="WLO67" si="16136">WLO60*$C$65*$C67</f>
        <v>0</v>
      </c>
      <c r="WLQ67" s="824">
        <f t="shared" ref="WLQ67" si="16137">WLQ60*$C$65*$C67</f>
        <v>0</v>
      </c>
      <c r="WLS67" s="824">
        <f t="shared" ref="WLS67" si="16138">WLS60*$C$65*$C67</f>
        <v>0</v>
      </c>
      <c r="WLU67" s="824">
        <f t="shared" ref="WLU67" si="16139">WLU60*$C$65*$C67</f>
        <v>0</v>
      </c>
      <c r="WLW67" s="824">
        <f t="shared" ref="WLW67" si="16140">WLW60*$C$65*$C67</f>
        <v>0</v>
      </c>
      <c r="WLY67" s="824">
        <f t="shared" ref="WLY67" si="16141">WLY60*$C$65*$C67</f>
        <v>0</v>
      </c>
      <c r="WMA67" s="824">
        <f t="shared" ref="WMA67" si="16142">WMA60*$C$65*$C67</f>
        <v>0</v>
      </c>
      <c r="WMC67" s="824">
        <f t="shared" ref="WMC67" si="16143">WMC60*$C$65*$C67</f>
        <v>0</v>
      </c>
      <c r="WME67" s="824">
        <f t="shared" ref="WME67" si="16144">WME60*$C$65*$C67</f>
        <v>0</v>
      </c>
      <c r="WMG67" s="824">
        <f t="shared" ref="WMG67" si="16145">WMG60*$C$65*$C67</f>
        <v>0</v>
      </c>
      <c r="WMI67" s="824">
        <f t="shared" ref="WMI67" si="16146">WMI60*$C$65*$C67</f>
        <v>0</v>
      </c>
      <c r="WMK67" s="824">
        <f t="shared" ref="WMK67" si="16147">WMK60*$C$65*$C67</f>
        <v>0</v>
      </c>
      <c r="WMM67" s="824">
        <f t="shared" ref="WMM67" si="16148">WMM60*$C$65*$C67</f>
        <v>0</v>
      </c>
      <c r="WMO67" s="824">
        <f t="shared" ref="WMO67" si="16149">WMO60*$C$65*$C67</f>
        <v>0</v>
      </c>
      <c r="WMQ67" s="824">
        <f t="shared" ref="WMQ67" si="16150">WMQ60*$C$65*$C67</f>
        <v>0</v>
      </c>
      <c r="WMS67" s="824">
        <f t="shared" ref="WMS67" si="16151">WMS60*$C$65*$C67</f>
        <v>0</v>
      </c>
      <c r="WMU67" s="824">
        <f t="shared" ref="WMU67" si="16152">WMU60*$C$65*$C67</f>
        <v>0</v>
      </c>
      <c r="WMW67" s="824">
        <f t="shared" ref="WMW67" si="16153">WMW60*$C$65*$C67</f>
        <v>0</v>
      </c>
      <c r="WMY67" s="824">
        <f t="shared" ref="WMY67" si="16154">WMY60*$C$65*$C67</f>
        <v>0</v>
      </c>
      <c r="WNA67" s="824">
        <f t="shared" ref="WNA67" si="16155">WNA60*$C$65*$C67</f>
        <v>0</v>
      </c>
      <c r="WNC67" s="824">
        <f t="shared" ref="WNC67" si="16156">WNC60*$C$65*$C67</f>
        <v>0</v>
      </c>
      <c r="WNE67" s="824">
        <f t="shared" ref="WNE67" si="16157">WNE60*$C$65*$C67</f>
        <v>0</v>
      </c>
      <c r="WNG67" s="824">
        <f t="shared" ref="WNG67" si="16158">WNG60*$C$65*$C67</f>
        <v>0</v>
      </c>
      <c r="WNI67" s="824">
        <f t="shared" ref="WNI67" si="16159">WNI60*$C$65*$C67</f>
        <v>0</v>
      </c>
      <c r="WNK67" s="824">
        <f t="shared" ref="WNK67" si="16160">WNK60*$C$65*$C67</f>
        <v>0</v>
      </c>
      <c r="WNM67" s="824">
        <f t="shared" ref="WNM67" si="16161">WNM60*$C$65*$C67</f>
        <v>0</v>
      </c>
      <c r="WNO67" s="824">
        <f t="shared" ref="WNO67" si="16162">WNO60*$C$65*$C67</f>
        <v>0</v>
      </c>
      <c r="WNQ67" s="824">
        <f t="shared" ref="WNQ67" si="16163">WNQ60*$C$65*$C67</f>
        <v>0</v>
      </c>
      <c r="WNS67" s="824">
        <f t="shared" ref="WNS67" si="16164">WNS60*$C$65*$C67</f>
        <v>0</v>
      </c>
      <c r="WNU67" s="824">
        <f t="shared" ref="WNU67" si="16165">WNU60*$C$65*$C67</f>
        <v>0</v>
      </c>
      <c r="WNW67" s="824">
        <f t="shared" ref="WNW67" si="16166">WNW60*$C$65*$C67</f>
        <v>0</v>
      </c>
      <c r="WNY67" s="824">
        <f t="shared" ref="WNY67" si="16167">WNY60*$C$65*$C67</f>
        <v>0</v>
      </c>
      <c r="WOA67" s="824">
        <f t="shared" ref="WOA67" si="16168">WOA60*$C$65*$C67</f>
        <v>0</v>
      </c>
      <c r="WOC67" s="824">
        <f t="shared" ref="WOC67" si="16169">WOC60*$C$65*$C67</f>
        <v>0</v>
      </c>
      <c r="WOE67" s="824">
        <f t="shared" ref="WOE67" si="16170">WOE60*$C$65*$C67</f>
        <v>0</v>
      </c>
      <c r="WOG67" s="824">
        <f t="shared" ref="WOG67" si="16171">WOG60*$C$65*$C67</f>
        <v>0</v>
      </c>
      <c r="WOI67" s="824">
        <f t="shared" ref="WOI67" si="16172">WOI60*$C$65*$C67</f>
        <v>0</v>
      </c>
      <c r="WOK67" s="824">
        <f t="shared" ref="WOK67" si="16173">WOK60*$C$65*$C67</f>
        <v>0</v>
      </c>
      <c r="WOM67" s="824">
        <f t="shared" ref="WOM67" si="16174">WOM60*$C$65*$C67</f>
        <v>0</v>
      </c>
      <c r="WOO67" s="824">
        <f t="shared" ref="WOO67" si="16175">WOO60*$C$65*$C67</f>
        <v>0</v>
      </c>
      <c r="WOQ67" s="824">
        <f t="shared" ref="WOQ67" si="16176">WOQ60*$C$65*$C67</f>
        <v>0</v>
      </c>
      <c r="WOS67" s="824">
        <f t="shared" ref="WOS67" si="16177">WOS60*$C$65*$C67</f>
        <v>0</v>
      </c>
      <c r="WOU67" s="824">
        <f t="shared" ref="WOU67" si="16178">WOU60*$C$65*$C67</f>
        <v>0</v>
      </c>
      <c r="WOW67" s="824">
        <f t="shared" ref="WOW67" si="16179">WOW60*$C$65*$C67</f>
        <v>0</v>
      </c>
      <c r="WOY67" s="824">
        <f t="shared" ref="WOY67" si="16180">WOY60*$C$65*$C67</f>
        <v>0</v>
      </c>
      <c r="WPA67" s="824">
        <f t="shared" ref="WPA67" si="16181">WPA60*$C$65*$C67</f>
        <v>0</v>
      </c>
      <c r="WPC67" s="824">
        <f t="shared" ref="WPC67" si="16182">WPC60*$C$65*$C67</f>
        <v>0</v>
      </c>
      <c r="WPE67" s="824">
        <f t="shared" ref="WPE67" si="16183">WPE60*$C$65*$C67</f>
        <v>0</v>
      </c>
      <c r="WPG67" s="824">
        <f t="shared" ref="WPG67" si="16184">WPG60*$C$65*$C67</f>
        <v>0</v>
      </c>
      <c r="WPI67" s="824">
        <f t="shared" ref="WPI67" si="16185">WPI60*$C$65*$C67</f>
        <v>0</v>
      </c>
      <c r="WPK67" s="824">
        <f t="shared" ref="WPK67" si="16186">WPK60*$C$65*$C67</f>
        <v>0</v>
      </c>
      <c r="WPM67" s="824">
        <f t="shared" ref="WPM67" si="16187">WPM60*$C$65*$C67</f>
        <v>0</v>
      </c>
      <c r="WPO67" s="824">
        <f t="shared" ref="WPO67" si="16188">WPO60*$C$65*$C67</f>
        <v>0</v>
      </c>
      <c r="WPQ67" s="824">
        <f t="shared" ref="WPQ67" si="16189">WPQ60*$C$65*$C67</f>
        <v>0</v>
      </c>
      <c r="WPS67" s="824">
        <f t="shared" ref="WPS67" si="16190">WPS60*$C$65*$C67</f>
        <v>0</v>
      </c>
      <c r="WPU67" s="824">
        <f t="shared" ref="WPU67" si="16191">WPU60*$C$65*$C67</f>
        <v>0</v>
      </c>
      <c r="WPW67" s="824">
        <f t="shared" ref="WPW67" si="16192">WPW60*$C$65*$C67</f>
        <v>0</v>
      </c>
      <c r="WPY67" s="824">
        <f t="shared" ref="WPY67" si="16193">WPY60*$C$65*$C67</f>
        <v>0</v>
      </c>
      <c r="WQA67" s="824">
        <f t="shared" ref="WQA67" si="16194">WQA60*$C$65*$C67</f>
        <v>0</v>
      </c>
      <c r="WQC67" s="824">
        <f t="shared" ref="WQC67" si="16195">WQC60*$C$65*$C67</f>
        <v>0</v>
      </c>
      <c r="WQE67" s="824">
        <f t="shared" ref="WQE67" si="16196">WQE60*$C$65*$C67</f>
        <v>0</v>
      </c>
      <c r="WQG67" s="824">
        <f t="shared" ref="WQG67" si="16197">WQG60*$C$65*$C67</f>
        <v>0</v>
      </c>
      <c r="WQI67" s="824">
        <f t="shared" ref="WQI67" si="16198">WQI60*$C$65*$C67</f>
        <v>0</v>
      </c>
      <c r="WQK67" s="824">
        <f t="shared" ref="WQK67" si="16199">WQK60*$C$65*$C67</f>
        <v>0</v>
      </c>
      <c r="WQM67" s="824">
        <f t="shared" ref="WQM67" si="16200">WQM60*$C$65*$C67</f>
        <v>0</v>
      </c>
      <c r="WQO67" s="824">
        <f t="shared" ref="WQO67" si="16201">WQO60*$C$65*$C67</f>
        <v>0</v>
      </c>
      <c r="WQQ67" s="824">
        <f t="shared" ref="WQQ67" si="16202">WQQ60*$C$65*$C67</f>
        <v>0</v>
      </c>
      <c r="WQS67" s="824">
        <f t="shared" ref="WQS67" si="16203">WQS60*$C$65*$C67</f>
        <v>0</v>
      </c>
      <c r="WQU67" s="824">
        <f t="shared" ref="WQU67" si="16204">WQU60*$C$65*$C67</f>
        <v>0</v>
      </c>
      <c r="WQW67" s="824">
        <f t="shared" ref="WQW67" si="16205">WQW60*$C$65*$C67</f>
        <v>0</v>
      </c>
      <c r="WQY67" s="824">
        <f t="shared" ref="WQY67" si="16206">WQY60*$C$65*$C67</f>
        <v>0</v>
      </c>
      <c r="WRA67" s="824">
        <f t="shared" ref="WRA67" si="16207">WRA60*$C$65*$C67</f>
        <v>0</v>
      </c>
      <c r="WRC67" s="824">
        <f t="shared" ref="WRC67" si="16208">WRC60*$C$65*$C67</f>
        <v>0</v>
      </c>
      <c r="WRE67" s="824">
        <f t="shared" ref="WRE67" si="16209">WRE60*$C$65*$C67</f>
        <v>0</v>
      </c>
      <c r="WRG67" s="824">
        <f t="shared" ref="WRG67" si="16210">WRG60*$C$65*$C67</f>
        <v>0</v>
      </c>
      <c r="WRI67" s="824">
        <f t="shared" ref="WRI67" si="16211">WRI60*$C$65*$C67</f>
        <v>0</v>
      </c>
      <c r="WRK67" s="824">
        <f t="shared" ref="WRK67" si="16212">WRK60*$C$65*$C67</f>
        <v>0</v>
      </c>
      <c r="WRM67" s="824">
        <f t="shared" ref="WRM67" si="16213">WRM60*$C$65*$C67</f>
        <v>0</v>
      </c>
      <c r="WRO67" s="824">
        <f t="shared" ref="WRO67" si="16214">WRO60*$C$65*$C67</f>
        <v>0</v>
      </c>
      <c r="WRQ67" s="824">
        <f t="shared" ref="WRQ67" si="16215">WRQ60*$C$65*$C67</f>
        <v>0</v>
      </c>
      <c r="WRS67" s="824">
        <f t="shared" ref="WRS67" si="16216">WRS60*$C$65*$C67</f>
        <v>0</v>
      </c>
      <c r="WRU67" s="824">
        <f t="shared" ref="WRU67" si="16217">WRU60*$C$65*$C67</f>
        <v>0</v>
      </c>
      <c r="WRW67" s="824">
        <f t="shared" ref="WRW67" si="16218">WRW60*$C$65*$C67</f>
        <v>0</v>
      </c>
      <c r="WRY67" s="824">
        <f t="shared" ref="WRY67" si="16219">WRY60*$C$65*$C67</f>
        <v>0</v>
      </c>
      <c r="WSA67" s="824">
        <f t="shared" ref="WSA67" si="16220">WSA60*$C$65*$C67</f>
        <v>0</v>
      </c>
      <c r="WSC67" s="824">
        <f t="shared" ref="WSC67" si="16221">WSC60*$C$65*$C67</f>
        <v>0</v>
      </c>
      <c r="WSE67" s="824">
        <f t="shared" ref="WSE67" si="16222">WSE60*$C$65*$C67</f>
        <v>0</v>
      </c>
      <c r="WSG67" s="824">
        <f t="shared" ref="WSG67" si="16223">WSG60*$C$65*$C67</f>
        <v>0</v>
      </c>
      <c r="WSI67" s="824">
        <f t="shared" ref="WSI67" si="16224">WSI60*$C$65*$C67</f>
        <v>0</v>
      </c>
      <c r="WSK67" s="824">
        <f t="shared" ref="WSK67" si="16225">WSK60*$C$65*$C67</f>
        <v>0</v>
      </c>
      <c r="WSM67" s="824">
        <f t="shared" ref="WSM67" si="16226">WSM60*$C$65*$C67</f>
        <v>0</v>
      </c>
      <c r="WSO67" s="824">
        <f t="shared" ref="WSO67" si="16227">WSO60*$C$65*$C67</f>
        <v>0</v>
      </c>
      <c r="WSQ67" s="824">
        <f t="shared" ref="WSQ67" si="16228">WSQ60*$C$65*$C67</f>
        <v>0</v>
      </c>
      <c r="WSS67" s="824">
        <f t="shared" ref="WSS67" si="16229">WSS60*$C$65*$C67</f>
        <v>0</v>
      </c>
      <c r="WSU67" s="824">
        <f t="shared" ref="WSU67" si="16230">WSU60*$C$65*$C67</f>
        <v>0</v>
      </c>
      <c r="WSW67" s="824">
        <f t="shared" ref="WSW67" si="16231">WSW60*$C$65*$C67</f>
        <v>0</v>
      </c>
      <c r="WSY67" s="824">
        <f t="shared" ref="WSY67" si="16232">WSY60*$C$65*$C67</f>
        <v>0</v>
      </c>
      <c r="WTA67" s="824">
        <f t="shared" ref="WTA67" si="16233">WTA60*$C$65*$C67</f>
        <v>0</v>
      </c>
      <c r="WTC67" s="824">
        <f t="shared" ref="WTC67" si="16234">WTC60*$C$65*$C67</f>
        <v>0</v>
      </c>
      <c r="WTE67" s="824">
        <f t="shared" ref="WTE67" si="16235">WTE60*$C$65*$C67</f>
        <v>0</v>
      </c>
      <c r="WTG67" s="824">
        <f t="shared" ref="WTG67" si="16236">WTG60*$C$65*$C67</f>
        <v>0</v>
      </c>
      <c r="WTI67" s="824">
        <f t="shared" ref="WTI67" si="16237">WTI60*$C$65*$C67</f>
        <v>0</v>
      </c>
      <c r="WTK67" s="824">
        <f t="shared" ref="WTK67" si="16238">WTK60*$C$65*$C67</f>
        <v>0</v>
      </c>
      <c r="WTM67" s="824">
        <f t="shared" ref="WTM67" si="16239">WTM60*$C$65*$C67</f>
        <v>0</v>
      </c>
      <c r="WTO67" s="824">
        <f t="shared" ref="WTO67" si="16240">WTO60*$C$65*$C67</f>
        <v>0</v>
      </c>
      <c r="WTQ67" s="824">
        <f t="shared" ref="WTQ67" si="16241">WTQ60*$C$65*$C67</f>
        <v>0</v>
      </c>
      <c r="WTS67" s="824">
        <f t="shared" ref="WTS67" si="16242">WTS60*$C$65*$C67</f>
        <v>0</v>
      </c>
      <c r="WTU67" s="824">
        <f t="shared" ref="WTU67" si="16243">WTU60*$C$65*$C67</f>
        <v>0</v>
      </c>
      <c r="WTW67" s="824">
        <f t="shared" ref="WTW67" si="16244">WTW60*$C$65*$C67</f>
        <v>0</v>
      </c>
      <c r="WTY67" s="824">
        <f t="shared" ref="WTY67" si="16245">WTY60*$C$65*$C67</f>
        <v>0</v>
      </c>
      <c r="WUA67" s="824">
        <f t="shared" ref="WUA67" si="16246">WUA60*$C$65*$C67</f>
        <v>0</v>
      </c>
      <c r="WUC67" s="824">
        <f t="shared" ref="WUC67" si="16247">WUC60*$C$65*$C67</f>
        <v>0</v>
      </c>
      <c r="WUE67" s="824">
        <f t="shared" ref="WUE67" si="16248">WUE60*$C$65*$C67</f>
        <v>0</v>
      </c>
      <c r="WUG67" s="824">
        <f t="shared" ref="WUG67" si="16249">WUG60*$C$65*$C67</f>
        <v>0</v>
      </c>
      <c r="WUI67" s="824">
        <f t="shared" ref="WUI67" si="16250">WUI60*$C$65*$C67</f>
        <v>0</v>
      </c>
      <c r="WUK67" s="824">
        <f t="shared" ref="WUK67" si="16251">WUK60*$C$65*$C67</f>
        <v>0</v>
      </c>
      <c r="WUM67" s="824">
        <f t="shared" ref="WUM67" si="16252">WUM60*$C$65*$C67</f>
        <v>0</v>
      </c>
      <c r="WUO67" s="824">
        <f t="shared" ref="WUO67" si="16253">WUO60*$C$65*$C67</f>
        <v>0</v>
      </c>
      <c r="WUQ67" s="824">
        <f t="shared" ref="WUQ67" si="16254">WUQ60*$C$65*$C67</f>
        <v>0</v>
      </c>
      <c r="WUS67" s="824">
        <f t="shared" ref="WUS67" si="16255">WUS60*$C$65*$C67</f>
        <v>0</v>
      </c>
      <c r="WUU67" s="824">
        <f t="shared" ref="WUU67" si="16256">WUU60*$C$65*$C67</f>
        <v>0</v>
      </c>
      <c r="WUW67" s="824">
        <f t="shared" ref="WUW67" si="16257">WUW60*$C$65*$C67</f>
        <v>0</v>
      </c>
      <c r="WUY67" s="824">
        <f t="shared" ref="WUY67" si="16258">WUY60*$C$65*$C67</f>
        <v>0</v>
      </c>
      <c r="WVA67" s="824">
        <f t="shared" ref="WVA67" si="16259">WVA60*$C$65*$C67</f>
        <v>0</v>
      </c>
      <c r="WVC67" s="824">
        <f t="shared" ref="WVC67" si="16260">WVC60*$C$65*$C67</f>
        <v>0</v>
      </c>
      <c r="WVE67" s="824">
        <f t="shared" ref="WVE67" si="16261">WVE60*$C$65*$C67</f>
        <v>0</v>
      </c>
      <c r="WVG67" s="824">
        <f t="shared" ref="WVG67" si="16262">WVG60*$C$65*$C67</f>
        <v>0</v>
      </c>
      <c r="WVI67" s="824">
        <f t="shared" ref="WVI67" si="16263">WVI60*$C$65*$C67</f>
        <v>0</v>
      </c>
      <c r="WVK67" s="824">
        <f t="shared" ref="WVK67" si="16264">WVK60*$C$65*$C67</f>
        <v>0</v>
      </c>
      <c r="WVM67" s="824">
        <f t="shared" ref="WVM67" si="16265">WVM60*$C$65*$C67</f>
        <v>0</v>
      </c>
      <c r="WVO67" s="824">
        <f t="shared" ref="WVO67" si="16266">WVO60*$C$65*$C67</f>
        <v>0</v>
      </c>
      <c r="WVQ67" s="824">
        <f t="shared" ref="WVQ67" si="16267">WVQ60*$C$65*$C67</f>
        <v>0</v>
      </c>
      <c r="WVS67" s="824">
        <f t="shared" ref="WVS67" si="16268">WVS60*$C$65*$C67</f>
        <v>0</v>
      </c>
      <c r="WVU67" s="824">
        <f t="shared" ref="WVU67" si="16269">WVU60*$C$65*$C67</f>
        <v>0</v>
      </c>
      <c r="WVW67" s="824">
        <f t="shared" ref="WVW67" si="16270">WVW60*$C$65*$C67</f>
        <v>0</v>
      </c>
      <c r="WVY67" s="824">
        <f t="shared" ref="WVY67" si="16271">WVY60*$C$65*$C67</f>
        <v>0</v>
      </c>
      <c r="WWA67" s="824">
        <f t="shared" ref="WWA67" si="16272">WWA60*$C$65*$C67</f>
        <v>0</v>
      </c>
      <c r="WWC67" s="824">
        <f t="shared" ref="WWC67" si="16273">WWC60*$C$65*$C67</f>
        <v>0</v>
      </c>
      <c r="WWE67" s="824">
        <f t="shared" ref="WWE67" si="16274">WWE60*$C$65*$C67</f>
        <v>0</v>
      </c>
      <c r="WWG67" s="824">
        <f t="shared" ref="WWG67" si="16275">WWG60*$C$65*$C67</f>
        <v>0</v>
      </c>
      <c r="WWI67" s="824">
        <f t="shared" ref="WWI67" si="16276">WWI60*$C$65*$C67</f>
        <v>0</v>
      </c>
      <c r="WWK67" s="824">
        <f t="shared" ref="WWK67" si="16277">WWK60*$C$65*$C67</f>
        <v>0</v>
      </c>
      <c r="WWM67" s="824">
        <f t="shared" ref="WWM67" si="16278">WWM60*$C$65*$C67</f>
        <v>0</v>
      </c>
      <c r="WWO67" s="824">
        <f t="shared" ref="WWO67" si="16279">WWO60*$C$65*$C67</f>
        <v>0</v>
      </c>
      <c r="WWQ67" s="824">
        <f t="shared" ref="WWQ67" si="16280">WWQ60*$C$65*$C67</f>
        <v>0</v>
      </c>
      <c r="WWS67" s="824">
        <f t="shared" ref="WWS67" si="16281">WWS60*$C$65*$C67</f>
        <v>0</v>
      </c>
      <c r="WWU67" s="824">
        <f t="shared" ref="WWU67" si="16282">WWU60*$C$65*$C67</f>
        <v>0</v>
      </c>
      <c r="WWW67" s="824">
        <f t="shared" ref="WWW67" si="16283">WWW60*$C$65*$C67</f>
        <v>0</v>
      </c>
      <c r="WWY67" s="824">
        <f t="shared" ref="WWY67" si="16284">WWY60*$C$65*$C67</f>
        <v>0</v>
      </c>
      <c r="WXA67" s="824">
        <f t="shared" ref="WXA67" si="16285">WXA60*$C$65*$C67</f>
        <v>0</v>
      </c>
      <c r="WXC67" s="824">
        <f t="shared" ref="WXC67" si="16286">WXC60*$C$65*$C67</f>
        <v>0</v>
      </c>
      <c r="WXE67" s="824">
        <f t="shared" ref="WXE67" si="16287">WXE60*$C$65*$C67</f>
        <v>0</v>
      </c>
      <c r="WXG67" s="824">
        <f t="shared" ref="WXG67" si="16288">WXG60*$C$65*$C67</f>
        <v>0</v>
      </c>
      <c r="WXI67" s="824">
        <f t="shared" ref="WXI67" si="16289">WXI60*$C$65*$C67</f>
        <v>0</v>
      </c>
      <c r="WXK67" s="824">
        <f t="shared" ref="WXK67" si="16290">WXK60*$C$65*$C67</f>
        <v>0</v>
      </c>
      <c r="WXM67" s="824">
        <f t="shared" ref="WXM67" si="16291">WXM60*$C$65*$C67</f>
        <v>0</v>
      </c>
      <c r="WXO67" s="824">
        <f t="shared" ref="WXO67" si="16292">WXO60*$C$65*$C67</f>
        <v>0</v>
      </c>
      <c r="WXQ67" s="824">
        <f t="shared" ref="WXQ67" si="16293">WXQ60*$C$65*$C67</f>
        <v>0</v>
      </c>
      <c r="WXS67" s="824">
        <f t="shared" ref="WXS67" si="16294">WXS60*$C$65*$C67</f>
        <v>0</v>
      </c>
      <c r="WXU67" s="824">
        <f t="shared" ref="WXU67" si="16295">WXU60*$C$65*$C67</f>
        <v>0</v>
      </c>
      <c r="WXW67" s="824">
        <f t="shared" ref="WXW67" si="16296">WXW60*$C$65*$C67</f>
        <v>0</v>
      </c>
      <c r="WXY67" s="824">
        <f t="shared" ref="WXY67" si="16297">WXY60*$C$65*$C67</f>
        <v>0</v>
      </c>
      <c r="WYA67" s="824">
        <f t="shared" ref="WYA67" si="16298">WYA60*$C$65*$C67</f>
        <v>0</v>
      </c>
      <c r="WYC67" s="824">
        <f t="shared" ref="WYC67" si="16299">WYC60*$C$65*$C67</f>
        <v>0</v>
      </c>
      <c r="WYE67" s="824">
        <f t="shared" ref="WYE67" si="16300">WYE60*$C$65*$C67</f>
        <v>0</v>
      </c>
      <c r="WYG67" s="824">
        <f t="shared" ref="WYG67" si="16301">WYG60*$C$65*$C67</f>
        <v>0</v>
      </c>
      <c r="WYI67" s="824">
        <f t="shared" ref="WYI67" si="16302">WYI60*$C$65*$C67</f>
        <v>0</v>
      </c>
      <c r="WYK67" s="824">
        <f t="shared" ref="WYK67" si="16303">WYK60*$C$65*$C67</f>
        <v>0</v>
      </c>
      <c r="WYM67" s="824">
        <f t="shared" ref="WYM67" si="16304">WYM60*$C$65*$C67</f>
        <v>0</v>
      </c>
      <c r="WYO67" s="824">
        <f t="shared" ref="WYO67" si="16305">WYO60*$C$65*$C67</f>
        <v>0</v>
      </c>
      <c r="WYQ67" s="824">
        <f t="shared" ref="WYQ67" si="16306">WYQ60*$C$65*$C67</f>
        <v>0</v>
      </c>
      <c r="WYS67" s="824">
        <f t="shared" ref="WYS67" si="16307">WYS60*$C$65*$C67</f>
        <v>0</v>
      </c>
      <c r="WYU67" s="824">
        <f t="shared" ref="WYU67" si="16308">WYU60*$C$65*$C67</f>
        <v>0</v>
      </c>
      <c r="WYW67" s="824">
        <f t="shared" ref="WYW67" si="16309">WYW60*$C$65*$C67</f>
        <v>0</v>
      </c>
      <c r="WYY67" s="824">
        <f t="shared" ref="WYY67" si="16310">WYY60*$C$65*$C67</f>
        <v>0</v>
      </c>
      <c r="WZA67" s="824">
        <f t="shared" ref="WZA67" si="16311">WZA60*$C$65*$C67</f>
        <v>0</v>
      </c>
      <c r="WZC67" s="824">
        <f t="shared" ref="WZC67" si="16312">WZC60*$C$65*$C67</f>
        <v>0</v>
      </c>
      <c r="WZE67" s="824">
        <f t="shared" ref="WZE67" si="16313">WZE60*$C$65*$C67</f>
        <v>0</v>
      </c>
      <c r="WZG67" s="824">
        <f t="shared" ref="WZG67" si="16314">WZG60*$C$65*$C67</f>
        <v>0</v>
      </c>
      <c r="WZI67" s="824">
        <f t="shared" ref="WZI67" si="16315">WZI60*$C$65*$C67</f>
        <v>0</v>
      </c>
      <c r="WZK67" s="824">
        <f t="shared" ref="WZK67" si="16316">WZK60*$C$65*$C67</f>
        <v>0</v>
      </c>
      <c r="WZM67" s="824">
        <f t="shared" ref="WZM67" si="16317">WZM60*$C$65*$C67</f>
        <v>0</v>
      </c>
      <c r="WZO67" s="824">
        <f t="shared" ref="WZO67" si="16318">WZO60*$C$65*$C67</f>
        <v>0</v>
      </c>
      <c r="WZQ67" s="824">
        <f t="shared" ref="WZQ67" si="16319">WZQ60*$C$65*$C67</f>
        <v>0</v>
      </c>
      <c r="WZS67" s="824">
        <f t="shared" ref="WZS67" si="16320">WZS60*$C$65*$C67</f>
        <v>0</v>
      </c>
      <c r="WZU67" s="824">
        <f t="shared" ref="WZU67" si="16321">WZU60*$C$65*$C67</f>
        <v>0</v>
      </c>
      <c r="WZW67" s="824">
        <f t="shared" ref="WZW67" si="16322">WZW60*$C$65*$C67</f>
        <v>0</v>
      </c>
      <c r="WZY67" s="824">
        <f t="shared" ref="WZY67" si="16323">WZY60*$C$65*$C67</f>
        <v>0</v>
      </c>
      <c r="XAA67" s="824">
        <f t="shared" ref="XAA67" si="16324">XAA60*$C$65*$C67</f>
        <v>0</v>
      </c>
      <c r="XAC67" s="824">
        <f t="shared" ref="XAC67" si="16325">XAC60*$C$65*$C67</f>
        <v>0</v>
      </c>
      <c r="XAE67" s="824">
        <f t="shared" ref="XAE67" si="16326">XAE60*$C$65*$C67</f>
        <v>0</v>
      </c>
      <c r="XAG67" s="824">
        <f t="shared" ref="XAG67" si="16327">XAG60*$C$65*$C67</f>
        <v>0</v>
      </c>
      <c r="XAI67" s="824">
        <f t="shared" ref="XAI67" si="16328">XAI60*$C$65*$C67</f>
        <v>0</v>
      </c>
      <c r="XAK67" s="824">
        <f t="shared" ref="XAK67" si="16329">XAK60*$C$65*$C67</f>
        <v>0</v>
      </c>
      <c r="XAM67" s="824">
        <f t="shared" ref="XAM67" si="16330">XAM60*$C$65*$C67</f>
        <v>0</v>
      </c>
      <c r="XAO67" s="824">
        <f t="shared" ref="XAO67" si="16331">XAO60*$C$65*$C67</f>
        <v>0</v>
      </c>
      <c r="XAQ67" s="824">
        <f t="shared" ref="XAQ67" si="16332">XAQ60*$C$65*$C67</f>
        <v>0</v>
      </c>
      <c r="XAS67" s="824">
        <f t="shared" ref="XAS67" si="16333">XAS60*$C$65*$C67</f>
        <v>0</v>
      </c>
      <c r="XAU67" s="824">
        <f t="shared" ref="XAU67" si="16334">XAU60*$C$65*$C67</f>
        <v>0</v>
      </c>
      <c r="XAW67" s="824">
        <f t="shared" ref="XAW67" si="16335">XAW60*$C$65*$C67</f>
        <v>0</v>
      </c>
      <c r="XAY67" s="824">
        <f t="shared" ref="XAY67" si="16336">XAY60*$C$65*$C67</f>
        <v>0</v>
      </c>
      <c r="XBA67" s="824">
        <f t="shared" ref="XBA67" si="16337">XBA60*$C$65*$C67</f>
        <v>0</v>
      </c>
      <c r="XBC67" s="824">
        <f t="shared" ref="XBC67" si="16338">XBC60*$C$65*$C67</f>
        <v>0</v>
      </c>
      <c r="XBE67" s="824">
        <f t="shared" ref="XBE67" si="16339">XBE60*$C$65*$C67</f>
        <v>0</v>
      </c>
      <c r="XBG67" s="824">
        <f t="shared" ref="XBG67" si="16340">XBG60*$C$65*$C67</f>
        <v>0</v>
      </c>
      <c r="XBI67" s="824">
        <f t="shared" ref="XBI67" si="16341">XBI60*$C$65*$C67</f>
        <v>0</v>
      </c>
      <c r="XBK67" s="824">
        <f t="shared" ref="XBK67" si="16342">XBK60*$C$65*$C67</f>
        <v>0</v>
      </c>
      <c r="XBM67" s="824">
        <f t="shared" ref="XBM67" si="16343">XBM60*$C$65*$C67</f>
        <v>0</v>
      </c>
      <c r="XBO67" s="824">
        <f t="shared" ref="XBO67" si="16344">XBO60*$C$65*$C67</f>
        <v>0</v>
      </c>
      <c r="XBQ67" s="824">
        <f t="shared" ref="XBQ67" si="16345">XBQ60*$C$65*$C67</f>
        <v>0</v>
      </c>
      <c r="XBS67" s="824">
        <f t="shared" ref="XBS67" si="16346">XBS60*$C$65*$C67</f>
        <v>0</v>
      </c>
      <c r="XBU67" s="824">
        <f t="shared" ref="XBU67" si="16347">XBU60*$C$65*$C67</f>
        <v>0</v>
      </c>
      <c r="XBW67" s="824">
        <f t="shared" ref="XBW67" si="16348">XBW60*$C$65*$C67</f>
        <v>0</v>
      </c>
      <c r="XBY67" s="824">
        <f t="shared" ref="XBY67" si="16349">XBY60*$C$65*$C67</f>
        <v>0</v>
      </c>
      <c r="XCA67" s="824">
        <f t="shared" ref="XCA67" si="16350">XCA60*$C$65*$C67</f>
        <v>0</v>
      </c>
      <c r="XCC67" s="824">
        <f t="shared" ref="XCC67" si="16351">XCC60*$C$65*$C67</f>
        <v>0</v>
      </c>
      <c r="XCE67" s="824">
        <f t="shared" ref="XCE67" si="16352">XCE60*$C$65*$C67</f>
        <v>0</v>
      </c>
      <c r="XCG67" s="824">
        <f t="shared" ref="XCG67" si="16353">XCG60*$C$65*$C67</f>
        <v>0</v>
      </c>
      <c r="XCI67" s="824">
        <f t="shared" ref="XCI67" si="16354">XCI60*$C$65*$C67</f>
        <v>0</v>
      </c>
      <c r="XCK67" s="824">
        <f t="shared" ref="XCK67" si="16355">XCK60*$C$65*$C67</f>
        <v>0</v>
      </c>
      <c r="XCM67" s="824">
        <f t="shared" ref="XCM67" si="16356">XCM60*$C$65*$C67</f>
        <v>0</v>
      </c>
      <c r="XCO67" s="824">
        <f t="shared" ref="XCO67" si="16357">XCO60*$C$65*$C67</f>
        <v>0</v>
      </c>
      <c r="XCQ67" s="824">
        <f t="shared" ref="XCQ67" si="16358">XCQ60*$C$65*$C67</f>
        <v>0</v>
      </c>
      <c r="XCS67" s="824">
        <f t="shared" ref="XCS67" si="16359">XCS60*$C$65*$C67</f>
        <v>0</v>
      </c>
      <c r="XCU67" s="824">
        <f t="shared" ref="XCU67" si="16360">XCU60*$C$65*$C67</f>
        <v>0</v>
      </c>
      <c r="XCW67" s="824">
        <f t="shared" ref="XCW67" si="16361">XCW60*$C$65*$C67</f>
        <v>0</v>
      </c>
      <c r="XCY67" s="824">
        <f t="shared" ref="XCY67" si="16362">XCY60*$C$65*$C67</f>
        <v>0</v>
      </c>
      <c r="XDA67" s="824">
        <f t="shared" ref="XDA67" si="16363">XDA60*$C$65*$C67</f>
        <v>0</v>
      </c>
      <c r="XDC67" s="824">
        <f t="shared" ref="XDC67" si="16364">XDC60*$C$65*$C67</f>
        <v>0</v>
      </c>
      <c r="XDE67" s="824">
        <f t="shared" ref="XDE67" si="16365">XDE60*$C$65*$C67</f>
        <v>0</v>
      </c>
      <c r="XDG67" s="824">
        <f t="shared" ref="XDG67" si="16366">XDG60*$C$65*$C67</f>
        <v>0</v>
      </c>
      <c r="XDI67" s="824">
        <f t="shared" ref="XDI67" si="16367">XDI60*$C$65*$C67</f>
        <v>0</v>
      </c>
      <c r="XDK67" s="824">
        <f t="shared" ref="XDK67" si="16368">XDK60*$C$65*$C67</f>
        <v>0</v>
      </c>
      <c r="XDM67" s="824">
        <f t="shared" ref="XDM67" si="16369">XDM60*$C$65*$C67</f>
        <v>0</v>
      </c>
      <c r="XDO67" s="824">
        <f t="shared" ref="XDO67" si="16370">XDO60*$C$65*$C67</f>
        <v>0</v>
      </c>
      <c r="XDQ67" s="824">
        <f t="shared" ref="XDQ67" si="16371">XDQ60*$C$65*$C67</f>
        <v>0</v>
      </c>
      <c r="XDS67" s="824">
        <f t="shared" ref="XDS67" si="16372">XDS60*$C$65*$C67</f>
        <v>0</v>
      </c>
      <c r="XDU67" s="824">
        <f t="shared" ref="XDU67" si="16373">XDU60*$C$65*$C67</f>
        <v>0</v>
      </c>
      <c r="XDW67" s="824">
        <f t="shared" ref="XDW67" si="16374">XDW60*$C$65*$C67</f>
        <v>0</v>
      </c>
      <c r="XDY67" s="824">
        <f t="shared" ref="XDY67" si="16375">XDY60*$C$65*$C67</f>
        <v>0</v>
      </c>
      <c r="XEA67" s="824">
        <f t="shared" ref="XEA67" si="16376">XEA60*$C$65*$C67</f>
        <v>0</v>
      </c>
      <c r="XEC67" s="824">
        <f t="shared" ref="XEC67" si="16377">XEC60*$C$65*$C67</f>
        <v>0</v>
      </c>
      <c r="XEE67" s="824">
        <f t="shared" ref="XEE67" si="16378">XEE60*$C$65*$C67</f>
        <v>0</v>
      </c>
      <c r="XEG67" s="824">
        <f t="shared" ref="XEG67" si="16379">XEG60*$C$65*$C67</f>
        <v>0</v>
      </c>
      <c r="XEI67" s="824">
        <f t="shared" ref="XEI67" si="16380">XEI60*$C$65*$C67</f>
        <v>0</v>
      </c>
      <c r="XEK67" s="824">
        <f t="shared" ref="XEK67" si="16381">XEK60*$C$65*$C67</f>
        <v>0</v>
      </c>
      <c r="XEM67" s="824">
        <f t="shared" ref="XEM67" si="16382">XEM60*$C$65*$C67</f>
        <v>0</v>
      </c>
      <c r="XEO67" s="824">
        <f t="shared" ref="XEO67" si="16383">XEO60*$C$65*$C67</f>
        <v>0</v>
      </c>
      <c r="XEQ67" s="824">
        <f t="shared" ref="XEQ67" si="16384">XEQ60*$C$65*$C67</f>
        <v>0</v>
      </c>
      <c r="XES67" s="824">
        <f t="shared" ref="XES67" si="16385">XES60*$C$65*$C67</f>
        <v>0</v>
      </c>
      <c r="XEU67" s="824">
        <f t="shared" ref="XEU67" si="16386">XEU60*$C$65*$C67</f>
        <v>0</v>
      </c>
      <c r="XEW67" s="824">
        <f t="shared" ref="XEW67" si="16387">XEW60*$C$65*$C67</f>
        <v>0</v>
      </c>
      <c r="XEY67" s="824">
        <f t="shared" ref="XEY67" si="16388">XEY60*$C$65*$C67</f>
        <v>0</v>
      </c>
      <c r="XFA67" s="824">
        <f t="shared" ref="XFA67" si="16389">XFA60*$C$65*$C67</f>
        <v>0</v>
      </c>
      <c r="XFC67" s="824">
        <f t="shared" ref="XFC67" si="16390">XFC60*$C$65*$C67</f>
        <v>0</v>
      </c>
    </row>
    <row r="68" spans="1:1023 1025:2047 2049:3071 3073:4095 4097:5119 5121:6143 6145:7167 7169:8191 8193:9215 9217:10239 10241:11263 11265:12287 12289:13311 13313:14335 14337:15359 15361:16383" s="374" customFormat="1">
      <c r="A68" s="968" t="str">
        <f>Application!C623</f>
        <v>Sonoma County CDBG</v>
      </c>
      <c r="B68" s="401"/>
      <c r="C68" s="969">
        <f>Application!AO623/(SUM(Application!AO$622:AS$625))</f>
        <v>8.7035135732911439E-2</v>
      </c>
      <c r="E68" s="401">
        <f>$E60*$C$65*$C68</f>
        <v>646.03659059940287</v>
      </c>
      <c r="G68" s="824">
        <f>G60*$C$65*$C68</f>
        <v>907.45031976647101</v>
      </c>
      <c r="I68" s="824">
        <f t="shared" ref="I68" si="16391">I60*$C$65*$C68</f>
        <v>1168.9485567865142</v>
      </c>
      <c r="K68" s="824">
        <f t="shared" ref="K68" si="16392">K60*$C$65*$C68</f>
        <v>1430.3085544698438</v>
      </c>
      <c r="M68" s="824">
        <f t="shared" ref="M68" si="16393">M60*$C$65*$C68</f>
        <v>1691.2941576953572</v>
      </c>
      <c r="O68" s="824">
        <f t="shared" ref="O68" si="16394">O60*$C$65*$C68</f>
        <v>1951.6551948291481</v>
      </c>
      <c r="Q68" s="824">
        <f t="shared" ref="Q68" si="16395">Q60*$C$65*$C68</f>
        <v>2211.1268443910121</v>
      </c>
      <c r="S68" s="824">
        <f t="shared" ref="S68" si="16396">S60*$C$65*$C68</f>
        <v>2469.4289760175034</v>
      </c>
      <c r="U68" s="824">
        <f t="shared" ref="U68" si="16397">U60*$C$65*$C68</f>
        <v>2726.2654647343288</v>
      </c>
      <c r="W68" s="824">
        <f t="shared" ref="W68" si="16398">W60*$C$65*$C68</f>
        <v>2981.3234775142482</v>
      </c>
      <c r="Y68" s="824">
        <f t="shared" ref="Y68" si="16399">Y60*$C$65*$C68</f>
        <v>3234.2727310589676</v>
      </c>
      <c r="AA68" s="824">
        <f t="shared" ref="AA68" si="16400">AA60*$C$65*$C68</f>
        <v>3484.7647197033543</v>
      </c>
      <c r="AC68" s="824">
        <f t="shared" ref="AC68" si="16401">AC60*$C$65*$C68</f>
        <v>3732.431912300327</v>
      </c>
      <c r="AE68" s="824">
        <f t="shared" ref="AE68" si="16402">AE60*$C$65*$C68</f>
        <v>3976.886916901597</v>
      </c>
      <c r="AG68" s="824">
        <f t="shared" ref="AG68" si="16403">AG60*$C$65*$C68</f>
        <v>4217.7216120062731</v>
      </c>
      <c r="AI68" s="824">
        <f t="shared" ref="AI68" si="16404">AI60*$C$65*$C68</f>
        <v>0</v>
      </c>
      <c r="AK68" s="824">
        <f t="shared" ref="AK68" si="16405">AK60*$C$65*$C68</f>
        <v>0</v>
      </c>
      <c r="AM68" s="824">
        <f t="shared" ref="AM68" si="16406">AM60*$C$65*$C68</f>
        <v>0</v>
      </c>
      <c r="AO68" s="824">
        <f t="shared" ref="AO68" si="16407">AO60*$C$65*$C68</f>
        <v>0</v>
      </c>
      <c r="AQ68" s="824">
        <f t="shared" ref="AQ68" si="16408">AQ60*$C$65*$C68</f>
        <v>0</v>
      </c>
      <c r="AS68" s="824">
        <f t="shared" ref="AS68" si="16409">AS60*$C$65*$C68</f>
        <v>0</v>
      </c>
      <c r="AU68" s="824">
        <f t="shared" ref="AU68" si="16410">AU60*$C$65*$C68</f>
        <v>0</v>
      </c>
      <c r="AW68" s="824">
        <f t="shared" ref="AW68" si="16411">AW60*$C$65*$C68</f>
        <v>0</v>
      </c>
      <c r="AY68" s="824">
        <f t="shared" ref="AY68" si="16412">AY60*$C$65*$C68</f>
        <v>0</v>
      </c>
      <c r="BA68" s="824">
        <f t="shared" ref="BA68" si="16413">BA60*$C$65*$C68</f>
        <v>0</v>
      </c>
      <c r="BC68" s="824">
        <f t="shared" ref="BC68" si="16414">BC60*$C$65*$C68</f>
        <v>0</v>
      </c>
      <c r="BE68" s="824">
        <f t="shared" ref="BE68" si="16415">BE60*$C$65*$C68</f>
        <v>0</v>
      </c>
      <c r="BG68" s="824">
        <f t="shared" ref="BG68" si="16416">BG60*$C$65*$C68</f>
        <v>0</v>
      </c>
      <c r="BI68" s="824">
        <f t="shared" ref="BI68" si="16417">BI60*$C$65*$C68</f>
        <v>0</v>
      </c>
      <c r="BK68" s="824">
        <f t="shared" ref="BK68" si="16418">BK60*$C$65*$C68</f>
        <v>0</v>
      </c>
      <c r="BM68" s="824">
        <f t="shared" ref="BM68" si="16419">BM60*$C$65*$C68</f>
        <v>0</v>
      </c>
      <c r="BO68" s="824">
        <f t="shared" ref="BO68" si="16420">BO60*$C$65*$C68</f>
        <v>0</v>
      </c>
      <c r="BQ68" s="824">
        <f t="shared" ref="BQ68" si="16421">BQ60*$C$65*$C68</f>
        <v>0</v>
      </c>
      <c r="BS68" s="824">
        <f t="shared" ref="BS68" si="16422">BS60*$C$65*$C68</f>
        <v>0</v>
      </c>
      <c r="BU68" s="824">
        <f t="shared" ref="BU68" si="16423">BU60*$C$65*$C68</f>
        <v>0</v>
      </c>
      <c r="BW68" s="824">
        <f t="shared" ref="BW68" si="16424">BW60*$C$65*$C68</f>
        <v>0</v>
      </c>
      <c r="BY68" s="824">
        <f t="shared" ref="BY68" si="16425">BY60*$C$65*$C68</f>
        <v>0</v>
      </c>
      <c r="CA68" s="824">
        <f t="shared" ref="CA68" si="16426">CA60*$C$65*$C68</f>
        <v>0</v>
      </c>
      <c r="CC68" s="824">
        <f t="shared" ref="CC68" si="16427">CC60*$C$65*$C68</f>
        <v>0</v>
      </c>
      <c r="CE68" s="824">
        <f t="shared" ref="CE68" si="16428">CE60*$C$65*$C68</f>
        <v>0</v>
      </c>
      <c r="CG68" s="824">
        <f t="shared" ref="CG68" si="16429">CG60*$C$65*$C68</f>
        <v>0</v>
      </c>
      <c r="CI68" s="824">
        <f t="shared" ref="CI68" si="16430">CI60*$C$65*$C68</f>
        <v>0</v>
      </c>
      <c r="CK68" s="824">
        <f t="shared" ref="CK68" si="16431">CK60*$C$65*$C68</f>
        <v>0</v>
      </c>
      <c r="CM68" s="824">
        <f t="shared" ref="CM68" si="16432">CM60*$C$65*$C68</f>
        <v>0</v>
      </c>
      <c r="CO68" s="824">
        <f t="shared" ref="CO68" si="16433">CO60*$C$65*$C68</f>
        <v>0</v>
      </c>
      <c r="CQ68" s="824">
        <f t="shared" ref="CQ68" si="16434">CQ60*$C$65*$C68</f>
        <v>0</v>
      </c>
      <c r="CS68" s="824">
        <f t="shared" ref="CS68" si="16435">CS60*$C$65*$C68</f>
        <v>0</v>
      </c>
      <c r="CU68" s="824">
        <f t="shared" ref="CU68" si="16436">CU60*$C$65*$C68</f>
        <v>0</v>
      </c>
      <c r="CW68" s="824">
        <f t="shared" ref="CW68" si="16437">CW60*$C$65*$C68</f>
        <v>0</v>
      </c>
      <c r="CY68" s="824">
        <f t="shared" ref="CY68" si="16438">CY60*$C$65*$C68</f>
        <v>0</v>
      </c>
      <c r="DA68" s="824">
        <f t="shared" ref="DA68" si="16439">DA60*$C$65*$C68</f>
        <v>0</v>
      </c>
      <c r="DC68" s="824">
        <f t="shared" ref="DC68" si="16440">DC60*$C$65*$C68</f>
        <v>0</v>
      </c>
      <c r="DE68" s="824">
        <f t="shared" ref="DE68" si="16441">DE60*$C$65*$C68</f>
        <v>0</v>
      </c>
      <c r="DG68" s="824">
        <f t="shared" ref="DG68" si="16442">DG60*$C$65*$C68</f>
        <v>0</v>
      </c>
      <c r="DI68" s="824">
        <f t="shared" ref="DI68" si="16443">DI60*$C$65*$C68</f>
        <v>0</v>
      </c>
      <c r="DK68" s="824">
        <f t="shared" ref="DK68" si="16444">DK60*$C$65*$C68</f>
        <v>0</v>
      </c>
      <c r="DM68" s="824">
        <f t="shared" ref="DM68" si="16445">DM60*$C$65*$C68</f>
        <v>0</v>
      </c>
      <c r="DO68" s="824">
        <f t="shared" ref="DO68" si="16446">DO60*$C$65*$C68</f>
        <v>0</v>
      </c>
      <c r="DQ68" s="824">
        <f t="shared" ref="DQ68" si="16447">DQ60*$C$65*$C68</f>
        <v>0</v>
      </c>
      <c r="DS68" s="824">
        <f t="shared" ref="DS68" si="16448">DS60*$C$65*$C68</f>
        <v>0</v>
      </c>
      <c r="DU68" s="824">
        <f t="shared" ref="DU68" si="16449">DU60*$C$65*$C68</f>
        <v>0</v>
      </c>
      <c r="DW68" s="824">
        <f t="shared" ref="DW68" si="16450">DW60*$C$65*$C68</f>
        <v>0</v>
      </c>
      <c r="DY68" s="824">
        <f t="shared" ref="DY68" si="16451">DY60*$C$65*$C68</f>
        <v>0</v>
      </c>
      <c r="EA68" s="824">
        <f t="shared" ref="EA68" si="16452">EA60*$C$65*$C68</f>
        <v>0</v>
      </c>
      <c r="EC68" s="824">
        <f t="shared" ref="EC68" si="16453">EC60*$C$65*$C68</f>
        <v>0</v>
      </c>
      <c r="EE68" s="824">
        <f t="shared" ref="EE68" si="16454">EE60*$C$65*$C68</f>
        <v>0</v>
      </c>
      <c r="EG68" s="824">
        <f t="shared" ref="EG68" si="16455">EG60*$C$65*$C68</f>
        <v>0</v>
      </c>
      <c r="EI68" s="824">
        <f t="shared" ref="EI68" si="16456">EI60*$C$65*$C68</f>
        <v>0</v>
      </c>
      <c r="EK68" s="824">
        <f t="shared" ref="EK68" si="16457">EK60*$C$65*$C68</f>
        <v>0</v>
      </c>
      <c r="EM68" s="824">
        <f t="shared" ref="EM68" si="16458">EM60*$C$65*$C68</f>
        <v>0</v>
      </c>
      <c r="EO68" s="824">
        <f t="shared" ref="EO68" si="16459">EO60*$C$65*$C68</f>
        <v>0</v>
      </c>
      <c r="EQ68" s="824">
        <f t="shared" ref="EQ68" si="16460">EQ60*$C$65*$C68</f>
        <v>0</v>
      </c>
      <c r="ES68" s="824">
        <f t="shared" ref="ES68" si="16461">ES60*$C$65*$C68</f>
        <v>0</v>
      </c>
      <c r="EU68" s="824">
        <f t="shared" ref="EU68" si="16462">EU60*$C$65*$C68</f>
        <v>0</v>
      </c>
      <c r="EW68" s="824">
        <f t="shared" ref="EW68" si="16463">EW60*$C$65*$C68</f>
        <v>0</v>
      </c>
      <c r="EY68" s="824">
        <f t="shared" ref="EY68" si="16464">EY60*$C$65*$C68</f>
        <v>0</v>
      </c>
      <c r="FA68" s="824">
        <f t="shared" ref="FA68" si="16465">FA60*$C$65*$C68</f>
        <v>0</v>
      </c>
      <c r="FC68" s="824">
        <f t="shared" ref="FC68" si="16466">FC60*$C$65*$C68</f>
        <v>0</v>
      </c>
      <c r="FE68" s="824">
        <f t="shared" ref="FE68" si="16467">FE60*$C$65*$C68</f>
        <v>0</v>
      </c>
      <c r="FG68" s="824">
        <f t="shared" ref="FG68" si="16468">FG60*$C$65*$C68</f>
        <v>0</v>
      </c>
      <c r="FI68" s="824">
        <f t="shared" ref="FI68" si="16469">FI60*$C$65*$C68</f>
        <v>0</v>
      </c>
      <c r="FK68" s="824">
        <f t="shared" ref="FK68" si="16470">FK60*$C$65*$C68</f>
        <v>0</v>
      </c>
      <c r="FM68" s="824">
        <f t="shared" ref="FM68" si="16471">FM60*$C$65*$C68</f>
        <v>0</v>
      </c>
      <c r="FO68" s="824">
        <f t="shared" ref="FO68" si="16472">FO60*$C$65*$C68</f>
        <v>0</v>
      </c>
      <c r="FQ68" s="824">
        <f t="shared" ref="FQ68" si="16473">FQ60*$C$65*$C68</f>
        <v>0</v>
      </c>
      <c r="FS68" s="824">
        <f t="shared" ref="FS68" si="16474">FS60*$C$65*$C68</f>
        <v>0</v>
      </c>
      <c r="FU68" s="824">
        <f t="shared" ref="FU68" si="16475">FU60*$C$65*$C68</f>
        <v>0</v>
      </c>
      <c r="FW68" s="824">
        <f t="shared" ref="FW68" si="16476">FW60*$C$65*$C68</f>
        <v>0</v>
      </c>
      <c r="FY68" s="824">
        <f t="shared" ref="FY68" si="16477">FY60*$C$65*$C68</f>
        <v>0</v>
      </c>
      <c r="GA68" s="824">
        <f t="shared" ref="GA68" si="16478">GA60*$C$65*$C68</f>
        <v>0</v>
      </c>
      <c r="GC68" s="824">
        <f t="shared" ref="GC68" si="16479">GC60*$C$65*$C68</f>
        <v>0</v>
      </c>
      <c r="GE68" s="824">
        <f t="shared" ref="GE68" si="16480">GE60*$C$65*$C68</f>
        <v>0</v>
      </c>
      <c r="GG68" s="824">
        <f t="shared" ref="GG68" si="16481">GG60*$C$65*$C68</f>
        <v>0</v>
      </c>
      <c r="GI68" s="824">
        <f t="shared" ref="GI68" si="16482">GI60*$C$65*$C68</f>
        <v>0</v>
      </c>
      <c r="GK68" s="824">
        <f t="shared" ref="GK68" si="16483">GK60*$C$65*$C68</f>
        <v>0</v>
      </c>
      <c r="GM68" s="824">
        <f t="shared" ref="GM68" si="16484">GM60*$C$65*$C68</f>
        <v>0</v>
      </c>
      <c r="GO68" s="824">
        <f t="shared" ref="GO68" si="16485">GO60*$C$65*$C68</f>
        <v>0</v>
      </c>
      <c r="GQ68" s="824">
        <f t="shared" ref="GQ68" si="16486">GQ60*$C$65*$C68</f>
        <v>0</v>
      </c>
      <c r="GS68" s="824">
        <f t="shared" ref="GS68" si="16487">GS60*$C$65*$C68</f>
        <v>0</v>
      </c>
      <c r="GU68" s="824">
        <f t="shared" ref="GU68" si="16488">GU60*$C$65*$C68</f>
        <v>0</v>
      </c>
      <c r="GW68" s="824">
        <f t="shared" ref="GW68" si="16489">GW60*$C$65*$C68</f>
        <v>0</v>
      </c>
      <c r="GY68" s="824">
        <f t="shared" ref="GY68" si="16490">GY60*$C$65*$C68</f>
        <v>0</v>
      </c>
      <c r="HA68" s="824">
        <f t="shared" ref="HA68" si="16491">HA60*$C$65*$C68</f>
        <v>0</v>
      </c>
      <c r="HC68" s="824">
        <f t="shared" ref="HC68" si="16492">HC60*$C$65*$C68</f>
        <v>0</v>
      </c>
      <c r="HE68" s="824">
        <f t="shared" ref="HE68" si="16493">HE60*$C$65*$C68</f>
        <v>0</v>
      </c>
      <c r="HG68" s="824">
        <f t="shared" ref="HG68" si="16494">HG60*$C$65*$C68</f>
        <v>0</v>
      </c>
      <c r="HI68" s="824">
        <f t="shared" ref="HI68" si="16495">HI60*$C$65*$C68</f>
        <v>0</v>
      </c>
      <c r="HK68" s="824">
        <f t="shared" ref="HK68" si="16496">HK60*$C$65*$C68</f>
        <v>0</v>
      </c>
      <c r="HM68" s="824">
        <f t="shared" ref="HM68" si="16497">HM60*$C$65*$C68</f>
        <v>0</v>
      </c>
      <c r="HO68" s="824">
        <f t="shared" ref="HO68" si="16498">HO60*$C$65*$C68</f>
        <v>0</v>
      </c>
      <c r="HQ68" s="824">
        <f t="shared" ref="HQ68" si="16499">HQ60*$C$65*$C68</f>
        <v>0</v>
      </c>
      <c r="HS68" s="824">
        <f t="shared" ref="HS68" si="16500">HS60*$C$65*$C68</f>
        <v>0</v>
      </c>
      <c r="HU68" s="824">
        <f t="shared" ref="HU68" si="16501">HU60*$C$65*$C68</f>
        <v>0</v>
      </c>
      <c r="HW68" s="824">
        <f t="shared" ref="HW68" si="16502">HW60*$C$65*$C68</f>
        <v>0</v>
      </c>
      <c r="HY68" s="824">
        <f t="shared" ref="HY68" si="16503">HY60*$C$65*$C68</f>
        <v>0</v>
      </c>
      <c r="IA68" s="824">
        <f t="shared" ref="IA68" si="16504">IA60*$C$65*$C68</f>
        <v>0</v>
      </c>
      <c r="IC68" s="824">
        <f t="shared" ref="IC68" si="16505">IC60*$C$65*$C68</f>
        <v>0</v>
      </c>
      <c r="IE68" s="824">
        <f t="shared" ref="IE68" si="16506">IE60*$C$65*$C68</f>
        <v>0</v>
      </c>
      <c r="IG68" s="824">
        <f t="shared" ref="IG68" si="16507">IG60*$C$65*$C68</f>
        <v>0</v>
      </c>
      <c r="II68" s="824">
        <f t="shared" ref="II68" si="16508">II60*$C$65*$C68</f>
        <v>0</v>
      </c>
      <c r="IK68" s="824">
        <f t="shared" ref="IK68" si="16509">IK60*$C$65*$C68</f>
        <v>0</v>
      </c>
      <c r="IM68" s="824">
        <f t="shared" ref="IM68" si="16510">IM60*$C$65*$C68</f>
        <v>0</v>
      </c>
      <c r="IO68" s="824">
        <f t="shared" ref="IO68" si="16511">IO60*$C$65*$C68</f>
        <v>0</v>
      </c>
      <c r="IQ68" s="824">
        <f t="shared" ref="IQ68" si="16512">IQ60*$C$65*$C68</f>
        <v>0</v>
      </c>
      <c r="IS68" s="824">
        <f t="shared" ref="IS68" si="16513">IS60*$C$65*$C68</f>
        <v>0</v>
      </c>
      <c r="IU68" s="824">
        <f t="shared" ref="IU68" si="16514">IU60*$C$65*$C68</f>
        <v>0</v>
      </c>
      <c r="IW68" s="824">
        <f t="shared" ref="IW68" si="16515">IW60*$C$65*$C68</f>
        <v>0</v>
      </c>
      <c r="IY68" s="824">
        <f t="shared" ref="IY68" si="16516">IY60*$C$65*$C68</f>
        <v>0</v>
      </c>
      <c r="JA68" s="824">
        <f t="shared" ref="JA68" si="16517">JA60*$C$65*$C68</f>
        <v>0</v>
      </c>
      <c r="JC68" s="824">
        <f t="shared" ref="JC68" si="16518">JC60*$C$65*$C68</f>
        <v>0</v>
      </c>
      <c r="JE68" s="824">
        <f t="shared" ref="JE68" si="16519">JE60*$C$65*$C68</f>
        <v>0</v>
      </c>
      <c r="JG68" s="824">
        <f t="shared" ref="JG68" si="16520">JG60*$C$65*$C68</f>
        <v>0</v>
      </c>
      <c r="JI68" s="824">
        <f t="shared" ref="JI68" si="16521">JI60*$C$65*$C68</f>
        <v>0</v>
      </c>
      <c r="JK68" s="824">
        <f t="shared" ref="JK68" si="16522">JK60*$C$65*$C68</f>
        <v>0</v>
      </c>
      <c r="JM68" s="824">
        <f t="shared" ref="JM68" si="16523">JM60*$C$65*$C68</f>
        <v>0</v>
      </c>
      <c r="JO68" s="824">
        <f t="shared" ref="JO68" si="16524">JO60*$C$65*$C68</f>
        <v>0</v>
      </c>
      <c r="JQ68" s="824">
        <f t="shared" ref="JQ68" si="16525">JQ60*$C$65*$C68</f>
        <v>0</v>
      </c>
      <c r="JS68" s="824">
        <f t="shared" ref="JS68" si="16526">JS60*$C$65*$C68</f>
        <v>0</v>
      </c>
      <c r="JU68" s="824">
        <f t="shared" ref="JU68" si="16527">JU60*$C$65*$C68</f>
        <v>0</v>
      </c>
      <c r="JW68" s="824">
        <f t="shared" ref="JW68" si="16528">JW60*$C$65*$C68</f>
        <v>0</v>
      </c>
      <c r="JY68" s="824">
        <f t="shared" ref="JY68" si="16529">JY60*$C$65*$C68</f>
        <v>0</v>
      </c>
      <c r="KA68" s="824">
        <f t="shared" ref="KA68" si="16530">KA60*$C$65*$C68</f>
        <v>0</v>
      </c>
      <c r="KC68" s="824">
        <f t="shared" ref="KC68" si="16531">KC60*$C$65*$C68</f>
        <v>0</v>
      </c>
      <c r="KE68" s="824">
        <f t="shared" ref="KE68" si="16532">KE60*$C$65*$C68</f>
        <v>0</v>
      </c>
      <c r="KG68" s="824">
        <f t="shared" ref="KG68" si="16533">KG60*$C$65*$C68</f>
        <v>0</v>
      </c>
      <c r="KI68" s="824">
        <f t="shared" ref="KI68" si="16534">KI60*$C$65*$C68</f>
        <v>0</v>
      </c>
      <c r="KK68" s="824">
        <f t="shared" ref="KK68" si="16535">KK60*$C$65*$C68</f>
        <v>0</v>
      </c>
      <c r="KM68" s="824">
        <f t="shared" ref="KM68" si="16536">KM60*$C$65*$C68</f>
        <v>0</v>
      </c>
      <c r="KO68" s="824">
        <f t="shared" ref="KO68" si="16537">KO60*$C$65*$C68</f>
        <v>0</v>
      </c>
      <c r="KQ68" s="824">
        <f t="shared" ref="KQ68" si="16538">KQ60*$C$65*$C68</f>
        <v>0</v>
      </c>
      <c r="KS68" s="824">
        <f t="shared" ref="KS68" si="16539">KS60*$C$65*$C68</f>
        <v>0</v>
      </c>
      <c r="KU68" s="824">
        <f t="shared" ref="KU68" si="16540">KU60*$C$65*$C68</f>
        <v>0</v>
      </c>
      <c r="KW68" s="824">
        <f t="shared" ref="KW68" si="16541">KW60*$C$65*$C68</f>
        <v>0</v>
      </c>
      <c r="KY68" s="824">
        <f t="shared" ref="KY68" si="16542">KY60*$C$65*$C68</f>
        <v>0</v>
      </c>
      <c r="LA68" s="824">
        <f t="shared" ref="LA68" si="16543">LA60*$C$65*$C68</f>
        <v>0</v>
      </c>
      <c r="LC68" s="824">
        <f t="shared" ref="LC68" si="16544">LC60*$C$65*$C68</f>
        <v>0</v>
      </c>
      <c r="LE68" s="824">
        <f t="shared" ref="LE68" si="16545">LE60*$C$65*$C68</f>
        <v>0</v>
      </c>
      <c r="LG68" s="824">
        <f t="shared" ref="LG68" si="16546">LG60*$C$65*$C68</f>
        <v>0</v>
      </c>
      <c r="LI68" s="824">
        <f t="shared" ref="LI68" si="16547">LI60*$C$65*$C68</f>
        <v>0</v>
      </c>
      <c r="LK68" s="824">
        <f t="shared" ref="LK68" si="16548">LK60*$C$65*$C68</f>
        <v>0</v>
      </c>
      <c r="LM68" s="824">
        <f t="shared" ref="LM68" si="16549">LM60*$C$65*$C68</f>
        <v>0</v>
      </c>
      <c r="LO68" s="824">
        <f t="shared" ref="LO68" si="16550">LO60*$C$65*$C68</f>
        <v>0</v>
      </c>
      <c r="LQ68" s="824">
        <f t="shared" ref="LQ68" si="16551">LQ60*$C$65*$C68</f>
        <v>0</v>
      </c>
      <c r="LS68" s="824">
        <f t="shared" ref="LS68" si="16552">LS60*$C$65*$C68</f>
        <v>0</v>
      </c>
      <c r="LU68" s="824">
        <f t="shared" ref="LU68" si="16553">LU60*$C$65*$C68</f>
        <v>0</v>
      </c>
      <c r="LW68" s="824">
        <f t="shared" ref="LW68" si="16554">LW60*$C$65*$C68</f>
        <v>0</v>
      </c>
      <c r="LY68" s="824">
        <f t="shared" ref="LY68" si="16555">LY60*$C$65*$C68</f>
        <v>0</v>
      </c>
      <c r="MA68" s="824">
        <f t="shared" ref="MA68" si="16556">MA60*$C$65*$C68</f>
        <v>0</v>
      </c>
      <c r="MC68" s="824">
        <f t="shared" ref="MC68" si="16557">MC60*$C$65*$C68</f>
        <v>0</v>
      </c>
      <c r="ME68" s="824">
        <f t="shared" ref="ME68" si="16558">ME60*$C$65*$C68</f>
        <v>0</v>
      </c>
      <c r="MG68" s="824">
        <f t="shared" ref="MG68" si="16559">MG60*$C$65*$C68</f>
        <v>0</v>
      </c>
      <c r="MI68" s="824">
        <f t="shared" ref="MI68" si="16560">MI60*$C$65*$C68</f>
        <v>0</v>
      </c>
      <c r="MK68" s="824">
        <f t="shared" ref="MK68" si="16561">MK60*$C$65*$C68</f>
        <v>0</v>
      </c>
      <c r="MM68" s="824">
        <f t="shared" ref="MM68" si="16562">MM60*$C$65*$C68</f>
        <v>0</v>
      </c>
      <c r="MO68" s="824">
        <f t="shared" ref="MO68" si="16563">MO60*$C$65*$C68</f>
        <v>0</v>
      </c>
      <c r="MQ68" s="824">
        <f t="shared" ref="MQ68" si="16564">MQ60*$C$65*$C68</f>
        <v>0</v>
      </c>
      <c r="MS68" s="824">
        <f t="shared" ref="MS68" si="16565">MS60*$C$65*$C68</f>
        <v>0</v>
      </c>
      <c r="MU68" s="824">
        <f t="shared" ref="MU68" si="16566">MU60*$C$65*$C68</f>
        <v>0</v>
      </c>
      <c r="MW68" s="824">
        <f t="shared" ref="MW68" si="16567">MW60*$C$65*$C68</f>
        <v>0</v>
      </c>
      <c r="MY68" s="824">
        <f t="shared" ref="MY68" si="16568">MY60*$C$65*$C68</f>
        <v>0</v>
      </c>
      <c r="NA68" s="824">
        <f t="shared" ref="NA68" si="16569">NA60*$C$65*$C68</f>
        <v>0</v>
      </c>
      <c r="NC68" s="824">
        <f t="shared" ref="NC68" si="16570">NC60*$C$65*$C68</f>
        <v>0</v>
      </c>
      <c r="NE68" s="824">
        <f t="shared" ref="NE68" si="16571">NE60*$C$65*$C68</f>
        <v>0</v>
      </c>
      <c r="NG68" s="824">
        <f t="shared" ref="NG68" si="16572">NG60*$C$65*$C68</f>
        <v>0</v>
      </c>
      <c r="NI68" s="824">
        <f t="shared" ref="NI68" si="16573">NI60*$C$65*$C68</f>
        <v>0</v>
      </c>
      <c r="NK68" s="824">
        <f t="shared" ref="NK68" si="16574">NK60*$C$65*$C68</f>
        <v>0</v>
      </c>
      <c r="NM68" s="824">
        <f t="shared" ref="NM68" si="16575">NM60*$C$65*$C68</f>
        <v>0</v>
      </c>
      <c r="NO68" s="824">
        <f t="shared" ref="NO68" si="16576">NO60*$C$65*$C68</f>
        <v>0</v>
      </c>
      <c r="NQ68" s="824">
        <f t="shared" ref="NQ68" si="16577">NQ60*$C$65*$C68</f>
        <v>0</v>
      </c>
      <c r="NS68" s="824">
        <f t="shared" ref="NS68" si="16578">NS60*$C$65*$C68</f>
        <v>0</v>
      </c>
      <c r="NU68" s="824">
        <f t="shared" ref="NU68" si="16579">NU60*$C$65*$C68</f>
        <v>0</v>
      </c>
      <c r="NW68" s="824">
        <f t="shared" ref="NW68" si="16580">NW60*$C$65*$C68</f>
        <v>0</v>
      </c>
      <c r="NY68" s="824">
        <f t="shared" ref="NY68" si="16581">NY60*$C$65*$C68</f>
        <v>0</v>
      </c>
      <c r="OA68" s="824">
        <f t="shared" ref="OA68" si="16582">OA60*$C$65*$C68</f>
        <v>0</v>
      </c>
      <c r="OC68" s="824">
        <f t="shared" ref="OC68" si="16583">OC60*$C$65*$C68</f>
        <v>0</v>
      </c>
      <c r="OE68" s="824">
        <f t="shared" ref="OE68" si="16584">OE60*$C$65*$C68</f>
        <v>0</v>
      </c>
      <c r="OG68" s="824">
        <f t="shared" ref="OG68" si="16585">OG60*$C$65*$C68</f>
        <v>0</v>
      </c>
      <c r="OI68" s="824">
        <f t="shared" ref="OI68" si="16586">OI60*$C$65*$C68</f>
        <v>0</v>
      </c>
      <c r="OK68" s="824">
        <f t="shared" ref="OK68" si="16587">OK60*$C$65*$C68</f>
        <v>0</v>
      </c>
      <c r="OM68" s="824">
        <f t="shared" ref="OM68" si="16588">OM60*$C$65*$C68</f>
        <v>0</v>
      </c>
      <c r="OO68" s="824">
        <f t="shared" ref="OO68" si="16589">OO60*$C$65*$C68</f>
        <v>0</v>
      </c>
      <c r="OQ68" s="824">
        <f t="shared" ref="OQ68" si="16590">OQ60*$C$65*$C68</f>
        <v>0</v>
      </c>
      <c r="OS68" s="824">
        <f t="shared" ref="OS68" si="16591">OS60*$C$65*$C68</f>
        <v>0</v>
      </c>
      <c r="OU68" s="824">
        <f t="shared" ref="OU68" si="16592">OU60*$C$65*$C68</f>
        <v>0</v>
      </c>
      <c r="OW68" s="824">
        <f t="shared" ref="OW68" si="16593">OW60*$C$65*$C68</f>
        <v>0</v>
      </c>
      <c r="OY68" s="824">
        <f t="shared" ref="OY68" si="16594">OY60*$C$65*$C68</f>
        <v>0</v>
      </c>
      <c r="PA68" s="824">
        <f t="shared" ref="PA68" si="16595">PA60*$C$65*$C68</f>
        <v>0</v>
      </c>
      <c r="PC68" s="824">
        <f t="shared" ref="PC68" si="16596">PC60*$C$65*$C68</f>
        <v>0</v>
      </c>
      <c r="PE68" s="824">
        <f t="shared" ref="PE68" si="16597">PE60*$C$65*$C68</f>
        <v>0</v>
      </c>
      <c r="PG68" s="824">
        <f t="shared" ref="PG68" si="16598">PG60*$C$65*$C68</f>
        <v>0</v>
      </c>
      <c r="PI68" s="824">
        <f t="shared" ref="PI68" si="16599">PI60*$C$65*$C68</f>
        <v>0</v>
      </c>
      <c r="PK68" s="824">
        <f t="shared" ref="PK68" si="16600">PK60*$C$65*$C68</f>
        <v>0</v>
      </c>
      <c r="PM68" s="824">
        <f t="shared" ref="PM68" si="16601">PM60*$C$65*$C68</f>
        <v>0</v>
      </c>
      <c r="PO68" s="824">
        <f t="shared" ref="PO68" si="16602">PO60*$C$65*$C68</f>
        <v>0</v>
      </c>
      <c r="PQ68" s="824">
        <f t="shared" ref="PQ68" si="16603">PQ60*$C$65*$C68</f>
        <v>0</v>
      </c>
      <c r="PS68" s="824">
        <f t="shared" ref="PS68" si="16604">PS60*$C$65*$C68</f>
        <v>0</v>
      </c>
      <c r="PU68" s="824">
        <f t="shared" ref="PU68" si="16605">PU60*$C$65*$C68</f>
        <v>0</v>
      </c>
      <c r="PW68" s="824">
        <f t="shared" ref="PW68" si="16606">PW60*$C$65*$C68</f>
        <v>0</v>
      </c>
      <c r="PY68" s="824">
        <f t="shared" ref="PY68" si="16607">PY60*$C$65*$C68</f>
        <v>0</v>
      </c>
      <c r="QA68" s="824">
        <f t="shared" ref="QA68" si="16608">QA60*$C$65*$C68</f>
        <v>0</v>
      </c>
      <c r="QC68" s="824">
        <f t="shared" ref="QC68" si="16609">QC60*$C$65*$C68</f>
        <v>0</v>
      </c>
      <c r="QE68" s="824">
        <f t="shared" ref="QE68" si="16610">QE60*$C$65*$C68</f>
        <v>0</v>
      </c>
      <c r="QG68" s="824">
        <f t="shared" ref="QG68" si="16611">QG60*$C$65*$C68</f>
        <v>0</v>
      </c>
      <c r="QI68" s="824">
        <f t="shared" ref="QI68" si="16612">QI60*$C$65*$C68</f>
        <v>0</v>
      </c>
      <c r="QK68" s="824">
        <f t="shared" ref="QK68" si="16613">QK60*$C$65*$C68</f>
        <v>0</v>
      </c>
      <c r="QM68" s="824">
        <f t="shared" ref="QM68" si="16614">QM60*$C$65*$C68</f>
        <v>0</v>
      </c>
      <c r="QO68" s="824">
        <f t="shared" ref="QO68" si="16615">QO60*$C$65*$C68</f>
        <v>0</v>
      </c>
      <c r="QQ68" s="824">
        <f t="shared" ref="QQ68" si="16616">QQ60*$C$65*$C68</f>
        <v>0</v>
      </c>
      <c r="QS68" s="824">
        <f t="shared" ref="QS68" si="16617">QS60*$C$65*$C68</f>
        <v>0</v>
      </c>
      <c r="QU68" s="824">
        <f t="shared" ref="QU68" si="16618">QU60*$C$65*$C68</f>
        <v>0</v>
      </c>
      <c r="QW68" s="824">
        <f t="shared" ref="QW68" si="16619">QW60*$C$65*$C68</f>
        <v>0</v>
      </c>
      <c r="QY68" s="824">
        <f t="shared" ref="QY68" si="16620">QY60*$C$65*$C68</f>
        <v>0</v>
      </c>
      <c r="RA68" s="824">
        <f t="shared" ref="RA68" si="16621">RA60*$C$65*$C68</f>
        <v>0</v>
      </c>
      <c r="RC68" s="824">
        <f t="shared" ref="RC68" si="16622">RC60*$C$65*$C68</f>
        <v>0</v>
      </c>
      <c r="RE68" s="824">
        <f t="shared" ref="RE68" si="16623">RE60*$C$65*$C68</f>
        <v>0</v>
      </c>
      <c r="RG68" s="824">
        <f t="shared" ref="RG68" si="16624">RG60*$C$65*$C68</f>
        <v>0</v>
      </c>
      <c r="RI68" s="824">
        <f t="shared" ref="RI68" si="16625">RI60*$C$65*$C68</f>
        <v>0</v>
      </c>
      <c r="RK68" s="824">
        <f t="shared" ref="RK68" si="16626">RK60*$C$65*$C68</f>
        <v>0</v>
      </c>
      <c r="RM68" s="824">
        <f t="shared" ref="RM68" si="16627">RM60*$C$65*$C68</f>
        <v>0</v>
      </c>
      <c r="RO68" s="824">
        <f t="shared" ref="RO68" si="16628">RO60*$C$65*$C68</f>
        <v>0</v>
      </c>
      <c r="RQ68" s="824">
        <f t="shared" ref="RQ68" si="16629">RQ60*$C$65*$C68</f>
        <v>0</v>
      </c>
      <c r="RS68" s="824">
        <f t="shared" ref="RS68" si="16630">RS60*$C$65*$C68</f>
        <v>0</v>
      </c>
      <c r="RU68" s="824">
        <f t="shared" ref="RU68" si="16631">RU60*$C$65*$C68</f>
        <v>0</v>
      </c>
      <c r="RW68" s="824">
        <f t="shared" ref="RW68" si="16632">RW60*$C$65*$C68</f>
        <v>0</v>
      </c>
      <c r="RY68" s="824">
        <f t="shared" ref="RY68" si="16633">RY60*$C$65*$C68</f>
        <v>0</v>
      </c>
      <c r="SA68" s="824">
        <f t="shared" ref="SA68" si="16634">SA60*$C$65*$C68</f>
        <v>0</v>
      </c>
      <c r="SC68" s="824">
        <f t="shared" ref="SC68" si="16635">SC60*$C$65*$C68</f>
        <v>0</v>
      </c>
      <c r="SE68" s="824">
        <f t="shared" ref="SE68" si="16636">SE60*$C$65*$C68</f>
        <v>0</v>
      </c>
      <c r="SG68" s="824">
        <f t="shared" ref="SG68" si="16637">SG60*$C$65*$C68</f>
        <v>0</v>
      </c>
      <c r="SI68" s="824">
        <f t="shared" ref="SI68" si="16638">SI60*$C$65*$C68</f>
        <v>0</v>
      </c>
      <c r="SK68" s="824">
        <f t="shared" ref="SK68" si="16639">SK60*$C$65*$C68</f>
        <v>0</v>
      </c>
      <c r="SM68" s="824">
        <f t="shared" ref="SM68" si="16640">SM60*$C$65*$C68</f>
        <v>0</v>
      </c>
      <c r="SO68" s="824">
        <f t="shared" ref="SO68" si="16641">SO60*$C$65*$C68</f>
        <v>0</v>
      </c>
      <c r="SQ68" s="824">
        <f t="shared" ref="SQ68" si="16642">SQ60*$C$65*$C68</f>
        <v>0</v>
      </c>
      <c r="SS68" s="824">
        <f t="shared" ref="SS68" si="16643">SS60*$C$65*$C68</f>
        <v>0</v>
      </c>
      <c r="SU68" s="824">
        <f t="shared" ref="SU68" si="16644">SU60*$C$65*$C68</f>
        <v>0</v>
      </c>
      <c r="SW68" s="824">
        <f t="shared" ref="SW68" si="16645">SW60*$C$65*$C68</f>
        <v>0</v>
      </c>
      <c r="SY68" s="824">
        <f t="shared" ref="SY68" si="16646">SY60*$C$65*$C68</f>
        <v>0</v>
      </c>
      <c r="TA68" s="824">
        <f t="shared" ref="TA68" si="16647">TA60*$C$65*$C68</f>
        <v>0</v>
      </c>
      <c r="TC68" s="824">
        <f t="shared" ref="TC68" si="16648">TC60*$C$65*$C68</f>
        <v>0</v>
      </c>
      <c r="TE68" s="824">
        <f t="shared" ref="TE68" si="16649">TE60*$C$65*$C68</f>
        <v>0</v>
      </c>
      <c r="TG68" s="824">
        <f t="shared" ref="TG68" si="16650">TG60*$C$65*$C68</f>
        <v>0</v>
      </c>
      <c r="TI68" s="824">
        <f t="shared" ref="TI68" si="16651">TI60*$C$65*$C68</f>
        <v>0</v>
      </c>
      <c r="TK68" s="824">
        <f t="shared" ref="TK68" si="16652">TK60*$C$65*$C68</f>
        <v>0</v>
      </c>
      <c r="TM68" s="824">
        <f t="shared" ref="TM68" si="16653">TM60*$C$65*$C68</f>
        <v>0</v>
      </c>
      <c r="TO68" s="824">
        <f t="shared" ref="TO68" si="16654">TO60*$C$65*$C68</f>
        <v>0</v>
      </c>
      <c r="TQ68" s="824">
        <f t="shared" ref="TQ68" si="16655">TQ60*$C$65*$C68</f>
        <v>0</v>
      </c>
      <c r="TS68" s="824">
        <f t="shared" ref="TS68" si="16656">TS60*$C$65*$C68</f>
        <v>0</v>
      </c>
      <c r="TU68" s="824">
        <f t="shared" ref="TU68" si="16657">TU60*$C$65*$C68</f>
        <v>0</v>
      </c>
      <c r="TW68" s="824">
        <f t="shared" ref="TW68" si="16658">TW60*$C$65*$C68</f>
        <v>0</v>
      </c>
      <c r="TY68" s="824">
        <f t="shared" ref="TY68" si="16659">TY60*$C$65*$C68</f>
        <v>0</v>
      </c>
      <c r="UA68" s="824">
        <f t="shared" ref="UA68" si="16660">UA60*$C$65*$C68</f>
        <v>0</v>
      </c>
      <c r="UC68" s="824">
        <f t="shared" ref="UC68" si="16661">UC60*$C$65*$C68</f>
        <v>0</v>
      </c>
      <c r="UE68" s="824">
        <f t="shared" ref="UE68" si="16662">UE60*$C$65*$C68</f>
        <v>0</v>
      </c>
      <c r="UG68" s="824">
        <f t="shared" ref="UG68" si="16663">UG60*$C$65*$C68</f>
        <v>0</v>
      </c>
      <c r="UI68" s="824">
        <f t="shared" ref="UI68" si="16664">UI60*$C$65*$C68</f>
        <v>0</v>
      </c>
      <c r="UK68" s="824">
        <f t="shared" ref="UK68" si="16665">UK60*$C$65*$C68</f>
        <v>0</v>
      </c>
      <c r="UM68" s="824">
        <f t="shared" ref="UM68" si="16666">UM60*$C$65*$C68</f>
        <v>0</v>
      </c>
      <c r="UO68" s="824">
        <f t="shared" ref="UO68" si="16667">UO60*$C$65*$C68</f>
        <v>0</v>
      </c>
      <c r="UQ68" s="824">
        <f t="shared" ref="UQ68" si="16668">UQ60*$C$65*$C68</f>
        <v>0</v>
      </c>
      <c r="US68" s="824">
        <f t="shared" ref="US68" si="16669">US60*$C$65*$C68</f>
        <v>0</v>
      </c>
      <c r="UU68" s="824">
        <f t="shared" ref="UU68" si="16670">UU60*$C$65*$C68</f>
        <v>0</v>
      </c>
      <c r="UW68" s="824">
        <f t="shared" ref="UW68" si="16671">UW60*$C$65*$C68</f>
        <v>0</v>
      </c>
      <c r="UY68" s="824">
        <f t="shared" ref="UY68" si="16672">UY60*$C$65*$C68</f>
        <v>0</v>
      </c>
      <c r="VA68" s="824">
        <f t="shared" ref="VA68" si="16673">VA60*$C$65*$C68</f>
        <v>0</v>
      </c>
      <c r="VC68" s="824">
        <f t="shared" ref="VC68" si="16674">VC60*$C$65*$C68</f>
        <v>0</v>
      </c>
      <c r="VE68" s="824">
        <f t="shared" ref="VE68" si="16675">VE60*$C$65*$C68</f>
        <v>0</v>
      </c>
      <c r="VG68" s="824">
        <f t="shared" ref="VG68" si="16676">VG60*$C$65*$C68</f>
        <v>0</v>
      </c>
      <c r="VI68" s="824">
        <f t="shared" ref="VI68" si="16677">VI60*$C$65*$C68</f>
        <v>0</v>
      </c>
      <c r="VK68" s="824">
        <f t="shared" ref="VK68" si="16678">VK60*$C$65*$C68</f>
        <v>0</v>
      </c>
      <c r="VM68" s="824">
        <f t="shared" ref="VM68" si="16679">VM60*$C$65*$C68</f>
        <v>0</v>
      </c>
      <c r="VO68" s="824">
        <f t="shared" ref="VO68" si="16680">VO60*$C$65*$C68</f>
        <v>0</v>
      </c>
      <c r="VQ68" s="824">
        <f t="shared" ref="VQ68" si="16681">VQ60*$C$65*$C68</f>
        <v>0</v>
      </c>
      <c r="VS68" s="824">
        <f t="shared" ref="VS68" si="16682">VS60*$C$65*$C68</f>
        <v>0</v>
      </c>
      <c r="VU68" s="824">
        <f t="shared" ref="VU68" si="16683">VU60*$C$65*$C68</f>
        <v>0</v>
      </c>
      <c r="VW68" s="824">
        <f t="shared" ref="VW68" si="16684">VW60*$C$65*$C68</f>
        <v>0</v>
      </c>
      <c r="VY68" s="824">
        <f t="shared" ref="VY68" si="16685">VY60*$C$65*$C68</f>
        <v>0</v>
      </c>
      <c r="WA68" s="824">
        <f t="shared" ref="WA68" si="16686">WA60*$C$65*$C68</f>
        <v>0</v>
      </c>
      <c r="WC68" s="824">
        <f t="shared" ref="WC68" si="16687">WC60*$C$65*$C68</f>
        <v>0</v>
      </c>
      <c r="WE68" s="824">
        <f t="shared" ref="WE68" si="16688">WE60*$C$65*$C68</f>
        <v>0</v>
      </c>
      <c r="WG68" s="824">
        <f t="shared" ref="WG68" si="16689">WG60*$C$65*$C68</f>
        <v>0</v>
      </c>
      <c r="WI68" s="824">
        <f t="shared" ref="WI68" si="16690">WI60*$C$65*$C68</f>
        <v>0</v>
      </c>
      <c r="WK68" s="824">
        <f t="shared" ref="WK68" si="16691">WK60*$C$65*$C68</f>
        <v>0</v>
      </c>
      <c r="WM68" s="824">
        <f t="shared" ref="WM68" si="16692">WM60*$C$65*$C68</f>
        <v>0</v>
      </c>
      <c r="WO68" s="824">
        <f t="shared" ref="WO68" si="16693">WO60*$C$65*$C68</f>
        <v>0</v>
      </c>
      <c r="WQ68" s="824">
        <f t="shared" ref="WQ68" si="16694">WQ60*$C$65*$C68</f>
        <v>0</v>
      </c>
      <c r="WS68" s="824">
        <f t="shared" ref="WS68" si="16695">WS60*$C$65*$C68</f>
        <v>0</v>
      </c>
      <c r="WU68" s="824">
        <f t="shared" ref="WU68" si="16696">WU60*$C$65*$C68</f>
        <v>0</v>
      </c>
      <c r="WW68" s="824">
        <f t="shared" ref="WW68" si="16697">WW60*$C$65*$C68</f>
        <v>0</v>
      </c>
      <c r="WY68" s="824">
        <f t="shared" ref="WY68" si="16698">WY60*$C$65*$C68</f>
        <v>0</v>
      </c>
      <c r="XA68" s="824">
        <f t="shared" ref="XA68" si="16699">XA60*$C$65*$C68</f>
        <v>0</v>
      </c>
      <c r="XC68" s="824">
        <f t="shared" ref="XC68" si="16700">XC60*$C$65*$C68</f>
        <v>0</v>
      </c>
      <c r="XE68" s="824">
        <f t="shared" ref="XE68" si="16701">XE60*$C$65*$C68</f>
        <v>0</v>
      </c>
      <c r="XG68" s="824">
        <f t="shared" ref="XG68" si="16702">XG60*$C$65*$C68</f>
        <v>0</v>
      </c>
      <c r="XI68" s="824">
        <f t="shared" ref="XI68" si="16703">XI60*$C$65*$C68</f>
        <v>0</v>
      </c>
      <c r="XK68" s="824">
        <f t="shared" ref="XK68" si="16704">XK60*$C$65*$C68</f>
        <v>0</v>
      </c>
      <c r="XM68" s="824">
        <f t="shared" ref="XM68" si="16705">XM60*$C$65*$C68</f>
        <v>0</v>
      </c>
      <c r="XO68" s="824">
        <f t="shared" ref="XO68" si="16706">XO60*$C$65*$C68</f>
        <v>0</v>
      </c>
      <c r="XQ68" s="824">
        <f t="shared" ref="XQ68" si="16707">XQ60*$C$65*$C68</f>
        <v>0</v>
      </c>
      <c r="XS68" s="824">
        <f t="shared" ref="XS68" si="16708">XS60*$C$65*$C68</f>
        <v>0</v>
      </c>
      <c r="XU68" s="824">
        <f t="shared" ref="XU68" si="16709">XU60*$C$65*$C68</f>
        <v>0</v>
      </c>
      <c r="XW68" s="824">
        <f t="shared" ref="XW68" si="16710">XW60*$C$65*$C68</f>
        <v>0</v>
      </c>
      <c r="XY68" s="824">
        <f t="shared" ref="XY68" si="16711">XY60*$C$65*$C68</f>
        <v>0</v>
      </c>
      <c r="YA68" s="824">
        <f t="shared" ref="YA68" si="16712">YA60*$C$65*$C68</f>
        <v>0</v>
      </c>
      <c r="YC68" s="824">
        <f t="shared" ref="YC68" si="16713">YC60*$C$65*$C68</f>
        <v>0</v>
      </c>
      <c r="YE68" s="824">
        <f t="shared" ref="YE68" si="16714">YE60*$C$65*$C68</f>
        <v>0</v>
      </c>
      <c r="YG68" s="824">
        <f t="shared" ref="YG68" si="16715">YG60*$C$65*$C68</f>
        <v>0</v>
      </c>
      <c r="YI68" s="824">
        <f t="shared" ref="YI68" si="16716">YI60*$C$65*$C68</f>
        <v>0</v>
      </c>
      <c r="YK68" s="824">
        <f t="shared" ref="YK68" si="16717">YK60*$C$65*$C68</f>
        <v>0</v>
      </c>
      <c r="YM68" s="824">
        <f t="shared" ref="YM68" si="16718">YM60*$C$65*$C68</f>
        <v>0</v>
      </c>
      <c r="YO68" s="824">
        <f t="shared" ref="YO68" si="16719">YO60*$C$65*$C68</f>
        <v>0</v>
      </c>
      <c r="YQ68" s="824">
        <f t="shared" ref="YQ68" si="16720">YQ60*$C$65*$C68</f>
        <v>0</v>
      </c>
      <c r="YS68" s="824">
        <f t="shared" ref="YS68" si="16721">YS60*$C$65*$C68</f>
        <v>0</v>
      </c>
      <c r="YU68" s="824">
        <f t="shared" ref="YU68" si="16722">YU60*$C$65*$C68</f>
        <v>0</v>
      </c>
      <c r="YW68" s="824">
        <f t="shared" ref="YW68" si="16723">YW60*$C$65*$C68</f>
        <v>0</v>
      </c>
      <c r="YY68" s="824">
        <f t="shared" ref="YY68" si="16724">YY60*$C$65*$C68</f>
        <v>0</v>
      </c>
      <c r="ZA68" s="824">
        <f t="shared" ref="ZA68" si="16725">ZA60*$C$65*$C68</f>
        <v>0</v>
      </c>
      <c r="ZC68" s="824">
        <f t="shared" ref="ZC68" si="16726">ZC60*$C$65*$C68</f>
        <v>0</v>
      </c>
      <c r="ZE68" s="824">
        <f t="shared" ref="ZE68" si="16727">ZE60*$C$65*$C68</f>
        <v>0</v>
      </c>
      <c r="ZG68" s="824">
        <f t="shared" ref="ZG68" si="16728">ZG60*$C$65*$C68</f>
        <v>0</v>
      </c>
      <c r="ZI68" s="824">
        <f t="shared" ref="ZI68" si="16729">ZI60*$C$65*$C68</f>
        <v>0</v>
      </c>
      <c r="ZK68" s="824">
        <f t="shared" ref="ZK68" si="16730">ZK60*$C$65*$C68</f>
        <v>0</v>
      </c>
      <c r="ZM68" s="824">
        <f t="shared" ref="ZM68" si="16731">ZM60*$C$65*$C68</f>
        <v>0</v>
      </c>
      <c r="ZO68" s="824">
        <f t="shared" ref="ZO68" si="16732">ZO60*$C$65*$C68</f>
        <v>0</v>
      </c>
      <c r="ZQ68" s="824">
        <f t="shared" ref="ZQ68" si="16733">ZQ60*$C$65*$C68</f>
        <v>0</v>
      </c>
      <c r="ZS68" s="824">
        <f t="shared" ref="ZS68" si="16734">ZS60*$C$65*$C68</f>
        <v>0</v>
      </c>
      <c r="ZU68" s="824">
        <f t="shared" ref="ZU68" si="16735">ZU60*$C$65*$C68</f>
        <v>0</v>
      </c>
      <c r="ZW68" s="824">
        <f t="shared" ref="ZW68" si="16736">ZW60*$C$65*$C68</f>
        <v>0</v>
      </c>
      <c r="ZY68" s="824">
        <f t="shared" ref="ZY68" si="16737">ZY60*$C$65*$C68</f>
        <v>0</v>
      </c>
      <c r="AAA68" s="824">
        <f t="shared" ref="AAA68" si="16738">AAA60*$C$65*$C68</f>
        <v>0</v>
      </c>
      <c r="AAC68" s="824">
        <f t="shared" ref="AAC68" si="16739">AAC60*$C$65*$C68</f>
        <v>0</v>
      </c>
      <c r="AAE68" s="824">
        <f t="shared" ref="AAE68" si="16740">AAE60*$C$65*$C68</f>
        <v>0</v>
      </c>
      <c r="AAG68" s="824">
        <f t="shared" ref="AAG68" si="16741">AAG60*$C$65*$C68</f>
        <v>0</v>
      </c>
      <c r="AAI68" s="824">
        <f t="shared" ref="AAI68" si="16742">AAI60*$C$65*$C68</f>
        <v>0</v>
      </c>
      <c r="AAK68" s="824">
        <f t="shared" ref="AAK68" si="16743">AAK60*$C$65*$C68</f>
        <v>0</v>
      </c>
      <c r="AAM68" s="824">
        <f t="shared" ref="AAM68" si="16744">AAM60*$C$65*$C68</f>
        <v>0</v>
      </c>
      <c r="AAO68" s="824">
        <f t="shared" ref="AAO68" si="16745">AAO60*$C$65*$C68</f>
        <v>0</v>
      </c>
      <c r="AAQ68" s="824">
        <f t="shared" ref="AAQ68" si="16746">AAQ60*$C$65*$C68</f>
        <v>0</v>
      </c>
      <c r="AAS68" s="824">
        <f t="shared" ref="AAS68" si="16747">AAS60*$C$65*$C68</f>
        <v>0</v>
      </c>
      <c r="AAU68" s="824">
        <f t="shared" ref="AAU68" si="16748">AAU60*$C$65*$C68</f>
        <v>0</v>
      </c>
      <c r="AAW68" s="824">
        <f t="shared" ref="AAW68" si="16749">AAW60*$C$65*$C68</f>
        <v>0</v>
      </c>
      <c r="AAY68" s="824">
        <f t="shared" ref="AAY68" si="16750">AAY60*$C$65*$C68</f>
        <v>0</v>
      </c>
      <c r="ABA68" s="824">
        <f t="shared" ref="ABA68" si="16751">ABA60*$C$65*$C68</f>
        <v>0</v>
      </c>
      <c r="ABC68" s="824">
        <f t="shared" ref="ABC68" si="16752">ABC60*$C$65*$C68</f>
        <v>0</v>
      </c>
      <c r="ABE68" s="824">
        <f t="shared" ref="ABE68" si="16753">ABE60*$C$65*$C68</f>
        <v>0</v>
      </c>
      <c r="ABG68" s="824">
        <f t="shared" ref="ABG68" si="16754">ABG60*$C$65*$C68</f>
        <v>0</v>
      </c>
      <c r="ABI68" s="824">
        <f t="shared" ref="ABI68" si="16755">ABI60*$C$65*$C68</f>
        <v>0</v>
      </c>
      <c r="ABK68" s="824">
        <f t="shared" ref="ABK68" si="16756">ABK60*$C$65*$C68</f>
        <v>0</v>
      </c>
      <c r="ABM68" s="824">
        <f t="shared" ref="ABM68" si="16757">ABM60*$C$65*$C68</f>
        <v>0</v>
      </c>
      <c r="ABO68" s="824">
        <f t="shared" ref="ABO68" si="16758">ABO60*$C$65*$C68</f>
        <v>0</v>
      </c>
      <c r="ABQ68" s="824">
        <f t="shared" ref="ABQ68" si="16759">ABQ60*$C$65*$C68</f>
        <v>0</v>
      </c>
      <c r="ABS68" s="824">
        <f t="shared" ref="ABS68" si="16760">ABS60*$C$65*$C68</f>
        <v>0</v>
      </c>
      <c r="ABU68" s="824">
        <f t="shared" ref="ABU68" si="16761">ABU60*$C$65*$C68</f>
        <v>0</v>
      </c>
      <c r="ABW68" s="824">
        <f t="shared" ref="ABW68" si="16762">ABW60*$C$65*$C68</f>
        <v>0</v>
      </c>
      <c r="ABY68" s="824">
        <f t="shared" ref="ABY68" si="16763">ABY60*$C$65*$C68</f>
        <v>0</v>
      </c>
      <c r="ACA68" s="824">
        <f t="shared" ref="ACA68" si="16764">ACA60*$C$65*$C68</f>
        <v>0</v>
      </c>
      <c r="ACC68" s="824">
        <f t="shared" ref="ACC68" si="16765">ACC60*$C$65*$C68</f>
        <v>0</v>
      </c>
      <c r="ACE68" s="824">
        <f t="shared" ref="ACE68" si="16766">ACE60*$C$65*$C68</f>
        <v>0</v>
      </c>
      <c r="ACG68" s="824">
        <f t="shared" ref="ACG68" si="16767">ACG60*$C$65*$C68</f>
        <v>0</v>
      </c>
      <c r="ACI68" s="824">
        <f t="shared" ref="ACI68" si="16768">ACI60*$C$65*$C68</f>
        <v>0</v>
      </c>
      <c r="ACK68" s="824">
        <f t="shared" ref="ACK68" si="16769">ACK60*$C$65*$C68</f>
        <v>0</v>
      </c>
      <c r="ACM68" s="824">
        <f t="shared" ref="ACM68" si="16770">ACM60*$C$65*$C68</f>
        <v>0</v>
      </c>
      <c r="ACO68" s="824">
        <f t="shared" ref="ACO68" si="16771">ACO60*$C$65*$C68</f>
        <v>0</v>
      </c>
      <c r="ACQ68" s="824">
        <f t="shared" ref="ACQ68" si="16772">ACQ60*$C$65*$C68</f>
        <v>0</v>
      </c>
      <c r="ACS68" s="824">
        <f t="shared" ref="ACS68" si="16773">ACS60*$C$65*$C68</f>
        <v>0</v>
      </c>
      <c r="ACU68" s="824">
        <f t="shared" ref="ACU68" si="16774">ACU60*$C$65*$C68</f>
        <v>0</v>
      </c>
      <c r="ACW68" s="824">
        <f t="shared" ref="ACW68" si="16775">ACW60*$C$65*$C68</f>
        <v>0</v>
      </c>
      <c r="ACY68" s="824">
        <f t="shared" ref="ACY68" si="16776">ACY60*$C$65*$C68</f>
        <v>0</v>
      </c>
      <c r="ADA68" s="824">
        <f t="shared" ref="ADA68" si="16777">ADA60*$C$65*$C68</f>
        <v>0</v>
      </c>
      <c r="ADC68" s="824">
        <f t="shared" ref="ADC68" si="16778">ADC60*$C$65*$C68</f>
        <v>0</v>
      </c>
      <c r="ADE68" s="824">
        <f t="shared" ref="ADE68" si="16779">ADE60*$C$65*$C68</f>
        <v>0</v>
      </c>
      <c r="ADG68" s="824">
        <f t="shared" ref="ADG68" si="16780">ADG60*$C$65*$C68</f>
        <v>0</v>
      </c>
      <c r="ADI68" s="824">
        <f t="shared" ref="ADI68" si="16781">ADI60*$C$65*$C68</f>
        <v>0</v>
      </c>
      <c r="ADK68" s="824">
        <f t="shared" ref="ADK68" si="16782">ADK60*$C$65*$C68</f>
        <v>0</v>
      </c>
      <c r="ADM68" s="824">
        <f t="shared" ref="ADM68" si="16783">ADM60*$C$65*$C68</f>
        <v>0</v>
      </c>
      <c r="ADO68" s="824">
        <f t="shared" ref="ADO68" si="16784">ADO60*$C$65*$C68</f>
        <v>0</v>
      </c>
      <c r="ADQ68" s="824">
        <f t="shared" ref="ADQ68" si="16785">ADQ60*$C$65*$C68</f>
        <v>0</v>
      </c>
      <c r="ADS68" s="824">
        <f t="shared" ref="ADS68" si="16786">ADS60*$C$65*$C68</f>
        <v>0</v>
      </c>
      <c r="ADU68" s="824">
        <f t="shared" ref="ADU68" si="16787">ADU60*$C$65*$C68</f>
        <v>0</v>
      </c>
      <c r="ADW68" s="824">
        <f t="shared" ref="ADW68" si="16788">ADW60*$C$65*$C68</f>
        <v>0</v>
      </c>
      <c r="ADY68" s="824">
        <f t="shared" ref="ADY68" si="16789">ADY60*$C$65*$C68</f>
        <v>0</v>
      </c>
      <c r="AEA68" s="824">
        <f t="shared" ref="AEA68" si="16790">AEA60*$C$65*$C68</f>
        <v>0</v>
      </c>
      <c r="AEC68" s="824">
        <f t="shared" ref="AEC68" si="16791">AEC60*$C$65*$C68</f>
        <v>0</v>
      </c>
      <c r="AEE68" s="824">
        <f t="shared" ref="AEE68" si="16792">AEE60*$C$65*$C68</f>
        <v>0</v>
      </c>
      <c r="AEG68" s="824">
        <f t="shared" ref="AEG68" si="16793">AEG60*$C$65*$C68</f>
        <v>0</v>
      </c>
      <c r="AEI68" s="824">
        <f t="shared" ref="AEI68" si="16794">AEI60*$C$65*$C68</f>
        <v>0</v>
      </c>
      <c r="AEK68" s="824">
        <f t="shared" ref="AEK68" si="16795">AEK60*$C$65*$C68</f>
        <v>0</v>
      </c>
      <c r="AEM68" s="824">
        <f t="shared" ref="AEM68" si="16796">AEM60*$C$65*$C68</f>
        <v>0</v>
      </c>
      <c r="AEO68" s="824">
        <f t="shared" ref="AEO68" si="16797">AEO60*$C$65*$C68</f>
        <v>0</v>
      </c>
      <c r="AEQ68" s="824">
        <f t="shared" ref="AEQ68" si="16798">AEQ60*$C$65*$C68</f>
        <v>0</v>
      </c>
      <c r="AES68" s="824">
        <f t="shared" ref="AES68" si="16799">AES60*$C$65*$C68</f>
        <v>0</v>
      </c>
      <c r="AEU68" s="824">
        <f t="shared" ref="AEU68" si="16800">AEU60*$C$65*$C68</f>
        <v>0</v>
      </c>
      <c r="AEW68" s="824">
        <f t="shared" ref="AEW68" si="16801">AEW60*$C$65*$C68</f>
        <v>0</v>
      </c>
      <c r="AEY68" s="824">
        <f t="shared" ref="AEY68" si="16802">AEY60*$C$65*$C68</f>
        <v>0</v>
      </c>
      <c r="AFA68" s="824">
        <f t="shared" ref="AFA68" si="16803">AFA60*$C$65*$C68</f>
        <v>0</v>
      </c>
      <c r="AFC68" s="824">
        <f t="shared" ref="AFC68" si="16804">AFC60*$C$65*$C68</f>
        <v>0</v>
      </c>
      <c r="AFE68" s="824">
        <f t="shared" ref="AFE68" si="16805">AFE60*$C$65*$C68</f>
        <v>0</v>
      </c>
      <c r="AFG68" s="824">
        <f t="shared" ref="AFG68" si="16806">AFG60*$C$65*$C68</f>
        <v>0</v>
      </c>
      <c r="AFI68" s="824">
        <f t="shared" ref="AFI68" si="16807">AFI60*$C$65*$C68</f>
        <v>0</v>
      </c>
      <c r="AFK68" s="824">
        <f t="shared" ref="AFK68" si="16808">AFK60*$C$65*$C68</f>
        <v>0</v>
      </c>
      <c r="AFM68" s="824">
        <f t="shared" ref="AFM68" si="16809">AFM60*$C$65*$C68</f>
        <v>0</v>
      </c>
      <c r="AFO68" s="824">
        <f t="shared" ref="AFO68" si="16810">AFO60*$C$65*$C68</f>
        <v>0</v>
      </c>
      <c r="AFQ68" s="824">
        <f t="shared" ref="AFQ68" si="16811">AFQ60*$C$65*$C68</f>
        <v>0</v>
      </c>
      <c r="AFS68" s="824">
        <f t="shared" ref="AFS68" si="16812">AFS60*$C$65*$C68</f>
        <v>0</v>
      </c>
      <c r="AFU68" s="824">
        <f t="shared" ref="AFU68" si="16813">AFU60*$C$65*$C68</f>
        <v>0</v>
      </c>
      <c r="AFW68" s="824">
        <f t="shared" ref="AFW68" si="16814">AFW60*$C$65*$C68</f>
        <v>0</v>
      </c>
      <c r="AFY68" s="824">
        <f t="shared" ref="AFY68" si="16815">AFY60*$C$65*$C68</f>
        <v>0</v>
      </c>
      <c r="AGA68" s="824">
        <f t="shared" ref="AGA68" si="16816">AGA60*$C$65*$C68</f>
        <v>0</v>
      </c>
      <c r="AGC68" s="824">
        <f t="shared" ref="AGC68" si="16817">AGC60*$C$65*$C68</f>
        <v>0</v>
      </c>
      <c r="AGE68" s="824">
        <f t="shared" ref="AGE68" si="16818">AGE60*$C$65*$C68</f>
        <v>0</v>
      </c>
      <c r="AGG68" s="824">
        <f t="shared" ref="AGG68" si="16819">AGG60*$C$65*$C68</f>
        <v>0</v>
      </c>
      <c r="AGI68" s="824">
        <f t="shared" ref="AGI68" si="16820">AGI60*$C$65*$C68</f>
        <v>0</v>
      </c>
      <c r="AGK68" s="824">
        <f t="shared" ref="AGK68" si="16821">AGK60*$C$65*$C68</f>
        <v>0</v>
      </c>
      <c r="AGM68" s="824">
        <f t="shared" ref="AGM68" si="16822">AGM60*$C$65*$C68</f>
        <v>0</v>
      </c>
      <c r="AGO68" s="824">
        <f t="shared" ref="AGO68" si="16823">AGO60*$C$65*$C68</f>
        <v>0</v>
      </c>
      <c r="AGQ68" s="824">
        <f t="shared" ref="AGQ68" si="16824">AGQ60*$C$65*$C68</f>
        <v>0</v>
      </c>
      <c r="AGS68" s="824">
        <f t="shared" ref="AGS68" si="16825">AGS60*$C$65*$C68</f>
        <v>0</v>
      </c>
      <c r="AGU68" s="824">
        <f t="shared" ref="AGU68" si="16826">AGU60*$C$65*$C68</f>
        <v>0</v>
      </c>
      <c r="AGW68" s="824">
        <f t="shared" ref="AGW68" si="16827">AGW60*$C$65*$C68</f>
        <v>0</v>
      </c>
      <c r="AGY68" s="824">
        <f t="shared" ref="AGY68" si="16828">AGY60*$C$65*$C68</f>
        <v>0</v>
      </c>
      <c r="AHA68" s="824">
        <f t="shared" ref="AHA68" si="16829">AHA60*$C$65*$C68</f>
        <v>0</v>
      </c>
      <c r="AHC68" s="824">
        <f t="shared" ref="AHC68" si="16830">AHC60*$C$65*$C68</f>
        <v>0</v>
      </c>
      <c r="AHE68" s="824">
        <f t="shared" ref="AHE68" si="16831">AHE60*$C$65*$C68</f>
        <v>0</v>
      </c>
      <c r="AHG68" s="824">
        <f t="shared" ref="AHG68" si="16832">AHG60*$C$65*$C68</f>
        <v>0</v>
      </c>
      <c r="AHI68" s="824">
        <f t="shared" ref="AHI68" si="16833">AHI60*$C$65*$C68</f>
        <v>0</v>
      </c>
      <c r="AHK68" s="824">
        <f t="shared" ref="AHK68" si="16834">AHK60*$C$65*$C68</f>
        <v>0</v>
      </c>
      <c r="AHM68" s="824">
        <f t="shared" ref="AHM68" si="16835">AHM60*$C$65*$C68</f>
        <v>0</v>
      </c>
      <c r="AHO68" s="824">
        <f t="shared" ref="AHO68" si="16836">AHO60*$C$65*$C68</f>
        <v>0</v>
      </c>
      <c r="AHQ68" s="824">
        <f t="shared" ref="AHQ68" si="16837">AHQ60*$C$65*$C68</f>
        <v>0</v>
      </c>
      <c r="AHS68" s="824">
        <f t="shared" ref="AHS68" si="16838">AHS60*$C$65*$C68</f>
        <v>0</v>
      </c>
      <c r="AHU68" s="824">
        <f t="shared" ref="AHU68" si="16839">AHU60*$C$65*$C68</f>
        <v>0</v>
      </c>
      <c r="AHW68" s="824">
        <f t="shared" ref="AHW68" si="16840">AHW60*$C$65*$C68</f>
        <v>0</v>
      </c>
      <c r="AHY68" s="824">
        <f t="shared" ref="AHY68" si="16841">AHY60*$C$65*$C68</f>
        <v>0</v>
      </c>
      <c r="AIA68" s="824">
        <f t="shared" ref="AIA68" si="16842">AIA60*$C$65*$C68</f>
        <v>0</v>
      </c>
      <c r="AIC68" s="824">
        <f t="shared" ref="AIC68" si="16843">AIC60*$C$65*$C68</f>
        <v>0</v>
      </c>
      <c r="AIE68" s="824">
        <f t="shared" ref="AIE68" si="16844">AIE60*$C$65*$C68</f>
        <v>0</v>
      </c>
      <c r="AIG68" s="824">
        <f t="shared" ref="AIG68" si="16845">AIG60*$C$65*$C68</f>
        <v>0</v>
      </c>
      <c r="AII68" s="824">
        <f t="shared" ref="AII68" si="16846">AII60*$C$65*$C68</f>
        <v>0</v>
      </c>
      <c r="AIK68" s="824">
        <f t="shared" ref="AIK68" si="16847">AIK60*$C$65*$C68</f>
        <v>0</v>
      </c>
      <c r="AIM68" s="824">
        <f t="shared" ref="AIM68" si="16848">AIM60*$C$65*$C68</f>
        <v>0</v>
      </c>
      <c r="AIO68" s="824">
        <f t="shared" ref="AIO68" si="16849">AIO60*$C$65*$C68</f>
        <v>0</v>
      </c>
      <c r="AIQ68" s="824">
        <f t="shared" ref="AIQ68" si="16850">AIQ60*$C$65*$C68</f>
        <v>0</v>
      </c>
      <c r="AIS68" s="824">
        <f t="shared" ref="AIS68" si="16851">AIS60*$C$65*$C68</f>
        <v>0</v>
      </c>
      <c r="AIU68" s="824">
        <f t="shared" ref="AIU68" si="16852">AIU60*$C$65*$C68</f>
        <v>0</v>
      </c>
      <c r="AIW68" s="824">
        <f t="shared" ref="AIW68" si="16853">AIW60*$C$65*$C68</f>
        <v>0</v>
      </c>
      <c r="AIY68" s="824">
        <f t="shared" ref="AIY68" si="16854">AIY60*$C$65*$C68</f>
        <v>0</v>
      </c>
      <c r="AJA68" s="824">
        <f t="shared" ref="AJA68" si="16855">AJA60*$C$65*$C68</f>
        <v>0</v>
      </c>
      <c r="AJC68" s="824">
        <f t="shared" ref="AJC68" si="16856">AJC60*$C$65*$C68</f>
        <v>0</v>
      </c>
      <c r="AJE68" s="824">
        <f t="shared" ref="AJE68" si="16857">AJE60*$C$65*$C68</f>
        <v>0</v>
      </c>
      <c r="AJG68" s="824">
        <f t="shared" ref="AJG68" si="16858">AJG60*$C$65*$C68</f>
        <v>0</v>
      </c>
      <c r="AJI68" s="824">
        <f t="shared" ref="AJI68" si="16859">AJI60*$C$65*$C68</f>
        <v>0</v>
      </c>
      <c r="AJK68" s="824">
        <f t="shared" ref="AJK68" si="16860">AJK60*$C$65*$C68</f>
        <v>0</v>
      </c>
      <c r="AJM68" s="824">
        <f t="shared" ref="AJM68" si="16861">AJM60*$C$65*$C68</f>
        <v>0</v>
      </c>
      <c r="AJO68" s="824">
        <f t="shared" ref="AJO68" si="16862">AJO60*$C$65*$C68</f>
        <v>0</v>
      </c>
      <c r="AJQ68" s="824">
        <f t="shared" ref="AJQ68" si="16863">AJQ60*$C$65*$C68</f>
        <v>0</v>
      </c>
      <c r="AJS68" s="824">
        <f t="shared" ref="AJS68" si="16864">AJS60*$C$65*$C68</f>
        <v>0</v>
      </c>
      <c r="AJU68" s="824">
        <f t="shared" ref="AJU68" si="16865">AJU60*$C$65*$C68</f>
        <v>0</v>
      </c>
      <c r="AJW68" s="824">
        <f t="shared" ref="AJW68" si="16866">AJW60*$C$65*$C68</f>
        <v>0</v>
      </c>
      <c r="AJY68" s="824">
        <f t="shared" ref="AJY68" si="16867">AJY60*$C$65*$C68</f>
        <v>0</v>
      </c>
      <c r="AKA68" s="824">
        <f t="shared" ref="AKA68" si="16868">AKA60*$C$65*$C68</f>
        <v>0</v>
      </c>
      <c r="AKC68" s="824">
        <f t="shared" ref="AKC68" si="16869">AKC60*$C$65*$C68</f>
        <v>0</v>
      </c>
      <c r="AKE68" s="824">
        <f t="shared" ref="AKE68" si="16870">AKE60*$C$65*$C68</f>
        <v>0</v>
      </c>
      <c r="AKG68" s="824">
        <f t="shared" ref="AKG68" si="16871">AKG60*$C$65*$C68</f>
        <v>0</v>
      </c>
      <c r="AKI68" s="824">
        <f t="shared" ref="AKI68" si="16872">AKI60*$C$65*$C68</f>
        <v>0</v>
      </c>
      <c r="AKK68" s="824">
        <f t="shared" ref="AKK68" si="16873">AKK60*$C$65*$C68</f>
        <v>0</v>
      </c>
      <c r="AKM68" s="824">
        <f t="shared" ref="AKM68" si="16874">AKM60*$C$65*$C68</f>
        <v>0</v>
      </c>
      <c r="AKO68" s="824">
        <f t="shared" ref="AKO68" si="16875">AKO60*$C$65*$C68</f>
        <v>0</v>
      </c>
      <c r="AKQ68" s="824">
        <f t="shared" ref="AKQ68" si="16876">AKQ60*$C$65*$C68</f>
        <v>0</v>
      </c>
      <c r="AKS68" s="824">
        <f t="shared" ref="AKS68" si="16877">AKS60*$C$65*$C68</f>
        <v>0</v>
      </c>
      <c r="AKU68" s="824">
        <f t="shared" ref="AKU68" si="16878">AKU60*$C$65*$C68</f>
        <v>0</v>
      </c>
      <c r="AKW68" s="824">
        <f t="shared" ref="AKW68" si="16879">AKW60*$C$65*$C68</f>
        <v>0</v>
      </c>
      <c r="AKY68" s="824">
        <f t="shared" ref="AKY68" si="16880">AKY60*$C$65*$C68</f>
        <v>0</v>
      </c>
      <c r="ALA68" s="824">
        <f t="shared" ref="ALA68" si="16881">ALA60*$C$65*$C68</f>
        <v>0</v>
      </c>
      <c r="ALC68" s="824">
        <f t="shared" ref="ALC68" si="16882">ALC60*$C$65*$C68</f>
        <v>0</v>
      </c>
      <c r="ALE68" s="824">
        <f t="shared" ref="ALE68" si="16883">ALE60*$C$65*$C68</f>
        <v>0</v>
      </c>
      <c r="ALG68" s="824">
        <f t="shared" ref="ALG68" si="16884">ALG60*$C$65*$C68</f>
        <v>0</v>
      </c>
      <c r="ALI68" s="824">
        <f t="shared" ref="ALI68" si="16885">ALI60*$C$65*$C68</f>
        <v>0</v>
      </c>
      <c r="ALK68" s="824">
        <f t="shared" ref="ALK68" si="16886">ALK60*$C$65*$C68</f>
        <v>0</v>
      </c>
      <c r="ALM68" s="824">
        <f t="shared" ref="ALM68" si="16887">ALM60*$C$65*$C68</f>
        <v>0</v>
      </c>
      <c r="ALO68" s="824">
        <f t="shared" ref="ALO68" si="16888">ALO60*$C$65*$C68</f>
        <v>0</v>
      </c>
      <c r="ALQ68" s="824">
        <f t="shared" ref="ALQ68" si="16889">ALQ60*$C$65*$C68</f>
        <v>0</v>
      </c>
      <c r="ALS68" s="824">
        <f t="shared" ref="ALS68" si="16890">ALS60*$C$65*$C68</f>
        <v>0</v>
      </c>
      <c r="ALU68" s="824">
        <f t="shared" ref="ALU68" si="16891">ALU60*$C$65*$C68</f>
        <v>0</v>
      </c>
      <c r="ALW68" s="824">
        <f t="shared" ref="ALW68" si="16892">ALW60*$C$65*$C68</f>
        <v>0</v>
      </c>
      <c r="ALY68" s="824">
        <f t="shared" ref="ALY68" si="16893">ALY60*$C$65*$C68</f>
        <v>0</v>
      </c>
      <c r="AMA68" s="824">
        <f t="shared" ref="AMA68" si="16894">AMA60*$C$65*$C68</f>
        <v>0</v>
      </c>
      <c r="AMC68" s="824">
        <f t="shared" ref="AMC68" si="16895">AMC60*$C$65*$C68</f>
        <v>0</v>
      </c>
      <c r="AME68" s="824">
        <f t="shared" ref="AME68" si="16896">AME60*$C$65*$C68</f>
        <v>0</v>
      </c>
      <c r="AMG68" s="824">
        <f t="shared" ref="AMG68" si="16897">AMG60*$C$65*$C68</f>
        <v>0</v>
      </c>
      <c r="AMI68" s="824">
        <f t="shared" ref="AMI68" si="16898">AMI60*$C$65*$C68</f>
        <v>0</v>
      </c>
      <c r="AMK68" s="824">
        <f t="shared" ref="AMK68" si="16899">AMK60*$C$65*$C68</f>
        <v>0</v>
      </c>
      <c r="AMM68" s="824">
        <f t="shared" ref="AMM68" si="16900">AMM60*$C$65*$C68</f>
        <v>0</v>
      </c>
      <c r="AMO68" s="824">
        <f t="shared" ref="AMO68" si="16901">AMO60*$C$65*$C68</f>
        <v>0</v>
      </c>
      <c r="AMQ68" s="824">
        <f t="shared" ref="AMQ68" si="16902">AMQ60*$C$65*$C68</f>
        <v>0</v>
      </c>
      <c r="AMS68" s="824">
        <f t="shared" ref="AMS68" si="16903">AMS60*$C$65*$C68</f>
        <v>0</v>
      </c>
      <c r="AMU68" s="824">
        <f t="shared" ref="AMU68" si="16904">AMU60*$C$65*$C68</f>
        <v>0</v>
      </c>
      <c r="AMW68" s="824">
        <f t="shared" ref="AMW68" si="16905">AMW60*$C$65*$C68</f>
        <v>0</v>
      </c>
      <c r="AMY68" s="824">
        <f t="shared" ref="AMY68" si="16906">AMY60*$C$65*$C68</f>
        <v>0</v>
      </c>
      <c r="ANA68" s="824">
        <f t="shared" ref="ANA68" si="16907">ANA60*$C$65*$C68</f>
        <v>0</v>
      </c>
      <c r="ANC68" s="824">
        <f t="shared" ref="ANC68" si="16908">ANC60*$C$65*$C68</f>
        <v>0</v>
      </c>
      <c r="ANE68" s="824">
        <f t="shared" ref="ANE68" si="16909">ANE60*$C$65*$C68</f>
        <v>0</v>
      </c>
      <c r="ANG68" s="824">
        <f t="shared" ref="ANG68" si="16910">ANG60*$C$65*$C68</f>
        <v>0</v>
      </c>
      <c r="ANI68" s="824">
        <f t="shared" ref="ANI68" si="16911">ANI60*$C$65*$C68</f>
        <v>0</v>
      </c>
      <c r="ANK68" s="824">
        <f t="shared" ref="ANK68" si="16912">ANK60*$C$65*$C68</f>
        <v>0</v>
      </c>
      <c r="ANM68" s="824">
        <f t="shared" ref="ANM68" si="16913">ANM60*$C$65*$C68</f>
        <v>0</v>
      </c>
      <c r="ANO68" s="824">
        <f t="shared" ref="ANO68" si="16914">ANO60*$C$65*$C68</f>
        <v>0</v>
      </c>
      <c r="ANQ68" s="824">
        <f t="shared" ref="ANQ68" si="16915">ANQ60*$C$65*$C68</f>
        <v>0</v>
      </c>
      <c r="ANS68" s="824">
        <f t="shared" ref="ANS68" si="16916">ANS60*$C$65*$C68</f>
        <v>0</v>
      </c>
      <c r="ANU68" s="824">
        <f t="shared" ref="ANU68" si="16917">ANU60*$C$65*$C68</f>
        <v>0</v>
      </c>
      <c r="ANW68" s="824">
        <f t="shared" ref="ANW68" si="16918">ANW60*$C$65*$C68</f>
        <v>0</v>
      </c>
      <c r="ANY68" s="824">
        <f t="shared" ref="ANY68" si="16919">ANY60*$C$65*$C68</f>
        <v>0</v>
      </c>
      <c r="AOA68" s="824">
        <f t="shared" ref="AOA68" si="16920">AOA60*$C$65*$C68</f>
        <v>0</v>
      </c>
      <c r="AOC68" s="824">
        <f t="shared" ref="AOC68" si="16921">AOC60*$C$65*$C68</f>
        <v>0</v>
      </c>
      <c r="AOE68" s="824">
        <f t="shared" ref="AOE68" si="16922">AOE60*$C$65*$C68</f>
        <v>0</v>
      </c>
      <c r="AOG68" s="824">
        <f t="shared" ref="AOG68" si="16923">AOG60*$C$65*$C68</f>
        <v>0</v>
      </c>
      <c r="AOI68" s="824">
        <f t="shared" ref="AOI68" si="16924">AOI60*$C$65*$C68</f>
        <v>0</v>
      </c>
      <c r="AOK68" s="824">
        <f t="shared" ref="AOK68" si="16925">AOK60*$C$65*$C68</f>
        <v>0</v>
      </c>
      <c r="AOM68" s="824">
        <f t="shared" ref="AOM68" si="16926">AOM60*$C$65*$C68</f>
        <v>0</v>
      </c>
      <c r="AOO68" s="824">
        <f t="shared" ref="AOO68" si="16927">AOO60*$C$65*$C68</f>
        <v>0</v>
      </c>
      <c r="AOQ68" s="824">
        <f t="shared" ref="AOQ68" si="16928">AOQ60*$C$65*$C68</f>
        <v>0</v>
      </c>
      <c r="AOS68" s="824">
        <f t="shared" ref="AOS68" si="16929">AOS60*$C$65*$C68</f>
        <v>0</v>
      </c>
      <c r="AOU68" s="824">
        <f t="shared" ref="AOU68" si="16930">AOU60*$C$65*$C68</f>
        <v>0</v>
      </c>
      <c r="AOW68" s="824">
        <f t="shared" ref="AOW68" si="16931">AOW60*$C$65*$C68</f>
        <v>0</v>
      </c>
      <c r="AOY68" s="824">
        <f t="shared" ref="AOY68" si="16932">AOY60*$C$65*$C68</f>
        <v>0</v>
      </c>
      <c r="APA68" s="824">
        <f t="shared" ref="APA68" si="16933">APA60*$C$65*$C68</f>
        <v>0</v>
      </c>
      <c r="APC68" s="824">
        <f t="shared" ref="APC68" si="16934">APC60*$C$65*$C68</f>
        <v>0</v>
      </c>
      <c r="APE68" s="824">
        <f t="shared" ref="APE68" si="16935">APE60*$C$65*$C68</f>
        <v>0</v>
      </c>
      <c r="APG68" s="824">
        <f t="shared" ref="APG68" si="16936">APG60*$C$65*$C68</f>
        <v>0</v>
      </c>
      <c r="API68" s="824">
        <f t="shared" ref="API68" si="16937">API60*$C$65*$C68</f>
        <v>0</v>
      </c>
      <c r="APK68" s="824">
        <f t="shared" ref="APK68" si="16938">APK60*$C$65*$C68</f>
        <v>0</v>
      </c>
      <c r="APM68" s="824">
        <f t="shared" ref="APM68" si="16939">APM60*$C$65*$C68</f>
        <v>0</v>
      </c>
      <c r="APO68" s="824">
        <f t="shared" ref="APO68" si="16940">APO60*$C$65*$C68</f>
        <v>0</v>
      </c>
      <c r="APQ68" s="824">
        <f t="shared" ref="APQ68" si="16941">APQ60*$C$65*$C68</f>
        <v>0</v>
      </c>
      <c r="APS68" s="824">
        <f t="shared" ref="APS68" si="16942">APS60*$C$65*$C68</f>
        <v>0</v>
      </c>
      <c r="APU68" s="824">
        <f t="shared" ref="APU68" si="16943">APU60*$C$65*$C68</f>
        <v>0</v>
      </c>
      <c r="APW68" s="824">
        <f t="shared" ref="APW68" si="16944">APW60*$C$65*$C68</f>
        <v>0</v>
      </c>
      <c r="APY68" s="824">
        <f t="shared" ref="APY68" si="16945">APY60*$C$65*$C68</f>
        <v>0</v>
      </c>
      <c r="AQA68" s="824">
        <f t="shared" ref="AQA68" si="16946">AQA60*$C$65*$C68</f>
        <v>0</v>
      </c>
      <c r="AQC68" s="824">
        <f t="shared" ref="AQC68" si="16947">AQC60*$C$65*$C68</f>
        <v>0</v>
      </c>
      <c r="AQE68" s="824">
        <f t="shared" ref="AQE68" si="16948">AQE60*$C$65*$C68</f>
        <v>0</v>
      </c>
      <c r="AQG68" s="824">
        <f t="shared" ref="AQG68" si="16949">AQG60*$C$65*$C68</f>
        <v>0</v>
      </c>
      <c r="AQI68" s="824">
        <f t="shared" ref="AQI68" si="16950">AQI60*$C$65*$C68</f>
        <v>0</v>
      </c>
      <c r="AQK68" s="824">
        <f t="shared" ref="AQK68" si="16951">AQK60*$C$65*$C68</f>
        <v>0</v>
      </c>
      <c r="AQM68" s="824">
        <f t="shared" ref="AQM68" si="16952">AQM60*$C$65*$C68</f>
        <v>0</v>
      </c>
      <c r="AQO68" s="824">
        <f t="shared" ref="AQO68" si="16953">AQO60*$C$65*$C68</f>
        <v>0</v>
      </c>
      <c r="AQQ68" s="824">
        <f t="shared" ref="AQQ68" si="16954">AQQ60*$C$65*$C68</f>
        <v>0</v>
      </c>
      <c r="AQS68" s="824">
        <f t="shared" ref="AQS68" si="16955">AQS60*$C$65*$C68</f>
        <v>0</v>
      </c>
      <c r="AQU68" s="824">
        <f t="shared" ref="AQU68" si="16956">AQU60*$C$65*$C68</f>
        <v>0</v>
      </c>
      <c r="AQW68" s="824">
        <f t="shared" ref="AQW68" si="16957">AQW60*$C$65*$C68</f>
        <v>0</v>
      </c>
      <c r="AQY68" s="824">
        <f t="shared" ref="AQY68" si="16958">AQY60*$C$65*$C68</f>
        <v>0</v>
      </c>
      <c r="ARA68" s="824">
        <f t="shared" ref="ARA68" si="16959">ARA60*$C$65*$C68</f>
        <v>0</v>
      </c>
      <c r="ARC68" s="824">
        <f t="shared" ref="ARC68" si="16960">ARC60*$C$65*$C68</f>
        <v>0</v>
      </c>
      <c r="ARE68" s="824">
        <f t="shared" ref="ARE68" si="16961">ARE60*$C$65*$C68</f>
        <v>0</v>
      </c>
      <c r="ARG68" s="824">
        <f t="shared" ref="ARG68" si="16962">ARG60*$C$65*$C68</f>
        <v>0</v>
      </c>
      <c r="ARI68" s="824">
        <f t="shared" ref="ARI68" si="16963">ARI60*$C$65*$C68</f>
        <v>0</v>
      </c>
      <c r="ARK68" s="824">
        <f t="shared" ref="ARK68" si="16964">ARK60*$C$65*$C68</f>
        <v>0</v>
      </c>
      <c r="ARM68" s="824">
        <f t="shared" ref="ARM68" si="16965">ARM60*$C$65*$C68</f>
        <v>0</v>
      </c>
      <c r="ARO68" s="824">
        <f t="shared" ref="ARO68" si="16966">ARO60*$C$65*$C68</f>
        <v>0</v>
      </c>
      <c r="ARQ68" s="824">
        <f t="shared" ref="ARQ68" si="16967">ARQ60*$C$65*$C68</f>
        <v>0</v>
      </c>
      <c r="ARS68" s="824">
        <f t="shared" ref="ARS68" si="16968">ARS60*$C$65*$C68</f>
        <v>0</v>
      </c>
      <c r="ARU68" s="824">
        <f t="shared" ref="ARU68" si="16969">ARU60*$C$65*$C68</f>
        <v>0</v>
      </c>
      <c r="ARW68" s="824">
        <f t="shared" ref="ARW68" si="16970">ARW60*$C$65*$C68</f>
        <v>0</v>
      </c>
      <c r="ARY68" s="824">
        <f t="shared" ref="ARY68" si="16971">ARY60*$C$65*$C68</f>
        <v>0</v>
      </c>
      <c r="ASA68" s="824">
        <f t="shared" ref="ASA68" si="16972">ASA60*$C$65*$C68</f>
        <v>0</v>
      </c>
      <c r="ASC68" s="824">
        <f t="shared" ref="ASC68" si="16973">ASC60*$C$65*$C68</f>
        <v>0</v>
      </c>
      <c r="ASE68" s="824">
        <f t="shared" ref="ASE68" si="16974">ASE60*$C$65*$C68</f>
        <v>0</v>
      </c>
      <c r="ASG68" s="824">
        <f t="shared" ref="ASG68" si="16975">ASG60*$C$65*$C68</f>
        <v>0</v>
      </c>
      <c r="ASI68" s="824">
        <f t="shared" ref="ASI68" si="16976">ASI60*$C$65*$C68</f>
        <v>0</v>
      </c>
      <c r="ASK68" s="824">
        <f t="shared" ref="ASK68" si="16977">ASK60*$C$65*$C68</f>
        <v>0</v>
      </c>
      <c r="ASM68" s="824">
        <f t="shared" ref="ASM68" si="16978">ASM60*$C$65*$C68</f>
        <v>0</v>
      </c>
      <c r="ASO68" s="824">
        <f t="shared" ref="ASO68" si="16979">ASO60*$C$65*$C68</f>
        <v>0</v>
      </c>
      <c r="ASQ68" s="824">
        <f t="shared" ref="ASQ68" si="16980">ASQ60*$C$65*$C68</f>
        <v>0</v>
      </c>
      <c r="ASS68" s="824">
        <f t="shared" ref="ASS68" si="16981">ASS60*$C$65*$C68</f>
        <v>0</v>
      </c>
      <c r="ASU68" s="824">
        <f t="shared" ref="ASU68" si="16982">ASU60*$C$65*$C68</f>
        <v>0</v>
      </c>
      <c r="ASW68" s="824">
        <f t="shared" ref="ASW68" si="16983">ASW60*$C$65*$C68</f>
        <v>0</v>
      </c>
      <c r="ASY68" s="824">
        <f t="shared" ref="ASY68" si="16984">ASY60*$C$65*$C68</f>
        <v>0</v>
      </c>
      <c r="ATA68" s="824">
        <f t="shared" ref="ATA68" si="16985">ATA60*$C$65*$C68</f>
        <v>0</v>
      </c>
      <c r="ATC68" s="824">
        <f t="shared" ref="ATC68" si="16986">ATC60*$C$65*$C68</f>
        <v>0</v>
      </c>
      <c r="ATE68" s="824">
        <f t="shared" ref="ATE68" si="16987">ATE60*$C$65*$C68</f>
        <v>0</v>
      </c>
      <c r="ATG68" s="824">
        <f t="shared" ref="ATG68" si="16988">ATG60*$C$65*$C68</f>
        <v>0</v>
      </c>
      <c r="ATI68" s="824">
        <f t="shared" ref="ATI68" si="16989">ATI60*$C$65*$C68</f>
        <v>0</v>
      </c>
      <c r="ATK68" s="824">
        <f t="shared" ref="ATK68" si="16990">ATK60*$C$65*$C68</f>
        <v>0</v>
      </c>
      <c r="ATM68" s="824">
        <f t="shared" ref="ATM68" si="16991">ATM60*$C$65*$C68</f>
        <v>0</v>
      </c>
      <c r="ATO68" s="824">
        <f t="shared" ref="ATO68" si="16992">ATO60*$C$65*$C68</f>
        <v>0</v>
      </c>
      <c r="ATQ68" s="824">
        <f t="shared" ref="ATQ68" si="16993">ATQ60*$C$65*$C68</f>
        <v>0</v>
      </c>
      <c r="ATS68" s="824">
        <f t="shared" ref="ATS68" si="16994">ATS60*$C$65*$C68</f>
        <v>0</v>
      </c>
      <c r="ATU68" s="824">
        <f t="shared" ref="ATU68" si="16995">ATU60*$C$65*$C68</f>
        <v>0</v>
      </c>
      <c r="ATW68" s="824">
        <f t="shared" ref="ATW68" si="16996">ATW60*$C$65*$C68</f>
        <v>0</v>
      </c>
      <c r="ATY68" s="824">
        <f t="shared" ref="ATY68" si="16997">ATY60*$C$65*$C68</f>
        <v>0</v>
      </c>
      <c r="AUA68" s="824">
        <f t="shared" ref="AUA68" si="16998">AUA60*$C$65*$C68</f>
        <v>0</v>
      </c>
      <c r="AUC68" s="824">
        <f t="shared" ref="AUC68" si="16999">AUC60*$C$65*$C68</f>
        <v>0</v>
      </c>
      <c r="AUE68" s="824">
        <f t="shared" ref="AUE68" si="17000">AUE60*$C$65*$C68</f>
        <v>0</v>
      </c>
      <c r="AUG68" s="824">
        <f t="shared" ref="AUG68" si="17001">AUG60*$C$65*$C68</f>
        <v>0</v>
      </c>
      <c r="AUI68" s="824">
        <f t="shared" ref="AUI68" si="17002">AUI60*$C$65*$C68</f>
        <v>0</v>
      </c>
      <c r="AUK68" s="824">
        <f t="shared" ref="AUK68" si="17003">AUK60*$C$65*$C68</f>
        <v>0</v>
      </c>
      <c r="AUM68" s="824">
        <f t="shared" ref="AUM68" si="17004">AUM60*$C$65*$C68</f>
        <v>0</v>
      </c>
      <c r="AUO68" s="824">
        <f t="shared" ref="AUO68" si="17005">AUO60*$C$65*$C68</f>
        <v>0</v>
      </c>
      <c r="AUQ68" s="824">
        <f t="shared" ref="AUQ68" si="17006">AUQ60*$C$65*$C68</f>
        <v>0</v>
      </c>
      <c r="AUS68" s="824">
        <f t="shared" ref="AUS68" si="17007">AUS60*$C$65*$C68</f>
        <v>0</v>
      </c>
      <c r="AUU68" s="824">
        <f t="shared" ref="AUU68" si="17008">AUU60*$C$65*$C68</f>
        <v>0</v>
      </c>
      <c r="AUW68" s="824">
        <f t="shared" ref="AUW68" si="17009">AUW60*$C$65*$C68</f>
        <v>0</v>
      </c>
      <c r="AUY68" s="824">
        <f t="shared" ref="AUY68" si="17010">AUY60*$C$65*$C68</f>
        <v>0</v>
      </c>
      <c r="AVA68" s="824">
        <f t="shared" ref="AVA68" si="17011">AVA60*$C$65*$C68</f>
        <v>0</v>
      </c>
      <c r="AVC68" s="824">
        <f t="shared" ref="AVC68" si="17012">AVC60*$C$65*$C68</f>
        <v>0</v>
      </c>
      <c r="AVE68" s="824">
        <f t="shared" ref="AVE68" si="17013">AVE60*$C$65*$C68</f>
        <v>0</v>
      </c>
      <c r="AVG68" s="824">
        <f t="shared" ref="AVG68" si="17014">AVG60*$C$65*$C68</f>
        <v>0</v>
      </c>
      <c r="AVI68" s="824">
        <f t="shared" ref="AVI68" si="17015">AVI60*$C$65*$C68</f>
        <v>0</v>
      </c>
      <c r="AVK68" s="824">
        <f t="shared" ref="AVK68" si="17016">AVK60*$C$65*$C68</f>
        <v>0</v>
      </c>
      <c r="AVM68" s="824">
        <f t="shared" ref="AVM68" si="17017">AVM60*$C$65*$C68</f>
        <v>0</v>
      </c>
      <c r="AVO68" s="824">
        <f t="shared" ref="AVO68" si="17018">AVO60*$C$65*$C68</f>
        <v>0</v>
      </c>
      <c r="AVQ68" s="824">
        <f t="shared" ref="AVQ68" si="17019">AVQ60*$C$65*$C68</f>
        <v>0</v>
      </c>
      <c r="AVS68" s="824">
        <f t="shared" ref="AVS68" si="17020">AVS60*$C$65*$C68</f>
        <v>0</v>
      </c>
      <c r="AVU68" s="824">
        <f t="shared" ref="AVU68" si="17021">AVU60*$C$65*$C68</f>
        <v>0</v>
      </c>
      <c r="AVW68" s="824">
        <f t="shared" ref="AVW68" si="17022">AVW60*$C$65*$C68</f>
        <v>0</v>
      </c>
      <c r="AVY68" s="824">
        <f t="shared" ref="AVY68" si="17023">AVY60*$C$65*$C68</f>
        <v>0</v>
      </c>
      <c r="AWA68" s="824">
        <f t="shared" ref="AWA68" si="17024">AWA60*$C$65*$C68</f>
        <v>0</v>
      </c>
      <c r="AWC68" s="824">
        <f t="shared" ref="AWC68" si="17025">AWC60*$C$65*$C68</f>
        <v>0</v>
      </c>
      <c r="AWE68" s="824">
        <f t="shared" ref="AWE68" si="17026">AWE60*$C$65*$C68</f>
        <v>0</v>
      </c>
      <c r="AWG68" s="824">
        <f t="shared" ref="AWG68" si="17027">AWG60*$C$65*$C68</f>
        <v>0</v>
      </c>
      <c r="AWI68" s="824">
        <f t="shared" ref="AWI68" si="17028">AWI60*$C$65*$C68</f>
        <v>0</v>
      </c>
      <c r="AWK68" s="824">
        <f t="shared" ref="AWK68" si="17029">AWK60*$C$65*$C68</f>
        <v>0</v>
      </c>
      <c r="AWM68" s="824">
        <f t="shared" ref="AWM68" si="17030">AWM60*$C$65*$C68</f>
        <v>0</v>
      </c>
      <c r="AWO68" s="824">
        <f t="shared" ref="AWO68" si="17031">AWO60*$C$65*$C68</f>
        <v>0</v>
      </c>
      <c r="AWQ68" s="824">
        <f t="shared" ref="AWQ68" si="17032">AWQ60*$C$65*$C68</f>
        <v>0</v>
      </c>
      <c r="AWS68" s="824">
        <f t="shared" ref="AWS68" si="17033">AWS60*$C$65*$C68</f>
        <v>0</v>
      </c>
      <c r="AWU68" s="824">
        <f t="shared" ref="AWU68" si="17034">AWU60*$C$65*$C68</f>
        <v>0</v>
      </c>
      <c r="AWW68" s="824">
        <f t="shared" ref="AWW68" si="17035">AWW60*$C$65*$C68</f>
        <v>0</v>
      </c>
      <c r="AWY68" s="824">
        <f t="shared" ref="AWY68" si="17036">AWY60*$C$65*$C68</f>
        <v>0</v>
      </c>
      <c r="AXA68" s="824">
        <f t="shared" ref="AXA68" si="17037">AXA60*$C$65*$C68</f>
        <v>0</v>
      </c>
      <c r="AXC68" s="824">
        <f t="shared" ref="AXC68" si="17038">AXC60*$C$65*$C68</f>
        <v>0</v>
      </c>
      <c r="AXE68" s="824">
        <f t="shared" ref="AXE68" si="17039">AXE60*$C$65*$C68</f>
        <v>0</v>
      </c>
      <c r="AXG68" s="824">
        <f t="shared" ref="AXG68" si="17040">AXG60*$C$65*$C68</f>
        <v>0</v>
      </c>
      <c r="AXI68" s="824">
        <f t="shared" ref="AXI68" si="17041">AXI60*$C$65*$C68</f>
        <v>0</v>
      </c>
      <c r="AXK68" s="824">
        <f t="shared" ref="AXK68" si="17042">AXK60*$C$65*$C68</f>
        <v>0</v>
      </c>
      <c r="AXM68" s="824">
        <f t="shared" ref="AXM68" si="17043">AXM60*$C$65*$C68</f>
        <v>0</v>
      </c>
      <c r="AXO68" s="824">
        <f t="shared" ref="AXO68" si="17044">AXO60*$C$65*$C68</f>
        <v>0</v>
      </c>
      <c r="AXQ68" s="824">
        <f t="shared" ref="AXQ68" si="17045">AXQ60*$C$65*$C68</f>
        <v>0</v>
      </c>
      <c r="AXS68" s="824">
        <f t="shared" ref="AXS68" si="17046">AXS60*$C$65*$C68</f>
        <v>0</v>
      </c>
      <c r="AXU68" s="824">
        <f t="shared" ref="AXU68" si="17047">AXU60*$C$65*$C68</f>
        <v>0</v>
      </c>
      <c r="AXW68" s="824">
        <f t="shared" ref="AXW68" si="17048">AXW60*$C$65*$C68</f>
        <v>0</v>
      </c>
      <c r="AXY68" s="824">
        <f t="shared" ref="AXY68" si="17049">AXY60*$C$65*$C68</f>
        <v>0</v>
      </c>
      <c r="AYA68" s="824">
        <f t="shared" ref="AYA68" si="17050">AYA60*$C$65*$C68</f>
        <v>0</v>
      </c>
      <c r="AYC68" s="824">
        <f t="shared" ref="AYC68" si="17051">AYC60*$C$65*$C68</f>
        <v>0</v>
      </c>
      <c r="AYE68" s="824">
        <f t="shared" ref="AYE68" si="17052">AYE60*$C$65*$C68</f>
        <v>0</v>
      </c>
      <c r="AYG68" s="824">
        <f t="shared" ref="AYG68" si="17053">AYG60*$C$65*$C68</f>
        <v>0</v>
      </c>
      <c r="AYI68" s="824">
        <f t="shared" ref="AYI68" si="17054">AYI60*$C$65*$C68</f>
        <v>0</v>
      </c>
      <c r="AYK68" s="824">
        <f t="shared" ref="AYK68" si="17055">AYK60*$C$65*$C68</f>
        <v>0</v>
      </c>
      <c r="AYM68" s="824">
        <f t="shared" ref="AYM68" si="17056">AYM60*$C$65*$C68</f>
        <v>0</v>
      </c>
      <c r="AYO68" s="824">
        <f t="shared" ref="AYO68" si="17057">AYO60*$C$65*$C68</f>
        <v>0</v>
      </c>
      <c r="AYQ68" s="824">
        <f t="shared" ref="AYQ68" si="17058">AYQ60*$C$65*$C68</f>
        <v>0</v>
      </c>
      <c r="AYS68" s="824">
        <f t="shared" ref="AYS68" si="17059">AYS60*$C$65*$C68</f>
        <v>0</v>
      </c>
      <c r="AYU68" s="824">
        <f t="shared" ref="AYU68" si="17060">AYU60*$C$65*$C68</f>
        <v>0</v>
      </c>
      <c r="AYW68" s="824">
        <f t="shared" ref="AYW68" si="17061">AYW60*$C$65*$C68</f>
        <v>0</v>
      </c>
      <c r="AYY68" s="824">
        <f t="shared" ref="AYY68" si="17062">AYY60*$C$65*$C68</f>
        <v>0</v>
      </c>
      <c r="AZA68" s="824">
        <f t="shared" ref="AZA68" si="17063">AZA60*$C$65*$C68</f>
        <v>0</v>
      </c>
      <c r="AZC68" s="824">
        <f t="shared" ref="AZC68" si="17064">AZC60*$C$65*$C68</f>
        <v>0</v>
      </c>
      <c r="AZE68" s="824">
        <f t="shared" ref="AZE68" si="17065">AZE60*$C$65*$C68</f>
        <v>0</v>
      </c>
      <c r="AZG68" s="824">
        <f t="shared" ref="AZG68" si="17066">AZG60*$C$65*$C68</f>
        <v>0</v>
      </c>
      <c r="AZI68" s="824">
        <f t="shared" ref="AZI68" si="17067">AZI60*$C$65*$C68</f>
        <v>0</v>
      </c>
      <c r="AZK68" s="824">
        <f t="shared" ref="AZK68" si="17068">AZK60*$C$65*$C68</f>
        <v>0</v>
      </c>
      <c r="AZM68" s="824">
        <f t="shared" ref="AZM68" si="17069">AZM60*$C$65*$C68</f>
        <v>0</v>
      </c>
      <c r="AZO68" s="824">
        <f t="shared" ref="AZO68" si="17070">AZO60*$C$65*$C68</f>
        <v>0</v>
      </c>
      <c r="AZQ68" s="824">
        <f t="shared" ref="AZQ68" si="17071">AZQ60*$C$65*$C68</f>
        <v>0</v>
      </c>
      <c r="AZS68" s="824">
        <f t="shared" ref="AZS68" si="17072">AZS60*$C$65*$C68</f>
        <v>0</v>
      </c>
      <c r="AZU68" s="824">
        <f t="shared" ref="AZU68" si="17073">AZU60*$C$65*$C68</f>
        <v>0</v>
      </c>
      <c r="AZW68" s="824">
        <f t="shared" ref="AZW68" si="17074">AZW60*$C$65*$C68</f>
        <v>0</v>
      </c>
      <c r="AZY68" s="824">
        <f t="shared" ref="AZY68" si="17075">AZY60*$C$65*$C68</f>
        <v>0</v>
      </c>
      <c r="BAA68" s="824">
        <f t="shared" ref="BAA68" si="17076">BAA60*$C$65*$C68</f>
        <v>0</v>
      </c>
      <c r="BAC68" s="824">
        <f t="shared" ref="BAC68" si="17077">BAC60*$C$65*$C68</f>
        <v>0</v>
      </c>
      <c r="BAE68" s="824">
        <f t="shared" ref="BAE68" si="17078">BAE60*$C$65*$C68</f>
        <v>0</v>
      </c>
      <c r="BAG68" s="824">
        <f t="shared" ref="BAG68" si="17079">BAG60*$C$65*$C68</f>
        <v>0</v>
      </c>
      <c r="BAI68" s="824">
        <f t="shared" ref="BAI68" si="17080">BAI60*$C$65*$C68</f>
        <v>0</v>
      </c>
      <c r="BAK68" s="824">
        <f t="shared" ref="BAK68" si="17081">BAK60*$C$65*$C68</f>
        <v>0</v>
      </c>
      <c r="BAM68" s="824">
        <f t="shared" ref="BAM68" si="17082">BAM60*$C$65*$C68</f>
        <v>0</v>
      </c>
      <c r="BAO68" s="824">
        <f t="shared" ref="BAO68" si="17083">BAO60*$C$65*$C68</f>
        <v>0</v>
      </c>
      <c r="BAQ68" s="824">
        <f t="shared" ref="BAQ68" si="17084">BAQ60*$C$65*$C68</f>
        <v>0</v>
      </c>
      <c r="BAS68" s="824">
        <f t="shared" ref="BAS68" si="17085">BAS60*$C$65*$C68</f>
        <v>0</v>
      </c>
      <c r="BAU68" s="824">
        <f t="shared" ref="BAU68" si="17086">BAU60*$C$65*$C68</f>
        <v>0</v>
      </c>
      <c r="BAW68" s="824">
        <f t="shared" ref="BAW68" si="17087">BAW60*$C$65*$C68</f>
        <v>0</v>
      </c>
      <c r="BAY68" s="824">
        <f t="shared" ref="BAY68" si="17088">BAY60*$C$65*$C68</f>
        <v>0</v>
      </c>
      <c r="BBA68" s="824">
        <f t="shared" ref="BBA68" si="17089">BBA60*$C$65*$C68</f>
        <v>0</v>
      </c>
      <c r="BBC68" s="824">
        <f t="shared" ref="BBC68" si="17090">BBC60*$C$65*$C68</f>
        <v>0</v>
      </c>
      <c r="BBE68" s="824">
        <f t="shared" ref="BBE68" si="17091">BBE60*$C$65*$C68</f>
        <v>0</v>
      </c>
      <c r="BBG68" s="824">
        <f t="shared" ref="BBG68" si="17092">BBG60*$C$65*$C68</f>
        <v>0</v>
      </c>
      <c r="BBI68" s="824">
        <f t="shared" ref="BBI68" si="17093">BBI60*$C$65*$C68</f>
        <v>0</v>
      </c>
      <c r="BBK68" s="824">
        <f t="shared" ref="BBK68" si="17094">BBK60*$C$65*$C68</f>
        <v>0</v>
      </c>
      <c r="BBM68" s="824">
        <f t="shared" ref="BBM68" si="17095">BBM60*$C$65*$C68</f>
        <v>0</v>
      </c>
      <c r="BBO68" s="824">
        <f t="shared" ref="BBO68" si="17096">BBO60*$C$65*$C68</f>
        <v>0</v>
      </c>
      <c r="BBQ68" s="824">
        <f t="shared" ref="BBQ68" si="17097">BBQ60*$C$65*$C68</f>
        <v>0</v>
      </c>
      <c r="BBS68" s="824">
        <f t="shared" ref="BBS68" si="17098">BBS60*$C$65*$C68</f>
        <v>0</v>
      </c>
      <c r="BBU68" s="824">
        <f t="shared" ref="BBU68" si="17099">BBU60*$C$65*$C68</f>
        <v>0</v>
      </c>
      <c r="BBW68" s="824">
        <f t="shared" ref="BBW68" si="17100">BBW60*$C$65*$C68</f>
        <v>0</v>
      </c>
      <c r="BBY68" s="824">
        <f t="shared" ref="BBY68" si="17101">BBY60*$C$65*$C68</f>
        <v>0</v>
      </c>
      <c r="BCA68" s="824">
        <f t="shared" ref="BCA68" si="17102">BCA60*$C$65*$C68</f>
        <v>0</v>
      </c>
      <c r="BCC68" s="824">
        <f t="shared" ref="BCC68" si="17103">BCC60*$C$65*$C68</f>
        <v>0</v>
      </c>
      <c r="BCE68" s="824">
        <f t="shared" ref="BCE68" si="17104">BCE60*$C$65*$C68</f>
        <v>0</v>
      </c>
      <c r="BCG68" s="824">
        <f t="shared" ref="BCG68" si="17105">BCG60*$C$65*$C68</f>
        <v>0</v>
      </c>
      <c r="BCI68" s="824">
        <f t="shared" ref="BCI68" si="17106">BCI60*$C$65*$C68</f>
        <v>0</v>
      </c>
      <c r="BCK68" s="824">
        <f t="shared" ref="BCK68" si="17107">BCK60*$C$65*$C68</f>
        <v>0</v>
      </c>
      <c r="BCM68" s="824">
        <f t="shared" ref="BCM68" si="17108">BCM60*$C$65*$C68</f>
        <v>0</v>
      </c>
      <c r="BCO68" s="824">
        <f t="shared" ref="BCO68" si="17109">BCO60*$C$65*$C68</f>
        <v>0</v>
      </c>
      <c r="BCQ68" s="824">
        <f t="shared" ref="BCQ68" si="17110">BCQ60*$C$65*$C68</f>
        <v>0</v>
      </c>
      <c r="BCS68" s="824">
        <f t="shared" ref="BCS68" si="17111">BCS60*$C$65*$C68</f>
        <v>0</v>
      </c>
      <c r="BCU68" s="824">
        <f t="shared" ref="BCU68" si="17112">BCU60*$C$65*$C68</f>
        <v>0</v>
      </c>
      <c r="BCW68" s="824">
        <f t="shared" ref="BCW68" si="17113">BCW60*$C$65*$C68</f>
        <v>0</v>
      </c>
      <c r="BCY68" s="824">
        <f t="shared" ref="BCY68" si="17114">BCY60*$C$65*$C68</f>
        <v>0</v>
      </c>
      <c r="BDA68" s="824">
        <f t="shared" ref="BDA68" si="17115">BDA60*$C$65*$C68</f>
        <v>0</v>
      </c>
      <c r="BDC68" s="824">
        <f t="shared" ref="BDC68" si="17116">BDC60*$C$65*$C68</f>
        <v>0</v>
      </c>
      <c r="BDE68" s="824">
        <f t="shared" ref="BDE68" si="17117">BDE60*$C$65*$C68</f>
        <v>0</v>
      </c>
      <c r="BDG68" s="824">
        <f t="shared" ref="BDG68" si="17118">BDG60*$C$65*$C68</f>
        <v>0</v>
      </c>
      <c r="BDI68" s="824">
        <f t="shared" ref="BDI68" si="17119">BDI60*$C$65*$C68</f>
        <v>0</v>
      </c>
      <c r="BDK68" s="824">
        <f t="shared" ref="BDK68" si="17120">BDK60*$C$65*$C68</f>
        <v>0</v>
      </c>
      <c r="BDM68" s="824">
        <f t="shared" ref="BDM68" si="17121">BDM60*$C$65*$C68</f>
        <v>0</v>
      </c>
      <c r="BDO68" s="824">
        <f t="shared" ref="BDO68" si="17122">BDO60*$C$65*$C68</f>
        <v>0</v>
      </c>
      <c r="BDQ68" s="824">
        <f t="shared" ref="BDQ68" si="17123">BDQ60*$C$65*$C68</f>
        <v>0</v>
      </c>
      <c r="BDS68" s="824">
        <f t="shared" ref="BDS68" si="17124">BDS60*$C$65*$C68</f>
        <v>0</v>
      </c>
      <c r="BDU68" s="824">
        <f t="shared" ref="BDU68" si="17125">BDU60*$C$65*$C68</f>
        <v>0</v>
      </c>
      <c r="BDW68" s="824">
        <f t="shared" ref="BDW68" si="17126">BDW60*$C$65*$C68</f>
        <v>0</v>
      </c>
      <c r="BDY68" s="824">
        <f t="shared" ref="BDY68" si="17127">BDY60*$C$65*$C68</f>
        <v>0</v>
      </c>
      <c r="BEA68" s="824">
        <f t="shared" ref="BEA68" si="17128">BEA60*$C$65*$C68</f>
        <v>0</v>
      </c>
      <c r="BEC68" s="824">
        <f t="shared" ref="BEC68" si="17129">BEC60*$C$65*$C68</f>
        <v>0</v>
      </c>
      <c r="BEE68" s="824">
        <f t="shared" ref="BEE68" si="17130">BEE60*$C$65*$C68</f>
        <v>0</v>
      </c>
      <c r="BEG68" s="824">
        <f t="shared" ref="BEG68" si="17131">BEG60*$C$65*$C68</f>
        <v>0</v>
      </c>
      <c r="BEI68" s="824">
        <f t="shared" ref="BEI68" si="17132">BEI60*$C$65*$C68</f>
        <v>0</v>
      </c>
      <c r="BEK68" s="824">
        <f t="shared" ref="BEK68" si="17133">BEK60*$C$65*$C68</f>
        <v>0</v>
      </c>
      <c r="BEM68" s="824">
        <f t="shared" ref="BEM68" si="17134">BEM60*$C$65*$C68</f>
        <v>0</v>
      </c>
      <c r="BEO68" s="824">
        <f t="shared" ref="BEO68" si="17135">BEO60*$C$65*$C68</f>
        <v>0</v>
      </c>
      <c r="BEQ68" s="824">
        <f t="shared" ref="BEQ68" si="17136">BEQ60*$C$65*$C68</f>
        <v>0</v>
      </c>
      <c r="BES68" s="824">
        <f t="shared" ref="BES68" si="17137">BES60*$C$65*$C68</f>
        <v>0</v>
      </c>
      <c r="BEU68" s="824">
        <f t="shared" ref="BEU68" si="17138">BEU60*$C$65*$C68</f>
        <v>0</v>
      </c>
      <c r="BEW68" s="824">
        <f t="shared" ref="BEW68" si="17139">BEW60*$C$65*$C68</f>
        <v>0</v>
      </c>
      <c r="BEY68" s="824">
        <f t="shared" ref="BEY68" si="17140">BEY60*$C$65*$C68</f>
        <v>0</v>
      </c>
      <c r="BFA68" s="824">
        <f t="shared" ref="BFA68" si="17141">BFA60*$C$65*$C68</f>
        <v>0</v>
      </c>
      <c r="BFC68" s="824">
        <f t="shared" ref="BFC68" si="17142">BFC60*$C$65*$C68</f>
        <v>0</v>
      </c>
      <c r="BFE68" s="824">
        <f t="shared" ref="BFE68" si="17143">BFE60*$C$65*$C68</f>
        <v>0</v>
      </c>
      <c r="BFG68" s="824">
        <f t="shared" ref="BFG68" si="17144">BFG60*$C$65*$C68</f>
        <v>0</v>
      </c>
      <c r="BFI68" s="824">
        <f t="shared" ref="BFI68" si="17145">BFI60*$C$65*$C68</f>
        <v>0</v>
      </c>
      <c r="BFK68" s="824">
        <f t="shared" ref="BFK68" si="17146">BFK60*$C$65*$C68</f>
        <v>0</v>
      </c>
      <c r="BFM68" s="824">
        <f t="shared" ref="BFM68" si="17147">BFM60*$C$65*$C68</f>
        <v>0</v>
      </c>
      <c r="BFO68" s="824">
        <f t="shared" ref="BFO68" si="17148">BFO60*$C$65*$C68</f>
        <v>0</v>
      </c>
      <c r="BFQ68" s="824">
        <f t="shared" ref="BFQ68" si="17149">BFQ60*$C$65*$C68</f>
        <v>0</v>
      </c>
      <c r="BFS68" s="824">
        <f t="shared" ref="BFS68" si="17150">BFS60*$C$65*$C68</f>
        <v>0</v>
      </c>
      <c r="BFU68" s="824">
        <f t="shared" ref="BFU68" si="17151">BFU60*$C$65*$C68</f>
        <v>0</v>
      </c>
      <c r="BFW68" s="824">
        <f t="shared" ref="BFW68" si="17152">BFW60*$C$65*$C68</f>
        <v>0</v>
      </c>
      <c r="BFY68" s="824">
        <f t="shared" ref="BFY68" si="17153">BFY60*$C$65*$C68</f>
        <v>0</v>
      </c>
      <c r="BGA68" s="824">
        <f t="shared" ref="BGA68" si="17154">BGA60*$C$65*$C68</f>
        <v>0</v>
      </c>
      <c r="BGC68" s="824">
        <f t="shared" ref="BGC68" si="17155">BGC60*$C$65*$C68</f>
        <v>0</v>
      </c>
      <c r="BGE68" s="824">
        <f t="shared" ref="BGE68" si="17156">BGE60*$C$65*$C68</f>
        <v>0</v>
      </c>
      <c r="BGG68" s="824">
        <f t="shared" ref="BGG68" si="17157">BGG60*$C$65*$C68</f>
        <v>0</v>
      </c>
      <c r="BGI68" s="824">
        <f t="shared" ref="BGI68" si="17158">BGI60*$C$65*$C68</f>
        <v>0</v>
      </c>
      <c r="BGK68" s="824">
        <f t="shared" ref="BGK68" si="17159">BGK60*$C$65*$C68</f>
        <v>0</v>
      </c>
      <c r="BGM68" s="824">
        <f t="shared" ref="BGM68" si="17160">BGM60*$C$65*$C68</f>
        <v>0</v>
      </c>
      <c r="BGO68" s="824">
        <f t="shared" ref="BGO68" si="17161">BGO60*$C$65*$C68</f>
        <v>0</v>
      </c>
      <c r="BGQ68" s="824">
        <f t="shared" ref="BGQ68" si="17162">BGQ60*$C$65*$C68</f>
        <v>0</v>
      </c>
      <c r="BGS68" s="824">
        <f t="shared" ref="BGS68" si="17163">BGS60*$C$65*$C68</f>
        <v>0</v>
      </c>
      <c r="BGU68" s="824">
        <f t="shared" ref="BGU68" si="17164">BGU60*$C$65*$C68</f>
        <v>0</v>
      </c>
      <c r="BGW68" s="824">
        <f t="shared" ref="BGW68" si="17165">BGW60*$C$65*$C68</f>
        <v>0</v>
      </c>
      <c r="BGY68" s="824">
        <f t="shared" ref="BGY68" si="17166">BGY60*$C$65*$C68</f>
        <v>0</v>
      </c>
      <c r="BHA68" s="824">
        <f t="shared" ref="BHA68" si="17167">BHA60*$C$65*$C68</f>
        <v>0</v>
      </c>
      <c r="BHC68" s="824">
        <f t="shared" ref="BHC68" si="17168">BHC60*$C$65*$C68</f>
        <v>0</v>
      </c>
      <c r="BHE68" s="824">
        <f t="shared" ref="BHE68" si="17169">BHE60*$C$65*$C68</f>
        <v>0</v>
      </c>
      <c r="BHG68" s="824">
        <f t="shared" ref="BHG68" si="17170">BHG60*$C$65*$C68</f>
        <v>0</v>
      </c>
      <c r="BHI68" s="824">
        <f t="shared" ref="BHI68" si="17171">BHI60*$C$65*$C68</f>
        <v>0</v>
      </c>
      <c r="BHK68" s="824">
        <f t="shared" ref="BHK68" si="17172">BHK60*$C$65*$C68</f>
        <v>0</v>
      </c>
      <c r="BHM68" s="824">
        <f t="shared" ref="BHM68" si="17173">BHM60*$C$65*$C68</f>
        <v>0</v>
      </c>
      <c r="BHO68" s="824">
        <f t="shared" ref="BHO68" si="17174">BHO60*$C$65*$C68</f>
        <v>0</v>
      </c>
      <c r="BHQ68" s="824">
        <f t="shared" ref="BHQ68" si="17175">BHQ60*$C$65*$C68</f>
        <v>0</v>
      </c>
      <c r="BHS68" s="824">
        <f t="shared" ref="BHS68" si="17176">BHS60*$C$65*$C68</f>
        <v>0</v>
      </c>
      <c r="BHU68" s="824">
        <f t="shared" ref="BHU68" si="17177">BHU60*$C$65*$C68</f>
        <v>0</v>
      </c>
      <c r="BHW68" s="824">
        <f t="shared" ref="BHW68" si="17178">BHW60*$C$65*$C68</f>
        <v>0</v>
      </c>
      <c r="BHY68" s="824">
        <f t="shared" ref="BHY68" si="17179">BHY60*$C$65*$C68</f>
        <v>0</v>
      </c>
      <c r="BIA68" s="824">
        <f t="shared" ref="BIA68" si="17180">BIA60*$C$65*$C68</f>
        <v>0</v>
      </c>
      <c r="BIC68" s="824">
        <f t="shared" ref="BIC68" si="17181">BIC60*$C$65*$C68</f>
        <v>0</v>
      </c>
      <c r="BIE68" s="824">
        <f t="shared" ref="BIE68" si="17182">BIE60*$C$65*$C68</f>
        <v>0</v>
      </c>
      <c r="BIG68" s="824">
        <f t="shared" ref="BIG68" si="17183">BIG60*$C$65*$C68</f>
        <v>0</v>
      </c>
      <c r="BII68" s="824">
        <f t="shared" ref="BII68" si="17184">BII60*$C$65*$C68</f>
        <v>0</v>
      </c>
      <c r="BIK68" s="824">
        <f t="shared" ref="BIK68" si="17185">BIK60*$C$65*$C68</f>
        <v>0</v>
      </c>
      <c r="BIM68" s="824">
        <f t="shared" ref="BIM68" si="17186">BIM60*$C$65*$C68</f>
        <v>0</v>
      </c>
      <c r="BIO68" s="824">
        <f t="shared" ref="BIO68" si="17187">BIO60*$C$65*$C68</f>
        <v>0</v>
      </c>
      <c r="BIQ68" s="824">
        <f t="shared" ref="BIQ68" si="17188">BIQ60*$C$65*$C68</f>
        <v>0</v>
      </c>
      <c r="BIS68" s="824">
        <f t="shared" ref="BIS68" si="17189">BIS60*$C$65*$C68</f>
        <v>0</v>
      </c>
      <c r="BIU68" s="824">
        <f t="shared" ref="BIU68" si="17190">BIU60*$C$65*$C68</f>
        <v>0</v>
      </c>
      <c r="BIW68" s="824">
        <f t="shared" ref="BIW68" si="17191">BIW60*$C$65*$C68</f>
        <v>0</v>
      </c>
      <c r="BIY68" s="824">
        <f t="shared" ref="BIY68" si="17192">BIY60*$C$65*$C68</f>
        <v>0</v>
      </c>
      <c r="BJA68" s="824">
        <f t="shared" ref="BJA68" si="17193">BJA60*$C$65*$C68</f>
        <v>0</v>
      </c>
      <c r="BJC68" s="824">
        <f t="shared" ref="BJC68" si="17194">BJC60*$C$65*$C68</f>
        <v>0</v>
      </c>
      <c r="BJE68" s="824">
        <f t="shared" ref="BJE68" si="17195">BJE60*$C$65*$C68</f>
        <v>0</v>
      </c>
      <c r="BJG68" s="824">
        <f t="shared" ref="BJG68" si="17196">BJG60*$C$65*$C68</f>
        <v>0</v>
      </c>
      <c r="BJI68" s="824">
        <f t="shared" ref="BJI68" si="17197">BJI60*$C$65*$C68</f>
        <v>0</v>
      </c>
      <c r="BJK68" s="824">
        <f t="shared" ref="BJK68" si="17198">BJK60*$C$65*$C68</f>
        <v>0</v>
      </c>
      <c r="BJM68" s="824">
        <f t="shared" ref="BJM68" si="17199">BJM60*$C$65*$C68</f>
        <v>0</v>
      </c>
      <c r="BJO68" s="824">
        <f t="shared" ref="BJO68" si="17200">BJO60*$C$65*$C68</f>
        <v>0</v>
      </c>
      <c r="BJQ68" s="824">
        <f t="shared" ref="BJQ68" si="17201">BJQ60*$C$65*$C68</f>
        <v>0</v>
      </c>
      <c r="BJS68" s="824">
        <f t="shared" ref="BJS68" si="17202">BJS60*$C$65*$C68</f>
        <v>0</v>
      </c>
      <c r="BJU68" s="824">
        <f t="shared" ref="BJU68" si="17203">BJU60*$C$65*$C68</f>
        <v>0</v>
      </c>
      <c r="BJW68" s="824">
        <f t="shared" ref="BJW68" si="17204">BJW60*$C$65*$C68</f>
        <v>0</v>
      </c>
      <c r="BJY68" s="824">
        <f t="shared" ref="BJY68" si="17205">BJY60*$C$65*$C68</f>
        <v>0</v>
      </c>
      <c r="BKA68" s="824">
        <f t="shared" ref="BKA68" si="17206">BKA60*$C$65*$C68</f>
        <v>0</v>
      </c>
      <c r="BKC68" s="824">
        <f t="shared" ref="BKC68" si="17207">BKC60*$C$65*$C68</f>
        <v>0</v>
      </c>
      <c r="BKE68" s="824">
        <f t="shared" ref="BKE68" si="17208">BKE60*$C$65*$C68</f>
        <v>0</v>
      </c>
      <c r="BKG68" s="824">
        <f t="shared" ref="BKG68" si="17209">BKG60*$C$65*$C68</f>
        <v>0</v>
      </c>
      <c r="BKI68" s="824">
        <f t="shared" ref="BKI68" si="17210">BKI60*$C$65*$C68</f>
        <v>0</v>
      </c>
      <c r="BKK68" s="824">
        <f t="shared" ref="BKK68" si="17211">BKK60*$C$65*$C68</f>
        <v>0</v>
      </c>
      <c r="BKM68" s="824">
        <f t="shared" ref="BKM68" si="17212">BKM60*$C$65*$C68</f>
        <v>0</v>
      </c>
      <c r="BKO68" s="824">
        <f t="shared" ref="BKO68" si="17213">BKO60*$C$65*$C68</f>
        <v>0</v>
      </c>
      <c r="BKQ68" s="824">
        <f t="shared" ref="BKQ68" si="17214">BKQ60*$C$65*$C68</f>
        <v>0</v>
      </c>
      <c r="BKS68" s="824">
        <f t="shared" ref="BKS68" si="17215">BKS60*$C$65*$C68</f>
        <v>0</v>
      </c>
      <c r="BKU68" s="824">
        <f t="shared" ref="BKU68" si="17216">BKU60*$C$65*$C68</f>
        <v>0</v>
      </c>
      <c r="BKW68" s="824">
        <f t="shared" ref="BKW68" si="17217">BKW60*$C$65*$C68</f>
        <v>0</v>
      </c>
      <c r="BKY68" s="824">
        <f t="shared" ref="BKY68" si="17218">BKY60*$C$65*$C68</f>
        <v>0</v>
      </c>
      <c r="BLA68" s="824">
        <f t="shared" ref="BLA68" si="17219">BLA60*$C$65*$C68</f>
        <v>0</v>
      </c>
      <c r="BLC68" s="824">
        <f t="shared" ref="BLC68" si="17220">BLC60*$C$65*$C68</f>
        <v>0</v>
      </c>
      <c r="BLE68" s="824">
        <f t="shared" ref="BLE68" si="17221">BLE60*$C$65*$C68</f>
        <v>0</v>
      </c>
      <c r="BLG68" s="824">
        <f t="shared" ref="BLG68" si="17222">BLG60*$C$65*$C68</f>
        <v>0</v>
      </c>
      <c r="BLI68" s="824">
        <f t="shared" ref="BLI68" si="17223">BLI60*$C$65*$C68</f>
        <v>0</v>
      </c>
      <c r="BLK68" s="824">
        <f t="shared" ref="BLK68" si="17224">BLK60*$C$65*$C68</f>
        <v>0</v>
      </c>
      <c r="BLM68" s="824">
        <f t="shared" ref="BLM68" si="17225">BLM60*$C$65*$C68</f>
        <v>0</v>
      </c>
      <c r="BLO68" s="824">
        <f t="shared" ref="BLO68" si="17226">BLO60*$C$65*$C68</f>
        <v>0</v>
      </c>
      <c r="BLQ68" s="824">
        <f t="shared" ref="BLQ68" si="17227">BLQ60*$C$65*$C68</f>
        <v>0</v>
      </c>
      <c r="BLS68" s="824">
        <f t="shared" ref="BLS68" si="17228">BLS60*$C$65*$C68</f>
        <v>0</v>
      </c>
      <c r="BLU68" s="824">
        <f t="shared" ref="BLU68" si="17229">BLU60*$C$65*$C68</f>
        <v>0</v>
      </c>
      <c r="BLW68" s="824">
        <f t="shared" ref="BLW68" si="17230">BLW60*$C$65*$C68</f>
        <v>0</v>
      </c>
      <c r="BLY68" s="824">
        <f t="shared" ref="BLY68" si="17231">BLY60*$C$65*$C68</f>
        <v>0</v>
      </c>
      <c r="BMA68" s="824">
        <f t="shared" ref="BMA68" si="17232">BMA60*$C$65*$C68</f>
        <v>0</v>
      </c>
      <c r="BMC68" s="824">
        <f t="shared" ref="BMC68" si="17233">BMC60*$C$65*$C68</f>
        <v>0</v>
      </c>
      <c r="BME68" s="824">
        <f t="shared" ref="BME68" si="17234">BME60*$C$65*$C68</f>
        <v>0</v>
      </c>
      <c r="BMG68" s="824">
        <f t="shared" ref="BMG68" si="17235">BMG60*$C$65*$C68</f>
        <v>0</v>
      </c>
      <c r="BMI68" s="824">
        <f t="shared" ref="BMI68" si="17236">BMI60*$C$65*$C68</f>
        <v>0</v>
      </c>
      <c r="BMK68" s="824">
        <f t="shared" ref="BMK68" si="17237">BMK60*$C$65*$C68</f>
        <v>0</v>
      </c>
      <c r="BMM68" s="824">
        <f t="shared" ref="BMM68" si="17238">BMM60*$C$65*$C68</f>
        <v>0</v>
      </c>
      <c r="BMO68" s="824">
        <f t="shared" ref="BMO68" si="17239">BMO60*$C$65*$C68</f>
        <v>0</v>
      </c>
      <c r="BMQ68" s="824">
        <f t="shared" ref="BMQ68" si="17240">BMQ60*$C$65*$C68</f>
        <v>0</v>
      </c>
      <c r="BMS68" s="824">
        <f t="shared" ref="BMS68" si="17241">BMS60*$C$65*$C68</f>
        <v>0</v>
      </c>
      <c r="BMU68" s="824">
        <f t="shared" ref="BMU68" si="17242">BMU60*$C$65*$C68</f>
        <v>0</v>
      </c>
      <c r="BMW68" s="824">
        <f t="shared" ref="BMW68" si="17243">BMW60*$C$65*$C68</f>
        <v>0</v>
      </c>
      <c r="BMY68" s="824">
        <f t="shared" ref="BMY68" si="17244">BMY60*$C$65*$C68</f>
        <v>0</v>
      </c>
      <c r="BNA68" s="824">
        <f t="shared" ref="BNA68" si="17245">BNA60*$C$65*$C68</f>
        <v>0</v>
      </c>
      <c r="BNC68" s="824">
        <f t="shared" ref="BNC68" si="17246">BNC60*$C$65*$C68</f>
        <v>0</v>
      </c>
      <c r="BNE68" s="824">
        <f t="shared" ref="BNE68" si="17247">BNE60*$C$65*$C68</f>
        <v>0</v>
      </c>
      <c r="BNG68" s="824">
        <f t="shared" ref="BNG68" si="17248">BNG60*$C$65*$C68</f>
        <v>0</v>
      </c>
      <c r="BNI68" s="824">
        <f t="shared" ref="BNI68" si="17249">BNI60*$C$65*$C68</f>
        <v>0</v>
      </c>
      <c r="BNK68" s="824">
        <f t="shared" ref="BNK68" si="17250">BNK60*$C$65*$C68</f>
        <v>0</v>
      </c>
      <c r="BNM68" s="824">
        <f t="shared" ref="BNM68" si="17251">BNM60*$C$65*$C68</f>
        <v>0</v>
      </c>
      <c r="BNO68" s="824">
        <f t="shared" ref="BNO68" si="17252">BNO60*$C$65*$C68</f>
        <v>0</v>
      </c>
      <c r="BNQ68" s="824">
        <f t="shared" ref="BNQ68" si="17253">BNQ60*$C$65*$C68</f>
        <v>0</v>
      </c>
      <c r="BNS68" s="824">
        <f t="shared" ref="BNS68" si="17254">BNS60*$C$65*$C68</f>
        <v>0</v>
      </c>
      <c r="BNU68" s="824">
        <f t="shared" ref="BNU68" si="17255">BNU60*$C$65*$C68</f>
        <v>0</v>
      </c>
      <c r="BNW68" s="824">
        <f t="shared" ref="BNW68" si="17256">BNW60*$C$65*$C68</f>
        <v>0</v>
      </c>
      <c r="BNY68" s="824">
        <f t="shared" ref="BNY68" si="17257">BNY60*$C$65*$C68</f>
        <v>0</v>
      </c>
      <c r="BOA68" s="824">
        <f t="shared" ref="BOA68" si="17258">BOA60*$C$65*$C68</f>
        <v>0</v>
      </c>
      <c r="BOC68" s="824">
        <f t="shared" ref="BOC68" si="17259">BOC60*$C$65*$C68</f>
        <v>0</v>
      </c>
      <c r="BOE68" s="824">
        <f t="shared" ref="BOE68" si="17260">BOE60*$C$65*$C68</f>
        <v>0</v>
      </c>
      <c r="BOG68" s="824">
        <f t="shared" ref="BOG68" si="17261">BOG60*$C$65*$C68</f>
        <v>0</v>
      </c>
      <c r="BOI68" s="824">
        <f t="shared" ref="BOI68" si="17262">BOI60*$C$65*$C68</f>
        <v>0</v>
      </c>
      <c r="BOK68" s="824">
        <f t="shared" ref="BOK68" si="17263">BOK60*$C$65*$C68</f>
        <v>0</v>
      </c>
      <c r="BOM68" s="824">
        <f t="shared" ref="BOM68" si="17264">BOM60*$C$65*$C68</f>
        <v>0</v>
      </c>
      <c r="BOO68" s="824">
        <f t="shared" ref="BOO68" si="17265">BOO60*$C$65*$C68</f>
        <v>0</v>
      </c>
      <c r="BOQ68" s="824">
        <f t="shared" ref="BOQ68" si="17266">BOQ60*$C$65*$C68</f>
        <v>0</v>
      </c>
      <c r="BOS68" s="824">
        <f t="shared" ref="BOS68" si="17267">BOS60*$C$65*$C68</f>
        <v>0</v>
      </c>
      <c r="BOU68" s="824">
        <f t="shared" ref="BOU68" si="17268">BOU60*$C$65*$C68</f>
        <v>0</v>
      </c>
      <c r="BOW68" s="824">
        <f t="shared" ref="BOW68" si="17269">BOW60*$C$65*$C68</f>
        <v>0</v>
      </c>
      <c r="BOY68" s="824">
        <f t="shared" ref="BOY68" si="17270">BOY60*$C$65*$C68</f>
        <v>0</v>
      </c>
      <c r="BPA68" s="824">
        <f t="shared" ref="BPA68" si="17271">BPA60*$C$65*$C68</f>
        <v>0</v>
      </c>
      <c r="BPC68" s="824">
        <f t="shared" ref="BPC68" si="17272">BPC60*$C$65*$C68</f>
        <v>0</v>
      </c>
      <c r="BPE68" s="824">
        <f t="shared" ref="BPE68" si="17273">BPE60*$C$65*$C68</f>
        <v>0</v>
      </c>
      <c r="BPG68" s="824">
        <f t="shared" ref="BPG68" si="17274">BPG60*$C$65*$C68</f>
        <v>0</v>
      </c>
      <c r="BPI68" s="824">
        <f t="shared" ref="BPI68" si="17275">BPI60*$C$65*$C68</f>
        <v>0</v>
      </c>
      <c r="BPK68" s="824">
        <f t="shared" ref="BPK68" si="17276">BPK60*$C$65*$C68</f>
        <v>0</v>
      </c>
      <c r="BPM68" s="824">
        <f t="shared" ref="BPM68" si="17277">BPM60*$C$65*$C68</f>
        <v>0</v>
      </c>
      <c r="BPO68" s="824">
        <f t="shared" ref="BPO68" si="17278">BPO60*$C$65*$C68</f>
        <v>0</v>
      </c>
      <c r="BPQ68" s="824">
        <f t="shared" ref="BPQ68" si="17279">BPQ60*$C$65*$C68</f>
        <v>0</v>
      </c>
      <c r="BPS68" s="824">
        <f t="shared" ref="BPS68" si="17280">BPS60*$C$65*$C68</f>
        <v>0</v>
      </c>
      <c r="BPU68" s="824">
        <f t="shared" ref="BPU68" si="17281">BPU60*$C$65*$C68</f>
        <v>0</v>
      </c>
      <c r="BPW68" s="824">
        <f t="shared" ref="BPW68" si="17282">BPW60*$C$65*$C68</f>
        <v>0</v>
      </c>
      <c r="BPY68" s="824">
        <f t="shared" ref="BPY68" si="17283">BPY60*$C$65*$C68</f>
        <v>0</v>
      </c>
      <c r="BQA68" s="824">
        <f t="shared" ref="BQA68" si="17284">BQA60*$C$65*$C68</f>
        <v>0</v>
      </c>
      <c r="BQC68" s="824">
        <f t="shared" ref="BQC68" si="17285">BQC60*$C$65*$C68</f>
        <v>0</v>
      </c>
      <c r="BQE68" s="824">
        <f t="shared" ref="BQE68" si="17286">BQE60*$C$65*$C68</f>
        <v>0</v>
      </c>
      <c r="BQG68" s="824">
        <f t="shared" ref="BQG68" si="17287">BQG60*$C$65*$C68</f>
        <v>0</v>
      </c>
      <c r="BQI68" s="824">
        <f t="shared" ref="BQI68" si="17288">BQI60*$C$65*$C68</f>
        <v>0</v>
      </c>
      <c r="BQK68" s="824">
        <f t="shared" ref="BQK68" si="17289">BQK60*$C$65*$C68</f>
        <v>0</v>
      </c>
      <c r="BQM68" s="824">
        <f t="shared" ref="BQM68" si="17290">BQM60*$C$65*$C68</f>
        <v>0</v>
      </c>
      <c r="BQO68" s="824">
        <f t="shared" ref="BQO68" si="17291">BQO60*$C$65*$C68</f>
        <v>0</v>
      </c>
      <c r="BQQ68" s="824">
        <f t="shared" ref="BQQ68" si="17292">BQQ60*$C$65*$C68</f>
        <v>0</v>
      </c>
      <c r="BQS68" s="824">
        <f t="shared" ref="BQS68" si="17293">BQS60*$C$65*$C68</f>
        <v>0</v>
      </c>
      <c r="BQU68" s="824">
        <f t="shared" ref="BQU68" si="17294">BQU60*$C$65*$C68</f>
        <v>0</v>
      </c>
      <c r="BQW68" s="824">
        <f t="shared" ref="BQW68" si="17295">BQW60*$C$65*$C68</f>
        <v>0</v>
      </c>
      <c r="BQY68" s="824">
        <f t="shared" ref="BQY68" si="17296">BQY60*$C$65*$C68</f>
        <v>0</v>
      </c>
      <c r="BRA68" s="824">
        <f t="shared" ref="BRA68" si="17297">BRA60*$C$65*$C68</f>
        <v>0</v>
      </c>
      <c r="BRC68" s="824">
        <f t="shared" ref="BRC68" si="17298">BRC60*$C$65*$C68</f>
        <v>0</v>
      </c>
      <c r="BRE68" s="824">
        <f t="shared" ref="BRE68" si="17299">BRE60*$C$65*$C68</f>
        <v>0</v>
      </c>
      <c r="BRG68" s="824">
        <f t="shared" ref="BRG68" si="17300">BRG60*$C$65*$C68</f>
        <v>0</v>
      </c>
      <c r="BRI68" s="824">
        <f t="shared" ref="BRI68" si="17301">BRI60*$C$65*$C68</f>
        <v>0</v>
      </c>
      <c r="BRK68" s="824">
        <f t="shared" ref="BRK68" si="17302">BRK60*$C$65*$C68</f>
        <v>0</v>
      </c>
      <c r="BRM68" s="824">
        <f t="shared" ref="BRM68" si="17303">BRM60*$C$65*$C68</f>
        <v>0</v>
      </c>
      <c r="BRO68" s="824">
        <f t="shared" ref="BRO68" si="17304">BRO60*$C$65*$C68</f>
        <v>0</v>
      </c>
      <c r="BRQ68" s="824">
        <f t="shared" ref="BRQ68" si="17305">BRQ60*$C$65*$C68</f>
        <v>0</v>
      </c>
      <c r="BRS68" s="824">
        <f t="shared" ref="BRS68" si="17306">BRS60*$C$65*$C68</f>
        <v>0</v>
      </c>
      <c r="BRU68" s="824">
        <f t="shared" ref="BRU68" si="17307">BRU60*$C$65*$C68</f>
        <v>0</v>
      </c>
      <c r="BRW68" s="824">
        <f t="shared" ref="BRW68" si="17308">BRW60*$C$65*$C68</f>
        <v>0</v>
      </c>
      <c r="BRY68" s="824">
        <f t="shared" ref="BRY68" si="17309">BRY60*$C$65*$C68</f>
        <v>0</v>
      </c>
      <c r="BSA68" s="824">
        <f t="shared" ref="BSA68" si="17310">BSA60*$C$65*$C68</f>
        <v>0</v>
      </c>
      <c r="BSC68" s="824">
        <f t="shared" ref="BSC68" si="17311">BSC60*$C$65*$C68</f>
        <v>0</v>
      </c>
      <c r="BSE68" s="824">
        <f t="shared" ref="BSE68" si="17312">BSE60*$C$65*$C68</f>
        <v>0</v>
      </c>
      <c r="BSG68" s="824">
        <f t="shared" ref="BSG68" si="17313">BSG60*$C$65*$C68</f>
        <v>0</v>
      </c>
      <c r="BSI68" s="824">
        <f t="shared" ref="BSI68" si="17314">BSI60*$C$65*$C68</f>
        <v>0</v>
      </c>
      <c r="BSK68" s="824">
        <f t="shared" ref="BSK68" si="17315">BSK60*$C$65*$C68</f>
        <v>0</v>
      </c>
      <c r="BSM68" s="824">
        <f t="shared" ref="BSM68" si="17316">BSM60*$C$65*$C68</f>
        <v>0</v>
      </c>
      <c r="BSO68" s="824">
        <f t="shared" ref="BSO68" si="17317">BSO60*$C$65*$C68</f>
        <v>0</v>
      </c>
      <c r="BSQ68" s="824">
        <f t="shared" ref="BSQ68" si="17318">BSQ60*$C$65*$C68</f>
        <v>0</v>
      </c>
      <c r="BSS68" s="824">
        <f t="shared" ref="BSS68" si="17319">BSS60*$C$65*$C68</f>
        <v>0</v>
      </c>
      <c r="BSU68" s="824">
        <f t="shared" ref="BSU68" si="17320">BSU60*$C$65*$C68</f>
        <v>0</v>
      </c>
      <c r="BSW68" s="824">
        <f t="shared" ref="BSW68" si="17321">BSW60*$C$65*$C68</f>
        <v>0</v>
      </c>
      <c r="BSY68" s="824">
        <f t="shared" ref="BSY68" si="17322">BSY60*$C$65*$C68</f>
        <v>0</v>
      </c>
      <c r="BTA68" s="824">
        <f t="shared" ref="BTA68" si="17323">BTA60*$C$65*$C68</f>
        <v>0</v>
      </c>
      <c r="BTC68" s="824">
        <f t="shared" ref="BTC68" si="17324">BTC60*$C$65*$C68</f>
        <v>0</v>
      </c>
      <c r="BTE68" s="824">
        <f t="shared" ref="BTE68" si="17325">BTE60*$C$65*$C68</f>
        <v>0</v>
      </c>
      <c r="BTG68" s="824">
        <f t="shared" ref="BTG68" si="17326">BTG60*$C$65*$C68</f>
        <v>0</v>
      </c>
      <c r="BTI68" s="824">
        <f t="shared" ref="BTI68" si="17327">BTI60*$C$65*$C68</f>
        <v>0</v>
      </c>
      <c r="BTK68" s="824">
        <f t="shared" ref="BTK68" si="17328">BTK60*$C$65*$C68</f>
        <v>0</v>
      </c>
      <c r="BTM68" s="824">
        <f t="shared" ref="BTM68" si="17329">BTM60*$C$65*$C68</f>
        <v>0</v>
      </c>
      <c r="BTO68" s="824">
        <f t="shared" ref="BTO68" si="17330">BTO60*$C$65*$C68</f>
        <v>0</v>
      </c>
      <c r="BTQ68" s="824">
        <f t="shared" ref="BTQ68" si="17331">BTQ60*$C$65*$C68</f>
        <v>0</v>
      </c>
      <c r="BTS68" s="824">
        <f t="shared" ref="BTS68" si="17332">BTS60*$C$65*$C68</f>
        <v>0</v>
      </c>
      <c r="BTU68" s="824">
        <f t="shared" ref="BTU68" si="17333">BTU60*$C$65*$C68</f>
        <v>0</v>
      </c>
      <c r="BTW68" s="824">
        <f t="shared" ref="BTW68" si="17334">BTW60*$C$65*$C68</f>
        <v>0</v>
      </c>
      <c r="BTY68" s="824">
        <f t="shared" ref="BTY68" si="17335">BTY60*$C$65*$C68</f>
        <v>0</v>
      </c>
      <c r="BUA68" s="824">
        <f t="shared" ref="BUA68" si="17336">BUA60*$C$65*$C68</f>
        <v>0</v>
      </c>
      <c r="BUC68" s="824">
        <f t="shared" ref="BUC68" si="17337">BUC60*$C$65*$C68</f>
        <v>0</v>
      </c>
      <c r="BUE68" s="824">
        <f t="shared" ref="BUE68" si="17338">BUE60*$C$65*$C68</f>
        <v>0</v>
      </c>
      <c r="BUG68" s="824">
        <f t="shared" ref="BUG68" si="17339">BUG60*$C$65*$C68</f>
        <v>0</v>
      </c>
      <c r="BUI68" s="824">
        <f t="shared" ref="BUI68" si="17340">BUI60*$C$65*$C68</f>
        <v>0</v>
      </c>
      <c r="BUK68" s="824">
        <f t="shared" ref="BUK68" si="17341">BUK60*$C$65*$C68</f>
        <v>0</v>
      </c>
      <c r="BUM68" s="824">
        <f t="shared" ref="BUM68" si="17342">BUM60*$C$65*$C68</f>
        <v>0</v>
      </c>
      <c r="BUO68" s="824">
        <f t="shared" ref="BUO68" si="17343">BUO60*$C$65*$C68</f>
        <v>0</v>
      </c>
      <c r="BUQ68" s="824">
        <f t="shared" ref="BUQ68" si="17344">BUQ60*$C$65*$C68</f>
        <v>0</v>
      </c>
      <c r="BUS68" s="824">
        <f t="shared" ref="BUS68" si="17345">BUS60*$C$65*$C68</f>
        <v>0</v>
      </c>
      <c r="BUU68" s="824">
        <f t="shared" ref="BUU68" si="17346">BUU60*$C$65*$C68</f>
        <v>0</v>
      </c>
      <c r="BUW68" s="824">
        <f t="shared" ref="BUW68" si="17347">BUW60*$C$65*$C68</f>
        <v>0</v>
      </c>
      <c r="BUY68" s="824">
        <f t="shared" ref="BUY68" si="17348">BUY60*$C$65*$C68</f>
        <v>0</v>
      </c>
      <c r="BVA68" s="824">
        <f t="shared" ref="BVA68" si="17349">BVA60*$C$65*$C68</f>
        <v>0</v>
      </c>
      <c r="BVC68" s="824">
        <f t="shared" ref="BVC68" si="17350">BVC60*$C$65*$C68</f>
        <v>0</v>
      </c>
      <c r="BVE68" s="824">
        <f t="shared" ref="BVE68" si="17351">BVE60*$C$65*$C68</f>
        <v>0</v>
      </c>
      <c r="BVG68" s="824">
        <f t="shared" ref="BVG68" si="17352">BVG60*$C$65*$C68</f>
        <v>0</v>
      </c>
      <c r="BVI68" s="824">
        <f t="shared" ref="BVI68" si="17353">BVI60*$C$65*$C68</f>
        <v>0</v>
      </c>
      <c r="BVK68" s="824">
        <f t="shared" ref="BVK68" si="17354">BVK60*$C$65*$C68</f>
        <v>0</v>
      </c>
      <c r="BVM68" s="824">
        <f t="shared" ref="BVM68" si="17355">BVM60*$C$65*$C68</f>
        <v>0</v>
      </c>
      <c r="BVO68" s="824">
        <f t="shared" ref="BVO68" si="17356">BVO60*$C$65*$C68</f>
        <v>0</v>
      </c>
      <c r="BVQ68" s="824">
        <f t="shared" ref="BVQ68" si="17357">BVQ60*$C$65*$C68</f>
        <v>0</v>
      </c>
      <c r="BVS68" s="824">
        <f t="shared" ref="BVS68" si="17358">BVS60*$C$65*$C68</f>
        <v>0</v>
      </c>
      <c r="BVU68" s="824">
        <f t="shared" ref="BVU68" si="17359">BVU60*$C$65*$C68</f>
        <v>0</v>
      </c>
      <c r="BVW68" s="824">
        <f t="shared" ref="BVW68" si="17360">BVW60*$C$65*$C68</f>
        <v>0</v>
      </c>
      <c r="BVY68" s="824">
        <f t="shared" ref="BVY68" si="17361">BVY60*$C$65*$C68</f>
        <v>0</v>
      </c>
      <c r="BWA68" s="824">
        <f t="shared" ref="BWA68" si="17362">BWA60*$C$65*$C68</f>
        <v>0</v>
      </c>
      <c r="BWC68" s="824">
        <f t="shared" ref="BWC68" si="17363">BWC60*$C$65*$C68</f>
        <v>0</v>
      </c>
      <c r="BWE68" s="824">
        <f t="shared" ref="BWE68" si="17364">BWE60*$C$65*$C68</f>
        <v>0</v>
      </c>
      <c r="BWG68" s="824">
        <f t="shared" ref="BWG68" si="17365">BWG60*$C$65*$C68</f>
        <v>0</v>
      </c>
      <c r="BWI68" s="824">
        <f t="shared" ref="BWI68" si="17366">BWI60*$C$65*$C68</f>
        <v>0</v>
      </c>
      <c r="BWK68" s="824">
        <f t="shared" ref="BWK68" si="17367">BWK60*$C$65*$C68</f>
        <v>0</v>
      </c>
      <c r="BWM68" s="824">
        <f t="shared" ref="BWM68" si="17368">BWM60*$C$65*$C68</f>
        <v>0</v>
      </c>
      <c r="BWO68" s="824">
        <f t="shared" ref="BWO68" si="17369">BWO60*$C$65*$C68</f>
        <v>0</v>
      </c>
      <c r="BWQ68" s="824">
        <f t="shared" ref="BWQ68" si="17370">BWQ60*$C$65*$C68</f>
        <v>0</v>
      </c>
      <c r="BWS68" s="824">
        <f t="shared" ref="BWS68" si="17371">BWS60*$C$65*$C68</f>
        <v>0</v>
      </c>
      <c r="BWU68" s="824">
        <f t="shared" ref="BWU68" si="17372">BWU60*$C$65*$C68</f>
        <v>0</v>
      </c>
      <c r="BWW68" s="824">
        <f t="shared" ref="BWW68" si="17373">BWW60*$C$65*$C68</f>
        <v>0</v>
      </c>
      <c r="BWY68" s="824">
        <f t="shared" ref="BWY68" si="17374">BWY60*$C$65*$C68</f>
        <v>0</v>
      </c>
      <c r="BXA68" s="824">
        <f t="shared" ref="BXA68" si="17375">BXA60*$C$65*$C68</f>
        <v>0</v>
      </c>
      <c r="BXC68" s="824">
        <f t="shared" ref="BXC68" si="17376">BXC60*$C$65*$C68</f>
        <v>0</v>
      </c>
      <c r="BXE68" s="824">
        <f t="shared" ref="BXE68" si="17377">BXE60*$C$65*$C68</f>
        <v>0</v>
      </c>
      <c r="BXG68" s="824">
        <f t="shared" ref="BXG68" si="17378">BXG60*$C$65*$C68</f>
        <v>0</v>
      </c>
      <c r="BXI68" s="824">
        <f t="shared" ref="BXI68" si="17379">BXI60*$C$65*$C68</f>
        <v>0</v>
      </c>
      <c r="BXK68" s="824">
        <f t="shared" ref="BXK68" si="17380">BXK60*$C$65*$C68</f>
        <v>0</v>
      </c>
      <c r="BXM68" s="824">
        <f t="shared" ref="BXM68" si="17381">BXM60*$C$65*$C68</f>
        <v>0</v>
      </c>
      <c r="BXO68" s="824">
        <f t="shared" ref="BXO68" si="17382">BXO60*$C$65*$C68</f>
        <v>0</v>
      </c>
      <c r="BXQ68" s="824">
        <f t="shared" ref="BXQ68" si="17383">BXQ60*$C$65*$C68</f>
        <v>0</v>
      </c>
      <c r="BXS68" s="824">
        <f t="shared" ref="BXS68" si="17384">BXS60*$C$65*$C68</f>
        <v>0</v>
      </c>
      <c r="BXU68" s="824">
        <f t="shared" ref="BXU68" si="17385">BXU60*$C$65*$C68</f>
        <v>0</v>
      </c>
      <c r="BXW68" s="824">
        <f t="shared" ref="BXW68" si="17386">BXW60*$C$65*$C68</f>
        <v>0</v>
      </c>
      <c r="BXY68" s="824">
        <f t="shared" ref="BXY68" si="17387">BXY60*$C$65*$C68</f>
        <v>0</v>
      </c>
      <c r="BYA68" s="824">
        <f t="shared" ref="BYA68" si="17388">BYA60*$C$65*$C68</f>
        <v>0</v>
      </c>
      <c r="BYC68" s="824">
        <f t="shared" ref="BYC68" si="17389">BYC60*$C$65*$C68</f>
        <v>0</v>
      </c>
      <c r="BYE68" s="824">
        <f t="shared" ref="BYE68" si="17390">BYE60*$C$65*$C68</f>
        <v>0</v>
      </c>
      <c r="BYG68" s="824">
        <f t="shared" ref="BYG68" si="17391">BYG60*$C$65*$C68</f>
        <v>0</v>
      </c>
      <c r="BYI68" s="824">
        <f t="shared" ref="BYI68" si="17392">BYI60*$C$65*$C68</f>
        <v>0</v>
      </c>
      <c r="BYK68" s="824">
        <f t="shared" ref="BYK68" si="17393">BYK60*$C$65*$C68</f>
        <v>0</v>
      </c>
      <c r="BYM68" s="824">
        <f t="shared" ref="BYM68" si="17394">BYM60*$C$65*$C68</f>
        <v>0</v>
      </c>
      <c r="BYO68" s="824">
        <f t="shared" ref="BYO68" si="17395">BYO60*$C$65*$C68</f>
        <v>0</v>
      </c>
      <c r="BYQ68" s="824">
        <f t="shared" ref="BYQ68" si="17396">BYQ60*$C$65*$C68</f>
        <v>0</v>
      </c>
      <c r="BYS68" s="824">
        <f t="shared" ref="BYS68" si="17397">BYS60*$C$65*$C68</f>
        <v>0</v>
      </c>
      <c r="BYU68" s="824">
        <f t="shared" ref="BYU68" si="17398">BYU60*$C$65*$C68</f>
        <v>0</v>
      </c>
      <c r="BYW68" s="824">
        <f t="shared" ref="BYW68" si="17399">BYW60*$C$65*$C68</f>
        <v>0</v>
      </c>
      <c r="BYY68" s="824">
        <f t="shared" ref="BYY68" si="17400">BYY60*$C$65*$C68</f>
        <v>0</v>
      </c>
      <c r="BZA68" s="824">
        <f t="shared" ref="BZA68" si="17401">BZA60*$C$65*$C68</f>
        <v>0</v>
      </c>
      <c r="BZC68" s="824">
        <f t="shared" ref="BZC68" si="17402">BZC60*$C$65*$C68</f>
        <v>0</v>
      </c>
      <c r="BZE68" s="824">
        <f t="shared" ref="BZE68" si="17403">BZE60*$C$65*$C68</f>
        <v>0</v>
      </c>
      <c r="BZG68" s="824">
        <f t="shared" ref="BZG68" si="17404">BZG60*$C$65*$C68</f>
        <v>0</v>
      </c>
      <c r="BZI68" s="824">
        <f t="shared" ref="BZI68" si="17405">BZI60*$C$65*$C68</f>
        <v>0</v>
      </c>
      <c r="BZK68" s="824">
        <f t="shared" ref="BZK68" si="17406">BZK60*$C$65*$C68</f>
        <v>0</v>
      </c>
      <c r="BZM68" s="824">
        <f t="shared" ref="BZM68" si="17407">BZM60*$C$65*$C68</f>
        <v>0</v>
      </c>
      <c r="BZO68" s="824">
        <f t="shared" ref="BZO68" si="17408">BZO60*$C$65*$C68</f>
        <v>0</v>
      </c>
      <c r="BZQ68" s="824">
        <f t="shared" ref="BZQ68" si="17409">BZQ60*$C$65*$C68</f>
        <v>0</v>
      </c>
      <c r="BZS68" s="824">
        <f t="shared" ref="BZS68" si="17410">BZS60*$C$65*$C68</f>
        <v>0</v>
      </c>
      <c r="BZU68" s="824">
        <f t="shared" ref="BZU68" si="17411">BZU60*$C$65*$C68</f>
        <v>0</v>
      </c>
      <c r="BZW68" s="824">
        <f t="shared" ref="BZW68" si="17412">BZW60*$C$65*$C68</f>
        <v>0</v>
      </c>
      <c r="BZY68" s="824">
        <f t="shared" ref="BZY68" si="17413">BZY60*$C$65*$C68</f>
        <v>0</v>
      </c>
      <c r="CAA68" s="824">
        <f t="shared" ref="CAA68" si="17414">CAA60*$C$65*$C68</f>
        <v>0</v>
      </c>
      <c r="CAC68" s="824">
        <f t="shared" ref="CAC68" si="17415">CAC60*$C$65*$C68</f>
        <v>0</v>
      </c>
      <c r="CAE68" s="824">
        <f t="shared" ref="CAE68" si="17416">CAE60*$C$65*$C68</f>
        <v>0</v>
      </c>
      <c r="CAG68" s="824">
        <f t="shared" ref="CAG68" si="17417">CAG60*$C$65*$C68</f>
        <v>0</v>
      </c>
      <c r="CAI68" s="824">
        <f t="shared" ref="CAI68" si="17418">CAI60*$C$65*$C68</f>
        <v>0</v>
      </c>
      <c r="CAK68" s="824">
        <f t="shared" ref="CAK68" si="17419">CAK60*$C$65*$C68</f>
        <v>0</v>
      </c>
      <c r="CAM68" s="824">
        <f t="shared" ref="CAM68" si="17420">CAM60*$C$65*$C68</f>
        <v>0</v>
      </c>
      <c r="CAO68" s="824">
        <f t="shared" ref="CAO68" si="17421">CAO60*$C$65*$C68</f>
        <v>0</v>
      </c>
      <c r="CAQ68" s="824">
        <f t="shared" ref="CAQ68" si="17422">CAQ60*$C$65*$C68</f>
        <v>0</v>
      </c>
      <c r="CAS68" s="824">
        <f t="shared" ref="CAS68" si="17423">CAS60*$C$65*$C68</f>
        <v>0</v>
      </c>
      <c r="CAU68" s="824">
        <f t="shared" ref="CAU68" si="17424">CAU60*$C$65*$C68</f>
        <v>0</v>
      </c>
      <c r="CAW68" s="824">
        <f t="shared" ref="CAW68" si="17425">CAW60*$C$65*$C68</f>
        <v>0</v>
      </c>
      <c r="CAY68" s="824">
        <f t="shared" ref="CAY68" si="17426">CAY60*$C$65*$C68</f>
        <v>0</v>
      </c>
      <c r="CBA68" s="824">
        <f t="shared" ref="CBA68" si="17427">CBA60*$C$65*$C68</f>
        <v>0</v>
      </c>
      <c r="CBC68" s="824">
        <f t="shared" ref="CBC68" si="17428">CBC60*$C$65*$C68</f>
        <v>0</v>
      </c>
      <c r="CBE68" s="824">
        <f t="shared" ref="CBE68" si="17429">CBE60*$C$65*$C68</f>
        <v>0</v>
      </c>
      <c r="CBG68" s="824">
        <f t="shared" ref="CBG68" si="17430">CBG60*$C$65*$C68</f>
        <v>0</v>
      </c>
      <c r="CBI68" s="824">
        <f t="shared" ref="CBI68" si="17431">CBI60*$C$65*$C68</f>
        <v>0</v>
      </c>
      <c r="CBK68" s="824">
        <f t="shared" ref="CBK68" si="17432">CBK60*$C$65*$C68</f>
        <v>0</v>
      </c>
      <c r="CBM68" s="824">
        <f t="shared" ref="CBM68" si="17433">CBM60*$C$65*$C68</f>
        <v>0</v>
      </c>
      <c r="CBO68" s="824">
        <f t="shared" ref="CBO68" si="17434">CBO60*$C$65*$C68</f>
        <v>0</v>
      </c>
      <c r="CBQ68" s="824">
        <f t="shared" ref="CBQ68" si="17435">CBQ60*$C$65*$C68</f>
        <v>0</v>
      </c>
      <c r="CBS68" s="824">
        <f t="shared" ref="CBS68" si="17436">CBS60*$C$65*$C68</f>
        <v>0</v>
      </c>
      <c r="CBU68" s="824">
        <f t="shared" ref="CBU68" si="17437">CBU60*$C$65*$C68</f>
        <v>0</v>
      </c>
      <c r="CBW68" s="824">
        <f t="shared" ref="CBW68" si="17438">CBW60*$C$65*$C68</f>
        <v>0</v>
      </c>
      <c r="CBY68" s="824">
        <f t="shared" ref="CBY68" si="17439">CBY60*$C$65*$C68</f>
        <v>0</v>
      </c>
      <c r="CCA68" s="824">
        <f t="shared" ref="CCA68" si="17440">CCA60*$C$65*$C68</f>
        <v>0</v>
      </c>
      <c r="CCC68" s="824">
        <f t="shared" ref="CCC68" si="17441">CCC60*$C$65*$C68</f>
        <v>0</v>
      </c>
      <c r="CCE68" s="824">
        <f t="shared" ref="CCE68" si="17442">CCE60*$C$65*$C68</f>
        <v>0</v>
      </c>
      <c r="CCG68" s="824">
        <f t="shared" ref="CCG68" si="17443">CCG60*$C$65*$C68</f>
        <v>0</v>
      </c>
      <c r="CCI68" s="824">
        <f t="shared" ref="CCI68" si="17444">CCI60*$C$65*$C68</f>
        <v>0</v>
      </c>
      <c r="CCK68" s="824">
        <f t="shared" ref="CCK68" si="17445">CCK60*$C$65*$C68</f>
        <v>0</v>
      </c>
      <c r="CCM68" s="824">
        <f t="shared" ref="CCM68" si="17446">CCM60*$C$65*$C68</f>
        <v>0</v>
      </c>
      <c r="CCO68" s="824">
        <f t="shared" ref="CCO68" si="17447">CCO60*$C$65*$C68</f>
        <v>0</v>
      </c>
      <c r="CCQ68" s="824">
        <f t="shared" ref="CCQ68" si="17448">CCQ60*$C$65*$C68</f>
        <v>0</v>
      </c>
      <c r="CCS68" s="824">
        <f t="shared" ref="CCS68" si="17449">CCS60*$C$65*$C68</f>
        <v>0</v>
      </c>
      <c r="CCU68" s="824">
        <f t="shared" ref="CCU68" si="17450">CCU60*$C$65*$C68</f>
        <v>0</v>
      </c>
      <c r="CCW68" s="824">
        <f t="shared" ref="CCW68" si="17451">CCW60*$C$65*$C68</f>
        <v>0</v>
      </c>
      <c r="CCY68" s="824">
        <f t="shared" ref="CCY68" si="17452">CCY60*$C$65*$C68</f>
        <v>0</v>
      </c>
      <c r="CDA68" s="824">
        <f t="shared" ref="CDA68" si="17453">CDA60*$C$65*$C68</f>
        <v>0</v>
      </c>
      <c r="CDC68" s="824">
        <f t="shared" ref="CDC68" si="17454">CDC60*$C$65*$C68</f>
        <v>0</v>
      </c>
      <c r="CDE68" s="824">
        <f t="shared" ref="CDE68" si="17455">CDE60*$C$65*$C68</f>
        <v>0</v>
      </c>
      <c r="CDG68" s="824">
        <f t="shared" ref="CDG68" si="17456">CDG60*$C$65*$C68</f>
        <v>0</v>
      </c>
      <c r="CDI68" s="824">
        <f t="shared" ref="CDI68" si="17457">CDI60*$C$65*$C68</f>
        <v>0</v>
      </c>
      <c r="CDK68" s="824">
        <f t="shared" ref="CDK68" si="17458">CDK60*$C$65*$C68</f>
        <v>0</v>
      </c>
      <c r="CDM68" s="824">
        <f t="shared" ref="CDM68" si="17459">CDM60*$C$65*$C68</f>
        <v>0</v>
      </c>
      <c r="CDO68" s="824">
        <f t="shared" ref="CDO68" si="17460">CDO60*$C$65*$C68</f>
        <v>0</v>
      </c>
      <c r="CDQ68" s="824">
        <f t="shared" ref="CDQ68" si="17461">CDQ60*$C$65*$C68</f>
        <v>0</v>
      </c>
      <c r="CDS68" s="824">
        <f t="shared" ref="CDS68" si="17462">CDS60*$C$65*$C68</f>
        <v>0</v>
      </c>
      <c r="CDU68" s="824">
        <f t="shared" ref="CDU68" si="17463">CDU60*$C$65*$C68</f>
        <v>0</v>
      </c>
      <c r="CDW68" s="824">
        <f t="shared" ref="CDW68" si="17464">CDW60*$C$65*$C68</f>
        <v>0</v>
      </c>
      <c r="CDY68" s="824">
        <f t="shared" ref="CDY68" si="17465">CDY60*$C$65*$C68</f>
        <v>0</v>
      </c>
      <c r="CEA68" s="824">
        <f t="shared" ref="CEA68" si="17466">CEA60*$C$65*$C68</f>
        <v>0</v>
      </c>
      <c r="CEC68" s="824">
        <f t="shared" ref="CEC68" si="17467">CEC60*$C$65*$C68</f>
        <v>0</v>
      </c>
      <c r="CEE68" s="824">
        <f t="shared" ref="CEE68" si="17468">CEE60*$C$65*$C68</f>
        <v>0</v>
      </c>
      <c r="CEG68" s="824">
        <f t="shared" ref="CEG68" si="17469">CEG60*$C$65*$C68</f>
        <v>0</v>
      </c>
      <c r="CEI68" s="824">
        <f t="shared" ref="CEI68" si="17470">CEI60*$C$65*$C68</f>
        <v>0</v>
      </c>
      <c r="CEK68" s="824">
        <f t="shared" ref="CEK68" si="17471">CEK60*$C$65*$C68</f>
        <v>0</v>
      </c>
      <c r="CEM68" s="824">
        <f t="shared" ref="CEM68" si="17472">CEM60*$C$65*$C68</f>
        <v>0</v>
      </c>
      <c r="CEO68" s="824">
        <f t="shared" ref="CEO68" si="17473">CEO60*$C$65*$C68</f>
        <v>0</v>
      </c>
      <c r="CEQ68" s="824">
        <f t="shared" ref="CEQ68" si="17474">CEQ60*$C$65*$C68</f>
        <v>0</v>
      </c>
      <c r="CES68" s="824">
        <f t="shared" ref="CES68" si="17475">CES60*$C$65*$C68</f>
        <v>0</v>
      </c>
      <c r="CEU68" s="824">
        <f t="shared" ref="CEU68" si="17476">CEU60*$C$65*$C68</f>
        <v>0</v>
      </c>
      <c r="CEW68" s="824">
        <f t="shared" ref="CEW68" si="17477">CEW60*$C$65*$C68</f>
        <v>0</v>
      </c>
      <c r="CEY68" s="824">
        <f t="shared" ref="CEY68" si="17478">CEY60*$C$65*$C68</f>
        <v>0</v>
      </c>
      <c r="CFA68" s="824">
        <f t="shared" ref="CFA68" si="17479">CFA60*$C$65*$C68</f>
        <v>0</v>
      </c>
      <c r="CFC68" s="824">
        <f t="shared" ref="CFC68" si="17480">CFC60*$C$65*$C68</f>
        <v>0</v>
      </c>
      <c r="CFE68" s="824">
        <f t="shared" ref="CFE68" si="17481">CFE60*$C$65*$C68</f>
        <v>0</v>
      </c>
      <c r="CFG68" s="824">
        <f t="shared" ref="CFG68" si="17482">CFG60*$C$65*$C68</f>
        <v>0</v>
      </c>
      <c r="CFI68" s="824">
        <f t="shared" ref="CFI68" si="17483">CFI60*$C$65*$C68</f>
        <v>0</v>
      </c>
      <c r="CFK68" s="824">
        <f t="shared" ref="CFK68" si="17484">CFK60*$C$65*$C68</f>
        <v>0</v>
      </c>
      <c r="CFM68" s="824">
        <f t="shared" ref="CFM68" si="17485">CFM60*$C$65*$C68</f>
        <v>0</v>
      </c>
      <c r="CFO68" s="824">
        <f t="shared" ref="CFO68" si="17486">CFO60*$C$65*$C68</f>
        <v>0</v>
      </c>
      <c r="CFQ68" s="824">
        <f t="shared" ref="CFQ68" si="17487">CFQ60*$C$65*$C68</f>
        <v>0</v>
      </c>
      <c r="CFS68" s="824">
        <f t="shared" ref="CFS68" si="17488">CFS60*$C$65*$C68</f>
        <v>0</v>
      </c>
      <c r="CFU68" s="824">
        <f t="shared" ref="CFU68" si="17489">CFU60*$C$65*$C68</f>
        <v>0</v>
      </c>
      <c r="CFW68" s="824">
        <f t="shared" ref="CFW68" si="17490">CFW60*$C$65*$C68</f>
        <v>0</v>
      </c>
      <c r="CFY68" s="824">
        <f t="shared" ref="CFY68" si="17491">CFY60*$C$65*$C68</f>
        <v>0</v>
      </c>
      <c r="CGA68" s="824">
        <f t="shared" ref="CGA68" si="17492">CGA60*$C$65*$C68</f>
        <v>0</v>
      </c>
      <c r="CGC68" s="824">
        <f t="shared" ref="CGC68" si="17493">CGC60*$C$65*$C68</f>
        <v>0</v>
      </c>
      <c r="CGE68" s="824">
        <f t="shared" ref="CGE68" si="17494">CGE60*$C$65*$C68</f>
        <v>0</v>
      </c>
      <c r="CGG68" s="824">
        <f t="shared" ref="CGG68" si="17495">CGG60*$C$65*$C68</f>
        <v>0</v>
      </c>
      <c r="CGI68" s="824">
        <f t="shared" ref="CGI68" si="17496">CGI60*$C$65*$C68</f>
        <v>0</v>
      </c>
      <c r="CGK68" s="824">
        <f t="shared" ref="CGK68" si="17497">CGK60*$C$65*$C68</f>
        <v>0</v>
      </c>
      <c r="CGM68" s="824">
        <f t="shared" ref="CGM68" si="17498">CGM60*$C$65*$C68</f>
        <v>0</v>
      </c>
      <c r="CGO68" s="824">
        <f t="shared" ref="CGO68" si="17499">CGO60*$C$65*$C68</f>
        <v>0</v>
      </c>
      <c r="CGQ68" s="824">
        <f t="shared" ref="CGQ68" si="17500">CGQ60*$C$65*$C68</f>
        <v>0</v>
      </c>
      <c r="CGS68" s="824">
        <f t="shared" ref="CGS68" si="17501">CGS60*$C$65*$C68</f>
        <v>0</v>
      </c>
      <c r="CGU68" s="824">
        <f t="shared" ref="CGU68" si="17502">CGU60*$C$65*$C68</f>
        <v>0</v>
      </c>
      <c r="CGW68" s="824">
        <f t="shared" ref="CGW68" si="17503">CGW60*$C$65*$C68</f>
        <v>0</v>
      </c>
      <c r="CGY68" s="824">
        <f t="shared" ref="CGY68" si="17504">CGY60*$C$65*$C68</f>
        <v>0</v>
      </c>
      <c r="CHA68" s="824">
        <f t="shared" ref="CHA68" si="17505">CHA60*$C$65*$C68</f>
        <v>0</v>
      </c>
      <c r="CHC68" s="824">
        <f t="shared" ref="CHC68" si="17506">CHC60*$C$65*$C68</f>
        <v>0</v>
      </c>
      <c r="CHE68" s="824">
        <f t="shared" ref="CHE68" si="17507">CHE60*$C$65*$C68</f>
        <v>0</v>
      </c>
      <c r="CHG68" s="824">
        <f t="shared" ref="CHG68" si="17508">CHG60*$C$65*$C68</f>
        <v>0</v>
      </c>
      <c r="CHI68" s="824">
        <f t="shared" ref="CHI68" si="17509">CHI60*$C$65*$C68</f>
        <v>0</v>
      </c>
      <c r="CHK68" s="824">
        <f t="shared" ref="CHK68" si="17510">CHK60*$C$65*$C68</f>
        <v>0</v>
      </c>
      <c r="CHM68" s="824">
        <f t="shared" ref="CHM68" si="17511">CHM60*$C$65*$C68</f>
        <v>0</v>
      </c>
      <c r="CHO68" s="824">
        <f t="shared" ref="CHO68" si="17512">CHO60*$C$65*$C68</f>
        <v>0</v>
      </c>
      <c r="CHQ68" s="824">
        <f t="shared" ref="CHQ68" si="17513">CHQ60*$C$65*$C68</f>
        <v>0</v>
      </c>
      <c r="CHS68" s="824">
        <f t="shared" ref="CHS68" si="17514">CHS60*$C$65*$C68</f>
        <v>0</v>
      </c>
      <c r="CHU68" s="824">
        <f t="shared" ref="CHU68" si="17515">CHU60*$C$65*$C68</f>
        <v>0</v>
      </c>
      <c r="CHW68" s="824">
        <f t="shared" ref="CHW68" si="17516">CHW60*$C$65*$C68</f>
        <v>0</v>
      </c>
      <c r="CHY68" s="824">
        <f t="shared" ref="CHY68" si="17517">CHY60*$C$65*$C68</f>
        <v>0</v>
      </c>
      <c r="CIA68" s="824">
        <f t="shared" ref="CIA68" si="17518">CIA60*$C$65*$C68</f>
        <v>0</v>
      </c>
      <c r="CIC68" s="824">
        <f t="shared" ref="CIC68" si="17519">CIC60*$C$65*$C68</f>
        <v>0</v>
      </c>
      <c r="CIE68" s="824">
        <f t="shared" ref="CIE68" si="17520">CIE60*$C$65*$C68</f>
        <v>0</v>
      </c>
      <c r="CIG68" s="824">
        <f t="shared" ref="CIG68" si="17521">CIG60*$C$65*$C68</f>
        <v>0</v>
      </c>
      <c r="CII68" s="824">
        <f t="shared" ref="CII68" si="17522">CII60*$C$65*$C68</f>
        <v>0</v>
      </c>
      <c r="CIK68" s="824">
        <f t="shared" ref="CIK68" si="17523">CIK60*$C$65*$C68</f>
        <v>0</v>
      </c>
      <c r="CIM68" s="824">
        <f t="shared" ref="CIM68" si="17524">CIM60*$C$65*$C68</f>
        <v>0</v>
      </c>
      <c r="CIO68" s="824">
        <f t="shared" ref="CIO68" si="17525">CIO60*$C$65*$C68</f>
        <v>0</v>
      </c>
      <c r="CIQ68" s="824">
        <f t="shared" ref="CIQ68" si="17526">CIQ60*$C$65*$C68</f>
        <v>0</v>
      </c>
      <c r="CIS68" s="824">
        <f t="shared" ref="CIS68" si="17527">CIS60*$C$65*$C68</f>
        <v>0</v>
      </c>
      <c r="CIU68" s="824">
        <f t="shared" ref="CIU68" si="17528">CIU60*$C$65*$C68</f>
        <v>0</v>
      </c>
      <c r="CIW68" s="824">
        <f t="shared" ref="CIW68" si="17529">CIW60*$C$65*$C68</f>
        <v>0</v>
      </c>
      <c r="CIY68" s="824">
        <f t="shared" ref="CIY68" si="17530">CIY60*$C$65*$C68</f>
        <v>0</v>
      </c>
      <c r="CJA68" s="824">
        <f t="shared" ref="CJA68" si="17531">CJA60*$C$65*$C68</f>
        <v>0</v>
      </c>
      <c r="CJC68" s="824">
        <f t="shared" ref="CJC68" si="17532">CJC60*$C$65*$C68</f>
        <v>0</v>
      </c>
      <c r="CJE68" s="824">
        <f t="shared" ref="CJE68" si="17533">CJE60*$C$65*$C68</f>
        <v>0</v>
      </c>
      <c r="CJG68" s="824">
        <f t="shared" ref="CJG68" si="17534">CJG60*$C$65*$C68</f>
        <v>0</v>
      </c>
      <c r="CJI68" s="824">
        <f t="shared" ref="CJI68" si="17535">CJI60*$C$65*$C68</f>
        <v>0</v>
      </c>
      <c r="CJK68" s="824">
        <f t="shared" ref="CJK68" si="17536">CJK60*$C$65*$C68</f>
        <v>0</v>
      </c>
      <c r="CJM68" s="824">
        <f t="shared" ref="CJM68" si="17537">CJM60*$C$65*$C68</f>
        <v>0</v>
      </c>
      <c r="CJO68" s="824">
        <f t="shared" ref="CJO68" si="17538">CJO60*$C$65*$C68</f>
        <v>0</v>
      </c>
      <c r="CJQ68" s="824">
        <f t="shared" ref="CJQ68" si="17539">CJQ60*$C$65*$C68</f>
        <v>0</v>
      </c>
      <c r="CJS68" s="824">
        <f t="shared" ref="CJS68" si="17540">CJS60*$C$65*$C68</f>
        <v>0</v>
      </c>
      <c r="CJU68" s="824">
        <f t="shared" ref="CJU68" si="17541">CJU60*$C$65*$C68</f>
        <v>0</v>
      </c>
      <c r="CJW68" s="824">
        <f t="shared" ref="CJW68" si="17542">CJW60*$C$65*$C68</f>
        <v>0</v>
      </c>
      <c r="CJY68" s="824">
        <f t="shared" ref="CJY68" si="17543">CJY60*$C$65*$C68</f>
        <v>0</v>
      </c>
      <c r="CKA68" s="824">
        <f t="shared" ref="CKA68" si="17544">CKA60*$C$65*$C68</f>
        <v>0</v>
      </c>
      <c r="CKC68" s="824">
        <f t="shared" ref="CKC68" si="17545">CKC60*$C$65*$C68</f>
        <v>0</v>
      </c>
      <c r="CKE68" s="824">
        <f t="shared" ref="CKE68" si="17546">CKE60*$C$65*$C68</f>
        <v>0</v>
      </c>
      <c r="CKG68" s="824">
        <f t="shared" ref="CKG68" si="17547">CKG60*$C$65*$C68</f>
        <v>0</v>
      </c>
      <c r="CKI68" s="824">
        <f t="shared" ref="CKI68" si="17548">CKI60*$C$65*$C68</f>
        <v>0</v>
      </c>
      <c r="CKK68" s="824">
        <f t="shared" ref="CKK68" si="17549">CKK60*$C$65*$C68</f>
        <v>0</v>
      </c>
      <c r="CKM68" s="824">
        <f t="shared" ref="CKM68" si="17550">CKM60*$C$65*$C68</f>
        <v>0</v>
      </c>
      <c r="CKO68" s="824">
        <f t="shared" ref="CKO68" si="17551">CKO60*$C$65*$C68</f>
        <v>0</v>
      </c>
      <c r="CKQ68" s="824">
        <f t="shared" ref="CKQ68" si="17552">CKQ60*$C$65*$C68</f>
        <v>0</v>
      </c>
      <c r="CKS68" s="824">
        <f t="shared" ref="CKS68" si="17553">CKS60*$C$65*$C68</f>
        <v>0</v>
      </c>
      <c r="CKU68" s="824">
        <f t="shared" ref="CKU68" si="17554">CKU60*$C$65*$C68</f>
        <v>0</v>
      </c>
      <c r="CKW68" s="824">
        <f t="shared" ref="CKW68" si="17555">CKW60*$C$65*$C68</f>
        <v>0</v>
      </c>
      <c r="CKY68" s="824">
        <f t="shared" ref="CKY68" si="17556">CKY60*$C$65*$C68</f>
        <v>0</v>
      </c>
      <c r="CLA68" s="824">
        <f t="shared" ref="CLA68" si="17557">CLA60*$C$65*$C68</f>
        <v>0</v>
      </c>
      <c r="CLC68" s="824">
        <f t="shared" ref="CLC68" si="17558">CLC60*$C$65*$C68</f>
        <v>0</v>
      </c>
      <c r="CLE68" s="824">
        <f t="shared" ref="CLE68" si="17559">CLE60*$C$65*$C68</f>
        <v>0</v>
      </c>
      <c r="CLG68" s="824">
        <f t="shared" ref="CLG68" si="17560">CLG60*$C$65*$C68</f>
        <v>0</v>
      </c>
      <c r="CLI68" s="824">
        <f t="shared" ref="CLI68" si="17561">CLI60*$C$65*$C68</f>
        <v>0</v>
      </c>
      <c r="CLK68" s="824">
        <f t="shared" ref="CLK68" si="17562">CLK60*$C$65*$C68</f>
        <v>0</v>
      </c>
      <c r="CLM68" s="824">
        <f t="shared" ref="CLM68" si="17563">CLM60*$C$65*$C68</f>
        <v>0</v>
      </c>
      <c r="CLO68" s="824">
        <f t="shared" ref="CLO68" si="17564">CLO60*$C$65*$C68</f>
        <v>0</v>
      </c>
      <c r="CLQ68" s="824">
        <f t="shared" ref="CLQ68" si="17565">CLQ60*$C$65*$C68</f>
        <v>0</v>
      </c>
      <c r="CLS68" s="824">
        <f t="shared" ref="CLS68" si="17566">CLS60*$C$65*$C68</f>
        <v>0</v>
      </c>
      <c r="CLU68" s="824">
        <f t="shared" ref="CLU68" si="17567">CLU60*$C$65*$C68</f>
        <v>0</v>
      </c>
      <c r="CLW68" s="824">
        <f t="shared" ref="CLW68" si="17568">CLW60*$C$65*$C68</f>
        <v>0</v>
      </c>
      <c r="CLY68" s="824">
        <f t="shared" ref="CLY68" si="17569">CLY60*$C$65*$C68</f>
        <v>0</v>
      </c>
      <c r="CMA68" s="824">
        <f t="shared" ref="CMA68" si="17570">CMA60*$C$65*$C68</f>
        <v>0</v>
      </c>
      <c r="CMC68" s="824">
        <f t="shared" ref="CMC68" si="17571">CMC60*$C$65*$C68</f>
        <v>0</v>
      </c>
      <c r="CME68" s="824">
        <f t="shared" ref="CME68" si="17572">CME60*$C$65*$C68</f>
        <v>0</v>
      </c>
      <c r="CMG68" s="824">
        <f t="shared" ref="CMG68" si="17573">CMG60*$C$65*$C68</f>
        <v>0</v>
      </c>
      <c r="CMI68" s="824">
        <f t="shared" ref="CMI68" si="17574">CMI60*$C$65*$C68</f>
        <v>0</v>
      </c>
      <c r="CMK68" s="824">
        <f t="shared" ref="CMK68" si="17575">CMK60*$C$65*$C68</f>
        <v>0</v>
      </c>
      <c r="CMM68" s="824">
        <f t="shared" ref="CMM68" si="17576">CMM60*$C$65*$C68</f>
        <v>0</v>
      </c>
      <c r="CMO68" s="824">
        <f t="shared" ref="CMO68" si="17577">CMO60*$C$65*$C68</f>
        <v>0</v>
      </c>
      <c r="CMQ68" s="824">
        <f t="shared" ref="CMQ68" si="17578">CMQ60*$C$65*$C68</f>
        <v>0</v>
      </c>
      <c r="CMS68" s="824">
        <f t="shared" ref="CMS68" si="17579">CMS60*$C$65*$C68</f>
        <v>0</v>
      </c>
      <c r="CMU68" s="824">
        <f t="shared" ref="CMU68" si="17580">CMU60*$C$65*$C68</f>
        <v>0</v>
      </c>
      <c r="CMW68" s="824">
        <f t="shared" ref="CMW68" si="17581">CMW60*$C$65*$C68</f>
        <v>0</v>
      </c>
      <c r="CMY68" s="824">
        <f t="shared" ref="CMY68" si="17582">CMY60*$C$65*$C68</f>
        <v>0</v>
      </c>
      <c r="CNA68" s="824">
        <f t="shared" ref="CNA68" si="17583">CNA60*$C$65*$C68</f>
        <v>0</v>
      </c>
      <c r="CNC68" s="824">
        <f t="shared" ref="CNC68" si="17584">CNC60*$C$65*$C68</f>
        <v>0</v>
      </c>
      <c r="CNE68" s="824">
        <f t="shared" ref="CNE68" si="17585">CNE60*$C$65*$C68</f>
        <v>0</v>
      </c>
      <c r="CNG68" s="824">
        <f t="shared" ref="CNG68" si="17586">CNG60*$C$65*$C68</f>
        <v>0</v>
      </c>
      <c r="CNI68" s="824">
        <f t="shared" ref="CNI68" si="17587">CNI60*$C$65*$C68</f>
        <v>0</v>
      </c>
      <c r="CNK68" s="824">
        <f t="shared" ref="CNK68" si="17588">CNK60*$C$65*$C68</f>
        <v>0</v>
      </c>
      <c r="CNM68" s="824">
        <f t="shared" ref="CNM68" si="17589">CNM60*$C$65*$C68</f>
        <v>0</v>
      </c>
      <c r="CNO68" s="824">
        <f t="shared" ref="CNO68" si="17590">CNO60*$C$65*$C68</f>
        <v>0</v>
      </c>
      <c r="CNQ68" s="824">
        <f t="shared" ref="CNQ68" si="17591">CNQ60*$C$65*$C68</f>
        <v>0</v>
      </c>
      <c r="CNS68" s="824">
        <f t="shared" ref="CNS68" si="17592">CNS60*$C$65*$C68</f>
        <v>0</v>
      </c>
      <c r="CNU68" s="824">
        <f t="shared" ref="CNU68" si="17593">CNU60*$C$65*$C68</f>
        <v>0</v>
      </c>
      <c r="CNW68" s="824">
        <f t="shared" ref="CNW68" si="17594">CNW60*$C$65*$C68</f>
        <v>0</v>
      </c>
      <c r="CNY68" s="824">
        <f t="shared" ref="CNY68" si="17595">CNY60*$C$65*$C68</f>
        <v>0</v>
      </c>
      <c r="COA68" s="824">
        <f t="shared" ref="COA68" si="17596">COA60*$C$65*$C68</f>
        <v>0</v>
      </c>
      <c r="COC68" s="824">
        <f t="shared" ref="COC68" si="17597">COC60*$C$65*$C68</f>
        <v>0</v>
      </c>
      <c r="COE68" s="824">
        <f t="shared" ref="COE68" si="17598">COE60*$C$65*$C68</f>
        <v>0</v>
      </c>
      <c r="COG68" s="824">
        <f t="shared" ref="COG68" si="17599">COG60*$C$65*$C68</f>
        <v>0</v>
      </c>
      <c r="COI68" s="824">
        <f t="shared" ref="COI68" si="17600">COI60*$C$65*$C68</f>
        <v>0</v>
      </c>
      <c r="COK68" s="824">
        <f t="shared" ref="COK68" si="17601">COK60*$C$65*$C68</f>
        <v>0</v>
      </c>
      <c r="COM68" s="824">
        <f t="shared" ref="COM68" si="17602">COM60*$C$65*$C68</f>
        <v>0</v>
      </c>
      <c r="COO68" s="824">
        <f t="shared" ref="COO68" si="17603">COO60*$C$65*$C68</f>
        <v>0</v>
      </c>
      <c r="COQ68" s="824">
        <f t="shared" ref="COQ68" si="17604">COQ60*$C$65*$C68</f>
        <v>0</v>
      </c>
      <c r="COS68" s="824">
        <f t="shared" ref="COS68" si="17605">COS60*$C$65*$C68</f>
        <v>0</v>
      </c>
      <c r="COU68" s="824">
        <f t="shared" ref="COU68" si="17606">COU60*$C$65*$C68</f>
        <v>0</v>
      </c>
      <c r="COW68" s="824">
        <f t="shared" ref="COW68" si="17607">COW60*$C$65*$C68</f>
        <v>0</v>
      </c>
      <c r="COY68" s="824">
        <f t="shared" ref="COY68" si="17608">COY60*$C$65*$C68</f>
        <v>0</v>
      </c>
      <c r="CPA68" s="824">
        <f t="shared" ref="CPA68" si="17609">CPA60*$C$65*$C68</f>
        <v>0</v>
      </c>
      <c r="CPC68" s="824">
        <f t="shared" ref="CPC68" si="17610">CPC60*$C$65*$C68</f>
        <v>0</v>
      </c>
      <c r="CPE68" s="824">
        <f t="shared" ref="CPE68" si="17611">CPE60*$C$65*$C68</f>
        <v>0</v>
      </c>
      <c r="CPG68" s="824">
        <f t="shared" ref="CPG68" si="17612">CPG60*$C$65*$C68</f>
        <v>0</v>
      </c>
      <c r="CPI68" s="824">
        <f t="shared" ref="CPI68" si="17613">CPI60*$C$65*$C68</f>
        <v>0</v>
      </c>
      <c r="CPK68" s="824">
        <f t="shared" ref="CPK68" si="17614">CPK60*$C$65*$C68</f>
        <v>0</v>
      </c>
      <c r="CPM68" s="824">
        <f t="shared" ref="CPM68" si="17615">CPM60*$C$65*$C68</f>
        <v>0</v>
      </c>
      <c r="CPO68" s="824">
        <f t="shared" ref="CPO68" si="17616">CPO60*$C$65*$C68</f>
        <v>0</v>
      </c>
      <c r="CPQ68" s="824">
        <f t="shared" ref="CPQ68" si="17617">CPQ60*$C$65*$C68</f>
        <v>0</v>
      </c>
      <c r="CPS68" s="824">
        <f t="shared" ref="CPS68" si="17618">CPS60*$C$65*$C68</f>
        <v>0</v>
      </c>
      <c r="CPU68" s="824">
        <f t="shared" ref="CPU68" si="17619">CPU60*$C$65*$C68</f>
        <v>0</v>
      </c>
      <c r="CPW68" s="824">
        <f t="shared" ref="CPW68" si="17620">CPW60*$C$65*$C68</f>
        <v>0</v>
      </c>
      <c r="CPY68" s="824">
        <f t="shared" ref="CPY68" si="17621">CPY60*$C$65*$C68</f>
        <v>0</v>
      </c>
      <c r="CQA68" s="824">
        <f t="shared" ref="CQA68" si="17622">CQA60*$C$65*$C68</f>
        <v>0</v>
      </c>
      <c r="CQC68" s="824">
        <f t="shared" ref="CQC68" si="17623">CQC60*$C$65*$C68</f>
        <v>0</v>
      </c>
      <c r="CQE68" s="824">
        <f t="shared" ref="CQE68" si="17624">CQE60*$C$65*$C68</f>
        <v>0</v>
      </c>
      <c r="CQG68" s="824">
        <f t="shared" ref="CQG68" si="17625">CQG60*$C$65*$C68</f>
        <v>0</v>
      </c>
      <c r="CQI68" s="824">
        <f t="shared" ref="CQI68" si="17626">CQI60*$C$65*$C68</f>
        <v>0</v>
      </c>
      <c r="CQK68" s="824">
        <f t="shared" ref="CQK68" si="17627">CQK60*$C$65*$C68</f>
        <v>0</v>
      </c>
      <c r="CQM68" s="824">
        <f t="shared" ref="CQM68" si="17628">CQM60*$C$65*$C68</f>
        <v>0</v>
      </c>
      <c r="CQO68" s="824">
        <f t="shared" ref="CQO68" si="17629">CQO60*$C$65*$C68</f>
        <v>0</v>
      </c>
      <c r="CQQ68" s="824">
        <f t="shared" ref="CQQ68" si="17630">CQQ60*$C$65*$C68</f>
        <v>0</v>
      </c>
      <c r="CQS68" s="824">
        <f t="shared" ref="CQS68" si="17631">CQS60*$C$65*$C68</f>
        <v>0</v>
      </c>
      <c r="CQU68" s="824">
        <f t="shared" ref="CQU68" si="17632">CQU60*$C$65*$C68</f>
        <v>0</v>
      </c>
      <c r="CQW68" s="824">
        <f t="shared" ref="CQW68" si="17633">CQW60*$C$65*$C68</f>
        <v>0</v>
      </c>
      <c r="CQY68" s="824">
        <f t="shared" ref="CQY68" si="17634">CQY60*$C$65*$C68</f>
        <v>0</v>
      </c>
      <c r="CRA68" s="824">
        <f t="shared" ref="CRA68" si="17635">CRA60*$C$65*$C68</f>
        <v>0</v>
      </c>
      <c r="CRC68" s="824">
        <f t="shared" ref="CRC68" si="17636">CRC60*$C$65*$C68</f>
        <v>0</v>
      </c>
      <c r="CRE68" s="824">
        <f t="shared" ref="CRE68" si="17637">CRE60*$C$65*$C68</f>
        <v>0</v>
      </c>
      <c r="CRG68" s="824">
        <f t="shared" ref="CRG68" si="17638">CRG60*$C$65*$C68</f>
        <v>0</v>
      </c>
      <c r="CRI68" s="824">
        <f t="shared" ref="CRI68" si="17639">CRI60*$C$65*$C68</f>
        <v>0</v>
      </c>
      <c r="CRK68" s="824">
        <f t="shared" ref="CRK68" si="17640">CRK60*$C$65*$C68</f>
        <v>0</v>
      </c>
      <c r="CRM68" s="824">
        <f t="shared" ref="CRM68" si="17641">CRM60*$C$65*$C68</f>
        <v>0</v>
      </c>
      <c r="CRO68" s="824">
        <f t="shared" ref="CRO68" si="17642">CRO60*$C$65*$C68</f>
        <v>0</v>
      </c>
      <c r="CRQ68" s="824">
        <f t="shared" ref="CRQ68" si="17643">CRQ60*$C$65*$C68</f>
        <v>0</v>
      </c>
      <c r="CRS68" s="824">
        <f t="shared" ref="CRS68" si="17644">CRS60*$C$65*$C68</f>
        <v>0</v>
      </c>
      <c r="CRU68" s="824">
        <f t="shared" ref="CRU68" si="17645">CRU60*$C$65*$C68</f>
        <v>0</v>
      </c>
      <c r="CRW68" s="824">
        <f t="shared" ref="CRW68" si="17646">CRW60*$C$65*$C68</f>
        <v>0</v>
      </c>
      <c r="CRY68" s="824">
        <f t="shared" ref="CRY68" si="17647">CRY60*$C$65*$C68</f>
        <v>0</v>
      </c>
      <c r="CSA68" s="824">
        <f t="shared" ref="CSA68" si="17648">CSA60*$C$65*$C68</f>
        <v>0</v>
      </c>
      <c r="CSC68" s="824">
        <f t="shared" ref="CSC68" si="17649">CSC60*$C$65*$C68</f>
        <v>0</v>
      </c>
      <c r="CSE68" s="824">
        <f t="shared" ref="CSE68" si="17650">CSE60*$C$65*$C68</f>
        <v>0</v>
      </c>
      <c r="CSG68" s="824">
        <f t="shared" ref="CSG68" si="17651">CSG60*$C$65*$C68</f>
        <v>0</v>
      </c>
      <c r="CSI68" s="824">
        <f t="shared" ref="CSI68" si="17652">CSI60*$C$65*$C68</f>
        <v>0</v>
      </c>
      <c r="CSK68" s="824">
        <f t="shared" ref="CSK68" si="17653">CSK60*$C$65*$C68</f>
        <v>0</v>
      </c>
      <c r="CSM68" s="824">
        <f t="shared" ref="CSM68" si="17654">CSM60*$C$65*$C68</f>
        <v>0</v>
      </c>
      <c r="CSO68" s="824">
        <f t="shared" ref="CSO68" si="17655">CSO60*$C$65*$C68</f>
        <v>0</v>
      </c>
      <c r="CSQ68" s="824">
        <f t="shared" ref="CSQ68" si="17656">CSQ60*$C$65*$C68</f>
        <v>0</v>
      </c>
      <c r="CSS68" s="824">
        <f t="shared" ref="CSS68" si="17657">CSS60*$C$65*$C68</f>
        <v>0</v>
      </c>
      <c r="CSU68" s="824">
        <f t="shared" ref="CSU68" si="17658">CSU60*$C$65*$C68</f>
        <v>0</v>
      </c>
      <c r="CSW68" s="824">
        <f t="shared" ref="CSW68" si="17659">CSW60*$C$65*$C68</f>
        <v>0</v>
      </c>
      <c r="CSY68" s="824">
        <f t="shared" ref="CSY68" si="17660">CSY60*$C$65*$C68</f>
        <v>0</v>
      </c>
      <c r="CTA68" s="824">
        <f t="shared" ref="CTA68" si="17661">CTA60*$C$65*$C68</f>
        <v>0</v>
      </c>
      <c r="CTC68" s="824">
        <f t="shared" ref="CTC68" si="17662">CTC60*$C$65*$C68</f>
        <v>0</v>
      </c>
      <c r="CTE68" s="824">
        <f t="shared" ref="CTE68" si="17663">CTE60*$C$65*$C68</f>
        <v>0</v>
      </c>
      <c r="CTG68" s="824">
        <f t="shared" ref="CTG68" si="17664">CTG60*$C$65*$C68</f>
        <v>0</v>
      </c>
      <c r="CTI68" s="824">
        <f t="shared" ref="CTI68" si="17665">CTI60*$C$65*$C68</f>
        <v>0</v>
      </c>
      <c r="CTK68" s="824">
        <f t="shared" ref="CTK68" si="17666">CTK60*$C$65*$C68</f>
        <v>0</v>
      </c>
      <c r="CTM68" s="824">
        <f t="shared" ref="CTM68" si="17667">CTM60*$C$65*$C68</f>
        <v>0</v>
      </c>
      <c r="CTO68" s="824">
        <f t="shared" ref="CTO68" si="17668">CTO60*$C$65*$C68</f>
        <v>0</v>
      </c>
      <c r="CTQ68" s="824">
        <f t="shared" ref="CTQ68" si="17669">CTQ60*$C$65*$C68</f>
        <v>0</v>
      </c>
      <c r="CTS68" s="824">
        <f t="shared" ref="CTS68" si="17670">CTS60*$C$65*$C68</f>
        <v>0</v>
      </c>
      <c r="CTU68" s="824">
        <f t="shared" ref="CTU68" si="17671">CTU60*$C$65*$C68</f>
        <v>0</v>
      </c>
      <c r="CTW68" s="824">
        <f t="shared" ref="CTW68" si="17672">CTW60*$C$65*$C68</f>
        <v>0</v>
      </c>
      <c r="CTY68" s="824">
        <f t="shared" ref="CTY68" si="17673">CTY60*$C$65*$C68</f>
        <v>0</v>
      </c>
      <c r="CUA68" s="824">
        <f t="shared" ref="CUA68" si="17674">CUA60*$C$65*$C68</f>
        <v>0</v>
      </c>
      <c r="CUC68" s="824">
        <f t="shared" ref="CUC68" si="17675">CUC60*$C$65*$C68</f>
        <v>0</v>
      </c>
      <c r="CUE68" s="824">
        <f t="shared" ref="CUE68" si="17676">CUE60*$C$65*$C68</f>
        <v>0</v>
      </c>
      <c r="CUG68" s="824">
        <f t="shared" ref="CUG68" si="17677">CUG60*$C$65*$C68</f>
        <v>0</v>
      </c>
      <c r="CUI68" s="824">
        <f t="shared" ref="CUI68" si="17678">CUI60*$C$65*$C68</f>
        <v>0</v>
      </c>
      <c r="CUK68" s="824">
        <f t="shared" ref="CUK68" si="17679">CUK60*$C$65*$C68</f>
        <v>0</v>
      </c>
      <c r="CUM68" s="824">
        <f t="shared" ref="CUM68" si="17680">CUM60*$C$65*$C68</f>
        <v>0</v>
      </c>
      <c r="CUO68" s="824">
        <f t="shared" ref="CUO68" si="17681">CUO60*$C$65*$C68</f>
        <v>0</v>
      </c>
      <c r="CUQ68" s="824">
        <f t="shared" ref="CUQ68" si="17682">CUQ60*$C$65*$C68</f>
        <v>0</v>
      </c>
      <c r="CUS68" s="824">
        <f t="shared" ref="CUS68" si="17683">CUS60*$C$65*$C68</f>
        <v>0</v>
      </c>
      <c r="CUU68" s="824">
        <f t="shared" ref="CUU68" si="17684">CUU60*$C$65*$C68</f>
        <v>0</v>
      </c>
      <c r="CUW68" s="824">
        <f t="shared" ref="CUW68" si="17685">CUW60*$C$65*$C68</f>
        <v>0</v>
      </c>
      <c r="CUY68" s="824">
        <f t="shared" ref="CUY68" si="17686">CUY60*$C$65*$C68</f>
        <v>0</v>
      </c>
      <c r="CVA68" s="824">
        <f t="shared" ref="CVA68" si="17687">CVA60*$C$65*$C68</f>
        <v>0</v>
      </c>
      <c r="CVC68" s="824">
        <f t="shared" ref="CVC68" si="17688">CVC60*$C$65*$C68</f>
        <v>0</v>
      </c>
      <c r="CVE68" s="824">
        <f t="shared" ref="CVE68" si="17689">CVE60*$C$65*$C68</f>
        <v>0</v>
      </c>
      <c r="CVG68" s="824">
        <f t="shared" ref="CVG68" si="17690">CVG60*$C$65*$C68</f>
        <v>0</v>
      </c>
      <c r="CVI68" s="824">
        <f t="shared" ref="CVI68" si="17691">CVI60*$C$65*$C68</f>
        <v>0</v>
      </c>
      <c r="CVK68" s="824">
        <f t="shared" ref="CVK68" si="17692">CVK60*$C$65*$C68</f>
        <v>0</v>
      </c>
      <c r="CVM68" s="824">
        <f t="shared" ref="CVM68" si="17693">CVM60*$C$65*$C68</f>
        <v>0</v>
      </c>
      <c r="CVO68" s="824">
        <f t="shared" ref="CVO68" si="17694">CVO60*$C$65*$C68</f>
        <v>0</v>
      </c>
      <c r="CVQ68" s="824">
        <f t="shared" ref="CVQ68" si="17695">CVQ60*$C$65*$C68</f>
        <v>0</v>
      </c>
      <c r="CVS68" s="824">
        <f t="shared" ref="CVS68" si="17696">CVS60*$C$65*$C68</f>
        <v>0</v>
      </c>
      <c r="CVU68" s="824">
        <f t="shared" ref="CVU68" si="17697">CVU60*$C$65*$C68</f>
        <v>0</v>
      </c>
      <c r="CVW68" s="824">
        <f t="shared" ref="CVW68" si="17698">CVW60*$C$65*$C68</f>
        <v>0</v>
      </c>
      <c r="CVY68" s="824">
        <f t="shared" ref="CVY68" si="17699">CVY60*$C$65*$C68</f>
        <v>0</v>
      </c>
      <c r="CWA68" s="824">
        <f t="shared" ref="CWA68" si="17700">CWA60*$C$65*$C68</f>
        <v>0</v>
      </c>
      <c r="CWC68" s="824">
        <f t="shared" ref="CWC68" si="17701">CWC60*$C$65*$C68</f>
        <v>0</v>
      </c>
      <c r="CWE68" s="824">
        <f t="shared" ref="CWE68" si="17702">CWE60*$C$65*$C68</f>
        <v>0</v>
      </c>
      <c r="CWG68" s="824">
        <f t="shared" ref="CWG68" si="17703">CWG60*$C$65*$C68</f>
        <v>0</v>
      </c>
      <c r="CWI68" s="824">
        <f t="shared" ref="CWI68" si="17704">CWI60*$C$65*$C68</f>
        <v>0</v>
      </c>
      <c r="CWK68" s="824">
        <f t="shared" ref="CWK68" si="17705">CWK60*$C$65*$C68</f>
        <v>0</v>
      </c>
      <c r="CWM68" s="824">
        <f t="shared" ref="CWM68" si="17706">CWM60*$C$65*$C68</f>
        <v>0</v>
      </c>
      <c r="CWO68" s="824">
        <f t="shared" ref="CWO68" si="17707">CWO60*$C$65*$C68</f>
        <v>0</v>
      </c>
      <c r="CWQ68" s="824">
        <f t="shared" ref="CWQ68" si="17708">CWQ60*$C$65*$C68</f>
        <v>0</v>
      </c>
      <c r="CWS68" s="824">
        <f t="shared" ref="CWS68" si="17709">CWS60*$C$65*$C68</f>
        <v>0</v>
      </c>
      <c r="CWU68" s="824">
        <f t="shared" ref="CWU68" si="17710">CWU60*$C$65*$C68</f>
        <v>0</v>
      </c>
      <c r="CWW68" s="824">
        <f t="shared" ref="CWW68" si="17711">CWW60*$C$65*$C68</f>
        <v>0</v>
      </c>
      <c r="CWY68" s="824">
        <f t="shared" ref="CWY68" si="17712">CWY60*$C$65*$C68</f>
        <v>0</v>
      </c>
      <c r="CXA68" s="824">
        <f t="shared" ref="CXA68" si="17713">CXA60*$C$65*$C68</f>
        <v>0</v>
      </c>
      <c r="CXC68" s="824">
        <f t="shared" ref="CXC68" si="17714">CXC60*$C$65*$C68</f>
        <v>0</v>
      </c>
      <c r="CXE68" s="824">
        <f t="shared" ref="CXE68" si="17715">CXE60*$C$65*$C68</f>
        <v>0</v>
      </c>
      <c r="CXG68" s="824">
        <f t="shared" ref="CXG68" si="17716">CXG60*$C$65*$C68</f>
        <v>0</v>
      </c>
      <c r="CXI68" s="824">
        <f t="shared" ref="CXI68" si="17717">CXI60*$C$65*$C68</f>
        <v>0</v>
      </c>
      <c r="CXK68" s="824">
        <f t="shared" ref="CXK68" si="17718">CXK60*$C$65*$C68</f>
        <v>0</v>
      </c>
      <c r="CXM68" s="824">
        <f t="shared" ref="CXM68" si="17719">CXM60*$C$65*$C68</f>
        <v>0</v>
      </c>
      <c r="CXO68" s="824">
        <f t="shared" ref="CXO68" si="17720">CXO60*$C$65*$C68</f>
        <v>0</v>
      </c>
      <c r="CXQ68" s="824">
        <f t="shared" ref="CXQ68" si="17721">CXQ60*$C$65*$C68</f>
        <v>0</v>
      </c>
      <c r="CXS68" s="824">
        <f t="shared" ref="CXS68" si="17722">CXS60*$C$65*$C68</f>
        <v>0</v>
      </c>
      <c r="CXU68" s="824">
        <f t="shared" ref="CXU68" si="17723">CXU60*$C$65*$C68</f>
        <v>0</v>
      </c>
      <c r="CXW68" s="824">
        <f t="shared" ref="CXW68" si="17724">CXW60*$C$65*$C68</f>
        <v>0</v>
      </c>
      <c r="CXY68" s="824">
        <f t="shared" ref="CXY68" si="17725">CXY60*$C$65*$C68</f>
        <v>0</v>
      </c>
      <c r="CYA68" s="824">
        <f t="shared" ref="CYA68" si="17726">CYA60*$C$65*$C68</f>
        <v>0</v>
      </c>
      <c r="CYC68" s="824">
        <f t="shared" ref="CYC68" si="17727">CYC60*$C$65*$C68</f>
        <v>0</v>
      </c>
      <c r="CYE68" s="824">
        <f t="shared" ref="CYE68" si="17728">CYE60*$C$65*$C68</f>
        <v>0</v>
      </c>
      <c r="CYG68" s="824">
        <f t="shared" ref="CYG68" si="17729">CYG60*$C$65*$C68</f>
        <v>0</v>
      </c>
      <c r="CYI68" s="824">
        <f t="shared" ref="CYI68" si="17730">CYI60*$C$65*$C68</f>
        <v>0</v>
      </c>
      <c r="CYK68" s="824">
        <f t="shared" ref="CYK68" si="17731">CYK60*$C$65*$C68</f>
        <v>0</v>
      </c>
      <c r="CYM68" s="824">
        <f t="shared" ref="CYM68" si="17732">CYM60*$C$65*$C68</f>
        <v>0</v>
      </c>
      <c r="CYO68" s="824">
        <f t="shared" ref="CYO68" si="17733">CYO60*$C$65*$C68</f>
        <v>0</v>
      </c>
      <c r="CYQ68" s="824">
        <f t="shared" ref="CYQ68" si="17734">CYQ60*$C$65*$C68</f>
        <v>0</v>
      </c>
      <c r="CYS68" s="824">
        <f t="shared" ref="CYS68" si="17735">CYS60*$C$65*$C68</f>
        <v>0</v>
      </c>
      <c r="CYU68" s="824">
        <f t="shared" ref="CYU68" si="17736">CYU60*$C$65*$C68</f>
        <v>0</v>
      </c>
      <c r="CYW68" s="824">
        <f t="shared" ref="CYW68" si="17737">CYW60*$C$65*$C68</f>
        <v>0</v>
      </c>
      <c r="CYY68" s="824">
        <f t="shared" ref="CYY68" si="17738">CYY60*$C$65*$C68</f>
        <v>0</v>
      </c>
      <c r="CZA68" s="824">
        <f t="shared" ref="CZA68" si="17739">CZA60*$C$65*$C68</f>
        <v>0</v>
      </c>
      <c r="CZC68" s="824">
        <f t="shared" ref="CZC68" si="17740">CZC60*$C$65*$C68</f>
        <v>0</v>
      </c>
      <c r="CZE68" s="824">
        <f t="shared" ref="CZE68" si="17741">CZE60*$C$65*$C68</f>
        <v>0</v>
      </c>
      <c r="CZG68" s="824">
        <f t="shared" ref="CZG68" si="17742">CZG60*$C$65*$C68</f>
        <v>0</v>
      </c>
      <c r="CZI68" s="824">
        <f t="shared" ref="CZI68" si="17743">CZI60*$C$65*$C68</f>
        <v>0</v>
      </c>
      <c r="CZK68" s="824">
        <f t="shared" ref="CZK68" si="17744">CZK60*$C$65*$C68</f>
        <v>0</v>
      </c>
      <c r="CZM68" s="824">
        <f t="shared" ref="CZM68" si="17745">CZM60*$C$65*$C68</f>
        <v>0</v>
      </c>
      <c r="CZO68" s="824">
        <f t="shared" ref="CZO68" si="17746">CZO60*$C$65*$C68</f>
        <v>0</v>
      </c>
      <c r="CZQ68" s="824">
        <f t="shared" ref="CZQ68" si="17747">CZQ60*$C$65*$C68</f>
        <v>0</v>
      </c>
      <c r="CZS68" s="824">
        <f t="shared" ref="CZS68" si="17748">CZS60*$C$65*$C68</f>
        <v>0</v>
      </c>
      <c r="CZU68" s="824">
        <f t="shared" ref="CZU68" si="17749">CZU60*$C$65*$C68</f>
        <v>0</v>
      </c>
      <c r="CZW68" s="824">
        <f t="shared" ref="CZW68" si="17750">CZW60*$C$65*$C68</f>
        <v>0</v>
      </c>
      <c r="CZY68" s="824">
        <f t="shared" ref="CZY68" si="17751">CZY60*$C$65*$C68</f>
        <v>0</v>
      </c>
      <c r="DAA68" s="824">
        <f t="shared" ref="DAA68" si="17752">DAA60*$C$65*$C68</f>
        <v>0</v>
      </c>
      <c r="DAC68" s="824">
        <f t="shared" ref="DAC68" si="17753">DAC60*$C$65*$C68</f>
        <v>0</v>
      </c>
      <c r="DAE68" s="824">
        <f t="shared" ref="DAE68" si="17754">DAE60*$C$65*$C68</f>
        <v>0</v>
      </c>
      <c r="DAG68" s="824">
        <f t="shared" ref="DAG68" si="17755">DAG60*$C$65*$C68</f>
        <v>0</v>
      </c>
      <c r="DAI68" s="824">
        <f t="shared" ref="DAI68" si="17756">DAI60*$C$65*$C68</f>
        <v>0</v>
      </c>
      <c r="DAK68" s="824">
        <f t="shared" ref="DAK68" si="17757">DAK60*$C$65*$C68</f>
        <v>0</v>
      </c>
      <c r="DAM68" s="824">
        <f t="shared" ref="DAM68" si="17758">DAM60*$C$65*$C68</f>
        <v>0</v>
      </c>
      <c r="DAO68" s="824">
        <f t="shared" ref="DAO68" si="17759">DAO60*$C$65*$C68</f>
        <v>0</v>
      </c>
      <c r="DAQ68" s="824">
        <f t="shared" ref="DAQ68" si="17760">DAQ60*$C$65*$C68</f>
        <v>0</v>
      </c>
      <c r="DAS68" s="824">
        <f t="shared" ref="DAS68" si="17761">DAS60*$C$65*$C68</f>
        <v>0</v>
      </c>
      <c r="DAU68" s="824">
        <f t="shared" ref="DAU68" si="17762">DAU60*$C$65*$C68</f>
        <v>0</v>
      </c>
      <c r="DAW68" s="824">
        <f t="shared" ref="DAW68" si="17763">DAW60*$C$65*$C68</f>
        <v>0</v>
      </c>
      <c r="DAY68" s="824">
        <f t="shared" ref="DAY68" si="17764">DAY60*$C$65*$C68</f>
        <v>0</v>
      </c>
      <c r="DBA68" s="824">
        <f t="shared" ref="DBA68" si="17765">DBA60*$C$65*$C68</f>
        <v>0</v>
      </c>
      <c r="DBC68" s="824">
        <f t="shared" ref="DBC68" si="17766">DBC60*$C$65*$C68</f>
        <v>0</v>
      </c>
      <c r="DBE68" s="824">
        <f t="shared" ref="DBE68" si="17767">DBE60*$C$65*$C68</f>
        <v>0</v>
      </c>
      <c r="DBG68" s="824">
        <f t="shared" ref="DBG68" si="17768">DBG60*$C$65*$C68</f>
        <v>0</v>
      </c>
      <c r="DBI68" s="824">
        <f t="shared" ref="DBI68" si="17769">DBI60*$C$65*$C68</f>
        <v>0</v>
      </c>
      <c r="DBK68" s="824">
        <f t="shared" ref="DBK68" si="17770">DBK60*$C$65*$C68</f>
        <v>0</v>
      </c>
      <c r="DBM68" s="824">
        <f t="shared" ref="DBM68" si="17771">DBM60*$C$65*$C68</f>
        <v>0</v>
      </c>
      <c r="DBO68" s="824">
        <f t="shared" ref="DBO68" si="17772">DBO60*$C$65*$C68</f>
        <v>0</v>
      </c>
      <c r="DBQ68" s="824">
        <f t="shared" ref="DBQ68" si="17773">DBQ60*$C$65*$C68</f>
        <v>0</v>
      </c>
      <c r="DBS68" s="824">
        <f t="shared" ref="DBS68" si="17774">DBS60*$C$65*$C68</f>
        <v>0</v>
      </c>
      <c r="DBU68" s="824">
        <f t="shared" ref="DBU68" si="17775">DBU60*$C$65*$C68</f>
        <v>0</v>
      </c>
      <c r="DBW68" s="824">
        <f t="shared" ref="DBW68" si="17776">DBW60*$C$65*$C68</f>
        <v>0</v>
      </c>
      <c r="DBY68" s="824">
        <f t="shared" ref="DBY68" si="17777">DBY60*$C$65*$C68</f>
        <v>0</v>
      </c>
      <c r="DCA68" s="824">
        <f t="shared" ref="DCA68" si="17778">DCA60*$C$65*$C68</f>
        <v>0</v>
      </c>
      <c r="DCC68" s="824">
        <f t="shared" ref="DCC68" si="17779">DCC60*$C$65*$C68</f>
        <v>0</v>
      </c>
      <c r="DCE68" s="824">
        <f t="shared" ref="DCE68" si="17780">DCE60*$C$65*$C68</f>
        <v>0</v>
      </c>
      <c r="DCG68" s="824">
        <f t="shared" ref="DCG68" si="17781">DCG60*$C$65*$C68</f>
        <v>0</v>
      </c>
      <c r="DCI68" s="824">
        <f t="shared" ref="DCI68" si="17782">DCI60*$C$65*$C68</f>
        <v>0</v>
      </c>
      <c r="DCK68" s="824">
        <f t="shared" ref="DCK68" si="17783">DCK60*$C$65*$C68</f>
        <v>0</v>
      </c>
      <c r="DCM68" s="824">
        <f t="shared" ref="DCM68" si="17784">DCM60*$C$65*$C68</f>
        <v>0</v>
      </c>
      <c r="DCO68" s="824">
        <f t="shared" ref="DCO68" si="17785">DCO60*$C$65*$C68</f>
        <v>0</v>
      </c>
      <c r="DCQ68" s="824">
        <f t="shared" ref="DCQ68" si="17786">DCQ60*$C$65*$C68</f>
        <v>0</v>
      </c>
      <c r="DCS68" s="824">
        <f t="shared" ref="DCS68" si="17787">DCS60*$C$65*$C68</f>
        <v>0</v>
      </c>
      <c r="DCU68" s="824">
        <f t="shared" ref="DCU68" si="17788">DCU60*$C$65*$C68</f>
        <v>0</v>
      </c>
      <c r="DCW68" s="824">
        <f t="shared" ref="DCW68" si="17789">DCW60*$C$65*$C68</f>
        <v>0</v>
      </c>
      <c r="DCY68" s="824">
        <f t="shared" ref="DCY68" si="17790">DCY60*$C$65*$C68</f>
        <v>0</v>
      </c>
      <c r="DDA68" s="824">
        <f t="shared" ref="DDA68" si="17791">DDA60*$C$65*$C68</f>
        <v>0</v>
      </c>
      <c r="DDC68" s="824">
        <f t="shared" ref="DDC68" si="17792">DDC60*$C$65*$C68</f>
        <v>0</v>
      </c>
      <c r="DDE68" s="824">
        <f t="shared" ref="DDE68" si="17793">DDE60*$C$65*$C68</f>
        <v>0</v>
      </c>
      <c r="DDG68" s="824">
        <f t="shared" ref="DDG68" si="17794">DDG60*$C$65*$C68</f>
        <v>0</v>
      </c>
      <c r="DDI68" s="824">
        <f t="shared" ref="DDI68" si="17795">DDI60*$C$65*$C68</f>
        <v>0</v>
      </c>
      <c r="DDK68" s="824">
        <f t="shared" ref="DDK68" si="17796">DDK60*$C$65*$C68</f>
        <v>0</v>
      </c>
      <c r="DDM68" s="824">
        <f t="shared" ref="DDM68" si="17797">DDM60*$C$65*$C68</f>
        <v>0</v>
      </c>
      <c r="DDO68" s="824">
        <f t="shared" ref="DDO68" si="17798">DDO60*$C$65*$C68</f>
        <v>0</v>
      </c>
      <c r="DDQ68" s="824">
        <f t="shared" ref="DDQ68" si="17799">DDQ60*$C$65*$C68</f>
        <v>0</v>
      </c>
      <c r="DDS68" s="824">
        <f t="shared" ref="DDS68" si="17800">DDS60*$C$65*$C68</f>
        <v>0</v>
      </c>
      <c r="DDU68" s="824">
        <f t="shared" ref="DDU68" si="17801">DDU60*$C$65*$C68</f>
        <v>0</v>
      </c>
      <c r="DDW68" s="824">
        <f t="shared" ref="DDW68" si="17802">DDW60*$C$65*$C68</f>
        <v>0</v>
      </c>
      <c r="DDY68" s="824">
        <f t="shared" ref="DDY68" si="17803">DDY60*$C$65*$C68</f>
        <v>0</v>
      </c>
      <c r="DEA68" s="824">
        <f t="shared" ref="DEA68" si="17804">DEA60*$C$65*$C68</f>
        <v>0</v>
      </c>
      <c r="DEC68" s="824">
        <f t="shared" ref="DEC68" si="17805">DEC60*$C$65*$C68</f>
        <v>0</v>
      </c>
      <c r="DEE68" s="824">
        <f t="shared" ref="DEE68" si="17806">DEE60*$C$65*$C68</f>
        <v>0</v>
      </c>
      <c r="DEG68" s="824">
        <f t="shared" ref="DEG68" si="17807">DEG60*$C$65*$C68</f>
        <v>0</v>
      </c>
      <c r="DEI68" s="824">
        <f t="shared" ref="DEI68" si="17808">DEI60*$C$65*$C68</f>
        <v>0</v>
      </c>
      <c r="DEK68" s="824">
        <f t="shared" ref="DEK68" si="17809">DEK60*$C$65*$C68</f>
        <v>0</v>
      </c>
      <c r="DEM68" s="824">
        <f t="shared" ref="DEM68" si="17810">DEM60*$C$65*$C68</f>
        <v>0</v>
      </c>
      <c r="DEO68" s="824">
        <f t="shared" ref="DEO68" si="17811">DEO60*$C$65*$C68</f>
        <v>0</v>
      </c>
      <c r="DEQ68" s="824">
        <f t="shared" ref="DEQ68" si="17812">DEQ60*$C$65*$C68</f>
        <v>0</v>
      </c>
      <c r="DES68" s="824">
        <f t="shared" ref="DES68" si="17813">DES60*$C$65*$C68</f>
        <v>0</v>
      </c>
      <c r="DEU68" s="824">
        <f t="shared" ref="DEU68" si="17814">DEU60*$C$65*$C68</f>
        <v>0</v>
      </c>
      <c r="DEW68" s="824">
        <f t="shared" ref="DEW68" si="17815">DEW60*$C$65*$C68</f>
        <v>0</v>
      </c>
      <c r="DEY68" s="824">
        <f t="shared" ref="DEY68" si="17816">DEY60*$C$65*$C68</f>
        <v>0</v>
      </c>
      <c r="DFA68" s="824">
        <f t="shared" ref="DFA68" si="17817">DFA60*$C$65*$C68</f>
        <v>0</v>
      </c>
      <c r="DFC68" s="824">
        <f t="shared" ref="DFC68" si="17818">DFC60*$C$65*$C68</f>
        <v>0</v>
      </c>
      <c r="DFE68" s="824">
        <f t="shared" ref="DFE68" si="17819">DFE60*$C$65*$C68</f>
        <v>0</v>
      </c>
      <c r="DFG68" s="824">
        <f t="shared" ref="DFG68" si="17820">DFG60*$C$65*$C68</f>
        <v>0</v>
      </c>
      <c r="DFI68" s="824">
        <f t="shared" ref="DFI68" si="17821">DFI60*$C$65*$C68</f>
        <v>0</v>
      </c>
      <c r="DFK68" s="824">
        <f t="shared" ref="DFK68" si="17822">DFK60*$C$65*$C68</f>
        <v>0</v>
      </c>
      <c r="DFM68" s="824">
        <f t="shared" ref="DFM68" si="17823">DFM60*$C$65*$C68</f>
        <v>0</v>
      </c>
      <c r="DFO68" s="824">
        <f t="shared" ref="DFO68" si="17824">DFO60*$C$65*$C68</f>
        <v>0</v>
      </c>
      <c r="DFQ68" s="824">
        <f t="shared" ref="DFQ68" si="17825">DFQ60*$C$65*$C68</f>
        <v>0</v>
      </c>
      <c r="DFS68" s="824">
        <f t="shared" ref="DFS68" si="17826">DFS60*$C$65*$C68</f>
        <v>0</v>
      </c>
      <c r="DFU68" s="824">
        <f t="shared" ref="DFU68" si="17827">DFU60*$C$65*$C68</f>
        <v>0</v>
      </c>
      <c r="DFW68" s="824">
        <f t="shared" ref="DFW68" si="17828">DFW60*$C$65*$C68</f>
        <v>0</v>
      </c>
      <c r="DFY68" s="824">
        <f t="shared" ref="DFY68" si="17829">DFY60*$C$65*$C68</f>
        <v>0</v>
      </c>
      <c r="DGA68" s="824">
        <f t="shared" ref="DGA68" si="17830">DGA60*$C$65*$C68</f>
        <v>0</v>
      </c>
      <c r="DGC68" s="824">
        <f t="shared" ref="DGC68" si="17831">DGC60*$C$65*$C68</f>
        <v>0</v>
      </c>
      <c r="DGE68" s="824">
        <f t="shared" ref="DGE68" si="17832">DGE60*$C$65*$C68</f>
        <v>0</v>
      </c>
      <c r="DGG68" s="824">
        <f t="shared" ref="DGG68" si="17833">DGG60*$C$65*$C68</f>
        <v>0</v>
      </c>
      <c r="DGI68" s="824">
        <f t="shared" ref="DGI68" si="17834">DGI60*$C$65*$C68</f>
        <v>0</v>
      </c>
      <c r="DGK68" s="824">
        <f t="shared" ref="DGK68" si="17835">DGK60*$C$65*$C68</f>
        <v>0</v>
      </c>
      <c r="DGM68" s="824">
        <f t="shared" ref="DGM68" si="17836">DGM60*$C$65*$C68</f>
        <v>0</v>
      </c>
      <c r="DGO68" s="824">
        <f t="shared" ref="DGO68" si="17837">DGO60*$C$65*$C68</f>
        <v>0</v>
      </c>
      <c r="DGQ68" s="824">
        <f t="shared" ref="DGQ68" si="17838">DGQ60*$C$65*$C68</f>
        <v>0</v>
      </c>
      <c r="DGS68" s="824">
        <f t="shared" ref="DGS68" si="17839">DGS60*$C$65*$C68</f>
        <v>0</v>
      </c>
      <c r="DGU68" s="824">
        <f t="shared" ref="DGU68" si="17840">DGU60*$C$65*$C68</f>
        <v>0</v>
      </c>
      <c r="DGW68" s="824">
        <f t="shared" ref="DGW68" si="17841">DGW60*$C$65*$C68</f>
        <v>0</v>
      </c>
      <c r="DGY68" s="824">
        <f t="shared" ref="DGY68" si="17842">DGY60*$C$65*$C68</f>
        <v>0</v>
      </c>
      <c r="DHA68" s="824">
        <f t="shared" ref="DHA68" si="17843">DHA60*$C$65*$C68</f>
        <v>0</v>
      </c>
      <c r="DHC68" s="824">
        <f t="shared" ref="DHC68" si="17844">DHC60*$C$65*$C68</f>
        <v>0</v>
      </c>
      <c r="DHE68" s="824">
        <f t="shared" ref="DHE68" si="17845">DHE60*$C$65*$C68</f>
        <v>0</v>
      </c>
      <c r="DHG68" s="824">
        <f t="shared" ref="DHG68" si="17846">DHG60*$C$65*$C68</f>
        <v>0</v>
      </c>
      <c r="DHI68" s="824">
        <f t="shared" ref="DHI68" si="17847">DHI60*$C$65*$C68</f>
        <v>0</v>
      </c>
      <c r="DHK68" s="824">
        <f t="shared" ref="DHK68" si="17848">DHK60*$C$65*$C68</f>
        <v>0</v>
      </c>
      <c r="DHM68" s="824">
        <f t="shared" ref="DHM68" si="17849">DHM60*$C$65*$C68</f>
        <v>0</v>
      </c>
      <c r="DHO68" s="824">
        <f t="shared" ref="DHO68" si="17850">DHO60*$C$65*$C68</f>
        <v>0</v>
      </c>
      <c r="DHQ68" s="824">
        <f t="shared" ref="DHQ68" si="17851">DHQ60*$C$65*$C68</f>
        <v>0</v>
      </c>
      <c r="DHS68" s="824">
        <f t="shared" ref="DHS68" si="17852">DHS60*$C$65*$C68</f>
        <v>0</v>
      </c>
      <c r="DHU68" s="824">
        <f t="shared" ref="DHU68" si="17853">DHU60*$C$65*$C68</f>
        <v>0</v>
      </c>
      <c r="DHW68" s="824">
        <f t="shared" ref="DHW68" si="17854">DHW60*$C$65*$C68</f>
        <v>0</v>
      </c>
      <c r="DHY68" s="824">
        <f t="shared" ref="DHY68" si="17855">DHY60*$C$65*$C68</f>
        <v>0</v>
      </c>
      <c r="DIA68" s="824">
        <f t="shared" ref="DIA68" si="17856">DIA60*$C$65*$C68</f>
        <v>0</v>
      </c>
      <c r="DIC68" s="824">
        <f t="shared" ref="DIC68" si="17857">DIC60*$C$65*$C68</f>
        <v>0</v>
      </c>
      <c r="DIE68" s="824">
        <f t="shared" ref="DIE68" si="17858">DIE60*$C$65*$C68</f>
        <v>0</v>
      </c>
      <c r="DIG68" s="824">
        <f t="shared" ref="DIG68" si="17859">DIG60*$C$65*$C68</f>
        <v>0</v>
      </c>
      <c r="DII68" s="824">
        <f t="shared" ref="DII68" si="17860">DII60*$C$65*$C68</f>
        <v>0</v>
      </c>
      <c r="DIK68" s="824">
        <f t="shared" ref="DIK68" si="17861">DIK60*$C$65*$C68</f>
        <v>0</v>
      </c>
      <c r="DIM68" s="824">
        <f t="shared" ref="DIM68" si="17862">DIM60*$C$65*$C68</f>
        <v>0</v>
      </c>
      <c r="DIO68" s="824">
        <f t="shared" ref="DIO68" si="17863">DIO60*$C$65*$C68</f>
        <v>0</v>
      </c>
      <c r="DIQ68" s="824">
        <f t="shared" ref="DIQ68" si="17864">DIQ60*$C$65*$C68</f>
        <v>0</v>
      </c>
      <c r="DIS68" s="824">
        <f t="shared" ref="DIS68" si="17865">DIS60*$C$65*$C68</f>
        <v>0</v>
      </c>
      <c r="DIU68" s="824">
        <f t="shared" ref="DIU68" si="17866">DIU60*$C$65*$C68</f>
        <v>0</v>
      </c>
      <c r="DIW68" s="824">
        <f t="shared" ref="DIW68" si="17867">DIW60*$C$65*$C68</f>
        <v>0</v>
      </c>
      <c r="DIY68" s="824">
        <f t="shared" ref="DIY68" si="17868">DIY60*$C$65*$C68</f>
        <v>0</v>
      </c>
      <c r="DJA68" s="824">
        <f t="shared" ref="DJA68" si="17869">DJA60*$C$65*$C68</f>
        <v>0</v>
      </c>
      <c r="DJC68" s="824">
        <f t="shared" ref="DJC68" si="17870">DJC60*$C$65*$C68</f>
        <v>0</v>
      </c>
      <c r="DJE68" s="824">
        <f t="shared" ref="DJE68" si="17871">DJE60*$C$65*$C68</f>
        <v>0</v>
      </c>
      <c r="DJG68" s="824">
        <f t="shared" ref="DJG68" si="17872">DJG60*$C$65*$C68</f>
        <v>0</v>
      </c>
      <c r="DJI68" s="824">
        <f t="shared" ref="DJI68" si="17873">DJI60*$C$65*$C68</f>
        <v>0</v>
      </c>
      <c r="DJK68" s="824">
        <f t="shared" ref="DJK68" si="17874">DJK60*$C$65*$C68</f>
        <v>0</v>
      </c>
      <c r="DJM68" s="824">
        <f t="shared" ref="DJM68" si="17875">DJM60*$C$65*$C68</f>
        <v>0</v>
      </c>
      <c r="DJO68" s="824">
        <f t="shared" ref="DJO68" si="17876">DJO60*$C$65*$C68</f>
        <v>0</v>
      </c>
      <c r="DJQ68" s="824">
        <f t="shared" ref="DJQ68" si="17877">DJQ60*$C$65*$C68</f>
        <v>0</v>
      </c>
      <c r="DJS68" s="824">
        <f t="shared" ref="DJS68" si="17878">DJS60*$C$65*$C68</f>
        <v>0</v>
      </c>
      <c r="DJU68" s="824">
        <f t="shared" ref="DJU68" si="17879">DJU60*$C$65*$C68</f>
        <v>0</v>
      </c>
      <c r="DJW68" s="824">
        <f t="shared" ref="DJW68" si="17880">DJW60*$C$65*$C68</f>
        <v>0</v>
      </c>
      <c r="DJY68" s="824">
        <f t="shared" ref="DJY68" si="17881">DJY60*$C$65*$C68</f>
        <v>0</v>
      </c>
      <c r="DKA68" s="824">
        <f t="shared" ref="DKA68" si="17882">DKA60*$C$65*$C68</f>
        <v>0</v>
      </c>
      <c r="DKC68" s="824">
        <f t="shared" ref="DKC68" si="17883">DKC60*$C$65*$C68</f>
        <v>0</v>
      </c>
      <c r="DKE68" s="824">
        <f t="shared" ref="DKE68" si="17884">DKE60*$C$65*$C68</f>
        <v>0</v>
      </c>
      <c r="DKG68" s="824">
        <f t="shared" ref="DKG68" si="17885">DKG60*$C$65*$C68</f>
        <v>0</v>
      </c>
      <c r="DKI68" s="824">
        <f t="shared" ref="DKI68" si="17886">DKI60*$C$65*$C68</f>
        <v>0</v>
      </c>
      <c r="DKK68" s="824">
        <f t="shared" ref="DKK68" si="17887">DKK60*$C$65*$C68</f>
        <v>0</v>
      </c>
      <c r="DKM68" s="824">
        <f t="shared" ref="DKM68" si="17888">DKM60*$C$65*$C68</f>
        <v>0</v>
      </c>
      <c r="DKO68" s="824">
        <f t="shared" ref="DKO68" si="17889">DKO60*$C$65*$C68</f>
        <v>0</v>
      </c>
      <c r="DKQ68" s="824">
        <f t="shared" ref="DKQ68" si="17890">DKQ60*$C$65*$C68</f>
        <v>0</v>
      </c>
      <c r="DKS68" s="824">
        <f t="shared" ref="DKS68" si="17891">DKS60*$C$65*$C68</f>
        <v>0</v>
      </c>
      <c r="DKU68" s="824">
        <f t="shared" ref="DKU68" si="17892">DKU60*$C$65*$C68</f>
        <v>0</v>
      </c>
      <c r="DKW68" s="824">
        <f t="shared" ref="DKW68" si="17893">DKW60*$C$65*$C68</f>
        <v>0</v>
      </c>
      <c r="DKY68" s="824">
        <f t="shared" ref="DKY68" si="17894">DKY60*$C$65*$C68</f>
        <v>0</v>
      </c>
      <c r="DLA68" s="824">
        <f t="shared" ref="DLA68" si="17895">DLA60*$C$65*$C68</f>
        <v>0</v>
      </c>
      <c r="DLC68" s="824">
        <f t="shared" ref="DLC68" si="17896">DLC60*$C$65*$C68</f>
        <v>0</v>
      </c>
      <c r="DLE68" s="824">
        <f t="shared" ref="DLE68" si="17897">DLE60*$C$65*$C68</f>
        <v>0</v>
      </c>
      <c r="DLG68" s="824">
        <f t="shared" ref="DLG68" si="17898">DLG60*$C$65*$C68</f>
        <v>0</v>
      </c>
      <c r="DLI68" s="824">
        <f t="shared" ref="DLI68" si="17899">DLI60*$C$65*$C68</f>
        <v>0</v>
      </c>
      <c r="DLK68" s="824">
        <f t="shared" ref="DLK68" si="17900">DLK60*$C$65*$C68</f>
        <v>0</v>
      </c>
      <c r="DLM68" s="824">
        <f t="shared" ref="DLM68" si="17901">DLM60*$C$65*$C68</f>
        <v>0</v>
      </c>
      <c r="DLO68" s="824">
        <f t="shared" ref="DLO68" si="17902">DLO60*$C$65*$C68</f>
        <v>0</v>
      </c>
      <c r="DLQ68" s="824">
        <f t="shared" ref="DLQ68" si="17903">DLQ60*$C$65*$C68</f>
        <v>0</v>
      </c>
      <c r="DLS68" s="824">
        <f t="shared" ref="DLS68" si="17904">DLS60*$C$65*$C68</f>
        <v>0</v>
      </c>
      <c r="DLU68" s="824">
        <f t="shared" ref="DLU68" si="17905">DLU60*$C$65*$C68</f>
        <v>0</v>
      </c>
      <c r="DLW68" s="824">
        <f t="shared" ref="DLW68" si="17906">DLW60*$C$65*$C68</f>
        <v>0</v>
      </c>
      <c r="DLY68" s="824">
        <f t="shared" ref="DLY68" si="17907">DLY60*$C$65*$C68</f>
        <v>0</v>
      </c>
      <c r="DMA68" s="824">
        <f t="shared" ref="DMA68" si="17908">DMA60*$C$65*$C68</f>
        <v>0</v>
      </c>
      <c r="DMC68" s="824">
        <f t="shared" ref="DMC68" si="17909">DMC60*$C$65*$C68</f>
        <v>0</v>
      </c>
      <c r="DME68" s="824">
        <f t="shared" ref="DME68" si="17910">DME60*$C$65*$C68</f>
        <v>0</v>
      </c>
      <c r="DMG68" s="824">
        <f t="shared" ref="DMG68" si="17911">DMG60*$C$65*$C68</f>
        <v>0</v>
      </c>
      <c r="DMI68" s="824">
        <f t="shared" ref="DMI68" si="17912">DMI60*$C$65*$C68</f>
        <v>0</v>
      </c>
      <c r="DMK68" s="824">
        <f t="shared" ref="DMK68" si="17913">DMK60*$C$65*$C68</f>
        <v>0</v>
      </c>
      <c r="DMM68" s="824">
        <f t="shared" ref="DMM68" si="17914">DMM60*$C$65*$C68</f>
        <v>0</v>
      </c>
      <c r="DMO68" s="824">
        <f t="shared" ref="DMO68" si="17915">DMO60*$C$65*$C68</f>
        <v>0</v>
      </c>
      <c r="DMQ68" s="824">
        <f t="shared" ref="DMQ68" si="17916">DMQ60*$C$65*$C68</f>
        <v>0</v>
      </c>
      <c r="DMS68" s="824">
        <f t="shared" ref="DMS68" si="17917">DMS60*$C$65*$C68</f>
        <v>0</v>
      </c>
      <c r="DMU68" s="824">
        <f t="shared" ref="DMU68" si="17918">DMU60*$C$65*$C68</f>
        <v>0</v>
      </c>
      <c r="DMW68" s="824">
        <f t="shared" ref="DMW68" si="17919">DMW60*$C$65*$C68</f>
        <v>0</v>
      </c>
      <c r="DMY68" s="824">
        <f t="shared" ref="DMY68" si="17920">DMY60*$C$65*$C68</f>
        <v>0</v>
      </c>
      <c r="DNA68" s="824">
        <f t="shared" ref="DNA68" si="17921">DNA60*$C$65*$C68</f>
        <v>0</v>
      </c>
      <c r="DNC68" s="824">
        <f t="shared" ref="DNC68" si="17922">DNC60*$C$65*$C68</f>
        <v>0</v>
      </c>
      <c r="DNE68" s="824">
        <f t="shared" ref="DNE68" si="17923">DNE60*$C$65*$C68</f>
        <v>0</v>
      </c>
      <c r="DNG68" s="824">
        <f t="shared" ref="DNG68" si="17924">DNG60*$C$65*$C68</f>
        <v>0</v>
      </c>
      <c r="DNI68" s="824">
        <f t="shared" ref="DNI68" si="17925">DNI60*$C$65*$C68</f>
        <v>0</v>
      </c>
      <c r="DNK68" s="824">
        <f t="shared" ref="DNK68" si="17926">DNK60*$C$65*$C68</f>
        <v>0</v>
      </c>
      <c r="DNM68" s="824">
        <f t="shared" ref="DNM68" si="17927">DNM60*$C$65*$C68</f>
        <v>0</v>
      </c>
      <c r="DNO68" s="824">
        <f t="shared" ref="DNO68" si="17928">DNO60*$C$65*$C68</f>
        <v>0</v>
      </c>
      <c r="DNQ68" s="824">
        <f t="shared" ref="DNQ68" si="17929">DNQ60*$C$65*$C68</f>
        <v>0</v>
      </c>
      <c r="DNS68" s="824">
        <f t="shared" ref="DNS68" si="17930">DNS60*$C$65*$C68</f>
        <v>0</v>
      </c>
      <c r="DNU68" s="824">
        <f t="shared" ref="DNU68" si="17931">DNU60*$C$65*$C68</f>
        <v>0</v>
      </c>
      <c r="DNW68" s="824">
        <f t="shared" ref="DNW68" si="17932">DNW60*$C$65*$C68</f>
        <v>0</v>
      </c>
      <c r="DNY68" s="824">
        <f t="shared" ref="DNY68" si="17933">DNY60*$C$65*$C68</f>
        <v>0</v>
      </c>
      <c r="DOA68" s="824">
        <f t="shared" ref="DOA68" si="17934">DOA60*$C$65*$C68</f>
        <v>0</v>
      </c>
      <c r="DOC68" s="824">
        <f t="shared" ref="DOC68" si="17935">DOC60*$C$65*$C68</f>
        <v>0</v>
      </c>
      <c r="DOE68" s="824">
        <f t="shared" ref="DOE68" si="17936">DOE60*$C$65*$C68</f>
        <v>0</v>
      </c>
      <c r="DOG68" s="824">
        <f t="shared" ref="DOG68" si="17937">DOG60*$C$65*$C68</f>
        <v>0</v>
      </c>
      <c r="DOI68" s="824">
        <f t="shared" ref="DOI68" si="17938">DOI60*$C$65*$C68</f>
        <v>0</v>
      </c>
      <c r="DOK68" s="824">
        <f t="shared" ref="DOK68" si="17939">DOK60*$C$65*$C68</f>
        <v>0</v>
      </c>
      <c r="DOM68" s="824">
        <f t="shared" ref="DOM68" si="17940">DOM60*$C$65*$C68</f>
        <v>0</v>
      </c>
      <c r="DOO68" s="824">
        <f t="shared" ref="DOO68" si="17941">DOO60*$C$65*$C68</f>
        <v>0</v>
      </c>
      <c r="DOQ68" s="824">
        <f t="shared" ref="DOQ68" si="17942">DOQ60*$C$65*$C68</f>
        <v>0</v>
      </c>
      <c r="DOS68" s="824">
        <f t="shared" ref="DOS68" si="17943">DOS60*$C$65*$C68</f>
        <v>0</v>
      </c>
      <c r="DOU68" s="824">
        <f t="shared" ref="DOU68" si="17944">DOU60*$C$65*$C68</f>
        <v>0</v>
      </c>
      <c r="DOW68" s="824">
        <f t="shared" ref="DOW68" si="17945">DOW60*$C$65*$C68</f>
        <v>0</v>
      </c>
      <c r="DOY68" s="824">
        <f t="shared" ref="DOY68" si="17946">DOY60*$C$65*$C68</f>
        <v>0</v>
      </c>
      <c r="DPA68" s="824">
        <f t="shared" ref="DPA68" si="17947">DPA60*$C$65*$C68</f>
        <v>0</v>
      </c>
      <c r="DPC68" s="824">
        <f t="shared" ref="DPC68" si="17948">DPC60*$C$65*$C68</f>
        <v>0</v>
      </c>
      <c r="DPE68" s="824">
        <f t="shared" ref="DPE68" si="17949">DPE60*$C$65*$C68</f>
        <v>0</v>
      </c>
      <c r="DPG68" s="824">
        <f t="shared" ref="DPG68" si="17950">DPG60*$C$65*$C68</f>
        <v>0</v>
      </c>
      <c r="DPI68" s="824">
        <f t="shared" ref="DPI68" si="17951">DPI60*$C$65*$C68</f>
        <v>0</v>
      </c>
      <c r="DPK68" s="824">
        <f t="shared" ref="DPK68" si="17952">DPK60*$C$65*$C68</f>
        <v>0</v>
      </c>
      <c r="DPM68" s="824">
        <f t="shared" ref="DPM68" si="17953">DPM60*$C$65*$C68</f>
        <v>0</v>
      </c>
      <c r="DPO68" s="824">
        <f t="shared" ref="DPO68" si="17954">DPO60*$C$65*$C68</f>
        <v>0</v>
      </c>
      <c r="DPQ68" s="824">
        <f t="shared" ref="DPQ68" si="17955">DPQ60*$C$65*$C68</f>
        <v>0</v>
      </c>
      <c r="DPS68" s="824">
        <f t="shared" ref="DPS68" si="17956">DPS60*$C$65*$C68</f>
        <v>0</v>
      </c>
      <c r="DPU68" s="824">
        <f t="shared" ref="DPU68" si="17957">DPU60*$C$65*$C68</f>
        <v>0</v>
      </c>
      <c r="DPW68" s="824">
        <f t="shared" ref="DPW68" si="17958">DPW60*$C$65*$C68</f>
        <v>0</v>
      </c>
      <c r="DPY68" s="824">
        <f t="shared" ref="DPY68" si="17959">DPY60*$C$65*$C68</f>
        <v>0</v>
      </c>
      <c r="DQA68" s="824">
        <f t="shared" ref="DQA68" si="17960">DQA60*$C$65*$C68</f>
        <v>0</v>
      </c>
      <c r="DQC68" s="824">
        <f t="shared" ref="DQC68" si="17961">DQC60*$C$65*$C68</f>
        <v>0</v>
      </c>
      <c r="DQE68" s="824">
        <f t="shared" ref="DQE68" si="17962">DQE60*$C$65*$C68</f>
        <v>0</v>
      </c>
      <c r="DQG68" s="824">
        <f t="shared" ref="DQG68" si="17963">DQG60*$C$65*$C68</f>
        <v>0</v>
      </c>
      <c r="DQI68" s="824">
        <f t="shared" ref="DQI68" si="17964">DQI60*$C$65*$C68</f>
        <v>0</v>
      </c>
      <c r="DQK68" s="824">
        <f t="shared" ref="DQK68" si="17965">DQK60*$C$65*$C68</f>
        <v>0</v>
      </c>
      <c r="DQM68" s="824">
        <f t="shared" ref="DQM68" si="17966">DQM60*$C$65*$C68</f>
        <v>0</v>
      </c>
      <c r="DQO68" s="824">
        <f t="shared" ref="DQO68" si="17967">DQO60*$C$65*$C68</f>
        <v>0</v>
      </c>
      <c r="DQQ68" s="824">
        <f t="shared" ref="DQQ68" si="17968">DQQ60*$C$65*$C68</f>
        <v>0</v>
      </c>
      <c r="DQS68" s="824">
        <f t="shared" ref="DQS68" si="17969">DQS60*$C$65*$C68</f>
        <v>0</v>
      </c>
      <c r="DQU68" s="824">
        <f t="shared" ref="DQU68" si="17970">DQU60*$C$65*$C68</f>
        <v>0</v>
      </c>
      <c r="DQW68" s="824">
        <f t="shared" ref="DQW68" si="17971">DQW60*$C$65*$C68</f>
        <v>0</v>
      </c>
      <c r="DQY68" s="824">
        <f t="shared" ref="DQY68" si="17972">DQY60*$C$65*$C68</f>
        <v>0</v>
      </c>
      <c r="DRA68" s="824">
        <f t="shared" ref="DRA68" si="17973">DRA60*$C$65*$C68</f>
        <v>0</v>
      </c>
      <c r="DRC68" s="824">
        <f t="shared" ref="DRC68" si="17974">DRC60*$C$65*$C68</f>
        <v>0</v>
      </c>
      <c r="DRE68" s="824">
        <f t="shared" ref="DRE68" si="17975">DRE60*$C$65*$C68</f>
        <v>0</v>
      </c>
      <c r="DRG68" s="824">
        <f t="shared" ref="DRG68" si="17976">DRG60*$C$65*$C68</f>
        <v>0</v>
      </c>
      <c r="DRI68" s="824">
        <f t="shared" ref="DRI68" si="17977">DRI60*$C$65*$C68</f>
        <v>0</v>
      </c>
      <c r="DRK68" s="824">
        <f t="shared" ref="DRK68" si="17978">DRK60*$C$65*$C68</f>
        <v>0</v>
      </c>
      <c r="DRM68" s="824">
        <f t="shared" ref="DRM68" si="17979">DRM60*$C$65*$C68</f>
        <v>0</v>
      </c>
      <c r="DRO68" s="824">
        <f t="shared" ref="DRO68" si="17980">DRO60*$C$65*$C68</f>
        <v>0</v>
      </c>
      <c r="DRQ68" s="824">
        <f t="shared" ref="DRQ68" si="17981">DRQ60*$C$65*$C68</f>
        <v>0</v>
      </c>
      <c r="DRS68" s="824">
        <f t="shared" ref="DRS68" si="17982">DRS60*$C$65*$C68</f>
        <v>0</v>
      </c>
      <c r="DRU68" s="824">
        <f t="shared" ref="DRU68" si="17983">DRU60*$C$65*$C68</f>
        <v>0</v>
      </c>
      <c r="DRW68" s="824">
        <f t="shared" ref="DRW68" si="17984">DRW60*$C$65*$C68</f>
        <v>0</v>
      </c>
      <c r="DRY68" s="824">
        <f t="shared" ref="DRY68" si="17985">DRY60*$C$65*$C68</f>
        <v>0</v>
      </c>
      <c r="DSA68" s="824">
        <f t="shared" ref="DSA68" si="17986">DSA60*$C$65*$C68</f>
        <v>0</v>
      </c>
      <c r="DSC68" s="824">
        <f t="shared" ref="DSC68" si="17987">DSC60*$C$65*$C68</f>
        <v>0</v>
      </c>
      <c r="DSE68" s="824">
        <f t="shared" ref="DSE68" si="17988">DSE60*$C$65*$C68</f>
        <v>0</v>
      </c>
      <c r="DSG68" s="824">
        <f t="shared" ref="DSG68" si="17989">DSG60*$C$65*$C68</f>
        <v>0</v>
      </c>
      <c r="DSI68" s="824">
        <f t="shared" ref="DSI68" si="17990">DSI60*$C$65*$C68</f>
        <v>0</v>
      </c>
      <c r="DSK68" s="824">
        <f t="shared" ref="DSK68" si="17991">DSK60*$C$65*$C68</f>
        <v>0</v>
      </c>
      <c r="DSM68" s="824">
        <f t="shared" ref="DSM68" si="17992">DSM60*$C$65*$C68</f>
        <v>0</v>
      </c>
      <c r="DSO68" s="824">
        <f t="shared" ref="DSO68" si="17993">DSO60*$C$65*$C68</f>
        <v>0</v>
      </c>
      <c r="DSQ68" s="824">
        <f t="shared" ref="DSQ68" si="17994">DSQ60*$C$65*$C68</f>
        <v>0</v>
      </c>
      <c r="DSS68" s="824">
        <f t="shared" ref="DSS68" si="17995">DSS60*$C$65*$C68</f>
        <v>0</v>
      </c>
      <c r="DSU68" s="824">
        <f t="shared" ref="DSU68" si="17996">DSU60*$C$65*$C68</f>
        <v>0</v>
      </c>
      <c r="DSW68" s="824">
        <f t="shared" ref="DSW68" si="17997">DSW60*$C$65*$C68</f>
        <v>0</v>
      </c>
      <c r="DSY68" s="824">
        <f t="shared" ref="DSY68" si="17998">DSY60*$C$65*$C68</f>
        <v>0</v>
      </c>
      <c r="DTA68" s="824">
        <f t="shared" ref="DTA68" si="17999">DTA60*$C$65*$C68</f>
        <v>0</v>
      </c>
      <c r="DTC68" s="824">
        <f t="shared" ref="DTC68" si="18000">DTC60*$C$65*$C68</f>
        <v>0</v>
      </c>
      <c r="DTE68" s="824">
        <f t="shared" ref="DTE68" si="18001">DTE60*$C$65*$C68</f>
        <v>0</v>
      </c>
      <c r="DTG68" s="824">
        <f t="shared" ref="DTG68" si="18002">DTG60*$C$65*$C68</f>
        <v>0</v>
      </c>
      <c r="DTI68" s="824">
        <f t="shared" ref="DTI68" si="18003">DTI60*$C$65*$C68</f>
        <v>0</v>
      </c>
      <c r="DTK68" s="824">
        <f t="shared" ref="DTK68" si="18004">DTK60*$C$65*$C68</f>
        <v>0</v>
      </c>
      <c r="DTM68" s="824">
        <f t="shared" ref="DTM68" si="18005">DTM60*$C$65*$C68</f>
        <v>0</v>
      </c>
      <c r="DTO68" s="824">
        <f t="shared" ref="DTO68" si="18006">DTO60*$C$65*$C68</f>
        <v>0</v>
      </c>
      <c r="DTQ68" s="824">
        <f t="shared" ref="DTQ68" si="18007">DTQ60*$C$65*$C68</f>
        <v>0</v>
      </c>
      <c r="DTS68" s="824">
        <f t="shared" ref="DTS68" si="18008">DTS60*$C$65*$C68</f>
        <v>0</v>
      </c>
      <c r="DTU68" s="824">
        <f t="shared" ref="DTU68" si="18009">DTU60*$C$65*$C68</f>
        <v>0</v>
      </c>
      <c r="DTW68" s="824">
        <f t="shared" ref="DTW68" si="18010">DTW60*$C$65*$C68</f>
        <v>0</v>
      </c>
      <c r="DTY68" s="824">
        <f t="shared" ref="DTY68" si="18011">DTY60*$C$65*$C68</f>
        <v>0</v>
      </c>
      <c r="DUA68" s="824">
        <f t="shared" ref="DUA68" si="18012">DUA60*$C$65*$C68</f>
        <v>0</v>
      </c>
      <c r="DUC68" s="824">
        <f t="shared" ref="DUC68" si="18013">DUC60*$C$65*$C68</f>
        <v>0</v>
      </c>
      <c r="DUE68" s="824">
        <f t="shared" ref="DUE68" si="18014">DUE60*$C$65*$C68</f>
        <v>0</v>
      </c>
      <c r="DUG68" s="824">
        <f t="shared" ref="DUG68" si="18015">DUG60*$C$65*$C68</f>
        <v>0</v>
      </c>
      <c r="DUI68" s="824">
        <f t="shared" ref="DUI68" si="18016">DUI60*$C$65*$C68</f>
        <v>0</v>
      </c>
      <c r="DUK68" s="824">
        <f t="shared" ref="DUK68" si="18017">DUK60*$C$65*$C68</f>
        <v>0</v>
      </c>
      <c r="DUM68" s="824">
        <f t="shared" ref="DUM68" si="18018">DUM60*$C$65*$C68</f>
        <v>0</v>
      </c>
      <c r="DUO68" s="824">
        <f t="shared" ref="DUO68" si="18019">DUO60*$C$65*$C68</f>
        <v>0</v>
      </c>
      <c r="DUQ68" s="824">
        <f t="shared" ref="DUQ68" si="18020">DUQ60*$C$65*$C68</f>
        <v>0</v>
      </c>
      <c r="DUS68" s="824">
        <f t="shared" ref="DUS68" si="18021">DUS60*$C$65*$C68</f>
        <v>0</v>
      </c>
      <c r="DUU68" s="824">
        <f t="shared" ref="DUU68" si="18022">DUU60*$C$65*$C68</f>
        <v>0</v>
      </c>
      <c r="DUW68" s="824">
        <f t="shared" ref="DUW68" si="18023">DUW60*$C$65*$C68</f>
        <v>0</v>
      </c>
      <c r="DUY68" s="824">
        <f t="shared" ref="DUY68" si="18024">DUY60*$C$65*$C68</f>
        <v>0</v>
      </c>
      <c r="DVA68" s="824">
        <f t="shared" ref="DVA68" si="18025">DVA60*$C$65*$C68</f>
        <v>0</v>
      </c>
      <c r="DVC68" s="824">
        <f t="shared" ref="DVC68" si="18026">DVC60*$C$65*$C68</f>
        <v>0</v>
      </c>
      <c r="DVE68" s="824">
        <f t="shared" ref="DVE68" si="18027">DVE60*$C$65*$C68</f>
        <v>0</v>
      </c>
      <c r="DVG68" s="824">
        <f t="shared" ref="DVG68" si="18028">DVG60*$C$65*$C68</f>
        <v>0</v>
      </c>
      <c r="DVI68" s="824">
        <f t="shared" ref="DVI68" si="18029">DVI60*$C$65*$C68</f>
        <v>0</v>
      </c>
      <c r="DVK68" s="824">
        <f t="shared" ref="DVK68" si="18030">DVK60*$C$65*$C68</f>
        <v>0</v>
      </c>
      <c r="DVM68" s="824">
        <f t="shared" ref="DVM68" si="18031">DVM60*$C$65*$C68</f>
        <v>0</v>
      </c>
      <c r="DVO68" s="824">
        <f t="shared" ref="DVO68" si="18032">DVO60*$C$65*$C68</f>
        <v>0</v>
      </c>
      <c r="DVQ68" s="824">
        <f t="shared" ref="DVQ68" si="18033">DVQ60*$C$65*$C68</f>
        <v>0</v>
      </c>
      <c r="DVS68" s="824">
        <f t="shared" ref="DVS68" si="18034">DVS60*$C$65*$C68</f>
        <v>0</v>
      </c>
      <c r="DVU68" s="824">
        <f t="shared" ref="DVU68" si="18035">DVU60*$C$65*$C68</f>
        <v>0</v>
      </c>
      <c r="DVW68" s="824">
        <f t="shared" ref="DVW68" si="18036">DVW60*$C$65*$C68</f>
        <v>0</v>
      </c>
      <c r="DVY68" s="824">
        <f t="shared" ref="DVY68" si="18037">DVY60*$C$65*$C68</f>
        <v>0</v>
      </c>
      <c r="DWA68" s="824">
        <f t="shared" ref="DWA68" si="18038">DWA60*$C$65*$C68</f>
        <v>0</v>
      </c>
      <c r="DWC68" s="824">
        <f t="shared" ref="DWC68" si="18039">DWC60*$C$65*$C68</f>
        <v>0</v>
      </c>
      <c r="DWE68" s="824">
        <f t="shared" ref="DWE68" si="18040">DWE60*$C$65*$C68</f>
        <v>0</v>
      </c>
      <c r="DWG68" s="824">
        <f t="shared" ref="DWG68" si="18041">DWG60*$C$65*$C68</f>
        <v>0</v>
      </c>
      <c r="DWI68" s="824">
        <f t="shared" ref="DWI68" si="18042">DWI60*$C$65*$C68</f>
        <v>0</v>
      </c>
      <c r="DWK68" s="824">
        <f t="shared" ref="DWK68" si="18043">DWK60*$C$65*$C68</f>
        <v>0</v>
      </c>
      <c r="DWM68" s="824">
        <f t="shared" ref="DWM68" si="18044">DWM60*$C$65*$C68</f>
        <v>0</v>
      </c>
      <c r="DWO68" s="824">
        <f t="shared" ref="DWO68" si="18045">DWO60*$C$65*$C68</f>
        <v>0</v>
      </c>
      <c r="DWQ68" s="824">
        <f t="shared" ref="DWQ68" si="18046">DWQ60*$C$65*$C68</f>
        <v>0</v>
      </c>
      <c r="DWS68" s="824">
        <f t="shared" ref="DWS68" si="18047">DWS60*$C$65*$C68</f>
        <v>0</v>
      </c>
      <c r="DWU68" s="824">
        <f t="shared" ref="DWU68" si="18048">DWU60*$C$65*$C68</f>
        <v>0</v>
      </c>
      <c r="DWW68" s="824">
        <f t="shared" ref="DWW68" si="18049">DWW60*$C$65*$C68</f>
        <v>0</v>
      </c>
      <c r="DWY68" s="824">
        <f t="shared" ref="DWY68" si="18050">DWY60*$C$65*$C68</f>
        <v>0</v>
      </c>
      <c r="DXA68" s="824">
        <f t="shared" ref="DXA68" si="18051">DXA60*$C$65*$C68</f>
        <v>0</v>
      </c>
      <c r="DXC68" s="824">
        <f t="shared" ref="DXC68" si="18052">DXC60*$C$65*$C68</f>
        <v>0</v>
      </c>
      <c r="DXE68" s="824">
        <f t="shared" ref="DXE68" si="18053">DXE60*$C$65*$C68</f>
        <v>0</v>
      </c>
      <c r="DXG68" s="824">
        <f t="shared" ref="DXG68" si="18054">DXG60*$C$65*$C68</f>
        <v>0</v>
      </c>
      <c r="DXI68" s="824">
        <f t="shared" ref="DXI68" si="18055">DXI60*$C$65*$C68</f>
        <v>0</v>
      </c>
      <c r="DXK68" s="824">
        <f t="shared" ref="DXK68" si="18056">DXK60*$C$65*$C68</f>
        <v>0</v>
      </c>
      <c r="DXM68" s="824">
        <f t="shared" ref="DXM68" si="18057">DXM60*$C$65*$C68</f>
        <v>0</v>
      </c>
      <c r="DXO68" s="824">
        <f t="shared" ref="DXO68" si="18058">DXO60*$C$65*$C68</f>
        <v>0</v>
      </c>
      <c r="DXQ68" s="824">
        <f t="shared" ref="DXQ68" si="18059">DXQ60*$C$65*$C68</f>
        <v>0</v>
      </c>
      <c r="DXS68" s="824">
        <f t="shared" ref="DXS68" si="18060">DXS60*$C$65*$C68</f>
        <v>0</v>
      </c>
      <c r="DXU68" s="824">
        <f t="shared" ref="DXU68" si="18061">DXU60*$C$65*$C68</f>
        <v>0</v>
      </c>
      <c r="DXW68" s="824">
        <f t="shared" ref="DXW68" si="18062">DXW60*$C$65*$C68</f>
        <v>0</v>
      </c>
      <c r="DXY68" s="824">
        <f t="shared" ref="DXY68" si="18063">DXY60*$C$65*$C68</f>
        <v>0</v>
      </c>
      <c r="DYA68" s="824">
        <f t="shared" ref="DYA68" si="18064">DYA60*$C$65*$C68</f>
        <v>0</v>
      </c>
      <c r="DYC68" s="824">
        <f t="shared" ref="DYC68" si="18065">DYC60*$C$65*$C68</f>
        <v>0</v>
      </c>
      <c r="DYE68" s="824">
        <f t="shared" ref="DYE68" si="18066">DYE60*$C$65*$C68</f>
        <v>0</v>
      </c>
      <c r="DYG68" s="824">
        <f t="shared" ref="DYG68" si="18067">DYG60*$C$65*$C68</f>
        <v>0</v>
      </c>
      <c r="DYI68" s="824">
        <f t="shared" ref="DYI68" si="18068">DYI60*$C$65*$C68</f>
        <v>0</v>
      </c>
      <c r="DYK68" s="824">
        <f t="shared" ref="DYK68" si="18069">DYK60*$C$65*$C68</f>
        <v>0</v>
      </c>
      <c r="DYM68" s="824">
        <f t="shared" ref="DYM68" si="18070">DYM60*$C$65*$C68</f>
        <v>0</v>
      </c>
      <c r="DYO68" s="824">
        <f t="shared" ref="DYO68" si="18071">DYO60*$C$65*$C68</f>
        <v>0</v>
      </c>
      <c r="DYQ68" s="824">
        <f t="shared" ref="DYQ68" si="18072">DYQ60*$C$65*$C68</f>
        <v>0</v>
      </c>
      <c r="DYS68" s="824">
        <f t="shared" ref="DYS68" si="18073">DYS60*$C$65*$C68</f>
        <v>0</v>
      </c>
      <c r="DYU68" s="824">
        <f t="shared" ref="DYU68" si="18074">DYU60*$C$65*$C68</f>
        <v>0</v>
      </c>
      <c r="DYW68" s="824">
        <f t="shared" ref="DYW68" si="18075">DYW60*$C$65*$C68</f>
        <v>0</v>
      </c>
      <c r="DYY68" s="824">
        <f t="shared" ref="DYY68" si="18076">DYY60*$C$65*$C68</f>
        <v>0</v>
      </c>
      <c r="DZA68" s="824">
        <f t="shared" ref="DZA68" si="18077">DZA60*$C$65*$C68</f>
        <v>0</v>
      </c>
      <c r="DZC68" s="824">
        <f t="shared" ref="DZC68" si="18078">DZC60*$C$65*$C68</f>
        <v>0</v>
      </c>
      <c r="DZE68" s="824">
        <f t="shared" ref="DZE68" si="18079">DZE60*$C$65*$C68</f>
        <v>0</v>
      </c>
      <c r="DZG68" s="824">
        <f t="shared" ref="DZG68" si="18080">DZG60*$C$65*$C68</f>
        <v>0</v>
      </c>
      <c r="DZI68" s="824">
        <f t="shared" ref="DZI68" si="18081">DZI60*$C$65*$C68</f>
        <v>0</v>
      </c>
      <c r="DZK68" s="824">
        <f t="shared" ref="DZK68" si="18082">DZK60*$C$65*$C68</f>
        <v>0</v>
      </c>
      <c r="DZM68" s="824">
        <f t="shared" ref="DZM68" si="18083">DZM60*$C$65*$C68</f>
        <v>0</v>
      </c>
      <c r="DZO68" s="824">
        <f t="shared" ref="DZO68" si="18084">DZO60*$C$65*$C68</f>
        <v>0</v>
      </c>
      <c r="DZQ68" s="824">
        <f t="shared" ref="DZQ68" si="18085">DZQ60*$C$65*$C68</f>
        <v>0</v>
      </c>
      <c r="DZS68" s="824">
        <f t="shared" ref="DZS68" si="18086">DZS60*$C$65*$C68</f>
        <v>0</v>
      </c>
      <c r="DZU68" s="824">
        <f t="shared" ref="DZU68" si="18087">DZU60*$C$65*$C68</f>
        <v>0</v>
      </c>
      <c r="DZW68" s="824">
        <f t="shared" ref="DZW68" si="18088">DZW60*$C$65*$C68</f>
        <v>0</v>
      </c>
      <c r="DZY68" s="824">
        <f t="shared" ref="DZY68" si="18089">DZY60*$C$65*$C68</f>
        <v>0</v>
      </c>
      <c r="EAA68" s="824">
        <f t="shared" ref="EAA68" si="18090">EAA60*$C$65*$C68</f>
        <v>0</v>
      </c>
      <c r="EAC68" s="824">
        <f t="shared" ref="EAC68" si="18091">EAC60*$C$65*$C68</f>
        <v>0</v>
      </c>
      <c r="EAE68" s="824">
        <f t="shared" ref="EAE68" si="18092">EAE60*$C$65*$C68</f>
        <v>0</v>
      </c>
      <c r="EAG68" s="824">
        <f t="shared" ref="EAG68" si="18093">EAG60*$C$65*$C68</f>
        <v>0</v>
      </c>
      <c r="EAI68" s="824">
        <f t="shared" ref="EAI68" si="18094">EAI60*$C$65*$C68</f>
        <v>0</v>
      </c>
      <c r="EAK68" s="824">
        <f t="shared" ref="EAK68" si="18095">EAK60*$C$65*$C68</f>
        <v>0</v>
      </c>
      <c r="EAM68" s="824">
        <f t="shared" ref="EAM68" si="18096">EAM60*$C$65*$C68</f>
        <v>0</v>
      </c>
      <c r="EAO68" s="824">
        <f t="shared" ref="EAO68" si="18097">EAO60*$C$65*$C68</f>
        <v>0</v>
      </c>
      <c r="EAQ68" s="824">
        <f t="shared" ref="EAQ68" si="18098">EAQ60*$C$65*$C68</f>
        <v>0</v>
      </c>
      <c r="EAS68" s="824">
        <f t="shared" ref="EAS68" si="18099">EAS60*$C$65*$C68</f>
        <v>0</v>
      </c>
      <c r="EAU68" s="824">
        <f t="shared" ref="EAU68" si="18100">EAU60*$C$65*$C68</f>
        <v>0</v>
      </c>
      <c r="EAW68" s="824">
        <f t="shared" ref="EAW68" si="18101">EAW60*$C$65*$C68</f>
        <v>0</v>
      </c>
      <c r="EAY68" s="824">
        <f t="shared" ref="EAY68" si="18102">EAY60*$C$65*$C68</f>
        <v>0</v>
      </c>
      <c r="EBA68" s="824">
        <f t="shared" ref="EBA68" si="18103">EBA60*$C$65*$C68</f>
        <v>0</v>
      </c>
      <c r="EBC68" s="824">
        <f t="shared" ref="EBC68" si="18104">EBC60*$C$65*$C68</f>
        <v>0</v>
      </c>
      <c r="EBE68" s="824">
        <f t="shared" ref="EBE68" si="18105">EBE60*$C$65*$C68</f>
        <v>0</v>
      </c>
      <c r="EBG68" s="824">
        <f t="shared" ref="EBG68" si="18106">EBG60*$C$65*$C68</f>
        <v>0</v>
      </c>
      <c r="EBI68" s="824">
        <f t="shared" ref="EBI68" si="18107">EBI60*$C$65*$C68</f>
        <v>0</v>
      </c>
      <c r="EBK68" s="824">
        <f t="shared" ref="EBK68" si="18108">EBK60*$C$65*$C68</f>
        <v>0</v>
      </c>
      <c r="EBM68" s="824">
        <f t="shared" ref="EBM68" si="18109">EBM60*$C$65*$C68</f>
        <v>0</v>
      </c>
      <c r="EBO68" s="824">
        <f t="shared" ref="EBO68" si="18110">EBO60*$C$65*$C68</f>
        <v>0</v>
      </c>
      <c r="EBQ68" s="824">
        <f t="shared" ref="EBQ68" si="18111">EBQ60*$C$65*$C68</f>
        <v>0</v>
      </c>
      <c r="EBS68" s="824">
        <f t="shared" ref="EBS68" si="18112">EBS60*$C$65*$C68</f>
        <v>0</v>
      </c>
      <c r="EBU68" s="824">
        <f t="shared" ref="EBU68" si="18113">EBU60*$C$65*$C68</f>
        <v>0</v>
      </c>
      <c r="EBW68" s="824">
        <f t="shared" ref="EBW68" si="18114">EBW60*$C$65*$C68</f>
        <v>0</v>
      </c>
      <c r="EBY68" s="824">
        <f t="shared" ref="EBY68" si="18115">EBY60*$C$65*$C68</f>
        <v>0</v>
      </c>
      <c r="ECA68" s="824">
        <f t="shared" ref="ECA68" si="18116">ECA60*$C$65*$C68</f>
        <v>0</v>
      </c>
      <c r="ECC68" s="824">
        <f t="shared" ref="ECC68" si="18117">ECC60*$C$65*$C68</f>
        <v>0</v>
      </c>
      <c r="ECE68" s="824">
        <f t="shared" ref="ECE68" si="18118">ECE60*$C$65*$C68</f>
        <v>0</v>
      </c>
      <c r="ECG68" s="824">
        <f t="shared" ref="ECG68" si="18119">ECG60*$C$65*$C68</f>
        <v>0</v>
      </c>
      <c r="ECI68" s="824">
        <f t="shared" ref="ECI68" si="18120">ECI60*$C$65*$C68</f>
        <v>0</v>
      </c>
      <c r="ECK68" s="824">
        <f t="shared" ref="ECK68" si="18121">ECK60*$C$65*$C68</f>
        <v>0</v>
      </c>
      <c r="ECM68" s="824">
        <f t="shared" ref="ECM68" si="18122">ECM60*$C$65*$C68</f>
        <v>0</v>
      </c>
      <c r="ECO68" s="824">
        <f t="shared" ref="ECO68" si="18123">ECO60*$C$65*$C68</f>
        <v>0</v>
      </c>
      <c r="ECQ68" s="824">
        <f t="shared" ref="ECQ68" si="18124">ECQ60*$C$65*$C68</f>
        <v>0</v>
      </c>
      <c r="ECS68" s="824">
        <f t="shared" ref="ECS68" si="18125">ECS60*$C$65*$C68</f>
        <v>0</v>
      </c>
      <c r="ECU68" s="824">
        <f t="shared" ref="ECU68" si="18126">ECU60*$C$65*$C68</f>
        <v>0</v>
      </c>
      <c r="ECW68" s="824">
        <f t="shared" ref="ECW68" si="18127">ECW60*$C$65*$C68</f>
        <v>0</v>
      </c>
      <c r="ECY68" s="824">
        <f t="shared" ref="ECY68" si="18128">ECY60*$C$65*$C68</f>
        <v>0</v>
      </c>
      <c r="EDA68" s="824">
        <f t="shared" ref="EDA68" si="18129">EDA60*$C$65*$C68</f>
        <v>0</v>
      </c>
      <c r="EDC68" s="824">
        <f t="shared" ref="EDC68" si="18130">EDC60*$C$65*$C68</f>
        <v>0</v>
      </c>
      <c r="EDE68" s="824">
        <f t="shared" ref="EDE68" si="18131">EDE60*$C$65*$C68</f>
        <v>0</v>
      </c>
      <c r="EDG68" s="824">
        <f t="shared" ref="EDG68" si="18132">EDG60*$C$65*$C68</f>
        <v>0</v>
      </c>
      <c r="EDI68" s="824">
        <f t="shared" ref="EDI68" si="18133">EDI60*$C$65*$C68</f>
        <v>0</v>
      </c>
      <c r="EDK68" s="824">
        <f t="shared" ref="EDK68" si="18134">EDK60*$C$65*$C68</f>
        <v>0</v>
      </c>
      <c r="EDM68" s="824">
        <f t="shared" ref="EDM68" si="18135">EDM60*$C$65*$C68</f>
        <v>0</v>
      </c>
      <c r="EDO68" s="824">
        <f t="shared" ref="EDO68" si="18136">EDO60*$C$65*$C68</f>
        <v>0</v>
      </c>
      <c r="EDQ68" s="824">
        <f t="shared" ref="EDQ68" si="18137">EDQ60*$C$65*$C68</f>
        <v>0</v>
      </c>
      <c r="EDS68" s="824">
        <f t="shared" ref="EDS68" si="18138">EDS60*$C$65*$C68</f>
        <v>0</v>
      </c>
      <c r="EDU68" s="824">
        <f t="shared" ref="EDU68" si="18139">EDU60*$C$65*$C68</f>
        <v>0</v>
      </c>
      <c r="EDW68" s="824">
        <f t="shared" ref="EDW68" si="18140">EDW60*$C$65*$C68</f>
        <v>0</v>
      </c>
      <c r="EDY68" s="824">
        <f t="shared" ref="EDY68" si="18141">EDY60*$C$65*$C68</f>
        <v>0</v>
      </c>
      <c r="EEA68" s="824">
        <f t="shared" ref="EEA68" si="18142">EEA60*$C$65*$C68</f>
        <v>0</v>
      </c>
      <c r="EEC68" s="824">
        <f t="shared" ref="EEC68" si="18143">EEC60*$C$65*$C68</f>
        <v>0</v>
      </c>
      <c r="EEE68" s="824">
        <f t="shared" ref="EEE68" si="18144">EEE60*$C$65*$C68</f>
        <v>0</v>
      </c>
      <c r="EEG68" s="824">
        <f t="shared" ref="EEG68" si="18145">EEG60*$C$65*$C68</f>
        <v>0</v>
      </c>
      <c r="EEI68" s="824">
        <f t="shared" ref="EEI68" si="18146">EEI60*$C$65*$C68</f>
        <v>0</v>
      </c>
      <c r="EEK68" s="824">
        <f t="shared" ref="EEK68" si="18147">EEK60*$C$65*$C68</f>
        <v>0</v>
      </c>
      <c r="EEM68" s="824">
        <f t="shared" ref="EEM68" si="18148">EEM60*$C$65*$C68</f>
        <v>0</v>
      </c>
      <c r="EEO68" s="824">
        <f t="shared" ref="EEO68" si="18149">EEO60*$C$65*$C68</f>
        <v>0</v>
      </c>
      <c r="EEQ68" s="824">
        <f t="shared" ref="EEQ68" si="18150">EEQ60*$C$65*$C68</f>
        <v>0</v>
      </c>
      <c r="EES68" s="824">
        <f t="shared" ref="EES68" si="18151">EES60*$C$65*$C68</f>
        <v>0</v>
      </c>
      <c r="EEU68" s="824">
        <f t="shared" ref="EEU68" si="18152">EEU60*$C$65*$C68</f>
        <v>0</v>
      </c>
      <c r="EEW68" s="824">
        <f t="shared" ref="EEW68" si="18153">EEW60*$C$65*$C68</f>
        <v>0</v>
      </c>
      <c r="EEY68" s="824">
        <f t="shared" ref="EEY68" si="18154">EEY60*$C$65*$C68</f>
        <v>0</v>
      </c>
      <c r="EFA68" s="824">
        <f t="shared" ref="EFA68" si="18155">EFA60*$C$65*$C68</f>
        <v>0</v>
      </c>
      <c r="EFC68" s="824">
        <f t="shared" ref="EFC68" si="18156">EFC60*$C$65*$C68</f>
        <v>0</v>
      </c>
      <c r="EFE68" s="824">
        <f t="shared" ref="EFE68" si="18157">EFE60*$C$65*$C68</f>
        <v>0</v>
      </c>
      <c r="EFG68" s="824">
        <f t="shared" ref="EFG68" si="18158">EFG60*$C$65*$C68</f>
        <v>0</v>
      </c>
      <c r="EFI68" s="824">
        <f t="shared" ref="EFI68" si="18159">EFI60*$C$65*$C68</f>
        <v>0</v>
      </c>
      <c r="EFK68" s="824">
        <f t="shared" ref="EFK68" si="18160">EFK60*$C$65*$C68</f>
        <v>0</v>
      </c>
      <c r="EFM68" s="824">
        <f t="shared" ref="EFM68" si="18161">EFM60*$C$65*$C68</f>
        <v>0</v>
      </c>
      <c r="EFO68" s="824">
        <f t="shared" ref="EFO68" si="18162">EFO60*$C$65*$C68</f>
        <v>0</v>
      </c>
      <c r="EFQ68" s="824">
        <f t="shared" ref="EFQ68" si="18163">EFQ60*$C$65*$C68</f>
        <v>0</v>
      </c>
      <c r="EFS68" s="824">
        <f t="shared" ref="EFS68" si="18164">EFS60*$C$65*$C68</f>
        <v>0</v>
      </c>
      <c r="EFU68" s="824">
        <f t="shared" ref="EFU68" si="18165">EFU60*$C$65*$C68</f>
        <v>0</v>
      </c>
      <c r="EFW68" s="824">
        <f t="shared" ref="EFW68" si="18166">EFW60*$C$65*$C68</f>
        <v>0</v>
      </c>
      <c r="EFY68" s="824">
        <f t="shared" ref="EFY68" si="18167">EFY60*$C$65*$C68</f>
        <v>0</v>
      </c>
      <c r="EGA68" s="824">
        <f t="shared" ref="EGA68" si="18168">EGA60*$C$65*$C68</f>
        <v>0</v>
      </c>
      <c r="EGC68" s="824">
        <f t="shared" ref="EGC68" si="18169">EGC60*$C$65*$C68</f>
        <v>0</v>
      </c>
      <c r="EGE68" s="824">
        <f t="shared" ref="EGE68" si="18170">EGE60*$C$65*$C68</f>
        <v>0</v>
      </c>
      <c r="EGG68" s="824">
        <f t="shared" ref="EGG68" si="18171">EGG60*$C$65*$C68</f>
        <v>0</v>
      </c>
      <c r="EGI68" s="824">
        <f t="shared" ref="EGI68" si="18172">EGI60*$C$65*$C68</f>
        <v>0</v>
      </c>
      <c r="EGK68" s="824">
        <f t="shared" ref="EGK68" si="18173">EGK60*$C$65*$C68</f>
        <v>0</v>
      </c>
      <c r="EGM68" s="824">
        <f t="shared" ref="EGM68" si="18174">EGM60*$C$65*$C68</f>
        <v>0</v>
      </c>
      <c r="EGO68" s="824">
        <f t="shared" ref="EGO68" si="18175">EGO60*$C$65*$C68</f>
        <v>0</v>
      </c>
      <c r="EGQ68" s="824">
        <f t="shared" ref="EGQ68" si="18176">EGQ60*$C$65*$C68</f>
        <v>0</v>
      </c>
      <c r="EGS68" s="824">
        <f t="shared" ref="EGS68" si="18177">EGS60*$C$65*$C68</f>
        <v>0</v>
      </c>
      <c r="EGU68" s="824">
        <f t="shared" ref="EGU68" si="18178">EGU60*$C$65*$C68</f>
        <v>0</v>
      </c>
      <c r="EGW68" s="824">
        <f t="shared" ref="EGW68" si="18179">EGW60*$C$65*$C68</f>
        <v>0</v>
      </c>
      <c r="EGY68" s="824">
        <f t="shared" ref="EGY68" si="18180">EGY60*$C$65*$C68</f>
        <v>0</v>
      </c>
      <c r="EHA68" s="824">
        <f t="shared" ref="EHA68" si="18181">EHA60*$C$65*$C68</f>
        <v>0</v>
      </c>
      <c r="EHC68" s="824">
        <f t="shared" ref="EHC68" si="18182">EHC60*$C$65*$C68</f>
        <v>0</v>
      </c>
      <c r="EHE68" s="824">
        <f t="shared" ref="EHE68" si="18183">EHE60*$C$65*$C68</f>
        <v>0</v>
      </c>
      <c r="EHG68" s="824">
        <f t="shared" ref="EHG68" si="18184">EHG60*$C$65*$C68</f>
        <v>0</v>
      </c>
      <c r="EHI68" s="824">
        <f t="shared" ref="EHI68" si="18185">EHI60*$C$65*$C68</f>
        <v>0</v>
      </c>
      <c r="EHK68" s="824">
        <f t="shared" ref="EHK68" si="18186">EHK60*$C$65*$C68</f>
        <v>0</v>
      </c>
      <c r="EHM68" s="824">
        <f t="shared" ref="EHM68" si="18187">EHM60*$C$65*$C68</f>
        <v>0</v>
      </c>
      <c r="EHO68" s="824">
        <f t="shared" ref="EHO68" si="18188">EHO60*$C$65*$C68</f>
        <v>0</v>
      </c>
      <c r="EHQ68" s="824">
        <f t="shared" ref="EHQ68" si="18189">EHQ60*$C$65*$C68</f>
        <v>0</v>
      </c>
      <c r="EHS68" s="824">
        <f t="shared" ref="EHS68" si="18190">EHS60*$C$65*$C68</f>
        <v>0</v>
      </c>
      <c r="EHU68" s="824">
        <f t="shared" ref="EHU68" si="18191">EHU60*$C$65*$C68</f>
        <v>0</v>
      </c>
      <c r="EHW68" s="824">
        <f t="shared" ref="EHW68" si="18192">EHW60*$C$65*$C68</f>
        <v>0</v>
      </c>
      <c r="EHY68" s="824">
        <f t="shared" ref="EHY68" si="18193">EHY60*$C$65*$C68</f>
        <v>0</v>
      </c>
      <c r="EIA68" s="824">
        <f t="shared" ref="EIA68" si="18194">EIA60*$C$65*$C68</f>
        <v>0</v>
      </c>
      <c r="EIC68" s="824">
        <f t="shared" ref="EIC68" si="18195">EIC60*$C$65*$C68</f>
        <v>0</v>
      </c>
      <c r="EIE68" s="824">
        <f t="shared" ref="EIE68" si="18196">EIE60*$C$65*$C68</f>
        <v>0</v>
      </c>
      <c r="EIG68" s="824">
        <f t="shared" ref="EIG68" si="18197">EIG60*$C$65*$C68</f>
        <v>0</v>
      </c>
      <c r="EII68" s="824">
        <f t="shared" ref="EII68" si="18198">EII60*$C$65*$C68</f>
        <v>0</v>
      </c>
      <c r="EIK68" s="824">
        <f t="shared" ref="EIK68" si="18199">EIK60*$C$65*$C68</f>
        <v>0</v>
      </c>
      <c r="EIM68" s="824">
        <f t="shared" ref="EIM68" si="18200">EIM60*$C$65*$C68</f>
        <v>0</v>
      </c>
      <c r="EIO68" s="824">
        <f t="shared" ref="EIO68" si="18201">EIO60*$C$65*$C68</f>
        <v>0</v>
      </c>
      <c r="EIQ68" s="824">
        <f t="shared" ref="EIQ68" si="18202">EIQ60*$C$65*$C68</f>
        <v>0</v>
      </c>
      <c r="EIS68" s="824">
        <f t="shared" ref="EIS68" si="18203">EIS60*$C$65*$C68</f>
        <v>0</v>
      </c>
      <c r="EIU68" s="824">
        <f t="shared" ref="EIU68" si="18204">EIU60*$C$65*$C68</f>
        <v>0</v>
      </c>
      <c r="EIW68" s="824">
        <f t="shared" ref="EIW68" si="18205">EIW60*$C$65*$C68</f>
        <v>0</v>
      </c>
      <c r="EIY68" s="824">
        <f t="shared" ref="EIY68" si="18206">EIY60*$C$65*$C68</f>
        <v>0</v>
      </c>
      <c r="EJA68" s="824">
        <f t="shared" ref="EJA68" si="18207">EJA60*$C$65*$C68</f>
        <v>0</v>
      </c>
      <c r="EJC68" s="824">
        <f t="shared" ref="EJC68" si="18208">EJC60*$C$65*$C68</f>
        <v>0</v>
      </c>
      <c r="EJE68" s="824">
        <f t="shared" ref="EJE68" si="18209">EJE60*$C$65*$C68</f>
        <v>0</v>
      </c>
      <c r="EJG68" s="824">
        <f t="shared" ref="EJG68" si="18210">EJG60*$C$65*$C68</f>
        <v>0</v>
      </c>
      <c r="EJI68" s="824">
        <f t="shared" ref="EJI68" si="18211">EJI60*$C$65*$C68</f>
        <v>0</v>
      </c>
      <c r="EJK68" s="824">
        <f t="shared" ref="EJK68" si="18212">EJK60*$C$65*$C68</f>
        <v>0</v>
      </c>
      <c r="EJM68" s="824">
        <f t="shared" ref="EJM68" si="18213">EJM60*$C$65*$C68</f>
        <v>0</v>
      </c>
      <c r="EJO68" s="824">
        <f t="shared" ref="EJO68" si="18214">EJO60*$C$65*$C68</f>
        <v>0</v>
      </c>
      <c r="EJQ68" s="824">
        <f t="shared" ref="EJQ68" si="18215">EJQ60*$C$65*$C68</f>
        <v>0</v>
      </c>
      <c r="EJS68" s="824">
        <f t="shared" ref="EJS68" si="18216">EJS60*$C$65*$C68</f>
        <v>0</v>
      </c>
      <c r="EJU68" s="824">
        <f t="shared" ref="EJU68" si="18217">EJU60*$C$65*$C68</f>
        <v>0</v>
      </c>
      <c r="EJW68" s="824">
        <f t="shared" ref="EJW68" si="18218">EJW60*$C$65*$C68</f>
        <v>0</v>
      </c>
      <c r="EJY68" s="824">
        <f t="shared" ref="EJY68" si="18219">EJY60*$C$65*$C68</f>
        <v>0</v>
      </c>
      <c r="EKA68" s="824">
        <f t="shared" ref="EKA68" si="18220">EKA60*$C$65*$C68</f>
        <v>0</v>
      </c>
      <c r="EKC68" s="824">
        <f t="shared" ref="EKC68" si="18221">EKC60*$C$65*$C68</f>
        <v>0</v>
      </c>
      <c r="EKE68" s="824">
        <f t="shared" ref="EKE68" si="18222">EKE60*$C$65*$C68</f>
        <v>0</v>
      </c>
      <c r="EKG68" s="824">
        <f t="shared" ref="EKG68" si="18223">EKG60*$C$65*$C68</f>
        <v>0</v>
      </c>
      <c r="EKI68" s="824">
        <f t="shared" ref="EKI68" si="18224">EKI60*$C$65*$C68</f>
        <v>0</v>
      </c>
      <c r="EKK68" s="824">
        <f t="shared" ref="EKK68" si="18225">EKK60*$C$65*$C68</f>
        <v>0</v>
      </c>
      <c r="EKM68" s="824">
        <f t="shared" ref="EKM68" si="18226">EKM60*$C$65*$C68</f>
        <v>0</v>
      </c>
      <c r="EKO68" s="824">
        <f t="shared" ref="EKO68" si="18227">EKO60*$C$65*$C68</f>
        <v>0</v>
      </c>
      <c r="EKQ68" s="824">
        <f t="shared" ref="EKQ68" si="18228">EKQ60*$C$65*$C68</f>
        <v>0</v>
      </c>
      <c r="EKS68" s="824">
        <f t="shared" ref="EKS68" si="18229">EKS60*$C$65*$C68</f>
        <v>0</v>
      </c>
      <c r="EKU68" s="824">
        <f t="shared" ref="EKU68" si="18230">EKU60*$C$65*$C68</f>
        <v>0</v>
      </c>
      <c r="EKW68" s="824">
        <f t="shared" ref="EKW68" si="18231">EKW60*$C$65*$C68</f>
        <v>0</v>
      </c>
      <c r="EKY68" s="824">
        <f t="shared" ref="EKY68" si="18232">EKY60*$C$65*$C68</f>
        <v>0</v>
      </c>
      <c r="ELA68" s="824">
        <f t="shared" ref="ELA68" si="18233">ELA60*$C$65*$C68</f>
        <v>0</v>
      </c>
      <c r="ELC68" s="824">
        <f t="shared" ref="ELC68" si="18234">ELC60*$C$65*$C68</f>
        <v>0</v>
      </c>
      <c r="ELE68" s="824">
        <f t="shared" ref="ELE68" si="18235">ELE60*$C$65*$C68</f>
        <v>0</v>
      </c>
      <c r="ELG68" s="824">
        <f t="shared" ref="ELG68" si="18236">ELG60*$C$65*$C68</f>
        <v>0</v>
      </c>
      <c r="ELI68" s="824">
        <f t="shared" ref="ELI68" si="18237">ELI60*$C$65*$C68</f>
        <v>0</v>
      </c>
      <c r="ELK68" s="824">
        <f t="shared" ref="ELK68" si="18238">ELK60*$C$65*$C68</f>
        <v>0</v>
      </c>
      <c r="ELM68" s="824">
        <f t="shared" ref="ELM68" si="18239">ELM60*$C$65*$C68</f>
        <v>0</v>
      </c>
      <c r="ELO68" s="824">
        <f t="shared" ref="ELO68" si="18240">ELO60*$C$65*$C68</f>
        <v>0</v>
      </c>
      <c r="ELQ68" s="824">
        <f t="shared" ref="ELQ68" si="18241">ELQ60*$C$65*$C68</f>
        <v>0</v>
      </c>
      <c r="ELS68" s="824">
        <f t="shared" ref="ELS68" si="18242">ELS60*$C$65*$C68</f>
        <v>0</v>
      </c>
      <c r="ELU68" s="824">
        <f t="shared" ref="ELU68" si="18243">ELU60*$C$65*$C68</f>
        <v>0</v>
      </c>
      <c r="ELW68" s="824">
        <f t="shared" ref="ELW68" si="18244">ELW60*$C$65*$C68</f>
        <v>0</v>
      </c>
      <c r="ELY68" s="824">
        <f t="shared" ref="ELY68" si="18245">ELY60*$C$65*$C68</f>
        <v>0</v>
      </c>
      <c r="EMA68" s="824">
        <f t="shared" ref="EMA68" si="18246">EMA60*$C$65*$C68</f>
        <v>0</v>
      </c>
      <c r="EMC68" s="824">
        <f t="shared" ref="EMC68" si="18247">EMC60*$C$65*$C68</f>
        <v>0</v>
      </c>
      <c r="EME68" s="824">
        <f t="shared" ref="EME68" si="18248">EME60*$C$65*$C68</f>
        <v>0</v>
      </c>
      <c r="EMG68" s="824">
        <f t="shared" ref="EMG68" si="18249">EMG60*$C$65*$C68</f>
        <v>0</v>
      </c>
      <c r="EMI68" s="824">
        <f t="shared" ref="EMI68" si="18250">EMI60*$C$65*$C68</f>
        <v>0</v>
      </c>
      <c r="EMK68" s="824">
        <f t="shared" ref="EMK68" si="18251">EMK60*$C$65*$C68</f>
        <v>0</v>
      </c>
      <c r="EMM68" s="824">
        <f t="shared" ref="EMM68" si="18252">EMM60*$C$65*$C68</f>
        <v>0</v>
      </c>
      <c r="EMO68" s="824">
        <f t="shared" ref="EMO68" si="18253">EMO60*$C$65*$C68</f>
        <v>0</v>
      </c>
      <c r="EMQ68" s="824">
        <f t="shared" ref="EMQ68" si="18254">EMQ60*$C$65*$C68</f>
        <v>0</v>
      </c>
      <c r="EMS68" s="824">
        <f t="shared" ref="EMS68" si="18255">EMS60*$C$65*$C68</f>
        <v>0</v>
      </c>
      <c r="EMU68" s="824">
        <f t="shared" ref="EMU68" si="18256">EMU60*$C$65*$C68</f>
        <v>0</v>
      </c>
      <c r="EMW68" s="824">
        <f t="shared" ref="EMW68" si="18257">EMW60*$C$65*$C68</f>
        <v>0</v>
      </c>
      <c r="EMY68" s="824">
        <f t="shared" ref="EMY68" si="18258">EMY60*$C$65*$C68</f>
        <v>0</v>
      </c>
      <c r="ENA68" s="824">
        <f t="shared" ref="ENA68" si="18259">ENA60*$C$65*$C68</f>
        <v>0</v>
      </c>
      <c r="ENC68" s="824">
        <f t="shared" ref="ENC68" si="18260">ENC60*$C$65*$C68</f>
        <v>0</v>
      </c>
      <c r="ENE68" s="824">
        <f t="shared" ref="ENE68" si="18261">ENE60*$C$65*$C68</f>
        <v>0</v>
      </c>
      <c r="ENG68" s="824">
        <f t="shared" ref="ENG68" si="18262">ENG60*$C$65*$C68</f>
        <v>0</v>
      </c>
      <c r="ENI68" s="824">
        <f t="shared" ref="ENI68" si="18263">ENI60*$C$65*$C68</f>
        <v>0</v>
      </c>
      <c r="ENK68" s="824">
        <f t="shared" ref="ENK68" si="18264">ENK60*$C$65*$C68</f>
        <v>0</v>
      </c>
      <c r="ENM68" s="824">
        <f t="shared" ref="ENM68" si="18265">ENM60*$C$65*$C68</f>
        <v>0</v>
      </c>
      <c r="ENO68" s="824">
        <f t="shared" ref="ENO68" si="18266">ENO60*$C$65*$C68</f>
        <v>0</v>
      </c>
      <c r="ENQ68" s="824">
        <f t="shared" ref="ENQ68" si="18267">ENQ60*$C$65*$C68</f>
        <v>0</v>
      </c>
      <c r="ENS68" s="824">
        <f t="shared" ref="ENS68" si="18268">ENS60*$C$65*$C68</f>
        <v>0</v>
      </c>
      <c r="ENU68" s="824">
        <f t="shared" ref="ENU68" si="18269">ENU60*$C$65*$C68</f>
        <v>0</v>
      </c>
      <c r="ENW68" s="824">
        <f t="shared" ref="ENW68" si="18270">ENW60*$C$65*$C68</f>
        <v>0</v>
      </c>
      <c r="ENY68" s="824">
        <f t="shared" ref="ENY68" si="18271">ENY60*$C$65*$C68</f>
        <v>0</v>
      </c>
      <c r="EOA68" s="824">
        <f t="shared" ref="EOA68" si="18272">EOA60*$C$65*$C68</f>
        <v>0</v>
      </c>
      <c r="EOC68" s="824">
        <f t="shared" ref="EOC68" si="18273">EOC60*$C$65*$C68</f>
        <v>0</v>
      </c>
      <c r="EOE68" s="824">
        <f t="shared" ref="EOE68" si="18274">EOE60*$C$65*$C68</f>
        <v>0</v>
      </c>
      <c r="EOG68" s="824">
        <f t="shared" ref="EOG68" si="18275">EOG60*$C$65*$C68</f>
        <v>0</v>
      </c>
      <c r="EOI68" s="824">
        <f t="shared" ref="EOI68" si="18276">EOI60*$C$65*$C68</f>
        <v>0</v>
      </c>
      <c r="EOK68" s="824">
        <f t="shared" ref="EOK68" si="18277">EOK60*$C$65*$C68</f>
        <v>0</v>
      </c>
      <c r="EOM68" s="824">
        <f t="shared" ref="EOM68" si="18278">EOM60*$C$65*$C68</f>
        <v>0</v>
      </c>
      <c r="EOO68" s="824">
        <f t="shared" ref="EOO68" si="18279">EOO60*$C$65*$C68</f>
        <v>0</v>
      </c>
      <c r="EOQ68" s="824">
        <f t="shared" ref="EOQ68" si="18280">EOQ60*$C$65*$C68</f>
        <v>0</v>
      </c>
      <c r="EOS68" s="824">
        <f t="shared" ref="EOS68" si="18281">EOS60*$C$65*$C68</f>
        <v>0</v>
      </c>
      <c r="EOU68" s="824">
        <f t="shared" ref="EOU68" si="18282">EOU60*$C$65*$C68</f>
        <v>0</v>
      </c>
      <c r="EOW68" s="824">
        <f t="shared" ref="EOW68" si="18283">EOW60*$C$65*$C68</f>
        <v>0</v>
      </c>
      <c r="EOY68" s="824">
        <f t="shared" ref="EOY68" si="18284">EOY60*$C$65*$C68</f>
        <v>0</v>
      </c>
      <c r="EPA68" s="824">
        <f t="shared" ref="EPA68" si="18285">EPA60*$C$65*$C68</f>
        <v>0</v>
      </c>
      <c r="EPC68" s="824">
        <f t="shared" ref="EPC68" si="18286">EPC60*$C$65*$C68</f>
        <v>0</v>
      </c>
      <c r="EPE68" s="824">
        <f t="shared" ref="EPE68" si="18287">EPE60*$C$65*$C68</f>
        <v>0</v>
      </c>
      <c r="EPG68" s="824">
        <f t="shared" ref="EPG68" si="18288">EPG60*$C$65*$C68</f>
        <v>0</v>
      </c>
      <c r="EPI68" s="824">
        <f t="shared" ref="EPI68" si="18289">EPI60*$C$65*$C68</f>
        <v>0</v>
      </c>
      <c r="EPK68" s="824">
        <f t="shared" ref="EPK68" si="18290">EPK60*$C$65*$C68</f>
        <v>0</v>
      </c>
      <c r="EPM68" s="824">
        <f t="shared" ref="EPM68" si="18291">EPM60*$C$65*$C68</f>
        <v>0</v>
      </c>
      <c r="EPO68" s="824">
        <f t="shared" ref="EPO68" si="18292">EPO60*$C$65*$C68</f>
        <v>0</v>
      </c>
      <c r="EPQ68" s="824">
        <f t="shared" ref="EPQ68" si="18293">EPQ60*$C$65*$C68</f>
        <v>0</v>
      </c>
      <c r="EPS68" s="824">
        <f t="shared" ref="EPS68" si="18294">EPS60*$C$65*$C68</f>
        <v>0</v>
      </c>
      <c r="EPU68" s="824">
        <f t="shared" ref="EPU68" si="18295">EPU60*$C$65*$C68</f>
        <v>0</v>
      </c>
      <c r="EPW68" s="824">
        <f t="shared" ref="EPW68" si="18296">EPW60*$C$65*$C68</f>
        <v>0</v>
      </c>
      <c r="EPY68" s="824">
        <f t="shared" ref="EPY68" si="18297">EPY60*$C$65*$C68</f>
        <v>0</v>
      </c>
      <c r="EQA68" s="824">
        <f t="shared" ref="EQA68" si="18298">EQA60*$C$65*$C68</f>
        <v>0</v>
      </c>
      <c r="EQC68" s="824">
        <f t="shared" ref="EQC68" si="18299">EQC60*$C$65*$C68</f>
        <v>0</v>
      </c>
      <c r="EQE68" s="824">
        <f t="shared" ref="EQE68" si="18300">EQE60*$C$65*$C68</f>
        <v>0</v>
      </c>
      <c r="EQG68" s="824">
        <f t="shared" ref="EQG68" si="18301">EQG60*$C$65*$C68</f>
        <v>0</v>
      </c>
      <c r="EQI68" s="824">
        <f t="shared" ref="EQI68" si="18302">EQI60*$C$65*$C68</f>
        <v>0</v>
      </c>
      <c r="EQK68" s="824">
        <f t="shared" ref="EQK68" si="18303">EQK60*$C$65*$C68</f>
        <v>0</v>
      </c>
      <c r="EQM68" s="824">
        <f t="shared" ref="EQM68" si="18304">EQM60*$C$65*$C68</f>
        <v>0</v>
      </c>
      <c r="EQO68" s="824">
        <f t="shared" ref="EQO68" si="18305">EQO60*$C$65*$C68</f>
        <v>0</v>
      </c>
      <c r="EQQ68" s="824">
        <f t="shared" ref="EQQ68" si="18306">EQQ60*$C$65*$C68</f>
        <v>0</v>
      </c>
      <c r="EQS68" s="824">
        <f t="shared" ref="EQS68" si="18307">EQS60*$C$65*$C68</f>
        <v>0</v>
      </c>
      <c r="EQU68" s="824">
        <f t="shared" ref="EQU68" si="18308">EQU60*$C$65*$C68</f>
        <v>0</v>
      </c>
      <c r="EQW68" s="824">
        <f t="shared" ref="EQW68" si="18309">EQW60*$C$65*$C68</f>
        <v>0</v>
      </c>
      <c r="EQY68" s="824">
        <f t="shared" ref="EQY68" si="18310">EQY60*$C$65*$C68</f>
        <v>0</v>
      </c>
      <c r="ERA68" s="824">
        <f t="shared" ref="ERA68" si="18311">ERA60*$C$65*$C68</f>
        <v>0</v>
      </c>
      <c r="ERC68" s="824">
        <f t="shared" ref="ERC68" si="18312">ERC60*$C$65*$C68</f>
        <v>0</v>
      </c>
      <c r="ERE68" s="824">
        <f t="shared" ref="ERE68" si="18313">ERE60*$C$65*$C68</f>
        <v>0</v>
      </c>
      <c r="ERG68" s="824">
        <f t="shared" ref="ERG68" si="18314">ERG60*$C$65*$C68</f>
        <v>0</v>
      </c>
      <c r="ERI68" s="824">
        <f t="shared" ref="ERI68" si="18315">ERI60*$C$65*$C68</f>
        <v>0</v>
      </c>
      <c r="ERK68" s="824">
        <f t="shared" ref="ERK68" si="18316">ERK60*$C$65*$C68</f>
        <v>0</v>
      </c>
      <c r="ERM68" s="824">
        <f t="shared" ref="ERM68" si="18317">ERM60*$C$65*$C68</f>
        <v>0</v>
      </c>
      <c r="ERO68" s="824">
        <f t="shared" ref="ERO68" si="18318">ERO60*$C$65*$C68</f>
        <v>0</v>
      </c>
      <c r="ERQ68" s="824">
        <f t="shared" ref="ERQ68" si="18319">ERQ60*$C$65*$C68</f>
        <v>0</v>
      </c>
      <c r="ERS68" s="824">
        <f t="shared" ref="ERS68" si="18320">ERS60*$C$65*$C68</f>
        <v>0</v>
      </c>
      <c r="ERU68" s="824">
        <f t="shared" ref="ERU68" si="18321">ERU60*$C$65*$C68</f>
        <v>0</v>
      </c>
      <c r="ERW68" s="824">
        <f t="shared" ref="ERW68" si="18322">ERW60*$C$65*$C68</f>
        <v>0</v>
      </c>
      <c r="ERY68" s="824">
        <f t="shared" ref="ERY68" si="18323">ERY60*$C$65*$C68</f>
        <v>0</v>
      </c>
      <c r="ESA68" s="824">
        <f t="shared" ref="ESA68" si="18324">ESA60*$C$65*$C68</f>
        <v>0</v>
      </c>
      <c r="ESC68" s="824">
        <f t="shared" ref="ESC68" si="18325">ESC60*$C$65*$C68</f>
        <v>0</v>
      </c>
      <c r="ESE68" s="824">
        <f t="shared" ref="ESE68" si="18326">ESE60*$C$65*$C68</f>
        <v>0</v>
      </c>
      <c r="ESG68" s="824">
        <f t="shared" ref="ESG68" si="18327">ESG60*$C$65*$C68</f>
        <v>0</v>
      </c>
      <c r="ESI68" s="824">
        <f t="shared" ref="ESI68" si="18328">ESI60*$C$65*$C68</f>
        <v>0</v>
      </c>
      <c r="ESK68" s="824">
        <f t="shared" ref="ESK68" si="18329">ESK60*$C$65*$C68</f>
        <v>0</v>
      </c>
      <c r="ESM68" s="824">
        <f t="shared" ref="ESM68" si="18330">ESM60*$C$65*$C68</f>
        <v>0</v>
      </c>
      <c r="ESO68" s="824">
        <f t="shared" ref="ESO68" si="18331">ESO60*$C$65*$C68</f>
        <v>0</v>
      </c>
      <c r="ESQ68" s="824">
        <f t="shared" ref="ESQ68" si="18332">ESQ60*$C$65*$C68</f>
        <v>0</v>
      </c>
      <c r="ESS68" s="824">
        <f t="shared" ref="ESS68" si="18333">ESS60*$C$65*$C68</f>
        <v>0</v>
      </c>
      <c r="ESU68" s="824">
        <f t="shared" ref="ESU68" si="18334">ESU60*$C$65*$C68</f>
        <v>0</v>
      </c>
      <c r="ESW68" s="824">
        <f t="shared" ref="ESW68" si="18335">ESW60*$C$65*$C68</f>
        <v>0</v>
      </c>
      <c r="ESY68" s="824">
        <f t="shared" ref="ESY68" si="18336">ESY60*$C$65*$C68</f>
        <v>0</v>
      </c>
      <c r="ETA68" s="824">
        <f t="shared" ref="ETA68" si="18337">ETA60*$C$65*$C68</f>
        <v>0</v>
      </c>
      <c r="ETC68" s="824">
        <f t="shared" ref="ETC68" si="18338">ETC60*$C$65*$C68</f>
        <v>0</v>
      </c>
      <c r="ETE68" s="824">
        <f t="shared" ref="ETE68" si="18339">ETE60*$C$65*$C68</f>
        <v>0</v>
      </c>
      <c r="ETG68" s="824">
        <f t="shared" ref="ETG68" si="18340">ETG60*$C$65*$C68</f>
        <v>0</v>
      </c>
      <c r="ETI68" s="824">
        <f t="shared" ref="ETI68" si="18341">ETI60*$C$65*$C68</f>
        <v>0</v>
      </c>
      <c r="ETK68" s="824">
        <f t="shared" ref="ETK68" si="18342">ETK60*$C$65*$C68</f>
        <v>0</v>
      </c>
      <c r="ETM68" s="824">
        <f t="shared" ref="ETM68" si="18343">ETM60*$C$65*$C68</f>
        <v>0</v>
      </c>
      <c r="ETO68" s="824">
        <f t="shared" ref="ETO68" si="18344">ETO60*$C$65*$C68</f>
        <v>0</v>
      </c>
      <c r="ETQ68" s="824">
        <f t="shared" ref="ETQ68" si="18345">ETQ60*$C$65*$C68</f>
        <v>0</v>
      </c>
      <c r="ETS68" s="824">
        <f t="shared" ref="ETS68" si="18346">ETS60*$C$65*$C68</f>
        <v>0</v>
      </c>
      <c r="ETU68" s="824">
        <f t="shared" ref="ETU68" si="18347">ETU60*$C$65*$C68</f>
        <v>0</v>
      </c>
      <c r="ETW68" s="824">
        <f t="shared" ref="ETW68" si="18348">ETW60*$C$65*$C68</f>
        <v>0</v>
      </c>
      <c r="ETY68" s="824">
        <f t="shared" ref="ETY68" si="18349">ETY60*$C$65*$C68</f>
        <v>0</v>
      </c>
      <c r="EUA68" s="824">
        <f t="shared" ref="EUA68" si="18350">EUA60*$C$65*$C68</f>
        <v>0</v>
      </c>
      <c r="EUC68" s="824">
        <f t="shared" ref="EUC68" si="18351">EUC60*$C$65*$C68</f>
        <v>0</v>
      </c>
      <c r="EUE68" s="824">
        <f t="shared" ref="EUE68" si="18352">EUE60*$C$65*$C68</f>
        <v>0</v>
      </c>
      <c r="EUG68" s="824">
        <f t="shared" ref="EUG68" si="18353">EUG60*$C$65*$C68</f>
        <v>0</v>
      </c>
      <c r="EUI68" s="824">
        <f t="shared" ref="EUI68" si="18354">EUI60*$C$65*$C68</f>
        <v>0</v>
      </c>
      <c r="EUK68" s="824">
        <f t="shared" ref="EUK68" si="18355">EUK60*$C$65*$C68</f>
        <v>0</v>
      </c>
      <c r="EUM68" s="824">
        <f t="shared" ref="EUM68" si="18356">EUM60*$C$65*$C68</f>
        <v>0</v>
      </c>
      <c r="EUO68" s="824">
        <f t="shared" ref="EUO68" si="18357">EUO60*$C$65*$C68</f>
        <v>0</v>
      </c>
      <c r="EUQ68" s="824">
        <f t="shared" ref="EUQ68" si="18358">EUQ60*$C$65*$C68</f>
        <v>0</v>
      </c>
      <c r="EUS68" s="824">
        <f t="shared" ref="EUS68" si="18359">EUS60*$C$65*$C68</f>
        <v>0</v>
      </c>
      <c r="EUU68" s="824">
        <f t="shared" ref="EUU68" si="18360">EUU60*$C$65*$C68</f>
        <v>0</v>
      </c>
      <c r="EUW68" s="824">
        <f t="shared" ref="EUW68" si="18361">EUW60*$C$65*$C68</f>
        <v>0</v>
      </c>
      <c r="EUY68" s="824">
        <f t="shared" ref="EUY68" si="18362">EUY60*$C$65*$C68</f>
        <v>0</v>
      </c>
      <c r="EVA68" s="824">
        <f t="shared" ref="EVA68" si="18363">EVA60*$C$65*$C68</f>
        <v>0</v>
      </c>
      <c r="EVC68" s="824">
        <f t="shared" ref="EVC68" si="18364">EVC60*$C$65*$C68</f>
        <v>0</v>
      </c>
      <c r="EVE68" s="824">
        <f t="shared" ref="EVE68" si="18365">EVE60*$C$65*$C68</f>
        <v>0</v>
      </c>
      <c r="EVG68" s="824">
        <f t="shared" ref="EVG68" si="18366">EVG60*$C$65*$C68</f>
        <v>0</v>
      </c>
      <c r="EVI68" s="824">
        <f t="shared" ref="EVI68" si="18367">EVI60*$C$65*$C68</f>
        <v>0</v>
      </c>
      <c r="EVK68" s="824">
        <f t="shared" ref="EVK68" si="18368">EVK60*$C$65*$C68</f>
        <v>0</v>
      </c>
      <c r="EVM68" s="824">
        <f t="shared" ref="EVM68" si="18369">EVM60*$C$65*$C68</f>
        <v>0</v>
      </c>
      <c r="EVO68" s="824">
        <f t="shared" ref="EVO68" si="18370">EVO60*$C$65*$C68</f>
        <v>0</v>
      </c>
      <c r="EVQ68" s="824">
        <f t="shared" ref="EVQ68" si="18371">EVQ60*$C$65*$C68</f>
        <v>0</v>
      </c>
      <c r="EVS68" s="824">
        <f t="shared" ref="EVS68" si="18372">EVS60*$C$65*$C68</f>
        <v>0</v>
      </c>
      <c r="EVU68" s="824">
        <f t="shared" ref="EVU68" si="18373">EVU60*$C$65*$C68</f>
        <v>0</v>
      </c>
      <c r="EVW68" s="824">
        <f t="shared" ref="EVW68" si="18374">EVW60*$C$65*$C68</f>
        <v>0</v>
      </c>
      <c r="EVY68" s="824">
        <f t="shared" ref="EVY68" si="18375">EVY60*$C$65*$C68</f>
        <v>0</v>
      </c>
      <c r="EWA68" s="824">
        <f t="shared" ref="EWA68" si="18376">EWA60*$C$65*$C68</f>
        <v>0</v>
      </c>
      <c r="EWC68" s="824">
        <f t="shared" ref="EWC68" si="18377">EWC60*$C$65*$C68</f>
        <v>0</v>
      </c>
      <c r="EWE68" s="824">
        <f t="shared" ref="EWE68" si="18378">EWE60*$C$65*$C68</f>
        <v>0</v>
      </c>
      <c r="EWG68" s="824">
        <f t="shared" ref="EWG68" si="18379">EWG60*$C$65*$C68</f>
        <v>0</v>
      </c>
      <c r="EWI68" s="824">
        <f t="shared" ref="EWI68" si="18380">EWI60*$C$65*$C68</f>
        <v>0</v>
      </c>
      <c r="EWK68" s="824">
        <f t="shared" ref="EWK68" si="18381">EWK60*$C$65*$C68</f>
        <v>0</v>
      </c>
      <c r="EWM68" s="824">
        <f t="shared" ref="EWM68" si="18382">EWM60*$C$65*$C68</f>
        <v>0</v>
      </c>
      <c r="EWO68" s="824">
        <f t="shared" ref="EWO68" si="18383">EWO60*$C$65*$C68</f>
        <v>0</v>
      </c>
      <c r="EWQ68" s="824">
        <f t="shared" ref="EWQ68" si="18384">EWQ60*$C$65*$C68</f>
        <v>0</v>
      </c>
      <c r="EWS68" s="824">
        <f t="shared" ref="EWS68" si="18385">EWS60*$C$65*$C68</f>
        <v>0</v>
      </c>
      <c r="EWU68" s="824">
        <f t="shared" ref="EWU68" si="18386">EWU60*$C$65*$C68</f>
        <v>0</v>
      </c>
      <c r="EWW68" s="824">
        <f t="shared" ref="EWW68" si="18387">EWW60*$C$65*$C68</f>
        <v>0</v>
      </c>
      <c r="EWY68" s="824">
        <f t="shared" ref="EWY68" si="18388">EWY60*$C$65*$C68</f>
        <v>0</v>
      </c>
      <c r="EXA68" s="824">
        <f t="shared" ref="EXA68" si="18389">EXA60*$C$65*$C68</f>
        <v>0</v>
      </c>
      <c r="EXC68" s="824">
        <f t="shared" ref="EXC68" si="18390">EXC60*$C$65*$C68</f>
        <v>0</v>
      </c>
      <c r="EXE68" s="824">
        <f t="shared" ref="EXE68" si="18391">EXE60*$C$65*$C68</f>
        <v>0</v>
      </c>
      <c r="EXG68" s="824">
        <f t="shared" ref="EXG68" si="18392">EXG60*$C$65*$C68</f>
        <v>0</v>
      </c>
      <c r="EXI68" s="824">
        <f t="shared" ref="EXI68" si="18393">EXI60*$C$65*$C68</f>
        <v>0</v>
      </c>
      <c r="EXK68" s="824">
        <f t="shared" ref="EXK68" si="18394">EXK60*$C$65*$C68</f>
        <v>0</v>
      </c>
      <c r="EXM68" s="824">
        <f t="shared" ref="EXM68" si="18395">EXM60*$C$65*$C68</f>
        <v>0</v>
      </c>
      <c r="EXO68" s="824">
        <f t="shared" ref="EXO68" si="18396">EXO60*$C$65*$C68</f>
        <v>0</v>
      </c>
      <c r="EXQ68" s="824">
        <f t="shared" ref="EXQ68" si="18397">EXQ60*$C$65*$C68</f>
        <v>0</v>
      </c>
      <c r="EXS68" s="824">
        <f t="shared" ref="EXS68" si="18398">EXS60*$C$65*$C68</f>
        <v>0</v>
      </c>
      <c r="EXU68" s="824">
        <f t="shared" ref="EXU68" si="18399">EXU60*$C$65*$C68</f>
        <v>0</v>
      </c>
      <c r="EXW68" s="824">
        <f t="shared" ref="EXW68" si="18400">EXW60*$C$65*$C68</f>
        <v>0</v>
      </c>
      <c r="EXY68" s="824">
        <f t="shared" ref="EXY68" si="18401">EXY60*$C$65*$C68</f>
        <v>0</v>
      </c>
      <c r="EYA68" s="824">
        <f t="shared" ref="EYA68" si="18402">EYA60*$C$65*$C68</f>
        <v>0</v>
      </c>
      <c r="EYC68" s="824">
        <f t="shared" ref="EYC68" si="18403">EYC60*$C$65*$C68</f>
        <v>0</v>
      </c>
      <c r="EYE68" s="824">
        <f t="shared" ref="EYE68" si="18404">EYE60*$C$65*$C68</f>
        <v>0</v>
      </c>
      <c r="EYG68" s="824">
        <f t="shared" ref="EYG68" si="18405">EYG60*$C$65*$C68</f>
        <v>0</v>
      </c>
      <c r="EYI68" s="824">
        <f t="shared" ref="EYI68" si="18406">EYI60*$C$65*$C68</f>
        <v>0</v>
      </c>
      <c r="EYK68" s="824">
        <f t="shared" ref="EYK68" si="18407">EYK60*$C$65*$C68</f>
        <v>0</v>
      </c>
      <c r="EYM68" s="824">
        <f t="shared" ref="EYM68" si="18408">EYM60*$C$65*$C68</f>
        <v>0</v>
      </c>
      <c r="EYO68" s="824">
        <f t="shared" ref="EYO68" si="18409">EYO60*$C$65*$C68</f>
        <v>0</v>
      </c>
      <c r="EYQ68" s="824">
        <f t="shared" ref="EYQ68" si="18410">EYQ60*$C$65*$C68</f>
        <v>0</v>
      </c>
      <c r="EYS68" s="824">
        <f t="shared" ref="EYS68" si="18411">EYS60*$C$65*$C68</f>
        <v>0</v>
      </c>
      <c r="EYU68" s="824">
        <f t="shared" ref="EYU68" si="18412">EYU60*$C$65*$C68</f>
        <v>0</v>
      </c>
      <c r="EYW68" s="824">
        <f t="shared" ref="EYW68" si="18413">EYW60*$C$65*$C68</f>
        <v>0</v>
      </c>
      <c r="EYY68" s="824">
        <f t="shared" ref="EYY68" si="18414">EYY60*$C$65*$C68</f>
        <v>0</v>
      </c>
      <c r="EZA68" s="824">
        <f t="shared" ref="EZA68" si="18415">EZA60*$C$65*$C68</f>
        <v>0</v>
      </c>
      <c r="EZC68" s="824">
        <f t="shared" ref="EZC68" si="18416">EZC60*$C$65*$C68</f>
        <v>0</v>
      </c>
      <c r="EZE68" s="824">
        <f t="shared" ref="EZE68" si="18417">EZE60*$C$65*$C68</f>
        <v>0</v>
      </c>
      <c r="EZG68" s="824">
        <f t="shared" ref="EZG68" si="18418">EZG60*$C$65*$C68</f>
        <v>0</v>
      </c>
      <c r="EZI68" s="824">
        <f t="shared" ref="EZI68" si="18419">EZI60*$C$65*$C68</f>
        <v>0</v>
      </c>
      <c r="EZK68" s="824">
        <f t="shared" ref="EZK68" si="18420">EZK60*$C$65*$C68</f>
        <v>0</v>
      </c>
      <c r="EZM68" s="824">
        <f t="shared" ref="EZM68" si="18421">EZM60*$C$65*$C68</f>
        <v>0</v>
      </c>
      <c r="EZO68" s="824">
        <f t="shared" ref="EZO68" si="18422">EZO60*$C$65*$C68</f>
        <v>0</v>
      </c>
      <c r="EZQ68" s="824">
        <f t="shared" ref="EZQ68" si="18423">EZQ60*$C$65*$C68</f>
        <v>0</v>
      </c>
      <c r="EZS68" s="824">
        <f t="shared" ref="EZS68" si="18424">EZS60*$C$65*$C68</f>
        <v>0</v>
      </c>
      <c r="EZU68" s="824">
        <f t="shared" ref="EZU68" si="18425">EZU60*$C$65*$C68</f>
        <v>0</v>
      </c>
      <c r="EZW68" s="824">
        <f t="shared" ref="EZW68" si="18426">EZW60*$C$65*$C68</f>
        <v>0</v>
      </c>
      <c r="EZY68" s="824">
        <f t="shared" ref="EZY68" si="18427">EZY60*$C$65*$C68</f>
        <v>0</v>
      </c>
      <c r="FAA68" s="824">
        <f t="shared" ref="FAA68" si="18428">FAA60*$C$65*$C68</f>
        <v>0</v>
      </c>
      <c r="FAC68" s="824">
        <f t="shared" ref="FAC68" si="18429">FAC60*$C$65*$C68</f>
        <v>0</v>
      </c>
      <c r="FAE68" s="824">
        <f t="shared" ref="FAE68" si="18430">FAE60*$C$65*$C68</f>
        <v>0</v>
      </c>
      <c r="FAG68" s="824">
        <f t="shared" ref="FAG68" si="18431">FAG60*$C$65*$C68</f>
        <v>0</v>
      </c>
      <c r="FAI68" s="824">
        <f t="shared" ref="FAI68" si="18432">FAI60*$C$65*$C68</f>
        <v>0</v>
      </c>
      <c r="FAK68" s="824">
        <f t="shared" ref="FAK68" si="18433">FAK60*$C$65*$C68</f>
        <v>0</v>
      </c>
      <c r="FAM68" s="824">
        <f t="shared" ref="FAM68" si="18434">FAM60*$C$65*$C68</f>
        <v>0</v>
      </c>
      <c r="FAO68" s="824">
        <f t="shared" ref="FAO68" si="18435">FAO60*$C$65*$C68</f>
        <v>0</v>
      </c>
      <c r="FAQ68" s="824">
        <f t="shared" ref="FAQ68" si="18436">FAQ60*$C$65*$C68</f>
        <v>0</v>
      </c>
      <c r="FAS68" s="824">
        <f t="shared" ref="FAS68" si="18437">FAS60*$C$65*$C68</f>
        <v>0</v>
      </c>
      <c r="FAU68" s="824">
        <f t="shared" ref="FAU68" si="18438">FAU60*$C$65*$C68</f>
        <v>0</v>
      </c>
      <c r="FAW68" s="824">
        <f t="shared" ref="FAW68" si="18439">FAW60*$C$65*$C68</f>
        <v>0</v>
      </c>
      <c r="FAY68" s="824">
        <f t="shared" ref="FAY68" si="18440">FAY60*$C$65*$C68</f>
        <v>0</v>
      </c>
      <c r="FBA68" s="824">
        <f t="shared" ref="FBA68" si="18441">FBA60*$C$65*$C68</f>
        <v>0</v>
      </c>
      <c r="FBC68" s="824">
        <f t="shared" ref="FBC68" si="18442">FBC60*$C$65*$C68</f>
        <v>0</v>
      </c>
      <c r="FBE68" s="824">
        <f t="shared" ref="FBE68" si="18443">FBE60*$C$65*$C68</f>
        <v>0</v>
      </c>
      <c r="FBG68" s="824">
        <f t="shared" ref="FBG68" si="18444">FBG60*$C$65*$C68</f>
        <v>0</v>
      </c>
      <c r="FBI68" s="824">
        <f t="shared" ref="FBI68" si="18445">FBI60*$C$65*$C68</f>
        <v>0</v>
      </c>
      <c r="FBK68" s="824">
        <f t="shared" ref="FBK68" si="18446">FBK60*$C$65*$C68</f>
        <v>0</v>
      </c>
      <c r="FBM68" s="824">
        <f t="shared" ref="FBM68" si="18447">FBM60*$C$65*$C68</f>
        <v>0</v>
      </c>
      <c r="FBO68" s="824">
        <f t="shared" ref="FBO68" si="18448">FBO60*$C$65*$C68</f>
        <v>0</v>
      </c>
      <c r="FBQ68" s="824">
        <f t="shared" ref="FBQ68" si="18449">FBQ60*$C$65*$C68</f>
        <v>0</v>
      </c>
      <c r="FBS68" s="824">
        <f t="shared" ref="FBS68" si="18450">FBS60*$C$65*$C68</f>
        <v>0</v>
      </c>
      <c r="FBU68" s="824">
        <f t="shared" ref="FBU68" si="18451">FBU60*$C$65*$C68</f>
        <v>0</v>
      </c>
      <c r="FBW68" s="824">
        <f t="shared" ref="FBW68" si="18452">FBW60*$C$65*$C68</f>
        <v>0</v>
      </c>
      <c r="FBY68" s="824">
        <f t="shared" ref="FBY68" si="18453">FBY60*$C$65*$C68</f>
        <v>0</v>
      </c>
      <c r="FCA68" s="824">
        <f t="shared" ref="FCA68" si="18454">FCA60*$C$65*$C68</f>
        <v>0</v>
      </c>
      <c r="FCC68" s="824">
        <f t="shared" ref="FCC68" si="18455">FCC60*$C$65*$C68</f>
        <v>0</v>
      </c>
      <c r="FCE68" s="824">
        <f t="shared" ref="FCE68" si="18456">FCE60*$C$65*$C68</f>
        <v>0</v>
      </c>
      <c r="FCG68" s="824">
        <f t="shared" ref="FCG68" si="18457">FCG60*$C$65*$C68</f>
        <v>0</v>
      </c>
      <c r="FCI68" s="824">
        <f t="shared" ref="FCI68" si="18458">FCI60*$C$65*$C68</f>
        <v>0</v>
      </c>
      <c r="FCK68" s="824">
        <f t="shared" ref="FCK68" si="18459">FCK60*$C$65*$C68</f>
        <v>0</v>
      </c>
      <c r="FCM68" s="824">
        <f t="shared" ref="FCM68" si="18460">FCM60*$C$65*$C68</f>
        <v>0</v>
      </c>
      <c r="FCO68" s="824">
        <f t="shared" ref="FCO68" si="18461">FCO60*$C$65*$C68</f>
        <v>0</v>
      </c>
      <c r="FCQ68" s="824">
        <f t="shared" ref="FCQ68" si="18462">FCQ60*$C$65*$C68</f>
        <v>0</v>
      </c>
      <c r="FCS68" s="824">
        <f t="shared" ref="FCS68" si="18463">FCS60*$C$65*$C68</f>
        <v>0</v>
      </c>
      <c r="FCU68" s="824">
        <f t="shared" ref="FCU68" si="18464">FCU60*$C$65*$C68</f>
        <v>0</v>
      </c>
      <c r="FCW68" s="824">
        <f t="shared" ref="FCW68" si="18465">FCW60*$C$65*$C68</f>
        <v>0</v>
      </c>
      <c r="FCY68" s="824">
        <f t="shared" ref="FCY68" si="18466">FCY60*$C$65*$C68</f>
        <v>0</v>
      </c>
      <c r="FDA68" s="824">
        <f t="shared" ref="FDA68" si="18467">FDA60*$C$65*$C68</f>
        <v>0</v>
      </c>
      <c r="FDC68" s="824">
        <f t="shared" ref="FDC68" si="18468">FDC60*$C$65*$C68</f>
        <v>0</v>
      </c>
      <c r="FDE68" s="824">
        <f t="shared" ref="FDE68" si="18469">FDE60*$C$65*$C68</f>
        <v>0</v>
      </c>
      <c r="FDG68" s="824">
        <f t="shared" ref="FDG68" si="18470">FDG60*$C$65*$C68</f>
        <v>0</v>
      </c>
      <c r="FDI68" s="824">
        <f t="shared" ref="FDI68" si="18471">FDI60*$C$65*$C68</f>
        <v>0</v>
      </c>
      <c r="FDK68" s="824">
        <f t="shared" ref="FDK68" si="18472">FDK60*$C$65*$C68</f>
        <v>0</v>
      </c>
      <c r="FDM68" s="824">
        <f t="shared" ref="FDM68" si="18473">FDM60*$C$65*$C68</f>
        <v>0</v>
      </c>
      <c r="FDO68" s="824">
        <f t="shared" ref="FDO68" si="18474">FDO60*$C$65*$C68</f>
        <v>0</v>
      </c>
      <c r="FDQ68" s="824">
        <f t="shared" ref="FDQ68" si="18475">FDQ60*$C$65*$C68</f>
        <v>0</v>
      </c>
      <c r="FDS68" s="824">
        <f t="shared" ref="FDS68" si="18476">FDS60*$C$65*$C68</f>
        <v>0</v>
      </c>
      <c r="FDU68" s="824">
        <f t="shared" ref="FDU68" si="18477">FDU60*$C$65*$C68</f>
        <v>0</v>
      </c>
      <c r="FDW68" s="824">
        <f t="shared" ref="FDW68" si="18478">FDW60*$C$65*$C68</f>
        <v>0</v>
      </c>
      <c r="FDY68" s="824">
        <f t="shared" ref="FDY68" si="18479">FDY60*$C$65*$C68</f>
        <v>0</v>
      </c>
      <c r="FEA68" s="824">
        <f t="shared" ref="FEA68" si="18480">FEA60*$C$65*$C68</f>
        <v>0</v>
      </c>
      <c r="FEC68" s="824">
        <f t="shared" ref="FEC68" si="18481">FEC60*$C$65*$C68</f>
        <v>0</v>
      </c>
      <c r="FEE68" s="824">
        <f t="shared" ref="FEE68" si="18482">FEE60*$C$65*$C68</f>
        <v>0</v>
      </c>
      <c r="FEG68" s="824">
        <f t="shared" ref="FEG68" si="18483">FEG60*$C$65*$C68</f>
        <v>0</v>
      </c>
      <c r="FEI68" s="824">
        <f t="shared" ref="FEI68" si="18484">FEI60*$C$65*$C68</f>
        <v>0</v>
      </c>
      <c r="FEK68" s="824">
        <f t="shared" ref="FEK68" si="18485">FEK60*$C$65*$C68</f>
        <v>0</v>
      </c>
      <c r="FEM68" s="824">
        <f t="shared" ref="FEM68" si="18486">FEM60*$C$65*$C68</f>
        <v>0</v>
      </c>
      <c r="FEO68" s="824">
        <f t="shared" ref="FEO68" si="18487">FEO60*$C$65*$C68</f>
        <v>0</v>
      </c>
      <c r="FEQ68" s="824">
        <f t="shared" ref="FEQ68" si="18488">FEQ60*$C$65*$C68</f>
        <v>0</v>
      </c>
      <c r="FES68" s="824">
        <f t="shared" ref="FES68" si="18489">FES60*$C$65*$C68</f>
        <v>0</v>
      </c>
      <c r="FEU68" s="824">
        <f t="shared" ref="FEU68" si="18490">FEU60*$C$65*$C68</f>
        <v>0</v>
      </c>
      <c r="FEW68" s="824">
        <f t="shared" ref="FEW68" si="18491">FEW60*$C$65*$C68</f>
        <v>0</v>
      </c>
      <c r="FEY68" s="824">
        <f t="shared" ref="FEY68" si="18492">FEY60*$C$65*$C68</f>
        <v>0</v>
      </c>
      <c r="FFA68" s="824">
        <f t="shared" ref="FFA68" si="18493">FFA60*$C$65*$C68</f>
        <v>0</v>
      </c>
      <c r="FFC68" s="824">
        <f t="shared" ref="FFC68" si="18494">FFC60*$C$65*$C68</f>
        <v>0</v>
      </c>
      <c r="FFE68" s="824">
        <f t="shared" ref="FFE68" si="18495">FFE60*$C$65*$C68</f>
        <v>0</v>
      </c>
      <c r="FFG68" s="824">
        <f t="shared" ref="FFG68" si="18496">FFG60*$C$65*$C68</f>
        <v>0</v>
      </c>
      <c r="FFI68" s="824">
        <f t="shared" ref="FFI68" si="18497">FFI60*$C$65*$C68</f>
        <v>0</v>
      </c>
      <c r="FFK68" s="824">
        <f t="shared" ref="FFK68" si="18498">FFK60*$C$65*$C68</f>
        <v>0</v>
      </c>
      <c r="FFM68" s="824">
        <f t="shared" ref="FFM68" si="18499">FFM60*$C$65*$C68</f>
        <v>0</v>
      </c>
      <c r="FFO68" s="824">
        <f t="shared" ref="FFO68" si="18500">FFO60*$C$65*$C68</f>
        <v>0</v>
      </c>
      <c r="FFQ68" s="824">
        <f t="shared" ref="FFQ68" si="18501">FFQ60*$C$65*$C68</f>
        <v>0</v>
      </c>
      <c r="FFS68" s="824">
        <f t="shared" ref="FFS68" si="18502">FFS60*$C$65*$C68</f>
        <v>0</v>
      </c>
      <c r="FFU68" s="824">
        <f t="shared" ref="FFU68" si="18503">FFU60*$C$65*$C68</f>
        <v>0</v>
      </c>
      <c r="FFW68" s="824">
        <f t="shared" ref="FFW68" si="18504">FFW60*$C$65*$C68</f>
        <v>0</v>
      </c>
      <c r="FFY68" s="824">
        <f t="shared" ref="FFY68" si="18505">FFY60*$C$65*$C68</f>
        <v>0</v>
      </c>
      <c r="FGA68" s="824">
        <f t="shared" ref="FGA68" si="18506">FGA60*$C$65*$C68</f>
        <v>0</v>
      </c>
      <c r="FGC68" s="824">
        <f t="shared" ref="FGC68" si="18507">FGC60*$C$65*$C68</f>
        <v>0</v>
      </c>
      <c r="FGE68" s="824">
        <f t="shared" ref="FGE68" si="18508">FGE60*$C$65*$C68</f>
        <v>0</v>
      </c>
      <c r="FGG68" s="824">
        <f t="shared" ref="FGG68" si="18509">FGG60*$C$65*$C68</f>
        <v>0</v>
      </c>
      <c r="FGI68" s="824">
        <f t="shared" ref="FGI68" si="18510">FGI60*$C$65*$C68</f>
        <v>0</v>
      </c>
      <c r="FGK68" s="824">
        <f t="shared" ref="FGK68" si="18511">FGK60*$C$65*$C68</f>
        <v>0</v>
      </c>
      <c r="FGM68" s="824">
        <f t="shared" ref="FGM68" si="18512">FGM60*$C$65*$C68</f>
        <v>0</v>
      </c>
      <c r="FGO68" s="824">
        <f t="shared" ref="FGO68" si="18513">FGO60*$C$65*$C68</f>
        <v>0</v>
      </c>
      <c r="FGQ68" s="824">
        <f t="shared" ref="FGQ68" si="18514">FGQ60*$C$65*$C68</f>
        <v>0</v>
      </c>
      <c r="FGS68" s="824">
        <f t="shared" ref="FGS68" si="18515">FGS60*$C$65*$C68</f>
        <v>0</v>
      </c>
      <c r="FGU68" s="824">
        <f t="shared" ref="FGU68" si="18516">FGU60*$C$65*$C68</f>
        <v>0</v>
      </c>
      <c r="FGW68" s="824">
        <f t="shared" ref="FGW68" si="18517">FGW60*$C$65*$C68</f>
        <v>0</v>
      </c>
      <c r="FGY68" s="824">
        <f t="shared" ref="FGY68" si="18518">FGY60*$C$65*$C68</f>
        <v>0</v>
      </c>
      <c r="FHA68" s="824">
        <f t="shared" ref="FHA68" si="18519">FHA60*$C$65*$C68</f>
        <v>0</v>
      </c>
      <c r="FHC68" s="824">
        <f t="shared" ref="FHC68" si="18520">FHC60*$C$65*$C68</f>
        <v>0</v>
      </c>
      <c r="FHE68" s="824">
        <f t="shared" ref="FHE68" si="18521">FHE60*$C$65*$C68</f>
        <v>0</v>
      </c>
      <c r="FHG68" s="824">
        <f t="shared" ref="FHG68" si="18522">FHG60*$C$65*$C68</f>
        <v>0</v>
      </c>
      <c r="FHI68" s="824">
        <f t="shared" ref="FHI68" si="18523">FHI60*$C$65*$C68</f>
        <v>0</v>
      </c>
      <c r="FHK68" s="824">
        <f t="shared" ref="FHK68" si="18524">FHK60*$C$65*$C68</f>
        <v>0</v>
      </c>
      <c r="FHM68" s="824">
        <f t="shared" ref="FHM68" si="18525">FHM60*$C$65*$C68</f>
        <v>0</v>
      </c>
      <c r="FHO68" s="824">
        <f t="shared" ref="FHO68" si="18526">FHO60*$C$65*$C68</f>
        <v>0</v>
      </c>
      <c r="FHQ68" s="824">
        <f t="shared" ref="FHQ68" si="18527">FHQ60*$C$65*$C68</f>
        <v>0</v>
      </c>
      <c r="FHS68" s="824">
        <f t="shared" ref="FHS68" si="18528">FHS60*$C$65*$C68</f>
        <v>0</v>
      </c>
      <c r="FHU68" s="824">
        <f t="shared" ref="FHU68" si="18529">FHU60*$C$65*$C68</f>
        <v>0</v>
      </c>
      <c r="FHW68" s="824">
        <f t="shared" ref="FHW68" si="18530">FHW60*$C$65*$C68</f>
        <v>0</v>
      </c>
      <c r="FHY68" s="824">
        <f t="shared" ref="FHY68" si="18531">FHY60*$C$65*$C68</f>
        <v>0</v>
      </c>
      <c r="FIA68" s="824">
        <f t="shared" ref="FIA68" si="18532">FIA60*$C$65*$C68</f>
        <v>0</v>
      </c>
      <c r="FIC68" s="824">
        <f t="shared" ref="FIC68" si="18533">FIC60*$C$65*$C68</f>
        <v>0</v>
      </c>
      <c r="FIE68" s="824">
        <f t="shared" ref="FIE68" si="18534">FIE60*$C$65*$C68</f>
        <v>0</v>
      </c>
      <c r="FIG68" s="824">
        <f t="shared" ref="FIG68" si="18535">FIG60*$C$65*$C68</f>
        <v>0</v>
      </c>
      <c r="FII68" s="824">
        <f t="shared" ref="FII68" si="18536">FII60*$C$65*$C68</f>
        <v>0</v>
      </c>
      <c r="FIK68" s="824">
        <f t="shared" ref="FIK68" si="18537">FIK60*$C$65*$C68</f>
        <v>0</v>
      </c>
      <c r="FIM68" s="824">
        <f t="shared" ref="FIM68" si="18538">FIM60*$C$65*$C68</f>
        <v>0</v>
      </c>
      <c r="FIO68" s="824">
        <f t="shared" ref="FIO68" si="18539">FIO60*$C$65*$C68</f>
        <v>0</v>
      </c>
      <c r="FIQ68" s="824">
        <f t="shared" ref="FIQ68" si="18540">FIQ60*$C$65*$C68</f>
        <v>0</v>
      </c>
      <c r="FIS68" s="824">
        <f t="shared" ref="FIS68" si="18541">FIS60*$C$65*$C68</f>
        <v>0</v>
      </c>
      <c r="FIU68" s="824">
        <f t="shared" ref="FIU68" si="18542">FIU60*$C$65*$C68</f>
        <v>0</v>
      </c>
      <c r="FIW68" s="824">
        <f t="shared" ref="FIW68" si="18543">FIW60*$C$65*$C68</f>
        <v>0</v>
      </c>
      <c r="FIY68" s="824">
        <f t="shared" ref="FIY68" si="18544">FIY60*$C$65*$C68</f>
        <v>0</v>
      </c>
      <c r="FJA68" s="824">
        <f t="shared" ref="FJA68" si="18545">FJA60*$C$65*$C68</f>
        <v>0</v>
      </c>
      <c r="FJC68" s="824">
        <f t="shared" ref="FJC68" si="18546">FJC60*$C$65*$C68</f>
        <v>0</v>
      </c>
      <c r="FJE68" s="824">
        <f t="shared" ref="FJE68" si="18547">FJE60*$C$65*$C68</f>
        <v>0</v>
      </c>
      <c r="FJG68" s="824">
        <f t="shared" ref="FJG68" si="18548">FJG60*$C$65*$C68</f>
        <v>0</v>
      </c>
      <c r="FJI68" s="824">
        <f t="shared" ref="FJI68" si="18549">FJI60*$C$65*$C68</f>
        <v>0</v>
      </c>
      <c r="FJK68" s="824">
        <f t="shared" ref="FJK68" si="18550">FJK60*$C$65*$C68</f>
        <v>0</v>
      </c>
      <c r="FJM68" s="824">
        <f t="shared" ref="FJM68" si="18551">FJM60*$C$65*$C68</f>
        <v>0</v>
      </c>
      <c r="FJO68" s="824">
        <f t="shared" ref="FJO68" si="18552">FJO60*$C$65*$C68</f>
        <v>0</v>
      </c>
      <c r="FJQ68" s="824">
        <f t="shared" ref="FJQ68" si="18553">FJQ60*$C$65*$C68</f>
        <v>0</v>
      </c>
      <c r="FJS68" s="824">
        <f t="shared" ref="FJS68" si="18554">FJS60*$C$65*$C68</f>
        <v>0</v>
      </c>
      <c r="FJU68" s="824">
        <f t="shared" ref="FJU68" si="18555">FJU60*$C$65*$C68</f>
        <v>0</v>
      </c>
      <c r="FJW68" s="824">
        <f t="shared" ref="FJW68" si="18556">FJW60*$C$65*$C68</f>
        <v>0</v>
      </c>
      <c r="FJY68" s="824">
        <f t="shared" ref="FJY68" si="18557">FJY60*$C$65*$C68</f>
        <v>0</v>
      </c>
      <c r="FKA68" s="824">
        <f t="shared" ref="FKA68" si="18558">FKA60*$C$65*$C68</f>
        <v>0</v>
      </c>
      <c r="FKC68" s="824">
        <f t="shared" ref="FKC68" si="18559">FKC60*$C$65*$C68</f>
        <v>0</v>
      </c>
      <c r="FKE68" s="824">
        <f t="shared" ref="FKE68" si="18560">FKE60*$C$65*$C68</f>
        <v>0</v>
      </c>
      <c r="FKG68" s="824">
        <f t="shared" ref="FKG68" si="18561">FKG60*$C$65*$C68</f>
        <v>0</v>
      </c>
      <c r="FKI68" s="824">
        <f t="shared" ref="FKI68" si="18562">FKI60*$C$65*$C68</f>
        <v>0</v>
      </c>
      <c r="FKK68" s="824">
        <f t="shared" ref="FKK68" si="18563">FKK60*$C$65*$C68</f>
        <v>0</v>
      </c>
      <c r="FKM68" s="824">
        <f t="shared" ref="FKM68" si="18564">FKM60*$C$65*$C68</f>
        <v>0</v>
      </c>
      <c r="FKO68" s="824">
        <f t="shared" ref="FKO68" si="18565">FKO60*$C$65*$C68</f>
        <v>0</v>
      </c>
      <c r="FKQ68" s="824">
        <f t="shared" ref="FKQ68" si="18566">FKQ60*$C$65*$C68</f>
        <v>0</v>
      </c>
      <c r="FKS68" s="824">
        <f t="shared" ref="FKS68" si="18567">FKS60*$C$65*$C68</f>
        <v>0</v>
      </c>
      <c r="FKU68" s="824">
        <f t="shared" ref="FKU68" si="18568">FKU60*$C$65*$C68</f>
        <v>0</v>
      </c>
      <c r="FKW68" s="824">
        <f t="shared" ref="FKW68" si="18569">FKW60*$C$65*$C68</f>
        <v>0</v>
      </c>
      <c r="FKY68" s="824">
        <f t="shared" ref="FKY68" si="18570">FKY60*$C$65*$C68</f>
        <v>0</v>
      </c>
      <c r="FLA68" s="824">
        <f t="shared" ref="FLA68" si="18571">FLA60*$C$65*$C68</f>
        <v>0</v>
      </c>
      <c r="FLC68" s="824">
        <f t="shared" ref="FLC68" si="18572">FLC60*$C$65*$C68</f>
        <v>0</v>
      </c>
      <c r="FLE68" s="824">
        <f t="shared" ref="FLE68" si="18573">FLE60*$C$65*$C68</f>
        <v>0</v>
      </c>
      <c r="FLG68" s="824">
        <f t="shared" ref="FLG68" si="18574">FLG60*$C$65*$C68</f>
        <v>0</v>
      </c>
      <c r="FLI68" s="824">
        <f t="shared" ref="FLI68" si="18575">FLI60*$C$65*$C68</f>
        <v>0</v>
      </c>
      <c r="FLK68" s="824">
        <f t="shared" ref="FLK68" si="18576">FLK60*$C$65*$C68</f>
        <v>0</v>
      </c>
      <c r="FLM68" s="824">
        <f t="shared" ref="FLM68" si="18577">FLM60*$C$65*$C68</f>
        <v>0</v>
      </c>
      <c r="FLO68" s="824">
        <f t="shared" ref="FLO68" si="18578">FLO60*$C$65*$C68</f>
        <v>0</v>
      </c>
      <c r="FLQ68" s="824">
        <f t="shared" ref="FLQ68" si="18579">FLQ60*$C$65*$C68</f>
        <v>0</v>
      </c>
      <c r="FLS68" s="824">
        <f t="shared" ref="FLS68" si="18580">FLS60*$C$65*$C68</f>
        <v>0</v>
      </c>
      <c r="FLU68" s="824">
        <f t="shared" ref="FLU68" si="18581">FLU60*$C$65*$C68</f>
        <v>0</v>
      </c>
      <c r="FLW68" s="824">
        <f t="shared" ref="FLW68" si="18582">FLW60*$C$65*$C68</f>
        <v>0</v>
      </c>
      <c r="FLY68" s="824">
        <f t="shared" ref="FLY68" si="18583">FLY60*$C$65*$C68</f>
        <v>0</v>
      </c>
      <c r="FMA68" s="824">
        <f t="shared" ref="FMA68" si="18584">FMA60*$C$65*$C68</f>
        <v>0</v>
      </c>
      <c r="FMC68" s="824">
        <f t="shared" ref="FMC68" si="18585">FMC60*$C$65*$C68</f>
        <v>0</v>
      </c>
      <c r="FME68" s="824">
        <f t="shared" ref="FME68" si="18586">FME60*$C$65*$C68</f>
        <v>0</v>
      </c>
      <c r="FMG68" s="824">
        <f t="shared" ref="FMG68" si="18587">FMG60*$C$65*$C68</f>
        <v>0</v>
      </c>
      <c r="FMI68" s="824">
        <f t="shared" ref="FMI68" si="18588">FMI60*$C$65*$C68</f>
        <v>0</v>
      </c>
      <c r="FMK68" s="824">
        <f t="shared" ref="FMK68" si="18589">FMK60*$C$65*$C68</f>
        <v>0</v>
      </c>
      <c r="FMM68" s="824">
        <f t="shared" ref="FMM68" si="18590">FMM60*$C$65*$C68</f>
        <v>0</v>
      </c>
      <c r="FMO68" s="824">
        <f t="shared" ref="FMO68" si="18591">FMO60*$C$65*$C68</f>
        <v>0</v>
      </c>
      <c r="FMQ68" s="824">
        <f t="shared" ref="FMQ68" si="18592">FMQ60*$C$65*$C68</f>
        <v>0</v>
      </c>
      <c r="FMS68" s="824">
        <f t="shared" ref="FMS68" si="18593">FMS60*$C$65*$C68</f>
        <v>0</v>
      </c>
      <c r="FMU68" s="824">
        <f t="shared" ref="FMU68" si="18594">FMU60*$C$65*$C68</f>
        <v>0</v>
      </c>
      <c r="FMW68" s="824">
        <f t="shared" ref="FMW68" si="18595">FMW60*$C$65*$C68</f>
        <v>0</v>
      </c>
      <c r="FMY68" s="824">
        <f t="shared" ref="FMY68" si="18596">FMY60*$C$65*$C68</f>
        <v>0</v>
      </c>
      <c r="FNA68" s="824">
        <f t="shared" ref="FNA68" si="18597">FNA60*$C$65*$C68</f>
        <v>0</v>
      </c>
      <c r="FNC68" s="824">
        <f t="shared" ref="FNC68" si="18598">FNC60*$C$65*$C68</f>
        <v>0</v>
      </c>
      <c r="FNE68" s="824">
        <f t="shared" ref="FNE68" si="18599">FNE60*$C$65*$C68</f>
        <v>0</v>
      </c>
      <c r="FNG68" s="824">
        <f t="shared" ref="FNG68" si="18600">FNG60*$C$65*$C68</f>
        <v>0</v>
      </c>
      <c r="FNI68" s="824">
        <f t="shared" ref="FNI68" si="18601">FNI60*$C$65*$C68</f>
        <v>0</v>
      </c>
      <c r="FNK68" s="824">
        <f t="shared" ref="FNK68" si="18602">FNK60*$C$65*$C68</f>
        <v>0</v>
      </c>
      <c r="FNM68" s="824">
        <f t="shared" ref="FNM68" si="18603">FNM60*$C$65*$C68</f>
        <v>0</v>
      </c>
      <c r="FNO68" s="824">
        <f t="shared" ref="FNO68" si="18604">FNO60*$C$65*$C68</f>
        <v>0</v>
      </c>
      <c r="FNQ68" s="824">
        <f t="shared" ref="FNQ68" si="18605">FNQ60*$C$65*$C68</f>
        <v>0</v>
      </c>
      <c r="FNS68" s="824">
        <f t="shared" ref="FNS68" si="18606">FNS60*$C$65*$C68</f>
        <v>0</v>
      </c>
      <c r="FNU68" s="824">
        <f t="shared" ref="FNU68" si="18607">FNU60*$C$65*$C68</f>
        <v>0</v>
      </c>
      <c r="FNW68" s="824">
        <f t="shared" ref="FNW68" si="18608">FNW60*$C$65*$C68</f>
        <v>0</v>
      </c>
      <c r="FNY68" s="824">
        <f t="shared" ref="FNY68" si="18609">FNY60*$C$65*$C68</f>
        <v>0</v>
      </c>
      <c r="FOA68" s="824">
        <f t="shared" ref="FOA68" si="18610">FOA60*$C$65*$C68</f>
        <v>0</v>
      </c>
      <c r="FOC68" s="824">
        <f t="shared" ref="FOC68" si="18611">FOC60*$C$65*$C68</f>
        <v>0</v>
      </c>
      <c r="FOE68" s="824">
        <f t="shared" ref="FOE68" si="18612">FOE60*$C$65*$C68</f>
        <v>0</v>
      </c>
      <c r="FOG68" s="824">
        <f t="shared" ref="FOG68" si="18613">FOG60*$C$65*$C68</f>
        <v>0</v>
      </c>
      <c r="FOI68" s="824">
        <f t="shared" ref="FOI68" si="18614">FOI60*$C$65*$C68</f>
        <v>0</v>
      </c>
      <c r="FOK68" s="824">
        <f t="shared" ref="FOK68" si="18615">FOK60*$C$65*$C68</f>
        <v>0</v>
      </c>
      <c r="FOM68" s="824">
        <f t="shared" ref="FOM68" si="18616">FOM60*$C$65*$C68</f>
        <v>0</v>
      </c>
      <c r="FOO68" s="824">
        <f t="shared" ref="FOO68" si="18617">FOO60*$C$65*$C68</f>
        <v>0</v>
      </c>
      <c r="FOQ68" s="824">
        <f t="shared" ref="FOQ68" si="18618">FOQ60*$C$65*$C68</f>
        <v>0</v>
      </c>
      <c r="FOS68" s="824">
        <f t="shared" ref="FOS68" si="18619">FOS60*$C$65*$C68</f>
        <v>0</v>
      </c>
      <c r="FOU68" s="824">
        <f t="shared" ref="FOU68" si="18620">FOU60*$C$65*$C68</f>
        <v>0</v>
      </c>
      <c r="FOW68" s="824">
        <f t="shared" ref="FOW68" si="18621">FOW60*$C$65*$C68</f>
        <v>0</v>
      </c>
      <c r="FOY68" s="824">
        <f t="shared" ref="FOY68" si="18622">FOY60*$C$65*$C68</f>
        <v>0</v>
      </c>
      <c r="FPA68" s="824">
        <f t="shared" ref="FPA68" si="18623">FPA60*$C$65*$C68</f>
        <v>0</v>
      </c>
      <c r="FPC68" s="824">
        <f t="shared" ref="FPC68" si="18624">FPC60*$C$65*$C68</f>
        <v>0</v>
      </c>
      <c r="FPE68" s="824">
        <f t="shared" ref="FPE68" si="18625">FPE60*$C$65*$C68</f>
        <v>0</v>
      </c>
      <c r="FPG68" s="824">
        <f t="shared" ref="FPG68" si="18626">FPG60*$C$65*$C68</f>
        <v>0</v>
      </c>
      <c r="FPI68" s="824">
        <f t="shared" ref="FPI68" si="18627">FPI60*$C$65*$C68</f>
        <v>0</v>
      </c>
      <c r="FPK68" s="824">
        <f t="shared" ref="FPK68" si="18628">FPK60*$C$65*$C68</f>
        <v>0</v>
      </c>
      <c r="FPM68" s="824">
        <f t="shared" ref="FPM68" si="18629">FPM60*$C$65*$C68</f>
        <v>0</v>
      </c>
      <c r="FPO68" s="824">
        <f t="shared" ref="FPO68" si="18630">FPO60*$C$65*$C68</f>
        <v>0</v>
      </c>
      <c r="FPQ68" s="824">
        <f t="shared" ref="FPQ68" si="18631">FPQ60*$C$65*$C68</f>
        <v>0</v>
      </c>
      <c r="FPS68" s="824">
        <f t="shared" ref="FPS68" si="18632">FPS60*$C$65*$C68</f>
        <v>0</v>
      </c>
      <c r="FPU68" s="824">
        <f t="shared" ref="FPU68" si="18633">FPU60*$C$65*$C68</f>
        <v>0</v>
      </c>
      <c r="FPW68" s="824">
        <f t="shared" ref="FPW68" si="18634">FPW60*$C$65*$C68</f>
        <v>0</v>
      </c>
      <c r="FPY68" s="824">
        <f t="shared" ref="FPY68" si="18635">FPY60*$C$65*$C68</f>
        <v>0</v>
      </c>
      <c r="FQA68" s="824">
        <f t="shared" ref="FQA68" si="18636">FQA60*$C$65*$C68</f>
        <v>0</v>
      </c>
      <c r="FQC68" s="824">
        <f t="shared" ref="FQC68" si="18637">FQC60*$C$65*$C68</f>
        <v>0</v>
      </c>
      <c r="FQE68" s="824">
        <f t="shared" ref="FQE68" si="18638">FQE60*$C$65*$C68</f>
        <v>0</v>
      </c>
      <c r="FQG68" s="824">
        <f t="shared" ref="FQG68" si="18639">FQG60*$C$65*$C68</f>
        <v>0</v>
      </c>
      <c r="FQI68" s="824">
        <f t="shared" ref="FQI68" si="18640">FQI60*$C$65*$C68</f>
        <v>0</v>
      </c>
      <c r="FQK68" s="824">
        <f t="shared" ref="FQK68" si="18641">FQK60*$C$65*$C68</f>
        <v>0</v>
      </c>
      <c r="FQM68" s="824">
        <f t="shared" ref="FQM68" si="18642">FQM60*$C$65*$C68</f>
        <v>0</v>
      </c>
      <c r="FQO68" s="824">
        <f t="shared" ref="FQO68" si="18643">FQO60*$C$65*$C68</f>
        <v>0</v>
      </c>
      <c r="FQQ68" s="824">
        <f t="shared" ref="FQQ68" si="18644">FQQ60*$C$65*$C68</f>
        <v>0</v>
      </c>
      <c r="FQS68" s="824">
        <f t="shared" ref="FQS68" si="18645">FQS60*$C$65*$C68</f>
        <v>0</v>
      </c>
      <c r="FQU68" s="824">
        <f t="shared" ref="FQU68" si="18646">FQU60*$C$65*$C68</f>
        <v>0</v>
      </c>
      <c r="FQW68" s="824">
        <f t="shared" ref="FQW68" si="18647">FQW60*$C$65*$C68</f>
        <v>0</v>
      </c>
      <c r="FQY68" s="824">
        <f t="shared" ref="FQY68" si="18648">FQY60*$C$65*$C68</f>
        <v>0</v>
      </c>
      <c r="FRA68" s="824">
        <f t="shared" ref="FRA68" si="18649">FRA60*$C$65*$C68</f>
        <v>0</v>
      </c>
      <c r="FRC68" s="824">
        <f t="shared" ref="FRC68" si="18650">FRC60*$C$65*$C68</f>
        <v>0</v>
      </c>
      <c r="FRE68" s="824">
        <f t="shared" ref="FRE68" si="18651">FRE60*$C$65*$C68</f>
        <v>0</v>
      </c>
      <c r="FRG68" s="824">
        <f t="shared" ref="FRG68" si="18652">FRG60*$C$65*$C68</f>
        <v>0</v>
      </c>
      <c r="FRI68" s="824">
        <f t="shared" ref="FRI68" si="18653">FRI60*$C$65*$C68</f>
        <v>0</v>
      </c>
      <c r="FRK68" s="824">
        <f t="shared" ref="FRK68" si="18654">FRK60*$C$65*$C68</f>
        <v>0</v>
      </c>
      <c r="FRM68" s="824">
        <f t="shared" ref="FRM68" si="18655">FRM60*$C$65*$C68</f>
        <v>0</v>
      </c>
      <c r="FRO68" s="824">
        <f t="shared" ref="FRO68" si="18656">FRO60*$C$65*$C68</f>
        <v>0</v>
      </c>
      <c r="FRQ68" s="824">
        <f t="shared" ref="FRQ68" si="18657">FRQ60*$C$65*$C68</f>
        <v>0</v>
      </c>
      <c r="FRS68" s="824">
        <f t="shared" ref="FRS68" si="18658">FRS60*$C$65*$C68</f>
        <v>0</v>
      </c>
      <c r="FRU68" s="824">
        <f t="shared" ref="FRU68" si="18659">FRU60*$C$65*$C68</f>
        <v>0</v>
      </c>
      <c r="FRW68" s="824">
        <f t="shared" ref="FRW68" si="18660">FRW60*$C$65*$C68</f>
        <v>0</v>
      </c>
      <c r="FRY68" s="824">
        <f t="shared" ref="FRY68" si="18661">FRY60*$C$65*$C68</f>
        <v>0</v>
      </c>
      <c r="FSA68" s="824">
        <f t="shared" ref="FSA68" si="18662">FSA60*$C$65*$C68</f>
        <v>0</v>
      </c>
      <c r="FSC68" s="824">
        <f t="shared" ref="FSC68" si="18663">FSC60*$C$65*$C68</f>
        <v>0</v>
      </c>
      <c r="FSE68" s="824">
        <f t="shared" ref="FSE68" si="18664">FSE60*$C$65*$C68</f>
        <v>0</v>
      </c>
      <c r="FSG68" s="824">
        <f t="shared" ref="FSG68" si="18665">FSG60*$C$65*$C68</f>
        <v>0</v>
      </c>
      <c r="FSI68" s="824">
        <f t="shared" ref="FSI68" si="18666">FSI60*$C$65*$C68</f>
        <v>0</v>
      </c>
      <c r="FSK68" s="824">
        <f t="shared" ref="FSK68" si="18667">FSK60*$C$65*$C68</f>
        <v>0</v>
      </c>
      <c r="FSM68" s="824">
        <f t="shared" ref="FSM68" si="18668">FSM60*$C$65*$C68</f>
        <v>0</v>
      </c>
      <c r="FSO68" s="824">
        <f t="shared" ref="FSO68" si="18669">FSO60*$C$65*$C68</f>
        <v>0</v>
      </c>
      <c r="FSQ68" s="824">
        <f t="shared" ref="FSQ68" si="18670">FSQ60*$C$65*$C68</f>
        <v>0</v>
      </c>
      <c r="FSS68" s="824">
        <f t="shared" ref="FSS68" si="18671">FSS60*$C$65*$C68</f>
        <v>0</v>
      </c>
      <c r="FSU68" s="824">
        <f t="shared" ref="FSU68" si="18672">FSU60*$C$65*$C68</f>
        <v>0</v>
      </c>
      <c r="FSW68" s="824">
        <f t="shared" ref="FSW68" si="18673">FSW60*$C$65*$C68</f>
        <v>0</v>
      </c>
      <c r="FSY68" s="824">
        <f t="shared" ref="FSY68" si="18674">FSY60*$C$65*$C68</f>
        <v>0</v>
      </c>
      <c r="FTA68" s="824">
        <f t="shared" ref="FTA68" si="18675">FTA60*$C$65*$C68</f>
        <v>0</v>
      </c>
      <c r="FTC68" s="824">
        <f t="shared" ref="FTC68" si="18676">FTC60*$C$65*$C68</f>
        <v>0</v>
      </c>
      <c r="FTE68" s="824">
        <f t="shared" ref="FTE68" si="18677">FTE60*$C$65*$C68</f>
        <v>0</v>
      </c>
      <c r="FTG68" s="824">
        <f t="shared" ref="FTG68" si="18678">FTG60*$C$65*$C68</f>
        <v>0</v>
      </c>
      <c r="FTI68" s="824">
        <f t="shared" ref="FTI68" si="18679">FTI60*$C$65*$C68</f>
        <v>0</v>
      </c>
      <c r="FTK68" s="824">
        <f t="shared" ref="FTK68" si="18680">FTK60*$C$65*$C68</f>
        <v>0</v>
      </c>
      <c r="FTM68" s="824">
        <f t="shared" ref="FTM68" si="18681">FTM60*$C$65*$C68</f>
        <v>0</v>
      </c>
      <c r="FTO68" s="824">
        <f t="shared" ref="FTO68" si="18682">FTO60*$C$65*$C68</f>
        <v>0</v>
      </c>
      <c r="FTQ68" s="824">
        <f t="shared" ref="FTQ68" si="18683">FTQ60*$C$65*$C68</f>
        <v>0</v>
      </c>
      <c r="FTS68" s="824">
        <f t="shared" ref="FTS68" si="18684">FTS60*$C$65*$C68</f>
        <v>0</v>
      </c>
      <c r="FTU68" s="824">
        <f t="shared" ref="FTU68" si="18685">FTU60*$C$65*$C68</f>
        <v>0</v>
      </c>
      <c r="FTW68" s="824">
        <f t="shared" ref="FTW68" si="18686">FTW60*$C$65*$C68</f>
        <v>0</v>
      </c>
      <c r="FTY68" s="824">
        <f t="shared" ref="FTY68" si="18687">FTY60*$C$65*$C68</f>
        <v>0</v>
      </c>
      <c r="FUA68" s="824">
        <f t="shared" ref="FUA68" si="18688">FUA60*$C$65*$C68</f>
        <v>0</v>
      </c>
      <c r="FUC68" s="824">
        <f t="shared" ref="FUC68" si="18689">FUC60*$C$65*$C68</f>
        <v>0</v>
      </c>
      <c r="FUE68" s="824">
        <f t="shared" ref="FUE68" si="18690">FUE60*$C$65*$C68</f>
        <v>0</v>
      </c>
      <c r="FUG68" s="824">
        <f t="shared" ref="FUG68" si="18691">FUG60*$C$65*$C68</f>
        <v>0</v>
      </c>
      <c r="FUI68" s="824">
        <f t="shared" ref="FUI68" si="18692">FUI60*$C$65*$C68</f>
        <v>0</v>
      </c>
      <c r="FUK68" s="824">
        <f t="shared" ref="FUK68" si="18693">FUK60*$C$65*$C68</f>
        <v>0</v>
      </c>
      <c r="FUM68" s="824">
        <f t="shared" ref="FUM68" si="18694">FUM60*$C$65*$C68</f>
        <v>0</v>
      </c>
      <c r="FUO68" s="824">
        <f t="shared" ref="FUO68" si="18695">FUO60*$C$65*$C68</f>
        <v>0</v>
      </c>
      <c r="FUQ68" s="824">
        <f t="shared" ref="FUQ68" si="18696">FUQ60*$C$65*$C68</f>
        <v>0</v>
      </c>
      <c r="FUS68" s="824">
        <f t="shared" ref="FUS68" si="18697">FUS60*$C$65*$C68</f>
        <v>0</v>
      </c>
      <c r="FUU68" s="824">
        <f t="shared" ref="FUU68" si="18698">FUU60*$C$65*$C68</f>
        <v>0</v>
      </c>
      <c r="FUW68" s="824">
        <f t="shared" ref="FUW68" si="18699">FUW60*$C$65*$C68</f>
        <v>0</v>
      </c>
      <c r="FUY68" s="824">
        <f t="shared" ref="FUY68" si="18700">FUY60*$C$65*$C68</f>
        <v>0</v>
      </c>
      <c r="FVA68" s="824">
        <f t="shared" ref="FVA68" si="18701">FVA60*$C$65*$C68</f>
        <v>0</v>
      </c>
      <c r="FVC68" s="824">
        <f t="shared" ref="FVC68" si="18702">FVC60*$C$65*$C68</f>
        <v>0</v>
      </c>
      <c r="FVE68" s="824">
        <f t="shared" ref="FVE68" si="18703">FVE60*$C$65*$C68</f>
        <v>0</v>
      </c>
      <c r="FVG68" s="824">
        <f t="shared" ref="FVG68" si="18704">FVG60*$C$65*$C68</f>
        <v>0</v>
      </c>
      <c r="FVI68" s="824">
        <f t="shared" ref="FVI68" si="18705">FVI60*$C$65*$C68</f>
        <v>0</v>
      </c>
      <c r="FVK68" s="824">
        <f t="shared" ref="FVK68" si="18706">FVK60*$C$65*$C68</f>
        <v>0</v>
      </c>
      <c r="FVM68" s="824">
        <f t="shared" ref="FVM68" si="18707">FVM60*$C$65*$C68</f>
        <v>0</v>
      </c>
      <c r="FVO68" s="824">
        <f t="shared" ref="FVO68" si="18708">FVO60*$C$65*$C68</f>
        <v>0</v>
      </c>
      <c r="FVQ68" s="824">
        <f t="shared" ref="FVQ68" si="18709">FVQ60*$C$65*$C68</f>
        <v>0</v>
      </c>
      <c r="FVS68" s="824">
        <f t="shared" ref="FVS68" si="18710">FVS60*$C$65*$C68</f>
        <v>0</v>
      </c>
      <c r="FVU68" s="824">
        <f t="shared" ref="FVU68" si="18711">FVU60*$C$65*$C68</f>
        <v>0</v>
      </c>
      <c r="FVW68" s="824">
        <f t="shared" ref="FVW68" si="18712">FVW60*$C$65*$C68</f>
        <v>0</v>
      </c>
      <c r="FVY68" s="824">
        <f t="shared" ref="FVY68" si="18713">FVY60*$C$65*$C68</f>
        <v>0</v>
      </c>
      <c r="FWA68" s="824">
        <f t="shared" ref="FWA68" si="18714">FWA60*$C$65*$C68</f>
        <v>0</v>
      </c>
      <c r="FWC68" s="824">
        <f t="shared" ref="FWC68" si="18715">FWC60*$C$65*$C68</f>
        <v>0</v>
      </c>
      <c r="FWE68" s="824">
        <f t="shared" ref="FWE68" si="18716">FWE60*$C$65*$C68</f>
        <v>0</v>
      </c>
      <c r="FWG68" s="824">
        <f t="shared" ref="FWG68" si="18717">FWG60*$C$65*$C68</f>
        <v>0</v>
      </c>
      <c r="FWI68" s="824">
        <f t="shared" ref="FWI68" si="18718">FWI60*$C$65*$C68</f>
        <v>0</v>
      </c>
      <c r="FWK68" s="824">
        <f t="shared" ref="FWK68" si="18719">FWK60*$C$65*$C68</f>
        <v>0</v>
      </c>
      <c r="FWM68" s="824">
        <f t="shared" ref="FWM68" si="18720">FWM60*$C$65*$C68</f>
        <v>0</v>
      </c>
      <c r="FWO68" s="824">
        <f t="shared" ref="FWO68" si="18721">FWO60*$C$65*$C68</f>
        <v>0</v>
      </c>
      <c r="FWQ68" s="824">
        <f t="shared" ref="FWQ68" si="18722">FWQ60*$C$65*$C68</f>
        <v>0</v>
      </c>
      <c r="FWS68" s="824">
        <f t="shared" ref="FWS68" si="18723">FWS60*$C$65*$C68</f>
        <v>0</v>
      </c>
      <c r="FWU68" s="824">
        <f t="shared" ref="FWU68" si="18724">FWU60*$C$65*$C68</f>
        <v>0</v>
      </c>
      <c r="FWW68" s="824">
        <f t="shared" ref="FWW68" si="18725">FWW60*$C$65*$C68</f>
        <v>0</v>
      </c>
      <c r="FWY68" s="824">
        <f t="shared" ref="FWY68" si="18726">FWY60*$C$65*$C68</f>
        <v>0</v>
      </c>
      <c r="FXA68" s="824">
        <f t="shared" ref="FXA68" si="18727">FXA60*$C$65*$C68</f>
        <v>0</v>
      </c>
      <c r="FXC68" s="824">
        <f t="shared" ref="FXC68" si="18728">FXC60*$C$65*$C68</f>
        <v>0</v>
      </c>
      <c r="FXE68" s="824">
        <f t="shared" ref="FXE68" si="18729">FXE60*$C$65*$C68</f>
        <v>0</v>
      </c>
      <c r="FXG68" s="824">
        <f t="shared" ref="FXG68" si="18730">FXG60*$C$65*$C68</f>
        <v>0</v>
      </c>
      <c r="FXI68" s="824">
        <f t="shared" ref="FXI68" si="18731">FXI60*$C$65*$C68</f>
        <v>0</v>
      </c>
      <c r="FXK68" s="824">
        <f t="shared" ref="FXK68" si="18732">FXK60*$C$65*$C68</f>
        <v>0</v>
      </c>
      <c r="FXM68" s="824">
        <f t="shared" ref="FXM68" si="18733">FXM60*$C$65*$C68</f>
        <v>0</v>
      </c>
      <c r="FXO68" s="824">
        <f t="shared" ref="FXO68" si="18734">FXO60*$C$65*$C68</f>
        <v>0</v>
      </c>
      <c r="FXQ68" s="824">
        <f t="shared" ref="FXQ68" si="18735">FXQ60*$C$65*$C68</f>
        <v>0</v>
      </c>
      <c r="FXS68" s="824">
        <f t="shared" ref="FXS68" si="18736">FXS60*$C$65*$C68</f>
        <v>0</v>
      </c>
      <c r="FXU68" s="824">
        <f t="shared" ref="FXU68" si="18737">FXU60*$C$65*$C68</f>
        <v>0</v>
      </c>
      <c r="FXW68" s="824">
        <f t="shared" ref="FXW68" si="18738">FXW60*$C$65*$C68</f>
        <v>0</v>
      </c>
      <c r="FXY68" s="824">
        <f t="shared" ref="FXY68" si="18739">FXY60*$C$65*$C68</f>
        <v>0</v>
      </c>
      <c r="FYA68" s="824">
        <f t="shared" ref="FYA68" si="18740">FYA60*$C$65*$C68</f>
        <v>0</v>
      </c>
      <c r="FYC68" s="824">
        <f t="shared" ref="FYC68" si="18741">FYC60*$C$65*$C68</f>
        <v>0</v>
      </c>
      <c r="FYE68" s="824">
        <f t="shared" ref="FYE68" si="18742">FYE60*$C$65*$C68</f>
        <v>0</v>
      </c>
      <c r="FYG68" s="824">
        <f t="shared" ref="FYG68" si="18743">FYG60*$C$65*$C68</f>
        <v>0</v>
      </c>
      <c r="FYI68" s="824">
        <f t="shared" ref="FYI68" si="18744">FYI60*$C$65*$C68</f>
        <v>0</v>
      </c>
      <c r="FYK68" s="824">
        <f t="shared" ref="FYK68" si="18745">FYK60*$C$65*$C68</f>
        <v>0</v>
      </c>
      <c r="FYM68" s="824">
        <f t="shared" ref="FYM68" si="18746">FYM60*$C$65*$C68</f>
        <v>0</v>
      </c>
      <c r="FYO68" s="824">
        <f t="shared" ref="FYO68" si="18747">FYO60*$C$65*$C68</f>
        <v>0</v>
      </c>
      <c r="FYQ68" s="824">
        <f t="shared" ref="FYQ68" si="18748">FYQ60*$C$65*$C68</f>
        <v>0</v>
      </c>
      <c r="FYS68" s="824">
        <f t="shared" ref="FYS68" si="18749">FYS60*$C$65*$C68</f>
        <v>0</v>
      </c>
      <c r="FYU68" s="824">
        <f t="shared" ref="FYU68" si="18750">FYU60*$C$65*$C68</f>
        <v>0</v>
      </c>
      <c r="FYW68" s="824">
        <f t="shared" ref="FYW68" si="18751">FYW60*$C$65*$C68</f>
        <v>0</v>
      </c>
      <c r="FYY68" s="824">
        <f t="shared" ref="FYY68" si="18752">FYY60*$C$65*$C68</f>
        <v>0</v>
      </c>
      <c r="FZA68" s="824">
        <f t="shared" ref="FZA68" si="18753">FZA60*$C$65*$C68</f>
        <v>0</v>
      </c>
      <c r="FZC68" s="824">
        <f t="shared" ref="FZC68" si="18754">FZC60*$C$65*$C68</f>
        <v>0</v>
      </c>
      <c r="FZE68" s="824">
        <f t="shared" ref="FZE68" si="18755">FZE60*$C$65*$C68</f>
        <v>0</v>
      </c>
      <c r="FZG68" s="824">
        <f t="shared" ref="FZG68" si="18756">FZG60*$C$65*$C68</f>
        <v>0</v>
      </c>
      <c r="FZI68" s="824">
        <f t="shared" ref="FZI68" si="18757">FZI60*$C$65*$C68</f>
        <v>0</v>
      </c>
      <c r="FZK68" s="824">
        <f t="shared" ref="FZK68" si="18758">FZK60*$C$65*$C68</f>
        <v>0</v>
      </c>
      <c r="FZM68" s="824">
        <f t="shared" ref="FZM68" si="18759">FZM60*$C$65*$C68</f>
        <v>0</v>
      </c>
      <c r="FZO68" s="824">
        <f t="shared" ref="FZO68" si="18760">FZO60*$C$65*$C68</f>
        <v>0</v>
      </c>
      <c r="FZQ68" s="824">
        <f t="shared" ref="FZQ68" si="18761">FZQ60*$C$65*$C68</f>
        <v>0</v>
      </c>
      <c r="FZS68" s="824">
        <f t="shared" ref="FZS68" si="18762">FZS60*$C$65*$C68</f>
        <v>0</v>
      </c>
      <c r="FZU68" s="824">
        <f t="shared" ref="FZU68" si="18763">FZU60*$C$65*$C68</f>
        <v>0</v>
      </c>
      <c r="FZW68" s="824">
        <f t="shared" ref="FZW68" si="18764">FZW60*$C$65*$C68</f>
        <v>0</v>
      </c>
      <c r="FZY68" s="824">
        <f t="shared" ref="FZY68" si="18765">FZY60*$C$65*$C68</f>
        <v>0</v>
      </c>
      <c r="GAA68" s="824">
        <f t="shared" ref="GAA68" si="18766">GAA60*$C$65*$C68</f>
        <v>0</v>
      </c>
      <c r="GAC68" s="824">
        <f t="shared" ref="GAC68" si="18767">GAC60*$C$65*$C68</f>
        <v>0</v>
      </c>
      <c r="GAE68" s="824">
        <f t="shared" ref="GAE68" si="18768">GAE60*$C$65*$C68</f>
        <v>0</v>
      </c>
      <c r="GAG68" s="824">
        <f t="shared" ref="GAG68" si="18769">GAG60*$C$65*$C68</f>
        <v>0</v>
      </c>
      <c r="GAI68" s="824">
        <f t="shared" ref="GAI68" si="18770">GAI60*$C$65*$C68</f>
        <v>0</v>
      </c>
      <c r="GAK68" s="824">
        <f t="shared" ref="GAK68" si="18771">GAK60*$C$65*$C68</f>
        <v>0</v>
      </c>
      <c r="GAM68" s="824">
        <f t="shared" ref="GAM68" si="18772">GAM60*$C$65*$C68</f>
        <v>0</v>
      </c>
      <c r="GAO68" s="824">
        <f t="shared" ref="GAO68" si="18773">GAO60*$C$65*$C68</f>
        <v>0</v>
      </c>
      <c r="GAQ68" s="824">
        <f t="shared" ref="GAQ68" si="18774">GAQ60*$C$65*$C68</f>
        <v>0</v>
      </c>
      <c r="GAS68" s="824">
        <f t="shared" ref="GAS68" si="18775">GAS60*$C$65*$C68</f>
        <v>0</v>
      </c>
      <c r="GAU68" s="824">
        <f t="shared" ref="GAU68" si="18776">GAU60*$C$65*$C68</f>
        <v>0</v>
      </c>
      <c r="GAW68" s="824">
        <f t="shared" ref="GAW68" si="18777">GAW60*$C$65*$C68</f>
        <v>0</v>
      </c>
      <c r="GAY68" s="824">
        <f t="shared" ref="GAY68" si="18778">GAY60*$C$65*$C68</f>
        <v>0</v>
      </c>
      <c r="GBA68" s="824">
        <f t="shared" ref="GBA68" si="18779">GBA60*$C$65*$C68</f>
        <v>0</v>
      </c>
      <c r="GBC68" s="824">
        <f t="shared" ref="GBC68" si="18780">GBC60*$C$65*$C68</f>
        <v>0</v>
      </c>
      <c r="GBE68" s="824">
        <f t="shared" ref="GBE68" si="18781">GBE60*$C$65*$C68</f>
        <v>0</v>
      </c>
      <c r="GBG68" s="824">
        <f t="shared" ref="GBG68" si="18782">GBG60*$C$65*$C68</f>
        <v>0</v>
      </c>
      <c r="GBI68" s="824">
        <f t="shared" ref="GBI68" si="18783">GBI60*$C$65*$C68</f>
        <v>0</v>
      </c>
      <c r="GBK68" s="824">
        <f t="shared" ref="GBK68" si="18784">GBK60*$C$65*$C68</f>
        <v>0</v>
      </c>
      <c r="GBM68" s="824">
        <f t="shared" ref="GBM68" si="18785">GBM60*$C$65*$C68</f>
        <v>0</v>
      </c>
      <c r="GBO68" s="824">
        <f t="shared" ref="GBO68" si="18786">GBO60*$C$65*$C68</f>
        <v>0</v>
      </c>
      <c r="GBQ68" s="824">
        <f t="shared" ref="GBQ68" si="18787">GBQ60*$C$65*$C68</f>
        <v>0</v>
      </c>
      <c r="GBS68" s="824">
        <f t="shared" ref="GBS68" si="18788">GBS60*$C$65*$C68</f>
        <v>0</v>
      </c>
      <c r="GBU68" s="824">
        <f t="shared" ref="GBU68" si="18789">GBU60*$C$65*$C68</f>
        <v>0</v>
      </c>
      <c r="GBW68" s="824">
        <f t="shared" ref="GBW68" si="18790">GBW60*$C$65*$C68</f>
        <v>0</v>
      </c>
      <c r="GBY68" s="824">
        <f t="shared" ref="GBY68" si="18791">GBY60*$C$65*$C68</f>
        <v>0</v>
      </c>
      <c r="GCA68" s="824">
        <f t="shared" ref="GCA68" si="18792">GCA60*$C$65*$C68</f>
        <v>0</v>
      </c>
      <c r="GCC68" s="824">
        <f t="shared" ref="GCC68" si="18793">GCC60*$C$65*$C68</f>
        <v>0</v>
      </c>
      <c r="GCE68" s="824">
        <f t="shared" ref="GCE68" si="18794">GCE60*$C$65*$C68</f>
        <v>0</v>
      </c>
      <c r="GCG68" s="824">
        <f t="shared" ref="GCG68" si="18795">GCG60*$C$65*$C68</f>
        <v>0</v>
      </c>
      <c r="GCI68" s="824">
        <f t="shared" ref="GCI68" si="18796">GCI60*$C$65*$C68</f>
        <v>0</v>
      </c>
      <c r="GCK68" s="824">
        <f t="shared" ref="GCK68" si="18797">GCK60*$C$65*$C68</f>
        <v>0</v>
      </c>
      <c r="GCM68" s="824">
        <f t="shared" ref="GCM68" si="18798">GCM60*$C$65*$C68</f>
        <v>0</v>
      </c>
      <c r="GCO68" s="824">
        <f t="shared" ref="GCO68" si="18799">GCO60*$C$65*$C68</f>
        <v>0</v>
      </c>
      <c r="GCQ68" s="824">
        <f t="shared" ref="GCQ68" si="18800">GCQ60*$C$65*$C68</f>
        <v>0</v>
      </c>
      <c r="GCS68" s="824">
        <f t="shared" ref="GCS68" si="18801">GCS60*$C$65*$C68</f>
        <v>0</v>
      </c>
      <c r="GCU68" s="824">
        <f t="shared" ref="GCU68" si="18802">GCU60*$C$65*$C68</f>
        <v>0</v>
      </c>
      <c r="GCW68" s="824">
        <f t="shared" ref="GCW68" si="18803">GCW60*$C$65*$C68</f>
        <v>0</v>
      </c>
      <c r="GCY68" s="824">
        <f t="shared" ref="GCY68" si="18804">GCY60*$C$65*$C68</f>
        <v>0</v>
      </c>
      <c r="GDA68" s="824">
        <f t="shared" ref="GDA68" si="18805">GDA60*$C$65*$C68</f>
        <v>0</v>
      </c>
      <c r="GDC68" s="824">
        <f t="shared" ref="GDC68" si="18806">GDC60*$C$65*$C68</f>
        <v>0</v>
      </c>
      <c r="GDE68" s="824">
        <f t="shared" ref="GDE68" si="18807">GDE60*$C$65*$C68</f>
        <v>0</v>
      </c>
      <c r="GDG68" s="824">
        <f t="shared" ref="GDG68" si="18808">GDG60*$C$65*$C68</f>
        <v>0</v>
      </c>
      <c r="GDI68" s="824">
        <f t="shared" ref="GDI68" si="18809">GDI60*$C$65*$C68</f>
        <v>0</v>
      </c>
      <c r="GDK68" s="824">
        <f t="shared" ref="GDK68" si="18810">GDK60*$C$65*$C68</f>
        <v>0</v>
      </c>
      <c r="GDM68" s="824">
        <f t="shared" ref="GDM68" si="18811">GDM60*$C$65*$C68</f>
        <v>0</v>
      </c>
      <c r="GDO68" s="824">
        <f t="shared" ref="GDO68" si="18812">GDO60*$C$65*$C68</f>
        <v>0</v>
      </c>
      <c r="GDQ68" s="824">
        <f t="shared" ref="GDQ68" si="18813">GDQ60*$C$65*$C68</f>
        <v>0</v>
      </c>
      <c r="GDS68" s="824">
        <f t="shared" ref="GDS68" si="18814">GDS60*$C$65*$C68</f>
        <v>0</v>
      </c>
      <c r="GDU68" s="824">
        <f t="shared" ref="GDU68" si="18815">GDU60*$C$65*$C68</f>
        <v>0</v>
      </c>
      <c r="GDW68" s="824">
        <f t="shared" ref="GDW68" si="18816">GDW60*$C$65*$C68</f>
        <v>0</v>
      </c>
      <c r="GDY68" s="824">
        <f t="shared" ref="GDY68" si="18817">GDY60*$C$65*$C68</f>
        <v>0</v>
      </c>
      <c r="GEA68" s="824">
        <f t="shared" ref="GEA68" si="18818">GEA60*$C$65*$C68</f>
        <v>0</v>
      </c>
      <c r="GEC68" s="824">
        <f t="shared" ref="GEC68" si="18819">GEC60*$C$65*$C68</f>
        <v>0</v>
      </c>
      <c r="GEE68" s="824">
        <f t="shared" ref="GEE68" si="18820">GEE60*$C$65*$C68</f>
        <v>0</v>
      </c>
      <c r="GEG68" s="824">
        <f t="shared" ref="GEG68" si="18821">GEG60*$C$65*$C68</f>
        <v>0</v>
      </c>
      <c r="GEI68" s="824">
        <f t="shared" ref="GEI68" si="18822">GEI60*$C$65*$C68</f>
        <v>0</v>
      </c>
      <c r="GEK68" s="824">
        <f t="shared" ref="GEK68" si="18823">GEK60*$C$65*$C68</f>
        <v>0</v>
      </c>
      <c r="GEM68" s="824">
        <f t="shared" ref="GEM68" si="18824">GEM60*$C$65*$C68</f>
        <v>0</v>
      </c>
      <c r="GEO68" s="824">
        <f t="shared" ref="GEO68" si="18825">GEO60*$C$65*$C68</f>
        <v>0</v>
      </c>
      <c r="GEQ68" s="824">
        <f t="shared" ref="GEQ68" si="18826">GEQ60*$C$65*$C68</f>
        <v>0</v>
      </c>
      <c r="GES68" s="824">
        <f t="shared" ref="GES68" si="18827">GES60*$C$65*$C68</f>
        <v>0</v>
      </c>
      <c r="GEU68" s="824">
        <f t="shared" ref="GEU68" si="18828">GEU60*$C$65*$C68</f>
        <v>0</v>
      </c>
      <c r="GEW68" s="824">
        <f t="shared" ref="GEW68" si="18829">GEW60*$C$65*$C68</f>
        <v>0</v>
      </c>
      <c r="GEY68" s="824">
        <f t="shared" ref="GEY68" si="18830">GEY60*$C$65*$C68</f>
        <v>0</v>
      </c>
      <c r="GFA68" s="824">
        <f t="shared" ref="GFA68" si="18831">GFA60*$C$65*$C68</f>
        <v>0</v>
      </c>
      <c r="GFC68" s="824">
        <f t="shared" ref="GFC68" si="18832">GFC60*$C$65*$C68</f>
        <v>0</v>
      </c>
      <c r="GFE68" s="824">
        <f t="shared" ref="GFE68" si="18833">GFE60*$C$65*$C68</f>
        <v>0</v>
      </c>
      <c r="GFG68" s="824">
        <f t="shared" ref="GFG68" si="18834">GFG60*$C$65*$C68</f>
        <v>0</v>
      </c>
      <c r="GFI68" s="824">
        <f t="shared" ref="GFI68" si="18835">GFI60*$C$65*$C68</f>
        <v>0</v>
      </c>
      <c r="GFK68" s="824">
        <f t="shared" ref="GFK68" si="18836">GFK60*$C$65*$C68</f>
        <v>0</v>
      </c>
      <c r="GFM68" s="824">
        <f t="shared" ref="GFM68" si="18837">GFM60*$C$65*$C68</f>
        <v>0</v>
      </c>
      <c r="GFO68" s="824">
        <f t="shared" ref="GFO68" si="18838">GFO60*$C$65*$C68</f>
        <v>0</v>
      </c>
      <c r="GFQ68" s="824">
        <f t="shared" ref="GFQ68" si="18839">GFQ60*$C$65*$C68</f>
        <v>0</v>
      </c>
      <c r="GFS68" s="824">
        <f t="shared" ref="GFS68" si="18840">GFS60*$C$65*$C68</f>
        <v>0</v>
      </c>
      <c r="GFU68" s="824">
        <f t="shared" ref="GFU68" si="18841">GFU60*$C$65*$C68</f>
        <v>0</v>
      </c>
      <c r="GFW68" s="824">
        <f t="shared" ref="GFW68" si="18842">GFW60*$C$65*$C68</f>
        <v>0</v>
      </c>
      <c r="GFY68" s="824">
        <f t="shared" ref="GFY68" si="18843">GFY60*$C$65*$C68</f>
        <v>0</v>
      </c>
      <c r="GGA68" s="824">
        <f t="shared" ref="GGA68" si="18844">GGA60*$C$65*$C68</f>
        <v>0</v>
      </c>
      <c r="GGC68" s="824">
        <f t="shared" ref="GGC68" si="18845">GGC60*$C$65*$C68</f>
        <v>0</v>
      </c>
      <c r="GGE68" s="824">
        <f t="shared" ref="GGE68" si="18846">GGE60*$C$65*$C68</f>
        <v>0</v>
      </c>
      <c r="GGG68" s="824">
        <f t="shared" ref="GGG68" si="18847">GGG60*$C$65*$C68</f>
        <v>0</v>
      </c>
      <c r="GGI68" s="824">
        <f t="shared" ref="GGI68" si="18848">GGI60*$C$65*$C68</f>
        <v>0</v>
      </c>
      <c r="GGK68" s="824">
        <f t="shared" ref="GGK68" si="18849">GGK60*$C$65*$C68</f>
        <v>0</v>
      </c>
      <c r="GGM68" s="824">
        <f t="shared" ref="GGM68" si="18850">GGM60*$C$65*$C68</f>
        <v>0</v>
      </c>
      <c r="GGO68" s="824">
        <f t="shared" ref="GGO68" si="18851">GGO60*$C$65*$C68</f>
        <v>0</v>
      </c>
      <c r="GGQ68" s="824">
        <f t="shared" ref="GGQ68" si="18852">GGQ60*$C$65*$C68</f>
        <v>0</v>
      </c>
      <c r="GGS68" s="824">
        <f t="shared" ref="GGS68" si="18853">GGS60*$C$65*$C68</f>
        <v>0</v>
      </c>
      <c r="GGU68" s="824">
        <f t="shared" ref="GGU68" si="18854">GGU60*$C$65*$C68</f>
        <v>0</v>
      </c>
      <c r="GGW68" s="824">
        <f t="shared" ref="GGW68" si="18855">GGW60*$C$65*$C68</f>
        <v>0</v>
      </c>
      <c r="GGY68" s="824">
        <f t="shared" ref="GGY68" si="18856">GGY60*$C$65*$C68</f>
        <v>0</v>
      </c>
      <c r="GHA68" s="824">
        <f t="shared" ref="GHA68" si="18857">GHA60*$C$65*$C68</f>
        <v>0</v>
      </c>
      <c r="GHC68" s="824">
        <f t="shared" ref="GHC68" si="18858">GHC60*$C$65*$C68</f>
        <v>0</v>
      </c>
      <c r="GHE68" s="824">
        <f t="shared" ref="GHE68" si="18859">GHE60*$C$65*$C68</f>
        <v>0</v>
      </c>
      <c r="GHG68" s="824">
        <f t="shared" ref="GHG68" si="18860">GHG60*$C$65*$C68</f>
        <v>0</v>
      </c>
      <c r="GHI68" s="824">
        <f t="shared" ref="GHI68" si="18861">GHI60*$C$65*$C68</f>
        <v>0</v>
      </c>
      <c r="GHK68" s="824">
        <f t="shared" ref="GHK68" si="18862">GHK60*$C$65*$C68</f>
        <v>0</v>
      </c>
      <c r="GHM68" s="824">
        <f t="shared" ref="GHM68" si="18863">GHM60*$C$65*$C68</f>
        <v>0</v>
      </c>
      <c r="GHO68" s="824">
        <f t="shared" ref="GHO68" si="18864">GHO60*$C$65*$C68</f>
        <v>0</v>
      </c>
      <c r="GHQ68" s="824">
        <f t="shared" ref="GHQ68" si="18865">GHQ60*$C$65*$C68</f>
        <v>0</v>
      </c>
      <c r="GHS68" s="824">
        <f t="shared" ref="GHS68" si="18866">GHS60*$C$65*$C68</f>
        <v>0</v>
      </c>
      <c r="GHU68" s="824">
        <f t="shared" ref="GHU68" si="18867">GHU60*$C$65*$C68</f>
        <v>0</v>
      </c>
      <c r="GHW68" s="824">
        <f t="shared" ref="GHW68" si="18868">GHW60*$C$65*$C68</f>
        <v>0</v>
      </c>
      <c r="GHY68" s="824">
        <f t="shared" ref="GHY68" si="18869">GHY60*$C$65*$C68</f>
        <v>0</v>
      </c>
      <c r="GIA68" s="824">
        <f t="shared" ref="GIA68" si="18870">GIA60*$C$65*$C68</f>
        <v>0</v>
      </c>
      <c r="GIC68" s="824">
        <f t="shared" ref="GIC68" si="18871">GIC60*$C$65*$C68</f>
        <v>0</v>
      </c>
      <c r="GIE68" s="824">
        <f t="shared" ref="GIE68" si="18872">GIE60*$C$65*$C68</f>
        <v>0</v>
      </c>
      <c r="GIG68" s="824">
        <f t="shared" ref="GIG68" si="18873">GIG60*$C$65*$C68</f>
        <v>0</v>
      </c>
      <c r="GII68" s="824">
        <f t="shared" ref="GII68" si="18874">GII60*$C$65*$C68</f>
        <v>0</v>
      </c>
      <c r="GIK68" s="824">
        <f t="shared" ref="GIK68" si="18875">GIK60*$C$65*$C68</f>
        <v>0</v>
      </c>
      <c r="GIM68" s="824">
        <f t="shared" ref="GIM68" si="18876">GIM60*$C$65*$C68</f>
        <v>0</v>
      </c>
      <c r="GIO68" s="824">
        <f t="shared" ref="GIO68" si="18877">GIO60*$C$65*$C68</f>
        <v>0</v>
      </c>
      <c r="GIQ68" s="824">
        <f t="shared" ref="GIQ68" si="18878">GIQ60*$C$65*$C68</f>
        <v>0</v>
      </c>
      <c r="GIS68" s="824">
        <f t="shared" ref="GIS68" si="18879">GIS60*$C$65*$C68</f>
        <v>0</v>
      </c>
      <c r="GIU68" s="824">
        <f t="shared" ref="GIU68" si="18880">GIU60*$C$65*$C68</f>
        <v>0</v>
      </c>
      <c r="GIW68" s="824">
        <f t="shared" ref="GIW68" si="18881">GIW60*$C$65*$C68</f>
        <v>0</v>
      </c>
      <c r="GIY68" s="824">
        <f t="shared" ref="GIY68" si="18882">GIY60*$C$65*$C68</f>
        <v>0</v>
      </c>
      <c r="GJA68" s="824">
        <f t="shared" ref="GJA68" si="18883">GJA60*$C$65*$C68</f>
        <v>0</v>
      </c>
      <c r="GJC68" s="824">
        <f t="shared" ref="GJC68" si="18884">GJC60*$C$65*$C68</f>
        <v>0</v>
      </c>
      <c r="GJE68" s="824">
        <f t="shared" ref="GJE68" si="18885">GJE60*$C$65*$C68</f>
        <v>0</v>
      </c>
      <c r="GJG68" s="824">
        <f t="shared" ref="GJG68" si="18886">GJG60*$C$65*$C68</f>
        <v>0</v>
      </c>
      <c r="GJI68" s="824">
        <f t="shared" ref="GJI68" si="18887">GJI60*$C$65*$C68</f>
        <v>0</v>
      </c>
      <c r="GJK68" s="824">
        <f t="shared" ref="GJK68" si="18888">GJK60*$C$65*$C68</f>
        <v>0</v>
      </c>
      <c r="GJM68" s="824">
        <f t="shared" ref="GJM68" si="18889">GJM60*$C$65*$C68</f>
        <v>0</v>
      </c>
      <c r="GJO68" s="824">
        <f t="shared" ref="GJO68" si="18890">GJO60*$C$65*$C68</f>
        <v>0</v>
      </c>
      <c r="GJQ68" s="824">
        <f t="shared" ref="GJQ68" si="18891">GJQ60*$C$65*$C68</f>
        <v>0</v>
      </c>
      <c r="GJS68" s="824">
        <f t="shared" ref="GJS68" si="18892">GJS60*$C$65*$C68</f>
        <v>0</v>
      </c>
      <c r="GJU68" s="824">
        <f t="shared" ref="GJU68" si="18893">GJU60*$C$65*$C68</f>
        <v>0</v>
      </c>
      <c r="GJW68" s="824">
        <f t="shared" ref="GJW68" si="18894">GJW60*$C$65*$C68</f>
        <v>0</v>
      </c>
      <c r="GJY68" s="824">
        <f t="shared" ref="GJY68" si="18895">GJY60*$C$65*$C68</f>
        <v>0</v>
      </c>
      <c r="GKA68" s="824">
        <f t="shared" ref="GKA68" si="18896">GKA60*$C$65*$C68</f>
        <v>0</v>
      </c>
      <c r="GKC68" s="824">
        <f t="shared" ref="GKC68" si="18897">GKC60*$C$65*$C68</f>
        <v>0</v>
      </c>
      <c r="GKE68" s="824">
        <f t="shared" ref="GKE68" si="18898">GKE60*$C$65*$C68</f>
        <v>0</v>
      </c>
      <c r="GKG68" s="824">
        <f t="shared" ref="GKG68" si="18899">GKG60*$C$65*$C68</f>
        <v>0</v>
      </c>
      <c r="GKI68" s="824">
        <f t="shared" ref="GKI68" si="18900">GKI60*$C$65*$C68</f>
        <v>0</v>
      </c>
      <c r="GKK68" s="824">
        <f t="shared" ref="GKK68" si="18901">GKK60*$C$65*$C68</f>
        <v>0</v>
      </c>
      <c r="GKM68" s="824">
        <f t="shared" ref="GKM68" si="18902">GKM60*$C$65*$C68</f>
        <v>0</v>
      </c>
      <c r="GKO68" s="824">
        <f t="shared" ref="GKO68" si="18903">GKO60*$C$65*$C68</f>
        <v>0</v>
      </c>
      <c r="GKQ68" s="824">
        <f t="shared" ref="GKQ68" si="18904">GKQ60*$C$65*$C68</f>
        <v>0</v>
      </c>
      <c r="GKS68" s="824">
        <f t="shared" ref="GKS68" si="18905">GKS60*$C$65*$C68</f>
        <v>0</v>
      </c>
      <c r="GKU68" s="824">
        <f t="shared" ref="GKU68" si="18906">GKU60*$C$65*$C68</f>
        <v>0</v>
      </c>
      <c r="GKW68" s="824">
        <f t="shared" ref="GKW68" si="18907">GKW60*$C$65*$C68</f>
        <v>0</v>
      </c>
      <c r="GKY68" s="824">
        <f t="shared" ref="GKY68" si="18908">GKY60*$C$65*$C68</f>
        <v>0</v>
      </c>
      <c r="GLA68" s="824">
        <f t="shared" ref="GLA68" si="18909">GLA60*$C$65*$C68</f>
        <v>0</v>
      </c>
      <c r="GLC68" s="824">
        <f t="shared" ref="GLC68" si="18910">GLC60*$C$65*$C68</f>
        <v>0</v>
      </c>
      <c r="GLE68" s="824">
        <f t="shared" ref="GLE68" si="18911">GLE60*$C$65*$C68</f>
        <v>0</v>
      </c>
      <c r="GLG68" s="824">
        <f t="shared" ref="GLG68" si="18912">GLG60*$C$65*$C68</f>
        <v>0</v>
      </c>
      <c r="GLI68" s="824">
        <f t="shared" ref="GLI68" si="18913">GLI60*$C$65*$C68</f>
        <v>0</v>
      </c>
      <c r="GLK68" s="824">
        <f t="shared" ref="GLK68" si="18914">GLK60*$C$65*$C68</f>
        <v>0</v>
      </c>
      <c r="GLM68" s="824">
        <f t="shared" ref="GLM68" si="18915">GLM60*$C$65*$C68</f>
        <v>0</v>
      </c>
      <c r="GLO68" s="824">
        <f t="shared" ref="GLO68" si="18916">GLO60*$C$65*$C68</f>
        <v>0</v>
      </c>
      <c r="GLQ68" s="824">
        <f t="shared" ref="GLQ68" si="18917">GLQ60*$C$65*$C68</f>
        <v>0</v>
      </c>
      <c r="GLS68" s="824">
        <f t="shared" ref="GLS68" si="18918">GLS60*$C$65*$C68</f>
        <v>0</v>
      </c>
      <c r="GLU68" s="824">
        <f t="shared" ref="GLU68" si="18919">GLU60*$C$65*$C68</f>
        <v>0</v>
      </c>
      <c r="GLW68" s="824">
        <f t="shared" ref="GLW68" si="18920">GLW60*$C$65*$C68</f>
        <v>0</v>
      </c>
      <c r="GLY68" s="824">
        <f t="shared" ref="GLY68" si="18921">GLY60*$C$65*$C68</f>
        <v>0</v>
      </c>
      <c r="GMA68" s="824">
        <f t="shared" ref="GMA68" si="18922">GMA60*$C$65*$C68</f>
        <v>0</v>
      </c>
      <c r="GMC68" s="824">
        <f t="shared" ref="GMC68" si="18923">GMC60*$C$65*$C68</f>
        <v>0</v>
      </c>
      <c r="GME68" s="824">
        <f t="shared" ref="GME68" si="18924">GME60*$C$65*$C68</f>
        <v>0</v>
      </c>
      <c r="GMG68" s="824">
        <f t="shared" ref="GMG68" si="18925">GMG60*$C$65*$C68</f>
        <v>0</v>
      </c>
      <c r="GMI68" s="824">
        <f t="shared" ref="GMI68" si="18926">GMI60*$C$65*$C68</f>
        <v>0</v>
      </c>
      <c r="GMK68" s="824">
        <f t="shared" ref="GMK68" si="18927">GMK60*$C$65*$C68</f>
        <v>0</v>
      </c>
      <c r="GMM68" s="824">
        <f t="shared" ref="GMM68" si="18928">GMM60*$C$65*$C68</f>
        <v>0</v>
      </c>
      <c r="GMO68" s="824">
        <f t="shared" ref="GMO68" si="18929">GMO60*$C$65*$C68</f>
        <v>0</v>
      </c>
      <c r="GMQ68" s="824">
        <f t="shared" ref="GMQ68" si="18930">GMQ60*$C$65*$C68</f>
        <v>0</v>
      </c>
      <c r="GMS68" s="824">
        <f t="shared" ref="GMS68" si="18931">GMS60*$C$65*$C68</f>
        <v>0</v>
      </c>
      <c r="GMU68" s="824">
        <f t="shared" ref="GMU68" si="18932">GMU60*$C$65*$C68</f>
        <v>0</v>
      </c>
      <c r="GMW68" s="824">
        <f t="shared" ref="GMW68" si="18933">GMW60*$C$65*$C68</f>
        <v>0</v>
      </c>
      <c r="GMY68" s="824">
        <f t="shared" ref="GMY68" si="18934">GMY60*$C$65*$C68</f>
        <v>0</v>
      </c>
      <c r="GNA68" s="824">
        <f t="shared" ref="GNA68" si="18935">GNA60*$C$65*$C68</f>
        <v>0</v>
      </c>
      <c r="GNC68" s="824">
        <f t="shared" ref="GNC68" si="18936">GNC60*$C$65*$C68</f>
        <v>0</v>
      </c>
      <c r="GNE68" s="824">
        <f t="shared" ref="GNE68" si="18937">GNE60*$C$65*$C68</f>
        <v>0</v>
      </c>
      <c r="GNG68" s="824">
        <f t="shared" ref="GNG68" si="18938">GNG60*$C$65*$C68</f>
        <v>0</v>
      </c>
      <c r="GNI68" s="824">
        <f t="shared" ref="GNI68" si="18939">GNI60*$C$65*$C68</f>
        <v>0</v>
      </c>
      <c r="GNK68" s="824">
        <f t="shared" ref="GNK68" si="18940">GNK60*$C$65*$C68</f>
        <v>0</v>
      </c>
      <c r="GNM68" s="824">
        <f t="shared" ref="GNM68" si="18941">GNM60*$C$65*$C68</f>
        <v>0</v>
      </c>
      <c r="GNO68" s="824">
        <f t="shared" ref="GNO68" si="18942">GNO60*$C$65*$C68</f>
        <v>0</v>
      </c>
      <c r="GNQ68" s="824">
        <f t="shared" ref="GNQ68" si="18943">GNQ60*$C$65*$C68</f>
        <v>0</v>
      </c>
      <c r="GNS68" s="824">
        <f t="shared" ref="GNS68" si="18944">GNS60*$C$65*$C68</f>
        <v>0</v>
      </c>
      <c r="GNU68" s="824">
        <f t="shared" ref="GNU68" si="18945">GNU60*$C$65*$C68</f>
        <v>0</v>
      </c>
      <c r="GNW68" s="824">
        <f t="shared" ref="GNW68" si="18946">GNW60*$C$65*$C68</f>
        <v>0</v>
      </c>
      <c r="GNY68" s="824">
        <f t="shared" ref="GNY68" si="18947">GNY60*$C$65*$C68</f>
        <v>0</v>
      </c>
      <c r="GOA68" s="824">
        <f t="shared" ref="GOA68" si="18948">GOA60*$C$65*$C68</f>
        <v>0</v>
      </c>
      <c r="GOC68" s="824">
        <f t="shared" ref="GOC68" si="18949">GOC60*$C$65*$C68</f>
        <v>0</v>
      </c>
      <c r="GOE68" s="824">
        <f t="shared" ref="GOE68" si="18950">GOE60*$C$65*$C68</f>
        <v>0</v>
      </c>
      <c r="GOG68" s="824">
        <f t="shared" ref="GOG68" si="18951">GOG60*$C$65*$C68</f>
        <v>0</v>
      </c>
      <c r="GOI68" s="824">
        <f t="shared" ref="GOI68" si="18952">GOI60*$C$65*$C68</f>
        <v>0</v>
      </c>
      <c r="GOK68" s="824">
        <f t="shared" ref="GOK68" si="18953">GOK60*$C$65*$C68</f>
        <v>0</v>
      </c>
      <c r="GOM68" s="824">
        <f t="shared" ref="GOM68" si="18954">GOM60*$C$65*$C68</f>
        <v>0</v>
      </c>
      <c r="GOO68" s="824">
        <f t="shared" ref="GOO68" si="18955">GOO60*$C$65*$C68</f>
        <v>0</v>
      </c>
      <c r="GOQ68" s="824">
        <f t="shared" ref="GOQ68" si="18956">GOQ60*$C$65*$C68</f>
        <v>0</v>
      </c>
      <c r="GOS68" s="824">
        <f t="shared" ref="GOS68" si="18957">GOS60*$C$65*$C68</f>
        <v>0</v>
      </c>
      <c r="GOU68" s="824">
        <f t="shared" ref="GOU68" si="18958">GOU60*$C$65*$C68</f>
        <v>0</v>
      </c>
      <c r="GOW68" s="824">
        <f t="shared" ref="GOW68" si="18959">GOW60*$C$65*$C68</f>
        <v>0</v>
      </c>
      <c r="GOY68" s="824">
        <f t="shared" ref="GOY68" si="18960">GOY60*$C$65*$C68</f>
        <v>0</v>
      </c>
      <c r="GPA68" s="824">
        <f t="shared" ref="GPA68" si="18961">GPA60*$C$65*$C68</f>
        <v>0</v>
      </c>
      <c r="GPC68" s="824">
        <f t="shared" ref="GPC68" si="18962">GPC60*$C$65*$C68</f>
        <v>0</v>
      </c>
      <c r="GPE68" s="824">
        <f t="shared" ref="GPE68" si="18963">GPE60*$C$65*$C68</f>
        <v>0</v>
      </c>
      <c r="GPG68" s="824">
        <f t="shared" ref="GPG68" si="18964">GPG60*$C$65*$C68</f>
        <v>0</v>
      </c>
      <c r="GPI68" s="824">
        <f t="shared" ref="GPI68" si="18965">GPI60*$C$65*$C68</f>
        <v>0</v>
      </c>
      <c r="GPK68" s="824">
        <f t="shared" ref="GPK68" si="18966">GPK60*$C$65*$C68</f>
        <v>0</v>
      </c>
      <c r="GPM68" s="824">
        <f t="shared" ref="GPM68" si="18967">GPM60*$C$65*$C68</f>
        <v>0</v>
      </c>
      <c r="GPO68" s="824">
        <f t="shared" ref="GPO68" si="18968">GPO60*$C$65*$C68</f>
        <v>0</v>
      </c>
      <c r="GPQ68" s="824">
        <f t="shared" ref="GPQ68" si="18969">GPQ60*$C$65*$C68</f>
        <v>0</v>
      </c>
      <c r="GPS68" s="824">
        <f t="shared" ref="GPS68" si="18970">GPS60*$C$65*$C68</f>
        <v>0</v>
      </c>
      <c r="GPU68" s="824">
        <f t="shared" ref="GPU68" si="18971">GPU60*$C$65*$C68</f>
        <v>0</v>
      </c>
      <c r="GPW68" s="824">
        <f t="shared" ref="GPW68" si="18972">GPW60*$C$65*$C68</f>
        <v>0</v>
      </c>
      <c r="GPY68" s="824">
        <f t="shared" ref="GPY68" si="18973">GPY60*$C$65*$C68</f>
        <v>0</v>
      </c>
      <c r="GQA68" s="824">
        <f t="shared" ref="GQA68" si="18974">GQA60*$C$65*$C68</f>
        <v>0</v>
      </c>
      <c r="GQC68" s="824">
        <f t="shared" ref="GQC68" si="18975">GQC60*$C$65*$C68</f>
        <v>0</v>
      </c>
      <c r="GQE68" s="824">
        <f t="shared" ref="GQE68" si="18976">GQE60*$C$65*$C68</f>
        <v>0</v>
      </c>
      <c r="GQG68" s="824">
        <f t="shared" ref="GQG68" si="18977">GQG60*$C$65*$C68</f>
        <v>0</v>
      </c>
      <c r="GQI68" s="824">
        <f t="shared" ref="GQI68" si="18978">GQI60*$C$65*$C68</f>
        <v>0</v>
      </c>
      <c r="GQK68" s="824">
        <f t="shared" ref="GQK68" si="18979">GQK60*$C$65*$C68</f>
        <v>0</v>
      </c>
      <c r="GQM68" s="824">
        <f t="shared" ref="GQM68" si="18980">GQM60*$C$65*$C68</f>
        <v>0</v>
      </c>
      <c r="GQO68" s="824">
        <f t="shared" ref="GQO68" si="18981">GQO60*$C$65*$C68</f>
        <v>0</v>
      </c>
      <c r="GQQ68" s="824">
        <f t="shared" ref="GQQ68" si="18982">GQQ60*$C$65*$C68</f>
        <v>0</v>
      </c>
      <c r="GQS68" s="824">
        <f t="shared" ref="GQS68" si="18983">GQS60*$C$65*$C68</f>
        <v>0</v>
      </c>
      <c r="GQU68" s="824">
        <f t="shared" ref="GQU68" si="18984">GQU60*$C$65*$C68</f>
        <v>0</v>
      </c>
      <c r="GQW68" s="824">
        <f t="shared" ref="GQW68" si="18985">GQW60*$C$65*$C68</f>
        <v>0</v>
      </c>
      <c r="GQY68" s="824">
        <f t="shared" ref="GQY68" si="18986">GQY60*$C$65*$C68</f>
        <v>0</v>
      </c>
      <c r="GRA68" s="824">
        <f t="shared" ref="GRA68" si="18987">GRA60*$C$65*$C68</f>
        <v>0</v>
      </c>
      <c r="GRC68" s="824">
        <f t="shared" ref="GRC68" si="18988">GRC60*$C$65*$C68</f>
        <v>0</v>
      </c>
      <c r="GRE68" s="824">
        <f t="shared" ref="GRE68" si="18989">GRE60*$C$65*$C68</f>
        <v>0</v>
      </c>
      <c r="GRG68" s="824">
        <f t="shared" ref="GRG68" si="18990">GRG60*$C$65*$C68</f>
        <v>0</v>
      </c>
      <c r="GRI68" s="824">
        <f t="shared" ref="GRI68" si="18991">GRI60*$C$65*$C68</f>
        <v>0</v>
      </c>
      <c r="GRK68" s="824">
        <f t="shared" ref="GRK68" si="18992">GRK60*$C$65*$C68</f>
        <v>0</v>
      </c>
      <c r="GRM68" s="824">
        <f t="shared" ref="GRM68" si="18993">GRM60*$C$65*$C68</f>
        <v>0</v>
      </c>
      <c r="GRO68" s="824">
        <f t="shared" ref="GRO68" si="18994">GRO60*$C$65*$C68</f>
        <v>0</v>
      </c>
      <c r="GRQ68" s="824">
        <f t="shared" ref="GRQ68" si="18995">GRQ60*$C$65*$C68</f>
        <v>0</v>
      </c>
      <c r="GRS68" s="824">
        <f t="shared" ref="GRS68" si="18996">GRS60*$C$65*$C68</f>
        <v>0</v>
      </c>
      <c r="GRU68" s="824">
        <f t="shared" ref="GRU68" si="18997">GRU60*$C$65*$C68</f>
        <v>0</v>
      </c>
      <c r="GRW68" s="824">
        <f t="shared" ref="GRW68" si="18998">GRW60*$C$65*$C68</f>
        <v>0</v>
      </c>
      <c r="GRY68" s="824">
        <f t="shared" ref="GRY68" si="18999">GRY60*$C$65*$C68</f>
        <v>0</v>
      </c>
      <c r="GSA68" s="824">
        <f t="shared" ref="GSA68" si="19000">GSA60*$C$65*$C68</f>
        <v>0</v>
      </c>
      <c r="GSC68" s="824">
        <f t="shared" ref="GSC68" si="19001">GSC60*$C$65*$C68</f>
        <v>0</v>
      </c>
      <c r="GSE68" s="824">
        <f t="shared" ref="GSE68" si="19002">GSE60*$C$65*$C68</f>
        <v>0</v>
      </c>
      <c r="GSG68" s="824">
        <f t="shared" ref="GSG68" si="19003">GSG60*$C$65*$C68</f>
        <v>0</v>
      </c>
      <c r="GSI68" s="824">
        <f t="shared" ref="GSI68" si="19004">GSI60*$C$65*$C68</f>
        <v>0</v>
      </c>
      <c r="GSK68" s="824">
        <f t="shared" ref="GSK68" si="19005">GSK60*$C$65*$C68</f>
        <v>0</v>
      </c>
      <c r="GSM68" s="824">
        <f t="shared" ref="GSM68" si="19006">GSM60*$C$65*$C68</f>
        <v>0</v>
      </c>
      <c r="GSO68" s="824">
        <f t="shared" ref="GSO68" si="19007">GSO60*$C$65*$C68</f>
        <v>0</v>
      </c>
      <c r="GSQ68" s="824">
        <f t="shared" ref="GSQ68" si="19008">GSQ60*$C$65*$C68</f>
        <v>0</v>
      </c>
      <c r="GSS68" s="824">
        <f t="shared" ref="GSS68" si="19009">GSS60*$C$65*$C68</f>
        <v>0</v>
      </c>
      <c r="GSU68" s="824">
        <f t="shared" ref="GSU68" si="19010">GSU60*$C$65*$C68</f>
        <v>0</v>
      </c>
      <c r="GSW68" s="824">
        <f t="shared" ref="GSW68" si="19011">GSW60*$C$65*$C68</f>
        <v>0</v>
      </c>
      <c r="GSY68" s="824">
        <f t="shared" ref="GSY68" si="19012">GSY60*$C$65*$C68</f>
        <v>0</v>
      </c>
      <c r="GTA68" s="824">
        <f t="shared" ref="GTA68" si="19013">GTA60*$C$65*$C68</f>
        <v>0</v>
      </c>
      <c r="GTC68" s="824">
        <f t="shared" ref="GTC68" si="19014">GTC60*$C$65*$C68</f>
        <v>0</v>
      </c>
      <c r="GTE68" s="824">
        <f t="shared" ref="GTE68" si="19015">GTE60*$C$65*$C68</f>
        <v>0</v>
      </c>
      <c r="GTG68" s="824">
        <f t="shared" ref="GTG68" si="19016">GTG60*$C$65*$C68</f>
        <v>0</v>
      </c>
      <c r="GTI68" s="824">
        <f t="shared" ref="GTI68" si="19017">GTI60*$C$65*$C68</f>
        <v>0</v>
      </c>
      <c r="GTK68" s="824">
        <f t="shared" ref="GTK68" si="19018">GTK60*$C$65*$C68</f>
        <v>0</v>
      </c>
      <c r="GTM68" s="824">
        <f t="shared" ref="GTM68" si="19019">GTM60*$C$65*$C68</f>
        <v>0</v>
      </c>
      <c r="GTO68" s="824">
        <f t="shared" ref="GTO68" si="19020">GTO60*$C$65*$C68</f>
        <v>0</v>
      </c>
      <c r="GTQ68" s="824">
        <f t="shared" ref="GTQ68" si="19021">GTQ60*$C$65*$C68</f>
        <v>0</v>
      </c>
      <c r="GTS68" s="824">
        <f t="shared" ref="GTS68" si="19022">GTS60*$C$65*$C68</f>
        <v>0</v>
      </c>
      <c r="GTU68" s="824">
        <f t="shared" ref="GTU68" si="19023">GTU60*$C$65*$C68</f>
        <v>0</v>
      </c>
      <c r="GTW68" s="824">
        <f t="shared" ref="GTW68" si="19024">GTW60*$C$65*$C68</f>
        <v>0</v>
      </c>
      <c r="GTY68" s="824">
        <f t="shared" ref="GTY68" si="19025">GTY60*$C$65*$C68</f>
        <v>0</v>
      </c>
      <c r="GUA68" s="824">
        <f t="shared" ref="GUA68" si="19026">GUA60*$C$65*$C68</f>
        <v>0</v>
      </c>
      <c r="GUC68" s="824">
        <f t="shared" ref="GUC68" si="19027">GUC60*$C$65*$C68</f>
        <v>0</v>
      </c>
      <c r="GUE68" s="824">
        <f t="shared" ref="GUE68" si="19028">GUE60*$C$65*$C68</f>
        <v>0</v>
      </c>
      <c r="GUG68" s="824">
        <f t="shared" ref="GUG68" si="19029">GUG60*$C$65*$C68</f>
        <v>0</v>
      </c>
      <c r="GUI68" s="824">
        <f t="shared" ref="GUI68" si="19030">GUI60*$C$65*$C68</f>
        <v>0</v>
      </c>
      <c r="GUK68" s="824">
        <f t="shared" ref="GUK68" si="19031">GUK60*$C$65*$C68</f>
        <v>0</v>
      </c>
      <c r="GUM68" s="824">
        <f t="shared" ref="GUM68" si="19032">GUM60*$C$65*$C68</f>
        <v>0</v>
      </c>
      <c r="GUO68" s="824">
        <f t="shared" ref="GUO68" si="19033">GUO60*$C$65*$C68</f>
        <v>0</v>
      </c>
      <c r="GUQ68" s="824">
        <f t="shared" ref="GUQ68" si="19034">GUQ60*$C$65*$C68</f>
        <v>0</v>
      </c>
      <c r="GUS68" s="824">
        <f t="shared" ref="GUS68" si="19035">GUS60*$C$65*$C68</f>
        <v>0</v>
      </c>
      <c r="GUU68" s="824">
        <f t="shared" ref="GUU68" si="19036">GUU60*$C$65*$C68</f>
        <v>0</v>
      </c>
      <c r="GUW68" s="824">
        <f t="shared" ref="GUW68" si="19037">GUW60*$C$65*$C68</f>
        <v>0</v>
      </c>
      <c r="GUY68" s="824">
        <f t="shared" ref="GUY68" si="19038">GUY60*$C$65*$C68</f>
        <v>0</v>
      </c>
      <c r="GVA68" s="824">
        <f t="shared" ref="GVA68" si="19039">GVA60*$C$65*$C68</f>
        <v>0</v>
      </c>
      <c r="GVC68" s="824">
        <f t="shared" ref="GVC68" si="19040">GVC60*$C$65*$C68</f>
        <v>0</v>
      </c>
      <c r="GVE68" s="824">
        <f t="shared" ref="GVE68" si="19041">GVE60*$C$65*$C68</f>
        <v>0</v>
      </c>
      <c r="GVG68" s="824">
        <f t="shared" ref="GVG68" si="19042">GVG60*$C$65*$C68</f>
        <v>0</v>
      </c>
      <c r="GVI68" s="824">
        <f t="shared" ref="GVI68" si="19043">GVI60*$C$65*$C68</f>
        <v>0</v>
      </c>
      <c r="GVK68" s="824">
        <f t="shared" ref="GVK68" si="19044">GVK60*$C$65*$C68</f>
        <v>0</v>
      </c>
      <c r="GVM68" s="824">
        <f t="shared" ref="GVM68" si="19045">GVM60*$C$65*$C68</f>
        <v>0</v>
      </c>
      <c r="GVO68" s="824">
        <f t="shared" ref="GVO68" si="19046">GVO60*$C$65*$C68</f>
        <v>0</v>
      </c>
      <c r="GVQ68" s="824">
        <f t="shared" ref="GVQ68" si="19047">GVQ60*$C$65*$C68</f>
        <v>0</v>
      </c>
      <c r="GVS68" s="824">
        <f t="shared" ref="GVS68" si="19048">GVS60*$C$65*$C68</f>
        <v>0</v>
      </c>
      <c r="GVU68" s="824">
        <f t="shared" ref="GVU68" si="19049">GVU60*$C$65*$C68</f>
        <v>0</v>
      </c>
      <c r="GVW68" s="824">
        <f t="shared" ref="GVW68" si="19050">GVW60*$C$65*$C68</f>
        <v>0</v>
      </c>
      <c r="GVY68" s="824">
        <f t="shared" ref="GVY68" si="19051">GVY60*$C$65*$C68</f>
        <v>0</v>
      </c>
      <c r="GWA68" s="824">
        <f t="shared" ref="GWA68" si="19052">GWA60*$C$65*$C68</f>
        <v>0</v>
      </c>
      <c r="GWC68" s="824">
        <f t="shared" ref="GWC68" si="19053">GWC60*$C$65*$C68</f>
        <v>0</v>
      </c>
      <c r="GWE68" s="824">
        <f t="shared" ref="GWE68" si="19054">GWE60*$C$65*$C68</f>
        <v>0</v>
      </c>
      <c r="GWG68" s="824">
        <f t="shared" ref="GWG68" si="19055">GWG60*$C$65*$C68</f>
        <v>0</v>
      </c>
      <c r="GWI68" s="824">
        <f t="shared" ref="GWI68" si="19056">GWI60*$C$65*$C68</f>
        <v>0</v>
      </c>
      <c r="GWK68" s="824">
        <f t="shared" ref="GWK68" si="19057">GWK60*$C$65*$C68</f>
        <v>0</v>
      </c>
      <c r="GWM68" s="824">
        <f t="shared" ref="GWM68" si="19058">GWM60*$C$65*$C68</f>
        <v>0</v>
      </c>
      <c r="GWO68" s="824">
        <f t="shared" ref="GWO68" si="19059">GWO60*$C$65*$C68</f>
        <v>0</v>
      </c>
      <c r="GWQ68" s="824">
        <f t="shared" ref="GWQ68" si="19060">GWQ60*$C$65*$C68</f>
        <v>0</v>
      </c>
      <c r="GWS68" s="824">
        <f t="shared" ref="GWS68" si="19061">GWS60*$C$65*$C68</f>
        <v>0</v>
      </c>
      <c r="GWU68" s="824">
        <f t="shared" ref="GWU68" si="19062">GWU60*$C$65*$C68</f>
        <v>0</v>
      </c>
      <c r="GWW68" s="824">
        <f t="shared" ref="GWW68" si="19063">GWW60*$C$65*$C68</f>
        <v>0</v>
      </c>
      <c r="GWY68" s="824">
        <f t="shared" ref="GWY68" si="19064">GWY60*$C$65*$C68</f>
        <v>0</v>
      </c>
      <c r="GXA68" s="824">
        <f t="shared" ref="GXA68" si="19065">GXA60*$C$65*$C68</f>
        <v>0</v>
      </c>
      <c r="GXC68" s="824">
        <f t="shared" ref="GXC68" si="19066">GXC60*$C$65*$C68</f>
        <v>0</v>
      </c>
      <c r="GXE68" s="824">
        <f t="shared" ref="GXE68" si="19067">GXE60*$C$65*$C68</f>
        <v>0</v>
      </c>
      <c r="GXG68" s="824">
        <f t="shared" ref="GXG68" si="19068">GXG60*$C$65*$C68</f>
        <v>0</v>
      </c>
      <c r="GXI68" s="824">
        <f t="shared" ref="GXI68" si="19069">GXI60*$C$65*$C68</f>
        <v>0</v>
      </c>
      <c r="GXK68" s="824">
        <f t="shared" ref="GXK68" si="19070">GXK60*$C$65*$C68</f>
        <v>0</v>
      </c>
      <c r="GXM68" s="824">
        <f t="shared" ref="GXM68" si="19071">GXM60*$C$65*$C68</f>
        <v>0</v>
      </c>
      <c r="GXO68" s="824">
        <f t="shared" ref="GXO68" si="19072">GXO60*$C$65*$C68</f>
        <v>0</v>
      </c>
      <c r="GXQ68" s="824">
        <f t="shared" ref="GXQ68" si="19073">GXQ60*$C$65*$C68</f>
        <v>0</v>
      </c>
      <c r="GXS68" s="824">
        <f t="shared" ref="GXS68" si="19074">GXS60*$C$65*$C68</f>
        <v>0</v>
      </c>
      <c r="GXU68" s="824">
        <f t="shared" ref="GXU68" si="19075">GXU60*$C$65*$C68</f>
        <v>0</v>
      </c>
      <c r="GXW68" s="824">
        <f t="shared" ref="GXW68" si="19076">GXW60*$C$65*$C68</f>
        <v>0</v>
      </c>
      <c r="GXY68" s="824">
        <f t="shared" ref="GXY68" si="19077">GXY60*$C$65*$C68</f>
        <v>0</v>
      </c>
      <c r="GYA68" s="824">
        <f t="shared" ref="GYA68" si="19078">GYA60*$C$65*$C68</f>
        <v>0</v>
      </c>
      <c r="GYC68" s="824">
        <f t="shared" ref="GYC68" si="19079">GYC60*$C$65*$C68</f>
        <v>0</v>
      </c>
      <c r="GYE68" s="824">
        <f t="shared" ref="GYE68" si="19080">GYE60*$C$65*$C68</f>
        <v>0</v>
      </c>
      <c r="GYG68" s="824">
        <f t="shared" ref="GYG68" si="19081">GYG60*$C$65*$C68</f>
        <v>0</v>
      </c>
      <c r="GYI68" s="824">
        <f t="shared" ref="GYI68" si="19082">GYI60*$C$65*$C68</f>
        <v>0</v>
      </c>
      <c r="GYK68" s="824">
        <f t="shared" ref="GYK68" si="19083">GYK60*$C$65*$C68</f>
        <v>0</v>
      </c>
      <c r="GYM68" s="824">
        <f t="shared" ref="GYM68" si="19084">GYM60*$C$65*$C68</f>
        <v>0</v>
      </c>
      <c r="GYO68" s="824">
        <f t="shared" ref="GYO68" si="19085">GYO60*$C$65*$C68</f>
        <v>0</v>
      </c>
      <c r="GYQ68" s="824">
        <f t="shared" ref="GYQ68" si="19086">GYQ60*$C$65*$C68</f>
        <v>0</v>
      </c>
      <c r="GYS68" s="824">
        <f t="shared" ref="GYS68" si="19087">GYS60*$C$65*$C68</f>
        <v>0</v>
      </c>
      <c r="GYU68" s="824">
        <f t="shared" ref="GYU68" si="19088">GYU60*$C$65*$C68</f>
        <v>0</v>
      </c>
      <c r="GYW68" s="824">
        <f t="shared" ref="GYW68" si="19089">GYW60*$C$65*$C68</f>
        <v>0</v>
      </c>
      <c r="GYY68" s="824">
        <f t="shared" ref="GYY68" si="19090">GYY60*$C$65*$C68</f>
        <v>0</v>
      </c>
      <c r="GZA68" s="824">
        <f t="shared" ref="GZA68" si="19091">GZA60*$C$65*$C68</f>
        <v>0</v>
      </c>
      <c r="GZC68" s="824">
        <f t="shared" ref="GZC68" si="19092">GZC60*$C$65*$C68</f>
        <v>0</v>
      </c>
      <c r="GZE68" s="824">
        <f t="shared" ref="GZE68" si="19093">GZE60*$C$65*$C68</f>
        <v>0</v>
      </c>
      <c r="GZG68" s="824">
        <f t="shared" ref="GZG68" si="19094">GZG60*$C$65*$C68</f>
        <v>0</v>
      </c>
      <c r="GZI68" s="824">
        <f t="shared" ref="GZI68" si="19095">GZI60*$C$65*$C68</f>
        <v>0</v>
      </c>
      <c r="GZK68" s="824">
        <f t="shared" ref="GZK68" si="19096">GZK60*$C$65*$C68</f>
        <v>0</v>
      </c>
      <c r="GZM68" s="824">
        <f t="shared" ref="GZM68" si="19097">GZM60*$C$65*$C68</f>
        <v>0</v>
      </c>
      <c r="GZO68" s="824">
        <f t="shared" ref="GZO68" si="19098">GZO60*$C$65*$C68</f>
        <v>0</v>
      </c>
      <c r="GZQ68" s="824">
        <f t="shared" ref="GZQ68" si="19099">GZQ60*$C$65*$C68</f>
        <v>0</v>
      </c>
      <c r="GZS68" s="824">
        <f t="shared" ref="GZS68" si="19100">GZS60*$C$65*$C68</f>
        <v>0</v>
      </c>
      <c r="GZU68" s="824">
        <f t="shared" ref="GZU68" si="19101">GZU60*$C$65*$C68</f>
        <v>0</v>
      </c>
      <c r="GZW68" s="824">
        <f t="shared" ref="GZW68" si="19102">GZW60*$C$65*$C68</f>
        <v>0</v>
      </c>
      <c r="GZY68" s="824">
        <f t="shared" ref="GZY68" si="19103">GZY60*$C$65*$C68</f>
        <v>0</v>
      </c>
      <c r="HAA68" s="824">
        <f t="shared" ref="HAA68" si="19104">HAA60*$C$65*$C68</f>
        <v>0</v>
      </c>
      <c r="HAC68" s="824">
        <f t="shared" ref="HAC68" si="19105">HAC60*$C$65*$C68</f>
        <v>0</v>
      </c>
      <c r="HAE68" s="824">
        <f t="shared" ref="HAE68" si="19106">HAE60*$C$65*$C68</f>
        <v>0</v>
      </c>
      <c r="HAG68" s="824">
        <f t="shared" ref="HAG68" si="19107">HAG60*$C$65*$C68</f>
        <v>0</v>
      </c>
      <c r="HAI68" s="824">
        <f t="shared" ref="HAI68" si="19108">HAI60*$C$65*$C68</f>
        <v>0</v>
      </c>
      <c r="HAK68" s="824">
        <f t="shared" ref="HAK68" si="19109">HAK60*$C$65*$C68</f>
        <v>0</v>
      </c>
      <c r="HAM68" s="824">
        <f t="shared" ref="HAM68" si="19110">HAM60*$C$65*$C68</f>
        <v>0</v>
      </c>
      <c r="HAO68" s="824">
        <f t="shared" ref="HAO68" si="19111">HAO60*$C$65*$C68</f>
        <v>0</v>
      </c>
      <c r="HAQ68" s="824">
        <f t="shared" ref="HAQ68" si="19112">HAQ60*$C$65*$C68</f>
        <v>0</v>
      </c>
      <c r="HAS68" s="824">
        <f t="shared" ref="HAS68" si="19113">HAS60*$C$65*$C68</f>
        <v>0</v>
      </c>
      <c r="HAU68" s="824">
        <f t="shared" ref="HAU68" si="19114">HAU60*$C$65*$C68</f>
        <v>0</v>
      </c>
      <c r="HAW68" s="824">
        <f t="shared" ref="HAW68" si="19115">HAW60*$C$65*$C68</f>
        <v>0</v>
      </c>
      <c r="HAY68" s="824">
        <f t="shared" ref="HAY68" si="19116">HAY60*$C$65*$C68</f>
        <v>0</v>
      </c>
      <c r="HBA68" s="824">
        <f t="shared" ref="HBA68" si="19117">HBA60*$C$65*$C68</f>
        <v>0</v>
      </c>
      <c r="HBC68" s="824">
        <f t="shared" ref="HBC68" si="19118">HBC60*$C$65*$C68</f>
        <v>0</v>
      </c>
      <c r="HBE68" s="824">
        <f t="shared" ref="HBE68" si="19119">HBE60*$C$65*$C68</f>
        <v>0</v>
      </c>
      <c r="HBG68" s="824">
        <f t="shared" ref="HBG68" si="19120">HBG60*$C$65*$C68</f>
        <v>0</v>
      </c>
      <c r="HBI68" s="824">
        <f t="shared" ref="HBI68" si="19121">HBI60*$C$65*$C68</f>
        <v>0</v>
      </c>
      <c r="HBK68" s="824">
        <f t="shared" ref="HBK68" si="19122">HBK60*$C$65*$C68</f>
        <v>0</v>
      </c>
      <c r="HBM68" s="824">
        <f t="shared" ref="HBM68" si="19123">HBM60*$C$65*$C68</f>
        <v>0</v>
      </c>
      <c r="HBO68" s="824">
        <f t="shared" ref="HBO68" si="19124">HBO60*$C$65*$C68</f>
        <v>0</v>
      </c>
      <c r="HBQ68" s="824">
        <f t="shared" ref="HBQ68" si="19125">HBQ60*$C$65*$C68</f>
        <v>0</v>
      </c>
      <c r="HBS68" s="824">
        <f t="shared" ref="HBS68" si="19126">HBS60*$C$65*$C68</f>
        <v>0</v>
      </c>
      <c r="HBU68" s="824">
        <f t="shared" ref="HBU68" si="19127">HBU60*$C$65*$C68</f>
        <v>0</v>
      </c>
      <c r="HBW68" s="824">
        <f t="shared" ref="HBW68" si="19128">HBW60*$C$65*$C68</f>
        <v>0</v>
      </c>
      <c r="HBY68" s="824">
        <f t="shared" ref="HBY68" si="19129">HBY60*$C$65*$C68</f>
        <v>0</v>
      </c>
      <c r="HCA68" s="824">
        <f t="shared" ref="HCA68" si="19130">HCA60*$C$65*$C68</f>
        <v>0</v>
      </c>
      <c r="HCC68" s="824">
        <f t="shared" ref="HCC68" si="19131">HCC60*$C$65*$C68</f>
        <v>0</v>
      </c>
      <c r="HCE68" s="824">
        <f t="shared" ref="HCE68" si="19132">HCE60*$C$65*$C68</f>
        <v>0</v>
      </c>
      <c r="HCG68" s="824">
        <f t="shared" ref="HCG68" si="19133">HCG60*$C$65*$C68</f>
        <v>0</v>
      </c>
      <c r="HCI68" s="824">
        <f t="shared" ref="HCI68" si="19134">HCI60*$C$65*$C68</f>
        <v>0</v>
      </c>
      <c r="HCK68" s="824">
        <f t="shared" ref="HCK68" si="19135">HCK60*$C$65*$C68</f>
        <v>0</v>
      </c>
      <c r="HCM68" s="824">
        <f t="shared" ref="HCM68" si="19136">HCM60*$C$65*$C68</f>
        <v>0</v>
      </c>
      <c r="HCO68" s="824">
        <f t="shared" ref="HCO68" si="19137">HCO60*$C$65*$C68</f>
        <v>0</v>
      </c>
      <c r="HCQ68" s="824">
        <f t="shared" ref="HCQ68" si="19138">HCQ60*$C$65*$C68</f>
        <v>0</v>
      </c>
      <c r="HCS68" s="824">
        <f t="shared" ref="HCS68" si="19139">HCS60*$C$65*$C68</f>
        <v>0</v>
      </c>
      <c r="HCU68" s="824">
        <f t="shared" ref="HCU68" si="19140">HCU60*$C$65*$C68</f>
        <v>0</v>
      </c>
      <c r="HCW68" s="824">
        <f t="shared" ref="HCW68" si="19141">HCW60*$C$65*$C68</f>
        <v>0</v>
      </c>
      <c r="HCY68" s="824">
        <f t="shared" ref="HCY68" si="19142">HCY60*$C$65*$C68</f>
        <v>0</v>
      </c>
      <c r="HDA68" s="824">
        <f t="shared" ref="HDA68" si="19143">HDA60*$C$65*$C68</f>
        <v>0</v>
      </c>
      <c r="HDC68" s="824">
        <f t="shared" ref="HDC68" si="19144">HDC60*$C$65*$C68</f>
        <v>0</v>
      </c>
      <c r="HDE68" s="824">
        <f t="shared" ref="HDE68" si="19145">HDE60*$C$65*$C68</f>
        <v>0</v>
      </c>
      <c r="HDG68" s="824">
        <f t="shared" ref="HDG68" si="19146">HDG60*$C$65*$C68</f>
        <v>0</v>
      </c>
      <c r="HDI68" s="824">
        <f t="shared" ref="HDI68" si="19147">HDI60*$C$65*$C68</f>
        <v>0</v>
      </c>
      <c r="HDK68" s="824">
        <f t="shared" ref="HDK68" si="19148">HDK60*$C$65*$C68</f>
        <v>0</v>
      </c>
      <c r="HDM68" s="824">
        <f t="shared" ref="HDM68" si="19149">HDM60*$C$65*$C68</f>
        <v>0</v>
      </c>
      <c r="HDO68" s="824">
        <f t="shared" ref="HDO68" si="19150">HDO60*$C$65*$C68</f>
        <v>0</v>
      </c>
      <c r="HDQ68" s="824">
        <f t="shared" ref="HDQ68" si="19151">HDQ60*$C$65*$C68</f>
        <v>0</v>
      </c>
      <c r="HDS68" s="824">
        <f t="shared" ref="HDS68" si="19152">HDS60*$C$65*$C68</f>
        <v>0</v>
      </c>
      <c r="HDU68" s="824">
        <f t="shared" ref="HDU68" si="19153">HDU60*$C$65*$C68</f>
        <v>0</v>
      </c>
      <c r="HDW68" s="824">
        <f t="shared" ref="HDW68" si="19154">HDW60*$C$65*$C68</f>
        <v>0</v>
      </c>
      <c r="HDY68" s="824">
        <f t="shared" ref="HDY68" si="19155">HDY60*$C$65*$C68</f>
        <v>0</v>
      </c>
      <c r="HEA68" s="824">
        <f t="shared" ref="HEA68" si="19156">HEA60*$C$65*$C68</f>
        <v>0</v>
      </c>
      <c r="HEC68" s="824">
        <f t="shared" ref="HEC68" si="19157">HEC60*$C$65*$C68</f>
        <v>0</v>
      </c>
      <c r="HEE68" s="824">
        <f t="shared" ref="HEE68" si="19158">HEE60*$C$65*$C68</f>
        <v>0</v>
      </c>
      <c r="HEG68" s="824">
        <f t="shared" ref="HEG68" si="19159">HEG60*$C$65*$C68</f>
        <v>0</v>
      </c>
      <c r="HEI68" s="824">
        <f t="shared" ref="HEI68" si="19160">HEI60*$C$65*$C68</f>
        <v>0</v>
      </c>
      <c r="HEK68" s="824">
        <f t="shared" ref="HEK68" si="19161">HEK60*$C$65*$C68</f>
        <v>0</v>
      </c>
      <c r="HEM68" s="824">
        <f t="shared" ref="HEM68" si="19162">HEM60*$C$65*$C68</f>
        <v>0</v>
      </c>
      <c r="HEO68" s="824">
        <f t="shared" ref="HEO68" si="19163">HEO60*$C$65*$C68</f>
        <v>0</v>
      </c>
      <c r="HEQ68" s="824">
        <f t="shared" ref="HEQ68" si="19164">HEQ60*$C$65*$C68</f>
        <v>0</v>
      </c>
      <c r="HES68" s="824">
        <f t="shared" ref="HES68" si="19165">HES60*$C$65*$C68</f>
        <v>0</v>
      </c>
      <c r="HEU68" s="824">
        <f t="shared" ref="HEU68" si="19166">HEU60*$C$65*$C68</f>
        <v>0</v>
      </c>
      <c r="HEW68" s="824">
        <f t="shared" ref="HEW68" si="19167">HEW60*$C$65*$C68</f>
        <v>0</v>
      </c>
      <c r="HEY68" s="824">
        <f t="shared" ref="HEY68" si="19168">HEY60*$C$65*$C68</f>
        <v>0</v>
      </c>
      <c r="HFA68" s="824">
        <f t="shared" ref="HFA68" si="19169">HFA60*$C$65*$C68</f>
        <v>0</v>
      </c>
      <c r="HFC68" s="824">
        <f t="shared" ref="HFC68" si="19170">HFC60*$C$65*$C68</f>
        <v>0</v>
      </c>
      <c r="HFE68" s="824">
        <f t="shared" ref="HFE68" si="19171">HFE60*$C$65*$C68</f>
        <v>0</v>
      </c>
      <c r="HFG68" s="824">
        <f t="shared" ref="HFG68" si="19172">HFG60*$C$65*$C68</f>
        <v>0</v>
      </c>
      <c r="HFI68" s="824">
        <f t="shared" ref="HFI68" si="19173">HFI60*$C$65*$C68</f>
        <v>0</v>
      </c>
      <c r="HFK68" s="824">
        <f t="shared" ref="HFK68" si="19174">HFK60*$C$65*$C68</f>
        <v>0</v>
      </c>
      <c r="HFM68" s="824">
        <f t="shared" ref="HFM68" si="19175">HFM60*$C$65*$C68</f>
        <v>0</v>
      </c>
      <c r="HFO68" s="824">
        <f t="shared" ref="HFO68" si="19176">HFO60*$C$65*$C68</f>
        <v>0</v>
      </c>
      <c r="HFQ68" s="824">
        <f t="shared" ref="HFQ68" si="19177">HFQ60*$C$65*$C68</f>
        <v>0</v>
      </c>
      <c r="HFS68" s="824">
        <f t="shared" ref="HFS68" si="19178">HFS60*$C$65*$C68</f>
        <v>0</v>
      </c>
      <c r="HFU68" s="824">
        <f t="shared" ref="HFU68" si="19179">HFU60*$C$65*$C68</f>
        <v>0</v>
      </c>
      <c r="HFW68" s="824">
        <f t="shared" ref="HFW68" si="19180">HFW60*$C$65*$C68</f>
        <v>0</v>
      </c>
      <c r="HFY68" s="824">
        <f t="shared" ref="HFY68" si="19181">HFY60*$C$65*$C68</f>
        <v>0</v>
      </c>
      <c r="HGA68" s="824">
        <f t="shared" ref="HGA68" si="19182">HGA60*$C$65*$C68</f>
        <v>0</v>
      </c>
      <c r="HGC68" s="824">
        <f t="shared" ref="HGC68" si="19183">HGC60*$C$65*$C68</f>
        <v>0</v>
      </c>
      <c r="HGE68" s="824">
        <f t="shared" ref="HGE68" si="19184">HGE60*$C$65*$C68</f>
        <v>0</v>
      </c>
      <c r="HGG68" s="824">
        <f t="shared" ref="HGG68" si="19185">HGG60*$C$65*$C68</f>
        <v>0</v>
      </c>
      <c r="HGI68" s="824">
        <f t="shared" ref="HGI68" si="19186">HGI60*$C$65*$C68</f>
        <v>0</v>
      </c>
      <c r="HGK68" s="824">
        <f t="shared" ref="HGK68" si="19187">HGK60*$C$65*$C68</f>
        <v>0</v>
      </c>
      <c r="HGM68" s="824">
        <f t="shared" ref="HGM68" si="19188">HGM60*$C$65*$C68</f>
        <v>0</v>
      </c>
      <c r="HGO68" s="824">
        <f t="shared" ref="HGO68" si="19189">HGO60*$C$65*$C68</f>
        <v>0</v>
      </c>
      <c r="HGQ68" s="824">
        <f t="shared" ref="HGQ68" si="19190">HGQ60*$C$65*$C68</f>
        <v>0</v>
      </c>
      <c r="HGS68" s="824">
        <f t="shared" ref="HGS68" si="19191">HGS60*$C$65*$C68</f>
        <v>0</v>
      </c>
      <c r="HGU68" s="824">
        <f t="shared" ref="HGU68" si="19192">HGU60*$C$65*$C68</f>
        <v>0</v>
      </c>
      <c r="HGW68" s="824">
        <f t="shared" ref="HGW68" si="19193">HGW60*$C$65*$C68</f>
        <v>0</v>
      </c>
      <c r="HGY68" s="824">
        <f t="shared" ref="HGY68" si="19194">HGY60*$C$65*$C68</f>
        <v>0</v>
      </c>
      <c r="HHA68" s="824">
        <f t="shared" ref="HHA68" si="19195">HHA60*$C$65*$C68</f>
        <v>0</v>
      </c>
      <c r="HHC68" s="824">
        <f t="shared" ref="HHC68" si="19196">HHC60*$C$65*$C68</f>
        <v>0</v>
      </c>
      <c r="HHE68" s="824">
        <f t="shared" ref="HHE68" si="19197">HHE60*$C$65*$C68</f>
        <v>0</v>
      </c>
      <c r="HHG68" s="824">
        <f t="shared" ref="HHG68" si="19198">HHG60*$C$65*$C68</f>
        <v>0</v>
      </c>
      <c r="HHI68" s="824">
        <f t="shared" ref="HHI68" si="19199">HHI60*$C$65*$C68</f>
        <v>0</v>
      </c>
      <c r="HHK68" s="824">
        <f t="shared" ref="HHK68" si="19200">HHK60*$C$65*$C68</f>
        <v>0</v>
      </c>
      <c r="HHM68" s="824">
        <f t="shared" ref="HHM68" si="19201">HHM60*$C$65*$C68</f>
        <v>0</v>
      </c>
      <c r="HHO68" s="824">
        <f t="shared" ref="HHO68" si="19202">HHO60*$C$65*$C68</f>
        <v>0</v>
      </c>
      <c r="HHQ68" s="824">
        <f t="shared" ref="HHQ68" si="19203">HHQ60*$C$65*$C68</f>
        <v>0</v>
      </c>
      <c r="HHS68" s="824">
        <f t="shared" ref="HHS68" si="19204">HHS60*$C$65*$C68</f>
        <v>0</v>
      </c>
      <c r="HHU68" s="824">
        <f t="shared" ref="HHU68" si="19205">HHU60*$C$65*$C68</f>
        <v>0</v>
      </c>
      <c r="HHW68" s="824">
        <f t="shared" ref="HHW68" si="19206">HHW60*$C$65*$C68</f>
        <v>0</v>
      </c>
      <c r="HHY68" s="824">
        <f t="shared" ref="HHY68" si="19207">HHY60*$C$65*$C68</f>
        <v>0</v>
      </c>
      <c r="HIA68" s="824">
        <f t="shared" ref="HIA68" si="19208">HIA60*$C$65*$C68</f>
        <v>0</v>
      </c>
      <c r="HIC68" s="824">
        <f t="shared" ref="HIC68" si="19209">HIC60*$C$65*$C68</f>
        <v>0</v>
      </c>
      <c r="HIE68" s="824">
        <f t="shared" ref="HIE68" si="19210">HIE60*$C$65*$C68</f>
        <v>0</v>
      </c>
      <c r="HIG68" s="824">
        <f t="shared" ref="HIG68" si="19211">HIG60*$C$65*$C68</f>
        <v>0</v>
      </c>
      <c r="HII68" s="824">
        <f t="shared" ref="HII68" si="19212">HII60*$C$65*$C68</f>
        <v>0</v>
      </c>
      <c r="HIK68" s="824">
        <f t="shared" ref="HIK68" si="19213">HIK60*$C$65*$C68</f>
        <v>0</v>
      </c>
      <c r="HIM68" s="824">
        <f t="shared" ref="HIM68" si="19214">HIM60*$C$65*$C68</f>
        <v>0</v>
      </c>
      <c r="HIO68" s="824">
        <f t="shared" ref="HIO68" si="19215">HIO60*$C$65*$C68</f>
        <v>0</v>
      </c>
      <c r="HIQ68" s="824">
        <f t="shared" ref="HIQ68" si="19216">HIQ60*$C$65*$C68</f>
        <v>0</v>
      </c>
      <c r="HIS68" s="824">
        <f t="shared" ref="HIS68" si="19217">HIS60*$C$65*$C68</f>
        <v>0</v>
      </c>
      <c r="HIU68" s="824">
        <f t="shared" ref="HIU68" si="19218">HIU60*$C$65*$C68</f>
        <v>0</v>
      </c>
      <c r="HIW68" s="824">
        <f t="shared" ref="HIW68" si="19219">HIW60*$C$65*$C68</f>
        <v>0</v>
      </c>
      <c r="HIY68" s="824">
        <f t="shared" ref="HIY68" si="19220">HIY60*$C$65*$C68</f>
        <v>0</v>
      </c>
      <c r="HJA68" s="824">
        <f t="shared" ref="HJA68" si="19221">HJA60*$C$65*$C68</f>
        <v>0</v>
      </c>
      <c r="HJC68" s="824">
        <f t="shared" ref="HJC68" si="19222">HJC60*$C$65*$C68</f>
        <v>0</v>
      </c>
      <c r="HJE68" s="824">
        <f t="shared" ref="HJE68" si="19223">HJE60*$C$65*$C68</f>
        <v>0</v>
      </c>
      <c r="HJG68" s="824">
        <f t="shared" ref="HJG68" si="19224">HJG60*$C$65*$C68</f>
        <v>0</v>
      </c>
      <c r="HJI68" s="824">
        <f t="shared" ref="HJI68" si="19225">HJI60*$C$65*$C68</f>
        <v>0</v>
      </c>
      <c r="HJK68" s="824">
        <f t="shared" ref="HJK68" si="19226">HJK60*$C$65*$C68</f>
        <v>0</v>
      </c>
      <c r="HJM68" s="824">
        <f t="shared" ref="HJM68" si="19227">HJM60*$C$65*$C68</f>
        <v>0</v>
      </c>
      <c r="HJO68" s="824">
        <f t="shared" ref="HJO68" si="19228">HJO60*$C$65*$C68</f>
        <v>0</v>
      </c>
      <c r="HJQ68" s="824">
        <f t="shared" ref="HJQ68" si="19229">HJQ60*$C$65*$C68</f>
        <v>0</v>
      </c>
      <c r="HJS68" s="824">
        <f t="shared" ref="HJS68" si="19230">HJS60*$C$65*$C68</f>
        <v>0</v>
      </c>
      <c r="HJU68" s="824">
        <f t="shared" ref="HJU68" si="19231">HJU60*$C$65*$C68</f>
        <v>0</v>
      </c>
      <c r="HJW68" s="824">
        <f t="shared" ref="HJW68" si="19232">HJW60*$C$65*$C68</f>
        <v>0</v>
      </c>
      <c r="HJY68" s="824">
        <f t="shared" ref="HJY68" si="19233">HJY60*$C$65*$C68</f>
        <v>0</v>
      </c>
      <c r="HKA68" s="824">
        <f t="shared" ref="HKA68" si="19234">HKA60*$C$65*$C68</f>
        <v>0</v>
      </c>
      <c r="HKC68" s="824">
        <f t="shared" ref="HKC68" si="19235">HKC60*$C$65*$C68</f>
        <v>0</v>
      </c>
      <c r="HKE68" s="824">
        <f t="shared" ref="HKE68" si="19236">HKE60*$C$65*$C68</f>
        <v>0</v>
      </c>
      <c r="HKG68" s="824">
        <f t="shared" ref="HKG68" si="19237">HKG60*$C$65*$C68</f>
        <v>0</v>
      </c>
      <c r="HKI68" s="824">
        <f t="shared" ref="HKI68" si="19238">HKI60*$C$65*$C68</f>
        <v>0</v>
      </c>
      <c r="HKK68" s="824">
        <f t="shared" ref="HKK68" si="19239">HKK60*$C$65*$C68</f>
        <v>0</v>
      </c>
      <c r="HKM68" s="824">
        <f t="shared" ref="HKM68" si="19240">HKM60*$C$65*$C68</f>
        <v>0</v>
      </c>
      <c r="HKO68" s="824">
        <f t="shared" ref="HKO68" si="19241">HKO60*$C$65*$C68</f>
        <v>0</v>
      </c>
      <c r="HKQ68" s="824">
        <f t="shared" ref="HKQ68" si="19242">HKQ60*$C$65*$C68</f>
        <v>0</v>
      </c>
      <c r="HKS68" s="824">
        <f t="shared" ref="HKS68" si="19243">HKS60*$C$65*$C68</f>
        <v>0</v>
      </c>
      <c r="HKU68" s="824">
        <f t="shared" ref="HKU68" si="19244">HKU60*$C$65*$C68</f>
        <v>0</v>
      </c>
      <c r="HKW68" s="824">
        <f t="shared" ref="HKW68" si="19245">HKW60*$C$65*$C68</f>
        <v>0</v>
      </c>
      <c r="HKY68" s="824">
        <f t="shared" ref="HKY68" si="19246">HKY60*$C$65*$C68</f>
        <v>0</v>
      </c>
      <c r="HLA68" s="824">
        <f t="shared" ref="HLA68" si="19247">HLA60*$C$65*$C68</f>
        <v>0</v>
      </c>
      <c r="HLC68" s="824">
        <f t="shared" ref="HLC68" si="19248">HLC60*$C$65*$C68</f>
        <v>0</v>
      </c>
      <c r="HLE68" s="824">
        <f t="shared" ref="HLE68" si="19249">HLE60*$C$65*$C68</f>
        <v>0</v>
      </c>
      <c r="HLG68" s="824">
        <f t="shared" ref="HLG68" si="19250">HLG60*$C$65*$C68</f>
        <v>0</v>
      </c>
      <c r="HLI68" s="824">
        <f t="shared" ref="HLI68" si="19251">HLI60*$C$65*$C68</f>
        <v>0</v>
      </c>
      <c r="HLK68" s="824">
        <f t="shared" ref="HLK68" si="19252">HLK60*$C$65*$C68</f>
        <v>0</v>
      </c>
      <c r="HLM68" s="824">
        <f t="shared" ref="HLM68" si="19253">HLM60*$C$65*$C68</f>
        <v>0</v>
      </c>
      <c r="HLO68" s="824">
        <f t="shared" ref="HLO68" si="19254">HLO60*$C$65*$C68</f>
        <v>0</v>
      </c>
      <c r="HLQ68" s="824">
        <f t="shared" ref="HLQ68" si="19255">HLQ60*$C$65*$C68</f>
        <v>0</v>
      </c>
      <c r="HLS68" s="824">
        <f t="shared" ref="HLS68" si="19256">HLS60*$C$65*$C68</f>
        <v>0</v>
      </c>
      <c r="HLU68" s="824">
        <f t="shared" ref="HLU68" si="19257">HLU60*$C$65*$C68</f>
        <v>0</v>
      </c>
      <c r="HLW68" s="824">
        <f t="shared" ref="HLW68" si="19258">HLW60*$C$65*$C68</f>
        <v>0</v>
      </c>
      <c r="HLY68" s="824">
        <f t="shared" ref="HLY68" si="19259">HLY60*$C$65*$C68</f>
        <v>0</v>
      </c>
      <c r="HMA68" s="824">
        <f t="shared" ref="HMA68" si="19260">HMA60*$C$65*$C68</f>
        <v>0</v>
      </c>
      <c r="HMC68" s="824">
        <f t="shared" ref="HMC68" si="19261">HMC60*$C$65*$C68</f>
        <v>0</v>
      </c>
      <c r="HME68" s="824">
        <f t="shared" ref="HME68" si="19262">HME60*$C$65*$C68</f>
        <v>0</v>
      </c>
      <c r="HMG68" s="824">
        <f t="shared" ref="HMG68" si="19263">HMG60*$C$65*$C68</f>
        <v>0</v>
      </c>
      <c r="HMI68" s="824">
        <f t="shared" ref="HMI68" si="19264">HMI60*$C$65*$C68</f>
        <v>0</v>
      </c>
      <c r="HMK68" s="824">
        <f t="shared" ref="HMK68" si="19265">HMK60*$C$65*$C68</f>
        <v>0</v>
      </c>
      <c r="HMM68" s="824">
        <f t="shared" ref="HMM68" si="19266">HMM60*$C$65*$C68</f>
        <v>0</v>
      </c>
      <c r="HMO68" s="824">
        <f t="shared" ref="HMO68" si="19267">HMO60*$C$65*$C68</f>
        <v>0</v>
      </c>
      <c r="HMQ68" s="824">
        <f t="shared" ref="HMQ68" si="19268">HMQ60*$C$65*$C68</f>
        <v>0</v>
      </c>
      <c r="HMS68" s="824">
        <f t="shared" ref="HMS68" si="19269">HMS60*$C$65*$C68</f>
        <v>0</v>
      </c>
      <c r="HMU68" s="824">
        <f t="shared" ref="HMU68" si="19270">HMU60*$C$65*$C68</f>
        <v>0</v>
      </c>
      <c r="HMW68" s="824">
        <f t="shared" ref="HMW68" si="19271">HMW60*$C$65*$C68</f>
        <v>0</v>
      </c>
      <c r="HMY68" s="824">
        <f t="shared" ref="HMY68" si="19272">HMY60*$C$65*$C68</f>
        <v>0</v>
      </c>
      <c r="HNA68" s="824">
        <f t="shared" ref="HNA68" si="19273">HNA60*$C$65*$C68</f>
        <v>0</v>
      </c>
      <c r="HNC68" s="824">
        <f t="shared" ref="HNC68" si="19274">HNC60*$C$65*$C68</f>
        <v>0</v>
      </c>
      <c r="HNE68" s="824">
        <f t="shared" ref="HNE68" si="19275">HNE60*$C$65*$C68</f>
        <v>0</v>
      </c>
      <c r="HNG68" s="824">
        <f t="shared" ref="HNG68" si="19276">HNG60*$C$65*$C68</f>
        <v>0</v>
      </c>
      <c r="HNI68" s="824">
        <f t="shared" ref="HNI68" si="19277">HNI60*$C$65*$C68</f>
        <v>0</v>
      </c>
      <c r="HNK68" s="824">
        <f t="shared" ref="HNK68" si="19278">HNK60*$C$65*$C68</f>
        <v>0</v>
      </c>
      <c r="HNM68" s="824">
        <f t="shared" ref="HNM68" si="19279">HNM60*$C$65*$C68</f>
        <v>0</v>
      </c>
      <c r="HNO68" s="824">
        <f t="shared" ref="HNO68" si="19280">HNO60*$C$65*$C68</f>
        <v>0</v>
      </c>
      <c r="HNQ68" s="824">
        <f t="shared" ref="HNQ68" si="19281">HNQ60*$C$65*$C68</f>
        <v>0</v>
      </c>
      <c r="HNS68" s="824">
        <f t="shared" ref="HNS68" si="19282">HNS60*$C$65*$C68</f>
        <v>0</v>
      </c>
      <c r="HNU68" s="824">
        <f t="shared" ref="HNU68" si="19283">HNU60*$C$65*$C68</f>
        <v>0</v>
      </c>
      <c r="HNW68" s="824">
        <f t="shared" ref="HNW68" si="19284">HNW60*$C$65*$C68</f>
        <v>0</v>
      </c>
      <c r="HNY68" s="824">
        <f t="shared" ref="HNY68" si="19285">HNY60*$C$65*$C68</f>
        <v>0</v>
      </c>
      <c r="HOA68" s="824">
        <f t="shared" ref="HOA68" si="19286">HOA60*$C$65*$C68</f>
        <v>0</v>
      </c>
      <c r="HOC68" s="824">
        <f t="shared" ref="HOC68" si="19287">HOC60*$C$65*$C68</f>
        <v>0</v>
      </c>
      <c r="HOE68" s="824">
        <f t="shared" ref="HOE68" si="19288">HOE60*$C$65*$C68</f>
        <v>0</v>
      </c>
      <c r="HOG68" s="824">
        <f t="shared" ref="HOG68" si="19289">HOG60*$C$65*$C68</f>
        <v>0</v>
      </c>
      <c r="HOI68" s="824">
        <f t="shared" ref="HOI68" si="19290">HOI60*$C$65*$C68</f>
        <v>0</v>
      </c>
      <c r="HOK68" s="824">
        <f t="shared" ref="HOK68" si="19291">HOK60*$C$65*$C68</f>
        <v>0</v>
      </c>
      <c r="HOM68" s="824">
        <f t="shared" ref="HOM68" si="19292">HOM60*$C$65*$C68</f>
        <v>0</v>
      </c>
      <c r="HOO68" s="824">
        <f t="shared" ref="HOO68" si="19293">HOO60*$C$65*$C68</f>
        <v>0</v>
      </c>
      <c r="HOQ68" s="824">
        <f t="shared" ref="HOQ68" si="19294">HOQ60*$C$65*$C68</f>
        <v>0</v>
      </c>
      <c r="HOS68" s="824">
        <f t="shared" ref="HOS68" si="19295">HOS60*$C$65*$C68</f>
        <v>0</v>
      </c>
      <c r="HOU68" s="824">
        <f t="shared" ref="HOU68" si="19296">HOU60*$C$65*$C68</f>
        <v>0</v>
      </c>
      <c r="HOW68" s="824">
        <f t="shared" ref="HOW68" si="19297">HOW60*$C$65*$C68</f>
        <v>0</v>
      </c>
      <c r="HOY68" s="824">
        <f t="shared" ref="HOY68" si="19298">HOY60*$C$65*$C68</f>
        <v>0</v>
      </c>
      <c r="HPA68" s="824">
        <f t="shared" ref="HPA68" si="19299">HPA60*$C$65*$C68</f>
        <v>0</v>
      </c>
      <c r="HPC68" s="824">
        <f t="shared" ref="HPC68" si="19300">HPC60*$C$65*$C68</f>
        <v>0</v>
      </c>
      <c r="HPE68" s="824">
        <f t="shared" ref="HPE68" si="19301">HPE60*$C$65*$C68</f>
        <v>0</v>
      </c>
      <c r="HPG68" s="824">
        <f t="shared" ref="HPG68" si="19302">HPG60*$C$65*$C68</f>
        <v>0</v>
      </c>
      <c r="HPI68" s="824">
        <f t="shared" ref="HPI68" si="19303">HPI60*$C$65*$C68</f>
        <v>0</v>
      </c>
      <c r="HPK68" s="824">
        <f t="shared" ref="HPK68" si="19304">HPK60*$C$65*$C68</f>
        <v>0</v>
      </c>
      <c r="HPM68" s="824">
        <f t="shared" ref="HPM68" si="19305">HPM60*$C$65*$C68</f>
        <v>0</v>
      </c>
      <c r="HPO68" s="824">
        <f t="shared" ref="HPO68" si="19306">HPO60*$C$65*$C68</f>
        <v>0</v>
      </c>
      <c r="HPQ68" s="824">
        <f t="shared" ref="HPQ68" si="19307">HPQ60*$C$65*$C68</f>
        <v>0</v>
      </c>
      <c r="HPS68" s="824">
        <f t="shared" ref="HPS68" si="19308">HPS60*$C$65*$C68</f>
        <v>0</v>
      </c>
      <c r="HPU68" s="824">
        <f t="shared" ref="HPU68" si="19309">HPU60*$C$65*$C68</f>
        <v>0</v>
      </c>
      <c r="HPW68" s="824">
        <f t="shared" ref="HPW68" si="19310">HPW60*$C$65*$C68</f>
        <v>0</v>
      </c>
      <c r="HPY68" s="824">
        <f t="shared" ref="HPY68" si="19311">HPY60*$C$65*$C68</f>
        <v>0</v>
      </c>
      <c r="HQA68" s="824">
        <f t="shared" ref="HQA68" si="19312">HQA60*$C$65*$C68</f>
        <v>0</v>
      </c>
      <c r="HQC68" s="824">
        <f t="shared" ref="HQC68" si="19313">HQC60*$C$65*$C68</f>
        <v>0</v>
      </c>
      <c r="HQE68" s="824">
        <f t="shared" ref="HQE68" si="19314">HQE60*$C$65*$C68</f>
        <v>0</v>
      </c>
      <c r="HQG68" s="824">
        <f t="shared" ref="HQG68" si="19315">HQG60*$C$65*$C68</f>
        <v>0</v>
      </c>
      <c r="HQI68" s="824">
        <f t="shared" ref="HQI68" si="19316">HQI60*$C$65*$C68</f>
        <v>0</v>
      </c>
      <c r="HQK68" s="824">
        <f t="shared" ref="HQK68" si="19317">HQK60*$C$65*$C68</f>
        <v>0</v>
      </c>
      <c r="HQM68" s="824">
        <f t="shared" ref="HQM68" si="19318">HQM60*$C$65*$C68</f>
        <v>0</v>
      </c>
      <c r="HQO68" s="824">
        <f t="shared" ref="HQO68" si="19319">HQO60*$C$65*$C68</f>
        <v>0</v>
      </c>
      <c r="HQQ68" s="824">
        <f t="shared" ref="HQQ68" si="19320">HQQ60*$C$65*$C68</f>
        <v>0</v>
      </c>
      <c r="HQS68" s="824">
        <f t="shared" ref="HQS68" si="19321">HQS60*$C$65*$C68</f>
        <v>0</v>
      </c>
      <c r="HQU68" s="824">
        <f t="shared" ref="HQU68" si="19322">HQU60*$C$65*$C68</f>
        <v>0</v>
      </c>
      <c r="HQW68" s="824">
        <f t="shared" ref="HQW68" si="19323">HQW60*$C$65*$C68</f>
        <v>0</v>
      </c>
      <c r="HQY68" s="824">
        <f t="shared" ref="HQY68" si="19324">HQY60*$C$65*$C68</f>
        <v>0</v>
      </c>
      <c r="HRA68" s="824">
        <f t="shared" ref="HRA68" si="19325">HRA60*$C$65*$C68</f>
        <v>0</v>
      </c>
      <c r="HRC68" s="824">
        <f t="shared" ref="HRC68" si="19326">HRC60*$C$65*$C68</f>
        <v>0</v>
      </c>
      <c r="HRE68" s="824">
        <f t="shared" ref="HRE68" si="19327">HRE60*$C$65*$C68</f>
        <v>0</v>
      </c>
      <c r="HRG68" s="824">
        <f t="shared" ref="HRG68" si="19328">HRG60*$C$65*$C68</f>
        <v>0</v>
      </c>
      <c r="HRI68" s="824">
        <f t="shared" ref="HRI68" si="19329">HRI60*$C$65*$C68</f>
        <v>0</v>
      </c>
      <c r="HRK68" s="824">
        <f t="shared" ref="HRK68" si="19330">HRK60*$C$65*$C68</f>
        <v>0</v>
      </c>
      <c r="HRM68" s="824">
        <f t="shared" ref="HRM68" si="19331">HRM60*$C$65*$C68</f>
        <v>0</v>
      </c>
      <c r="HRO68" s="824">
        <f t="shared" ref="HRO68" si="19332">HRO60*$C$65*$C68</f>
        <v>0</v>
      </c>
      <c r="HRQ68" s="824">
        <f t="shared" ref="HRQ68" si="19333">HRQ60*$C$65*$C68</f>
        <v>0</v>
      </c>
      <c r="HRS68" s="824">
        <f t="shared" ref="HRS68" si="19334">HRS60*$C$65*$C68</f>
        <v>0</v>
      </c>
      <c r="HRU68" s="824">
        <f t="shared" ref="HRU68" si="19335">HRU60*$C$65*$C68</f>
        <v>0</v>
      </c>
      <c r="HRW68" s="824">
        <f t="shared" ref="HRW68" si="19336">HRW60*$C$65*$C68</f>
        <v>0</v>
      </c>
      <c r="HRY68" s="824">
        <f t="shared" ref="HRY68" si="19337">HRY60*$C$65*$C68</f>
        <v>0</v>
      </c>
      <c r="HSA68" s="824">
        <f t="shared" ref="HSA68" si="19338">HSA60*$C$65*$C68</f>
        <v>0</v>
      </c>
      <c r="HSC68" s="824">
        <f t="shared" ref="HSC68" si="19339">HSC60*$C$65*$C68</f>
        <v>0</v>
      </c>
      <c r="HSE68" s="824">
        <f t="shared" ref="HSE68" si="19340">HSE60*$C$65*$C68</f>
        <v>0</v>
      </c>
      <c r="HSG68" s="824">
        <f t="shared" ref="HSG68" si="19341">HSG60*$C$65*$C68</f>
        <v>0</v>
      </c>
      <c r="HSI68" s="824">
        <f t="shared" ref="HSI68" si="19342">HSI60*$C$65*$C68</f>
        <v>0</v>
      </c>
      <c r="HSK68" s="824">
        <f t="shared" ref="HSK68" si="19343">HSK60*$C$65*$C68</f>
        <v>0</v>
      </c>
      <c r="HSM68" s="824">
        <f t="shared" ref="HSM68" si="19344">HSM60*$C$65*$C68</f>
        <v>0</v>
      </c>
      <c r="HSO68" s="824">
        <f t="shared" ref="HSO68" si="19345">HSO60*$C$65*$C68</f>
        <v>0</v>
      </c>
      <c r="HSQ68" s="824">
        <f t="shared" ref="HSQ68" si="19346">HSQ60*$C$65*$C68</f>
        <v>0</v>
      </c>
      <c r="HSS68" s="824">
        <f t="shared" ref="HSS68" si="19347">HSS60*$C$65*$C68</f>
        <v>0</v>
      </c>
      <c r="HSU68" s="824">
        <f t="shared" ref="HSU68" si="19348">HSU60*$C$65*$C68</f>
        <v>0</v>
      </c>
      <c r="HSW68" s="824">
        <f t="shared" ref="HSW68" si="19349">HSW60*$C$65*$C68</f>
        <v>0</v>
      </c>
      <c r="HSY68" s="824">
        <f t="shared" ref="HSY68" si="19350">HSY60*$C$65*$C68</f>
        <v>0</v>
      </c>
      <c r="HTA68" s="824">
        <f t="shared" ref="HTA68" si="19351">HTA60*$C$65*$C68</f>
        <v>0</v>
      </c>
      <c r="HTC68" s="824">
        <f t="shared" ref="HTC68" si="19352">HTC60*$C$65*$C68</f>
        <v>0</v>
      </c>
      <c r="HTE68" s="824">
        <f t="shared" ref="HTE68" si="19353">HTE60*$C$65*$C68</f>
        <v>0</v>
      </c>
      <c r="HTG68" s="824">
        <f t="shared" ref="HTG68" si="19354">HTG60*$C$65*$C68</f>
        <v>0</v>
      </c>
      <c r="HTI68" s="824">
        <f t="shared" ref="HTI68" si="19355">HTI60*$C$65*$C68</f>
        <v>0</v>
      </c>
      <c r="HTK68" s="824">
        <f t="shared" ref="HTK68" si="19356">HTK60*$C$65*$C68</f>
        <v>0</v>
      </c>
      <c r="HTM68" s="824">
        <f t="shared" ref="HTM68" si="19357">HTM60*$C$65*$C68</f>
        <v>0</v>
      </c>
      <c r="HTO68" s="824">
        <f t="shared" ref="HTO68" si="19358">HTO60*$C$65*$C68</f>
        <v>0</v>
      </c>
      <c r="HTQ68" s="824">
        <f t="shared" ref="HTQ68" si="19359">HTQ60*$C$65*$C68</f>
        <v>0</v>
      </c>
      <c r="HTS68" s="824">
        <f t="shared" ref="HTS68" si="19360">HTS60*$C$65*$C68</f>
        <v>0</v>
      </c>
      <c r="HTU68" s="824">
        <f t="shared" ref="HTU68" si="19361">HTU60*$C$65*$C68</f>
        <v>0</v>
      </c>
      <c r="HTW68" s="824">
        <f t="shared" ref="HTW68" si="19362">HTW60*$C$65*$C68</f>
        <v>0</v>
      </c>
      <c r="HTY68" s="824">
        <f t="shared" ref="HTY68" si="19363">HTY60*$C$65*$C68</f>
        <v>0</v>
      </c>
      <c r="HUA68" s="824">
        <f t="shared" ref="HUA68" si="19364">HUA60*$C$65*$C68</f>
        <v>0</v>
      </c>
      <c r="HUC68" s="824">
        <f t="shared" ref="HUC68" si="19365">HUC60*$C$65*$C68</f>
        <v>0</v>
      </c>
      <c r="HUE68" s="824">
        <f t="shared" ref="HUE68" si="19366">HUE60*$C$65*$C68</f>
        <v>0</v>
      </c>
      <c r="HUG68" s="824">
        <f t="shared" ref="HUG68" si="19367">HUG60*$C$65*$C68</f>
        <v>0</v>
      </c>
      <c r="HUI68" s="824">
        <f t="shared" ref="HUI68" si="19368">HUI60*$C$65*$C68</f>
        <v>0</v>
      </c>
      <c r="HUK68" s="824">
        <f t="shared" ref="HUK68" si="19369">HUK60*$C$65*$C68</f>
        <v>0</v>
      </c>
      <c r="HUM68" s="824">
        <f t="shared" ref="HUM68" si="19370">HUM60*$C$65*$C68</f>
        <v>0</v>
      </c>
      <c r="HUO68" s="824">
        <f t="shared" ref="HUO68" si="19371">HUO60*$C$65*$C68</f>
        <v>0</v>
      </c>
      <c r="HUQ68" s="824">
        <f t="shared" ref="HUQ68" si="19372">HUQ60*$C$65*$C68</f>
        <v>0</v>
      </c>
      <c r="HUS68" s="824">
        <f t="shared" ref="HUS68" si="19373">HUS60*$C$65*$C68</f>
        <v>0</v>
      </c>
      <c r="HUU68" s="824">
        <f t="shared" ref="HUU68" si="19374">HUU60*$C$65*$C68</f>
        <v>0</v>
      </c>
      <c r="HUW68" s="824">
        <f t="shared" ref="HUW68" si="19375">HUW60*$C$65*$C68</f>
        <v>0</v>
      </c>
      <c r="HUY68" s="824">
        <f t="shared" ref="HUY68" si="19376">HUY60*$C$65*$C68</f>
        <v>0</v>
      </c>
      <c r="HVA68" s="824">
        <f t="shared" ref="HVA68" si="19377">HVA60*$C$65*$C68</f>
        <v>0</v>
      </c>
      <c r="HVC68" s="824">
        <f t="shared" ref="HVC68" si="19378">HVC60*$C$65*$C68</f>
        <v>0</v>
      </c>
      <c r="HVE68" s="824">
        <f t="shared" ref="HVE68" si="19379">HVE60*$C$65*$C68</f>
        <v>0</v>
      </c>
      <c r="HVG68" s="824">
        <f t="shared" ref="HVG68" si="19380">HVG60*$C$65*$C68</f>
        <v>0</v>
      </c>
      <c r="HVI68" s="824">
        <f t="shared" ref="HVI68" si="19381">HVI60*$C$65*$C68</f>
        <v>0</v>
      </c>
      <c r="HVK68" s="824">
        <f t="shared" ref="HVK68" si="19382">HVK60*$C$65*$C68</f>
        <v>0</v>
      </c>
      <c r="HVM68" s="824">
        <f t="shared" ref="HVM68" si="19383">HVM60*$C$65*$C68</f>
        <v>0</v>
      </c>
      <c r="HVO68" s="824">
        <f t="shared" ref="HVO68" si="19384">HVO60*$C$65*$C68</f>
        <v>0</v>
      </c>
      <c r="HVQ68" s="824">
        <f t="shared" ref="HVQ68" si="19385">HVQ60*$C$65*$C68</f>
        <v>0</v>
      </c>
      <c r="HVS68" s="824">
        <f t="shared" ref="HVS68" si="19386">HVS60*$C$65*$C68</f>
        <v>0</v>
      </c>
      <c r="HVU68" s="824">
        <f t="shared" ref="HVU68" si="19387">HVU60*$C$65*$C68</f>
        <v>0</v>
      </c>
      <c r="HVW68" s="824">
        <f t="shared" ref="HVW68" si="19388">HVW60*$C$65*$C68</f>
        <v>0</v>
      </c>
      <c r="HVY68" s="824">
        <f t="shared" ref="HVY68" si="19389">HVY60*$C$65*$C68</f>
        <v>0</v>
      </c>
      <c r="HWA68" s="824">
        <f t="shared" ref="HWA68" si="19390">HWA60*$C$65*$C68</f>
        <v>0</v>
      </c>
      <c r="HWC68" s="824">
        <f t="shared" ref="HWC68" si="19391">HWC60*$C$65*$C68</f>
        <v>0</v>
      </c>
      <c r="HWE68" s="824">
        <f t="shared" ref="HWE68" si="19392">HWE60*$C$65*$C68</f>
        <v>0</v>
      </c>
      <c r="HWG68" s="824">
        <f t="shared" ref="HWG68" si="19393">HWG60*$C$65*$C68</f>
        <v>0</v>
      </c>
      <c r="HWI68" s="824">
        <f t="shared" ref="HWI68" si="19394">HWI60*$C$65*$C68</f>
        <v>0</v>
      </c>
      <c r="HWK68" s="824">
        <f t="shared" ref="HWK68" si="19395">HWK60*$C$65*$C68</f>
        <v>0</v>
      </c>
      <c r="HWM68" s="824">
        <f t="shared" ref="HWM68" si="19396">HWM60*$C$65*$C68</f>
        <v>0</v>
      </c>
      <c r="HWO68" s="824">
        <f t="shared" ref="HWO68" si="19397">HWO60*$C$65*$C68</f>
        <v>0</v>
      </c>
      <c r="HWQ68" s="824">
        <f t="shared" ref="HWQ68" si="19398">HWQ60*$C$65*$C68</f>
        <v>0</v>
      </c>
      <c r="HWS68" s="824">
        <f t="shared" ref="HWS68" si="19399">HWS60*$C$65*$C68</f>
        <v>0</v>
      </c>
      <c r="HWU68" s="824">
        <f t="shared" ref="HWU68" si="19400">HWU60*$C$65*$C68</f>
        <v>0</v>
      </c>
      <c r="HWW68" s="824">
        <f t="shared" ref="HWW68" si="19401">HWW60*$C$65*$C68</f>
        <v>0</v>
      </c>
      <c r="HWY68" s="824">
        <f t="shared" ref="HWY68" si="19402">HWY60*$C$65*$C68</f>
        <v>0</v>
      </c>
      <c r="HXA68" s="824">
        <f t="shared" ref="HXA68" si="19403">HXA60*$C$65*$C68</f>
        <v>0</v>
      </c>
      <c r="HXC68" s="824">
        <f t="shared" ref="HXC68" si="19404">HXC60*$C$65*$C68</f>
        <v>0</v>
      </c>
      <c r="HXE68" s="824">
        <f t="shared" ref="HXE68" si="19405">HXE60*$C$65*$C68</f>
        <v>0</v>
      </c>
      <c r="HXG68" s="824">
        <f t="shared" ref="HXG68" si="19406">HXG60*$C$65*$C68</f>
        <v>0</v>
      </c>
      <c r="HXI68" s="824">
        <f t="shared" ref="HXI68" si="19407">HXI60*$C$65*$C68</f>
        <v>0</v>
      </c>
      <c r="HXK68" s="824">
        <f t="shared" ref="HXK68" si="19408">HXK60*$C$65*$C68</f>
        <v>0</v>
      </c>
      <c r="HXM68" s="824">
        <f t="shared" ref="HXM68" si="19409">HXM60*$C$65*$C68</f>
        <v>0</v>
      </c>
      <c r="HXO68" s="824">
        <f t="shared" ref="HXO68" si="19410">HXO60*$C$65*$C68</f>
        <v>0</v>
      </c>
      <c r="HXQ68" s="824">
        <f t="shared" ref="HXQ68" si="19411">HXQ60*$C$65*$C68</f>
        <v>0</v>
      </c>
      <c r="HXS68" s="824">
        <f t="shared" ref="HXS68" si="19412">HXS60*$C$65*$C68</f>
        <v>0</v>
      </c>
      <c r="HXU68" s="824">
        <f t="shared" ref="HXU68" si="19413">HXU60*$C$65*$C68</f>
        <v>0</v>
      </c>
      <c r="HXW68" s="824">
        <f t="shared" ref="HXW68" si="19414">HXW60*$C$65*$C68</f>
        <v>0</v>
      </c>
      <c r="HXY68" s="824">
        <f t="shared" ref="HXY68" si="19415">HXY60*$C$65*$C68</f>
        <v>0</v>
      </c>
      <c r="HYA68" s="824">
        <f t="shared" ref="HYA68" si="19416">HYA60*$C$65*$C68</f>
        <v>0</v>
      </c>
      <c r="HYC68" s="824">
        <f t="shared" ref="HYC68" si="19417">HYC60*$C$65*$C68</f>
        <v>0</v>
      </c>
      <c r="HYE68" s="824">
        <f t="shared" ref="HYE68" si="19418">HYE60*$C$65*$C68</f>
        <v>0</v>
      </c>
      <c r="HYG68" s="824">
        <f t="shared" ref="HYG68" si="19419">HYG60*$C$65*$C68</f>
        <v>0</v>
      </c>
      <c r="HYI68" s="824">
        <f t="shared" ref="HYI68" si="19420">HYI60*$C$65*$C68</f>
        <v>0</v>
      </c>
      <c r="HYK68" s="824">
        <f t="shared" ref="HYK68" si="19421">HYK60*$C$65*$C68</f>
        <v>0</v>
      </c>
      <c r="HYM68" s="824">
        <f t="shared" ref="HYM68" si="19422">HYM60*$C$65*$C68</f>
        <v>0</v>
      </c>
      <c r="HYO68" s="824">
        <f t="shared" ref="HYO68" si="19423">HYO60*$C$65*$C68</f>
        <v>0</v>
      </c>
      <c r="HYQ68" s="824">
        <f t="shared" ref="HYQ68" si="19424">HYQ60*$C$65*$C68</f>
        <v>0</v>
      </c>
      <c r="HYS68" s="824">
        <f t="shared" ref="HYS68" si="19425">HYS60*$C$65*$C68</f>
        <v>0</v>
      </c>
      <c r="HYU68" s="824">
        <f t="shared" ref="HYU68" si="19426">HYU60*$C$65*$C68</f>
        <v>0</v>
      </c>
      <c r="HYW68" s="824">
        <f t="shared" ref="HYW68" si="19427">HYW60*$C$65*$C68</f>
        <v>0</v>
      </c>
      <c r="HYY68" s="824">
        <f t="shared" ref="HYY68" si="19428">HYY60*$C$65*$C68</f>
        <v>0</v>
      </c>
      <c r="HZA68" s="824">
        <f t="shared" ref="HZA68" si="19429">HZA60*$C$65*$C68</f>
        <v>0</v>
      </c>
      <c r="HZC68" s="824">
        <f t="shared" ref="HZC68" si="19430">HZC60*$C$65*$C68</f>
        <v>0</v>
      </c>
      <c r="HZE68" s="824">
        <f t="shared" ref="HZE68" si="19431">HZE60*$C$65*$C68</f>
        <v>0</v>
      </c>
      <c r="HZG68" s="824">
        <f t="shared" ref="HZG68" si="19432">HZG60*$C$65*$C68</f>
        <v>0</v>
      </c>
      <c r="HZI68" s="824">
        <f t="shared" ref="HZI68" si="19433">HZI60*$C$65*$C68</f>
        <v>0</v>
      </c>
      <c r="HZK68" s="824">
        <f t="shared" ref="HZK68" si="19434">HZK60*$C$65*$C68</f>
        <v>0</v>
      </c>
      <c r="HZM68" s="824">
        <f t="shared" ref="HZM68" si="19435">HZM60*$C$65*$C68</f>
        <v>0</v>
      </c>
      <c r="HZO68" s="824">
        <f t="shared" ref="HZO68" si="19436">HZO60*$C$65*$C68</f>
        <v>0</v>
      </c>
      <c r="HZQ68" s="824">
        <f t="shared" ref="HZQ68" si="19437">HZQ60*$C$65*$C68</f>
        <v>0</v>
      </c>
      <c r="HZS68" s="824">
        <f t="shared" ref="HZS68" si="19438">HZS60*$C$65*$C68</f>
        <v>0</v>
      </c>
      <c r="HZU68" s="824">
        <f t="shared" ref="HZU68" si="19439">HZU60*$C$65*$C68</f>
        <v>0</v>
      </c>
      <c r="HZW68" s="824">
        <f t="shared" ref="HZW68" si="19440">HZW60*$C$65*$C68</f>
        <v>0</v>
      </c>
      <c r="HZY68" s="824">
        <f t="shared" ref="HZY68" si="19441">HZY60*$C$65*$C68</f>
        <v>0</v>
      </c>
      <c r="IAA68" s="824">
        <f t="shared" ref="IAA68" si="19442">IAA60*$C$65*$C68</f>
        <v>0</v>
      </c>
      <c r="IAC68" s="824">
        <f t="shared" ref="IAC68" si="19443">IAC60*$C$65*$C68</f>
        <v>0</v>
      </c>
      <c r="IAE68" s="824">
        <f t="shared" ref="IAE68" si="19444">IAE60*$C$65*$C68</f>
        <v>0</v>
      </c>
      <c r="IAG68" s="824">
        <f t="shared" ref="IAG68" si="19445">IAG60*$C$65*$C68</f>
        <v>0</v>
      </c>
      <c r="IAI68" s="824">
        <f t="shared" ref="IAI68" si="19446">IAI60*$C$65*$C68</f>
        <v>0</v>
      </c>
      <c r="IAK68" s="824">
        <f t="shared" ref="IAK68" si="19447">IAK60*$C$65*$C68</f>
        <v>0</v>
      </c>
      <c r="IAM68" s="824">
        <f t="shared" ref="IAM68" si="19448">IAM60*$C$65*$C68</f>
        <v>0</v>
      </c>
      <c r="IAO68" s="824">
        <f t="shared" ref="IAO68" si="19449">IAO60*$C$65*$C68</f>
        <v>0</v>
      </c>
      <c r="IAQ68" s="824">
        <f t="shared" ref="IAQ68" si="19450">IAQ60*$C$65*$C68</f>
        <v>0</v>
      </c>
      <c r="IAS68" s="824">
        <f t="shared" ref="IAS68" si="19451">IAS60*$C$65*$C68</f>
        <v>0</v>
      </c>
      <c r="IAU68" s="824">
        <f t="shared" ref="IAU68" si="19452">IAU60*$C$65*$C68</f>
        <v>0</v>
      </c>
      <c r="IAW68" s="824">
        <f t="shared" ref="IAW68" si="19453">IAW60*$C$65*$C68</f>
        <v>0</v>
      </c>
      <c r="IAY68" s="824">
        <f t="shared" ref="IAY68" si="19454">IAY60*$C$65*$C68</f>
        <v>0</v>
      </c>
      <c r="IBA68" s="824">
        <f t="shared" ref="IBA68" si="19455">IBA60*$C$65*$C68</f>
        <v>0</v>
      </c>
      <c r="IBC68" s="824">
        <f t="shared" ref="IBC68" si="19456">IBC60*$C$65*$C68</f>
        <v>0</v>
      </c>
      <c r="IBE68" s="824">
        <f t="shared" ref="IBE68" si="19457">IBE60*$C$65*$C68</f>
        <v>0</v>
      </c>
      <c r="IBG68" s="824">
        <f t="shared" ref="IBG68" si="19458">IBG60*$C$65*$C68</f>
        <v>0</v>
      </c>
      <c r="IBI68" s="824">
        <f t="shared" ref="IBI68" si="19459">IBI60*$C$65*$C68</f>
        <v>0</v>
      </c>
      <c r="IBK68" s="824">
        <f t="shared" ref="IBK68" si="19460">IBK60*$C$65*$C68</f>
        <v>0</v>
      </c>
      <c r="IBM68" s="824">
        <f t="shared" ref="IBM68" si="19461">IBM60*$C$65*$C68</f>
        <v>0</v>
      </c>
      <c r="IBO68" s="824">
        <f t="shared" ref="IBO68" si="19462">IBO60*$C$65*$C68</f>
        <v>0</v>
      </c>
      <c r="IBQ68" s="824">
        <f t="shared" ref="IBQ68" si="19463">IBQ60*$C$65*$C68</f>
        <v>0</v>
      </c>
      <c r="IBS68" s="824">
        <f t="shared" ref="IBS68" si="19464">IBS60*$C$65*$C68</f>
        <v>0</v>
      </c>
      <c r="IBU68" s="824">
        <f t="shared" ref="IBU68" si="19465">IBU60*$C$65*$C68</f>
        <v>0</v>
      </c>
      <c r="IBW68" s="824">
        <f t="shared" ref="IBW68" si="19466">IBW60*$C$65*$C68</f>
        <v>0</v>
      </c>
      <c r="IBY68" s="824">
        <f t="shared" ref="IBY68" si="19467">IBY60*$C$65*$C68</f>
        <v>0</v>
      </c>
      <c r="ICA68" s="824">
        <f t="shared" ref="ICA68" si="19468">ICA60*$C$65*$C68</f>
        <v>0</v>
      </c>
      <c r="ICC68" s="824">
        <f t="shared" ref="ICC68" si="19469">ICC60*$C$65*$C68</f>
        <v>0</v>
      </c>
      <c r="ICE68" s="824">
        <f t="shared" ref="ICE68" si="19470">ICE60*$C$65*$C68</f>
        <v>0</v>
      </c>
      <c r="ICG68" s="824">
        <f t="shared" ref="ICG68" si="19471">ICG60*$C$65*$C68</f>
        <v>0</v>
      </c>
      <c r="ICI68" s="824">
        <f t="shared" ref="ICI68" si="19472">ICI60*$C$65*$C68</f>
        <v>0</v>
      </c>
      <c r="ICK68" s="824">
        <f t="shared" ref="ICK68" si="19473">ICK60*$C$65*$C68</f>
        <v>0</v>
      </c>
      <c r="ICM68" s="824">
        <f t="shared" ref="ICM68" si="19474">ICM60*$C$65*$C68</f>
        <v>0</v>
      </c>
      <c r="ICO68" s="824">
        <f t="shared" ref="ICO68" si="19475">ICO60*$C$65*$C68</f>
        <v>0</v>
      </c>
      <c r="ICQ68" s="824">
        <f t="shared" ref="ICQ68" si="19476">ICQ60*$C$65*$C68</f>
        <v>0</v>
      </c>
      <c r="ICS68" s="824">
        <f t="shared" ref="ICS68" si="19477">ICS60*$C$65*$C68</f>
        <v>0</v>
      </c>
      <c r="ICU68" s="824">
        <f t="shared" ref="ICU68" si="19478">ICU60*$C$65*$C68</f>
        <v>0</v>
      </c>
      <c r="ICW68" s="824">
        <f t="shared" ref="ICW68" si="19479">ICW60*$C$65*$C68</f>
        <v>0</v>
      </c>
      <c r="ICY68" s="824">
        <f t="shared" ref="ICY68" si="19480">ICY60*$C$65*$C68</f>
        <v>0</v>
      </c>
      <c r="IDA68" s="824">
        <f t="shared" ref="IDA68" si="19481">IDA60*$C$65*$C68</f>
        <v>0</v>
      </c>
      <c r="IDC68" s="824">
        <f t="shared" ref="IDC68" si="19482">IDC60*$C$65*$C68</f>
        <v>0</v>
      </c>
      <c r="IDE68" s="824">
        <f t="shared" ref="IDE68" si="19483">IDE60*$C$65*$C68</f>
        <v>0</v>
      </c>
      <c r="IDG68" s="824">
        <f t="shared" ref="IDG68" si="19484">IDG60*$C$65*$C68</f>
        <v>0</v>
      </c>
      <c r="IDI68" s="824">
        <f t="shared" ref="IDI68" si="19485">IDI60*$C$65*$C68</f>
        <v>0</v>
      </c>
      <c r="IDK68" s="824">
        <f t="shared" ref="IDK68" si="19486">IDK60*$C$65*$C68</f>
        <v>0</v>
      </c>
      <c r="IDM68" s="824">
        <f t="shared" ref="IDM68" si="19487">IDM60*$C$65*$C68</f>
        <v>0</v>
      </c>
      <c r="IDO68" s="824">
        <f t="shared" ref="IDO68" si="19488">IDO60*$C$65*$C68</f>
        <v>0</v>
      </c>
      <c r="IDQ68" s="824">
        <f t="shared" ref="IDQ68" si="19489">IDQ60*$C$65*$C68</f>
        <v>0</v>
      </c>
      <c r="IDS68" s="824">
        <f t="shared" ref="IDS68" si="19490">IDS60*$C$65*$C68</f>
        <v>0</v>
      </c>
      <c r="IDU68" s="824">
        <f t="shared" ref="IDU68" si="19491">IDU60*$C$65*$C68</f>
        <v>0</v>
      </c>
      <c r="IDW68" s="824">
        <f t="shared" ref="IDW68" si="19492">IDW60*$C$65*$C68</f>
        <v>0</v>
      </c>
      <c r="IDY68" s="824">
        <f t="shared" ref="IDY68" si="19493">IDY60*$C$65*$C68</f>
        <v>0</v>
      </c>
      <c r="IEA68" s="824">
        <f t="shared" ref="IEA68" si="19494">IEA60*$C$65*$C68</f>
        <v>0</v>
      </c>
      <c r="IEC68" s="824">
        <f t="shared" ref="IEC68" si="19495">IEC60*$C$65*$C68</f>
        <v>0</v>
      </c>
      <c r="IEE68" s="824">
        <f t="shared" ref="IEE68" si="19496">IEE60*$C$65*$C68</f>
        <v>0</v>
      </c>
      <c r="IEG68" s="824">
        <f t="shared" ref="IEG68" si="19497">IEG60*$C$65*$C68</f>
        <v>0</v>
      </c>
      <c r="IEI68" s="824">
        <f t="shared" ref="IEI68" si="19498">IEI60*$C$65*$C68</f>
        <v>0</v>
      </c>
      <c r="IEK68" s="824">
        <f t="shared" ref="IEK68" si="19499">IEK60*$C$65*$C68</f>
        <v>0</v>
      </c>
      <c r="IEM68" s="824">
        <f t="shared" ref="IEM68" si="19500">IEM60*$C$65*$C68</f>
        <v>0</v>
      </c>
      <c r="IEO68" s="824">
        <f t="shared" ref="IEO68" si="19501">IEO60*$C$65*$C68</f>
        <v>0</v>
      </c>
      <c r="IEQ68" s="824">
        <f t="shared" ref="IEQ68" si="19502">IEQ60*$C$65*$C68</f>
        <v>0</v>
      </c>
      <c r="IES68" s="824">
        <f t="shared" ref="IES68" si="19503">IES60*$C$65*$C68</f>
        <v>0</v>
      </c>
      <c r="IEU68" s="824">
        <f t="shared" ref="IEU68" si="19504">IEU60*$C$65*$C68</f>
        <v>0</v>
      </c>
      <c r="IEW68" s="824">
        <f t="shared" ref="IEW68" si="19505">IEW60*$C$65*$C68</f>
        <v>0</v>
      </c>
      <c r="IEY68" s="824">
        <f t="shared" ref="IEY68" si="19506">IEY60*$C$65*$C68</f>
        <v>0</v>
      </c>
      <c r="IFA68" s="824">
        <f t="shared" ref="IFA68" si="19507">IFA60*$C$65*$C68</f>
        <v>0</v>
      </c>
      <c r="IFC68" s="824">
        <f t="shared" ref="IFC68" si="19508">IFC60*$C$65*$C68</f>
        <v>0</v>
      </c>
      <c r="IFE68" s="824">
        <f t="shared" ref="IFE68" si="19509">IFE60*$C$65*$C68</f>
        <v>0</v>
      </c>
      <c r="IFG68" s="824">
        <f t="shared" ref="IFG68" si="19510">IFG60*$C$65*$C68</f>
        <v>0</v>
      </c>
      <c r="IFI68" s="824">
        <f t="shared" ref="IFI68" si="19511">IFI60*$C$65*$C68</f>
        <v>0</v>
      </c>
      <c r="IFK68" s="824">
        <f t="shared" ref="IFK68" si="19512">IFK60*$C$65*$C68</f>
        <v>0</v>
      </c>
      <c r="IFM68" s="824">
        <f t="shared" ref="IFM68" si="19513">IFM60*$C$65*$C68</f>
        <v>0</v>
      </c>
      <c r="IFO68" s="824">
        <f t="shared" ref="IFO68" si="19514">IFO60*$C$65*$C68</f>
        <v>0</v>
      </c>
      <c r="IFQ68" s="824">
        <f t="shared" ref="IFQ68" si="19515">IFQ60*$C$65*$C68</f>
        <v>0</v>
      </c>
      <c r="IFS68" s="824">
        <f t="shared" ref="IFS68" si="19516">IFS60*$C$65*$C68</f>
        <v>0</v>
      </c>
      <c r="IFU68" s="824">
        <f t="shared" ref="IFU68" si="19517">IFU60*$C$65*$C68</f>
        <v>0</v>
      </c>
      <c r="IFW68" s="824">
        <f t="shared" ref="IFW68" si="19518">IFW60*$C$65*$C68</f>
        <v>0</v>
      </c>
      <c r="IFY68" s="824">
        <f t="shared" ref="IFY68" si="19519">IFY60*$C$65*$C68</f>
        <v>0</v>
      </c>
      <c r="IGA68" s="824">
        <f t="shared" ref="IGA68" si="19520">IGA60*$C$65*$C68</f>
        <v>0</v>
      </c>
      <c r="IGC68" s="824">
        <f t="shared" ref="IGC68" si="19521">IGC60*$C$65*$C68</f>
        <v>0</v>
      </c>
      <c r="IGE68" s="824">
        <f t="shared" ref="IGE68" si="19522">IGE60*$C$65*$C68</f>
        <v>0</v>
      </c>
      <c r="IGG68" s="824">
        <f t="shared" ref="IGG68" si="19523">IGG60*$C$65*$C68</f>
        <v>0</v>
      </c>
      <c r="IGI68" s="824">
        <f t="shared" ref="IGI68" si="19524">IGI60*$C$65*$C68</f>
        <v>0</v>
      </c>
      <c r="IGK68" s="824">
        <f t="shared" ref="IGK68" si="19525">IGK60*$C$65*$C68</f>
        <v>0</v>
      </c>
      <c r="IGM68" s="824">
        <f t="shared" ref="IGM68" si="19526">IGM60*$C$65*$C68</f>
        <v>0</v>
      </c>
      <c r="IGO68" s="824">
        <f t="shared" ref="IGO68" si="19527">IGO60*$C$65*$C68</f>
        <v>0</v>
      </c>
      <c r="IGQ68" s="824">
        <f t="shared" ref="IGQ68" si="19528">IGQ60*$C$65*$C68</f>
        <v>0</v>
      </c>
      <c r="IGS68" s="824">
        <f t="shared" ref="IGS68" si="19529">IGS60*$C$65*$C68</f>
        <v>0</v>
      </c>
      <c r="IGU68" s="824">
        <f t="shared" ref="IGU68" si="19530">IGU60*$C$65*$C68</f>
        <v>0</v>
      </c>
      <c r="IGW68" s="824">
        <f t="shared" ref="IGW68" si="19531">IGW60*$C$65*$C68</f>
        <v>0</v>
      </c>
      <c r="IGY68" s="824">
        <f t="shared" ref="IGY68" si="19532">IGY60*$C$65*$C68</f>
        <v>0</v>
      </c>
      <c r="IHA68" s="824">
        <f t="shared" ref="IHA68" si="19533">IHA60*$C$65*$C68</f>
        <v>0</v>
      </c>
      <c r="IHC68" s="824">
        <f t="shared" ref="IHC68" si="19534">IHC60*$C$65*$C68</f>
        <v>0</v>
      </c>
      <c r="IHE68" s="824">
        <f t="shared" ref="IHE68" si="19535">IHE60*$C$65*$C68</f>
        <v>0</v>
      </c>
      <c r="IHG68" s="824">
        <f t="shared" ref="IHG68" si="19536">IHG60*$C$65*$C68</f>
        <v>0</v>
      </c>
      <c r="IHI68" s="824">
        <f t="shared" ref="IHI68" si="19537">IHI60*$C$65*$C68</f>
        <v>0</v>
      </c>
      <c r="IHK68" s="824">
        <f t="shared" ref="IHK68" si="19538">IHK60*$C$65*$C68</f>
        <v>0</v>
      </c>
      <c r="IHM68" s="824">
        <f t="shared" ref="IHM68" si="19539">IHM60*$C$65*$C68</f>
        <v>0</v>
      </c>
      <c r="IHO68" s="824">
        <f t="shared" ref="IHO68" si="19540">IHO60*$C$65*$C68</f>
        <v>0</v>
      </c>
      <c r="IHQ68" s="824">
        <f t="shared" ref="IHQ68" si="19541">IHQ60*$C$65*$C68</f>
        <v>0</v>
      </c>
      <c r="IHS68" s="824">
        <f t="shared" ref="IHS68" si="19542">IHS60*$C$65*$C68</f>
        <v>0</v>
      </c>
      <c r="IHU68" s="824">
        <f t="shared" ref="IHU68" si="19543">IHU60*$C$65*$C68</f>
        <v>0</v>
      </c>
      <c r="IHW68" s="824">
        <f t="shared" ref="IHW68" si="19544">IHW60*$C$65*$C68</f>
        <v>0</v>
      </c>
      <c r="IHY68" s="824">
        <f t="shared" ref="IHY68" si="19545">IHY60*$C$65*$C68</f>
        <v>0</v>
      </c>
      <c r="IIA68" s="824">
        <f t="shared" ref="IIA68" si="19546">IIA60*$C$65*$C68</f>
        <v>0</v>
      </c>
      <c r="IIC68" s="824">
        <f t="shared" ref="IIC68" si="19547">IIC60*$C$65*$C68</f>
        <v>0</v>
      </c>
      <c r="IIE68" s="824">
        <f t="shared" ref="IIE68" si="19548">IIE60*$C$65*$C68</f>
        <v>0</v>
      </c>
      <c r="IIG68" s="824">
        <f t="shared" ref="IIG68" si="19549">IIG60*$C$65*$C68</f>
        <v>0</v>
      </c>
      <c r="III68" s="824">
        <f t="shared" ref="III68" si="19550">III60*$C$65*$C68</f>
        <v>0</v>
      </c>
      <c r="IIK68" s="824">
        <f t="shared" ref="IIK68" si="19551">IIK60*$C$65*$C68</f>
        <v>0</v>
      </c>
      <c r="IIM68" s="824">
        <f t="shared" ref="IIM68" si="19552">IIM60*$C$65*$C68</f>
        <v>0</v>
      </c>
      <c r="IIO68" s="824">
        <f t="shared" ref="IIO68" si="19553">IIO60*$C$65*$C68</f>
        <v>0</v>
      </c>
      <c r="IIQ68" s="824">
        <f t="shared" ref="IIQ68" si="19554">IIQ60*$C$65*$C68</f>
        <v>0</v>
      </c>
      <c r="IIS68" s="824">
        <f t="shared" ref="IIS68" si="19555">IIS60*$C$65*$C68</f>
        <v>0</v>
      </c>
      <c r="IIU68" s="824">
        <f t="shared" ref="IIU68" si="19556">IIU60*$C$65*$C68</f>
        <v>0</v>
      </c>
      <c r="IIW68" s="824">
        <f t="shared" ref="IIW68" si="19557">IIW60*$C$65*$C68</f>
        <v>0</v>
      </c>
      <c r="IIY68" s="824">
        <f t="shared" ref="IIY68" si="19558">IIY60*$C$65*$C68</f>
        <v>0</v>
      </c>
      <c r="IJA68" s="824">
        <f t="shared" ref="IJA68" si="19559">IJA60*$C$65*$C68</f>
        <v>0</v>
      </c>
      <c r="IJC68" s="824">
        <f t="shared" ref="IJC68" si="19560">IJC60*$C$65*$C68</f>
        <v>0</v>
      </c>
      <c r="IJE68" s="824">
        <f t="shared" ref="IJE68" si="19561">IJE60*$C$65*$C68</f>
        <v>0</v>
      </c>
      <c r="IJG68" s="824">
        <f t="shared" ref="IJG68" si="19562">IJG60*$C$65*$C68</f>
        <v>0</v>
      </c>
      <c r="IJI68" s="824">
        <f t="shared" ref="IJI68" si="19563">IJI60*$C$65*$C68</f>
        <v>0</v>
      </c>
      <c r="IJK68" s="824">
        <f t="shared" ref="IJK68" si="19564">IJK60*$C$65*$C68</f>
        <v>0</v>
      </c>
      <c r="IJM68" s="824">
        <f t="shared" ref="IJM68" si="19565">IJM60*$C$65*$C68</f>
        <v>0</v>
      </c>
      <c r="IJO68" s="824">
        <f t="shared" ref="IJO68" si="19566">IJO60*$C$65*$C68</f>
        <v>0</v>
      </c>
      <c r="IJQ68" s="824">
        <f t="shared" ref="IJQ68" si="19567">IJQ60*$C$65*$C68</f>
        <v>0</v>
      </c>
      <c r="IJS68" s="824">
        <f t="shared" ref="IJS68" si="19568">IJS60*$C$65*$C68</f>
        <v>0</v>
      </c>
      <c r="IJU68" s="824">
        <f t="shared" ref="IJU68" si="19569">IJU60*$C$65*$C68</f>
        <v>0</v>
      </c>
      <c r="IJW68" s="824">
        <f t="shared" ref="IJW68" si="19570">IJW60*$C$65*$C68</f>
        <v>0</v>
      </c>
      <c r="IJY68" s="824">
        <f t="shared" ref="IJY68" si="19571">IJY60*$C$65*$C68</f>
        <v>0</v>
      </c>
      <c r="IKA68" s="824">
        <f t="shared" ref="IKA68" si="19572">IKA60*$C$65*$C68</f>
        <v>0</v>
      </c>
      <c r="IKC68" s="824">
        <f t="shared" ref="IKC68" si="19573">IKC60*$C$65*$C68</f>
        <v>0</v>
      </c>
      <c r="IKE68" s="824">
        <f t="shared" ref="IKE68" si="19574">IKE60*$C$65*$C68</f>
        <v>0</v>
      </c>
      <c r="IKG68" s="824">
        <f t="shared" ref="IKG68" si="19575">IKG60*$C$65*$C68</f>
        <v>0</v>
      </c>
      <c r="IKI68" s="824">
        <f t="shared" ref="IKI68" si="19576">IKI60*$C$65*$C68</f>
        <v>0</v>
      </c>
      <c r="IKK68" s="824">
        <f t="shared" ref="IKK68" si="19577">IKK60*$C$65*$C68</f>
        <v>0</v>
      </c>
      <c r="IKM68" s="824">
        <f t="shared" ref="IKM68" si="19578">IKM60*$C$65*$C68</f>
        <v>0</v>
      </c>
      <c r="IKO68" s="824">
        <f t="shared" ref="IKO68" si="19579">IKO60*$C$65*$C68</f>
        <v>0</v>
      </c>
      <c r="IKQ68" s="824">
        <f t="shared" ref="IKQ68" si="19580">IKQ60*$C$65*$C68</f>
        <v>0</v>
      </c>
      <c r="IKS68" s="824">
        <f t="shared" ref="IKS68" si="19581">IKS60*$C$65*$C68</f>
        <v>0</v>
      </c>
      <c r="IKU68" s="824">
        <f t="shared" ref="IKU68" si="19582">IKU60*$C$65*$C68</f>
        <v>0</v>
      </c>
      <c r="IKW68" s="824">
        <f t="shared" ref="IKW68" si="19583">IKW60*$C$65*$C68</f>
        <v>0</v>
      </c>
      <c r="IKY68" s="824">
        <f t="shared" ref="IKY68" si="19584">IKY60*$C$65*$C68</f>
        <v>0</v>
      </c>
      <c r="ILA68" s="824">
        <f t="shared" ref="ILA68" si="19585">ILA60*$C$65*$C68</f>
        <v>0</v>
      </c>
      <c r="ILC68" s="824">
        <f t="shared" ref="ILC68" si="19586">ILC60*$C$65*$C68</f>
        <v>0</v>
      </c>
      <c r="ILE68" s="824">
        <f t="shared" ref="ILE68" si="19587">ILE60*$C$65*$C68</f>
        <v>0</v>
      </c>
      <c r="ILG68" s="824">
        <f t="shared" ref="ILG68" si="19588">ILG60*$C$65*$C68</f>
        <v>0</v>
      </c>
      <c r="ILI68" s="824">
        <f t="shared" ref="ILI68" si="19589">ILI60*$C$65*$C68</f>
        <v>0</v>
      </c>
      <c r="ILK68" s="824">
        <f t="shared" ref="ILK68" si="19590">ILK60*$C$65*$C68</f>
        <v>0</v>
      </c>
      <c r="ILM68" s="824">
        <f t="shared" ref="ILM68" si="19591">ILM60*$C$65*$C68</f>
        <v>0</v>
      </c>
      <c r="ILO68" s="824">
        <f t="shared" ref="ILO68" si="19592">ILO60*$C$65*$C68</f>
        <v>0</v>
      </c>
      <c r="ILQ68" s="824">
        <f t="shared" ref="ILQ68" si="19593">ILQ60*$C$65*$C68</f>
        <v>0</v>
      </c>
      <c r="ILS68" s="824">
        <f t="shared" ref="ILS68" si="19594">ILS60*$C$65*$C68</f>
        <v>0</v>
      </c>
      <c r="ILU68" s="824">
        <f t="shared" ref="ILU68" si="19595">ILU60*$C$65*$C68</f>
        <v>0</v>
      </c>
      <c r="ILW68" s="824">
        <f t="shared" ref="ILW68" si="19596">ILW60*$C$65*$C68</f>
        <v>0</v>
      </c>
      <c r="ILY68" s="824">
        <f t="shared" ref="ILY68" si="19597">ILY60*$C$65*$C68</f>
        <v>0</v>
      </c>
      <c r="IMA68" s="824">
        <f t="shared" ref="IMA68" si="19598">IMA60*$C$65*$C68</f>
        <v>0</v>
      </c>
      <c r="IMC68" s="824">
        <f t="shared" ref="IMC68" si="19599">IMC60*$C$65*$C68</f>
        <v>0</v>
      </c>
      <c r="IME68" s="824">
        <f t="shared" ref="IME68" si="19600">IME60*$C$65*$C68</f>
        <v>0</v>
      </c>
      <c r="IMG68" s="824">
        <f t="shared" ref="IMG68" si="19601">IMG60*$C$65*$C68</f>
        <v>0</v>
      </c>
      <c r="IMI68" s="824">
        <f t="shared" ref="IMI68" si="19602">IMI60*$C$65*$C68</f>
        <v>0</v>
      </c>
      <c r="IMK68" s="824">
        <f t="shared" ref="IMK68" si="19603">IMK60*$C$65*$C68</f>
        <v>0</v>
      </c>
      <c r="IMM68" s="824">
        <f t="shared" ref="IMM68" si="19604">IMM60*$C$65*$C68</f>
        <v>0</v>
      </c>
      <c r="IMO68" s="824">
        <f t="shared" ref="IMO68" si="19605">IMO60*$C$65*$C68</f>
        <v>0</v>
      </c>
      <c r="IMQ68" s="824">
        <f t="shared" ref="IMQ68" si="19606">IMQ60*$C$65*$C68</f>
        <v>0</v>
      </c>
      <c r="IMS68" s="824">
        <f t="shared" ref="IMS68" si="19607">IMS60*$C$65*$C68</f>
        <v>0</v>
      </c>
      <c r="IMU68" s="824">
        <f t="shared" ref="IMU68" si="19608">IMU60*$C$65*$C68</f>
        <v>0</v>
      </c>
      <c r="IMW68" s="824">
        <f t="shared" ref="IMW68" si="19609">IMW60*$C$65*$C68</f>
        <v>0</v>
      </c>
      <c r="IMY68" s="824">
        <f t="shared" ref="IMY68" si="19610">IMY60*$C$65*$C68</f>
        <v>0</v>
      </c>
      <c r="INA68" s="824">
        <f t="shared" ref="INA68" si="19611">INA60*$C$65*$C68</f>
        <v>0</v>
      </c>
      <c r="INC68" s="824">
        <f t="shared" ref="INC68" si="19612">INC60*$C$65*$C68</f>
        <v>0</v>
      </c>
      <c r="INE68" s="824">
        <f t="shared" ref="INE68" si="19613">INE60*$C$65*$C68</f>
        <v>0</v>
      </c>
      <c r="ING68" s="824">
        <f t="shared" ref="ING68" si="19614">ING60*$C$65*$C68</f>
        <v>0</v>
      </c>
      <c r="INI68" s="824">
        <f t="shared" ref="INI68" si="19615">INI60*$C$65*$C68</f>
        <v>0</v>
      </c>
      <c r="INK68" s="824">
        <f t="shared" ref="INK68" si="19616">INK60*$C$65*$C68</f>
        <v>0</v>
      </c>
      <c r="INM68" s="824">
        <f t="shared" ref="INM68" si="19617">INM60*$C$65*$C68</f>
        <v>0</v>
      </c>
      <c r="INO68" s="824">
        <f t="shared" ref="INO68" si="19618">INO60*$C$65*$C68</f>
        <v>0</v>
      </c>
      <c r="INQ68" s="824">
        <f t="shared" ref="INQ68" si="19619">INQ60*$C$65*$C68</f>
        <v>0</v>
      </c>
      <c r="INS68" s="824">
        <f t="shared" ref="INS68" si="19620">INS60*$C$65*$C68</f>
        <v>0</v>
      </c>
      <c r="INU68" s="824">
        <f t="shared" ref="INU68" si="19621">INU60*$C$65*$C68</f>
        <v>0</v>
      </c>
      <c r="INW68" s="824">
        <f t="shared" ref="INW68" si="19622">INW60*$C$65*$C68</f>
        <v>0</v>
      </c>
      <c r="INY68" s="824">
        <f t="shared" ref="INY68" si="19623">INY60*$C$65*$C68</f>
        <v>0</v>
      </c>
      <c r="IOA68" s="824">
        <f t="shared" ref="IOA68" si="19624">IOA60*$C$65*$C68</f>
        <v>0</v>
      </c>
      <c r="IOC68" s="824">
        <f t="shared" ref="IOC68" si="19625">IOC60*$C$65*$C68</f>
        <v>0</v>
      </c>
      <c r="IOE68" s="824">
        <f t="shared" ref="IOE68" si="19626">IOE60*$C$65*$C68</f>
        <v>0</v>
      </c>
      <c r="IOG68" s="824">
        <f t="shared" ref="IOG68" si="19627">IOG60*$C$65*$C68</f>
        <v>0</v>
      </c>
      <c r="IOI68" s="824">
        <f t="shared" ref="IOI68" si="19628">IOI60*$C$65*$C68</f>
        <v>0</v>
      </c>
      <c r="IOK68" s="824">
        <f t="shared" ref="IOK68" si="19629">IOK60*$C$65*$C68</f>
        <v>0</v>
      </c>
      <c r="IOM68" s="824">
        <f t="shared" ref="IOM68" si="19630">IOM60*$C$65*$C68</f>
        <v>0</v>
      </c>
      <c r="IOO68" s="824">
        <f t="shared" ref="IOO68" si="19631">IOO60*$C$65*$C68</f>
        <v>0</v>
      </c>
      <c r="IOQ68" s="824">
        <f t="shared" ref="IOQ68" si="19632">IOQ60*$C$65*$C68</f>
        <v>0</v>
      </c>
      <c r="IOS68" s="824">
        <f t="shared" ref="IOS68" si="19633">IOS60*$C$65*$C68</f>
        <v>0</v>
      </c>
      <c r="IOU68" s="824">
        <f t="shared" ref="IOU68" si="19634">IOU60*$C$65*$C68</f>
        <v>0</v>
      </c>
      <c r="IOW68" s="824">
        <f t="shared" ref="IOW68" si="19635">IOW60*$C$65*$C68</f>
        <v>0</v>
      </c>
      <c r="IOY68" s="824">
        <f t="shared" ref="IOY68" si="19636">IOY60*$C$65*$C68</f>
        <v>0</v>
      </c>
      <c r="IPA68" s="824">
        <f t="shared" ref="IPA68" si="19637">IPA60*$C$65*$C68</f>
        <v>0</v>
      </c>
      <c r="IPC68" s="824">
        <f t="shared" ref="IPC68" si="19638">IPC60*$C$65*$C68</f>
        <v>0</v>
      </c>
      <c r="IPE68" s="824">
        <f t="shared" ref="IPE68" si="19639">IPE60*$C$65*$C68</f>
        <v>0</v>
      </c>
      <c r="IPG68" s="824">
        <f t="shared" ref="IPG68" si="19640">IPG60*$C$65*$C68</f>
        <v>0</v>
      </c>
      <c r="IPI68" s="824">
        <f t="shared" ref="IPI68" si="19641">IPI60*$C$65*$C68</f>
        <v>0</v>
      </c>
      <c r="IPK68" s="824">
        <f t="shared" ref="IPK68" si="19642">IPK60*$C$65*$C68</f>
        <v>0</v>
      </c>
      <c r="IPM68" s="824">
        <f t="shared" ref="IPM68" si="19643">IPM60*$C$65*$C68</f>
        <v>0</v>
      </c>
      <c r="IPO68" s="824">
        <f t="shared" ref="IPO68" si="19644">IPO60*$C$65*$C68</f>
        <v>0</v>
      </c>
      <c r="IPQ68" s="824">
        <f t="shared" ref="IPQ68" si="19645">IPQ60*$C$65*$C68</f>
        <v>0</v>
      </c>
      <c r="IPS68" s="824">
        <f t="shared" ref="IPS68" si="19646">IPS60*$C$65*$C68</f>
        <v>0</v>
      </c>
      <c r="IPU68" s="824">
        <f t="shared" ref="IPU68" si="19647">IPU60*$C$65*$C68</f>
        <v>0</v>
      </c>
      <c r="IPW68" s="824">
        <f t="shared" ref="IPW68" si="19648">IPW60*$C$65*$C68</f>
        <v>0</v>
      </c>
      <c r="IPY68" s="824">
        <f t="shared" ref="IPY68" si="19649">IPY60*$C$65*$C68</f>
        <v>0</v>
      </c>
      <c r="IQA68" s="824">
        <f t="shared" ref="IQA68" si="19650">IQA60*$C$65*$C68</f>
        <v>0</v>
      </c>
      <c r="IQC68" s="824">
        <f t="shared" ref="IQC68" si="19651">IQC60*$C$65*$C68</f>
        <v>0</v>
      </c>
      <c r="IQE68" s="824">
        <f t="shared" ref="IQE68" si="19652">IQE60*$C$65*$C68</f>
        <v>0</v>
      </c>
      <c r="IQG68" s="824">
        <f t="shared" ref="IQG68" si="19653">IQG60*$C$65*$C68</f>
        <v>0</v>
      </c>
      <c r="IQI68" s="824">
        <f t="shared" ref="IQI68" si="19654">IQI60*$C$65*$C68</f>
        <v>0</v>
      </c>
      <c r="IQK68" s="824">
        <f t="shared" ref="IQK68" si="19655">IQK60*$C$65*$C68</f>
        <v>0</v>
      </c>
      <c r="IQM68" s="824">
        <f t="shared" ref="IQM68" si="19656">IQM60*$C$65*$C68</f>
        <v>0</v>
      </c>
      <c r="IQO68" s="824">
        <f t="shared" ref="IQO68" si="19657">IQO60*$C$65*$C68</f>
        <v>0</v>
      </c>
      <c r="IQQ68" s="824">
        <f t="shared" ref="IQQ68" si="19658">IQQ60*$C$65*$C68</f>
        <v>0</v>
      </c>
      <c r="IQS68" s="824">
        <f t="shared" ref="IQS68" si="19659">IQS60*$C$65*$C68</f>
        <v>0</v>
      </c>
      <c r="IQU68" s="824">
        <f t="shared" ref="IQU68" si="19660">IQU60*$C$65*$C68</f>
        <v>0</v>
      </c>
      <c r="IQW68" s="824">
        <f t="shared" ref="IQW68" si="19661">IQW60*$C$65*$C68</f>
        <v>0</v>
      </c>
      <c r="IQY68" s="824">
        <f t="shared" ref="IQY68" si="19662">IQY60*$C$65*$C68</f>
        <v>0</v>
      </c>
      <c r="IRA68" s="824">
        <f t="shared" ref="IRA68" si="19663">IRA60*$C$65*$C68</f>
        <v>0</v>
      </c>
      <c r="IRC68" s="824">
        <f t="shared" ref="IRC68" si="19664">IRC60*$C$65*$C68</f>
        <v>0</v>
      </c>
      <c r="IRE68" s="824">
        <f t="shared" ref="IRE68" si="19665">IRE60*$C$65*$C68</f>
        <v>0</v>
      </c>
      <c r="IRG68" s="824">
        <f t="shared" ref="IRG68" si="19666">IRG60*$C$65*$C68</f>
        <v>0</v>
      </c>
      <c r="IRI68" s="824">
        <f t="shared" ref="IRI68" si="19667">IRI60*$C$65*$C68</f>
        <v>0</v>
      </c>
      <c r="IRK68" s="824">
        <f t="shared" ref="IRK68" si="19668">IRK60*$C$65*$C68</f>
        <v>0</v>
      </c>
      <c r="IRM68" s="824">
        <f t="shared" ref="IRM68" si="19669">IRM60*$C$65*$C68</f>
        <v>0</v>
      </c>
      <c r="IRO68" s="824">
        <f t="shared" ref="IRO68" si="19670">IRO60*$C$65*$C68</f>
        <v>0</v>
      </c>
      <c r="IRQ68" s="824">
        <f t="shared" ref="IRQ68" si="19671">IRQ60*$C$65*$C68</f>
        <v>0</v>
      </c>
      <c r="IRS68" s="824">
        <f t="shared" ref="IRS68" si="19672">IRS60*$C$65*$C68</f>
        <v>0</v>
      </c>
      <c r="IRU68" s="824">
        <f t="shared" ref="IRU68" si="19673">IRU60*$C$65*$C68</f>
        <v>0</v>
      </c>
      <c r="IRW68" s="824">
        <f t="shared" ref="IRW68" si="19674">IRW60*$C$65*$C68</f>
        <v>0</v>
      </c>
      <c r="IRY68" s="824">
        <f t="shared" ref="IRY68" si="19675">IRY60*$C$65*$C68</f>
        <v>0</v>
      </c>
      <c r="ISA68" s="824">
        <f t="shared" ref="ISA68" si="19676">ISA60*$C$65*$C68</f>
        <v>0</v>
      </c>
      <c r="ISC68" s="824">
        <f t="shared" ref="ISC68" si="19677">ISC60*$C$65*$C68</f>
        <v>0</v>
      </c>
      <c r="ISE68" s="824">
        <f t="shared" ref="ISE68" si="19678">ISE60*$C$65*$C68</f>
        <v>0</v>
      </c>
      <c r="ISG68" s="824">
        <f t="shared" ref="ISG68" si="19679">ISG60*$C$65*$C68</f>
        <v>0</v>
      </c>
      <c r="ISI68" s="824">
        <f t="shared" ref="ISI68" si="19680">ISI60*$C$65*$C68</f>
        <v>0</v>
      </c>
      <c r="ISK68" s="824">
        <f t="shared" ref="ISK68" si="19681">ISK60*$C$65*$C68</f>
        <v>0</v>
      </c>
      <c r="ISM68" s="824">
        <f t="shared" ref="ISM68" si="19682">ISM60*$C$65*$C68</f>
        <v>0</v>
      </c>
      <c r="ISO68" s="824">
        <f t="shared" ref="ISO68" si="19683">ISO60*$C$65*$C68</f>
        <v>0</v>
      </c>
      <c r="ISQ68" s="824">
        <f t="shared" ref="ISQ68" si="19684">ISQ60*$C$65*$C68</f>
        <v>0</v>
      </c>
      <c r="ISS68" s="824">
        <f t="shared" ref="ISS68" si="19685">ISS60*$C$65*$C68</f>
        <v>0</v>
      </c>
      <c r="ISU68" s="824">
        <f t="shared" ref="ISU68" si="19686">ISU60*$C$65*$C68</f>
        <v>0</v>
      </c>
      <c r="ISW68" s="824">
        <f t="shared" ref="ISW68" si="19687">ISW60*$C$65*$C68</f>
        <v>0</v>
      </c>
      <c r="ISY68" s="824">
        <f t="shared" ref="ISY68" si="19688">ISY60*$C$65*$C68</f>
        <v>0</v>
      </c>
      <c r="ITA68" s="824">
        <f t="shared" ref="ITA68" si="19689">ITA60*$C$65*$C68</f>
        <v>0</v>
      </c>
      <c r="ITC68" s="824">
        <f t="shared" ref="ITC68" si="19690">ITC60*$C$65*$C68</f>
        <v>0</v>
      </c>
      <c r="ITE68" s="824">
        <f t="shared" ref="ITE68" si="19691">ITE60*$C$65*$C68</f>
        <v>0</v>
      </c>
      <c r="ITG68" s="824">
        <f t="shared" ref="ITG68" si="19692">ITG60*$C$65*$C68</f>
        <v>0</v>
      </c>
      <c r="ITI68" s="824">
        <f t="shared" ref="ITI68" si="19693">ITI60*$C$65*$C68</f>
        <v>0</v>
      </c>
      <c r="ITK68" s="824">
        <f t="shared" ref="ITK68" si="19694">ITK60*$C$65*$C68</f>
        <v>0</v>
      </c>
      <c r="ITM68" s="824">
        <f t="shared" ref="ITM68" si="19695">ITM60*$C$65*$C68</f>
        <v>0</v>
      </c>
      <c r="ITO68" s="824">
        <f t="shared" ref="ITO68" si="19696">ITO60*$C$65*$C68</f>
        <v>0</v>
      </c>
      <c r="ITQ68" s="824">
        <f t="shared" ref="ITQ68" si="19697">ITQ60*$C$65*$C68</f>
        <v>0</v>
      </c>
      <c r="ITS68" s="824">
        <f t="shared" ref="ITS68" si="19698">ITS60*$C$65*$C68</f>
        <v>0</v>
      </c>
      <c r="ITU68" s="824">
        <f t="shared" ref="ITU68" si="19699">ITU60*$C$65*$C68</f>
        <v>0</v>
      </c>
      <c r="ITW68" s="824">
        <f t="shared" ref="ITW68" si="19700">ITW60*$C$65*$C68</f>
        <v>0</v>
      </c>
      <c r="ITY68" s="824">
        <f t="shared" ref="ITY68" si="19701">ITY60*$C$65*$C68</f>
        <v>0</v>
      </c>
      <c r="IUA68" s="824">
        <f t="shared" ref="IUA68" si="19702">IUA60*$C$65*$C68</f>
        <v>0</v>
      </c>
      <c r="IUC68" s="824">
        <f t="shared" ref="IUC68" si="19703">IUC60*$C$65*$C68</f>
        <v>0</v>
      </c>
      <c r="IUE68" s="824">
        <f t="shared" ref="IUE68" si="19704">IUE60*$C$65*$C68</f>
        <v>0</v>
      </c>
      <c r="IUG68" s="824">
        <f t="shared" ref="IUG68" si="19705">IUG60*$C$65*$C68</f>
        <v>0</v>
      </c>
      <c r="IUI68" s="824">
        <f t="shared" ref="IUI68" si="19706">IUI60*$C$65*$C68</f>
        <v>0</v>
      </c>
      <c r="IUK68" s="824">
        <f t="shared" ref="IUK68" si="19707">IUK60*$C$65*$C68</f>
        <v>0</v>
      </c>
      <c r="IUM68" s="824">
        <f t="shared" ref="IUM68" si="19708">IUM60*$C$65*$C68</f>
        <v>0</v>
      </c>
      <c r="IUO68" s="824">
        <f t="shared" ref="IUO68" si="19709">IUO60*$C$65*$C68</f>
        <v>0</v>
      </c>
      <c r="IUQ68" s="824">
        <f t="shared" ref="IUQ68" si="19710">IUQ60*$C$65*$C68</f>
        <v>0</v>
      </c>
      <c r="IUS68" s="824">
        <f t="shared" ref="IUS68" si="19711">IUS60*$C$65*$C68</f>
        <v>0</v>
      </c>
      <c r="IUU68" s="824">
        <f t="shared" ref="IUU68" si="19712">IUU60*$C$65*$C68</f>
        <v>0</v>
      </c>
      <c r="IUW68" s="824">
        <f t="shared" ref="IUW68" si="19713">IUW60*$C$65*$C68</f>
        <v>0</v>
      </c>
      <c r="IUY68" s="824">
        <f t="shared" ref="IUY68" si="19714">IUY60*$C$65*$C68</f>
        <v>0</v>
      </c>
      <c r="IVA68" s="824">
        <f t="shared" ref="IVA68" si="19715">IVA60*$C$65*$C68</f>
        <v>0</v>
      </c>
      <c r="IVC68" s="824">
        <f t="shared" ref="IVC68" si="19716">IVC60*$C$65*$C68</f>
        <v>0</v>
      </c>
      <c r="IVE68" s="824">
        <f t="shared" ref="IVE68" si="19717">IVE60*$C$65*$C68</f>
        <v>0</v>
      </c>
      <c r="IVG68" s="824">
        <f t="shared" ref="IVG68" si="19718">IVG60*$C$65*$C68</f>
        <v>0</v>
      </c>
      <c r="IVI68" s="824">
        <f t="shared" ref="IVI68" si="19719">IVI60*$C$65*$C68</f>
        <v>0</v>
      </c>
      <c r="IVK68" s="824">
        <f t="shared" ref="IVK68" si="19720">IVK60*$C$65*$C68</f>
        <v>0</v>
      </c>
      <c r="IVM68" s="824">
        <f t="shared" ref="IVM68" si="19721">IVM60*$C$65*$C68</f>
        <v>0</v>
      </c>
      <c r="IVO68" s="824">
        <f t="shared" ref="IVO68" si="19722">IVO60*$C$65*$C68</f>
        <v>0</v>
      </c>
      <c r="IVQ68" s="824">
        <f t="shared" ref="IVQ68" si="19723">IVQ60*$C$65*$C68</f>
        <v>0</v>
      </c>
      <c r="IVS68" s="824">
        <f t="shared" ref="IVS68" si="19724">IVS60*$C$65*$C68</f>
        <v>0</v>
      </c>
      <c r="IVU68" s="824">
        <f t="shared" ref="IVU68" si="19725">IVU60*$C$65*$C68</f>
        <v>0</v>
      </c>
      <c r="IVW68" s="824">
        <f t="shared" ref="IVW68" si="19726">IVW60*$C$65*$C68</f>
        <v>0</v>
      </c>
      <c r="IVY68" s="824">
        <f t="shared" ref="IVY68" si="19727">IVY60*$C$65*$C68</f>
        <v>0</v>
      </c>
      <c r="IWA68" s="824">
        <f t="shared" ref="IWA68" si="19728">IWA60*$C$65*$C68</f>
        <v>0</v>
      </c>
      <c r="IWC68" s="824">
        <f t="shared" ref="IWC68" si="19729">IWC60*$C$65*$C68</f>
        <v>0</v>
      </c>
      <c r="IWE68" s="824">
        <f t="shared" ref="IWE68" si="19730">IWE60*$C$65*$C68</f>
        <v>0</v>
      </c>
      <c r="IWG68" s="824">
        <f t="shared" ref="IWG68" si="19731">IWG60*$C$65*$C68</f>
        <v>0</v>
      </c>
      <c r="IWI68" s="824">
        <f t="shared" ref="IWI68" si="19732">IWI60*$C$65*$C68</f>
        <v>0</v>
      </c>
      <c r="IWK68" s="824">
        <f t="shared" ref="IWK68" si="19733">IWK60*$C$65*$C68</f>
        <v>0</v>
      </c>
      <c r="IWM68" s="824">
        <f t="shared" ref="IWM68" si="19734">IWM60*$C$65*$C68</f>
        <v>0</v>
      </c>
      <c r="IWO68" s="824">
        <f t="shared" ref="IWO68" si="19735">IWO60*$C$65*$C68</f>
        <v>0</v>
      </c>
      <c r="IWQ68" s="824">
        <f t="shared" ref="IWQ68" si="19736">IWQ60*$C$65*$C68</f>
        <v>0</v>
      </c>
      <c r="IWS68" s="824">
        <f t="shared" ref="IWS68" si="19737">IWS60*$C$65*$C68</f>
        <v>0</v>
      </c>
      <c r="IWU68" s="824">
        <f t="shared" ref="IWU68" si="19738">IWU60*$C$65*$C68</f>
        <v>0</v>
      </c>
      <c r="IWW68" s="824">
        <f t="shared" ref="IWW68" si="19739">IWW60*$C$65*$C68</f>
        <v>0</v>
      </c>
      <c r="IWY68" s="824">
        <f t="shared" ref="IWY68" si="19740">IWY60*$C$65*$C68</f>
        <v>0</v>
      </c>
      <c r="IXA68" s="824">
        <f t="shared" ref="IXA68" si="19741">IXA60*$C$65*$C68</f>
        <v>0</v>
      </c>
      <c r="IXC68" s="824">
        <f t="shared" ref="IXC68" si="19742">IXC60*$C$65*$C68</f>
        <v>0</v>
      </c>
      <c r="IXE68" s="824">
        <f t="shared" ref="IXE68" si="19743">IXE60*$C$65*$C68</f>
        <v>0</v>
      </c>
      <c r="IXG68" s="824">
        <f t="shared" ref="IXG68" si="19744">IXG60*$C$65*$C68</f>
        <v>0</v>
      </c>
      <c r="IXI68" s="824">
        <f t="shared" ref="IXI68" si="19745">IXI60*$C$65*$C68</f>
        <v>0</v>
      </c>
      <c r="IXK68" s="824">
        <f t="shared" ref="IXK68" si="19746">IXK60*$C$65*$C68</f>
        <v>0</v>
      </c>
      <c r="IXM68" s="824">
        <f t="shared" ref="IXM68" si="19747">IXM60*$C$65*$C68</f>
        <v>0</v>
      </c>
      <c r="IXO68" s="824">
        <f t="shared" ref="IXO68" si="19748">IXO60*$C$65*$C68</f>
        <v>0</v>
      </c>
      <c r="IXQ68" s="824">
        <f t="shared" ref="IXQ68" si="19749">IXQ60*$C$65*$C68</f>
        <v>0</v>
      </c>
      <c r="IXS68" s="824">
        <f t="shared" ref="IXS68" si="19750">IXS60*$C$65*$C68</f>
        <v>0</v>
      </c>
      <c r="IXU68" s="824">
        <f t="shared" ref="IXU68" si="19751">IXU60*$C$65*$C68</f>
        <v>0</v>
      </c>
      <c r="IXW68" s="824">
        <f t="shared" ref="IXW68" si="19752">IXW60*$C$65*$C68</f>
        <v>0</v>
      </c>
      <c r="IXY68" s="824">
        <f t="shared" ref="IXY68" si="19753">IXY60*$C$65*$C68</f>
        <v>0</v>
      </c>
      <c r="IYA68" s="824">
        <f t="shared" ref="IYA68" si="19754">IYA60*$C$65*$C68</f>
        <v>0</v>
      </c>
      <c r="IYC68" s="824">
        <f t="shared" ref="IYC68" si="19755">IYC60*$C$65*$C68</f>
        <v>0</v>
      </c>
      <c r="IYE68" s="824">
        <f t="shared" ref="IYE68" si="19756">IYE60*$C$65*$C68</f>
        <v>0</v>
      </c>
      <c r="IYG68" s="824">
        <f t="shared" ref="IYG68" si="19757">IYG60*$C$65*$C68</f>
        <v>0</v>
      </c>
      <c r="IYI68" s="824">
        <f t="shared" ref="IYI68" si="19758">IYI60*$C$65*$C68</f>
        <v>0</v>
      </c>
      <c r="IYK68" s="824">
        <f t="shared" ref="IYK68" si="19759">IYK60*$C$65*$C68</f>
        <v>0</v>
      </c>
      <c r="IYM68" s="824">
        <f t="shared" ref="IYM68" si="19760">IYM60*$C$65*$C68</f>
        <v>0</v>
      </c>
      <c r="IYO68" s="824">
        <f t="shared" ref="IYO68" si="19761">IYO60*$C$65*$C68</f>
        <v>0</v>
      </c>
      <c r="IYQ68" s="824">
        <f t="shared" ref="IYQ68" si="19762">IYQ60*$C$65*$C68</f>
        <v>0</v>
      </c>
      <c r="IYS68" s="824">
        <f t="shared" ref="IYS68" si="19763">IYS60*$C$65*$C68</f>
        <v>0</v>
      </c>
      <c r="IYU68" s="824">
        <f t="shared" ref="IYU68" si="19764">IYU60*$C$65*$C68</f>
        <v>0</v>
      </c>
      <c r="IYW68" s="824">
        <f t="shared" ref="IYW68" si="19765">IYW60*$C$65*$C68</f>
        <v>0</v>
      </c>
      <c r="IYY68" s="824">
        <f t="shared" ref="IYY68" si="19766">IYY60*$C$65*$C68</f>
        <v>0</v>
      </c>
      <c r="IZA68" s="824">
        <f t="shared" ref="IZA68" si="19767">IZA60*$C$65*$C68</f>
        <v>0</v>
      </c>
      <c r="IZC68" s="824">
        <f t="shared" ref="IZC68" si="19768">IZC60*$C$65*$C68</f>
        <v>0</v>
      </c>
      <c r="IZE68" s="824">
        <f t="shared" ref="IZE68" si="19769">IZE60*$C$65*$C68</f>
        <v>0</v>
      </c>
      <c r="IZG68" s="824">
        <f t="shared" ref="IZG68" si="19770">IZG60*$C$65*$C68</f>
        <v>0</v>
      </c>
      <c r="IZI68" s="824">
        <f t="shared" ref="IZI68" si="19771">IZI60*$C$65*$C68</f>
        <v>0</v>
      </c>
      <c r="IZK68" s="824">
        <f t="shared" ref="IZK68" si="19772">IZK60*$C$65*$C68</f>
        <v>0</v>
      </c>
      <c r="IZM68" s="824">
        <f t="shared" ref="IZM68" si="19773">IZM60*$C$65*$C68</f>
        <v>0</v>
      </c>
      <c r="IZO68" s="824">
        <f t="shared" ref="IZO68" si="19774">IZO60*$C$65*$C68</f>
        <v>0</v>
      </c>
      <c r="IZQ68" s="824">
        <f t="shared" ref="IZQ68" si="19775">IZQ60*$C$65*$C68</f>
        <v>0</v>
      </c>
      <c r="IZS68" s="824">
        <f t="shared" ref="IZS68" si="19776">IZS60*$C$65*$C68</f>
        <v>0</v>
      </c>
      <c r="IZU68" s="824">
        <f t="shared" ref="IZU68" si="19777">IZU60*$C$65*$C68</f>
        <v>0</v>
      </c>
      <c r="IZW68" s="824">
        <f t="shared" ref="IZW68" si="19778">IZW60*$C$65*$C68</f>
        <v>0</v>
      </c>
      <c r="IZY68" s="824">
        <f t="shared" ref="IZY68" si="19779">IZY60*$C$65*$C68</f>
        <v>0</v>
      </c>
      <c r="JAA68" s="824">
        <f t="shared" ref="JAA68" si="19780">JAA60*$C$65*$C68</f>
        <v>0</v>
      </c>
      <c r="JAC68" s="824">
        <f t="shared" ref="JAC68" si="19781">JAC60*$C$65*$C68</f>
        <v>0</v>
      </c>
      <c r="JAE68" s="824">
        <f t="shared" ref="JAE68" si="19782">JAE60*$C$65*$C68</f>
        <v>0</v>
      </c>
      <c r="JAG68" s="824">
        <f t="shared" ref="JAG68" si="19783">JAG60*$C$65*$C68</f>
        <v>0</v>
      </c>
      <c r="JAI68" s="824">
        <f t="shared" ref="JAI68" si="19784">JAI60*$C$65*$C68</f>
        <v>0</v>
      </c>
      <c r="JAK68" s="824">
        <f t="shared" ref="JAK68" si="19785">JAK60*$C$65*$C68</f>
        <v>0</v>
      </c>
      <c r="JAM68" s="824">
        <f t="shared" ref="JAM68" si="19786">JAM60*$C$65*$C68</f>
        <v>0</v>
      </c>
      <c r="JAO68" s="824">
        <f t="shared" ref="JAO68" si="19787">JAO60*$C$65*$C68</f>
        <v>0</v>
      </c>
      <c r="JAQ68" s="824">
        <f t="shared" ref="JAQ68" si="19788">JAQ60*$C$65*$C68</f>
        <v>0</v>
      </c>
      <c r="JAS68" s="824">
        <f t="shared" ref="JAS68" si="19789">JAS60*$C$65*$C68</f>
        <v>0</v>
      </c>
      <c r="JAU68" s="824">
        <f t="shared" ref="JAU68" si="19790">JAU60*$C$65*$C68</f>
        <v>0</v>
      </c>
      <c r="JAW68" s="824">
        <f t="shared" ref="JAW68" si="19791">JAW60*$C$65*$C68</f>
        <v>0</v>
      </c>
      <c r="JAY68" s="824">
        <f t="shared" ref="JAY68" si="19792">JAY60*$C$65*$C68</f>
        <v>0</v>
      </c>
      <c r="JBA68" s="824">
        <f t="shared" ref="JBA68" si="19793">JBA60*$C$65*$C68</f>
        <v>0</v>
      </c>
      <c r="JBC68" s="824">
        <f t="shared" ref="JBC68" si="19794">JBC60*$C$65*$C68</f>
        <v>0</v>
      </c>
      <c r="JBE68" s="824">
        <f t="shared" ref="JBE68" si="19795">JBE60*$C$65*$C68</f>
        <v>0</v>
      </c>
      <c r="JBG68" s="824">
        <f t="shared" ref="JBG68" si="19796">JBG60*$C$65*$C68</f>
        <v>0</v>
      </c>
      <c r="JBI68" s="824">
        <f t="shared" ref="JBI68" si="19797">JBI60*$C$65*$C68</f>
        <v>0</v>
      </c>
      <c r="JBK68" s="824">
        <f t="shared" ref="JBK68" si="19798">JBK60*$C$65*$C68</f>
        <v>0</v>
      </c>
      <c r="JBM68" s="824">
        <f t="shared" ref="JBM68" si="19799">JBM60*$C$65*$C68</f>
        <v>0</v>
      </c>
      <c r="JBO68" s="824">
        <f t="shared" ref="JBO68" si="19800">JBO60*$C$65*$C68</f>
        <v>0</v>
      </c>
      <c r="JBQ68" s="824">
        <f t="shared" ref="JBQ68" si="19801">JBQ60*$C$65*$C68</f>
        <v>0</v>
      </c>
      <c r="JBS68" s="824">
        <f t="shared" ref="JBS68" si="19802">JBS60*$C$65*$C68</f>
        <v>0</v>
      </c>
      <c r="JBU68" s="824">
        <f t="shared" ref="JBU68" si="19803">JBU60*$C$65*$C68</f>
        <v>0</v>
      </c>
      <c r="JBW68" s="824">
        <f t="shared" ref="JBW68" si="19804">JBW60*$C$65*$C68</f>
        <v>0</v>
      </c>
      <c r="JBY68" s="824">
        <f t="shared" ref="JBY68" si="19805">JBY60*$C$65*$C68</f>
        <v>0</v>
      </c>
      <c r="JCA68" s="824">
        <f t="shared" ref="JCA68" si="19806">JCA60*$C$65*$C68</f>
        <v>0</v>
      </c>
      <c r="JCC68" s="824">
        <f t="shared" ref="JCC68" si="19807">JCC60*$C$65*$C68</f>
        <v>0</v>
      </c>
      <c r="JCE68" s="824">
        <f t="shared" ref="JCE68" si="19808">JCE60*$C$65*$C68</f>
        <v>0</v>
      </c>
      <c r="JCG68" s="824">
        <f t="shared" ref="JCG68" si="19809">JCG60*$C$65*$C68</f>
        <v>0</v>
      </c>
      <c r="JCI68" s="824">
        <f t="shared" ref="JCI68" si="19810">JCI60*$C$65*$C68</f>
        <v>0</v>
      </c>
      <c r="JCK68" s="824">
        <f t="shared" ref="JCK68" si="19811">JCK60*$C$65*$C68</f>
        <v>0</v>
      </c>
      <c r="JCM68" s="824">
        <f t="shared" ref="JCM68" si="19812">JCM60*$C$65*$C68</f>
        <v>0</v>
      </c>
      <c r="JCO68" s="824">
        <f t="shared" ref="JCO68" si="19813">JCO60*$C$65*$C68</f>
        <v>0</v>
      </c>
      <c r="JCQ68" s="824">
        <f t="shared" ref="JCQ68" si="19814">JCQ60*$C$65*$C68</f>
        <v>0</v>
      </c>
      <c r="JCS68" s="824">
        <f t="shared" ref="JCS68" si="19815">JCS60*$C$65*$C68</f>
        <v>0</v>
      </c>
      <c r="JCU68" s="824">
        <f t="shared" ref="JCU68" si="19816">JCU60*$C$65*$C68</f>
        <v>0</v>
      </c>
      <c r="JCW68" s="824">
        <f t="shared" ref="JCW68" si="19817">JCW60*$C$65*$C68</f>
        <v>0</v>
      </c>
      <c r="JCY68" s="824">
        <f t="shared" ref="JCY68" si="19818">JCY60*$C$65*$C68</f>
        <v>0</v>
      </c>
      <c r="JDA68" s="824">
        <f t="shared" ref="JDA68" si="19819">JDA60*$C$65*$C68</f>
        <v>0</v>
      </c>
      <c r="JDC68" s="824">
        <f t="shared" ref="JDC68" si="19820">JDC60*$C$65*$C68</f>
        <v>0</v>
      </c>
      <c r="JDE68" s="824">
        <f t="shared" ref="JDE68" si="19821">JDE60*$C$65*$C68</f>
        <v>0</v>
      </c>
      <c r="JDG68" s="824">
        <f t="shared" ref="JDG68" si="19822">JDG60*$C$65*$C68</f>
        <v>0</v>
      </c>
      <c r="JDI68" s="824">
        <f t="shared" ref="JDI68" si="19823">JDI60*$C$65*$C68</f>
        <v>0</v>
      </c>
      <c r="JDK68" s="824">
        <f t="shared" ref="JDK68" si="19824">JDK60*$C$65*$C68</f>
        <v>0</v>
      </c>
      <c r="JDM68" s="824">
        <f t="shared" ref="JDM68" si="19825">JDM60*$C$65*$C68</f>
        <v>0</v>
      </c>
      <c r="JDO68" s="824">
        <f t="shared" ref="JDO68" si="19826">JDO60*$C$65*$C68</f>
        <v>0</v>
      </c>
      <c r="JDQ68" s="824">
        <f t="shared" ref="JDQ68" si="19827">JDQ60*$C$65*$C68</f>
        <v>0</v>
      </c>
      <c r="JDS68" s="824">
        <f t="shared" ref="JDS68" si="19828">JDS60*$C$65*$C68</f>
        <v>0</v>
      </c>
      <c r="JDU68" s="824">
        <f t="shared" ref="JDU68" si="19829">JDU60*$C$65*$C68</f>
        <v>0</v>
      </c>
      <c r="JDW68" s="824">
        <f t="shared" ref="JDW68" si="19830">JDW60*$C$65*$C68</f>
        <v>0</v>
      </c>
      <c r="JDY68" s="824">
        <f t="shared" ref="JDY68" si="19831">JDY60*$C$65*$C68</f>
        <v>0</v>
      </c>
      <c r="JEA68" s="824">
        <f t="shared" ref="JEA68" si="19832">JEA60*$C$65*$C68</f>
        <v>0</v>
      </c>
      <c r="JEC68" s="824">
        <f t="shared" ref="JEC68" si="19833">JEC60*$C$65*$C68</f>
        <v>0</v>
      </c>
      <c r="JEE68" s="824">
        <f t="shared" ref="JEE68" si="19834">JEE60*$C$65*$C68</f>
        <v>0</v>
      </c>
      <c r="JEG68" s="824">
        <f t="shared" ref="JEG68" si="19835">JEG60*$C$65*$C68</f>
        <v>0</v>
      </c>
      <c r="JEI68" s="824">
        <f t="shared" ref="JEI68" si="19836">JEI60*$C$65*$C68</f>
        <v>0</v>
      </c>
      <c r="JEK68" s="824">
        <f t="shared" ref="JEK68" si="19837">JEK60*$C$65*$C68</f>
        <v>0</v>
      </c>
      <c r="JEM68" s="824">
        <f t="shared" ref="JEM68" si="19838">JEM60*$C$65*$C68</f>
        <v>0</v>
      </c>
      <c r="JEO68" s="824">
        <f t="shared" ref="JEO68" si="19839">JEO60*$C$65*$C68</f>
        <v>0</v>
      </c>
      <c r="JEQ68" s="824">
        <f t="shared" ref="JEQ68" si="19840">JEQ60*$C$65*$C68</f>
        <v>0</v>
      </c>
      <c r="JES68" s="824">
        <f t="shared" ref="JES68" si="19841">JES60*$C$65*$C68</f>
        <v>0</v>
      </c>
      <c r="JEU68" s="824">
        <f t="shared" ref="JEU68" si="19842">JEU60*$C$65*$C68</f>
        <v>0</v>
      </c>
      <c r="JEW68" s="824">
        <f t="shared" ref="JEW68" si="19843">JEW60*$C$65*$C68</f>
        <v>0</v>
      </c>
      <c r="JEY68" s="824">
        <f t="shared" ref="JEY68" si="19844">JEY60*$C$65*$C68</f>
        <v>0</v>
      </c>
      <c r="JFA68" s="824">
        <f t="shared" ref="JFA68" si="19845">JFA60*$C$65*$C68</f>
        <v>0</v>
      </c>
      <c r="JFC68" s="824">
        <f t="shared" ref="JFC68" si="19846">JFC60*$C$65*$C68</f>
        <v>0</v>
      </c>
      <c r="JFE68" s="824">
        <f t="shared" ref="JFE68" si="19847">JFE60*$C$65*$C68</f>
        <v>0</v>
      </c>
      <c r="JFG68" s="824">
        <f t="shared" ref="JFG68" si="19848">JFG60*$C$65*$C68</f>
        <v>0</v>
      </c>
      <c r="JFI68" s="824">
        <f t="shared" ref="JFI68" si="19849">JFI60*$C$65*$C68</f>
        <v>0</v>
      </c>
      <c r="JFK68" s="824">
        <f t="shared" ref="JFK68" si="19850">JFK60*$C$65*$C68</f>
        <v>0</v>
      </c>
      <c r="JFM68" s="824">
        <f t="shared" ref="JFM68" si="19851">JFM60*$C$65*$C68</f>
        <v>0</v>
      </c>
      <c r="JFO68" s="824">
        <f t="shared" ref="JFO68" si="19852">JFO60*$C$65*$C68</f>
        <v>0</v>
      </c>
      <c r="JFQ68" s="824">
        <f t="shared" ref="JFQ68" si="19853">JFQ60*$C$65*$C68</f>
        <v>0</v>
      </c>
      <c r="JFS68" s="824">
        <f t="shared" ref="JFS68" si="19854">JFS60*$C$65*$C68</f>
        <v>0</v>
      </c>
      <c r="JFU68" s="824">
        <f t="shared" ref="JFU68" si="19855">JFU60*$C$65*$C68</f>
        <v>0</v>
      </c>
      <c r="JFW68" s="824">
        <f t="shared" ref="JFW68" si="19856">JFW60*$C$65*$C68</f>
        <v>0</v>
      </c>
      <c r="JFY68" s="824">
        <f t="shared" ref="JFY68" si="19857">JFY60*$C$65*$C68</f>
        <v>0</v>
      </c>
      <c r="JGA68" s="824">
        <f t="shared" ref="JGA68" si="19858">JGA60*$C$65*$C68</f>
        <v>0</v>
      </c>
      <c r="JGC68" s="824">
        <f t="shared" ref="JGC68" si="19859">JGC60*$C$65*$C68</f>
        <v>0</v>
      </c>
      <c r="JGE68" s="824">
        <f t="shared" ref="JGE68" si="19860">JGE60*$C$65*$C68</f>
        <v>0</v>
      </c>
      <c r="JGG68" s="824">
        <f t="shared" ref="JGG68" si="19861">JGG60*$C$65*$C68</f>
        <v>0</v>
      </c>
      <c r="JGI68" s="824">
        <f t="shared" ref="JGI68" si="19862">JGI60*$C$65*$C68</f>
        <v>0</v>
      </c>
      <c r="JGK68" s="824">
        <f t="shared" ref="JGK68" si="19863">JGK60*$C$65*$C68</f>
        <v>0</v>
      </c>
      <c r="JGM68" s="824">
        <f t="shared" ref="JGM68" si="19864">JGM60*$C$65*$C68</f>
        <v>0</v>
      </c>
      <c r="JGO68" s="824">
        <f t="shared" ref="JGO68" si="19865">JGO60*$C$65*$C68</f>
        <v>0</v>
      </c>
      <c r="JGQ68" s="824">
        <f t="shared" ref="JGQ68" si="19866">JGQ60*$C$65*$C68</f>
        <v>0</v>
      </c>
      <c r="JGS68" s="824">
        <f t="shared" ref="JGS68" si="19867">JGS60*$C$65*$C68</f>
        <v>0</v>
      </c>
      <c r="JGU68" s="824">
        <f t="shared" ref="JGU68" si="19868">JGU60*$C$65*$C68</f>
        <v>0</v>
      </c>
      <c r="JGW68" s="824">
        <f t="shared" ref="JGW68" si="19869">JGW60*$C$65*$C68</f>
        <v>0</v>
      </c>
      <c r="JGY68" s="824">
        <f t="shared" ref="JGY68" si="19870">JGY60*$C$65*$C68</f>
        <v>0</v>
      </c>
      <c r="JHA68" s="824">
        <f t="shared" ref="JHA68" si="19871">JHA60*$C$65*$C68</f>
        <v>0</v>
      </c>
      <c r="JHC68" s="824">
        <f t="shared" ref="JHC68" si="19872">JHC60*$C$65*$C68</f>
        <v>0</v>
      </c>
      <c r="JHE68" s="824">
        <f t="shared" ref="JHE68" si="19873">JHE60*$C$65*$C68</f>
        <v>0</v>
      </c>
      <c r="JHG68" s="824">
        <f t="shared" ref="JHG68" si="19874">JHG60*$C$65*$C68</f>
        <v>0</v>
      </c>
      <c r="JHI68" s="824">
        <f t="shared" ref="JHI68" si="19875">JHI60*$C$65*$C68</f>
        <v>0</v>
      </c>
      <c r="JHK68" s="824">
        <f t="shared" ref="JHK68" si="19876">JHK60*$C$65*$C68</f>
        <v>0</v>
      </c>
      <c r="JHM68" s="824">
        <f t="shared" ref="JHM68" si="19877">JHM60*$C$65*$C68</f>
        <v>0</v>
      </c>
      <c r="JHO68" s="824">
        <f t="shared" ref="JHO68" si="19878">JHO60*$C$65*$C68</f>
        <v>0</v>
      </c>
      <c r="JHQ68" s="824">
        <f t="shared" ref="JHQ68" si="19879">JHQ60*$C$65*$C68</f>
        <v>0</v>
      </c>
      <c r="JHS68" s="824">
        <f t="shared" ref="JHS68" si="19880">JHS60*$C$65*$C68</f>
        <v>0</v>
      </c>
      <c r="JHU68" s="824">
        <f t="shared" ref="JHU68" si="19881">JHU60*$C$65*$C68</f>
        <v>0</v>
      </c>
      <c r="JHW68" s="824">
        <f t="shared" ref="JHW68" si="19882">JHW60*$C$65*$C68</f>
        <v>0</v>
      </c>
      <c r="JHY68" s="824">
        <f t="shared" ref="JHY68" si="19883">JHY60*$C$65*$C68</f>
        <v>0</v>
      </c>
      <c r="JIA68" s="824">
        <f t="shared" ref="JIA68" si="19884">JIA60*$C$65*$C68</f>
        <v>0</v>
      </c>
      <c r="JIC68" s="824">
        <f t="shared" ref="JIC68" si="19885">JIC60*$C$65*$C68</f>
        <v>0</v>
      </c>
      <c r="JIE68" s="824">
        <f t="shared" ref="JIE68" si="19886">JIE60*$C$65*$C68</f>
        <v>0</v>
      </c>
      <c r="JIG68" s="824">
        <f t="shared" ref="JIG68" si="19887">JIG60*$C$65*$C68</f>
        <v>0</v>
      </c>
      <c r="JII68" s="824">
        <f t="shared" ref="JII68" si="19888">JII60*$C$65*$C68</f>
        <v>0</v>
      </c>
      <c r="JIK68" s="824">
        <f t="shared" ref="JIK68" si="19889">JIK60*$C$65*$C68</f>
        <v>0</v>
      </c>
      <c r="JIM68" s="824">
        <f t="shared" ref="JIM68" si="19890">JIM60*$C$65*$C68</f>
        <v>0</v>
      </c>
      <c r="JIO68" s="824">
        <f t="shared" ref="JIO68" si="19891">JIO60*$C$65*$C68</f>
        <v>0</v>
      </c>
      <c r="JIQ68" s="824">
        <f t="shared" ref="JIQ68" si="19892">JIQ60*$C$65*$C68</f>
        <v>0</v>
      </c>
      <c r="JIS68" s="824">
        <f t="shared" ref="JIS68" si="19893">JIS60*$C$65*$C68</f>
        <v>0</v>
      </c>
      <c r="JIU68" s="824">
        <f t="shared" ref="JIU68" si="19894">JIU60*$C$65*$C68</f>
        <v>0</v>
      </c>
      <c r="JIW68" s="824">
        <f t="shared" ref="JIW68" si="19895">JIW60*$C$65*$C68</f>
        <v>0</v>
      </c>
      <c r="JIY68" s="824">
        <f t="shared" ref="JIY68" si="19896">JIY60*$C$65*$C68</f>
        <v>0</v>
      </c>
      <c r="JJA68" s="824">
        <f t="shared" ref="JJA68" si="19897">JJA60*$C$65*$C68</f>
        <v>0</v>
      </c>
      <c r="JJC68" s="824">
        <f t="shared" ref="JJC68" si="19898">JJC60*$C$65*$C68</f>
        <v>0</v>
      </c>
      <c r="JJE68" s="824">
        <f t="shared" ref="JJE68" si="19899">JJE60*$C$65*$C68</f>
        <v>0</v>
      </c>
      <c r="JJG68" s="824">
        <f t="shared" ref="JJG68" si="19900">JJG60*$C$65*$C68</f>
        <v>0</v>
      </c>
      <c r="JJI68" s="824">
        <f t="shared" ref="JJI68" si="19901">JJI60*$C$65*$C68</f>
        <v>0</v>
      </c>
      <c r="JJK68" s="824">
        <f t="shared" ref="JJK68" si="19902">JJK60*$C$65*$C68</f>
        <v>0</v>
      </c>
      <c r="JJM68" s="824">
        <f t="shared" ref="JJM68" si="19903">JJM60*$C$65*$C68</f>
        <v>0</v>
      </c>
      <c r="JJO68" s="824">
        <f t="shared" ref="JJO68" si="19904">JJO60*$C$65*$C68</f>
        <v>0</v>
      </c>
      <c r="JJQ68" s="824">
        <f t="shared" ref="JJQ68" si="19905">JJQ60*$C$65*$C68</f>
        <v>0</v>
      </c>
      <c r="JJS68" s="824">
        <f t="shared" ref="JJS68" si="19906">JJS60*$C$65*$C68</f>
        <v>0</v>
      </c>
      <c r="JJU68" s="824">
        <f t="shared" ref="JJU68" si="19907">JJU60*$C$65*$C68</f>
        <v>0</v>
      </c>
      <c r="JJW68" s="824">
        <f t="shared" ref="JJW68" si="19908">JJW60*$C$65*$C68</f>
        <v>0</v>
      </c>
      <c r="JJY68" s="824">
        <f t="shared" ref="JJY68" si="19909">JJY60*$C$65*$C68</f>
        <v>0</v>
      </c>
      <c r="JKA68" s="824">
        <f t="shared" ref="JKA68" si="19910">JKA60*$C$65*$C68</f>
        <v>0</v>
      </c>
      <c r="JKC68" s="824">
        <f t="shared" ref="JKC68" si="19911">JKC60*$C$65*$C68</f>
        <v>0</v>
      </c>
      <c r="JKE68" s="824">
        <f t="shared" ref="JKE68" si="19912">JKE60*$C$65*$C68</f>
        <v>0</v>
      </c>
      <c r="JKG68" s="824">
        <f t="shared" ref="JKG68" si="19913">JKG60*$C$65*$C68</f>
        <v>0</v>
      </c>
      <c r="JKI68" s="824">
        <f t="shared" ref="JKI68" si="19914">JKI60*$C$65*$C68</f>
        <v>0</v>
      </c>
      <c r="JKK68" s="824">
        <f t="shared" ref="JKK68" si="19915">JKK60*$C$65*$C68</f>
        <v>0</v>
      </c>
      <c r="JKM68" s="824">
        <f t="shared" ref="JKM68" si="19916">JKM60*$C$65*$C68</f>
        <v>0</v>
      </c>
      <c r="JKO68" s="824">
        <f t="shared" ref="JKO68" si="19917">JKO60*$C$65*$C68</f>
        <v>0</v>
      </c>
      <c r="JKQ68" s="824">
        <f t="shared" ref="JKQ68" si="19918">JKQ60*$C$65*$C68</f>
        <v>0</v>
      </c>
      <c r="JKS68" s="824">
        <f t="shared" ref="JKS68" si="19919">JKS60*$C$65*$C68</f>
        <v>0</v>
      </c>
      <c r="JKU68" s="824">
        <f t="shared" ref="JKU68" si="19920">JKU60*$C$65*$C68</f>
        <v>0</v>
      </c>
      <c r="JKW68" s="824">
        <f t="shared" ref="JKW68" si="19921">JKW60*$C$65*$C68</f>
        <v>0</v>
      </c>
      <c r="JKY68" s="824">
        <f t="shared" ref="JKY68" si="19922">JKY60*$C$65*$C68</f>
        <v>0</v>
      </c>
      <c r="JLA68" s="824">
        <f t="shared" ref="JLA68" si="19923">JLA60*$C$65*$C68</f>
        <v>0</v>
      </c>
      <c r="JLC68" s="824">
        <f t="shared" ref="JLC68" si="19924">JLC60*$C$65*$C68</f>
        <v>0</v>
      </c>
      <c r="JLE68" s="824">
        <f t="shared" ref="JLE68" si="19925">JLE60*$C$65*$C68</f>
        <v>0</v>
      </c>
      <c r="JLG68" s="824">
        <f t="shared" ref="JLG68" si="19926">JLG60*$C$65*$C68</f>
        <v>0</v>
      </c>
      <c r="JLI68" s="824">
        <f t="shared" ref="JLI68" si="19927">JLI60*$C$65*$C68</f>
        <v>0</v>
      </c>
      <c r="JLK68" s="824">
        <f t="shared" ref="JLK68" si="19928">JLK60*$C$65*$C68</f>
        <v>0</v>
      </c>
      <c r="JLM68" s="824">
        <f t="shared" ref="JLM68" si="19929">JLM60*$C$65*$C68</f>
        <v>0</v>
      </c>
      <c r="JLO68" s="824">
        <f t="shared" ref="JLO68" si="19930">JLO60*$C$65*$C68</f>
        <v>0</v>
      </c>
      <c r="JLQ68" s="824">
        <f t="shared" ref="JLQ68" si="19931">JLQ60*$C$65*$C68</f>
        <v>0</v>
      </c>
      <c r="JLS68" s="824">
        <f t="shared" ref="JLS68" si="19932">JLS60*$C$65*$C68</f>
        <v>0</v>
      </c>
      <c r="JLU68" s="824">
        <f t="shared" ref="JLU68" si="19933">JLU60*$C$65*$C68</f>
        <v>0</v>
      </c>
      <c r="JLW68" s="824">
        <f t="shared" ref="JLW68" si="19934">JLW60*$C$65*$C68</f>
        <v>0</v>
      </c>
      <c r="JLY68" s="824">
        <f t="shared" ref="JLY68" si="19935">JLY60*$C$65*$C68</f>
        <v>0</v>
      </c>
      <c r="JMA68" s="824">
        <f t="shared" ref="JMA68" si="19936">JMA60*$C$65*$C68</f>
        <v>0</v>
      </c>
      <c r="JMC68" s="824">
        <f t="shared" ref="JMC68" si="19937">JMC60*$C$65*$C68</f>
        <v>0</v>
      </c>
      <c r="JME68" s="824">
        <f t="shared" ref="JME68" si="19938">JME60*$C$65*$C68</f>
        <v>0</v>
      </c>
      <c r="JMG68" s="824">
        <f t="shared" ref="JMG68" si="19939">JMG60*$C$65*$C68</f>
        <v>0</v>
      </c>
      <c r="JMI68" s="824">
        <f t="shared" ref="JMI68" si="19940">JMI60*$C$65*$C68</f>
        <v>0</v>
      </c>
      <c r="JMK68" s="824">
        <f t="shared" ref="JMK68" si="19941">JMK60*$C$65*$C68</f>
        <v>0</v>
      </c>
      <c r="JMM68" s="824">
        <f t="shared" ref="JMM68" si="19942">JMM60*$C$65*$C68</f>
        <v>0</v>
      </c>
      <c r="JMO68" s="824">
        <f t="shared" ref="JMO68" si="19943">JMO60*$C$65*$C68</f>
        <v>0</v>
      </c>
      <c r="JMQ68" s="824">
        <f t="shared" ref="JMQ68" si="19944">JMQ60*$C$65*$C68</f>
        <v>0</v>
      </c>
      <c r="JMS68" s="824">
        <f t="shared" ref="JMS68" si="19945">JMS60*$C$65*$C68</f>
        <v>0</v>
      </c>
      <c r="JMU68" s="824">
        <f t="shared" ref="JMU68" si="19946">JMU60*$C$65*$C68</f>
        <v>0</v>
      </c>
      <c r="JMW68" s="824">
        <f t="shared" ref="JMW68" si="19947">JMW60*$C$65*$C68</f>
        <v>0</v>
      </c>
      <c r="JMY68" s="824">
        <f t="shared" ref="JMY68" si="19948">JMY60*$C$65*$C68</f>
        <v>0</v>
      </c>
      <c r="JNA68" s="824">
        <f t="shared" ref="JNA68" si="19949">JNA60*$C$65*$C68</f>
        <v>0</v>
      </c>
      <c r="JNC68" s="824">
        <f t="shared" ref="JNC68" si="19950">JNC60*$C$65*$C68</f>
        <v>0</v>
      </c>
      <c r="JNE68" s="824">
        <f t="shared" ref="JNE68" si="19951">JNE60*$C$65*$C68</f>
        <v>0</v>
      </c>
      <c r="JNG68" s="824">
        <f t="shared" ref="JNG68" si="19952">JNG60*$C$65*$C68</f>
        <v>0</v>
      </c>
      <c r="JNI68" s="824">
        <f t="shared" ref="JNI68" si="19953">JNI60*$C$65*$C68</f>
        <v>0</v>
      </c>
      <c r="JNK68" s="824">
        <f t="shared" ref="JNK68" si="19954">JNK60*$C$65*$C68</f>
        <v>0</v>
      </c>
      <c r="JNM68" s="824">
        <f t="shared" ref="JNM68" si="19955">JNM60*$C$65*$C68</f>
        <v>0</v>
      </c>
      <c r="JNO68" s="824">
        <f t="shared" ref="JNO68" si="19956">JNO60*$C$65*$C68</f>
        <v>0</v>
      </c>
      <c r="JNQ68" s="824">
        <f t="shared" ref="JNQ68" si="19957">JNQ60*$C$65*$C68</f>
        <v>0</v>
      </c>
      <c r="JNS68" s="824">
        <f t="shared" ref="JNS68" si="19958">JNS60*$C$65*$C68</f>
        <v>0</v>
      </c>
      <c r="JNU68" s="824">
        <f t="shared" ref="JNU68" si="19959">JNU60*$C$65*$C68</f>
        <v>0</v>
      </c>
      <c r="JNW68" s="824">
        <f t="shared" ref="JNW68" si="19960">JNW60*$C$65*$C68</f>
        <v>0</v>
      </c>
      <c r="JNY68" s="824">
        <f t="shared" ref="JNY68" si="19961">JNY60*$C$65*$C68</f>
        <v>0</v>
      </c>
      <c r="JOA68" s="824">
        <f t="shared" ref="JOA68" si="19962">JOA60*$C$65*$C68</f>
        <v>0</v>
      </c>
      <c r="JOC68" s="824">
        <f t="shared" ref="JOC68" si="19963">JOC60*$C$65*$C68</f>
        <v>0</v>
      </c>
      <c r="JOE68" s="824">
        <f t="shared" ref="JOE68" si="19964">JOE60*$C$65*$C68</f>
        <v>0</v>
      </c>
      <c r="JOG68" s="824">
        <f t="shared" ref="JOG68" si="19965">JOG60*$C$65*$C68</f>
        <v>0</v>
      </c>
      <c r="JOI68" s="824">
        <f t="shared" ref="JOI68" si="19966">JOI60*$C$65*$C68</f>
        <v>0</v>
      </c>
      <c r="JOK68" s="824">
        <f t="shared" ref="JOK68" si="19967">JOK60*$C$65*$C68</f>
        <v>0</v>
      </c>
      <c r="JOM68" s="824">
        <f t="shared" ref="JOM68" si="19968">JOM60*$C$65*$C68</f>
        <v>0</v>
      </c>
      <c r="JOO68" s="824">
        <f t="shared" ref="JOO68" si="19969">JOO60*$C$65*$C68</f>
        <v>0</v>
      </c>
      <c r="JOQ68" s="824">
        <f t="shared" ref="JOQ68" si="19970">JOQ60*$C$65*$C68</f>
        <v>0</v>
      </c>
      <c r="JOS68" s="824">
        <f t="shared" ref="JOS68" si="19971">JOS60*$C$65*$C68</f>
        <v>0</v>
      </c>
      <c r="JOU68" s="824">
        <f t="shared" ref="JOU68" si="19972">JOU60*$C$65*$C68</f>
        <v>0</v>
      </c>
      <c r="JOW68" s="824">
        <f t="shared" ref="JOW68" si="19973">JOW60*$C$65*$C68</f>
        <v>0</v>
      </c>
      <c r="JOY68" s="824">
        <f t="shared" ref="JOY68" si="19974">JOY60*$C$65*$C68</f>
        <v>0</v>
      </c>
      <c r="JPA68" s="824">
        <f t="shared" ref="JPA68" si="19975">JPA60*$C$65*$C68</f>
        <v>0</v>
      </c>
      <c r="JPC68" s="824">
        <f t="shared" ref="JPC68" si="19976">JPC60*$C$65*$C68</f>
        <v>0</v>
      </c>
      <c r="JPE68" s="824">
        <f t="shared" ref="JPE68" si="19977">JPE60*$C$65*$C68</f>
        <v>0</v>
      </c>
      <c r="JPG68" s="824">
        <f t="shared" ref="JPG68" si="19978">JPG60*$C$65*$C68</f>
        <v>0</v>
      </c>
      <c r="JPI68" s="824">
        <f t="shared" ref="JPI68" si="19979">JPI60*$C$65*$C68</f>
        <v>0</v>
      </c>
      <c r="JPK68" s="824">
        <f t="shared" ref="JPK68" si="19980">JPK60*$C$65*$C68</f>
        <v>0</v>
      </c>
      <c r="JPM68" s="824">
        <f t="shared" ref="JPM68" si="19981">JPM60*$C$65*$C68</f>
        <v>0</v>
      </c>
      <c r="JPO68" s="824">
        <f t="shared" ref="JPO68" si="19982">JPO60*$C$65*$C68</f>
        <v>0</v>
      </c>
      <c r="JPQ68" s="824">
        <f t="shared" ref="JPQ68" si="19983">JPQ60*$C$65*$C68</f>
        <v>0</v>
      </c>
      <c r="JPS68" s="824">
        <f t="shared" ref="JPS68" si="19984">JPS60*$C$65*$C68</f>
        <v>0</v>
      </c>
      <c r="JPU68" s="824">
        <f t="shared" ref="JPU68" si="19985">JPU60*$C$65*$C68</f>
        <v>0</v>
      </c>
      <c r="JPW68" s="824">
        <f t="shared" ref="JPW68" si="19986">JPW60*$C$65*$C68</f>
        <v>0</v>
      </c>
      <c r="JPY68" s="824">
        <f t="shared" ref="JPY68" si="19987">JPY60*$C$65*$C68</f>
        <v>0</v>
      </c>
      <c r="JQA68" s="824">
        <f t="shared" ref="JQA68" si="19988">JQA60*$C$65*$C68</f>
        <v>0</v>
      </c>
      <c r="JQC68" s="824">
        <f t="shared" ref="JQC68" si="19989">JQC60*$C$65*$C68</f>
        <v>0</v>
      </c>
      <c r="JQE68" s="824">
        <f t="shared" ref="JQE68" si="19990">JQE60*$C$65*$C68</f>
        <v>0</v>
      </c>
      <c r="JQG68" s="824">
        <f t="shared" ref="JQG68" si="19991">JQG60*$C$65*$C68</f>
        <v>0</v>
      </c>
      <c r="JQI68" s="824">
        <f t="shared" ref="JQI68" si="19992">JQI60*$C$65*$C68</f>
        <v>0</v>
      </c>
      <c r="JQK68" s="824">
        <f t="shared" ref="JQK68" si="19993">JQK60*$C$65*$C68</f>
        <v>0</v>
      </c>
      <c r="JQM68" s="824">
        <f t="shared" ref="JQM68" si="19994">JQM60*$C$65*$C68</f>
        <v>0</v>
      </c>
      <c r="JQO68" s="824">
        <f t="shared" ref="JQO68" si="19995">JQO60*$C$65*$C68</f>
        <v>0</v>
      </c>
      <c r="JQQ68" s="824">
        <f t="shared" ref="JQQ68" si="19996">JQQ60*$C$65*$C68</f>
        <v>0</v>
      </c>
      <c r="JQS68" s="824">
        <f t="shared" ref="JQS68" si="19997">JQS60*$C$65*$C68</f>
        <v>0</v>
      </c>
      <c r="JQU68" s="824">
        <f t="shared" ref="JQU68" si="19998">JQU60*$C$65*$C68</f>
        <v>0</v>
      </c>
      <c r="JQW68" s="824">
        <f t="shared" ref="JQW68" si="19999">JQW60*$C$65*$C68</f>
        <v>0</v>
      </c>
      <c r="JQY68" s="824">
        <f t="shared" ref="JQY68" si="20000">JQY60*$C$65*$C68</f>
        <v>0</v>
      </c>
      <c r="JRA68" s="824">
        <f t="shared" ref="JRA68" si="20001">JRA60*$C$65*$C68</f>
        <v>0</v>
      </c>
      <c r="JRC68" s="824">
        <f t="shared" ref="JRC68" si="20002">JRC60*$C$65*$C68</f>
        <v>0</v>
      </c>
      <c r="JRE68" s="824">
        <f t="shared" ref="JRE68" si="20003">JRE60*$C$65*$C68</f>
        <v>0</v>
      </c>
      <c r="JRG68" s="824">
        <f t="shared" ref="JRG68" si="20004">JRG60*$C$65*$C68</f>
        <v>0</v>
      </c>
      <c r="JRI68" s="824">
        <f t="shared" ref="JRI68" si="20005">JRI60*$C$65*$C68</f>
        <v>0</v>
      </c>
      <c r="JRK68" s="824">
        <f t="shared" ref="JRK68" si="20006">JRK60*$C$65*$C68</f>
        <v>0</v>
      </c>
      <c r="JRM68" s="824">
        <f t="shared" ref="JRM68" si="20007">JRM60*$C$65*$C68</f>
        <v>0</v>
      </c>
      <c r="JRO68" s="824">
        <f t="shared" ref="JRO68" si="20008">JRO60*$C$65*$C68</f>
        <v>0</v>
      </c>
      <c r="JRQ68" s="824">
        <f t="shared" ref="JRQ68" si="20009">JRQ60*$C$65*$C68</f>
        <v>0</v>
      </c>
      <c r="JRS68" s="824">
        <f t="shared" ref="JRS68" si="20010">JRS60*$C$65*$C68</f>
        <v>0</v>
      </c>
      <c r="JRU68" s="824">
        <f t="shared" ref="JRU68" si="20011">JRU60*$C$65*$C68</f>
        <v>0</v>
      </c>
      <c r="JRW68" s="824">
        <f t="shared" ref="JRW68" si="20012">JRW60*$C$65*$C68</f>
        <v>0</v>
      </c>
      <c r="JRY68" s="824">
        <f t="shared" ref="JRY68" si="20013">JRY60*$C$65*$C68</f>
        <v>0</v>
      </c>
      <c r="JSA68" s="824">
        <f t="shared" ref="JSA68" si="20014">JSA60*$C$65*$C68</f>
        <v>0</v>
      </c>
      <c r="JSC68" s="824">
        <f t="shared" ref="JSC68" si="20015">JSC60*$C$65*$C68</f>
        <v>0</v>
      </c>
      <c r="JSE68" s="824">
        <f t="shared" ref="JSE68" si="20016">JSE60*$C$65*$C68</f>
        <v>0</v>
      </c>
      <c r="JSG68" s="824">
        <f t="shared" ref="JSG68" si="20017">JSG60*$C$65*$C68</f>
        <v>0</v>
      </c>
      <c r="JSI68" s="824">
        <f t="shared" ref="JSI68" si="20018">JSI60*$C$65*$C68</f>
        <v>0</v>
      </c>
      <c r="JSK68" s="824">
        <f t="shared" ref="JSK68" si="20019">JSK60*$C$65*$C68</f>
        <v>0</v>
      </c>
      <c r="JSM68" s="824">
        <f t="shared" ref="JSM68" si="20020">JSM60*$C$65*$C68</f>
        <v>0</v>
      </c>
      <c r="JSO68" s="824">
        <f t="shared" ref="JSO68" si="20021">JSO60*$C$65*$C68</f>
        <v>0</v>
      </c>
      <c r="JSQ68" s="824">
        <f t="shared" ref="JSQ68" si="20022">JSQ60*$C$65*$C68</f>
        <v>0</v>
      </c>
      <c r="JSS68" s="824">
        <f t="shared" ref="JSS68" si="20023">JSS60*$C$65*$C68</f>
        <v>0</v>
      </c>
      <c r="JSU68" s="824">
        <f t="shared" ref="JSU68" si="20024">JSU60*$C$65*$C68</f>
        <v>0</v>
      </c>
      <c r="JSW68" s="824">
        <f t="shared" ref="JSW68" si="20025">JSW60*$C$65*$C68</f>
        <v>0</v>
      </c>
      <c r="JSY68" s="824">
        <f t="shared" ref="JSY68" si="20026">JSY60*$C$65*$C68</f>
        <v>0</v>
      </c>
      <c r="JTA68" s="824">
        <f t="shared" ref="JTA68" si="20027">JTA60*$C$65*$C68</f>
        <v>0</v>
      </c>
      <c r="JTC68" s="824">
        <f t="shared" ref="JTC68" si="20028">JTC60*$C$65*$C68</f>
        <v>0</v>
      </c>
      <c r="JTE68" s="824">
        <f t="shared" ref="JTE68" si="20029">JTE60*$C$65*$C68</f>
        <v>0</v>
      </c>
      <c r="JTG68" s="824">
        <f t="shared" ref="JTG68" si="20030">JTG60*$C$65*$C68</f>
        <v>0</v>
      </c>
      <c r="JTI68" s="824">
        <f t="shared" ref="JTI68" si="20031">JTI60*$C$65*$C68</f>
        <v>0</v>
      </c>
      <c r="JTK68" s="824">
        <f t="shared" ref="JTK68" si="20032">JTK60*$C$65*$C68</f>
        <v>0</v>
      </c>
      <c r="JTM68" s="824">
        <f t="shared" ref="JTM68" si="20033">JTM60*$C$65*$C68</f>
        <v>0</v>
      </c>
      <c r="JTO68" s="824">
        <f t="shared" ref="JTO68" si="20034">JTO60*$C$65*$C68</f>
        <v>0</v>
      </c>
      <c r="JTQ68" s="824">
        <f t="shared" ref="JTQ68" si="20035">JTQ60*$C$65*$C68</f>
        <v>0</v>
      </c>
      <c r="JTS68" s="824">
        <f t="shared" ref="JTS68" si="20036">JTS60*$C$65*$C68</f>
        <v>0</v>
      </c>
      <c r="JTU68" s="824">
        <f t="shared" ref="JTU68" si="20037">JTU60*$C$65*$C68</f>
        <v>0</v>
      </c>
      <c r="JTW68" s="824">
        <f t="shared" ref="JTW68" si="20038">JTW60*$C$65*$C68</f>
        <v>0</v>
      </c>
      <c r="JTY68" s="824">
        <f t="shared" ref="JTY68" si="20039">JTY60*$C$65*$C68</f>
        <v>0</v>
      </c>
      <c r="JUA68" s="824">
        <f t="shared" ref="JUA68" si="20040">JUA60*$C$65*$C68</f>
        <v>0</v>
      </c>
      <c r="JUC68" s="824">
        <f t="shared" ref="JUC68" si="20041">JUC60*$C$65*$C68</f>
        <v>0</v>
      </c>
      <c r="JUE68" s="824">
        <f t="shared" ref="JUE68" si="20042">JUE60*$C$65*$C68</f>
        <v>0</v>
      </c>
      <c r="JUG68" s="824">
        <f t="shared" ref="JUG68" si="20043">JUG60*$C$65*$C68</f>
        <v>0</v>
      </c>
      <c r="JUI68" s="824">
        <f t="shared" ref="JUI68" si="20044">JUI60*$C$65*$C68</f>
        <v>0</v>
      </c>
      <c r="JUK68" s="824">
        <f t="shared" ref="JUK68" si="20045">JUK60*$C$65*$C68</f>
        <v>0</v>
      </c>
      <c r="JUM68" s="824">
        <f t="shared" ref="JUM68" si="20046">JUM60*$C$65*$C68</f>
        <v>0</v>
      </c>
      <c r="JUO68" s="824">
        <f t="shared" ref="JUO68" si="20047">JUO60*$C$65*$C68</f>
        <v>0</v>
      </c>
      <c r="JUQ68" s="824">
        <f t="shared" ref="JUQ68" si="20048">JUQ60*$C$65*$C68</f>
        <v>0</v>
      </c>
      <c r="JUS68" s="824">
        <f t="shared" ref="JUS68" si="20049">JUS60*$C$65*$C68</f>
        <v>0</v>
      </c>
      <c r="JUU68" s="824">
        <f t="shared" ref="JUU68" si="20050">JUU60*$C$65*$C68</f>
        <v>0</v>
      </c>
      <c r="JUW68" s="824">
        <f t="shared" ref="JUW68" si="20051">JUW60*$C$65*$C68</f>
        <v>0</v>
      </c>
      <c r="JUY68" s="824">
        <f t="shared" ref="JUY68" si="20052">JUY60*$C$65*$C68</f>
        <v>0</v>
      </c>
      <c r="JVA68" s="824">
        <f t="shared" ref="JVA68" si="20053">JVA60*$C$65*$C68</f>
        <v>0</v>
      </c>
      <c r="JVC68" s="824">
        <f t="shared" ref="JVC68" si="20054">JVC60*$C$65*$C68</f>
        <v>0</v>
      </c>
      <c r="JVE68" s="824">
        <f t="shared" ref="JVE68" si="20055">JVE60*$C$65*$C68</f>
        <v>0</v>
      </c>
      <c r="JVG68" s="824">
        <f t="shared" ref="JVG68" si="20056">JVG60*$C$65*$C68</f>
        <v>0</v>
      </c>
      <c r="JVI68" s="824">
        <f t="shared" ref="JVI68" si="20057">JVI60*$C$65*$C68</f>
        <v>0</v>
      </c>
      <c r="JVK68" s="824">
        <f t="shared" ref="JVK68" si="20058">JVK60*$C$65*$C68</f>
        <v>0</v>
      </c>
      <c r="JVM68" s="824">
        <f t="shared" ref="JVM68" si="20059">JVM60*$C$65*$C68</f>
        <v>0</v>
      </c>
      <c r="JVO68" s="824">
        <f t="shared" ref="JVO68" si="20060">JVO60*$C$65*$C68</f>
        <v>0</v>
      </c>
      <c r="JVQ68" s="824">
        <f t="shared" ref="JVQ68" si="20061">JVQ60*$C$65*$C68</f>
        <v>0</v>
      </c>
      <c r="JVS68" s="824">
        <f t="shared" ref="JVS68" si="20062">JVS60*$C$65*$C68</f>
        <v>0</v>
      </c>
      <c r="JVU68" s="824">
        <f t="shared" ref="JVU68" si="20063">JVU60*$C$65*$C68</f>
        <v>0</v>
      </c>
      <c r="JVW68" s="824">
        <f t="shared" ref="JVW68" si="20064">JVW60*$C$65*$C68</f>
        <v>0</v>
      </c>
      <c r="JVY68" s="824">
        <f t="shared" ref="JVY68" si="20065">JVY60*$C$65*$C68</f>
        <v>0</v>
      </c>
      <c r="JWA68" s="824">
        <f t="shared" ref="JWA68" si="20066">JWA60*$C$65*$C68</f>
        <v>0</v>
      </c>
      <c r="JWC68" s="824">
        <f t="shared" ref="JWC68" si="20067">JWC60*$C$65*$C68</f>
        <v>0</v>
      </c>
      <c r="JWE68" s="824">
        <f t="shared" ref="JWE68" si="20068">JWE60*$C$65*$C68</f>
        <v>0</v>
      </c>
      <c r="JWG68" s="824">
        <f t="shared" ref="JWG68" si="20069">JWG60*$C$65*$C68</f>
        <v>0</v>
      </c>
      <c r="JWI68" s="824">
        <f t="shared" ref="JWI68" si="20070">JWI60*$C$65*$C68</f>
        <v>0</v>
      </c>
      <c r="JWK68" s="824">
        <f t="shared" ref="JWK68" si="20071">JWK60*$C$65*$C68</f>
        <v>0</v>
      </c>
      <c r="JWM68" s="824">
        <f t="shared" ref="JWM68" si="20072">JWM60*$C$65*$C68</f>
        <v>0</v>
      </c>
      <c r="JWO68" s="824">
        <f t="shared" ref="JWO68" si="20073">JWO60*$C$65*$C68</f>
        <v>0</v>
      </c>
      <c r="JWQ68" s="824">
        <f t="shared" ref="JWQ68" si="20074">JWQ60*$C$65*$C68</f>
        <v>0</v>
      </c>
      <c r="JWS68" s="824">
        <f t="shared" ref="JWS68" si="20075">JWS60*$C$65*$C68</f>
        <v>0</v>
      </c>
      <c r="JWU68" s="824">
        <f t="shared" ref="JWU68" si="20076">JWU60*$C$65*$C68</f>
        <v>0</v>
      </c>
      <c r="JWW68" s="824">
        <f t="shared" ref="JWW68" si="20077">JWW60*$C$65*$C68</f>
        <v>0</v>
      </c>
      <c r="JWY68" s="824">
        <f t="shared" ref="JWY68" si="20078">JWY60*$C$65*$C68</f>
        <v>0</v>
      </c>
      <c r="JXA68" s="824">
        <f t="shared" ref="JXA68" si="20079">JXA60*$C$65*$C68</f>
        <v>0</v>
      </c>
      <c r="JXC68" s="824">
        <f t="shared" ref="JXC68" si="20080">JXC60*$C$65*$C68</f>
        <v>0</v>
      </c>
      <c r="JXE68" s="824">
        <f t="shared" ref="JXE68" si="20081">JXE60*$C$65*$C68</f>
        <v>0</v>
      </c>
      <c r="JXG68" s="824">
        <f t="shared" ref="JXG68" si="20082">JXG60*$C$65*$C68</f>
        <v>0</v>
      </c>
      <c r="JXI68" s="824">
        <f t="shared" ref="JXI68" si="20083">JXI60*$C$65*$C68</f>
        <v>0</v>
      </c>
      <c r="JXK68" s="824">
        <f t="shared" ref="JXK68" si="20084">JXK60*$C$65*$C68</f>
        <v>0</v>
      </c>
      <c r="JXM68" s="824">
        <f t="shared" ref="JXM68" si="20085">JXM60*$C$65*$C68</f>
        <v>0</v>
      </c>
      <c r="JXO68" s="824">
        <f t="shared" ref="JXO68" si="20086">JXO60*$C$65*$C68</f>
        <v>0</v>
      </c>
      <c r="JXQ68" s="824">
        <f t="shared" ref="JXQ68" si="20087">JXQ60*$C$65*$C68</f>
        <v>0</v>
      </c>
      <c r="JXS68" s="824">
        <f t="shared" ref="JXS68" si="20088">JXS60*$C$65*$C68</f>
        <v>0</v>
      </c>
      <c r="JXU68" s="824">
        <f t="shared" ref="JXU68" si="20089">JXU60*$C$65*$C68</f>
        <v>0</v>
      </c>
      <c r="JXW68" s="824">
        <f t="shared" ref="JXW68" si="20090">JXW60*$C$65*$C68</f>
        <v>0</v>
      </c>
      <c r="JXY68" s="824">
        <f t="shared" ref="JXY68" si="20091">JXY60*$C$65*$C68</f>
        <v>0</v>
      </c>
      <c r="JYA68" s="824">
        <f t="shared" ref="JYA68" si="20092">JYA60*$C$65*$C68</f>
        <v>0</v>
      </c>
      <c r="JYC68" s="824">
        <f t="shared" ref="JYC68" si="20093">JYC60*$C$65*$C68</f>
        <v>0</v>
      </c>
      <c r="JYE68" s="824">
        <f t="shared" ref="JYE68" si="20094">JYE60*$C$65*$C68</f>
        <v>0</v>
      </c>
      <c r="JYG68" s="824">
        <f t="shared" ref="JYG68" si="20095">JYG60*$C$65*$C68</f>
        <v>0</v>
      </c>
      <c r="JYI68" s="824">
        <f t="shared" ref="JYI68" si="20096">JYI60*$C$65*$C68</f>
        <v>0</v>
      </c>
      <c r="JYK68" s="824">
        <f t="shared" ref="JYK68" si="20097">JYK60*$C$65*$C68</f>
        <v>0</v>
      </c>
      <c r="JYM68" s="824">
        <f t="shared" ref="JYM68" si="20098">JYM60*$C$65*$C68</f>
        <v>0</v>
      </c>
      <c r="JYO68" s="824">
        <f t="shared" ref="JYO68" si="20099">JYO60*$C$65*$C68</f>
        <v>0</v>
      </c>
      <c r="JYQ68" s="824">
        <f t="shared" ref="JYQ68" si="20100">JYQ60*$C$65*$C68</f>
        <v>0</v>
      </c>
      <c r="JYS68" s="824">
        <f t="shared" ref="JYS68" si="20101">JYS60*$C$65*$C68</f>
        <v>0</v>
      </c>
      <c r="JYU68" s="824">
        <f t="shared" ref="JYU68" si="20102">JYU60*$C$65*$C68</f>
        <v>0</v>
      </c>
      <c r="JYW68" s="824">
        <f t="shared" ref="JYW68" si="20103">JYW60*$C$65*$C68</f>
        <v>0</v>
      </c>
      <c r="JYY68" s="824">
        <f t="shared" ref="JYY68" si="20104">JYY60*$C$65*$C68</f>
        <v>0</v>
      </c>
      <c r="JZA68" s="824">
        <f t="shared" ref="JZA68" si="20105">JZA60*$C$65*$C68</f>
        <v>0</v>
      </c>
      <c r="JZC68" s="824">
        <f t="shared" ref="JZC68" si="20106">JZC60*$C$65*$C68</f>
        <v>0</v>
      </c>
      <c r="JZE68" s="824">
        <f t="shared" ref="JZE68" si="20107">JZE60*$C$65*$C68</f>
        <v>0</v>
      </c>
      <c r="JZG68" s="824">
        <f t="shared" ref="JZG68" si="20108">JZG60*$C$65*$C68</f>
        <v>0</v>
      </c>
      <c r="JZI68" s="824">
        <f t="shared" ref="JZI68" si="20109">JZI60*$C$65*$C68</f>
        <v>0</v>
      </c>
      <c r="JZK68" s="824">
        <f t="shared" ref="JZK68" si="20110">JZK60*$C$65*$C68</f>
        <v>0</v>
      </c>
      <c r="JZM68" s="824">
        <f t="shared" ref="JZM68" si="20111">JZM60*$C$65*$C68</f>
        <v>0</v>
      </c>
      <c r="JZO68" s="824">
        <f t="shared" ref="JZO68" si="20112">JZO60*$C$65*$C68</f>
        <v>0</v>
      </c>
      <c r="JZQ68" s="824">
        <f t="shared" ref="JZQ68" si="20113">JZQ60*$C$65*$C68</f>
        <v>0</v>
      </c>
      <c r="JZS68" s="824">
        <f t="shared" ref="JZS68" si="20114">JZS60*$C$65*$C68</f>
        <v>0</v>
      </c>
      <c r="JZU68" s="824">
        <f t="shared" ref="JZU68" si="20115">JZU60*$C$65*$C68</f>
        <v>0</v>
      </c>
      <c r="JZW68" s="824">
        <f t="shared" ref="JZW68" si="20116">JZW60*$C$65*$C68</f>
        <v>0</v>
      </c>
      <c r="JZY68" s="824">
        <f t="shared" ref="JZY68" si="20117">JZY60*$C$65*$C68</f>
        <v>0</v>
      </c>
      <c r="KAA68" s="824">
        <f t="shared" ref="KAA68" si="20118">KAA60*$C$65*$C68</f>
        <v>0</v>
      </c>
      <c r="KAC68" s="824">
        <f t="shared" ref="KAC68" si="20119">KAC60*$C$65*$C68</f>
        <v>0</v>
      </c>
      <c r="KAE68" s="824">
        <f t="shared" ref="KAE68" si="20120">KAE60*$C$65*$C68</f>
        <v>0</v>
      </c>
      <c r="KAG68" s="824">
        <f t="shared" ref="KAG68" si="20121">KAG60*$C$65*$C68</f>
        <v>0</v>
      </c>
      <c r="KAI68" s="824">
        <f t="shared" ref="KAI68" si="20122">KAI60*$C$65*$C68</f>
        <v>0</v>
      </c>
      <c r="KAK68" s="824">
        <f t="shared" ref="KAK68" si="20123">KAK60*$C$65*$C68</f>
        <v>0</v>
      </c>
      <c r="KAM68" s="824">
        <f t="shared" ref="KAM68" si="20124">KAM60*$C$65*$C68</f>
        <v>0</v>
      </c>
      <c r="KAO68" s="824">
        <f t="shared" ref="KAO68" si="20125">KAO60*$C$65*$C68</f>
        <v>0</v>
      </c>
      <c r="KAQ68" s="824">
        <f t="shared" ref="KAQ68" si="20126">KAQ60*$C$65*$C68</f>
        <v>0</v>
      </c>
      <c r="KAS68" s="824">
        <f t="shared" ref="KAS68" si="20127">KAS60*$C$65*$C68</f>
        <v>0</v>
      </c>
      <c r="KAU68" s="824">
        <f t="shared" ref="KAU68" si="20128">KAU60*$C$65*$C68</f>
        <v>0</v>
      </c>
      <c r="KAW68" s="824">
        <f t="shared" ref="KAW68" si="20129">KAW60*$C$65*$C68</f>
        <v>0</v>
      </c>
      <c r="KAY68" s="824">
        <f t="shared" ref="KAY68" si="20130">KAY60*$C$65*$C68</f>
        <v>0</v>
      </c>
      <c r="KBA68" s="824">
        <f t="shared" ref="KBA68" si="20131">KBA60*$C$65*$C68</f>
        <v>0</v>
      </c>
      <c r="KBC68" s="824">
        <f t="shared" ref="KBC68" si="20132">KBC60*$C$65*$C68</f>
        <v>0</v>
      </c>
      <c r="KBE68" s="824">
        <f t="shared" ref="KBE68" si="20133">KBE60*$C$65*$C68</f>
        <v>0</v>
      </c>
      <c r="KBG68" s="824">
        <f t="shared" ref="KBG68" si="20134">KBG60*$C$65*$C68</f>
        <v>0</v>
      </c>
      <c r="KBI68" s="824">
        <f t="shared" ref="KBI68" si="20135">KBI60*$C$65*$C68</f>
        <v>0</v>
      </c>
      <c r="KBK68" s="824">
        <f t="shared" ref="KBK68" si="20136">KBK60*$C$65*$C68</f>
        <v>0</v>
      </c>
      <c r="KBM68" s="824">
        <f t="shared" ref="KBM68" si="20137">KBM60*$C$65*$C68</f>
        <v>0</v>
      </c>
      <c r="KBO68" s="824">
        <f t="shared" ref="KBO68" si="20138">KBO60*$C$65*$C68</f>
        <v>0</v>
      </c>
      <c r="KBQ68" s="824">
        <f t="shared" ref="KBQ68" si="20139">KBQ60*$C$65*$C68</f>
        <v>0</v>
      </c>
      <c r="KBS68" s="824">
        <f t="shared" ref="KBS68" si="20140">KBS60*$C$65*$C68</f>
        <v>0</v>
      </c>
      <c r="KBU68" s="824">
        <f t="shared" ref="KBU68" si="20141">KBU60*$C$65*$C68</f>
        <v>0</v>
      </c>
      <c r="KBW68" s="824">
        <f t="shared" ref="KBW68" si="20142">KBW60*$C$65*$C68</f>
        <v>0</v>
      </c>
      <c r="KBY68" s="824">
        <f t="shared" ref="KBY68" si="20143">KBY60*$C$65*$C68</f>
        <v>0</v>
      </c>
      <c r="KCA68" s="824">
        <f t="shared" ref="KCA68" si="20144">KCA60*$C$65*$C68</f>
        <v>0</v>
      </c>
      <c r="KCC68" s="824">
        <f t="shared" ref="KCC68" si="20145">KCC60*$C$65*$C68</f>
        <v>0</v>
      </c>
      <c r="KCE68" s="824">
        <f t="shared" ref="KCE68" si="20146">KCE60*$C$65*$C68</f>
        <v>0</v>
      </c>
      <c r="KCG68" s="824">
        <f t="shared" ref="KCG68" si="20147">KCG60*$C$65*$C68</f>
        <v>0</v>
      </c>
      <c r="KCI68" s="824">
        <f t="shared" ref="KCI68" si="20148">KCI60*$C$65*$C68</f>
        <v>0</v>
      </c>
      <c r="KCK68" s="824">
        <f t="shared" ref="KCK68" si="20149">KCK60*$C$65*$C68</f>
        <v>0</v>
      </c>
      <c r="KCM68" s="824">
        <f t="shared" ref="KCM68" si="20150">KCM60*$C$65*$C68</f>
        <v>0</v>
      </c>
      <c r="KCO68" s="824">
        <f t="shared" ref="KCO68" si="20151">KCO60*$C$65*$C68</f>
        <v>0</v>
      </c>
      <c r="KCQ68" s="824">
        <f t="shared" ref="KCQ68" si="20152">KCQ60*$C$65*$C68</f>
        <v>0</v>
      </c>
      <c r="KCS68" s="824">
        <f t="shared" ref="KCS68" si="20153">KCS60*$C$65*$C68</f>
        <v>0</v>
      </c>
      <c r="KCU68" s="824">
        <f t="shared" ref="KCU68" si="20154">KCU60*$C$65*$C68</f>
        <v>0</v>
      </c>
      <c r="KCW68" s="824">
        <f t="shared" ref="KCW68" si="20155">KCW60*$C$65*$C68</f>
        <v>0</v>
      </c>
      <c r="KCY68" s="824">
        <f t="shared" ref="KCY68" si="20156">KCY60*$C$65*$C68</f>
        <v>0</v>
      </c>
      <c r="KDA68" s="824">
        <f t="shared" ref="KDA68" si="20157">KDA60*$C$65*$C68</f>
        <v>0</v>
      </c>
      <c r="KDC68" s="824">
        <f t="shared" ref="KDC68" si="20158">KDC60*$C$65*$C68</f>
        <v>0</v>
      </c>
      <c r="KDE68" s="824">
        <f t="shared" ref="KDE68" si="20159">KDE60*$C$65*$C68</f>
        <v>0</v>
      </c>
      <c r="KDG68" s="824">
        <f t="shared" ref="KDG68" si="20160">KDG60*$C$65*$C68</f>
        <v>0</v>
      </c>
      <c r="KDI68" s="824">
        <f t="shared" ref="KDI68" si="20161">KDI60*$C$65*$C68</f>
        <v>0</v>
      </c>
      <c r="KDK68" s="824">
        <f t="shared" ref="KDK68" si="20162">KDK60*$C$65*$C68</f>
        <v>0</v>
      </c>
      <c r="KDM68" s="824">
        <f t="shared" ref="KDM68" si="20163">KDM60*$C$65*$C68</f>
        <v>0</v>
      </c>
      <c r="KDO68" s="824">
        <f t="shared" ref="KDO68" si="20164">KDO60*$C$65*$C68</f>
        <v>0</v>
      </c>
      <c r="KDQ68" s="824">
        <f t="shared" ref="KDQ68" si="20165">KDQ60*$C$65*$C68</f>
        <v>0</v>
      </c>
      <c r="KDS68" s="824">
        <f t="shared" ref="KDS68" si="20166">KDS60*$C$65*$C68</f>
        <v>0</v>
      </c>
      <c r="KDU68" s="824">
        <f t="shared" ref="KDU68" si="20167">KDU60*$C$65*$C68</f>
        <v>0</v>
      </c>
      <c r="KDW68" s="824">
        <f t="shared" ref="KDW68" si="20168">KDW60*$C$65*$C68</f>
        <v>0</v>
      </c>
      <c r="KDY68" s="824">
        <f t="shared" ref="KDY68" si="20169">KDY60*$C$65*$C68</f>
        <v>0</v>
      </c>
      <c r="KEA68" s="824">
        <f t="shared" ref="KEA68" si="20170">KEA60*$C$65*$C68</f>
        <v>0</v>
      </c>
      <c r="KEC68" s="824">
        <f t="shared" ref="KEC68" si="20171">KEC60*$C$65*$C68</f>
        <v>0</v>
      </c>
      <c r="KEE68" s="824">
        <f t="shared" ref="KEE68" si="20172">KEE60*$C$65*$C68</f>
        <v>0</v>
      </c>
      <c r="KEG68" s="824">
        <f t="shared" ref="KEG68" si="20173">KEG60*$C$65*$C68</f>
        <v>0</v>
      </c>
      <c r="KEI68" s="824">
        <f t="shared" ref="KEI68" si="20174">KEI60*$C$65*$C68</f>
        <v>0</v>
      </c>
      <c r="KEK68" s="824">
        <f t="shared" ref="KEK68" si="20175">KEK60*$C$65*$C68</f>
        <v>0</v>
      </c>
      <c r="KEM68" s="824">
        <f t="shared" ref="KEM68" si="20176">KEM60*$C$65*$C68</f>
        <v>0</v>
      </c>
      <c r="KEO68" s="824">
        <f t="shared" ref="KEO68" si="20177">KEO60*$C$65*$C68</f>
        <v>0</v>
      </c>
      <c r="KEQ68" s="824">
        <f t="shared" ref="KEQ68" si="20178">KEQ60*$C$65*$C68</f>
        <v>0</v>
      </c>
      <c r="KES68" s="824">
        <f t="shared" ref="KES68" si="20179">KES60*$C$65*$C68</f>
        <v>0</v>
      </c>
      <c r="KEU68" s="824">
        <f t="shared" ref="KEU68" si="20180">KEU60*$C$65*$C68</f>
        <v>0</v>
      </c>
      <c r="KEW68" s="824">
        <f t="shared" ref="KEW68" si="20181">KEW60*$C$65*$C68</f>
        <v>0</v>
      </c>
      <c r="KEY68" s="824">
        <f t="shared" ref="KEY68" si="20182">KEY60*$C$65*$C68</f>
        <v>0</v>
      </c>
      <c r="KFA68" s="824">
        <f t="shared" ref="KFA68" si="20183">KFA60*$C$65*$C68</f>
        <v>0</v>
      </c>
      <c r="KFC68" s="824">
        <f t="shared" ref="KFC68" si="20184">KFC60*$C$65*$C68</f>
        <v>0</v>
      </c>
      <c r="KFE68" s="824">
        <f t="shared" ref="KFE68" si="20185">KFE60*$C$65*$C68</f>
        <v>0</v>
      </c>
      <c r="KFG68" s="824">
        <f t="shared" ref="KFG68" si="20186">KFG60*$C$65*$C68</f>
        <v>0</v>
      </c>
      <c r="KFI68" s="824">
        <f t="shared" ref="KFI68" si="20187">KFI60*$C$65*$C68</f>
        <v>0</v>
      </c>
      <c r="KFK68" s="824">
        <f t="shared" ref="KFK68" si="20188">KFK60*$C$65*$C68</f>
        <v>0</v>
      </c>
      <c r="KFM68" s="824">
        <f t="shared" ref="KFM68" si="20189">KFM60*$C$65*$C68</f>
        <v>0</v>
      </c>
      <c r="KFO68" s="824">
        <f t="shared" ref="KFO68" si="20190">KFO60*$C$65*$C68</f>
        <v>0</v>
      </c>
      <c r="KFQ68" s="824">
        <f t="shared" ref="KFQ68" si="20191">KFQ60*$C$65*$C68</f>
        <v>0</v>
      </c>
      <c r="KFS68" s="824">
        <f t="shared" ref="KFS68" si="20192">KFS60*$C$65*$C68</f>
        <v>0</v>
      </c>
      <c r="KFU68" s="824">
        <f t="shared" ref="KFU68" si="20193">KFU60*$C$65*$C68</f>
        <v>0</v>
      </c>
      <c r="KFW68" s="824">
        <f t="shared" ref="KFW68" si="20194">KFW60*$C$65*$C68</f>
        <v>0</v>
      </c>
      <c r="KFY68" s="824">
        <f t="shared" ref="KFY68" si="20195">KFY60*$C$65*$C68</f>
        <v>0</v>
      </c>
      <c r="KGA68" s="824">
        <f t="shared" ref="KGA68" si="20196">KGA60*$C$65*$C68</f>
        <v>0</v>
      </c>
      <c r="KGC68" s="824">
        <f t="shared" ref="KGC68" si="20197">KGC60*$C$65*$C68</f>
        <v>0</v>
      </c>
      <c r="KGE68" s="824">
        <f t="shared" ref="KGE68" si="20198">KGE60*$C$65*$C68</f>
        <v>0</v>
      </c>
      <c r="KGG68" s="824">
        <f t="shared" ref="KGG68" si="20199">KGG60*$C$65*$C68</f>
        <v>0</v>
      </c>
      <c r="KGI68" s="824">
        <f t="shared" ref="KGI68" si="20200">KGI60*$C$65*$C68</f>
        <v>0</v>
      </c>
      <c r="KGK68" s="824">
        <f t="shared" ref="KGK68" si="20201">KGK60*$C$65*$C68</f>
        <v>0</v>
      </c>
      <c r="KGM68" s="824">
        <f t="shared" ref="KGM68" si="20202">KGM60*$C$65*$C68</f>
        <v>0</v>
      </c>
      <c r="KGO68" s="824">
        <f t="shared" ref="KGO68" si="20203">KGO60*$C$65*$C68</f>
        <v>0</v>
      </c>
      <c r="KGQ68" s="824">
        <f t="shared" ref="KGQ68" si="20204">KGQ60*$C$65*$C68</f>
        <v>0</v>
      </c>
      <c r="KGS68" s="824">
        <f t="shared" ref="KGS68" si="20205">KGS60*$C$65*$C68</f>
        <v>0</v>
      </c>
      <c r="KGU68" s="824">
        <f t="shared" ref="KGU68" si="20206">KGU60*$C$65*$C68</f>
        <v>0</v>
      </c>
      <c r="KGW68" s="824">
        <f t="shared" ref="KGW68" si="20207">KGW60*$C$65*$C68</f>
        <v>0</v>
      </c>
      <c r="KGY68" s="824">
        <f t="shared" ref="KGY68" si="20208">KGY60*$C$65*$C68</f>
        <v>0</v>
      </c>
      <c r="KHA68" s="824">
        <f t="shared" ref="KHA68" si="20209">KHA60*$C$65*$C68</f>
        <v>0</v>
      </c>
      <c r="KHC68" s="824">
        <f t="shared" ref="KHC68" si="20210">KHC60*$C$65*$C68</f>
        <v>0</v>
      </c>
      <c r="KHE68" s="824">
        <f t="shared" ref="KHE68" si="20211">KHE60*$C$65*$C68</f>
        <v>0</v>
      </c>
      <c r="KHG68" s="824">
        <f t="shared" ref="KHG68" si="20212">KHG60*$C$65*$C68</f>
        <v>0</v>
      </c>
      <c r="KHI68" s="824">
        <f t="shared" ref="KHI68" si="20213">KHI60*$C$65*$C68</f>
        <v>0</v>
      </c>
      <c r="KHK68" s="824">
        <f t="shared" ref="KHK68" si="20214">KHK60*$C$65*$C68</f>
        <v>0</v>
      </c>
      <c r="KHM68" s="824">
        <f t="shared" ref="KHM68" si="20215">KHM60*$C$65*$C68</f>
        <v>0</v>
      </c>
      <c r="KHO68" s="824">
        <f t="shared" ref="KHO68" si="20216">KHO60*$C$65*$C68</f>
        <v>0</v>
      </c>
      <c r="KHQ68" s="824">
        <f t="shared" ref="KHQ68" si="20217">KHQ60*$C$65*$C68</f>
        <v>0</v>
      </c>
      <c r="KHS68" s="824">
        <f t="shared" ref="KHS68" si="20218">KHS60*$C$65*$C68</f>
        <v>0</v>
      </c>
      <c r="KHU68" s="824">
        <f t="shared" ref="KHU68" si="20219">KHU60*$C$65*$C68</f>
        <v>0</v>
      </c>
      <c r="KHW68" s="824">
        <f t="shared" ref="KHW68" si="20220">KHW60*$C$65*$C68</f>
        <v>0</v>
      </c>
      <c r="KHY68" s="824">
        <f t="shared" ref="KHY68" si="20221">KHY60*$C$65*$C68</f>
        <v>0</v>
      </c>
      <c r="KIA68" s="824">
        <f t="shared" ref="KIA68" si="20222">KIA60*$C$65*$C68</f>
        <v>0</v>
      </c>
      <c r="KIC68" s="824">
        <f t="shared" ref="KIC68" si="20223">KIC60*$C$65*$C68</f>
        <v>0</v>
      </c>
      <c r="KIE68" s="824">
        <f t="shared" ref="KIE68" si="20224">KIE60*$C$65*$C68</f>
        <v>0</v>
      </c>
      <c r="KIG68" s="824">
        <f t="shared" ref="KIG68" si="20225">KIG60*$C$65*$C68</f>
        <v>0</v>
      </c>
      <c r="KII68" s="824">
        <f t="shared" ref="KII68" si="20226">KII60*$C$65*$C68</f>
        <v>0</v>
      </c>
      <c r="KIK68" s="824">
        <f t="shared" ref="KIK68" si="20227">KIK60*$C$65*$C68</f>
        <v>0</v>
      </c>
      <c r="KIM68" s="824">
        <f t="shared" ref="KIM68" si="20228">KIM60*$C$65*$C68</f>
        <v>0</v>
      </c>
      <c r="KIO68" s="824">
        <f t="shared" ref="KIO68" si="20229">KIO60*$C$65*$C68</f>
        <v>0</v>
      </c>
      <c r="KIQ68" s="824">
        <f t="shared" ref="KIQ68" si="20230">KIQ60*$C$65*$C68</f>
        <v>0</v>
      </c>
      <c r="KIS68" s="824">
        <f t="shared" ref="KIS68" si="20231">KIS60*$C$65*$C68</f>
        <v>0</v>
      </c>
      <c r="KIU68" s="824">
        <f t="shared" ref="KIU68" si="20232">KIU60*$C$65*$C68</f>
        <v>0</v>
      </c>
      <c r="KIW68" s="824">
        <f t="shared" ref="KIW68" si="20233">KIW60*$C$65*$C68</f>
        <v>0</v>
      </c>
      <c r="KIY68" s="824">
        <f t="shared" ref="KIY68" si="20234">KIY60*$C$65*$C68</f>
        <v>0</v>
      </c>
      <c r="KJA68" s="824">
        <f t="shared" ref="KJA68" si="20235">KJA60*$C$65*$C68</f>
        <v>0</v>
      </c>
      <c r="KJC68" s="824">
        <f t="shared" ref="KJC68" si="20236">KJC60*$C$65*$C68</f>
        <v>0</v>
      </c>
      <c r="KJE68" s="824">
        <f t="shared" ref="KJE68" si="20237">KJE60*$C$65*$C68</f>
        <v>0</v>
      </c>
      <c r="KJG68" s="824">
        <f t="shared" ref="KJG68" si="20238">KJG60*$C$65*$C68</f>
        <v>0</v>
      </c>
      <c r="KJI68" s="824">
        <f t="shared" ref="KJI68" si="20239">KJI60*$C$65*$C68</f>
        <v>0</v>
      </c>
      <c r="KJK68" s="824">
        <f t="shared" ref="KJK68" si="20240">KJK60*$C$65*$C68</f>
        <v>0</v>
      </c>
      <c r="KJM68" s="824">
        <f t="shared" ref="KJM68" si="20241">KJM60*$C$65*$C68</f>
        <v>0</v>
      </c>
      <c r="KJO68" s="824">
        <f t="shared" ref="KJO68" si="20242">KJO60*$C$65*$C68</f>
        <v>0</v>
      </c>
      <c r="KJQ68" s="824">
        <f t="shared" ref="KJQ68" si="20243">KJQ60*$C$65*$C68</f>
        <v>0</v>
      </c>
      <c r="KJS68" s="824">
        <f t="shared" ref="KJS68" si="20244">KJS60*$C$65*$C68</f>
        <v>0</v>
      </c>
      <c r="KJU68" s="824">
        <f t="shared" ref="KJU68" si="20245">KJU60*$C$65*$C68</f>
        <v>0</v>
      </c>
      <c r="KJW68" s="824">
        <f t="shared" ref="KJW68" si="20246">KJW60*$C$65*$C68</f>
        <v>0</v>
      </c>
      <c r="KJY68" s="824">
        <f t="shared" ref="KJY68" si="20247">KJY60*$C$65*$C68</f>
        <v>0</v>
      </c>
      <c r="KKA68" s="824">
        <f t="shared" ref="KKA68" si="20248">KKA60*$C$65*$C68</f>
        <v>0</v>
      </c>
      <c r="KKC68" s="824">
        <f t="shared" ref="KKC68" si="20249">KKC60*$C$65*$C68</f>
        <v>0</v>
      </c>
      <c r="KKE68" s="824">
        <f t="shared" ref="KKE68" si="20250">KKE60*$C$65*$C68</f>
        <v>0</v>
      </c>
      <c r="KKG68" s="824">
        <f t="shared" ref="KKG68" si="20251">KKG60*$C$65*$C68</f>
        <v>0</v>
      </c>
      <c r="KKI68" s="824">
        <f t="shared" ref="KKI68" si="20252">KKI60*$C$65*$C68</f>
        <v>0</v>
      </c>
      <c r="KKK68" s="824">
        <f t="shared" ref="KKK68" si="20253">KKK60*$C$65*$C68</f>
        <v>0</v>
      </c>
      <c r="KKM68" s="824">
        <f t="shared" ref="KKM68" si="20254">KKM60*$C$65*$C68</f>
        <v>0</v>
      </c>
      <c r="KKO68" s="824">
        <f t="shared" ref="KKO68" si="20255">KKO60*$C$65*$C68</f>
        <v>0</v>
      </c>
      <c r="KKQ68" s="824">
        <f t="shared" ref="KKQ68" si="20256">KKQ60*$C$65*$C68</f>
        <v>0</v>
      </c>
      <c r="KKS68" s="824">
        <f t="shared" ref="KKS68" si="20257">KKS60*$C$65*$C68</f>
        <v>0</v>
      </c>
      <c r="KKU68" s="824">
        <f t="shared" ref="KKU68" si="20258">KKU60*$C$65*$C68</f>
        <v>0</v>
      </c>
      <c r="KKW68" s="824">
        <f t="shared" ref="KKW68" si="20259">KKW60*$C$65*$C68</f>
        <v>0</v>
      </c>
      <c r="KKY68" s="824">
        <f t="shared" ref="KKY68" si="20260">KKY60*$C$65*$C68</f>
        <v>0</v>
      </c>
      <c r="KLA68" s="824">
        <f t="shared" ref="KLA68" si="20261">KLA60*$C$65*$C68</f>
        <v>0</v>
      </c>
      <c r="KLC68" s="824">
        <f t="shared" ref="KLC68" si="20262">KLC60*$C$65*$C68</f>
        <v>0</v>
      </c>
      <c r="KLE68" s="824">
        <f t="shared" ref="KLE68" si="20263">KLE60*$C$65*$C68</f>
        <v>0</v>
      </c>
      <c r="KLG68" s="824">
        <f t="shared" ref="KLG68" si="20264">KLG60*$C$65*$C68</f>
        <v>0</v>
      </c>
      <c r="KLI68" s="824">
        <f t="shared" ref="KLI68" si="20265">KLI60*$C$65*$C68</f>
        <v>0</v>
      </c>
      <c r="KLK68" s="824">
        <f t="shared" ref="KLK68" si="20266">KLK60*$C$65*$C68</f>
        <v>0</v>
      </c>
      <c r="KLM68" s="824">
        <f t="shared" ref="KLM68" si="20267">KLM60*$C$65*$C68</f>
        <v>0</v>
      </c>
      <c r="KLO68" s="824">
        <f t="shared" ref="KLO68" si="20268">KLO60*$C$65*$C68</f>
        <v>0</v>
      </c>
      <c r="KLQ68" s="824">
        <f t="shared" ref="KLQ68" si="20269">KLQ60*$C$65*$C68</f>
        <v>0</v>
      </c>
      <c r="KLS68" s="824">
        <f t="shared" ref="KLS68" si="20270">KLS60*$C$65*$C68</f>
        <v>0</v>
      </c>
      <c r="KLU68" s="824">
        <f t="shared" ref="KLU68" si="20271">KLU60*$C$65*$C68</f>
        <v>0</v>
      </c>
      <c r="KLW68" s="824">
        <f t="shared" ref="KLW68" si="20272">KLW60*$C$65*$C68</f>
        <v>0</v>
      </c>
      <c r="KLY68" s="824">
        <f t="shared" ref="KLY68" si="20273">KLY60*$C$65*$C68</f>
        <v>0</v>
      </c>
      <c r="KMA68" s="824">
        <f t="shared" ref="KMA68" si="20274">KMA60*$C$65*$C68</f>
        <v>0</v>
      </c>
      <c r="KMC68" s="824">
        <f t="shared" ref="KMC68" si="20275">KMC60*$C$65*$C68</f>
        <v>0</v>
      </c>
      <c r="KME68" s="824">
        <f t="shared" ref="KME68" si="20276">KME60*$C$65*$C68</f>
        <v>0</v>
      </c>
      <c r="KMG68" s="824">
        <f t="shared" ref="KMG68" si="20277">KMG60*$C$65*$C68</f>
        <v>0</v>
      </c>
      <c r="KMI68" s="824">
        <f t="shared" ref="KMI68" si="20278">KMI60*$C$65*$C68</f>
        <v>0</v>
      </c>
      <c r="KMK68" s="824">
        <f t="shared" ref="KMK68" si="20279">KMK60*$C$65*$C68</f>
        <v>0</v>
      </c>
      <c r="KMM68" s="824">
        <f t="shared" ref="KMM68" si="20280">KMM60*$C$65*$C68</f>
        <v>0</v>
      </c>
      <c r="KMO68" s="824">
        <f t="shared" ref="KMO68" si="20281">KMO60*$C$65*$C68</f>
        <v>0</v>
      </c>
      <c r="KMQ68" s="824">
        <f t="shared" ref="KMQ68" si="20282">KMQ60*$C$65*$C68</f>
        <v>0</v>
      </c>
      <c r="KMS68" s="824">
        <f t="shared" ref="KMS68" si="20283">KMS60*$C$65*$C68</f>
        <v>0</v>
      </c>
      <c r="KMU68" s="824">
        <f t="shared" ref="KMU68" si="20284">KMU60*$C$65*$C68</f>
        <v>0</v>
      </c>
      <c r="KMW68" s="824">
        <f t="shared" ref="KMW68" si="20285">KMW60*$C$65*$C68</f>
        <v>0</v>
      </c>
      <c r="KMY68" s="824">
        <f t="shared" ref="KMY68" si="20286">KMY60*$C$65*$C68</f>
        <v>0</v>
      </c>
      <c r="KNA68" s="824">
        <f t="shared" ref="KNA68" si="20287">KNA60*$C$65*$C68</f>
        <v>0</v>
      </c>
      <c r="KNC68" s="824">
        <f t="shared" ref="KNC68" si="20288">KNC60*$C$65*$C68</f>
        <v>0</v>
      </c>
      <c r="KNE68" s="824">
        <f t="shared" ref="KNE68" si="20289">KNE60*$C$65*$C68</f>
        <v>0</v>
      </c>
      <c r="KNG68" s="824">
        <f t="shared" ref="KNG68" si="20290">KNG60*$C$65*$C68</f>
        <v>0</v>
      </c>
      <c r="KNI68" s="824">
        <f t="shared" ref="KNI68" si="20291">KNI60*$C$65*$C68</f>
        <v>0</v>
      </c>
      <c r="KNK68" s="824">
        <f t="shared" ref="KNK68" si="20292">KNK60*$C$65*$C68</f>
        <v>0</v>
      </c>
      <c r="KNM68" s="824">
        <f t="shared" ref="KNM68" si="20293">KNM60*$C$65*$C68</f>
        <v>0</v>
      </c>
      <c r="KNO68" s="824">
        <f t="shared" ref="KNO68" si="20294">KNO60*$C$65*$C68</f>
        <v>0</v>
      </c>
      <c r="KNQ68" s="824">
        <f t="shared" ref="KNQ68" si="20295">KNQ60*$C$65*$C68</f>
        <v>0</v>
      </c>
      <c r="KNS68" s="824">
        <f t="shared" ref="KNS68" si="20296">KNS60*$C$65*$C68</f>
        <v>0</v>
      </c>
      <c r="KNU68" s="824">
        <f t="shared" ref="KNU68" si="20297">KNU60*$C$65*$C68</f>
        <v>0</v>
      </c>
      <c r="KNW68" s="824">
        <f t="shared" ref="KNW68" si="20298">KNW60*$C$65*$C68</f>
        <v>0</v>
      </c>
      <c r="KNY68" s="824">
        <f t="shared" ref="KNY68" si="20299">KNY60*$C$65*$C68</f>
        <v>0</v>
      </c>
      <c r="KOA68" s="824">
        <f t="shared" ref="KOA68" si="20300">KOA60*$C$65*$C68</f>
        <v>0</v>
      </c>
      <c r="KOC68" s="824">
        <f t="shared" ref="KOC68" si="20301">KOC60*$C$65*$C68</f>
        <v>0</v>
      </c>
      <c r="KOE68" s="824">
        <f t="shared" ref="KOE68" si="20302">KOE60*$C$65*$C68</f>
        <v>0</v>
      </c>
      <c r="KOG68" s="824">
        <f t="shared" ref="KOG68" si="20303">KOG60*$C$65*$C68</f>
        <v>0</v>
      </c>
      <c r="KOI68" s="824">
        <f t="shared" ref="KOI68" si="20304">KOI60*$C$65*$C68</f>
        <v>0</v>
      </c>
      <c r="KOK68" s="824">
        <f t="shared" ref="KOK68" si="20305">KOK60*$C$65*$C68</f>
        <v>0</v>
      </c>
      <c r="KOM68" s="824">
        <f t="shared" ref="KOM68" si="20306">KOM60*$C$65*$C68</f>
        <v>0</v>
      </c>
      <c r="KOO68" s="824">
        <f t="shared" ref="KOO68" si="20307">KOO60*$C$65*$C68</f>
        <v>0</v>
      </c>
      <c r="KOQ68" s="824">
        <f t="shared" ref="KOQ68" si="20308">KOQ60*$C$65*$C68</f>
        <v>0</v>
      </c>
      <c r="KOS68" s="824">
        <f t="shared" ref="KOS68" si="20309">KOS60*$C$65*$C68</f>
        <v>0</v>
      </c>
      <c r="KOU68" s="824">
        <f t="shared" ref="KOU68" si="20310">KOU60*$C$65*$C68</f>
        <v>0</v>
      </c>
      <c r="KOW68" s="824">
        <f t="shared" ref="KOW68" si="20311">KOW60*$C$65*$C68</f>
        <v>0</v>
      </c>
      <c r="KOY68" s="824">
        <f t="shared" ref="KOY68" si="20312">KOY60*$C$65*$C68</f>
        <v>0</v>
      </c>
      <c r="KPA68" s="824">
        <f t="shared" ref="KPA68" si="20313">KPA60*$C$65*$C68</f>
        <v>0</v>
      </c>
      <c r="KPC68" s="824">
        <f t="shared" ref="KPC68" si="20314">KPC60*$C$65*$C68</f>
        <v>0</v>
      </c>
      <c r="KPE68" s="824">
        <f t="shared" ref="KPE68" si="20315">KPE60*$C$65*$C68</f>
        <v>0</v>
      </c>
      <c r="KPG68" s="824">
        <f t="shared" ref="KPG68" si="20316">KPG60*$C$65*$C68</f>
        <v>0</v>
      </c>
      <c r="KPI68" s="824">
        <f t="shared" ref="KPI68" si="20317">KPI60*$C$65*$C68</f>
        <v>0</v>
      </c>
      <c r="KPK68" s="824">
        <f t="shared" ref="KPK68" si="20318">KPK60*$C$65*$C68</f>
        <v>0</v>
      </c>
      <c r="KPM68" s="824">
        <f t="shared" ref="KPM68" si="20319">KPM60*$C$65*$C68</f>
        <v>0</v>
      </c>
      <c r="KPO68" s="824">
        <f t="shared" ref="KPO68" si="20320">KPO60*$C$65*$C68</f>
        <v>0</v>
      </c>
      <c r="KPQ68" s="824">
        <f t="shared" ref="KPQ68" si="20321">KPQ60*$C$65*$C68</f>
        <v>0</v>
      </c>
      <c r="KPS68" s="824">
        <f t="shared" ref="KPS68" si="20322">KPS60*$C$65*$C68</f>
        <v>0</v>
      </c>
      <c r="KPU68" s="824">
        <f t="shared" ref="KPU68" si="20323">KPU60*$C$65*$C68</f>
        <v>0</v>
      </c>
      <c r="KPW68" s="824">
        <f t="shared" ref="KPW68" si="20324">KPW60*$C$65*$C68</f>
        <v>0</v>
      </c>
      <c r="KPY68" s="824">
        <f t="shared" ref="KPY68" si="20325">KPY60*$C$65*$C68</f>
        <v>0</v>
      </c>
      <c r="KQA68" s="824">
        <f t="shared" ref="KQA68" si="20326">KQA60*$C$65*$C68</f>
        <v>0</v>
      </c>
      <c r="KQC68" s="824">
        <f t="shared" ref="KQC68" si="20327">KQC60*$C$65*$C68</f>
        <v>0</v>
      </c>
      <c r="KQE68" s="824">
        <f t="shared" ref="KQE68" si="20328">KQE60*$C$65*$C68</f>
        <v>0</v>
      </c>
      <c r="KQG68" s="824">
        <f t="shared" ref="KQG68" si="20329">KQG60*$C$65*$C68</f>
        <v>0</v>
      </c>
      <c r="KQI68" s="824">
        <f t="shared" ref="KQI68" si="20330">KQI60*$C$65*$C68</f>
        <v>0</v>
      </c>
      <c r="KQK68" s="824">
        <f t="shared" ref="KQK68" si="20331">KQK60*$C$65*$C68</f>
        <v>0</v>
      </c>
      <c r="KQM68" s="824">
        <f t="shared" ref="KQM68" si="20332">KQM60*$C$65*$C68</f>
        <v>0</v>
      </c>
      <c r="KQO68" s="824">
        <f t="shared" ref="KQO68" si="20333">KQO60*$C$65*$C68</f>
        <v>0</v>
      </c>
      <c r="KQQ68" s="824">
        <f t="shared" ref="KQQ68" si="20334">KQQ60*$C$65*$C68</f>
        <v>0</v>
      </c>
      <c r="KQS68" s="824">
        <f t="shared" ref="KQS68" si="20335">KQS60*$C$65*$C68</f>
        <v>0</v>
      </c>
      <c r="KQU68" s="824">
        <f t="shared" ref="KQU68" si="20336">KQU60*$C$65*$C68</f>
        <v>0</v>
      </c>
      <c r="KQW68" s="824">
        <f t="shared" ref="KQW68" si="20337">KQW60*$C$65*$C68</f>
        <v>0</v>
      </c>
      <c r="KQY68" s="824">
        <f t="shared" ref="KQY68" si="20338">KQY60*$C$65*$C68</f>
        <v>0</v>
      </c>
      <c r="KRA68" s="824">
        <f t="shared" ref="KRA68" si="20339">KRA60*$C$65*$C68</f>
        <v>0</v>
      </c>
      <c r="KRC68" s="824">
        <f t="shared" ref="KRC68" si="20340">KRC60*$C$65*$C68</f>
        <v>0</v>
      </c>
      <c r="KRE68" s="824">
        <f t="shared" ref="KRE68" si="20341">KRE60*$C$65*$C68</f>
        <v>0</v>
      </c>
      <c r="KRG68" s="824">
        <f t="shared" ref="KRG68" si="20342">KRG60*$C$65*$C68</f>
        <v>0</v>
      </c>
      <c r="KRI68" s="824">
        <f t="shared" ref="KRI68" si="20343">KRI60*$C$65*$C68</f>
        <v>0</v>
      </c>
      <c r="KRK68" s="824">
        <f t="shared" ref="KRK68" si="20344">KRK60*$C$65*$C68</f>
        <v>0</v>
      </c>
      <c r="KRM68" s="824">
        <f t="shared" ref="KRM68" si="20345">KRM60*$C$65*$C68</f>
        <v>0</v>
      </c>
      <c r="KRO68" s="824">
        <f t="shared" ref="KRO68" si="20346">KRO60*$C$65*$C68</f>
        <v>0</v>
      </c>
      <c r="KRQ68" s="824">
        <f t="shared" ref="KRQ68" si="20347">KRQ60*$C$65*$C68</f>
        <v>0</v>
      </c>
      <c r="KRS68" s="824">
        <f t="shared" ref="KRS68" si="20348">KRS60*$C$65*$C68</f>
        <v>0</v>
      </c>
      <c r="KRU68" s="824">
        <f t="shared" ref="KRU68" si="20349">KRU60*$C$65*$C68</f>
        <v>0</v>
      </c>
      <c r="KRW68" s="824">
        <f t="shared" ref="KRW68" si="20350">KRW60*$C$65*$C68</f>
        <v>0</v>
      </c>
      <c r="KRY68" s="824">
        <f t="shared" ref="KRY68" si="20351">KRY60*$C$65*$C68</f>
        <v>0</v>
      </c>
      <c r="KSA68" s="824">
        <f t="shared" ref="KSA68" si="20352">KSA60*$C$65*$C68</f>
        <v>0</v>
      </c>
      <c r="KSC68" s="824">
        <f t="shared" ref="KSC68" si="20353">KSC60*$C$65*$C68</f>
        <v>0</v>
      </c>
      <c r="KSE68" s="824">
        <f t="shared" ref="KSE68" si="20354">KSE60*$C$65*$C68</f>
        <v>0</v>
      </c>
      <c r="KSG68" s="824">
        <f t="shared" ref="KSG68" si="20355">KSG60*$C$65*$C68</f>
        <v>0</v>
      </c>
      <c r="KSI68" s="824">
        <f t="shared" ref="KSI68" si="20356">KSI60*$C$65*$C68</f>
        <v>0</v>
      </c>
      <c r="KSK68" s="824">
        <f t="shared" ref="KSK68" si="20357">KSK60*$C$65*$C68</f>
        <v>0</v>
      </c>
      <c r="KSM68" s="824">
        <f t="shared" ref="KSM68" si="20358">KSM60*$C$65*$C68</f>
        <v>0</v>
      </c>
      <c r="KSO68" s="824">
        <f t="shared" ref="KSO68" si="20359">KSO60*$C$65*$C68</f>
        <v>0</v>
      </c>
      <c r="KSQ68" s="824">
        <f t="shared" ref="KSQ68" si="20360">KSQ60*$C$65*$C68</f>
        <v>0</v>
      </c>
      <c r="KSS68" s="824">
        <f t="shared" ref="KSS68" si="20361">KSS60*$C$65*$C68</f>
        <v>0</v>
      </c>
      <c r="KSU68" s="824">
        <f t="shared" ref="KSU68" si="20362">KSU60*$C$65*$C68</f>
        <v>0</v>
      </c>
      <c r="KSW68" s="824">
        <f t="shared" ref="KSW68" si="20363">KSW60*$C$65*$C68</f>
        <v>0</v>
      </c>
      <c r="KSY68" s="824">
        <f t="shared" ref="KSY68" si="20364">KSY60*$C$65*$C68</f>
        <v>0</v>
      </c>
      <c r="KTA68" s="824">
        <f t="shared" ref="KTA68" si="20365">KTA60*$C$65*$C68</f>
        <v>0</v>
      </c>
      <c r="KTC68" s="824">
        <f t="shared" ref="KTC68" si="20366">KTC60*$C$65*$C68</f>
        <v>0</v>
      </c>
      <c r="KTE68" s="824">
        <f t="shared" ref="KTE68" si="20367">KTE60*$C$65*$C68</f>
        <v>0</v>
      </c>
      <c r="KTG68" s="824">
        <f t="shared" ref="KTG68" si="20368">KTG60*$C$65*$C68</f>
        <v>0</v>
      </c>
      <c r="KTI68" s="824">
        <f t="shared" ref="KTI68" si="20369">KTI60*$C$65*$C68</f>
        <v>0</v>
      </c>
      <c r="KTK68" s="824">
        <f t="shared" ref="KTK68" si="20370">KTK60*$C$65*$C68</f>
        <v>0</v>
      </c>
      <c r="KTM68" s="824">
        <f t="shared" ref="KTM68" si="20371">KTM60*$C$65*$C68</f>
        <v>0</v>
      </c>
      <c r="KTO68" s="824">
        <f t="shared" ref="KTO68" si="20372">KTO60*$C$65*$C68</f>
        <v>0</v>
      </c>
      <c r="KTQ68" s="824">
        <f t="shared" ref="KTQ68" si="20373">KTQ60*$C$65*$C68</f>
        <v>0</v>
      </c>
      <c r="KTS68" s="824">
        <f t="shared" ref="KTS68" si="20374">KTS60*$C$65*$C68</f>
        <v>0</v>
      </c>
      <c r="KTU68" s="824">
        <f t="shared" ref="KTU68" si="20375">KTU60*$C$65*$C68</f>
        <v>0</v>
      </c>
      <c r="KTW68" s="824">
        <f t="shared" ref="KTW68" si="20376">KTW60*$C$65*$C68</f>
        <v>0</v>
      </c>
      <c r="KTY68" s="824">
        <f t="shared" ref="KTY68" si="20377">KTY60*$C$65*$C68</f>
        <v>0</v>
      </c>
      <c r="KUA68" s="824">
        <f t="shared" ref="KUA68" si="20378">KUA60*$C$65*$C68</f>
        <v>0</v>
      </c>
      <c r="KUC68" s="824">
        <f t="shared" ref="KUC68" si="20379">KUC60*$C$65*$C68</f>
        <v>0</v>
      </c>
      <c r="KUE68" s="824">
        <f t="shared" ref="KUE68" si="20380">KUE60*$C$65*$C68</f>
        <v>0</v>
      </c>
      <c r="KUG68" s="824">
        <f t="shared" ref="KUG68" si="20381">KUG60*$C$65*$C68</f>
        <v>0</v>
      </c>
      <c r="KUI68" s="824">
        <f t="shared" ref="KUI68" si="20382">KUI60*$C$65*$C68</f>
        <v>0</v>
      </c>
      <c r="KUK68" s="824">
        <f t="shared" ref="KUK68" si="20383">KUK60*$C$65*$C68</f>
        <v>0</v>
      </c>
      <c r="KUM68" s="824">
        <f t="shared" ref="KUM68" si="20384">KUM60*$C$65*$C68</f>
        <v>0</v>
      </c>
      <c r="KUO68" s="824">
        <f t="shared" ref="KUO68" si="20385">KUO60*$C$65*$C68</f>
        <v>0</v>
      </c>
      <c r="KUQ68" s="824">
        <f t="shared" ref="KUQ68" si="20386">KUQ60*$C$65*$C68</f>
        <v>0</v>
      </c>
      <c r="KUS68" s="824">
        <f t="shared" ref="KUS68" si="20387">KUS60*$C$65*$C68</f>
        <v>0</v>
      </c>
      <c r="KUU68" s="824">
        <f t="shared" ref="KUU68" si="20388">KUU60*$C$65*$C68</f>
        <v>0</v>
      </c>
      <c r="KUW68" s="824">
        <f t="shared" ref="KUW68" si="20389">KUW60*$C$65*$C68</f>
        <v>0</v>
      </c>
      <c r="KUY68" s="824">
        <f t="shared" ref="KUY68" si="20390">KUY60*$C$65*$C68</f>
        <v>0</v>
      </c>
      <c r="KVA68" s="824">
        <f t="shared" ref="KVA68" si="20391">KVA60*$C$65*$C68</f>
        <v>0</v>
      </c>
      <c r="KVC68" s="824">
        <f t="shared" ref="KVC68" si="20392">KVC60*$C$65*$C68</f>
        <v>0</v>
      </c>
      <c r="KVE68" s="824">
        <f t="shared" ref="KVE68" si="20393">KVE60*$C$65*$C68</f>
        <v>0</v>
      </c>
      <c r="KVG68" s="824">
        <f t="shared" ref="KVG68" si="20394">KVG60*$C$65*$C68</f>
        <v>0</v>
      </c>
      <c r="KVI68" s="824">
        <f t="shared" ref="KVI68" si="20395">KVI60*$C$65*$C68</f>
        <v>0</v>
      </c>
      <c r="KVK68" s="824">
        <f t="shared" ref="KVK68" si="20396">KVK60*$C$65*$C68</f>
        <v>0</v>
      </c>
      <c r="KVM68" s="824">
        <f t="shared" ref="KVM68" si="20397">KVM60*$C$65*$C68</f>
        <v>0</v>
      </c>
      <c r="KVO68" s="824">
        <f t="shared" ref="KVO68" si="20398">KVO60*$C$65*$C68</f>
        <v>0</v>
      </c>
      <c r="KVQ68" s="824">
        <f t="shared" ref="KVQ68" si="20399">KVQ60*$C$65*$C68</f>
        <v>0</v>
      </c>
      <c r="KVS68" s="824">
        <f t="shared" ref="KVS68" si="20400">KVS60*$C$65*$C68</f>
        <v>0</v>
      </c>
      <c r="KVU68" s="824">
        <f t="shared" ref="KVU68" si="20401">KVU60*$C$65*$C68</f>
        <v>0</v>
      </c>
      <c r="KVW68" s="824">
        <f t="shared" ref="KVW68" si="20402">KVW60*$C$65*$C68</f>
        <v>0</v>
      </c>
      <c r="KVY68" s="824">
        <f t="shared" ref="KVY68" si="20403">KVY60*$C$65*$C68</f>
        <v>0</v>
      </c>
      <c r="KWA68" s="824">
        <f t="shared" ref="KWA68" si="20404">KWA60*$C$65*$C68</f>
        <v>0</v>
      </c>
      <c r="KWC68" s="824">
        <f t="shared" ref="KWC68" si="20405">KWC60*$C$65*$C68</f>
        <v>0</v>
      </c>
      <c r="KWE68" s="824">
        <f t="shared" ref="KWE68" si="20406">KWE60*$C$65*$C68</f>
        <v>0</v>
      </c>
      <c r="KWG68" s="824">
        <f t="shared" ref="KWG68" si="20407">KWG60*$C$65*$C68</f>
        <v>0</v>
      </c>
      <c r="KWI68" s="824">
        <f t="shared" ref="KWI68" si="20408">KWI60*$C$65*$C68</f>
        <v>0</v>
      </c>
      <c r="KWK68" s="824">
        <f t="shared" ref="KWK68" si="20409">KWK60*$C$65*$C68</f>
        <v>0</v>
      </c>
      <c r="KWM68" s="824">
        <f t="shared" ref="KWM68" si="20410">KWM60*$C$65*$C68</f>
        <v>0</v>
      </c>
      <c r="KWO68" s="824">
        <f t="shared" ref="KWO68" si="20411">KWO60*$C$65*$C68</f>
        <v>0</v>
      </c>
      <c r="KWQ68" s="824">
        <f t="shared" ref="KWQ68" si="20412">KWQ60*$C$65*$C68</f>
        <v>0</v>
      </c>
      <c r="KWS68" s="824">
        <f t="shared" ref="KWS68" si="20413">KWS60*$C$65*$C68</f>
        <v>0</v>
      </c>
      <c r="KWU68" s="824">
        <f t="shared" ref="KWU68" si="20414">KWU60*$C$65*$C68</f>
        <v>0</v>
      </c>
      <c r="KWW68" s="824">
        <f t="shared" ref="KWW68" si="20415">KWW60*$C$65*$C68</f>
        <v>0</v>
      </c>
      <c r="KWY68" s="824">
        <f t="shared" ref="KWY68" si="20416">KWY60*$C$65*$C68</f>
        <v>0</v>
      </c>
      <c r="KXA68" s="824">
        <f t="shared" ref="KXA68" si="20417">KXA60*$C$65*$C68</f>
        <v>0</v>
      </c>
      <c r="KXC68" s="824">
        <f t="shared" ref="KXC68" si="20418">KXC60*$C$65*$C68</f>
        <v>0</v>
      </c>
      <c r="KXE68" s="824">
        <f t="shared" ref="KXE68" si="20419">KXE60*$C$65*$C68</f>
        <v>0</v>
      </c>
      <c r="KXG68" s="824">
        <f t="shared" ref="KXG68" si="20420">KXG60*$C$65*$C68</f>
        <v>0</v>
      </c>
      <c r="KXI68" s="824">
        <f t="shared" ref="KXI68" si="20421">KXI60*$C$65*$C68</f>
        <v>0</v>
      </c>
      <c r="KXK68" s="824">
        <f t="shared" ref="KXK68" si="20422">KXK60*$C$65*$C68</f>
        <v>0</v>
      </c>
      <c r="KXM68" s="824">
        <f t="shared" ref="KXM68" si="20423">KXM60*$C$65*$C68</f>
        <v>0</v>
      </c>
      <c r="KXO68" s="824">
        <f t="shared" ref="KXO68" si="20424">KXO60*$C$65*$C68</f>
        <v>0</v>
      </c>
      <c r="KXQ68" s="824">
        <f t="shared" ref="KXQ68" si="20425">KXQ60*$C$65*$C68</f>
        <v>0</v>
      </c>
      <c r="KXS68" s="824">
        <f t="shared" ref="KXS68" si="20426">KXS60*$C$65*$C68</f>
        <v>0</v>
      </c>
      <c r="KXU68" s="824">
        <f t="shared" ref="KXU68" si="20427">KXU60*$C$65*$C68</f>
        <v>0</v>
      </c>
      <c r="KXW68" s="824">
        <f t="shared" ref="KXW68" si="20428">KXW60*$C$65*$C68</f>
        <v>0</v>
      </c>
      <c r="KXY68" s="824">
        <f t="shared" ref="KXY68" si="20429">KXY60*$C$65*$C68</f>
        <v>0</v>
      </c>
      <c r="KYA68" s="824">
        <f t="shared" ref="KYA68" si="20430">KYA60*$C$65*$C68</f>
        <v>0</v>
      </c>
      <c r="KYC68" s="824">
        <f t="shared" ref="KYC68" si="20431">KYC60*$C$65*$C68</f>
        <v>0</v>
      </c>
      <c r="KYE68" s="824">
        <f t="shared" ref="KYE68" si="20432">KYE60*$C$65*$C68</f>
        <v>0</v>
      </c>
      <c r="KYG68" s="824">
        <f t="shared" ref="KYG68" si="20433">KYG60*$C$65*$C68</f>
        <v>0</v>
      </c>
      <c r="KYI68" s="824">
        <f t="shared" ref="KYI68" si="20434">KYI60*$C$65*$C68</f>
        <v>0</v>
      </c>
      <c r="KYK68" s="824">
        <f t="shared" ref="KYK68" si="20435">KYK60*$C$65*$C68</f>
        <v>0</v>
      </c>
      <c r="KYM68" s="824">
        <f t="shared" ref="KYM68" si="20436">KYM60*$C$65*$C68</f>
        <v>0</v>
      </c>
      <c r="KYO68" s="824">
        <f t="shared" ref="KYO68" si="20437">KYO60*$C$65*$C68</f>
        <v>0</v>
      </c>
      <c r="KYQ68" s="824">
        <f t="shared" ref="KYQ68" si="20438">KYQ60*$C$65*$C68</f>
        <v>0</v>
      </c>
      <c r="KYS68" s="824">
        <f t="shared" ref="KYS68" si="20439">KYS60*$C$65*$C68</f>
        <v>0</v>
      </c>
      <c r="KYU68" s="824">
        <f t="shared" ref="KYU68" si="20440">KYU60*$C$65*$C68</f>
        <v>0</v>
      </c>
      <c r="KYW68" s="824">
        <f t="shared" ref="KYW68" si="20441">KYW60*$C$65*$C68</f>
        <v>0</v>
      </c>
      <c r="KYY68" s="824">
        <f t="shared" ref="KYY68" si="20442">KYY60*$C$65*$C68</f>
        <v>0</v>
      </c>
      <c r="KZA68" s="824">
        <f t="shared" ref="KZA68" si="20443">KZA60*$C$65*$C68</f>
        <v>0</v>
      </c>
      <c r="KZC68" s="824">
        <f t="shared" ref="KZC68" si="20444">KZC60*$C$65*$C68</f>
        <v>0</v>
      </c>
      <c r="KZE68" s="824">
        <f t="shared" ref="KZE68" si="20445">KZE60*$C$65*$C68</f>
        <v>0</v>
      </c>
      <c r="KZG68" s="824">
        <f t="shared" ref="KZG68" si="20446">KZG60*$C$65*$C68</f>
        <v>0</v>
      </c>
      <c r="KZI68" s="824">
        <f t="shared" ref="KZI68" si="20447">KZI60*$C$65*$C68</f>
        <v>0</v>
      </c>
      <c r="KZK68" s="824">
        <f t="shared" ref="KZK68" si="20448">KZK60*$C$65*$C68</f>
        <v>0</v>
      </c>
      <c r="KZM68" s="824">
        <f t="shared" ref="KZM68" si="20449">KZM60*$C$65*$C68</f>
        <v>0</v>
      </c>
      <c r="KZO68" s="824">
        <f t="shared" ref="KZO68" si="20450">KZO60*$C$65*$C68</f>
        <v>0</v>
      </c>
      <c r="KZQ68" s="824">
        <f t="shared" ref="KZQ68" si="20451">KZQ60*$C$65*$C68</f>
        <v>0</v>
      </c>
      <c r="KZS68" s="824">
        <f t="shared" ref="KZS68" si="20452">KZS60*$C$65*$C68</f>
        <v>0</v>
      </c>
      <c r="KZU68" s="824">
        <f t="shared" ref="KZU68" si="20453">KZU60*$C$65*$C68</f>
        <v>0</v>
      </c>
      <c r="KZW68" s="824">
        <f t="shared" ref="KZW68" si="20454">KZW60*$C$65*$C68</f>
        <v>0</v>
      </c>
      <c r="KZY68" s="824">
        <f t="shared" ref="KZY68" si="20455">KZY60*$C$65*$C68</f>
        <v>0</v>
      </c>
      <c r="LAA68" s="824">
        <f t="shared" ref="LAA68" si="20456">LAA60*$C$65*$C68</f>
        <v>0</v>
      </c>
      <c r="LAC68" s="824">
        <f t="shared" ref="LAC68" si="20457">LAC60*$C$65*$C68</f>
        <v>0</v>
      </c>
      <c r="LAE68" s="824">
        <f t="shared" ref="LAE68" si="20458">LAE60*$C$65*$C68</f>
        <v>0</v>
      </c>
      <c r="LAG68" s="824">
        <f t="shared" ref="LAG68" si="20459">LAG60*$C$65*$C68</f>
        <v>0</v>
      </c>
      <c r="LAI68" s="824">
        <f t="shared" ref="LAI68" si="20460">LAI60*$C$65*$C68</f>
        <v>0</v>
      </c>
      <c r="LAK68" s="824">
        <f t="shared" ref="LAK68" si="20461">LAK60*$C$65*$C68</f>
        <v>0</v>
      </c>
      <c r="LAM68" s="824">
        <f t="shared" ref="LAM68" si="20462">LAM60*$C$65*$C68</f>
        <v>0</v>
      </c>
      <c r="LAO68" s="824">
        <f t="shared" ref="LAO68" si="20463">LAO60*$C$65*$C68</f>
        <v>0</v>
      </c>
      <c r="LAQ68" s="824">
        <f t="shared" ref="LAQ68" si="20464">LAQ60*$C$65*$C68</f>
        <v>0</v>
      </c>
      <c r="LAS68" s="824">
        <f t="shared" ref="LAS68" si="20465">LAS60*$C$65*$C68</f>
        <v>0</v>
      </c>
      <c r="LAU68" s="824">
        <f t="shared" ref="LAU68" si="20466">LAU60*$C$65*$C68</f>
        <v>0</v>
      </c>
      <c r="LAW68" s="824">
        <f t="shared" ref="LAW68" si="20467">LAW60*$C$65*$C68</f>
        <v>0</v>
      </c>
      <c r="LAY68" s="824">
        <f t="shared" ref="LAY68" si="20468">LAY60*$C$65*$C68</f>
        <v>0</v>
      </c>
      <c r="LBA68" s="824">
        <f t="shared" ref="LBA68" si="20469">LBA60*$C$65*$C68</f>
        <v>0</v>
      </c>
      <c r="LBC68" s="824">
        <f t="shared" ref="LBC68" si="20470">LBC60*$C$65*$C68</f>
        <v>0</v>
      </c>
      <c r="LBE68" s="824">
        <f t="shared" ref="LBE68" si="20471">LBE60*$C$65*$C68</f>
        <v>0</v>
      </c>
      <c r="LBG68" s="824">
        <f t="shared" ref="LBG68" si="20472">LBG60*$C$65*$C68</f>
        <v>0</v>
      </c>
      <c r="LBI68" s="824">
        <f t="shared" ref="LBI68" si="20473">LBI60*$C$65*$C68</f>
        <v>0</v>
      </c>
      <c r="LBK68" s="824">
        <f t="shared" ref="LBK68" si="20474">LBK60*$C$65*$C68</f>
        <v>0</v>
      </c>
      <c r="LBM68" s="824">
        <f t="shared" ref="LBM68" si="20475">LBM60*$C$65*$C68</f>
        <v>0</v>
      </c>
      <c r="LBO68" s="824">
        <f t="shared" ref="LBO68" si="20476">LBO60*$C$65*$C68</f>
        <v>0</v>
      </c>
      <c r="LBQ68" s="824">
        <f t="shared" ref="LBQ68" si="20477">LBQ60*$C$65*$C68</f>
        <v>0</v>
      </c>
      <c r="LBS68" s="824">
        <f t="shared" ref="LBS68" si="20478">LBS60*$C$65*$C68</f>
        <v>0</v>
      </c>
      <c r="LBU68" s="824">
        <f t="shared" ref="LBU68" si="20479">LBU60*$C$65*$C68</f>
        <v>0</v>
      </c>
      <c r="LBW68" s="824">
        <f t="shared" ref="LBW68" si="20480">LBW60*$C$65*$C68</f>
        <v>0</v>
      </c>
      <c r="LBY68" s="824">
        <f t="shared" ref="LBY68" si="20481">LBY60*$C$65*$C68</f>
        <v>0</v>
      </c>
      <c r="LCA68" s="824">
        <f t="shared" ref="LCA68" si="20482">LCA60*$C$65*$C68</f>
        <v>0</v>
      </c>
      <c r="LCC68" s="824">
        <f t="shared" ref="LCC68" si="20483">LCC60*$C$65*$C68</f>
        <v>0</v>
      </c>
      <c r="LCE68" s="824">
        <f t="shared" ref="LCE68" si="20484">LCE60*$C$65*$C68</f>
        <v>0</v>
      </c>
      <c r="LCG68" s="824">
        <f t="shared" ref="LCG68" si="20485">LCG60*$C$65*$C68</f>
        <v>0</v>
      </c>
      <c r="LCI68" s="824">
        <f t="shared" ref="LCI68" si="20486">LCI60*$C$65*$C68</f>
        <v>0</v>
      </c>
      <c r="LCK68" s="824">
        <f t="shared" ref="LCK68" si="20487">LCK60*$C$65*$C68</f>
        <v>0</v>
      </c>
      <c r="LCM68" s="824">
        <f t="shared" ref="LCM68" si="20488">LCM60*$C$65*$C68</f>
        <v>0</v>
      </c>
      <c r="LCO68" s="824">
        <f t="shared" ref="LCO68" si="20489">LCO60*$C$65*$C68</f>
        <v>0</v>
      </c>
      <c r="LCQ68" s="824">
        <f t="shared" ref="LCQ68" si="20490">LCQ60*$C$65*$C68</f>
        <v>0</v>
      </c>
      <c r="LCS68" s="824">
        <f t="shared" ref="LCS68" si="20491">LCS60*$C$65*$C68</f>
        <v>0</v>
      </c>
      <c r="LCU68" s="824">
        <f t="shared" ref="LCU68" si="20492">LCU60*$C$65*$C68</f>
        <v>0</v>
      </c>
      <c r="LCW68" s="824">
        <f t="shared" ref="LCW68" si="20493">LCW60*$C$65*$C68</f>
        <v>0</v>
      </c>
      <c r="LCY68" s="824">
        <f t="shared" ref="LCY68" si="20494">LCY60*$C$65*$C68</f>
        <v>0</v>
      </c>
      <c r="LDA68" s="824">
        <f t="shared" ref="LDA68" si="20495">LDA60*$C$65*$C68</f>
        <v>0</v>
      </c>
      <c r="LDC68" s="824">
        <f t="shared" ref="LDC68" si="20496">LDC60*$C$65*$C68</f>
        <v>0</v>
      </c>
      <c r="LDE68" s="824">
        <f t="shared" ref="LDE68" si="20497">LDE60*$C$65*$C68</f>
        <v>0</v>
      </c>
      <c r="LDG68" s="824">
        <f t="shared" ref="LDG68" si="20498">LDG60*$C$65*$C68</f>
        <v>0</v>
      </c>
      <c r="LDI68" s="824">
        <f t="shared" ref="LDI68" si="20499">LDI60*$C$65*$C68</f>
        <v>0</v>
      </c>
      <c r="LDK68" s="824">
        <f t="shared" ref="LDK68" si="20500">LDK60*$C$65*$C68</f>
        <v>0</v>
      </c>
      <c r="LDM68" s="824">
        <f t="shared" ref="LDM68" si="20501">LDM60*$C$65*$C68</f>
        <v>0</v>
      </c>
      <c r="LDO68" s="824">
        <f t="shared" ref="LDO68" si="20502">LDO60*$C$65*$C68</f>
        <v>0</v>
      </c>
      <c r="LDQ68" s="824">
        <f t="shared" ref="LDQ68" si="20503">LDQ60*$C$65*$C68</f>
        <v>0</v>
      </c>
      <c r="LDS68" s="824">
        <f t="shared" ref="LDS68" si="20504">LDS60*$C$65*$C68</f>
        <v>0</v>
      </c>
      <c r="LDU68" s="824">
        <f t="shared" ref="LDU68" si="20505">LDU60*$C$65*$C68</f>
        <v>0</v>
      </c>
      <c r="LDW68" s="824">
        <f t="shared" ref="LDW68" si="20506">LDW60*$C$65*$C68</f>
        <v>0</v>
      </c>
      <c r="LDY68" s="824">
        <f t="shared" ref="LDY68" si="20507">LDY60*$C$65*$C68</f>
        <v>0</v>
      </c>
      <c r="LEA68" s="824">
        <f t="shared" ref="LEA68" si="20508">LEA60*$C$65*$C68</f>
        <v>0</v>
      </c>
      <c r="LEC68" s="824">
        <f t="shared" ref="LEC68" si="20509">LEC60*$C$65*$C68</f>
        <v>0</v>
      </c>
      <c r="LEE68" s="824">
        <f t="shared" ref="LEE68" si="20510">LEE60*$C$65*$C68</f>
        <v>0</v>
      </c>
      <c r="LEG68" s="824">
        <f t="shared" ref="LEG68" si="20511">LEG60*$C$65*$C68</f>
        <v>0</v>
      </c>
      <c r="LEI68" s="824">
        <f t="shared" ref="LEI68" si="20512">LEI60*$C$65*$C68</f>
        <v>0</v>
      </c>
      <c r="LEK68" s="824">
        <f t="shared" ref="LEK68" si="20513">LEK60*$C$65*$C68</f>
        <v>0</v>
      </c>
      <c r="LEM68" s="824">
        <f t="shared" ref="LEM68" si="20514">LEM60*$C$65*$C68</f>
        <v>0</v>
      </c>
      <c r="LEO68" s="824">
        <f t="shared" ref="LEO68" si="20515">LEO60*$C$65*$C68</f>
        <v>0</v>
      </c>
      <c r="LEQ68" s="824">
        <f t="shared" ref="LEQ68" si="20516">LEQ60*$C$65*$C68</f>
        <v>0</v>
      </c>
      <c r="LES68" s="824">
        <f t="shared" ref="LES68" si="20517">LES60*$C$65*$C68</f>
        <v>0</v>
      </c>
      <c r="LEU68" s="824">
        <f t="shared" ref="LEU68" si="20518">LEU60*$C$65*$C68</f>
        <v>0</v>
      </c>
      <c r="LEW68" s="824">
        <f t="shared" ref="LEW68" si="20519">LEW60*$C$65*$C68</f>
        <v>0</v>
      </c>
      <c r="LEY68" s="824">
        <f t="shared" ref="LEY68" si="20520">LEY60*$C$65*$C68</f>
        <v>0</v>
      </c>
      <c r="LFA68" s="824">
        <f t="shared" ref="LFA68" si="20521">LFA60*$C$65*$C68</f>
        <v>0</v>
      </c>
      <c r="LFC68" s="824">
        <f t="shared" ref="LFC68" si="20522">LFC60*$C$65*$C68</f>
        <v>0</v>
      </c>
      <c r="LFE68" s="824">
        <f t="shared" ref="LFE68" si="20523">LFE60*$C$65*$C68</f>
        <v>0</v>
      </c>
      <c r="LFG68" s="824">
        <f t="shared" ref="LFG68" si="20524">LFG60*$C$65*$C68</f>
        <v>0</v>
      </c>
      <c r="LFI68" s="824">
        <f t="shared" ref="LFI68" si="20525">LFI60*$C$65*$C68</f>
        <v>0</v>
      </c>
      <c r="LFK68" s="824">
        <f t="shared" ref="LFK68" si="20526">LFK60*$C$65*$C68</f>
        <v>0</v>
      </c>
      <c r="LFM68" s="824">
        <f t="shared" ref="LFM68" si="20527">LFM60*$C$65*$C68</f>
        <v>0</v>
      </c>
      <c r="LFO68" s="824">
        <f t="shared" ref="LFO68" si="20528">LFO60*$C$65*$C68</f>
        <v>0</v>
      </c>
      <c r="LFQ68" s="824">
        <f t="shared" ref="LFQ68" si="20529">LFQ60*$C$65*$C68</f>
        <v>0</v>
      </c>
      <c r="LFS68" s="824">
        <f t="shared" ref="LFS68" si="20530">LFS60*$C$65*$C68</f>
        <v>0</v>
      </c>
      <c r="LFU68" s="824">
        <f t="shared" ref="LFU68" si="20531">LFU60*$C$65*$C68</f>
        <v>0</v>
      </c>
      <c r="LFW68" s="824">
        <f t="shared" ref="LFW68" si="20532">LFW60*$C$65*$C68</f>
        <v>0</v>
      </c>
      <c r="LFY68" s="824">
        <f t="shared" ref="LFY68" si="20533">LFY60*$C$65*$C68</f>
        <v>0</v>
      </c>
      <c r="LGA68" s="824">
        <f t="shared" ref="LGA68" si="20534">LGA60*$C$65*$C68</f>
        <v>0</v>
      </c>
      <c r="LGC68" s="824">
        <f t="shared" ref="LGC68" si="20535">LGC60*$C$65*$C68</f>
        <v>0</v>
      </c>
      <c r="LGE68" s="824">
        <f t="shared" ref="LGE68" si="20536">LGE60*$C$65*$C68</f>
        <v>0</v>
      </c>
      <c r="LGG68" s="824">
        <f t="shared" ref="LGG68" si="20537">LGG60*$C$65*$C68</f>
        <v>0</v>
      </c>
      <c r="LGI68" s="824">
        <f t="shared" ref="LGI68" si="20538">LGI60*$C$65*$C68</f>
        <v>0</v>
      </c>
      <c r="LGK68" s="824">
        <f t="shared" ref="LGK68" si="20539">LGK60*$C$65*$C68</f>
        <v>0</v>
      </c>
      <c r="LGM68" s="824">
        <f t="shared" ref="LGM68" si="20540">LGM60*$C$65*$C68</f>
        <v>0</v>
      </c>
      <c r="LGO68" s="824">
        <f t="shared" ref="LGO68" si="20541">LGO60*$C$65*$C68</f>
        <v>0</v>
      </c>
      <c r="LGQ68" s="824">
        <f t="shared" ref="LGQ68" si="20542">LGQ60*$C$65*$C68</f>
        <v>0</v>
      </c>
      <c r="LGS68" s="824">
        <f t="shared" ref="LGS68" si="20543">LGS60*$C$65*$C68</f>
        <v>0</v>
      </c>
      <c r="LGU68" s="824">
        <f t="shared" ref="LGU68" si="20544">LGU60*$C$65*$C68</f>
        <v>0</v>
      </c>
      <c r="LGW68" s="824">
        <f t="shared" ref="LGW68" si="20545">LGW60*$C$65*$C68</f>
        <v>0</v>
      </c>
      <c r="LGY68" s="824">
        <f t="shared" ref="LGY68" si="20546">LGY60*$C$65*$C68</f>
        <v>0</v>
      </c>
      <c r="LHA68" s="824">
        <f t="shared" ref="LHA68" si="20547">LHA60*$C$65*$C68</f>
        <v>0</v>
      </c>
      <c r="LHC68" s="824">
        <f t="shared" ref="LHC68" si="20548">LHC60*$C$65*$C68</f>
        <v>0</v>
      </c>
      <c r="LHE68" s="824">
        <f t="shared" ref="LHE68" si="20549">LHE60*$C$65*$C68</f>
        <v>0</v>
      </c>
      <c r="LHG68" s="824">
        <f t="shared" ref="LHG68" si="20550">LHG60*$C$65*$C68</f>
        <v>0</v>
      </c>
      <c r="LHI68" s="824">
        <f t="shared" ref="LHI68" si="20551">LHI60*$C$65*$C68</f>
        <v>0</v>
      </c>
      <c r="LHK68" s="824">
        <f t="shared" ref="LHK68" si="20552">LHK60*$C$65*$C68</f>
        <v>0</v>
      </c>
      <c r="LHM68" s="824">
        <f t="shared" ref="LHM68" si="20553">LHM60*$C$65*$C68</f>
        <v>0</v>
      </c>
      <c r="LHO68" s="824">
        <f t="shared" ref="LHO68" si="20554">LHO60*$C$65*$C68</f>
        <v>0</v>
      </c>
      <c r="LHQ68" s="824">
        <f t="shared" ref="LHQ68" si="20555">LHQ60*$C$65*$C68</f>
        <v>0</v>
      </c>
      <c r="LHS68" s="824">
        <f t="shared" ref="LHS68" si="20556">LHS60*$C$65*$C68</f>
        <v>0</v>
      </c>
      <c r="LHU68" s="824">
        <f t="shared" ref="LHU68" si="20557">LHU60*$C$65*$C68</f>
        <v>0</v>
      </c>
      <c r="LHW68" s="824">
        <f t="shared" ref="LHW68" si="20558">LHW60*$C$65*$C68</f>
        <v>0</v>
      </c>
      <c r="LHY68" s="824">
        <f t="shared" ref="LHY68" si="20559">LHY60*$C$65*$C68</f>
        <v>0</v>
      </c>
      <c r="LIA68" s="824">
        <f t="shared" ref="LIA68" si="20560">LIA60*$C$65*$C68</f>
        <v>0</v>
      </c>
      <c r="LIC68" s="824">
        <f t="shared" ref="LIC68" si="20561">LIC60*$C$65*$C68</f>
        <v>0</v>
      </c>
      <c r="LIE68" s="824">
        <f t="shared" ref="LIE68" si="20562">LIE60*$C$65*$C68</f>
        <v>0</v>
      </c>
      <c r="LIG68" s="824">
        <f t="shared" ref="LIG68" si="20563">LIG60*$C$65*$C68</f>
        <v>0</v>
      </c>
      <c r="LII68" s="824">
        <f t="shared" ref="LII68" si="20564">LII60*$C$65*$C68</f>
        <v>0</v>
      </c>
      <c r="LIK68" s="824">
        <f t="shared" ref="LIK68" si="20565">LIK60*$C$65*$C68</f>
        <v>0</v>
      </c>
      <c r="LIM68" s="824">
        <f t="shared" ref="LIM68" si="20566">LIM60*$C$65*$C68</f>
        <v>0</v>
      </c>
      <c r="LIO68" s="824">
        <f t="shared" ref="LIO68" si="20567">LIO60*$C$65*$C68</f>
        <v>0</v>
      </c>
      <c r="LIQ68" s="824">
        <f t="shared" ref="LIQ68" si="20568">LIQ60*$C$65*$C68</f>
        <v>0</v>
      </c>
      <c r="LIS68" s="824">
        <f t="shared" ref="LIS68" si="20569">LIS60*$C$65*$C68</f>
        <v>0</v>
      </c>
      <c r="LIU68" s="824">
        <f t="shared" ref="LIU68" si="20570">LIU60*$C$65*$C68</f>
        <v>0</v>
      </c>
      <c r="LIW68" s="824">
        <f t="shared" ref="LIW68" si="20571">LIW60*$C$65*$C68</f>
        <v>0</v>
      </c>
      <c r="LIY68" s="824">
        <f t="shared" ref="LIY68" si="20572">LIY60*$C$65*$C68</f>
        <v>0</v>
      </c>
      <c r="LJA68" s="824">
        <f t="shared" ref="LJA68" si="20573">LJA60*$C$65*$C68</f>
        <v>0</v>
      </c>
      <c r="LJC68" s="824">
        <f t="shared" ref="LJC68" si="20574">LJC60*$C$65*$C68</f>
        <v>0</v>
      </c>
      <c r="LJE68" s="824">
        <f t="shared" ref="LJE68" si="20575">LJE60*$C$65*$C68</f>
        <v>0</v>
      </c>
      <c r="LJG68" s="824">
        <f t="shared" ref="LJG68" si="20576">LJG60*$C$65*$C68</f>
        <v>0</v>
      </c>
      <c r="LJI68" s="824">
        <f t="shared" ref="LJI68" si="20577">LJI60*$C$65*$C68</f>
        <v>0</v>
      </c>
      <c r="LJK68" s="824">
        <f t="shared" ref="LJK68" si="20578">LJK60*$C$65*$C68</f>
        <v>0</v>
      </c>
      <c r="LJM68" s="824">
        <f t="shared" ref="LJM68" si="20579">LJM60*$C$65*$C68</f>
        <v>0</v>
      </c>
      <c r="LJO68" s="824">
        <f t="shared" ref="LJO68" si="20580">LJO60*$C$65*$C68</f>
        <v>0</v>
      </c>
      <c r="LJQ68" s="824">
        <f t="shared" ref="LJQ68" si="20581">LJQ60*$C$65*$C68</f>
        <v>0</v>
      </c>
      <c r="LJS68" s="824">
        <f t="shared" ref="LJS68" si="20582">LJS60*$C$65*$C68</f>
        <v>0</v>
      </c>
      <c r="LJU68" s="824">
        <f t="shared" ref="LJU68" si="20583">LJU60*$C$65*$C68</f>
        <v>0</v>
      </c>
      <c r="LJW68" s="824">
        <f t="shared" ref="LJW68" si="20584">LJW60*$C$65*$C68</f>
        <v>0</v>
      </c>
      <c r="LJY68" s="824">
        <f t="shared" ref="LJY68" si="20585">LJY60*$C$65*$C68</f>
        <v>0</v>
      </c>
      <c r="LKA68" s="824">
        <f t="shared" ref="LKA68" si="20586">LKA60*$C$65*$C68</f>
        <v>0</v>
      </c>
      <c r="LKC68" s="824">
        <f t="shared" ref="LKC68" si="20587">LKC60*$C$65*$C68</f>
        <v>0</v>
      </c>
      <c r="LKE68" s="824">
        <f t="shared" ref="LKE68" si="20588">LKE60*$C$65*$C68</f>
        <v>0</v>
      </c>
      <c r="LKG68" s="824">
        <f t="shared" ref="LKG68" si="20589">LKG60*$C$65*$C68</f>
        <v>0</v>
      </c>
      <c r="LKI68" s="824">
        <f t="shared" ref="LKI68" si="20590">LKI60*$C$65*$C68</f>
        <v>0</v>
      </c>
      <c r="LKK68" s="824">
        <f t="shared" ref="LKK68" si="20591">LKK60*$C$65*$C68</f>
        <v>0</v>
      </c>
      <c r="LKM68" s="824">
        <f t="shared" ref="LKM68" si="20592">LKM60*$C$65*$C68</f>
        <v>0</v>
      </c>
      <c r="LKO68" s="824">
        <f t="shared" ref="LKO68" si="20593">LKO60*$C$65*$C68</f>
        <v>0</v>
      </c>
      <c r="LKQ68" s="824">
        <f t="shared" ref="LKQ68" si="20594">LKQ60*$C$65*$C68</f>
        <v>0</v>
      </c>
      <c r="LKS68" s="824">
        <f t="shared" ref="LKS68" si="20595">LKS60*$C$65*$C68</f>
        <v>0</v>
      </c>
      <c r="LKU68" s="824">
        <f t="shared" ref="LKU68" si="20596">LKU60*$C$65*$C68</f>
        <v>0</v>
      </c>
      <c r="LKW68" s="824">
        <f t="shared" ref="LKW68" si="20597">LKW60*$C$65*$C68</f>
        <v>0</v>
      </c>
      <c r="LKY68" s="824">
        <f t="shared" ref="LKY68" si="20598">LKY60*$C$65*$C68</f>
        <v>0</v>
      </c>
      <c r="LLA68" s="824">
        <f t="shared" ref="LLA68" si="20599">LLA60*$C$65*$C68</f>
        <v>0</v>
      </c>
      <c r="LLC68" s="824">
        <f t="shared" ref="LLC68" si="20600">LLC60*$C$65*$C68</f>
        <v>0</v>
      </c>
      <c r="LLE68" s="824">
        <f t="shared" ref="LLE68" si="20601">LLE60*$C$65*$C68</f>
        <v>0</v>
      </c>
      <c r="LLG68" s="824">
        <f t="shared" ref="LLG68" si="20602">LLG60*$C$65*$C68</f>
        <v>0</v>
      </c>
      <c r="LLI68" s="824">
        <f t="shared" ref="LLI68" si="20603">LLI60*$C$65*$C68</f>
        <v>0</v>
      </c>
      <c r="LLK68" s="824">
        <f t="shared" ref="LLK68" si="20604">LLK60*$C$65*$C68</f>
        <v>0</v>
      </c>
      <c r="LLM68" s="824">
        <f t="shared" ref="LLM68" si="20605">LLM60*$C$65*$C68</f>
        <v>0</v>
      </c>
      <c r="LLO68" s="824">
        <f t="shared" ref="LLO68" si="20606">LLO60*$C$65*$C68</f>
        <v>0</v>
      </c>
      <c r="LLQ68" s="824">
        <f t="shared" ref="LLQ68" si="20607">LLQ60*$C$65*$C68</f>
        <v>0</v>
      </c>
      <c r="LLS68" s="824">
        <f t="shared" ref="LLS68" si="20608">LLS60*$C$65*$C68</f>
        <v>0</v>
      </c>
      <c r="LLU68" s="824">
        <f t="shared" ref="LLU68" si="20609">LLU60*$C$65*$C68</f>
        <v>0</v>
      </c>
      <c r="LLW68" s="824">
        <f t="shared" ref="LLW68" si="20610">LLW60*$C$65*$C68</f>
        <v>0</v>
      </c>
      <c r="LLY68" s="824">
        <f t="shared" ref="LLY68" si="20611">LLY60*$C$65*$C68</f>
        <v>0</v>
      </c>
      <c r="LMA68" s="824">
        <f t="shared" ref="LMA68" si="20612">LMA60*$C$65*$C68</f>
        <v>0</v>
      </c>
      <c r="LMC68" s="824">
        <f t="shared" ref="LMC68" si="20613">LMC60*$C$65*$C68</f>
        <v>0</v>
      </c>
      <c r="LME68" s="824">
        <f t="shared" ref="LME68" si="20614">LME60*$C$65*$C68</f>
        <v>0</v>
      </c>
      <c r="LMG68" s="824">
        <f t="shared" ref="LMG68" si="20615">LMG60*$C$65*$C68</f>
        <v>0</v>
      </c>
      <c r="LMI68" s="824">
        <f t="shared" ref="LMI68" si="20616">LMI60*$C$65*$C68</f>
        <v>0</v>
      </c>
      <c r="LMK68" s="824">
        <f t="shared" ref="LMK68" si="20617">LMK60*$C$65*$C68</f>
        <v>0</v>
      </c>
      <c r="LMM68" s="824">
        <f t="shared" ref="LMM68" si="20618">LMM60*$C$65*$C68</f>
        <v>0</v>
      </c>
      <c r="LMO68" s="824">
        <f t="shared" ref="LMO68" si="20619">LMO60*$C$65*$C68</f>
        <v>0</v>
      </c>
      <c r="LMQ68" s="824">
        <f t="shared" ref="LMQ68" si="20620">LMQ60*$C$65*$C68</f>
        <v>0</v>
      </c>
      <c r="LMS68" s="824">
        <f t="shared" ref="LMS68" si="20621">LMS60*$C$65*$C68</f>
        <v>0</v>
      </c>
      <c r="LMU68" s="824">
        <f t="shared" ref="LMU68" si="20622">LMU60*$C$65*$C68</f>
        <v>0</v>
      </c>
      <c r="LMW68" s="824">
        <f t="shared" ref="LMW68" si="20623">LMW60*$C$65*$C68</f>
        <v>0</v>
      </c>
      <c r="LMY68" s="824">
        <f t="shared" ref="LMY68" si="20624">LMY60*$C$65*$C68</f>
        <v>0</v>
      </c>
      <c r="LNA68" s="824">
        <f t="shared" ref="LNA68" si="20625">LNA60*$C$65*$C68</f>
        <v>0</v>
      </c>
      <c r="LNC68" s="824">
        <f t="shared" ref="LNC68" si="20626">LNC60*$C$65*$C68</f>
        <v>0</v>
      </c>
      <c r="LNE68" s="824">
        <f t="shared" ref="LNE68" si="20627">LNE60*$C$65*$C68</f>
        <v>0</v>
      </c>
      <c r="LNG68" s="824">
        <f t="shared" ref="LNG68" si="20628">LNG60*$C$65*$C68</f>
        <v>0</v>
      </c>
      <c r="LNI68" s="824">
        <f t="shared" ref="LNI68" si="20629">LNI60*$C$65*$C68</f>
        <v>0</v>
      </c>
      <c r="LNK68" s="824">
        <f t="shared" ref="LNK68" si="20630">LNK60*$C$65*$C68</f>
        <v>0</v>
      </c>
      <c r="LNM68" s="824">
        <f t="shared" ref="LNM68" si="20631">LNM60*$C$65*$C68</f>
        <v>0</v>
      </c>
      <c r="LNO68" s="824">
        <f t="shared" ref="LNO68" si="20632">LNO60*$C$65*$C68</f>
        <v>0</v>
      </c>
      <c r="LNQ68" s="824">
        <f t="shared" ref="LNQ68" si="20633">LNQ60*$C$65*$C68</f>
        <v>0</v>
      </c>
      <c r="LNS68" s="824">
        <f t="shared" ref="LNS68" si="20634">LNS60*$C$65*$C68</f>
        <v>0</v>
      </c>
      <c r="LNU68" s="824">
        <f t="shared" ref="LNU68" si="20635">LNU60*$C$65*$C68</f>
        <v>0</v>
      </c>
      <c r="LNW68" s="824">
        <f t="shared" ref="LNW68" si="20636">LNW60*$C$65*$C68</f>
        <v>0</v>
      </c>
      <c r="LNY68" s="824">
        <f t="shared" ref="LNY68" si="20637">LNY60*$C$65*$C68</f>
        <v>0</v>
      </c>
      <c r="LOA68" s="824">
        <f t="shared" ref="LOA68" si="20638">LOA60*$C$65*$C68</f>
        <v>0</v>
      </c>
      <c r="LOC68" s="824">
        <f t="shared" ref="LOC68" si="20639">LOC60*$C$65*$C68</f>
        <v>0</v>
      </c>
      <c r="LOE68" s="824">
        <f t="shared" ref="LOE68" si="20640">LOE60*$C$65*$C68</f>
        <v>0</v>
      </c>
      <c r="LOG68" s="824">
        <f t="shared" ref="LOG68" si="20641">LOG60*$C$65*$C68</f>
        <v>0</v>
      </c>
      <c r="LOI68" s="824">
        <f t="shared" ref="LOI68" si="20642">LOI60*$C$65*$C68</f>
        <v>0</v>
      </c>
      <c r="LOK68" s="824">
        <f t="shared" ref="LOK68" si="20643">LOK60*$C$65*$C68</f>
        <v>0</v>
      </c>
      <c r="LOM68" s="824">
        <f t="shared" ref="LOM68" si="20644">LOM60*$C$65*$C68</f>
        <v>0</v>
      </c>
      <c r="LOO68" s="824">
        <f t="shared" ref="LOO68" si="20645">LOO60*$C$65*$C68</f>
        <v>0</v>
      </c>
      <c r="LOQ68" s="824">
        <f t="shared" ref="LOQ68" si="20646">LOQ60*$C$65*$C68</f>
        <v>0</v>
      </c>
      <c r="LOS68" s="824">
        <f t="shared" ref="LOS68" si="20647">LOS60*$C$65*$C68</f>
        <v>0</v>
      </c>
      <c r="LOU68" s="824">
        <f t="shared" ref="LOU68" si="20648">LOU60*$C$65*$C68</f>
        <v>0</v>
      </c>
      <c r="LOW68" s="824">
        <f t="shared" ref="LOW68" si="20649">LOW60*$C$65*$C68</f>
        <v>0</v>
      </c>
      <c r="LOY68" s="824">
        <f t="shared" ref="LOY68" si="20650">LOY60*$C$65*$C68</f>
        <v>0</v>
      </c>
      <c r="LPA68" s="824">
        <f t="shared" ref="LPA68" si="20651">LPA60*$C$65*$C68</f>
        <v>0</v>
      </c>
      <c r="LPC68" s="824">
        <f t="shared" ref="LPC68" si="20652">LPC60*$C$65*$C68</f>
        <v>0</v>
      </c>
      <c r="LPE68" s="824">
        <f t="shared" ref="LPE68" si="20653">LPE60*$C$65*$C68</f>
        <v>0</v>
      </c>
      <c r="LPG68" s="824">
        <f t="shared" ref="LPG68" si="20654">LPG60*$C$65*$C68</f>
        <v>0</v>
      </c>
      <c r="LPI68" s="824">
        <f t="shared" ref="LPI68" si="20655">LPI60*$C$65*$C68</f>
        <v>0</v>
      </c>
      <c r="LPK68" s="824">
        <f t="shared" ref="LPK68" si="20656">LPK60*$C$65*$C68</f>
        <v>0</v>
      </c>
      <c r="LPM68" s="824">
        <f t="shared" ref="LPM68" si="20657">LPM60*$C$65*$C68</f>
        <v>0</v>
      </c>
      <c r="LPO68" s="824">
        <f t="shared" ref="LPO68" si="20658">LPO60*$C$65*$C68</f>
        <v>0</v>
      </c>
      <c r="LPQ68" s="824">
        <f t="shared" ref="LPQ68" si="20659">LPQ60*$C$65*$C68</f>
        <v>0</v>
      </c>
      <c r="LPS68" s="824">
        <f t="shared" ref="LPS68" si="20660">LPS60*$C$65*$C68</f>
        <v>0</v>
      </c>
      <c r="LPU68" s="824">
        <f t="shared" ref="LPU68" si="20661">LPU60*$C$65*$C68</f>
        <v>0</v>
      </c>
      <c r="LPW68" s="824">
        <f t="shared" ref="LPW68" si="20662">LPW60*$C$65*$C68</f>
        <v>0</v>
      </c>
      <c r="LPY68" s="824">
        <f t="shared" ref="LPY68" si="20663">LPY60*$C$65*$C68</f>
        <v>0</v>
      </c>
      <c r="LQA68" s="824">
        <f t="shared" ref="LQA68" si="20664">LQA60*$C$65*$C68</f>
        <v>0</v>
      </c>
      <c r="LQC68" s="824">
        <f t="shared" ref="LQC68" si="20665">LQC60*$C$65*$C68</f>
        <v>0</v>
      </c>
      <c r="LQE68" s="824">
        <f t="shared" ref="LQE68" si="20666">LQE60*$C$65*$C68</f>
        <v>0</v>
      </c>
      <c r="LQG68" s="824">
        <f t="shared" ref="LQG68" si="20667">LQG60*$C$65*$C68</f>
        <v>0</v>
      </c>
      <c r="LQI68" s="824">
        <f t="shared" ref="LQI68" si="20668">LQI60*$C$65*$C68</f>
        <v>0</v>
      </c>
      <c r="LQK68" s="824">
        <f t="shared" ref="LQK68" si="20669">LQK60*$C$65*$C68</f>
        <v>0</v>
      </c>
      <c r="LQM68" s="824">
        <f t="shared" ref="LQM68" si="20670">LQM60*$C$65*$C68</f>
        <v>0</v>
      </c>
      <c r="LQO68" s="824">
        <f t="shared" ref="LQO68" si="20671">LQO60*$C$65*$C68</f>
        <v>0</v>
      </c>
      <c r="LQQ68" s="824">
        <f t="shared" ref="LQQ68" si="20672">LQQ60*$C$65*$C68</f>
        <v>0</v>
      </c>
      <c r="LQS68" s="824">
        <f t="shared" ref="LQS68" si="20673">LQS60*$C$65*$C68</f>
        <v>0</v>
      </c>
      <c r="LQU68" s="824">
        <f t="shared" ref="LQU68" si="20674">LQU60*$C$65*$C68</f>
        <v>0</v>
      </c>
      <c r="LQW68" s="824">
        <f t="shared" ref="LQW68" si="20675">LQW60*$C$65*$C68</f>
        <v>0</v>
      </c>
      <c r="LQY68" s="824">
        <f t="shared" ref="LQY68" si="20676">LQY60*$C$65*$C68</f>
        <v>0</v>
      </c>
      <c r="LRA68" s="824">
        <f t="shared" ref="LRA68" si="20677">LRA60*$C$65*$C68</f>
        <v>0</v>
      </c>
      <c r="LRC68" s="824">
        <f t="shared" ref="LRC68" si="20678">LRC60*$C$65*$C68</f>
        <v>0</v>
      </c>
      <c r="LRE68" s="824">
        <f t="shared" ref="LRE68" si="20679">LRE60*$C$65*$C68</f>
        <v>0</v>
      </c>
      <c r="LRG68" s="824">
        <f t="shared" ref="LRG68" si="20680">LRG60*$C$65*$C68</f>
        <v>0</v>
      </c>
      <c r="LRI68" s="824">
        <f t="shared" ref="LRI68" si="20681">LRI60*$C$65*$C68</f>
        <v>0</v>
      </c>
      <c r="LRK68" s="824">
        <f t="shared" ref="LRK68" si="20682">LRK60*$C$65*$C68</f>
        <v>0</v>
      </c>
      <c r="LRM68" s="824">
        <f t="shared" ref="LRM68" si="20683">LRM60*$C$65*$C68</f>
        <v>0</v>
      </c>
      <c r="LRO68" s="824">
        <f t="shared" ref="LRO68" si="20684">LRO60*$C$65*$C68</f>
        <v>0</v>
      </c>
      <c r="LRQ68" s="824">
        <f t="shared" ref="LRQ68" si="20685">LRQ60*$C$65*$C68</f>
        <v>0</v>
      </c>
      <c r="LRS68" s="824">
        <f t="shared" ref="LRS68" si="20686">LRS60*$C$65*$C68</f>
        <v>0</v>
      </c>
      <c r="LRU68" s="824">
        <f t="shared" ref="LRU68" si="20687">LRU60*$C$65*$C68</f>
        <v>0</v>
      </c>
      <c r="LRW68" s="824">
        <f t="shared" ref="LRW68" si="20688">LRW60*$C$65*$C68</f>
        <v>0</v>
      </c>
      <c r="LRY68" s="824">
        <f t="shared" ref="LRY68" si="20689">LRY60*$C$65*$C68</f>
        <v>0</v>
      </c>
      <c r="LSA68" s="824">
        <f t="shared" ref="LSA68" si="20690">LSA60*$C$65*$C68</f>
        <v>0</v>
      </c>
      <c r="LSC68" s="824">
        <f t="shared" ref="LSC68" si="20691">LSC60*$C$65*$C68</f>
        <v>0</v>
      </c>
      <c r="LSE68" s="824">
        <f t="shared" ref="LSE68" si="20692">LSE60*$C$65*$C68</f>
        <v>0</v>
      </c>
      <c r="LSG68" s="824">
        <f t="shared" ref="LSG68" si="20693">LSG60*$C$65*$C68</f>
        <v>0</v>
      </c>
      <c r="LSI68" s="824">
        <f t="shared" ref="LSI68" si="20694">LSI60*$C$65*$C68</f>
        <v>0</v>
      </c>
      <c r="LSK68" s="824">
        <f t="shared" ref="LSK68" si="20695">LSK60*$C$65*$C68</f>
        <v>0</v>
      </c>
      <c r="LSM68" s="824">
        <f t="shared" ref="LSM68" si="20696">LSM60*$C$65*$C68</f>
        <v>0</v>
      </c>
      <c r="LSO68" s="824">
        <f t="shared" ref="LSO68" si="20697">LSO60*$C$65*$C68</f>
        <v>0</v>
      </c>
      <c r="LSQ68" s="824">
        <f t="shared" ref="LSQ68" si="20698">LSQ60*$C$65*$C68</f>
        <v>0</v>
      </c>
      <c r="LSS68" s="824">
        <f t="shared" ref="LSS68" si="20699">LSS60*$C$65*$C68</f>
        <v>0</v>
      </c>
      <c r="LSU68" s="824">
        <f t="shared" ref="LSU68" si="20700">LSU60*$C$65*$C68</f>
        <v>0</v>
      </c>
      <c r="LSW68" s="824">
        <f t="shared" ref="LSW68" si="20701">LSW60*$C$65*$C68</f>
        <v>0</v>
      </c>
      <c r="LSY68" s="824">
        <f t="shared" ref="LSY68" si="20702">LSY60*$C$65*$C68</f>
        <v>0</v>
      </c>
      <c r="LTA68" s="824">
        <f t="shared" ref="LTA68" si="20703">LTA60*$C$65*$C68</f>
        <v>0</v>
      </c>
      <c r="LTC68" s="824">
        <f t="shared" ref="LTC68" si="20704">LTC60*$C$65*$C68</f>
        <v>0</v>
      </c>
      <c r="LTE68" s="824">
        <f t="shared" ref="LTE68" si="20705">LTE60*$C$65*$C68</f>
        <v>0</v>
      </c>
      <c r="LTG68" s="824">
        <f t="shared" ref="LTG68" si="20706">LTG60*$C$65*$C68</f>
        <v>0</v>
      </c>
      <c r="LTI68" s="824">
        <f t="shared" ref="LTI68" si="20707">LTI60*$C$65*$C68</f>
        <v>0</v>
      </c>
      <c r="LTK68" s="824">
        <f t="shared" ref="LTK68" si="20708">LTK60*$C$65*$C68</f>
        <v>0</v>
      </c>
      <c r="LTM68" s="824">
        <f t="shared" ref="LTM68" si="20709">LTM60*$C$65*$C68</f>
        <v>0</v>
      </c>
      <c r="LTO68" s="824">
        <f t="shared" ref="LTO68" si="20710">LTO60*$C$65*$C68</f>
        <v>0</v>
      </c>
      <c r="LTQ68" s="824">
        <f t="shared" ref="LTQ68" si="20711">LTQ60*$C$65*$C68</f>
        <v>0</v>
      </c>
      <c r="LTS68" s="824">
        <f t="shared" ref="LTS68" si="20712">LTS60*$C$65*$C68</f>
        <v>0</v>
      </c>
      <c r="LTU68" s="824">
        <f t="shared" ref="LTU68" si="20713">LTU60*$C$65*$C68</f>
        <v>0</v>
      </c>
      <c r="LTW68" s="824">
        <f t="shared" ref="LTW68" si="20714">LTW60*$C$65*$C68</f>
        <v>0</v>
      </c>
      <c r="LTY68" s="824">
        <f t="shared" ref="LTY68" si="20715">LTY60*$C$65*$C68</f>
        <v>0</v>
      </c>
      <c r="LUA68" s="824">
        <f t="shared" ref="LUA68" si="20716">LUA60*$C$65*$C68</f>
        <v>0</v>
      </c>
      <c r="LUC68" s="824">
        <f t="shared" ref="LUC68" si="20717">LUC60*$C$65*$C68</f>
        <v>0</v>
      </c>
      <c r="LUE68" s="824">
        <f t="shared" ref="LUE68" si="20718">LUE60*$C$65*$C68</f>
        <v>0</v>
      </c>
      <c r="LUG68" s="824">
        <f t="shared" ref="LUG68" si="20719">LUG60*$C$65*$C68</f>
        <v>0</v>
      </c>
      <c r="LUI68" s="824">
        <f t="shared" ref="LUI68" si="20720">LUI60*$C$65*$C68</f>
        <v>0</v>
      </c>
      <c r="LUK68" s="824">
        <f t="shared" ref="LUK68" si="20721">LUK60*$C$65*$C68</f>
        <v>0</v>
      </c>
      <c r="LUM68" s="824">
        <f t="shared" ref="LUM68" si="20722">LUM60*$C$65*$C68</f>
        <v>0</v>
      </c>
      <c r="LUO68" s="824">
        <f t="shared" ref="LUO68" si="20723">LUO60*$C$65*$C68</f>
        <v>0</v>
      </c>
      <c r="LUQ68" s="824">
        <f t="shared" ref="LUQ68" si="20724">LUQ60*$C$65*$C68</f>
        <v>0</v>
      </c>
      <c r="LUS68" s="824">
        <f t="shared" ref="LUS68" si="20725">LUS60*$C$65*$C68</f>
        <v>0</v>
      </c>
      <c r="LUU68" s="824">
        <f t="shared" ref="LUU68" si="20726">LUU60*$C$65*$C68</f>
        <v>0</v>
      </c>
      <c r="LUW68" s="824">
        <f t="shared" ref="LUW68" si="20727">LUW60*$C$65*$C68</f>
        <v>0</v>
      </c>
      <c r="LUY68" s="824">
        <f t="shared" ref="LUY68" si="20728">LUY60*$C$65*$C68</f>
        <v>0</v>
      </c>
      <c r="LVA68" s="824">
        <f t="shared" ref="LVA68" si="20729">LVA60*$C$65*$C68</f>
        <v>0</v>
      </c>
      <c r="LVC68" s="824">
        <f t="shared" ref="LVC68" si="20730">LVC60*$C$65*$C68</f>
        <v>0</v>
      </c>
      <c r="LVE68" s="824">
        <f t="shared" ref="LVE68" si="20731">LVE60*$C$65*$C68</f>
        <v>0</v>
      </c>
      <c r="LVG68" s="824">
        <f t="shared" ref="LVG68" si="20732">LVG60*$C$65*$C68</f>
        <v>0</v>
      </c>
      <c r="LVI68" s="824">
        <f t="shared" ref="LVI68" si="20733">LVI60*$C$65*$C68</f>
        <v>0</v>
      </c>
      <c r="LVK68" s="824">
        <f t="shared" ref="LVK68" si="20734">LVK60*$C$65*$C68</f>
        <v>0</v>
      </c>
      <c r="LVM68" s="824">
        <f t="shared" ref="LVM68" si="20735">LVM60*$C$65*$C68</f>
        <v>0</v>
      </c>
      <c r="LVO68" s="824">
        <f t="shared" ref="LVO68" si="20736">LVO60*$C$65*$C68</f>
        <v>0</v>
      </c>
      <c r="LVQ68" s="824">
        <f t="shared" ref="LVQ68" si="20737">LVQ60*$C$65*$C68</f>
        <v>0</v>
      </c>
      <c r="LVS68" s="824">
        <f t="shared" ref="LVS68" si="20738">LVS60*$C$65*$C68</f>
        <v>0</v>
      </c>
      <c r="LVU68" s="824">
        <f t="shared" ref="LVU68" si="20739">LVU60*$C$65*$C68</f>
        <v>0</v>
      </c>
      <c r="LVW68" s="824">
        <f t="shared" ref="LVW68" si="20740">LVW60*$C$65*$C68</f>
        <v>0</v>
      </c>
      <c r="LVY68" s="824">
        <f t="shared" ref="LVY68" si="20741">LVY60*$C$65*$C68</f>
        <v>0</v>
      </c>
      <c r="LWA68" s="824">
        <f t="shared" ref="LWA68" si="20742">LWA60*$C$65*$C68</f>
        <v>0</v>
      </c>
      <c r="LWC68" s="824">
        <f t="shared" ref="LWC68" si="20743">LWC60*$C$65*$C68</f>
        <v>0</v>
      </c>
      <c r="LWE68" s="824">
        <f t="shared" ref="LWE68" si="20744">LWE60*$C$65*$C68</f>
        <v>0</v>
      </c>
      <c r="LWG68" s="824">
        <f t="shared" ref="LWG68" si="20745">LWG60*$C$65*$C68</f>
        <v>0</v>
      </c>
      <c r="LWI68" s="824">
        <f t="shared" ref="LWI68" si="20746">LWI60*$C$65*$C68</f>
        <v>0</v>
      </c>
      <c r="LWK68" s="824">
        <f t="shared" ref="LWK68" si="20747">LWK60*$C$65*$C68</f>
        <v>0</v>
      </c>
      <c r="LWM68" s="824">
        <f t="shared" ref="LWM68" si="20748">LWM60*$C$65*$C68</f>
        <v>0</v>
      </c>
      <c r="LWO68" s="824">
        <f t="shared" ref="LWO68" si="20749">LWO60*$C$65*$C68</f>
        <v>0</v>
      </c>
      <c r="LWQ68" s="824">
        <f t="shared" ref="LWQ68" si="20750">LWQ60*$C$65*$C68</f>
        <v>0</v>
      </c>
      <c r="LWS68" s="824">
        <f t="shared" ref="LWS68" si="20751">LWS60*$C$65*$C68</f>
        <v>0</v>
      </c>
      <c r="LWU68" s="824">
        <f t="shared" ref="LWU68" si="20752">LWU60*$C$65*$C68</f>
        <v>0</v>
      </c>
      <c r="LWW68" s="824">
        <f t="shared" ref="LWW68" si="20753">LWW60*$C$65*$C68</f>
        <v>0</v>
      </c>
      <c r="LWY68" s="824">
        <f t="shared" ref="LWY68" si="20754">LWY60*$C$65*$C68</f>
        <v>0</v>
      </c>
      <c r="LXA68" s="824">
        <f t="shared" ref="LXA68" si="20755">LXA60*$C$65*$C68</f>
        <v>0</v>
      </c>
      <c r="LXC68" s="824">
        <f t="shared" ref="LXC68" si="20756">LXC60*$C$65*$C68</f>
        <v>0</v>
      </c>
      <c r="LXE68" s="824">
        <f t="shared" ref="LXE68" si="20757">LXE60*$C$65*$C68</f>
        <v>0</v>
      </c>
      <c r="LXG68" s="824">
        <f t="shared" ref="LXG68" si="20758">LXG60*$C$65*$C68</f>
        <v>0</v>
      </c>
      <c r="LXI68" s="824">
        <f t="shared" ref="LXI68" si="20759">LXI60*$C$65*$C68</f>
        <v>0</v>
      </c>
      <c r="LXK68" s="824">
        <f t="shared" ref="LXK68" si="20760">LXK60*$C$65*$C68</f>
        <v>0</v>
      </c>
      <c r="LXM68" s="824">
        <f t="shared" ref="LXM68" si="20761">LXM60*$C$65*$C68</f>
        <v>0</v>
      </c>
      <c r="LXO68" s="824">
        <f t="shared" ref="LXO68" si="20762">LXO60*$C$65*$C68</f>
        <v>0</v>
      </c>
      <c r="LXQ68" s="824">
        <f t="shared" ref="LXQ68" si="20763">LXQ60*$C$65*$C68</f>
        <v>0</v>
      </c>
      <c r="LXS68" s="824">
        <f t="shared" ref="LXS68" si="20764">LXS60*$C$65*$C68</f>
        <v>0</v>
      </c>
      <c r="LXU68" s="824">
        <f t="shared" ref="LXU68" si="20765">LXU60*$C$65*$C68</f>
        <v>0</v>
      </c>
      <c r="LXW68" s="824">
        <f t="shared" ref="LXW68" si="20766">LXW60*$C$65*$C68</f>
        <v>0</v>
      </c>
      <c r="LXY68" s="824">
        <f t="shared" ref="LXY68" si="20767">LXY60*$C$65*$C68</f>
        <v>0</v>
      </c>
      <c r="LYA68" s="824">
        <f t="shared" ref="LYA68" si="20768">LYA60*$C$65*$C68</f>
        <v>0</v>
      </c>
      <c r="LYC68" s="824">
        <f t="shared" ref="LYC68" si="20769">LYC60*$C$65*$C68</f>
        <v>0</v>
      </c>
      <c r="LYE68" s="824">
        <f t="shared" ref="LYE68" si="20770">LYE60*$C$65*$C68</f>
        <v>0</v>
      </c>
      <c r="LYG68" s="824">
        <f t="shared" ref="LYG68" si="20771">LYG60*$C$65*$C68</f>
        <v>0</v>
      </c>
      <c r="LYI68" s="824">
        <f t="shared" ref="LYI68" si="20772">LYI60*$C$65*$C68</f>
        <v>0</v>
      </c>
      <c r="LYK68" s="824">
        <f t="shared" ref="LYK68" si="20773">LYK60*$C$65*$C68</f>
        <v>0</v>
      </c>
      <c r="LYM68" s="824">
        <f t="shared" ref="LYM68" si="20774">LYM60*$C$65*$C68</f>
        <v>0</v>
      </c>
      <c r="LYO68" s="824">
        <f t="shared" ref="LYO68" si="20775">LYO60*$C$65*$C68</f>
        <v>0</v>
      </c>
      <c r="LYQ68" s="824">
        <f t="shared" ref="LYQ68" si="20776">LYQ60*$C$65*$C68</f>
        <v>0</v>
      </c>
      <c r="LYS68" s="824">
        <f t="shared" ref="LYS68" si="20777">LYS60*$C$65*$C68</f>
        <v>0</v>
      </c>
      <c r="LYU68" s="824">
        <f t="shared" ref="LYU68" si="20778">LYU60*$C$65*$C68</f>
        <v>0</v>
      </c>
      <c r="LYW68" s="824">
        <f t="shared" ref="LYW68" si="20779">LYW60*$C$65*$C68</f>
        <v>0</v>
      </c>
      <c r="LYY68" s="824">
        <f t="shared" ref="LYY68" si="20780">LYY60*$C$65*$C68</f>
        <v>0</v>
      </c>
      <c r="LZA68" s="824">
        <f t="shared" ref="LZA68" si="20781">LZA60*$C$65*$C68</f>
        <v>0</v>
      </c>
      <c r="LZC68" s="824">
        <f t="shared" ref="LZC68" si="20782">LZC60*$C$65*$C68</f>
        <v>0</v>
      </c>
      <c r="LZE68" s="824">
        <f t="shared" ref="LZE68" si="20783">LZE60*$C$65*$C68</f>
        <v>0</v>
      </c>
      <c r="LZG68" s="824">
        <f t="shared" ref="LZG68" si="20784">LZG60*$C$65*$C68</f>
        <v>0</v>
      </c>
      <c r="LZI68" s="824">
        <f t="shared" ref="LZI68" si="20785">LZI60*$C$65*$C68</f>
        <v>0</v>
      </c>
      <c r="LZK68" s="824">
        <f t="shared" ref="LZK68" si="20786">LZK60*$C$65*$C68</f>
        <v>0</v>
      </c>
      <c r="LZM68" s="824">
        <f t="shared" ref="LZM68" si="20787">LZM60*$C$65*$C68</f>
        <v>0</v>
      </c>
      <c r="LZO68" s="824">
        <f t="shared" ref="LZO68" si="20788">LZO60*$C$65*$C68</f>
        <v>0</v>
      </c>
      <c r="LZQ68" s="824">
        <f t="shared" ref="LZQ68" si="20789">LZQ60*$C$65*$C68</f>
        <v>0</v>
      </c>
      <c r="LZS68" s="824">
        <f t="shared" ref="LZS68" si="20790">LZS60*$C$65*$C68</f>
        <v>0</v>
      </c>
      <c r="LZU68" s="824">
        <f t="shared" ref="LZU68" si="20791">LZU60*$C$65*$C68</f>
        <v>0</v>
      </c>
      <c r="LZW68" s="824">
        <f t="shared" ref="LZW68" si="20792">LZW60*$C$65*$C68</f>
        <v>0</v>
      </c>
      <c r="LZY68" s="824">
        <f t="shared" ref="LZY68" si="20793">LZY60*$C$65*$C68</f>
        <v>0</v>
      </c>
      <c r="MAA68" s="824">
        <f t="shared" ref="MAA68" si="20794">MAA60*$C$65*$C68</f>
        <v>0</v>
      </c>
      <c r="MAC68" s="824">
        <f t="shared" ref="MAC68" si="20795">MAC60*$C$65*$C68</f>
        <v>0</v>
      </c>
      <c r="MAE68" s="824">
        <f t="shared" ref="MAE68" si="20796">MAE60*$C$65*$C68</f>
        <v>0</v>
      </c>
      <c r="MAG68" s="824">
        <f t="shared" ref="MAG68" si="20797">MAG60*$C$65*$C68</f>
        <v>0</v>
      </c>
      <c r="MAI68" s="824">
        <f t="shared" ref="MAI68" si="20798">MAI60*$C$65*$C68</f>
        <v>0</v>
      </c>
      <c r="MAK68" s="824">
        <f t="shared" ref="MAK68" si="20799">MAK60*$C$65*$C68</f>
        <v>0</v>
      </c>
      <c r="MAM68" s="824">
        <f t="shared" ref="MAM68" si="20800">MAM60*$C$65*$C68</f>
        <v>0</v>
      </c>
      <c r="MAO68" s="824">
        <f t="shared" ref="MAO68" si="20801">MAO60*$C$65*$C68</f>
        <v>0</v>
      </c>
      <c r="MAQ68" s="824">
        <f t="shared" ref="MAQ68" si="20802">MAQ60*$C$65*$C68</f>
        <v>0</v>
      </c>
      <c r="MAS68" s="824">
        <f t="shared" ref="MAS68" si="20803">MAS60*$C$65*$C68</f>
        <v>0</v>
      </c>
      <c r="MAU68" s="824">
        <f t="shared" ref="MAU68" si="20804">MAU60*$C$65*$C68</f>
        <v>0</v>
      </c>
      <c r="MAW68" s="824">
        <f t="shared" ref="MAW68" si="20805">MAW60*$C$65*$C68</f>
        <v>0</v>
      </c>
      <c r="MAY68" s="824">
        <f t="shared" ref="MAY68" si="20806">MAY60*$C$65*$C68</f>
        <v>0</v>
      </c>
      <c r="MBA68" s="824">
        <f t="shared" ref="MBA68" si="20807">MBA60*$C$65*$C68</f>
        <v>0</v>
      </c>
      <c r="MBC68" s="824">
        <f t="shared" ref="MBC68" si="20808">MBC60*$C$65*$C68</f>
        <v>0</v>
      </c>
      <c r="MBE68" s="824">
        <f t="shared" ref="MBE68" si="20809">MBE60*$C$65*$C68</f>
        <v>0</v>
      </c>
      <c r="MBG68" s="824">
        <f t="shared" ref="MBG68" si="20810">MBG60*$C$65*$C68</f>
        <v>0</v>
      </c>
      <c r="MBI68" s="824">
        <f t="shared" ref="MBI68" si="20811">MBI60*$C$65*$C68</f>
        <v>0</v>
      </c>
      <c r="MBK68" s="824">
        <f t="shared" ref="MBK68" si="20812">MBK60*$C$65*$C68</f>
        <v>0</v>
      </c>
      <c r="MBM68" s="824">
        <f t="shared" ref="MBM68" si="20813">MBM60*$C$65*$C68</f>
        <v>0</v>
      </c>
      <c r="MBO68" s="824">
        <f t="shared" ref="MBO68" si="20814">MBO60*$C$65*$C68</f>
        <v>0</v>
      </c>
      <c r="MBQ68" s="824">
        <f t="shared" ref="MBQ68" si="20815">MBQ60*$C$65*$C68</f>
        <v>0</v>
      </c>
      <c r="MBS68" s="824">
        <f t="shared" ref="MBS68" si="20816">MBS60*$C$65*$C68</f>
        <v>0</v>
      </c>
      <c r="MBU68" s="824">
        <f t="shared" ref="MBU68" si="20817">MBU60*$C$65*$C68</f>
        <v>0</v>
      </c>
      <c r="MBW68" s="824">
        <f t="shared" ref="MBW68" si="20818">MBW60*$C$65*$C68</f>
        <v>0</v>
      </c>
      <c r="MBY68" s="824">
        <f t="shared" ref="MBY68" si="20819">MBY60*$C$65*$C68</f>
        <v>0</v>
      </c>
      <c r="MCA68" s="824">
        <f t="shared" ref="MCA68" si="20820">MCA60*$C$65*$C68</f>
        <v>0</v>
      </c>
      <c r="MCC68" s="824">
        <f t="shared" ref="MCC68" si="20821">MCC60*$C$65*$C68</f>
        <v>0</v>
      </c>
      <c r="MCE68" s="824">
        <f t="shared" ref="MCE68" si="20822">MCE60*$C$65*$C68</f>
        <v>0</v>
      </c>
      <c r="MCG68" s="824">
        <f t="shared" ref="MCG68" si="20823">MCG60*$C$65*$C68</f>
        <v>0</v>
      </c>
      <c r="MCI68" s="824">
        <f t="shared" ref="MCI68" si="20824">MCI60*$C$65*$C68</f>
        <v>0</v>
      </c>
      <c r="MCK68" s="824">
        <f t="shared" ref="MCK68" si="20825">MCK60*$C$65*$C68</f>
        <v>0</v>
      </c>
      <c r="MCM68" s="824">
        <f t="shared" ref="MCM68" si="20826">MCM60*$C$65*$C68</f>
        <v>0</v>
      </c>
      <c r="MCO68" s="824">
        <f t="shared" ref="MCO68" si="20827">MCO60*$C$65*$C68</f>
        <v>0</v>
      </c>
      <c r="MCQ68" s="824">
        <f t="shared" ref="MCQ68" si="20828">MCQ60*$C$65*$C68</f>
        <v>0</v>
      </c>
      <c r="MCS68" s="824">
        <f t="shared" ref="MCS68" si="20829">MCS60*$C$65*$C68</f>
        <v>0</v>
      </c>
      <c r="MCU68" s="824">
        <f t="shared" ref="MCU68" si="20830">MCU60*$C$65*$C68</f>
        <v>0</v>
      </c>
      <c r="MCW68" s="824">
        <f t="shared" ref="MCW68" si="20831">MCW60*$C$65*$C68</f>
        <v>0</v>
      </c>
      <c r="MCY68" s="824">
        <f t="shared" ref="MCY68" si="20832">MCY60*$C$65*$C68</f>
        <v>0</v>
      </c>
      <c r="MDA68" s="824">
        <f t="shared" ref="MDA68" si="20833">MDA60*$C$65*$C68</f>
        <v>0</v>
      </c>
      <c r="MDC68" s="824">
        <f t="shared" ref="MDC68" si="20834">MDC60*$C$65*$C68</f>
        <v>0</v>
      </c>
      <c r="MDE68" s="824">
        <f t="shared" ref="MDE68" si="20835">MDE60*$C$65*$C68</f>
        <v>0</v>
      </c>
      <c r="MDG68" s="824">
        <f t="shared" ref="MDG68" si="20836">MDG60*$C$65*$C68</f>
        <v>0</v>
      </c>
      <c r="MDI68" s="824">
        <f t="shared" ref="MDI68" si="20837">MDI60*$C$65*$C68</f>
        <v>0</v>
      </c>
      <c r="MDK68" s="824">
        <f t="shared" ref="MDK68" si="20838">MDK60*$C$65*$C68</f>
        <v>0</v>
      </c>
      <c r="MDM68" s="824">
        <f t="shared" ref="MDM68" si="20839">MDM60*$C$65*$C68</f>
        <v>0</v>
      </c>
      <c r="MDO68" s="824">
        <f t="shared" ref="MDO68" si="20840">MDO60*$C$65*$C68</f>
        <v>0</v>
      </c>
      <c r="MDQ68" s="824">
        <f t="shared" ref="MDQ68" si="20841">MDQ60*$C$65*$C68</f>
        <v>0</v>
      </c>
      <c r="MDS68" s="824">
        <f t="shared" ref="MDS68" si="20842">MDS60*$C$65*$C68</f>
        <v>0</v>
      </c>
      <c r="MDU68" s="824">
        <f t="shared" ref="MDU68" si="20843">MDU60*$C$65*$C68</f>
        <v>0</v>
      </c>
      <c r="MDW68" s="824">
        <f t="shared" ref="MDW68" si="20844">MDW60*$C$65*$C68</f>
        <v>0</v>
      </c>
      <c r="MDY68" s="824">
        <f t="shared" ref="MDY68" si="20845">MDY60*$C$65*$C68</f>
        <v>0</v>
      </c>
      <c r="MEA68" s="824">
        <f t="shared" ref="MEA68" si="20846">MEA60*$C$65*$C68</f>
        <v>0</v>
      </c>
      <c r="MEC68" s="824">
        <f t="shared" ref="MEC68" si="20847">MEC60*$C$65*$C68</f>
        <v>0</v>
      </c>
      <c r="MEE68" s="824">
        <f t="shared" ref="MEE68" si="20848">MEE60*$C$65*$C68</f>
        <v>0</v>
      </c>
      <c r="MEG68" s="824">
        <f t="shared" ref="MEG68" si="20849">MEG60*$C$65*$C68</f>
        <v>0</v>
      </c>
      <c r="MEI68" s="824">
        <f t="shared" ref="MEI68" si="20850">MEI60*$C$65*$C68</f>
        <v>0</v>
      </c>
      <c r="MEK68" s="824">
        <f t="shared" ref="MEK68" si="20851">MEK60*$C$65*$C68</f>
        <v>0</v>
      </c>
      <c r="MEM68" s="824">
        <f t="shared" ref="MEM68" si="20852">MEM60*$C$65*$C68</f>
        <v>0</v>
      </c>
      <c r="MEO68" s="824">
        <f t="shared" ref="MEO68" si="20853">MEO60*$C$65*$C68</f>
        <v>0</v>
      </c>
      <c r="MEQ68" s="824">
        <f t="shared" ref="MEQ68" si="20854">MEQ60*$C$65*$C68</f>
        <v>0</v>
      </c>
      <c r="MES68" s="824">
        <f t="shared" ref="MES68" si="20855">MES60*$C$65*$C68</f>
        <v>0</v>
      </c>
      <c r="MEU68" s="824">
        <f t="shared" ref="MEU68" si="20856">MEU60*$C$65*$C68</f>
        <v>0</v>
      </c>
      <c r="MEW68" s="824">
        <f t="shared" ref="MEW68" si="20857">MEW60*$C$65*$C68</f>
        <v>0</v>
      </c>
      <c r="MEY68" s="824">
        <f t="shared" ref="MEY68" si="20858">MEY60*$C$65*$C68</f>
        <v>0</v>
      </c>
      <c r="MFA68" s="824">
        <f t="shared" ref="MFA68" si="20859">MFA60*$C$65*$C68</f>
        <v>0</v>
      </c>
      <c r="MFC68" s="824">
        <f t="shared" ref="MFC68" si="20860">MFC60*$C$65*$C68</f>
        <v>0</v>
      </c>
      <c r="MFE68" s="824">
        <f t="shared" ref="MFE68" si="20861">MFE60*$C$65*$C68</f>
        <v>0</v>
      </c>
      <c r="MFG68" s="824">
        <f t="shared" ref="MFG68" si="20862">MFG60*$C$65*$C68</f>
        <v>0</v>
      </c>
      <c r="MFI68" s="824">
        <f t="shared" ref="MFI68" si="20863">MFI60*$C$65*$C68</f>
        <v>0</v>
      </c>
      <c r="MFK68" s="824">
        <f t="shared" ref="MFK68" si="20864">MFK60*$C$65*$C68</f>
        <v>0</v>
      </c>
      <c r="MFM68" s="824">
        <f t="shared" ref="MFM68" si="20865">MFM60*$C$65*$C68</f>
        <v>0</v>
      </c>
      <c r="MFO68" s="824">
        <f t="shared" ref="MFO68" si="20866">MFO60*$C$65*$C68</f>
        <v>0</v>
      </c>
      <c r="MFQ68" s="824">
        <f t="shared" ref="MFQ68" si="20867">MFQ60*$C$65*$C68</f>
        <v>0</v>
      </c>
      <c r="MFS68" s="824">
        <f t="shared" ref="MFS68" si="20868">MFS60*$C$65*$C68</f>
        <v>0</v>
      </c>
      <c r="MFU68" s="824">
        <f t="shared" ref="MFU68" si="20869">MFU60*$C$65*$C68</f>
        <v>0</v>
      </c>
      <c r="MFW68" s="824">
        <f t="shared" ref="MFW68" si="20870">MFW60*$C$65*$C68</f>
        <v>0</v>
      </c>
      <c r="MFY68" s="824">
        <f t="shared" ref="MFY68" si="20871">MFY60*$C$65*$C68</f>
        <v>0</v>
      </c>
      <c r="MGA68" s="824">
        <f t="shared" ref="MGA68" si="20872">MGA60*$C$65*$C68</f>
        <v>0</v>
      </c>
      <c r="MGC68" s="824">
        <f t="shared" ref="MGC68" si="20873">MGC60*$C$65*$C68</f>
        <v>0</v>
      </c>
      <c r="MGE68" s="824">
        <f t="shared" ref="MGE68" si="20874">MGE60*$C$65*$C68</f>
        <v>0</v>
      </c>
      <c r="MGG68" s="824">
        <f t="shared" ref="MGG68" si="20875">MGG60*$C$65*$C68</f>
        <v>0</v>
      </c>
      <c r="MGI68" s="824">
        <f t="shared" ref="MGI68" si="20876">MGI60*$C$65*$C68</f>
        <v>0</v>
      </c>
      <c r="MGK68" s="824">
        <f t="shared" ref="MGK68" si="20877">MGK60*$C$65*$C68</f>
        <v>0</v>
      </c>
      <c r="MGM68" s="824">
        <f t="shared" ref="MGM68" si="20878">MGM60*$C$65*$C68</f>
        <v>0</v>
      </c>
      <c r="MGO68" s="824">
        <f t="shared" ref="MGO68" si="20879">MGO60*$C$65*$C68</f>
        <v>0</v>
      </c>
      <c r="MGQ68" s="824">
        <f t="shared" ref="MGQ68" si="20880">MGQ60*$C$65*$C68</f>
        <v>0</v>
      </c>
      <c r="MGS68" s="824">
        <f t="shared" ref="MGS68" si="20881">MGS60*$C$65*$C68</f>
        <v>0</v>
      </c>
      <c r="MGU68" s="824">
        <f t="shared" ref="MGU68" si="20882">MGU60*$C$65*$C68</f>
        <v>0</v>
      </c>
      <c r="MGW68" s="824">
        <f t="shared" ref="MGW68" si="20883">MGW60*$C$65*$C68</f>
        <v>0</v>
      </c>
      <c r="MGY68" s="824">
        <f t="shared" ref="MGY68" si="20884">MGY60*$C$65*$C68</f>
        <v>0</v>
      </c>
      <c r="MHA68" s="824">
        <f t="shared" ref="MHA68" si="20885">MHA60*$C$65*$C68</f>
        <v>0</v>
      </c>
      <c r="MHC68" s="824">
        <f t="shared" ref="MHC68" si="20886">MHC60*$C$65*$C68</f>
        <v>0</v>
      </c>
      <c r="MHE68" s="824">
        <f t="shared" ref="MHE68" si="20887">MHE60*$C$65*$C68</f>
        <v>0</v>
      </c>
      <c r="MHG68" s="824">
        <f t="shared" ref="MHG68" si="20888">MHG60*$C$65*$C68</f>
        <v>0</v>
      </c>
      <c r="MHI68" s="824">
        <f t="shared" ref="MHI68" si="20889">MHI60*$C$65*$C68</f>
        <v>0</v>
      </c>
      <c r="MHK68" s="824">
        <f t="shared" ref="MHK68" si="20890">MHK60*$C$65*$C68</f>
        <v>0</v>
      </c>
      <c r="MHM68" s="824">
        <f t="shared" ref="MHM68" si="20891">MHM60*$C$65*$C68</f>
        <v>0</v>
      </c>
      <c r="MHO68" s="824">
        <f t="shared" ref="MHO68" si="20892">MHO60*$C$65*$C68</f>
        <v>0</v>
      </c>
      <c r="MHQ68" s="824">
        <f t="shared" ref="MHQ68" si="20893">MHQ60*$C$65*$C68</f>
        <v>0</v>
      </c>
      <c r="MHS68" s="824">
        <f t="shared" ref="MHS68" si="20894">MHS60*$C$65*$C68</f>
        <v>0</v>
      </c>
      <c r="MHU68" s="824">
        <f t="shared" ref="MHU68" si="20895">MHU60*$C$65*$C68</f>
        <v>0</v>
      </c>
      <c r="MHW68" s="824">
        <f t="shared" ref="MHW68" si="20896">MHW60*$C$65*$C68</f>
        <v>0</v>
      </c>
      <c r="MHY68" s="824">
        <f t="shared" ref="MHY68" si="20897">MHY60*$C$65*$C68</f>
        <v>0</v>
      </c>
      <c r="MIA68" s="824">
        <f t="shared" ref="MIA68" si="20898">MIA60*$C$65*$C68</f>
        <v>0</v>
      </c>
      <c r="MIC68" s="824">
        <f t="shared" ref="MIC68" si="20899">MIC60*$C$65*$C68</f>
        <v>0</v>
      </c>
      <c r="MIE68" s="824">
        <f t="shared" ref="MIE68" si="20900">MIE60*$C$65*$C68</f>
        <v>0</v>
      </c>
      <c r="MIG68" s="824">
        <f t="shared" ref="MIG68" si="20901">MIG60*$C$65*$C68</f>
        <v>0</v>
      </c>
      <c r="MII68" s="824">
        <f t="shared" ref="MII68" si="20902">MII60*$C$65*$C68</f>
        <v>0</v>
      </c>
      <c r="MIK68" s="824">
        <f t="shared" ref="MIK68" si="20903">MIK60*$C$65*$C68</f>
        <v>0</v>
      </c>
      <c r="MIM68" s="824">
        <f t="shared" ref="MIM68" si="20904">MIM60*$C$65*$C68</f>
        <v>0</v>
      </c>
      <c r="MIO68" s="824">
        <f t="shared" ref="MIO68" si="20905">MIO60*$C$65*$C68</f>
        <v>0</v>
      </c>
      <c r="MIQ68" s="824">
        <f t="shared" ref="MIQ68" si="20906">MIQ60*$C$65*$C68</f>
        <v>0</v>
      </c>
      <c r="MIS68" s="824">
        <f t="shared" ref="MIS68" si="20907">MIS60*$C$65*$C68</f>
        <v>0</v>
      </c>
      <c r="MIU68" s="824">
        <f t="shared" ref="MIU68" si="20908">MIU60*$C$65*$C68</f>
        <v>0</v>
      </c>
      <c r="MIW68" s="824">
        <f t="shared" ref="MIW68" si="20909">MIW60*$C$65*$C68</f>
        <v>0</v>
      </c>
      <c r="MIY68" s="824">
        <f t="shared" ref="MIY68" si="20910">MIY60*$C$65*$C68</f>
        <v>0</v>
      </c>
      <c r="MJA68" s="824">
        <f t="shared" ref="MJA68" si="20911">MJA60*$C$65*$C68</f>
        <v>0</v>
      </c>
      <c r="MJC68" s="824">
        <f t="shared" ref="MJC68" si="20912">MJC60*$C$65*$C68</f>
        <v>0</v>
      </c>
      <c r="MJE68" s="824">
        <f t="shared" ref="MJE68" si="20913">MJE60*$C$65*$C68</f>
        <v>0</v>
      </c>
      <c r="MJG68" s="824">
        <f t="shared" ref="MJG68" si="20914">MJG60*$C$65*$C68</f>
        <v>0</v>
      </c>
      <c r="MJI68" s="824">
        <f t="shared" ref="MJI68" si="20915">MJI60*$C$65*$C68</f>
        <v>0</v>
      </c>
      <c r="MJK68" s="824">
        <f t="shared" ref="MJK68" si="20916">MJK60*$C$65*$C68</f>
        <v>0</v>
      </c>
      <c r="MJM68" s="824">
        <f t="shared" ref="MJM68" si="20917">MJM60*$C$65*$C68</f>
        <v>0</v>
      </c>
      <c r="MJO68" s="824">
        <f t="shared" ref="MJO68" si="20918">MJO60*$C$65*$C68</f>
        <v>0</v>
      </c>
      <c r="MJQ68" s="824">
        <f t="shared" ref="MJQ68" si="20919">MJQ60*$C$65*$C68</f>
        <v>0</v>
      </c>
      <c r="MJS68" s="824">
        <f t="shared" ref="MJS68" si="20920">MJS60*$C$65*$C68</f>
        <v>0</v>
      </c>
      <c r="MJU68" s="824">
        <f t="shared" ref="MJU68" si="20921">MJU60*$C$65*$C68</f>
        <v>0</v>
      </c>
      <c r="MJW68" s="824">
        <f t="shared" ref="MJW68" si="20922">MJW60*$C$65*$C68</f>
        <v>0</v>
      </c>
      <c r="MJY68" s="824">
        <f t="shared" ref="MJY68" si="20923">MJY60*$C$65*$C68</f>
        <v>0</v>
      </c>
      <c r="MKA68" s="824">
        <f t="shared" ref="MKA68" si="20924">MKA60*$C$65*$C68</f>
        <v>0</v>
      </c>
      <c r="MKC68" s="824">
        <f t="shared" ref="MKC68" si="20925">MKC60*$C$65*$C68</f>
        <v>0</v>
      </c>
      <c r="MKE68" s="824">
        <f t="shared" ref="MKE68" si="20926">MKE60*$C$65*$C68</f>
        <v>0</v>
      </c>
      <c r="MKG68" s="824">
        <f t="shared" ref="MKG68" si="20927">MKG60*$C$65*$C68</f>
        <v>0</v>
      </c>
      <c r="MKI68" s="824">
        <f t="shared" ref="MKI68" si="20928">MKI60*$C$65*$C68</f>
        <v>0</v>
      </c>
      <c r="MKK68" s="824">
        <f t="shared" ref="MKK68" si="20929">MKK60*$C$65*$C68</f>
        <v>0</v>
      </c>
      <c r="MKM68" s="824">
        <f t="shared" ref="MKM68" si="20930">MKM60*$C$65*$C68</f>
        <v>0</v>
      </c>
      <c r="MKO68" s="824">
        <f t="shared" ref="MKO68" si="20931">MKO60*$C$65*$C68</f>
        <v>0</v>
      </c>
      <c r="MKQ68" s="824">
        <f t="shared" ref="MKQ68" si="20932">MKQ60*$C$65*$C68</f>
        <v>0</v>
      </c>
      <c r="MKS68" s="824">
        <f t="shared" ref="MKS68" si="20933">MKS60*$C$65*$C68</f>
        <v>0</v>
      </c>
      <c r="MKU68" s="824">
        <f t="shared" ref="MKU68" si="20934">MKU60*$C$65*$C68</f>
        <v>0</v>
      </c>
      <c r="MKW68" s="824">
        <f t="shared" ref="MKW68" si="20935">MKW60*$C$65*$C68</f>
        <v>0</v>
      </c>
      <c r="MKY68" s="824">
        <f t="shared" ref="MKY68" si="20936">MKY60*$C$65*$C68</f>
        <v>0</v>
      </c>
      <c r="MLA68" s="824">
        <f t="shared" ref="MLA68" si="20937">MLA60*$C$65*$C68</f>
        <v>0</v>
      </c>
      <c r="MLC68" s="824">
        <f t="shared" ref="MLC68" si="20938">MLC60*$C$65*$C68</f>
        <v>0</v>
      </c>
      <c r="MLE68" s="824">
        <f t="shared" ref="MLE68" si="20939">MLE60*$C$65*$C68</f>
        <v>0</v>
      </c>
      <c r="MLG68" s="824">
        <f t="shared" ref="MLG68" si="20940">MLG60*$C$65*$C68</f>
        <v>0</v>
      </c>
      <c r="MLI68" s="824">
        <f t="shared" ref="MLI68" si="20941">MLI60*$C$65*$C68</f>
        <v>0</v>
      </c>
      <c r="MLK68" s="824">
        <f t="shared" ref="MLK68" si="20942">MLK60*$C$65*$C68</f>
        <v>0</v>
      </c>
      <c r="MLM68" s="824">
        <f t="shared" ref="MLM68" si="20943">MLM60*$C$65*$C68</f>
        <v>0</v>
      </c>
      <c r="MLO68" s="824">
        <f t="shared" ref="MLO68" si="20944">MLO60*$C$65*$C68</f>
        <v>0</v>
      </c>
      <c r="MLQ68" s="824">
        <f t="shared" ref="MLQ68" si="20945">MLQ60*$C$65*$C68</f>
        <v>0</v>
      </c>
      <c r="MLS68" s="824">
        <f t="shared" ref="MLS68" si="20946">MLS60*$C$65*$C68</f>
        <v>0</v>
      </c>
      <c r="MLU68" s="824">
        <f t="shared" ref="MLU68" si="20947">MLU60*$C$65*$C68</f>
        <v>0</v>
      </c>
      <c r="MLW68" s="824">
        <f t="shared" ref="MLW68" si="20948">MLW60*$C$65*$C68</f>
        <v>0</v>
      </c>
      <c r="MLY68" s="824">
        <f t="shared" ref="MLY68" si="20949">MLY60*$C$65*$C68</f>
        <v>0</v>
      </c>
      <c r="MMA68" s="824">
        <f t="shared" ref="MMA68" si="20950">MMA60*$C$65*$C68</f>
        <v>0</v>
      </c>
      <c r="MMC68" s="824">
        <f t="shared" ref="MMC68" si="20951">MMC60*$C$65*$C68</f>
        <v>0</v>
      </c>
      <c r="MME68" s="824">
        <f t="shared" ref="MME68" si="20952">MME60*$C$65*$C68</f>
        <v>0</v>
      </c>
      <c r="MMG68" s="824">
        <f t="shared" ref="MMG68" si="20953">MMG60*$C$65*$C68</f>
        <v>0</v>
      </c>
      <c r="MMI68" s="824">
        <f t="shared" ref="MMI68" si="20954">MMI60*$C$65*$C68</f>
        <v>0</v>
      </c>
      <c r="MMK68" s="824">
        <f t="shared" ref="MMK68" si="20955">MMK60*$C$65*$C68</f>
        <v>0</v>
      </c>
      <c r="MMM68" s="824">
        <f t="shared" ref="MMM68" si="20956">MMM60*$C$65*$C68</f>
        <v>0</v>
      </c>
      <c r="MMO68" s="824">
        <f t="shared" ref="MMO68" si="20957">MMO60*$C$65*$C68</f>
        <v>0</v>
      </c>
      <c r="MMQ68" s="824">
        <f t="shared" ref="MMQ68" si="20958">MMQ60*$C$65*$C68</f>
        <v>0</v>
      </c>
      <c r="MMS68" s="824">
        <f t="shared" ref="MMS68" si="20959">MMS60*$C$65*$C68</f>
        <v>0</v>
      </c>
      <c r="MMU68" s="824">
        <f t="shared" ref="MMU68" si="20960">MMU60*$C$65*$C68</f>
        <v>0</v>
      </c>
      <c r="MMW68" s="824">
        <f t="shared" ref="MMW68" si="20961">MMW60*$C$65*$C68</f>
        <v>0</v>
      </c>
      <c r="MMY68" s="824">
        <f t="shared" ref="MMY68" si="20962">MMY60*$C$65*$C68</f>
        <v>0</v>
      </c>
      <c r="MNA68" s="824">
        <f t="shared" ref="MNA68" si="20963">MNA60*$C$65*$C68</f>
        <v>0</v>
      </c>
      <c r="MNC68" s="824">
        <f t="shared" ref="MNC68" si="20964">MNC60*$C$65*$C68</f>
        <v>0</v>
      </c>
      <c r="MNE68" s="824">
        <f t="shared" ref="MNE68" si="20965">MNE60*$C$65*$C68</f>
        <v>0</v>
      </c>
      <c r="MNG68" s="824">
        <f t="shared" ref="MNG68" si="20966">MNG60*$C$65*$C68</f>
        <v>0</v>
      </c>
      <c r="MNI68" s="824">
        <f t="shared" ref="MNI68" si="20967">MNI60*$C$65*$C68</f>
        <v>0</v>
      </c>
      <c r="MNK68" s="824">
        <f t="shared" ref="MNK68" si="20968">MNK60*$C$65*$C68</f>
        <v>0</v>
      </c>
      <c r="MNM68" s="824">
        <f t="shared" ref="MNM68" si="20969">MNM60*$C$65*$C68</f>
        <v>0</v>
      </c>
      <c r="MNO68" s="824">
        <f t="shared" ref="MNO68" si="20970">MNO60*$C$65*$C68</f>
        <v>0</v>
      </c>
      <c r="MNQ68" s="824">
        <f t="shared" ref="MNQ68" si="20971">MNQ60*$C$65*$C68</f>
        <v>0</v>
      </c>
      <c r="MNS68" s="824">
        <f t="shared" ref="MNS68" si="20972">MNS60*$C$65*$C68</f>
        <v>0</v>
      </c>
      <c r="MNU68" s="824">
        <f t="shared" ref="MNU68" si="20973">MNU60*$C$65*$C68</f>
        <v>0</v>
      </c>
      <c r="MNW68" s="824">
        <f t="shared" ref="MNW68" si="20974">MNW60*$C$65*$C68</f>
        <v>0</v>
      </c>
      <c r="MNY68" s="824">
        <f t="shared" ref="MNY68" si="20975">MNY60*$C$65*$C68</f>
        <v>0</v>
      </c>
      <c r="MOA68" s="824">
        <f t="shared" ref="MOA68" si="20976">MOA60*$C$65*$C68</f>
        <v>0</v>
      </c>
      <c r="MOC68" s="824">
        <f t="shared" ref="MOC68" si="20977">MOC60*$C$65*$C68</f>
        <v>0</v>
      </c>
      <c r="MOE68" s="824">
        <f t="shared" ref="MOE68" si="20978">MOE60*$C$65*$C68</f>
        <v>0</v>
      </c>
      <c r="MOG68" s="824">
        <f t="shared" ref="MOG68" si="20979">MOG60*$C$65*$C68</f>
        <v>0</v>
      </c>
      <c r="MOI68" s="824">
        <f t="shared" ref="MOI68" si="20980">MOI60*$C$65*$C68</f>
        <v>0</v>
      </c>
      <c r="MOK68" s="824">
        <f t="shared" ref="MOK68" si="20981">MOK60*$C$65*$C68</f>
        <v>0</v>
      </c>
      <c r="MOM68" s="824">
        <f t="shared" ref="MOM68" si="20982">MOM60*$C$65*$C68</f>
        <v>0</v>
      </c>
      <c r="MOO68" s="824">
        <f t="shared" ref="MOO68" si="20983">MOO60*$C$65*$C68</f>
        <v>0</v>
      </c>
      <c r="MOQ68" s="824">
        <f t="shared" ref="MOQ68" si="20984">MOQ60*$C$65*$C68</f>
        <v>0</v>
      </c>
      <c r="MOS68" s="824">
        <f t="shared" ref="MOS68" si="20985">MOS60*$C$65*$C68</f>
        <v>0</v>
      </c>
      <c r="MOU68" s="824">
        <f t="shared" ref="MOU68" si="20986">MOU60*$C$65*$C68</f>
        <v>0</v>
      </c>
      <c r="MOW68" s="824">
        <f t="shared" ref="MOW68" si="20987">MOW60*$C$65*$C68</f>
        <v>0</v>
      </c>
      <c r="MOY68" s="824">
        <f t="shared" ref="MOY68" si="20988">MOY60*$C$65*$C68</f>
        <v>0</v>
      </c>
      <c r="MPA68" s="824">
        <f t="shared" ref="MPA68" si="20989">MPA60*$C$65*$C68</f>
        <v>0</v>
      </c>
      <c r="MPC68" s="824">
        <f t="shared" ref="MPC68" si="20990">MPC60*$C$65*$C68</f>
        <v>0</v>
      </c>
      <c r="MPE68" s="824">
        <f t="shared" ref="MPE68" si="20991">MPE60*$C$65*$C68</f>
        <v>0</v>
      </c>
      <c r="MPG68" s="824">
        <f t="shared" ref="MPG68" si="20992">MPG60*$C$65*$C68</f>
        <v>0</v>
      </c>
      <c r="MPI68" s="824">
        <f t="shared" ref="MPI68" si="20993">MPI60*$C$65*$C68</f>
        <v>0</v>
      </c>
      <c r="MPK68" s="824">
        <f t="shared" ref="MPK68" si="20994">MPK60*$C$65*$C68</f>
        <v>0</v>
      </c>
      <c r="MPM68" s="824">
        <f t="shared" ref="MPM68" si="20995">MPM60*$C$65*$C68</f>
        <v>0</v>
      </c>
      <c r="MPO68" s="824">
        <f t="shared" ref="MPO68" si="20996">MPO60*$C$65*$C68</f>
        <v>0</v>
      </c>
      <c r="MPQ68" s="824">
        <f t="shared" ref="MPQ68" si="20997">MPQ60*$C$65*$C68</f>
        <v>0</v>
      </c>
      <c r="MPS68" s="824">
        <f t="shared" ref="MPS68" si="20998">MPS60*$C$65*$C68</f>
        <v>0</v>
      </c>
      <c r="MPU68" s="824">
        <f t="shared" ref="MPU68" si="20999">MPU60*$C$65*$C68</f>
        <v>0</v>
      </c>
      <c r="MPW68" s="824">
        <f t="shared" ref="MPW68" si="21000">MPW60*$C$65*$C68</f>
        <v>0</v>
      </c>
      <c r="MPY68" s="824">
        <f t="shared" ref="MPY68" si="21001">MPY60*$C$65*$C68</f>
        <v>0</v>
      </c>
      <c r="MQA68" s="824">
        <f t="shared" ref="MQA68" si="21002">MQA60*$C$65*$C68</f>
        <v>0</v>
      </c>
      <c r="MQC68" s="824">
        <f t="shared" ref="MQC68" si="21003">MQC60*$C$65*$C68</f>
        <v>0</v>
      </c>
      <c r="MQE68" s="824">
        <f t="shared" ref="MQE68" si="21004">MQE60*$C$65*$C68</f>
        <v>0</v>
      </c>
      <c r="MQG68" s="824">
        <f t="shared" ref="MQG68" si="21005">MQG60*$C$65*$C68</f>
        <v>0</v>
      </c>
      <c r="MQI68" s="824">
        <f t="shared" ref="MQI68" si="21006">MQI60*$C$65*$C68</f>
        <v>0</v>
      </c>
      <c r="MQK68" s="824">
        <f t="shared" ref="MQK68" si="21007">MQK60*$C$65*$C68</f>
        <v>0</v>
      </c>
      <c r="MQM68" s="824">
        <f t="shared" ref="MQM68" si="21008">MQM60*$C$65*$C68</f>
        <v>0</v>
      </c>
      <c r="MQO68" s="824">
        <f t="shared" ref="MQO68" si="21009">MQO60*$C$65*$C68</f>
        <v>0</v>
      </c>
      <c r="MQQ68" s="824">
        <f t="shared" ref="MQQ68" si="21010">MQQ60*$C$65*$C68</f>
        <v>0</v>
      </c>
      <c r="MQS68" s="824">
        <f t="shared" ref="MQS68" si="21011">MQS60*$C$65*$C68</f>
        <v>0</v>
      </c>
      <c r="MQU68" s="824">
        <f t="shared" ref="MQU68" si="21012">MQU60*$C$65*$C68</f>
        <v>0</v>
      </c>
      <c r="MQW68" s="824">
        <f t="shared" ref="MQW68" si="21013">MQW60*$C$65*$C68</f>
        <v>0</v>
      </c>
      <c r="MQY68" s="824">
        <f t="shared" ref="MQY68" si="21014">MQY60*$C$65*$C68</f>
        <v>0</v>
      </c>
      <c r="MRA68" s="824">
        <f t="shared" ref="MRA68" si="21015">MRA60*$C$65*$C68</f>
        <v>0</v>
      </c>
      <c r="MRC68" s="824">
        <f t="shared" ref="MRC68" si="21016">MRC60*$C$65*$C68</f>
        <v>0</v>
      </c>
      <c r="MRE68" s="824">
        <f t="shared" ref="MRE68" si="21017">MRE60*$C$65*$C68</f>
        <v>0</v>
      </c>
      <c r="MRG68" s="824">
        <f t="shared" ref="MRG68" si="21018">MRG60*$C$65*$C68</f>
        <v>0</v>
      </c>
      <c r="MRI68" s="824">
        <f t="shared" ref="MRI68" si="21019">MRI60*$C$65*$C68</f>
        <v>0</v>
      </c>
      <c r="MRK68" s="824">
        <f t="shared" ref="MRK68" si="21020">MRK60*$C$65*$C68</f>
        <v>0</v>
      </c>
      <c r="MRM68" s="824">
        <f t="shared" ref="MRM68" si="21021">MRM60*$C$65*$C68</f>
        <v>0</v>
      </c>
      <c r="MRO68" s="824">
        <f t="shared" ref="MRO68" si="21022">MRO60*$C$65*$C68</f>
        <v>0</v>
      </c>
      <c r="MRQ68" s="824">
        <f t="shared" ref="MRQ68" si="21023">MRQ60*$C$65*$C68</f>
        <v>0</v>
      </c>
      <c r="MRS68" s="824">
        <f t="shared" ref="MRS68" si="21024">MRS60*$C$65*$C68</f>
        <v>0</v>
      </c>
      <c r="MRU68" s="824">
        <f t="shared" ref="MRU68" si="21025">MRU60*$C$65*$C68</f>
        <v>0</v>
      </c>
      <c r="MRW68" s="824">
        <f t="shared" ref="MRW68" si="21026">MRW60*$C$65*$C68</f>
        <v>0</v>
      </c>
      <c r="MRY68" s="824">
        <f t="shared" ref="MRY68" si="21027">MRY60*$C$65*$C68</f>
        <v>0</v>
      </c>
      <c r="MSA68" s="824">
        <f t="shared" ref="MSA68" si="21028">MSA60*$C$65*$C68</f>
        <v>0</v>
      </c>
      <c r="MSC68" s="824">
        <f t="shared" ref="MSC68" si="21029">MSC60*$C$65*$C68</f>
        <v>0</v>
      </c>
      <c r="MSE68" s="824">
        <f t="shared" ref="MSE68" si="21030">MSE60*$C$65*$C68</f>
        <v>0</v>
      </c>
      <c r="MSG68" s="824">
        <f t="shared" ref="MSG68" si="21031">MSG60*$C$65*$C68</f>
        <v>0</v>
      </c>
      <c r="MSI68" s="824">
        <f t="shared" ref="MSI68" si="21032">MSI60*$C$65*$C68</f>
        <v>0</v>
      </c>
      <c r="MSK68" s="824">
        <f t="shared" ref="MSK68" si="21033">MSK60*$C$65*$C68</f>
        <v>0</v>
      </c>
      <c r="MSM68" s="824">
        <f t="shared" ref="MSM68" si="21034">MSM60*$C$65*$C68</f>
        <v>0</v>
      </c>
      <c r="MSO68" s="824">
        <f t="shared" ref="MSO68" si="21035">MSO60*$C$65*$C68</f>
        <v>0</v>
      </c>
      <c r="MSQ68" s="824">
        <f t="shared" ref="MSQ68" si="21036">MSQ60*$C$65*$C68</f>
        <v>0</v>
      </c>
      <c r="MSS68" s="824">
        <f t="shared" ref="MSS68" si="21037">MSS60*$C$65*$C68</f>
        <v>0</v>
      </c>
      <c r="MSU68" s="824">
        <f t="shared" ref="MSU68" si="21038">MSU60*$C$65*$C68</f>
        <v>0</v>
      </c>
      <c r="MSW68" s="824">
        <f t="shared" ref="MSW68" si="21039">MSW60*$C$65*$C68</f>
        <v>0</v>
      </c>
      <c r="MSY68" s="824">
        <f t="shared" ref="MSY68" si="21040">MSY60*$C$65*$C68</f>
        <v>0</v>
      </c>
      <c r="MTA68" s="824">
        <f t="shared" ref="MTA68" si="21041">MTA60*$C$65*$C68</f>
        <v>0</v>
      </c>
      <c r="MTC68" s="824">
        <f t="shared" ref="MTC68" si="21042">MTC60*$C$65*$C68</f>
        <v>0</v>
      </c>
      <c r="MTE68" s="824">
        <f t="shared" ref="MTE68" si="21043">MTE60*$C$65*$C68</f>
        <v>0</v>
      </c>
      <c r="MTG68" s="824">
        <f t="shared" ref="MTG68" si="21044">MTG60*$C$65*$C68</f>
        <v>0</v>
      </c>
      <c r="MTI68" s="824">
        <f t="shared" ref="MTI68" si="21045">MTI60*$C$65*$C68</f>
        <v>0</v>
      </c>
      <c r="MTK68" s="824">
        <f t="shared" ref="MTK68" si="21046">MTK60*$C$65*$C68</f>
        <v>0</v>
      </c>
      <c r="MTM68" s="824">
        <f t="shared" ref="MTM68" si="21047">MTM60*$C$65*$C68</f>
        <v>0</v>
      </c>
      <c r="MTO68" s="824">
        <f t="shared" ref="MTO68" si="21048">MTO60*$C$65*$C68</f>
        <v>0</v>
      </c>
      <c r="MTQ68" s="824">
        <f t="shared" ref="MTQ68" si="21049">MTQ60*$C$65*$C68</f>
        <v>0</v>
      </c>
      <c r="MTS68" s="824">
        <f t="shared" ref="MTS68" si="21050">MTS60*$C$65*$C68</f>
        <v>0</v>
      </c>
      <c r="MTU68" s="824">
        <f t="shared" ref="MTU68" si="21051">MTU60*$C$65*$C68</f>
        <v>0</v>
      </c>
      <c r="MTW68" s="824">
        <f t="shared" ref="MTW68" si="21052">MTW60*$C$65*$C68</f>
        <v>0</v>
      </c>
      <c r="MTY68" s="824">
        <f t="shared" ref="MTY68" si="21053">MTY60*$C$65*$C68</f>
        <v>0</v>
      </c>
      <c r="MUA68" s="824">
        <f t="shared" ref="MUA68" si="21054">MUA60*$C$65*$C68</f>
        <v>0</v>
      </c>
      <c r="MUC68" s="824">
        <f t="shared" ref="MUC68" si="21055">MUC60*$C$65*$C68</f>
        <v>0</v>
      </c>
      <c r="MUE68" s="824">
        <f t="shared" ref="MUE68" si="21056">MUE60*$C$65*$C68</f>
        <v>0</v>
      </c>
      <c r="MUG68" s="824">
        <f t="shared" ref="MUG68" si="21057">MUG60*$C$65*$C68</f>
        <v>0</v>
      </c>
      <c r="MUI68" s="824">
        <f t="shared" ref="MUI68" si="21058">MUI60*$C$65*$C68</f>
        <v>0</v>
      </c>
      <c r="MUK68" s="824">
        <f t="shared" ref="MUK68" si="21059">MUK60*$C$65*$C68</f>
        <v>0</v>
      </c>
      <c r="MUM68" s="824">
        <f t="shared" ref="MUM68" si="21060">MUM60*$C$65*$C68</f>
        <v>0</v>
      </c>
      <c r="MUO68" s="824">
        <f t="shared" ref="MUO68" si="21061">MUO60*$C$65*$C68</f>
        <v>0</v>
      </c>
      <c r="MUQ68" s="824">
        <f t="shared" ref="MUQ68" si="21062">MUQ60*$C$65*$C68</f>
        <v>0</v>
      </c>
      <c r="MUS68" s="824">
        <f t="shared" ref="MUS68" si="21063">MUS60*$C$65*$C68</f>
        <v>0</v>
      </c>
      <c r="MUU68" s="824">
        <f t="shared" ref="MUU68" si="21064">MUU60*$C$65*$C68</f>
        <v>0</v>
      </c>
      <c r="MUW68" s="824">
        <f t="shared" ref="MUW68" si="21065">MUW60*$C$65*$C68</f>
        <v>0</v>
      </c>
      <c r="MUY68" s="824">
        <f t="shared" ref="MUY68" si="21066">MUY60*$C$65*$C68</f>
        <v>0</v>
      </c>
      <c r="MVA68" s="824">
        <f t="shared" ref="MVA68" si="21067">MVA60*$C$65*$C68</f>
        <v>0</v>
      </c>
      <c r="MVC68" s="824">
        <f t="shared" ref="MVC68" si="21068">MVC60*$C$65*$C68</f>
        <v>0</v>
      </c>
      <c r="MVE68" s="824">
        <f t="shared" ref="MVE68" si="21069">MVE60*$C$65*$C68</f>
        <v>0</v>
      </c>
      <c r="MVG68" s="824">
        <f t="shared" ref="MVG68" si="21070">MVG60*$C$65*$C68</f>
        <v>0</v>
      </c>
      <c r="MVI68" s="824">
        <f t="shared" ref="MVI68" si="21071">MVI60*$C$65*$C68</f>
        <v>0</v>
      </c>
      <c r="MVK68" s="824">
        <f t="shared" ref="MVK68" si="21072">MVK60*$C$65*$C68</f>
        <v>0</v>
      </c>
      <c r="MVM68" s="824">
        <f t="shared" ref="MVM68" si="21073">MVM60*$C$65*$C68</f>
        <v>0</v>
      </c>
      <c r="MVO68" s="824">
        <f t="shared" ref="MVO68" si="21074">MVO60*$C$65*$C68</f>
        <v>0</v>
      </c>
      <c r="MVQ68" s="824">
        <f t="shared" ref="MVQ68" si="21075">MVQ60*$C$65*$C68</f>
        <v>0</v>
      </c>
      <c r="MVS68" s="824">
        <f t="shared" ref="MVS68" si="21076">MVS60*$C$65*$C68</f>
        <v>0</v>
      </c>
      <c r="MVU68" s="824">
        <f t="shared" ref="MVU68" si="21077">MVU60*$C$65*$C68</f>
        <v>0</v>
      </c>
      <c r="MVW68" s="824">
        <f t="shared" ref="MVW68" si="21078">MVW60*$C$65*$C68</f>
        <v>0</v>
      </c>
      <c r="MVY68" s="824">
        <f t="shared" ref="MVY68" si="21079">MVY60*$C$65*$C68</f>
        <v>0</v>
      </c>
      <c r="MWA68" s="824">
        <f t="shared" ref="MWA68" si="21080">MWA60*$C$65*$C68</f>
        <v>0</v>
      </c>
      <c r="MWC68" s="824">
        <f t="shared" ref="MWC68" si="21081">MWC60*$C$65*$C68</f>
        <v>0</v>
      </c>
      <c r="MWE68" s="824">
        <f t="shared" ref="MWE68" si="21082">MWE60*$C$65*$C68</f>
        <v>0</v>
      </c>
      <c r="MWG68" s="824">
        <f t="shared" ref="MWG68" si="21083">MWG60*$C$65*$C68</f>
        <v>0</v>
      </c>
      <c r="MWI68" s="824">
        <f t="shared" ref="MWI68" si="21084">MWI60*$C$65*$C68</f>
        <v>0</v>
      </c>
      <c r="MWK68" s="824">
        <f t="shared" ref="MWK68" si="21085">MWK60*$C$65*$C68</f>
        <v>0</v>
      </c>
      <c r="MWM68" s="824">
        <f t="shared" ref="MWM68" si="21086">MWM60*$C$65*$C68</f>
        <v>0</v>
      </c>
      <c r="MWO68" s="824">
        <f t="shared" ref="MWO68" si="21087">MWO60*$C$65*$C68</f>
        <v>0</v>
      </c>
      <c r="MWQ68" s="824">
        <f t="shared" ref="MWQ68" si="21088">MWQ60*$C$65*$C68</f>
        <v>0</v>
      </c>
      <c r="MWS68" s="824">
        <f t="shared" ref="MWS68" si="21089">MWS60*$C$65*$C68</f>
        <v>0</v>
      </c>
      <c r="MWU68" s="824">
        <f t="shared" ref="MWU68" si="21090">MWU60*$C$65*$C68</f>
        <v>0</v>
      </c>
      <c r="MWW68" s="824">
        <f t="shared" ref="MWW68" si="21091">MWW60*$C$65*$C68</f>
        <v>0</v>
      </c>
      <c r="MWY68" s="824">
        <f t="shared" ref="MWY68" si="21092">MWY60*$C$65*$C68</f>
        <v>0</v>
      </c>
      <c r="MXA68" s="824">
        <f t="shared" ref="MXA68" si="21093">MXA60*$C$65*$C68</f>
        <v>0</v>
      </c>
      <c r="MXC68" s="824">
        <f t="shared" ref="MXC68" si="21094">MXC60*$C$65*$C68</f>
        <v>0</v>
      </c>
      <c r="MXE68" s="824">
        <f t="shared" ref="MXE68" si="21095">MXE60*$C$65*$C68</f>
        <v>0</v>
      </c>
      <c r="MXG68" s="824">
        <f t="shared" ref="MXG68" si="21096">MXG60*$C$65*$C68</f>
        <v>0</v>
      </c>
      <c r="MXI68" s="824">
        <f t="shared" ref="MXI68" si="21097">MXI60*$C$65*$C68</f>
        <v>0</v>
      </c>
      <c r="MXK68" s="824">
        <f t="shared" ref="MXK68" si="21098">MXK60*$C$65*$C68</f>
        <v>0</v>
      </c>
      <c r="MXM68" s="824">
        <f t="shared" ref="MXM68" si="21099">MXM60*$C$65*$C68</f>
        <v>0</v>
      </c>
      <c r="MXO68" s="824">
        <f t="shared" ref="MXO68" si="21100">MXO60*$C$65*$C68</f>
        <v>0</v>
      </c>
      <c r="MXQ68" s="824">
        <f t="shared" ref="MXQ68" si="21101">MXQ60*$C$65*$C68</f>
        <v>0</v>
      </c>
      <c r="MXS68" s="824">
        <f t="shared" ref="MXS68" si="21102">MXS60*$C$65*$C68</f>
        <v>0</v>
      </c>
      <c r="MXU68" s="824">
        <f t="shared" ref="MXU68" si="21103">MXU60*$C$65*$C68</f>
        <v>0</v>
      </c>
      <c r="MXW68" s="824">
        <f t="shared" ref="MXW68" si="21104">MXW60*$C$65*$C68</f>
        <v>0</v>
      </c>
      <c r="MXY68" s="824">
        <f t="shared" ref="MXY68" si="21105">MXY60*$C$65*$C68</f>
        <v>0</v>
      </c>
      <c r="MYA68" s="824">
        <f t="shared" ref="MYA68" si="21106">MYA60*$C$65*$C68</f>
        <v>0</v>
      </c>
      <c r="MYC68" s="824">
        <f t="shared" ref="MYC68" si="21107">MYC60*$C$65*$C68</f>
        <v>0</v>
      </c>
      <c r="MYE68" s="824">
        <f t="shared" ref="MYE68" si="21108">MYE60*$C$65*$C68</f>
        <v>0</v>
      </c>
      <c r="MYG68" s="824">
        <f t="shared" ref="MYG68" si="21109">MYG60*$C$65*$C68</f>
        <v>0</v>
      </c>
      <c r="MYI68" s="824">
        <f t="shared" ref="MYI68" si="21110">MYI60*$C$65*$C68</f>
        <v>0</v>
      </c>
      <c r="MYK68" s="824">
        <f t="shared" ref="MYK68" si="21111">MYK60*$C$65*$C68</f>
        <v>0</v>
      </c>
      <c r="MYM68" s="824">
        <f t="shared" ref="MYM68" si="21112">MYM60*$C$65*$C68</f>
        <v>0</v>
      </c>
      <c r="MYO68" s="824">
        <f t="shared" ref="MYO68" si="21113">MYO60*$C$65*$C68</f>
        <v>0</v>
      </c>
      <c r="MYQ68" s="824">
        <f t="shared" ref="MYQ68" si="21114">MYQ60*$C$65*$C68</f>
        <v>0</v>
      </c>
      <c r="MYS68" s="824">
        <f t="shared" ref="MYS68" si="21115">MYS60*$C$65*$C68</f>
        <v>0</v>
      </c>
      <c r="MYU68" s="824">
        <f t="shared" ref="MYU68" si="21116">MYU60*$C$65*$C68</f>
        <v>0</v>
      </c>
      <c r="MYW68" s="824">
        <f t="shared" ref="MYW68" si="21117">MYW60*$C$65*$C68</f>
        <v>0</v>
      </c>
      <c r="MYY68" s="824">
        <f t="shared" ref="MYY68" si="21118">MYY60*$C$65*$C68</f>
        <v>0</v>
      </c>
      <c r="MZA68" s="824">
        <f t="shared" ref="MZA68" si="21119">MZA60*$C$65*$C68</f>
        <v>0</v>
      </c>
      <c r="MZC68" s="824">
        <f t="shared" ref="MZC68" si="21120">MZC60*$C$65*$C68</f>
        <v>0</v>
      </c>
      <c r="MZE68" s="824">
        <f t="shared" ref="MZE68" si="21121">MZE60*$C$65*$C68</f>
        <v>0</v>
      </c>
      <c r="MZG68" s="824">
        <f t="shared" ref="MZG68" si="21122">MZG60*$C$65*$C68</f>
        <v>0</v>
      </c>
      <c r="MZI68" s="824">
        <f t="shared" ref="MZI68" si="21123">MZI60*$C$65*$C68</f>
        <v>0</v>
      </c>
      <c r="MZK68" s="824">
        <f t="shared" ref="MZK68" si="21124">MZK60*$C$65*$C68</f>
        <v>0</v>
      </c>
      <c r="MZM68" s="824">
        <f t="shared" ref="MZM68" si="21125">MZM60*$C$65*$C68</f>
        <v>0</v>
      </c>
      <c r="MZO68" s="824">
        <f t="shared" ref="MZO68" si="21126">MZO60*$C$65*$C68</f>
        <v>0</v>
      </c>
      <c r="MZQ68" s="824">
        <f t="shared" ref="MZQ68" si="21127">MZQ60*$C$65*$C68</f>
        <v>0</v>
      </c>
      <c r="MZS68" s="824">
        <f t="shared" ref="MZS68" si="21128">MZS60*$C$65*$C68</f>
        <v>0</v>
      </c>
      <c r="MZU68" s="824">
        <f t="shared" ref="MZU68" si="21129">MZU60*$C$65*$C68</f>
        <v>0</v>
      </c>
      <c r="MZW68" s="824">
        <f t="shared" ref="MZW68" si="21130">MZW60*$C$65*$C68</f>
        <v>0</v>
      </c>
      <c r="MZY68" s="824">
        <f t="shared" ref="MZY68" si="21131">MZY60*$C$65*$C68</f>
        <v>0</v>
      </c>
      <c r="NAA68" s="824">
        <f t="shared" ref="NAA68" si="21132">NAA60*$C$65*$C68</f>
        <v>0</v>
      </c>
      <c r="NAC68" s="824">
        <f t="shared" ref="NAC68" si="21133">NAC60*$C$65*$C68</f>
        <v>0</v>
      </c>
      <c r="NAE68" s="824">
        <f t="shared" ref="NAE68" si="21134">NAE60*$C$65*$C68</f>
        <v>0</v>
      </c>
      <c r="NAG68" s="824">
        <f t="shared" ref="NAG68" si="21135">NAG60*$C$65*$C68</f>
        <v>0</v>
      </c>
      <c r="NAI68" s="824">
        <f t="shared" ref="NAI68" si="21136">NAI60*$C$65*$C68</f>
        <v>0</v>
      </c>
      <c r="NAK68" s="824">
        <f t="shared" ref="NAK68" si="21137">NAK60*$C$65*$C68</f>
        <v>0</v>
      </c>
      <c r="NAM68" s="824">
        <f t="shared" ref="NAM68" si="21138">NAM60*$C$65*$C68</f>
        <v>0</v>
      </c>
      <c r="NAO68" s="824">
        <f t="shared" ref="NAO68" si="21139">NAO60*$C$65*$C68</f>
        <v>0</v>
      </c>
      <c r="NAQ68" s="824">
        <f t="shared" ref="NAQ68" si="21140">NAQ60*$C$65*$C68</f>
        <v>0</v>
      </c>
      <c r="NAS68" s="824">
        <f t="shared" ref="NAS68" si="21141">NAS60*$C$65*$C68</f>
        <v>0</v>
      </c>
      <c r="NAU68" s="824">
        <f t="shared" ref="NAU68" si="21142">NAU60*$C$65*$C68</f>
        <v>0</v>
      </c>
      <c r="NAW68" s="824">
        <f t="shared" ref="NAW68" si="21143">NAW60*$C$65*$C68</f>
        <v>0</v>
      </c>
      <c r="NAY68" s="824">
        <f t="shared" ref="NAY68" si="21144">NAY60*$C$65*$C68</f>
        <v>0</v>
      </c>
      <c r="NBA68" s="824">
        <f t="shared" ref="NBA68" si="21145">NBA60*$C$65*$C68</f>
        <v>0</v>
      </c>
      <c r="NBC68" s="824">
        <f t="shared" ref="NBC68" si="21146">NBC60*$C$65*$C68</f>
        <v>0</v>
      </c>
      <c r="NBE68" s="824">
        <f t="shared" ref="NBE68" si="21147">NBE60*$C$65*$C68</f>
        <v>0</v>
      </c>
      <c r="NBG68" s="824">
        <f t="shared" ref="NBG68" si="21148">NBG60*$C$65*$C68</f>
        <v>0</v>
      </c>
      <c r="NBI68" s="824">
        <f t="shared" ref="NBI68" si="21149">NBI60*$C$65*$C68</f>
        <v>0</v>
      </c>
      <c r="NBK68" s="824">
        <f t="shared" ref="NBK68" si="21150">NBK60*$C$65*$C68</f>
        <v>0</v>
      </c>
      <c r="NBM68" s="824">
        <f t="shared" ref="NBM68" si="21151">NBM60*$C$65*$C68</f>
        <v>0</v>
      </c>
      <c r="NBO68" s="824">
        <f t="shared" ref="NBO68" si="21152">NBO60*$C$65*$C68</f>
        <v>0</v>
      </c>
      <c r="NBQ68" s="824">
        <f t="shared" ref="NBQ68" si="21153">NBQ60*$C$65*$C68</f>
        <v>0</v>
      </c>
      <c r="NBS68" s="824">
        <f t="shared" ref="NBS68" si="21154">NBS60*$C$65*$C68</f>
        <v>0</v>
      </c>
      <c r="NBU68" s="824">
        <f t="shared" ref="NBU68" si="21155">NBU60*$C$65*$C68</f>
        <v>0</v>
      </c>
      <c r="NBW68" s="824">
        <f t="shared" ref="NBW68" si="21156">NBW60*$C$65*$C68</f>
        <v>0</v>
      </c>
      <c r="NBY68" s="824">
        <f t="shared" ref="NBY68" si="21157">NBY60*$C$65*$C68</f>
        <v>0</v>
      </c>
      <c r="NCA68" s="824">
        <f t="shared" ref="NCA68" si="21158">NCA60*$C$65*$C68</f>
        <v>0</v>
      </c>
      <c r="NCC68" s="824">
        <f t="shared" ref="NCC68" si="21159">NCC60*$C$65*$C68</f>
        <v>0</v>
      </c>
      <c r="NCE68" s="824">
        <f t="shared" ref="NCE68" si="21160">NCE60*$C$65*$C68</f>
        <v>0</v>
      </c>
      <c r="NCG68" s="824">
        <f t="shared" ref="NCG68" si="21161">NCG60*$C$65*$C68</f>
        <v>0</v>
      </c>
      <c r="NCI68" s="824">
        <f t="shared" ref="NCI68" si="21162">NCI60*$C$65*$C68</f>
        <v>0</v>
      </c>
      <c r="NCK68" s="824">
        <f t="shared" ref="NCK68" si="21163">NCK60*$C$65*$C68</f>
        <v>0</v>
      </c>
      <c r="NCM68" s="824">
        <f t="shared" ref="NCM68" si="21164">NCM60*$C$65*$C68</f>
        <v>0</v>
      </c>
      <c r="NCO68" s="824">
        <f t="shared" ref="NCO68" si="21165">NCO60*$C$65*$C68</f>
        <v>0</v>
      </c>
      <c r="NCQ68" s="824">
        <f t="shared" ref="NCQ68" si="21166">NCQ60*$C$65*$C68</f>
        <v>0</v>
      </c>
      <c r="NCS68" s="824">
        <f t="shared" ref="NCS68" si="21167">NCS60*$C$65*$C68</f>
        <v>0</v>
      </c>
      <c r="NCU68" s="824">
        <f t="shared" ref="NCU68" si="21168">NCU60*$C$65*$C68</f>
        <v>0</v>
      </c>
      <c r="NCW68" s="824">
        <f t="shared" ref="NCW68" si="21169">NCW60*$C$65*$C68</f>
        <v>0</v>
      </c>
      <c r="NCY68" s="824">
        <f t="shared" ref="NCY68" si="21170">NCY60*$C$65*$C68</f>
        <v>0</v>
      </c>
      <c r="NDA68" s="824">
        <f t="shared" ref="NDA68" si="21171">NDA60*$C$65*$C68</f>
        <v>0</v>
      </c>
      <c r="NDC68" s="824">
        <f t="shared" ref="NDC68" si="21172">NDC60*$C$65*$C68</f>
        <v>0</v>
      </c>
      <c r="NDE68" s="824">
        <f t="shared" ref="NDE68" si="21173">NDE60*$C$65*$C68</f>
        <v>0</v>
      </c>
      <c r="NDG68" s="824">
        <f t="shared" ref="NDG68" si="21174">NDG60*$C$65*$C68</f>
        <v>0</v>
      </c>
      <c r="NDI68" s="824">
        <f t="shared" ref="NDI68" si="21175">NDI60*$C$65*$C68</f>
        <v>0</v>
      </c>
      <c r="NDK68" s="824">
        <f t="shared" ref="NDK68" si="21176">NDK60*$C$65*$C68</f>
        <v>0</v>
      </c>
      <c r="NDM68" s="824">
        <f t="shared" ref="NDM68" si="21177">NDM60*$C$65*$C68</f>
        <v>0</v>
      </c>
      <c r="NDO68" s="824">
        <f t="shared" ref="NDO68" si="21178">NDO60*$C$65*$C68</f>
        <v>0</v>
      </c>
      <c r="NDQ68" s="824">
        <f t="shared" ref="NDQ68" si="21179">NDQ60*$C$65*$C68</f>
        <v>0</v>
      </c>
      <c r="NDS68" s="824">
        <f t="shared" ref="NDS68" si="21180">NDS60*$C$65*$C68</f>
        <v>0</v>
      </c>
      <c r="NDU68" s="824">
        <f t="shared" ref="NDU68" si="21181">NDU60*$C$65*$C68</f>
        <v>0</v>
      </c>
      <c r="NDW68" s="824">
        <f t="shared" ref="NDW68" si="21182">NDW60*$C$65*$C68</f>
        <v>0</v>
      </c>
      <c r="NDY68" s="824">
        <f t="shared" ref="NDY68" si="21183">NDY60*$C$65*$C68</f>
        <v>0</v>
      </c>
      <c r="NEA68" s="824">
        <f t="shared" ref="NEA68" si="21184">NEA60*$C$65*$C68</f>
        <v>0</v>
      </c>
      <c r="NEC68" s="824">
        <f t="shared" ref="NEC68" si="21185">NEC60*$C$65*$C68</f>
        <v>0</v>
      </c>
      <c r="NEE68" s="824">
        <f t="shared" ref="NEE68" si="21186">NEE60*$C$65*$C68</f>
        <v>0</v>
      </c>
      <c r="NEG68" s="824">
        <f t="shared" ref="NEG68" si="21187">NEG60*$C$65*$C68</f>
        <v>0</v>
      </c>
      <c r="NEI68" s="824">
        <f t="shared" ref="NEI68" si="21188">NEI60*$C$65*$C68</f>
        <v>0</v>
      </c>
      <c r="NEK68" s="824">
        <f t="shared" ref="NEK68" si="21189">NEK60*$C$65*$C68</f>
        <v>0</v>
      </c>
      <c r="NEM68" s="824">
        <f t="shared" ref="NEM68" si="21190">NEM60*$C$65*$C68</f>
        <v>0</v>
      </c>
      <c r="NEO68" s="824">
        <f t="shared" ref="NEO68" si="21191">NEO60*$C$65*$C68</f>
        <v>0</v>
      </c>
      <c r="NEQ68" s="824">
        <f t="shared" ref="NEQ68" si="21192">NEQ60*$C$65*$C68</f>
        <v>0</v>
      </c>
      <c r="NES68" s="824">
        <f t="shared" ref="NES68" si="21193">NES60*$C$65*$C68</f>
        <v>0</v>
      </c>
      <c r="NEU68" s="824">
        <f t="shared" ref="NEU68" si="21194">NEU60*$C$65*$C68</f>
        <v>0</v>
      </c>
      <c r="NEW68" s="824">
        <f t="shared" ref="NEW68" si="21195">NEW60*$C$65*$C68</f>
        <v>0</v>
      </c>
      <c r="NEY68" s="824">
        <f t="shared" ref="NEY68" si="21196">NEY60*$C$65*$C68</f>
        <v>0</v>
      </c>
      <c r="NFA68" s="824">
        <f t="shared" ref="NFA68" si="21197">NFA60*$C$65*$C68</f>
        <v>0</v>
      </c>
      <c r="NFC68" s="824">
        <f t="shared" ref="NFC68" si="21198">NFC60*$C$65*$C68</f>
        <v>0</v>
      </c>
      <c r="NFE68" s="824">
        <f t="shared" ref="NFE68" si="21199">NFE60*$C$65*$C68</f>
        <v>0</v>
      </c>
      <c r="NFG68" s="824">
        <f t="shared" ref="NFG68" si="21200">NFG60*$C$65*$C68</f>
        <v>0</v>
      </c>
      <c r="NFI68" s="824">
        <f t="shared" ref="NFI68" si="21201">NFI60*$C$65*$C68</f>
        <v>0</v>
      </c>
      <c r="NFK68" s="824">
        <f t="shared" ref="NFK68" si="21202">NFK60*$C$65*$C68</f>
        <v>0</v>
      </c>
      <c r="NFM68" s="824">
        <f t="shared" ref="NFM68" si="21203">NFM60*$C$65*$C68</f>
        <v>0</v>
      </c>
      <c r="NFO68" s="824">
        <f t="shared" ref="NFO68" si="21204">NFO60*$C$65*$C68</f>
        <v>0</v>
      </c>
      <c r="NFQ68" s="824">
        <f t="shared" ref="NFQ68" si="21205">NFQ60*$C$65*$C68</f>
        <v>0</v>
      </c>
      <c r="NFS68" s="824">
        <f t="shared" ref="NFS68" si="21206">NFS60*$C$65*$C68</f>
        <v>0</v>
      </c>
      <c r="NFU68" s="824">
        <f t="shared" ref="NFU68" si="21207">NFU60*$C$65*$C68</f>
        <v>0</v>
      </c>
      <c r="NFW68" s="824">
        <f t="shared" ref="NFW68" si="21208">NFW60*$C$65*$C68</f>
        <v>0</v>
      </c>
      <c r="NFY68" s="824">
        <f t="shared" ref="NFY68" si="21209">NFY60*$C$65*$C68</f>
        <v>0</v>
      </c>
      <c r="NGA68" s="824">
        <f t="shared" ref="NGA68" si="21210">NGA60*$C$65*$C68</f>
        <v>0</v>
      </c>
      <c r="NGC68" s="824">
        <f t="shared" ref="NGC68" si="21211">NGC60*$C$65*$C68</f>
        <v>0</v>
      </c>
      <c r="NGE68" s="824">
        <f t="shared" ref="NGE68" si="21212">NGE60*$C$65*$C68</f>
        <v>0</v>
      </c>
      <c r="NGG68" s="824">
        <f t="shared" ref="NGG68" si="21213">NGG60*$C$65*$C68</f>
        <v>0</v>
      </c>
      <c r="NGI68" s="824">
        <f t="shared" ref="NGI68" si="21214">NGI60*$C$65*$C68</f>
        <v>0</v>
      </c>
      <c r="NGK68" s="824">
        <f t="shared" ref="NGK68" si="21215">NGK60*$C$65*$C68</f>
        <v>0</v>
      </c>
      <c r="NGM68" s="824">
        <f t="shared" ref="NGM68" si="21216">NGM60*$C$65*$C68</f>
        <v>0</v>
      </c>
      <c r="NGO68" s="824">
        <f t="shared" ref="NGO68" si="21217">NGO60*$C$65*$C68</f>
        <v>0</v>
      </c>
      <c r="NGQ68" s="824">
        <f t="shared" ref="NGQ68" si="21218">NGQ60*$C$65*$C68</f>
        <v>0</v>
      </c>
      <c r="NGS68" s="824">
        <f t="shared" ref="NGS68" si="21219">NGS60*$C$65*$C68</f>
        <v>0</v>
      </c>
      <c r="NGU68" s="824">
        <f t="shared" ref="NGU68" si="21220">NGU60*$C$65*$C68</f>
        <v>0</v>
      </c>
      <c r="NGW68" s="824">
        <f t="shared" ref="NGW68" si="21221">NGW60*$C$65*$C68</f>
        <v>0</v>
      </c>
      <c r="NGY68" s="824">
        <f t="shared" ref="NGY68" si="21222">NGY60*$C$65*$C68</f>
        <v>0</v>
      </c>
      <c r="NHA68" s="824">
        <f t="shared" ref="NHA68" si="21223">NHA60*$C$65*$C68</f>
        <v>0</v>
      </c>
      <c r="NHC68" s="824">
        <f t="shared" ref="NHC68" si="21224">NHC60*$C$65*$C68</f>
        <v>0</v>
      </c>
      <c r="NHE68" s="824">
        <f t="shared" ref="NHE68" si="21225">NHE60*$C$65*$C68</f>
        <v>0</v>
      </c>
      <c r="NHG68" s="824">
        <f t="shared" ref="NHG68" si="21226">NHG60*$C$65*$C68</f>
        <v>0</v>
      </c>
      <c r="NHI68" s="824">
        <f t="shared" ref="NHI68" si="21227">NHI60*$C$65*$C68</f>
        <v>0</v>
      </c>
      <c r="NHK68" s="824">
        <f t="shared" ref="NHK68" si="21228">NHK60*$C$65*$C68</f>
        <v>0</v>
      </c>
      <c r="NHM68" s="824">
        <f t="shared" ref="NHM68" si="21229">NHM60*$C$65*$C68</f>
        <v>0</v>
      </c>
      <c r="NHO68" s="824">
        <f t="shared" ref="NHO68" si="21230">NHO60*$C$65*$C68</f>
        <v>0</v>
      </c>
      <c r="NHQ68" s="824">
        <f t="shared" ref="NHQ68" si="21231">NHQ60*$C$65*$C68</f>
        <v>0</v>
      </c>
      <c r="NHS68" s="824">
        <f t="shared" ref="NHS68" si="21232">NHS60*$C$65*$C68</f>
        <v>0</v>
      </c>
      <c r="NHU68" s="824">
        <f t="shared" ref="NHU68" si="21233">NHU60*$C$65*$C68</f>
        <v>0</v>
      </c>
      <c r="NHW68" s="824">
        <f t="shared" ref="NHW68" si="21234">NHW60*$C$65*$C68</f>
        <v>0</v>
      </c>
      <c r="NHY68" s="824">
        <f t="shared" ref="NHY68" si="21235">NHY60*$C$65*$C68</f>
        <v>0</v>
      </c>
      <c r="NIA68" s="824">
        <f t="shared" ref="NIA68" si="21236">NIA60*$C$65*$C68</f>
        <v>0</v>
      </c>
      <c r="NIC68" s="824">
        <f t="shared" ref="NIC68" si="21237">NIC60*$C$65*$C68</f>
        <v>0</v>
      </c>
      <c r="NIE68" s="824">
        <f t="shared" ref="NIE68" si="21238">NIE60*$C$65*$C68</f>
        <v>0</v>
      </c>
      <c r="NIG68" s="824">
        <f t="shared" ref="NIG68" si="21239">NIG60*$C$65*$C68</f>
        <v>0</v>
      </c>
      <c r="NII68" s="824">
        <f t="shared" ref="NII68" si="21240">NII60*$C$65*$C68</f>
        <v>0</v>
      </c>
      <c r="NIK68" s="824">
        <f t="shared" ref="NIK68" si="21241">NIK60*$C$65*$C68</f>
        <v>0</v>
      </c>
      <c r="NIM68" s="824">
        <f t="shared" ref="NIM68" si="21242">NIM60*$C$65*$C68</f>
        <v>0</v>
      </c>
      <c r="NIO68" s="824">
        <f t="shared" ref="NIO68" si="21243">NIO60*$C$65*$C68</f>
        <v>0</v>
      </c>
      <c r="NIQ68" s="824">
        <f t="shared" ref="NIQ68" si="21244">NIQ60*$C$65*$C68</f>
        <v>0</v>
      </c>
      <c r="NIS68" s="824">
        <f t="shared" ref="NIS68" si="21245">NIS60*$C$65*$C68</f>
        <v>0</v>
      </c>
      <c r="NIU68" s="824">
        <f t="shared" ref="NIU68" si="21246">NIU60*$C$65*$C68</f>
        <v>0</v>
      </c>
      <c r="NIW68" s="824">
        <f t="shared" ref="NIW68" si="21247">NIW60*$C$65*$C68</f>
        <v>0</v>
      </c>
      <c r="NIY68" s="824">
        <f t="shared" ref="NIY68" si="21248">NIY60*$C$65*$C68</f>
        <v>0</v>
      </c>
      <c r="NJA68" s="824">
        <f t="shared" ref="NJA68" si="21249">NJA60*$C$65*$C68</f>
        <v>0</v>
      </c>
      <c r="NJC68" s="824">
        <f t="shared" ref="NJC68" si="21250">NJC60*$C$65*$C68</f>
        <v>0</v>
      </c>
      <c r="NJE68" s="824">
        <f t="shared" ref="NJE68" si="21251">NJE60*$C$65*$C68</f>
        <v>0</v>
      </c>
      <c r="NJG68" s="824">
        <f t="shared" ref="NJG68" si="21252">NJG60*$C$65*$C68</f>
        <v>0</v>
      </c>
      <c r="NJI68" s="824">
        <f t="shared" ref="NJI68" si="21253">NJI60*$C$65*$C68</f>
        <v>0</v>
      </c>
      <c r="NJK68" s="824">
        <f t="shared" ref="NJK68" si="21254">NJK60*$C$65*$C68</f>
        <v>0</v>
      </c>
      <c r="NJM68" s="824">
        <f t="shared" ref="NJM68" si="21255">NJM60*$C$65*$C68</f>
        <v>0</v>
      </c>
      <c r="NJO68" s="824">
        <f t="shared" ref="NJO68" si="21256">NJO60*$C$65*$C68</f>
        <v>0</v>
      </c>
      <c r="NJQ68" s="824">
        <f t="shared" ref="NJQ68" si="21257">NJQ60*$C$65*$C68</f>
        <v>0</v>
      </c>
      <c r="NJS68" s="824">
        <f t="shared" ref="NJS68" si="21258">NJS60*$C$65*$C68</f>
        <v>0</v>
      </c>
      <c r="NJU68" s="824">
        <f t="shared" ref="NJU68" si="21259">NJU60*$C$65*$C68</f>
        <v>0</v>
      </c>
      <c r="NJW68" s="824">
        <f t="shared" ref="NJW68" si="21260">NJW60*$C$65*$C68</f>
        <v>0</v>
      </c>
      <c r="NJY68" s="824">
        <f t="shared" ref="NJY68" si="21261">NJY60*$C$65*$C68</f>
        <v>0</v>
      </c>
      <c r="NKA68" s="824">
        <f t="shared" ref="NKA68" si="21262">NKA60*$C$65*$C68</f>
        <v>0</v>
      </c>
      <c r="NKC68" s="824">
        <f t="shared" ref="NKC68" si="21263">NKC60*$C$65*$C68</f>
        <v>0</v>
      </c>
      <c r="NKE68" s="824">
        <f t="shared" ref="NKE68" si="21264">NKE60*$C$65*$C68</f>
        <v>0</v>
      </c>
      <c r="NKG68" s="824">
        <f t="shared" ref="NKG68" si="21265">NKG60*$C$65*$C68</f>
        <v>0</v>
      </c>
      <c r="NKI68" s="824">
        <f t="shared" ref="NKI68" si="21266">NKI60*$C$65*$C68</f>
        <v>0</v>
      </c>
      <c r="NKK68" s="824">
        <f t="shared" ref="NKK68" si="21267">NKK60*$C$65*$C68</f>
        <v>0</v>
      </c>
      <c r="NKM68" s="824">
        <f t="shared" ref="NKM68" si="21268">NKM60*$C$65*$C68</f>
        <v>0</v>
      </c>
      <c r="NKO68" s="824">
        <f t="shared" ref="NKO68" si="21269">NKO60*$C$65*$C68</f>
        <v>0</v>
      </c>
      <c r="NKQ68" s="824">
        <f t="shared" ref="NKQ68" si="21270">NKQ60*$C$65*$C68</f>
        <v>0</v>
      </c>
      <c r="NKS68" s="824">
        <f t="shared" ref="NKS68" si="21271">NKS60*$C$65*$C68</f>
        <v>0</v>
      </c>
      <c r="NKU68" s="824">
        <f t="shared" ref="NKU68" si="21272">NKU60*$C$65*$C68</f>
        <v>0</v>
      </c>
      <c r="NKW68" s="824">
        <f t="shared" ref="NKW68" si="21273">NKW60*$C$65*$C68</f>
        <v>0</v>
      </c>
      <c r="NKY68" s="824">
        <f t="shared" ref="NKY68" si="21274">NKY60*$C$65*$C68</f>
        <v>0</v>
      </c>
      <c r="NLA68" s="824">
        <f t="shared" ref="NLA68" si="21275">NLA60*$C$65*$C68</f>
        <v>0</v>
      </c>
      <c r="NLC68" s="824">
        <f t="shared" ref="NLC68" si="21276">NLC60*$C$65*$C68</f>
        <v>0</v>
      </c>
      <c r="NLE68" s="824">
        <f t="shared" ref="NLE68" si="21277">NLE60*$C$65*$C68</f>
        <v>0</v>
      </c>
      <c r="NLG68" s="824">
        <f t="shared" ref="NLG68" si="21278">NLG60*$C$65*$C68</f>
        <v>0</v>
      </c>
      <c r="NLI68" s="824">
        <f t="shared" ref="NLI68" si="21279">NLI60*$C$65*$C68</f>
        <v>0</v>
      </c>
      <c r="NLK68" s="824">
        <f t="shared" ref="NLK68" si="21280">NLK60*$C$65*$C68</f>
        <v>0</v>
      </c>
      <c r="NLM68" s="824">
        <f t="shared" ref="NLM68" si="21281">NLM60*$C$65*$C68</f>
        <v>0</v>
      </c>
      <c r="NLO68" s="824">
        <f t="shared" ref="NLO68" si="21282">NLO60*$C$65*$C68</f>
        <v>0</v>
      </c>
      <c r="NLQ68" s="824">
        <f t="shared" ref="NLQ68" si="21283">NLQ60*$C$65*$C68</f>
        <v>0</v>
      </c>
      <c r="NLS68" s="824">
        <f t="shared" ref="NLS68" si="21284">NLS60*$C$65*$C68</f>
        <v>0</v>
      </c>
      <c r="NLU68" s="824">
        <f t="shared" ref="NLU68" si="21285">NLU60*$C$65*$C68</f>
        <v>0</v>
      </c>
      <c r="NLW68" s="824">
        <f t="shared" ref="NLW68" si="21286">NLW60*$C$65*$C68</f>
        <v>0</v>
      </c>
      <c r="NLY68" s="824">
        <f t="shared" ref="NLY68" si="21287">NLY60*$C$65*$C68</f>
        <v>0</v>
      </c>
      <c r="NMA68" s="824">
        <f t="shared" ref="NMA68" si="21288">NMA60*$C$65*$C68</f>
        <v>0</v>
      </c>
      <c r="NMC68" s="824">
        <f t="shared" ref="NMC68" si="21289">NMC60*$C$65*$C68</f>
        <v>0</v>
      </c>
      <c r="NME68" s="824">
        <f t="shared" ref="NME68" si="21290">NME60*$C$65*$C68</f>
        <v>0</v>
      </c>
      <c r="NMG68" s="824">
        <f t="shared" ref="NMG68" si="21291">NMG60*$C$65*$C68</f>
        <v>0</v>
      </c>
      <c r="NMI68" s="824">
        <f t="shared" ref="NMI68" si="21292">NMI60*$C$65*$C68</f>
        <v>0</v>
      </c>
      <c r="NMK68" s="824">
        <f t="shared" ref="NMK68" si="21293">NMK60*$C$65*$C68</f>
        <v>0</v>
      </c>
      <c r="NMM68" s="824">
        <f t="shared" ref="NMM68" si="21294">NMM60*$C$65*$C68</f>
        <v>0</v>
      </c>
      <c r="NMO68" s="824">
        <f t="shared" ref="NMO68" si="21295">NMO60*$C$65*$C68</f>
        <v>0</v>
      </c>
      <c r="NMQ68" s="824">
        <f t="shared" ref="NMQ68" si="21296">NMQ60*$C$65*$C68</f>
        <v>0</v>
      </c>
      <c r="NMS68" s="824">
        <f t="shared" ref="NMS68" si="21297">NMS60*$C$65*$C68</f>
        <v>0</v>
      </c>
      <c r="NMU68" s="824">
        <f t="shared" ref="NMU68" si="21298">NMU60*$C$65*$C68</f>
        <v>0</v>
      </c>
      <c r="NMW68" s="824">
        <f t="shared" ref="NMW68" si="21299">NMW60*$C$65*$C68</f>
        <v>0</v>
      </c>
      <c r="NMY68" s="824">
        <f t="shared" ref="NMY68" si="21300">NMY60*$C$65*$C68</f>
        <v>0</v>
      </c>
      <c r="NNA68" s="824">
        <f t="shared" ref="NNA68" si="21301">NNA60*$C$65*$C68</f>
        <v>0</v>
      </c>
      <c r="NNC68" s="824">
        <f t="shared" ref="NNC68" si="21302">NNC60*$C$65*$C68</f>
        <v>0</v>
      </c>
      <c r="NNE68" s="824">
        <f t="shared" ref="NNE68" si="21303">NNE60*$C$65*$C68</f>
        <v>0</v>
      </c>
      <c r="NNG68" s="824">
        <f t="shared" ref="NNG68" si="21304">NNG60*$C$65*$C68</f>
        <v>0</v>
      </c>
      <c r="NNI68" s="824">
        <f t="shared" ref="NNI68" si="21305">NNI60*$C$65*$C68</f>
        <v>0</v>
      </c>
      <c r="NNK68" s="824">
        <f t="shared" ref="NNK68" si="21306">NNK60*$C$65*$C68</f>
        <v>0</v>
      </c>
      <c r="NNM68" s="824">
        <f t="shared" ref="NNM68" si="21307">NNM60*$C$65*$C68</f>
        <v>0</v>
      </c>
      <c r="NNO68" s="824">
        <f t="shared" ref="NNO68" si="21308">NNO60*$C$65*$C68</f>
        <v>0</v>
      </c>
      <c r="NNQ68" s="824">
        <f t="shared" ref="NNQ68" si="21309">NNQ60*$C$65*$C68</f>
        <v>0</v>
      </c>
      <c r="NNS68" s="824">
        <f t="shared" ref="NNS68" si="21310">NNS60*$C$65*$C68</f>
        <v>0</v>
      </c>
      <c r="NNU68" s="824">
        <f t="shared" ref="NNU68" si="21311">NNU60*$C$65*$C68</f>
        <v>0</v>
      </c>
      <c r="NNW68" s="824">
        <f t="shared" ref="NNW68" si="21312">NNW60*$C$65*$C68</f>
        <v>0</v>
      </c>
      <c r="NNY68" s="824">
        <f t="shared" ref="NNY68" si="21313">NNY60*$C$65*$C68</f>
        <v>0</v>
      </c>
      <c r="NOA68" s="824">
        <f t="shared" ref="NOA68" si="21314">NOA60*$C$65*$C68</f>
        <v>0</v>
      </c>
      <c r="NOC68" s="824">
        <f t="shared" ref="NOC68" si="21315">NOC60*$C$65*$C68</f>
        <v>0</v>
      </c>
      <c r="NOE68" s="824">
        <f t="shared" ref="NOE68" si="21316">NOE60*$C$65*$C68</f>
        <v>0</v>
      </c>
      <c r="NOG68" s="824">
        <f t="shared" ref="NOG68" si="21317">NOG60*$C$65*$C68</f>
        <v>0</v>
      </c>
      <c r="NOI68" s="824">
        <f t="shared" ref="NOI68" si="21318">NOI60*$C$65*$C68</f>
        <v>0</v>
      </c>
      <c r="NOK68" s="824">
        <f t="shared" ref="NOK68" si="21319">NOK60*$C$65*$C68</f>
        <v>0</v>
      </c>
      <c r="NOM68" s="824">
        <f t="shared" ref="NOM68" si="21320">NOM60*$C$65*$C68</f>
        <v>0</v>
      </c>
      <c r="NOO68" s="824">
        <f t="shared" ref="NOO68" si="21321">NOO60*$C$65*$C68</f>
        <v>0</v>
      </c>
      <c r="NOQ68" s="824">
        <f t="shared" ref="NOQ68" si="21322">NOQ60*$C$65*$C68</f>
        <v>0</v>
      </c>
      <c r="NOS68" s="824">
        <f t="shared" ref="NOS68" si="21323">NOS60*$C$65*$C68</f>
        <v>0</v>
      </c>
      <c r="NOU68" s="824">
        <f t="shared" ref="NOU68" si="21324">NOU60*$C$65*$C68</f>
        <v>0</v>
      </c>
      <c r="NOW68" s="824">
        <f t="shared" ref="NOW68" si="21325">NOW60*$C$65*$C68</f>
        <v>0</v>
      </c>
      <c r="NOY68" s="824">
        <f t="shared" ref="NOY68" si="21326">NOY60*$C$65*$C68</f>
        <v>0</v>
      </c>
      <c r="NPA68" s="824">
        <f t="shared" ref="NPA68" si="21327">NPA60*$C$65*$C68</f>
        <v>0</v>
      </c>
      <c r="NPC68" s="824">
        <f t="shared" ref="NPC68" si="21328">NPC60*$C$65*$C68</f>
        <v>0</v>
      </c>
      <c r="NPE68" s="824">
        <f t="shared" ref="NPE68" si="21329">NPE60*$C$65*$C68</f>
        <v>0</v>
      </c>
      <c r="NPG68" s="824">
        <f t="shared" ref="NPG68" si="21330">NPG60*$C$65*$C68</f>
        <v>0</v>
      </c>
      <c r="NPI68" s="824">
        <f t="shared" ref="NPI68" si="21331">NPI60*$C$65*$C68</f>
        <v>0</v>
      </c>
      <c r="NPK68" s="824">
        <f t="shared" ref="NPK68" si="21332">NPK60*$C$65*$C68</f>
        <v>0</v>
      </c>
      <c r="NPM68" s="824">
        <f t="shared" ref="NPM68" si="21333">NPM60*$C$65*$C68</f>
        <v>0</v>
      </c>
      <c r="NPO68" s="824">
        <f t="shared" ref="NPO68" si="21334">NPO60*$C$65*$C68</f>
        <v>0</v>
      </c>
      <c r="NPQ68" s="824">
        <f t="shared" ref="NPQ68" si="21335">NPQ60*$C$65*$C68</f>
        <v>0</v>
      </c>
      <c r="NPS68" s="824">
        <f t="shared" ref="NPS68" si="21336">NPS60*$C$65*$C68</f>
        <v>0</v>
      </c>
      <c r="NPU68" s="824">
        <f t="shared" ref="NPU68" si="21337">NPU60*$C$65*$C68</f>
        <v>0</v>
      </c>
      <c r="NPW68" s="824">
        <f t="shared" ref="NPW68" si="21338">NPW60*$C$65*$C68</f>
        <v>0</v>
      </c>
      <c r="NPY68" s="824">
        <f t="shared" ref="NPY68" si="21339">NPY60*$C$65*$C68</f>
        <v>0</v>
      </c>
      <c r="NQA68" s="824">
        <f t="shared" ref="NQA68" si="21340">NQA60*$C$65*$C68</f>
        <v>0</v>
      </c>
      <c r="NQC68" s="824">
        <f t="shared" ref="NQC68" si="21341">NQC60*$C$65*$C68</f>
        <v>0</v>
      </c>
      <c r="NQE68" s="824">
        <f t="shared" ref="NQE68" si="21342">NQE60*$C$65*$C68</f>
        <v>0</v>
      </c>
      <c r="NQG68" s="824">
        <f t="shared" ref="NQG68" si="21343">NQG60*$C$65*$C68</f>
        <v>0</v>
      </c>
      <c r="NQI68" s="824">
        <f t="shared" ref="NQI68" si="21344">NQI60*$C$65*$C68</f>
        <v>0</v>
      </c>
      <c r="NQK68" s="824">
        <f t="shared" ref="NQK68" si="21345">NQK60*$C$65*$C68</f>
        <v>0</v>
      </c>
      <c r="NQM68" s="824">
        <f t="shared" ref="NQM68" si="21346">NQM60*$C$65*$C68</f>
        <v>0</v>
      </c>
      <c r="NQO68" s="824">
        <f t="shared" ref="NQO68" si="21347">NQO60*$C$65*$C68</f>
        <v>0</v>
      </c>
      <c r="NQQ68" s="824">
        <f t="shared" ref="NQQ68" si="21348">NQQ60*$C$65*$C68</f>
        <v>0</v>
      </c>
      <c r="NQS68" s="824">
        <f t="shared" ref="NQS68" si="21349">NQS60*$C$65*$C68</f>
        <v>0</v>
      </c>
      <c r="NQU68" s="824">
        <f t="shared" ref="NQU68" si="21350">NQU60*$C$65*$C68</f>
        <v>0</v>
      </c>
      <c r="NQW68" s="824">
        <f t="shared" ref="NQW68" si="21351">NQW60*$C$65*$C68</f>
        <v>0</v>
      </c>
      <c r="NQY68" s="824">
        <f t="shared" ref="NQY68" si="21352">NQY60*$C$65*$C68</f>
        <v>0</v>
      </c>
      <c r="NRA68" s="824">
        <f t="shared" ref="NRA68" si="21353">NRA60*$C$65*$C68</f>
        <v>0</v>
      </c>
      <c r="NRC68" s="824">
        <f t="shared" ref="NRC68" si="21354">NRC60*$C$65*$C68</f>
        <v>0</v>
      </c>
      <c r="NRE68" s="824">
        <f t="shared" ref="NRE68" si="21355">NRE60*$C$65*$C68</f>
        <v>0</v>
      </c>
      <c r="NRG68" s="824">
        <f t="shared" ref="NRG68" si="21356">NRG60*$C$65*$C68</f>
        <v>0</v>
      </c>
      <c r="NRI68" s="824">
        <f t="shared" ref="NRI68" si="21357">NRI60*$C$65*$C68</f>
        <v>0</v>
      </c>
      <c r="NRK68" s="824">
        <f t="shared" ref="NRK68" si="21358">NRK60*$C$65*$C68</f>
        <v>0</v>
      </c>
      <c r="NRM68" s="824">
        <f t="shared" ref="NRM68" si="21359">NRM60*$C$65*$C68</f>
        <v>0</v>
      </c>
      <c r="NRO68" s="824">
        <f t="shared" ref="NRO68" si="21360">NRO60*$C$65*$C68</f>
        <v>0</v>
      </c>
      <c r="NRQ68" s="824">
        <f t="shared" ref="NRQ68" si="21361">NRQ60*$C$65*$C68</f>
        <v>0</v>
      </c>
      <c r="NRS68" s="824">
        <f t="shared" ref="NRS68" si="21362">NRS60*$C$65*$C68</f>
        <v>0</v>
      </c>
      <c r="NRU68" s="824">
        <f t="shared" ref="NRU68" si="21363">NRU60*$C$65*$C68</f>
        <v>0</v>
      </c>
      <c r="NRW68" s="824">
        <f t="shared" ref="NRW68" si="21364">NRW60*$C$65*$C68</f>
        <v>0</v>
      </c>
      <c r="NRY68" s="824">
        <f t="shared" ref="NRY68" si="21365">NRY60*$C$65*$C68</f>
        <v>0</v>
      </c>
      <c r="NSA68" s="824">
        <f t="shared" ref="NSA68" si="21366">NSA60*$C$65*$C68</f>
        <v>0</v>
      </c>
      <c r="NSC68" s="824">
        <f t="shared" ref="NSC68" si="21367">NSC60*$C$65*$C68</f>
        <v>0</v>
      </c>
      <c r="NSE68" s="824">
        <f t="shared" ref="NSE68" si="21368">NSE60*$C$65*$C68</f>
        <v>0</v>
      </c>
      <c r="NSG68" s="824">
        <f t="shared" ref="NSG68" si="21369">NSG60*$C$65*$C68</f>
        <v>0</v>
      </c>
      <c r="NSI68" s="824">
        <f t="shared" ref="NSI68" si="21370">NSI60*$C$65*$C68</f>
        <v>0</v>
      </c>
      <c r="NSK68" s="824">
        <f t="shared" ref="NSK68" si="21371">NSK60*$C$65*$C68</f>
        <v>0</v>
      </c>
      <c r="NSM68" s="824">
        <f t="shared" ref="NSM68" si="21372">NSM60*$C$65*$C68</f>
        <v>0</v>
      </c>
      <c r="NSO68" s="824">
        <f t="shared" ref="NSO68" si="21373">NSO60*$C$65*$C68</f>
        <v>0</v>
      </c>
      <c r="NSQ68" s="824">
        <f t="shared" ref="NSQ68" si="21374">NSQ60*$C$65*$C68</f>
        <v>0</v>
      </c>
      <c r="NSS68" s="824">
        <f t="shared" ref="NSS68" si="21375">NSS60*$C$65*$C68</f>
        <v>0</v>
      </c>
      <c r="NSU68" s="824">
        <f t="shared" ref="NSU68" si="21376">NSU60*$C$65*$C68</f>
        <v>0</v>
      </c>
      <c r="NSW68" s="824">
        <f t="shared" ref="NSW68" si="21377">NSW60*$C$65*$C68</f>
        <v>0</v>
      </c>
      <c r="NSY68" s="824">
        <f t="shared" ref="NSY68" si="21378">NSY60*$C$65*$C68</f>
        <v>0</v>
      </c>
      <c r="NTA68" s="824">
        <f t="shared" ref="NTA68" si="21379">NTA60*$C$65*$C68</f>
        <v>0</v>
      </c>
      <c r="NTC68" s="824">
        <f t="shared" ref="NTC68" si="21380">NTC60*$C$65*$C68</f>
        <v>0</v>
      </c>
      <c r="NTE68" s="824">
        <f t="shared" ref="NTE68" si="21381">NTE60*$C$65*$C68</f>
        <v>0</v>
      </c>
      <c r="NTG68" s="824">
        <f t="shared" ref="NTG68" si="21382">NTG60*$C$65*$C68</f>
        <v>0</v>
      </c>
      <c r="NTI68" s="824">
        <f t="shared" ref="NTI68" si="21383">NTI60*$C$65*$C68</f>
        <v>0</v>
      </c>
      <c r="NTK68" s="824">
        <f t="shared" ref="NTK68" si="21384">NTK60*$C$65*$C68</f>
        <v>0</v>
      </c>
      <c r="NTM68" s="824">
        <f t="shared" ref="NTM68" si="21385">NTM60*$C$65*$C68</f>
        <v>0</v>
      </c>
      <c r="NTO68" s="824">
        <f t="shared" ref="NTO68" si="21386">NTO60*$C$65*$C68</f>
        <v>0</v>
      </c>
      <c r="NTQ68" s="824">
        <f t="shared" ref="NTQ68" si="21387">NTQ60*$C$65*$C68</f>
        <v>0</v>
      </c>
      <c r="NTS68" s="824">
        <f t="shared" ref="NTS68" si="21388">NTS60*$C$65*$C68</f>
        <v>0</v>
      </c>
      <c r="NTU68" s="824">
        <f t="shared" ref="NTU68" si="21389">NTU60*$C$65*$C68</f>
        <v>0</v>
      </c>
      <c r="NTW68" s="824">
        <f t="shared" ref="NTW68" si="21390">NTW60*$C$65*$C68</f>
        <v>0</v>
      </c>
      <c r="NTY68" s="824">
        <f t="shared" ref="NTY68" si="21391">NTY60*$C$65*$C68</f>
        <v>0</v>
      </c>
      <c r="NUA68" s="824">
        <f t="shared" ref="NUA68" si="21392">NUA60*$C$65*$C68</f>
        <v>0</v>
      </c>
      <c r="NUC68" s="824">
        <f t="shared" ref="NUC68" si="21393">NUC60*$C$65*$C68</f>
        <v>0</v>
      </c>
      <c r="NUE68" s="824">
        <f t="shared" ref="NUE68" si="21394">NUE60*$C$65*$C68</f>
        <v>0</v>
      </c>
      <c r="NUG68" s="824">
        <f t="shared" ref="NUG68" si="21395">NUG60*$C$65*$C68</f>
        <v>0</v>
      </c>
      <c r="NUI68" s="824">
        <f t="shared" ref="NUI68" si="21396">NUI60*$C$65*$C68</f>
        <v>0</v>
      </c>
      <c r="NUK68" s="824">
        <f t="shared" ref="NUK68" si="21397">NUK60*$C$65*$C68</f>
        <v>0</v>
      </c>
      <c r="NUM68" s="824">
        <f t="shared" ref="NUM68" si="21398">NUM60*$C$65*$C68</f>
        <v>0</v>
      </c>
      <c r="NUO68" s="824">
        <f t="shared" ref="NUO68" si="21399">NUO60*$C$65*$C68</f>
        <v>0</v>
      </c>
      <c r="NUQ68" s="824">
        <f t="shared" ref="NUQ68" si="21400">NUQ60*$C$65*$C68</f>
        <v>0</v>
      </c>
      <c r="NUS68" s="824">
        <f t="shared" ref="NUS68" si="21401">NUS60*$C$65*$C68</f>
        <v>0</v>
      </c>
      <c r="NUU68" s="824">
        <f t="shared" ref="NUU68" si="21402">NUU60*$C$65*$C68</f>
        <v>0</v>
      </c>
      <c r="NUW68" s="824">
        <f t="shared" ref="NUW68" si="21403">NUW60*$C$65*$C68</f>
        <v>0</v>
      </c>
      <c r="NUY68" s="824">
        <f t="shared" ref="NUY68" si="21404">NUY60*$C$65*$C68</f>
        <v>0</v>
      </c>
      <c r="NVA68" s="824">
        <f t="shared" ref="NVA68" si="21405">NVA60*$C$65*$C68</f>
        <v>0</v>
      </c>
      <c r="NVC68" s="824">
        <f t="shared" ref="NVC68" si="21406">NVC60*$C$65*$C68</f>
        <v>0</v>
      </c>
      <c r="NVE68" s="824">
        <f t="shared" ref="NVE68" si="21407">NVE60*$C$65*$C68</f>
        <v>0</v>
      </c>
      <c r="NVG68" s="824">
        <f t="shared" ref="NVG68" si="21408">NVG60*$C$65*$C68</f>
        <v>0</v>
      </c>
      <c r="NVI68" s="824">
        <f t="shared" ref="NVI68" si="21409">NVI60*$C$65*$C68</f>
        <v>0</v>
      </c>
      <c r="NVK68" s="824">
        <f t="shared" ref="NVK68" si="21410">NVK60*$C$65*$C68</f>
        <v>0</v>
      </c>
      <c r="NVM68" s="824">
        <f t="shared" ref="NVM68" si="21411">NVM60*$C$65*$C68</f>
        <v>0</v>
      </c>
      <c r="NVO68" s="824">
        <f t="shared" ref="NVO68" si="21412">NVO60*$C$65*$C68</f>
        <v>0</v>
      </c>
      <c r="NVQ68" s="824">
        <f t="shared" ref="NVQ68" si="21413">NVQ60*$C$65*$C68</f>
        <v>0</v>
      </c>
      <c r="NVS68" s="824">
        <f t="shared" ref="NVS68" si="21414">NVS60*$C$65*$C68</f>
        <v>0</v>
      </c>
      <c r="NVU68" s="824">
        <f t="shared" ref="NVU68" si="21415">NVU60*$C$65*$C68</f>
        <v>0</v>
      </c>
      <c r="NVW68" s="824">
        <f t="shared" ref="NVW68" si="21416">NVW60*$C$65*$C68</f>
        <v>0</v>
      </c>
      <c r="NVY68" s="824">
        <f t="shared" ref="NVY68" si="21417">NVY60*$C$65*$C68</f>
        <v>0</v>
      </c>
      <c r="NWA68" s="824">
        <f t="shared" ref="NWA68" si="21418">NWA60*$C$65*$C68</f>
        <v>0</v>
      </c>
      <c r="NWC68" s="824">
        <f t="shared" ref="NWC68" si="21419">NWC60*$C$65*$C68</f>
        <v>0</v>
      </c>
      <c r="NWE68" s="824">
        <f t="shared" ref="NWE68" si="21420">NWE60*$C$65*$C68</f>
        <v>0</v>
      </c>
      <c r="NWG68" s="824">
        <f t="shared" ref="NWG68" si="21421">NWG60*$C$65*$C68</f>
        <v>0</v>
      </c>
      <c r="NWI68" s="824">
        <f t="shared" ref="NWI68" si="21422">NWI60*$C$65*$C68</f>
        <v>0</v>
      </c>
      <c r="NWK68" s="824">
        <f t="shared" ref="NWK68" si="21423">NWK60*$C$65*$C68</f>
        <v>0</v>
      </c>
      <c r="NWM68" s="824">
        <f t="shared" ref="NWM68" si="21424">NWM60*$C$65*$C68</f>
        <v>0</v>
      </c>
      <c r="NWO68" s="824">
        <f t="shared" ref="NWO68" si="21425">NWO60*$C$65*$C68</f>
        <v>0</v>
      </c>
      <c r="NWQ68" s="824">
        <f t="shared" ref="NWQ68" si="21426">NWQ60*$C$65*$C68</f>
        <v>0</v>
      </c>
      <c r="NWS68" s="824">
        <f t="shared" ref="NWS68" si="21427">NWS60*$C$65*$C68</f>
        <v>0</v>
      </c>
      <c r="NWU68" s="824">
        <f t="shared" ref="NWU68" si="21428">NWU60*$C$65*$C68</f>
        <v>0</v>
      </c>
      <c r="NWW68" s="824">
        <f t="shared" ref="NWW68" si="21429">NWW60*$C$65*$C68</f>
        <v>0</v>
      </c>
      <c r="NWY68" s="824">
        <f t="shared" ref="NWY68" si="21430">NWY60*$C$65*$C68</f>
        <v>0</v>
      </c>
      <c r="NXA68" s="824">
        <f t="shared" ref="NXA68" si="21431">NXA60*$C$65*$C68</f>
        <v>0</v>
      </c>
      <c r="NXC68" s="824">
        <f t="shared" ref="NXC68" si="21432">NXC60*$C$65*$C68</f>
        <v>0</v>
      </c>
      <c r="NXE68" s="824">
        <f t="shared" ref="NXE68" si="21433">NXE60*$C$65*$C68</f>
        <v>0</v>
      </c>
      <c r="NXG68" s="824">
        <f t="shared" ref="NXG68" si="21434">NXG60*$C$65*$C68</f>
        <v>0</v>
      </c>
      <c r="NXI68" s="824">
        <f t="shared" ref="NXI68" si="21435">NXI60*$C$65*$C68</f>
        <v>0</v>
      </c>
      <c r="NXK68" s="824">
        <f t="shared" ref="NXK68" si="21436">NXK60*$C$65*$C68</f>
        <v>0</v>
      </c>
      <c r="NXM68" s="824">
        <f t="shared" ref="NXM68" si="21437">NXM60*$C$65*$C68</f>
        <v>0</v>
      </c>
      <c r="NXO68" s="824">
        <f t="shared" ref="NXO68" si="21438">NXO60*$C$65*$C68</f>
        <v>0</v>
      </c>
      <c r="NXQ68" s="824">
        <f t="shared" ref="NXQ68" si="21439">NXQ60*$C$65*$C68</f>
        <v>0</v>
      </c>
      <c r="NXS68" s="824">
        <f t="shared" ref="NXS68" si="21440">NXS60*$C$65*$C68</f>
        <v>0</v>
      </c>
      <c r="NXU68" s="824">
        <f t="shared" ref="NXU68" si="21441">NXU60*$C$65*$C68</f>
        <v>0</v>
      </c>
      <c r="NXW68" s="824">
        <f t="shared" ref="NXW68" si="21442">NXW60*$C$65*$C68</f>
        <v>0</v>
      </c>
      <c r="NXY68" s="824">
        <f t="shared" ref="NXY68" si="21443">NXY60*$C$65*$C68</f>
        <v>0</v>
      </c>
      <c r="NYA68" s="824">
        <f t="shared" ref="NYA68" si="21444">NYA60*$C$65*$C68</f>
        <v>0</v>
      </c>
      <c r="NYC68" s="824">
        <f t="shared" ref="NYC68" si="21445">NYC60*$C$65*$C68</f>
        <v>0</v>
      </c>
      <c r="NYE68" s="824">
        <f t="shared" ref="NYE68" si="21446">NYE60*$C$65*$C68</f>
        <v>0</v>
      </c>
      <c r="NYG68" s="824">
        <f t="shared" ref="NYG68" si="21447">NYG60*$C$65*$C68</f>
        <v>0</v>
      </c>
      <c r="NYI68" s="824">
        <f t="shared" ref="NYI68" si="21448">NYI60*$C$65*$C68</f>
        <v>0</v>
      </c>
      <c r="NYK68" s="824">
        <f t="shared" ref="NYK68" si="21449">NYK60*$C$65*$C68</f>
        <v>0</v>
      </c>
      <c r="NYM68" s="824">
        <f t="shared" ref="NYM68" si="21450">NYM60*$C$65*$C68</f>
        <v>0</v>
      </c>
      <c r="NYO68" s="824">
        <f t="shared" ref="NYO68" si="21451">NYO60*$C$65*$C68</f>
        <v>0</v>
      </c>
      <c r="NYQ68" s="824">
        <f t="shared" ref="NYQ68" si="21452">NYQ60*$C$65*$C68</f>
        <v>0</v>
      </c>
      <c r="NYS68" s="824">
        <f t="shared" ref="NYS68" si="21453">NYS60*$C$65*$C68</f>
        <v>0</v>
      </c>
      <c r="NYU68" s="824">
        <f t="shared" ref="NYU68" si="21454">NYU60*$C$65*$C68</f>
        <v>0</v>
      </c>
      <c r="NYW68" s="824">
        <f t="shared" ref="NYW68" si="21455">NYW60*$C$65*$C68</f>
        <v>0</v>
      </c>
      <c r="NYY68" s="824">
        <f t="shared" ref="NYY68" si="21456">NYY60*$C$65*$C68</f>
        <v>0</v>
      </c>
      <c r="NZA68" s="824">
        <f t="shared" ref="NZA68" si="21457">NZA60*$C$65*$C68</f>
        <v>0</v>
      </c>
      <c r="NZC68" s="824">
        <f t="shared" ref="NZC68" si="21458">NZC60*$C$65*$C68</f>
        <v>0</v>
      </c>
      <c r="NZE68" s="824">
        <f t="shared" ref="NZE68" si="21459">NZE60*$C$65*$C68</f>
        <v>0</v>
      </c>
      <c r="NZG68" s="824">
        <f t="shared" ref="NZG68" si="21460">NZG60*$C$65*$C68</f>
        <v>0</v>
      </c>
      <c r="NZI68" s="824">
        <f t="shared" ref="NZI68" si="21461">NZI60*$C$65*$C68</f>
        <v>0</v>
      </c>
      <c r="NZK68" s="824">
        <f t="shared" ref="NZK68" si="21462">NZK60*$C$65*$C68</f>
        <v>0</v>
      </c>
      <c r="NZM68" s="824">
        <f t="shared" ref="NZM68" si="21463">NZM60*$C$65*$C68</f>
        <v>0</v>
      </c>
      <c r="NZO68" s="824">
        <f t="shared" ref="NZO68" si="21464">NZO60*$C$65*$C68</f>
        <v>0</v>
      </c>
      <c r="NZQ68" s="824">
        <f t="shared" ref="NZQ68" si="21465">NZQ60*$C$65*$C68</f>
        <v>0</v>
      </c>
      <c r="NZS68" s="824">
        <f t="shared" ref="NZS68" si="21466">NZS60*$C$65*$C68</f>
        <v>0</v>
      </c>
      <c r="NZU68" s="824">
        <f t="shared" ref="NZU68" si="21467">NZU60*$C$65*$C68</f>
        <v>0</v>
      </c>
      <c r="NZW68" s="824">
        <f t="shared" ref="NZW68" si="21468">NZW60*$C$65*$C68</f>
        <v>0</v>
      </c>
      <c r="NZY68" s="824">
        <f t="shared" ref="NZY68" si="21469">NZY60*$C$65*$C68</f>
        <v>0</v>
      </c>
      <c r="OAA68" s="824">
        <f t="shared" ref="OAA68" si="21470">OAA60*$C$65*$C68</f>
        <v>0</v>
      </c>
      <c r="OAC68" s="824">
        <f t="shared" ref="OAC68" si="21471">OAC60*$C$65*$C68</f>
        <v>0</v>
      </c>
      <c r="OAE68" s="824">
        <f t="shared" ref="OAE68" si="21472">OAE60*$C$65*$C68</f>
        <v>0</v>
      </c>
      <c r="OAG68" s="824">
        <f t="shared" ref="OAG68" si="21473">OAG60*$C$65*$C68</f>
        <v>0</v>
      </c>
      <c r="OAI68" s="824">
        <f t="shared" ref="OAI68" si="21474">OAI60*$C$65*$C68</f>
        <v>0</v>
      </c>
      <c r="OAK68" s="824">
        <f t="shared" ref="OAK68" si="21475">OAK60*$C$65*$C68</f>
        <v>0</v>
      </c>
      <c r="OAM68" s="824">
        <f t="shared" ref="OAM68" si="21476">OAM60*$C$65*$C68</f>
        <v>0</v>
      </c>
      <c r="OAO68" s="824">
        <f t="shared" ref="OAO68" si="21477">OAO60*$C$65*$C68</f>
        <v>0</v>
      </c>
      <c r="OAQ68" s="824">
        <f t="shared" ref="OAQ68" si="21478">OAQ60*$C$65*$C68</f>
        <v>0</v>
      </c>
      <c r="OAS68" s="824">
        <f t="shared" ref="OAS68" si="21479">OAS60*$C$65*$C68</f>
        <v>0</v>
      </c>
      <c r="OAU68" s="824">
        <f t="shared" ref="OAU68" si="21480">OAU60*$C$65*$C68</f>
        <v>0</v>
      </c>
      <c r="OAW68" s="824">
        <f t="shared" ref="OAW68" si="21481">OAW60*$C$65*$C68</f>
        <v>0</v>
      </c>
      <c r="OAY68" s="824">
        <f t="shared" ref="OAY68" si="21482">OAY60*$C$65*$C68</f>
        <v>0</v>
      </c>
      <c r="OBA68" s="824">
        <f t="shared" ref="OBA68" si="21483">OBA60*$C$65*$C68</f>
        <v>0</v>
      </c>
      <c r="OBC68" s="824">
        <f t="shared" ref="OBC68" si="21484">OBC60*$C$65*$C68</f>
        <v>0</v>
      </c>
      <c r="OBE68" s="824">
        <f t="shared" ref="OBE68" si="21485">OBE60*$C$65*$C68</f>
        <v>0</v>
      </c>
      <c r="OBG68" s="824">
        <f t="shared" ref="OBG68" si="21486">OBG60*$C$65*$C68</f>
        <v>0</v>
      </c>
      <c r="OBI68" s="824">
        <f t="shared" ref="OBI68" si="21487">OBI60*$C$65*$C68</f>
        <v>0</v>
      </c>
      <c r="OBK68" s="824">
        <f t="shared" ref="OBK68" si="21488">OBK60*$C$65*$C68</f>
        <v>0</v>
      </c>
      <c r="OBM68" s="824">
        <f t="shared" ref="OBM68" si="21489">OBM60*$C$65*$C68</f>
        <v>0</v>
      </c>
      <c r="OBO68" s="824">
        <f t="shared" ref="OBO68" si="21490">OBO60*$C$65*$C68</f>
        <v>0</v>
      </c>
      <c r="OBQ68" s="824">
        <f t="shared" ref="OBQ68" si="21491">OBQ60*$C$65*$C68</f>
        <v>0</v>
      </c>
      <c r="OBS68" s="824">
        <f t="shared" ref="OBS68" si="21492">OBS60*$C$65*$C68</f>
        <v>0</v>
      </c>
      <c r="OBU68" s="824">
        <f t="shared" ref="OBU68" si="21493">OBU60*$C$65*$C68</f>
        <v>0</v>
      </c>
      <c r="OBW68" s="824">
        <f t="shared" ref="OBW68" si="21494">OBW60*$C$65*$C68</f>
        <v>0</v>
      </c>
      <c r="OBY68" s="824">
        <f t="shared" ref="OBY68" si="21495">OBY60*$C$65*$C68</f>
        <v>0</v>
      </c>
      <c r="OCA68" s="824">
        <f t="shared" ref="OCA68" si="21496">OCA60*$C$65*$C68</f>
        <v>0</v>
      </c>
      <c r="OCC68" s="824">
        <f t="shared" ref="OCC68" si="21497">OCC60*$C$65*$C68</f>
        <v>0</v>
      </c>
      <c r="OCE68" s="824">
        <f t="shared" ref="OCE68" si="21498">OCE60*$C$65*$C68</f>
        <v>0</v>
      </c>
      <c r="OCG68" s="824">
        <f t="shared" ref="OCG68" si="21499">OCG60*$C$65*$C68</f>
        <v>0</v>
      </c>
      <c r="OCI68" s="824">
        <f t="shared" ref="OCI68" si="21500">OCI60*$C$65*$C68</f>
        <v>0</v>
      </c>
      <c r="OCK68" s="824">
        <f t="shared" ref="OCK68" si="21501">OCK60*$C$65*$C68</f>
        <v>0</v>
      </c>
      <c r="OCM68" s="824">
        <f t="shared" ref="OCM68" si="21502">OCM60*$C$65*$C68</f>
        <v>0</v>
      </c>
      <c r="OCO68" s="824">
        <f t="shared" ref="OCO68" si="21503">OCO60*$C$65*$C68</f>
        <v>0</v>
      </c>
      <c r="OCQ68" s="824">
        <f t="shared" ref="OCQ68" si="21504">OCQ60*$C$65*$C68</f>
        <v>0</v>
      </c>
      <c r="OCS68" s="824">
        <f t="shared" ref="OCS68" si="21505">OCS60*$C$65*$C68</f>
        <v>0</v>
      </c>
      <c r="OCU68" s="824">
        <f t="shared" ref="OCU68" si="21506">OCU60*$C$65*$C68</f>
        <v>0</v>
      </c>
      <c r="OCW68" s="824">
        <f t="shared" ref="OCW68" si="21507">OCW60*$C$65*$C68</f>
        <v>0</v>
      </c>
      <c r="OCY68" s="824">
        <f t="shared" ref="OCY68" si="21508">OCY60*$C$65*$C68</f>
        <v>0</v>
      </c>
      <c r="ODA68" s="824">
        <f t="shared" ref="ODA68" si="21509">ODA60*$C$65*$C68</f>
        <v>0</v>
      </c>
      <c r="ODC68" s="824">
        <f t="shared" ref="ODC68" si="21510">ODC60*$C$65*$C68</f>
        <v>0</v>
      </c>
      <c r="ODE68" s="824">
        <f t="shared" ref="ODE68" si="21511">ODE60*$C$65*$C68</f>
        <v>0</v>
      </c>
      <c r="ODG68" s="824">
        <f t="shared" ref="ODG68" si="21512">ODG60*$C$65*$C68</f>
        <v>0</v>
      </c>
      <c r="ODI68" s="824">
        <f t="shared" ref="ODI68" si="21513">ODI60*$C$65*$C68</f>
        <v>0</v>
      </c>
      <c r="ODK68" s="824">
        <f t="shared" ref="ODK68" si="21514">ODK60*$C$65*$C68</f>
        <v>0</v>
      </c>
      <c r="ODM68" s="824">
        <f t="shared" ref="ODM68" si="21515">ODM60*$C$65*$C68</f>
        <v>0</v>
      </c>
      <c r="ODO68" s="824">
        <f t="shared" ref="ODO68" si="21516">ODO60*$C$65*$C68</f>
        <v>0</v>
      </c>
      <c r="ODQ68" s="824">
        <f t="shared" ref="ODQ68" si="21517">ODQ60*$C$65*$C68</f>
        <v>0</v>
      </c>
      <c r="ODS68" s="824">
        <f t="shared" ref="ODS68" si="21518">ODS60*$C$65*$C68</f>
        <v>0</v>
      </c>
      <c r="ODU68" s="824">
        <f t="shared" ref="ODU68" si="21519">ODU60*$C$65*$C68</f>
        <v>0</v>
      </c>
      <c r="ODW68" s="824">
        <f t="shared" ref="ODW68" si="21520">ODW60*$C$65*$C68</f>
        <v>0</v>
      </c>
      <c r="ODY68" s="824">
        <f t="shared" ref="ODY68" si="21521">ODY60*$C$65*$C68</f>
        <v>0</v>
      </c>
      <c r="OEA68" s="824">
        <f t="shared" ref="OEA68" si="21522">OEA60*$C$65*$C68</f>
        <v>0</v>
      </c>
      <c r="OEC68" s="824">
        <f t="shared" ref="OEC68" si="21523">OEC60*$C$65*$C68</f>
        <v>0</v>
      </c>
      <c r="OEE68" s="824">
        <f t="shared" ref="OEE68" si="21524">OEE60*$C$65*$C68</f>
        <v>0</v>
      </c>
      <c r="OEG68" s="824">
        <f t="shared" ref="OEG68" si="21525">OEG60*$C$65*$C68</f>
        <v>0</v>
      </c>
      <c r="OEI68" s="824">
        <f t="shared" ref="OEI68" si="21526">OEI60*$C$65*$C68</f>
        <v>0</v>
      </c>
      <c r="OEK68" s="824">
        <f t="shared" ref="OEK68" si="21527">OEK60*$C$65*$C68</f>
        <v>0</v>
      </c>
      <c r="OEM68" s="824">
        <f t="shared" ref="OEM68" si="21528">OEM60*$C$65*$C68</f>
        <v>0</v>
      </c>
      <c r="OEO68" s="824">
        <f t="shared" ref="OEO68" si="21529">OEO60*$C$65*$C68</f>
        <v>0</v>
      </c>
      <c r="OEQ68" s="824">
        <f t="shared" ref="OEQ68" si="21530">OEQ60*$C$65*$C68</f>
        <v>0</v>
      </c>
      <c r="OES68" s="824">
        <f t="shared" ref="OES68" si="21531">OES60*$C$65*$C68</f>
        <v>0</v>
      </c>
      <c r="OEU68" s="824">
        <f t="shared" ref="OEU68" si="21532">OEU60*$C$65*$C68</f>
        <v>0</v>
      </c>
      <c r="OEW68" s="824">
        <f t="shared" ref="OEW68" si="21533">OEW60*$C$65*$C68</f>
        <v>0</v>
      </c>
      <c r="OEY68" s="824">
        <f t="shared" ref="OEY68" si="21534">OEY60*$C$65*$C68</f>
        <v>0</v>
      </c>
      <c r="OFA68" s="824">
        <f t="shared" ref="OFA68" si="21535">OFA60*$C$65*$C68</f>
        <v>0</v>
      </c>
      <c r="OFC68" s="824">
        <f t="shared" ref="OFC68" si="21536">OFC60*$C$65*$C68</f>
        <v>0</v>
      </c>
      <c r="OFE68" s="824">
        <f t="shared" ref="OFE68" si="21537">OFE60*$C$65*$C68</f>
        <v>0</v>
      </c>
      <c r="OFG68" s="824">
        <f t="shared" ref="OFG68" si="21538">OFG60*$C$65*$C68</f>
        <v>0</v>
      </c>
      <c r="OFI68" s="824">
        <f t="shared" ref="OFI68" si="21539">OFI60*$C$65*$C68</f>
        <v>0</v>
      </c>
      <c r="OFK68" s="824">
        <f t="shared" ref="OFK68" si="21540">OFK60*$C$65*$C68</f>
        <v>0</v>
      </c>
      <c r="OFM68" s="824">
        <f t="shared" ref="OFM68" si="21541">OFM60*$C$65*$C68</f>
        <v>0</v>
      </c>
      <c r="OFO68" s="824">
        <f t="shared" ref="OFO68" si="21542">OFO60*$C$65*$C68</f>
        <v>0</v>
      </c>
      <c r="OFQ68" s="824">
        <f t="shared" ref="OFQ68" si="21543">OFQ60*$C$65*$C68</f>
        <v>0</v>
      </c>
      <c r="OFS68" s="824">
        <f t="shared" ref="OFS68" si="21544">OFS60*$C$65*$C68</f>
        <v>0</v>
      </c>
      <c r="OFU68" s="824">
        <f t="shared" ref="OFU68" si="21545">OFU60*$C$65*$C68</f>
        <v>0</v>
      </c>
      <c r="OFW68" s="824">
        <f t="shared" ref="OFW68" si="21546">OFW60*$C$65*$C68</f>
        <v>0</v>
      </c>
      <c r="OFY68" s="824">
        <f t="shared" ref="OFY68" si="21547">OFY60*$C$65*$C68</f>
        <v>0</v>
      </c>
      <c r="OGA68" s="824">
        <f t="shared" ref="OGA68" si="21548">OGA60*$C$65*$C68</f>
        <v>0</v>
      </c>
      <c r="OGC68" s="824">
        <f t="shared" ref="OGC68" si="21549">OGC60*$C$65*$C68</f>
        <v>0</v>
      </c>
      <c r="OGE68" s="824">
        <f t="shared" ref="OGE68" si="21550">OGE60*$C$65*$C68</f>
        <v>0</v>
      </c>
      <c r="OGG68" s="824">
        <f t="shared" ref="OGG68" si="21551">OGG60*$C$65*$C68</f>
        <v>0</v>
      </c>
      <c r="OGI68" s="824">
        <f t="shared" ref="OGI68" si="21552">OGI60*$C$65*$C68</f>
        <v>0</v>
      </c>
      <c r="OGK68" s="824">
        <f t="shared" ref="OGK68" si="21553">OGK60*$C$65*$C68</f>
        <v>0</v>
      </c>
      <c r="OGM68" s="824">
        <f t="shared" ref="OGM68" si="21554">OGM60*$C$65*$C68</f>
        <v>0</v>
      </c>
      <c r="OGO68" s="824">
        <f t="shared" ref="OGO68" si="21555">OGO60*$C$65*$C68</f>
        <v>0</v>
      </c>
      <c r="OGQ68" s="824">
        <f t="shared" ref="OGQ68" si="21556">OGQ60*$C$65*$C68</f>
        <v>0</v>
      </c>
      <c r="OGS68" s="824">
        <f t="shared" ref="OGS68" si="21557">OGS60*$C$65*$C68</f>
        <v>0</v>
      </c>
      <c r="OGU68" s="824">
        <f t="shared" ref="OGU68" si="21558">OGU60*$C$65*$C68</f>
        <v>0</v>
      </c>
      <c r="OGW68" s="824">
        <f t="shared" ref="OGW68" si="21559">OGW60*$C$65*$C68</f>
        <v>0</v>
      </c>
      <c r="OGY68" s="824">
        <f t="shared" ref="OGY68" si="21560">OGY60*$C$65*$C68</f>
        <v>0</v>
      </c>
      <c r="OHA68" s="824">
        <f t="shared" ref="OHA68" si="21561">OHA60*$C$65*$C68</f>
        <v>0</v>
      </c>
      <c r="OHC68" s="824">
        <f t="shared" ref="OHC68" si="21562">OHC60*$C$65*$C68</f>
        <v>0</v>
      </c>
      <c r="OHE68" s="824">
        <f t="shared" ref="OHE68" si="21563">OHE60*$C$65*$C68</f>
        <v>0</v>
      </c>
      <c r="OHG68" s="824">
        <f t="shared" ref="OHG68" si="21564">OHG60*$C$65*$C68</f>
        <v>0</v>
      </c>
      <c r="OHI68" s="824">
        <f t="shared" ref="OHI68" si="21565">OHI60*$C$65*$C68</f>
        <v>0</v>
      </c>
      <c r="OHK68" s="824">
        <f t="shared" ref="OHK68" si="21566">OHK60*$C$65*$C68</f>
        <v>0</v>
      </c>
      <c r="OHM68" s="824">
        <f t="shared" ref="OHM68" si="21567">OHM60*$C$65*$C68</f>
        <v>0</v>
      </c>
      <c r="OHO68" s="824">
        <f t="shared" ref="OHO68" si="21568">OHO60*$C$65*$C68</f>
        <v>0</v>
      </c>
      <c r="OHQ68" s="824">
        <f t="shared" ref="OHQ68" si="21569">OHQ60*$C$65*$C68</f>
        <v>0</v>
      </c>
      <c r="OHS68" s="824">
        <f t="shared" ref="OHS68" si="21570">OHS60*$C$65*$C68</f>
        <v>0</v>
      </c>
      <c r="OHU68" s="824">
        <f t="shared" ref="OHU68" si="21571">OHU60*$C$65*$C68</f>
        <v>0</v>
      </c>
      <c r="OHW68" s="824">
        <f t="shared" ref="OHW68" si="21572">OHW60*$C$65*$C68</f>
        <v>0</v>
      </c>
      <c r="OHY68" s="824">
        <f t="shared" ref="OHY68" si="21573">OHY60*$C$65*$C68</f>
        <v>0</v>
      </c>
      <c r="OIA68" s="824">
        <f t="shared" ref="OIA68" si="21574">OIA60*$C$65*$C68</f>
        <v>0</v>
      </c>
      <c r="OIC68" s="824">
        <f t="shared" ref="OIC68" si="21575">OIC60*$C$65*$C68</f>
        <v>0</v>
      </c>
      <c r="OIE68" s="824">
        <f t="shared" ref="OIE68" si="21576">OIE60*$C$65*$C68</f>
        <v>0</v>
      </c>
      <c r="OIG68" s="824">
        <f t="shared" ref="OIG68" si="21577">OIG60*$C$65*$C68</f>
        <v>0</v>
      </c>
      <c r="OII68" s="824">
        <f t="shared" ref="OII68" si="21578">OII60*$C$65*$C68</f>
        <v>0</v>
      </c>
      <c r="OIK68" s="824">
        <f t="shared" ref="OIK68" si="21579">OIK60*$C$65*$C68</f>
        <v>0</v>
      </c>
      <c r="OIM68" s="824">
        <f t="shared" ref="OIM68" si="21580">OIM60*$C$65*$C68</f>
        <v>0</v>
      </c>
      <c r="OIO68" s="824">
        <f t="shared" ref="OIO68" si="21581">OIO60*$C$65*$C68</f>
        <v>0</v>
      </c>
      <c r="OIQ68" s="824">
        <f t="shared" ref="OIQ68" si="21582">OIQ60*$C$65*$C68</f>
        <v>0</v>
      </c>
      <c r="OIS68" s="824">
        <f t="shared" ref="OIS68" si="21583">OIS60*$C$65*$C68</f>
        <v>0</v>
      </c>
      <c r="OIU68" s="824">
        <f t="shared" ref="OIU68" si="21584">OIU60*$C$65*$C68</f>
        <v>0</v>
      </c>
      <c r="OIW68" s="824">
        <f t="shared" ref="OIW68" si="21585">OIW60*$C$65*$C68</f>
        <v>0</v>
      </c>
      <c r="OIY68" s="824">
        <f t="shared" ref="OIY68" si="21586">OIY60*$C$65*$C68</f>
        <v>0</v>
      </c>
      <c r="OJA68" s="824">
        <f t="shared" ref="OJA68" si="21587">OJA60*$C$65*$C68</f>
        <v>0</v>
      </c>
      <c r="OJC68" s="824">
        <f t="shared" ref="OJC68" si="21588">OJC60*$C$65*$C68</f>
        <v>0</v>
      </c>
      <c r="OJE68" s="824">
        <f t="shared" ref="OJE68" si="21589">OJE60*$C$65*$C68</f>
        <v>0</v>
      </c>
      <c r="OJG68" s="824">
        <f t="shared" ref="OJG68" si="21590">OJG60*$C$65*$C68</f>
        <v>0</v>
      </c>
      <c r="OJI68" s="824">
        <f t="shared" ref="OJI68" si="21591">OJI60*$C$65*$C68</f>
        <v>0</v>
      </c>
      <c r="OJK68" s="824">
        <f t="shared" ref="OJK68" si="21592">OJK60*$C$65*$C68</f>
        <v>0</v>
      </c>
      <c r="OJM68" s="824">
        <f t="shared" ref="OJM68" si="21593">OJM60*$C$65*$C68</f>
        <v>0</v>
      </c>
      <c r="OJO68" s="824">
        <f t="shared" ref="OJO68" si="21594">OJO60*$C$65*$C68</f>
        <v>0</v>
      </c>
      <c r="OJQ68" s="824">
        <f t="shared" ref="OJQ68" si="21595">OJQ60*$C$65*$C68</f>
        <v>0</v>
      </c>
      <c r="OJS68" s="824">
        <f t="shared" ref="OJS68" si="21596">OJS60*$C$65*$C68</f>
        <v>0</v>
      </c>
      <c r="OJU68" s="824">
        <f t="shared" ref="OJU68" si="21597">OJU60*$C$65*$C68</f>
        <v>0</v>
      </c>
      <c r="OJW68" s="824">
        <f t="shared" ref="OJW68" si="21598">OJW60*$C$65*$C68</f>
        <v>0</v>
      </c>
      <c r="OJY68" s="824">
        <f t="shared" ref="OJY68" si="21599">OJY60*$C$65*$C68</f>
        <v>0</v>
      </c>
      <c r="OKA68" s="824">
        <f t="shared" ref="OKA68" si="21600">OKA60*$C$65*$C68</f>
        <v>0</v>
      </c>
      <c r="OKC68" s="824">
        <f t="shared" ref="OKC68" si="21601">OKC60*$C$65*$C68</f>
        <v>0</v>
      </c>
      <c r="OKE68" s="824">
        <f t="shared" ref="OKE68" si="21602">OKE60*$C$65*$C68</f>
        <v>0</v>
      </c>
      <c r="OKG68" s="824">
        <f t="shared" ref="OKG68" si="21603">OKG60*$C$65*$C68</f>
        <v>0</v>
      </c>
      <c r="OKI68" s="824">
        <f t="shared" ref="OKI68" si="21604">OKI60*$C$65*$C68</f>
        <v>0</v>
      </c>
      <c r="OKK68" s="824">
        <f t="shared" ref="OKK68" si="21605">OKK60*$C$65*$C68</f>
        <v>0</v>
      </c>
      <c r="OKM68" s="824">
        <f t="shared" ref="OKM68" si="21606">OKM60*$C$65*$C68</f>
        <v>0</v>
      </c>
      <c r="OKO68" s="824">
        <f t="shared" ref="OKO68" si="21607">OKO60*$C$65*$C68</f>
        <v>0</v>
      </c>
      <c r="OKQ68" s="824">
        <f t="shared" ref="OKQ68" si="21608">OKQ60*$C$65*$C68</f>
        <v>0</v>
      </c>
      <c r="OKS68" s="824">
        <f t="shared" ref="OKS68" si="21609">OKS60*$C$65*$C68</f>
        <v>0</v>
      </c>
      <c r="OKU68" s="824">
        <f t="shared" ref="OKU68" si="21610">OKU60*$C$65*$C68</f>
        <v>0</v>
      </c>
      <c r="OKW68" s="824">
        <f t="shared" ref="OKW68" si="21611">OKW60*$C$65*$C68</f>
        <v>0</v>
      </c>
      <c r="OKY68" s="824">
        <f t="shared" ref="OKY68" si="21612">OKY60*$C$65*$C68</f>
        <v>0</v>
      </c>
      <c r="OLA68" s="824">
        <f t="shared" ref="OLA68" si="21613">OLA60*$C$65*$C68</f>
        <v>0</v>
      </c>
      <c r="OLC68" s="824">
        <f t="shared" ref="OLC68" si="21614">OLC60*$C$65*$C68</f>
        <v>0</v>
      </c>
      <c r="OLE68" s="824">
        <f t="shared" ref="OLE68" si="21615">OLE60*$C$65*$C68</f>
        <v>0</v>
      </c>
      <c r="OLG68" s="824">
        <f t="shared" ref="OLG68" si="21616">OLG60*$C$65*$C68</f>
        <v>0</v>
      </c>
      <c r="OLI68" s="824">
        <f t="shared" ref="OLI68" si="21617">OLI60*$C$65*$C68</f>
        <v>0</v>
      </c>
      <c r="OLK68" s="824">
        <f t="shared" ref="OLK68" si="21618">OLK60*$C$65*$C68</f>
        <v>0</v>
      </c>
      <c r="OLM68" s="824">
        <f t="shared" ref="OLM68" si="21619">OLM60*$C$65*$C68</f>
        <v>0</v>
      </c>
      <c r="OLO68" s="824">
        <f t="shared" ref="OLO68" si="21620">OLO60*$C$65*$C68</f>
        <v>0</v>
      </c>
      <c r="OLQ68" s="824">
        <f t="shared" ref="OLQ68" si="21621">OLQ60*$C$65*$C68</f>
        <v>0</v>
      </c>
      <c r="OLS68" s="824">
        <f t="shared" ref="OLS68" si="21622">OLS60*$C$65*$C68</f>
        <v>0</v>
      </c>
      <c r="OLU68" s="824">
        <f t="shared" ref="OLU68" si="21623">OLU60*$C$65*$C68</f>
        <v>0</v>
      </c>
      <c r="OLW68" s="824">
        <f t="shared" ref="OLW68" si="21624">OLW60*$C$65*$C68</f>
        <v>0</v>
      </c>
      <c r="OLY68" s="824">
        <f t="shared" ref="OLY68" si="21625">OLY60*$C$65*$C68</f>
        <v>0</v>
      </c>
      <c r="OMA68" s="824">
        <f t="shared" ref="OMA68" si="21626">OMA60*$C$65*$C68</f>
        <v>0</v>
      </c>
      <c r="OMC68" s="824">
        <f t="shared" ref="OMC68" si="21627">OMC60*$C$65*$C68</f>
        <v>0</v>
      </c>
      <c r="OME68" s="824">
        <f t="shared" ref="OME68" si="21628">OME60*$C$65*$C68</f>
        <v>0</v>
      </c>
      <c r="OMG68" s="824">
        <f t="shared" ref="OMG68" si="21629">OMG60*$C$65*$C68</f>
        <v>0</v>
      </c>
      <c r="OMI68" s="824">
        <f t="shared" ref="OMI68" si="21630">OMI60*$C$65*$C68</f>
        <v>0</v>
      </c>
      <c r="OMK68" s="824">
        <f t="shared" ref="OMK68" si="21631">OMK60*$C$65*$C68</f>
        <v>0</v>
      </c>
      <c r="OMM68" s="824">
        <f t="shared" ref="OMM68" si="21632">OMM60*$C$65*$C68</f>
        <v>0</v>
      </c>
      <c r="OMO68" s="824">
        <f t="shared" ref="OMO68" si="21633">OMO60*$C$65*$C68</f>
        <v>0</v>
      </c>
      <c r="OMQ68" s="824">
        <f t="shared" ref="OMQ68" si="21634">OMQ60*$C$65*$C68</f>
        <v>0</v>
      </c>
      <c r="OMS68" s="824">
        <f t="shared" ref="OMS68" si="21635">OMS60*$C$65*$C68</f>
        <v>0</v>
      </c>
      <c r="OMU68" s="824">
        <f t="shared" ref="OMU68" si="21636">OMU60*$C$65*$C68</f>
        <v>0</v>
      </c>
      <c r="OMW68" s="824">
        <f t="shared" ref="OMW68" si="21637">OMW60*$C$65*$C68</f>
        <v>0</v>
      </c>
      <c r="OMY68" s="824">
        <f t="shared" ref="OMY68" si="21638">OMY60*$C$65*$C68</f>
        <v>0</v>
      </c>
      <c r="ONA68" s="824">
        <f t="shared" ref="ONA68" si="21639">ONA60*$C$65*$C68</f>
        <v>0</v>
      </c>
      <c r="ONC68" s="824">
        <f t="shared" ref="ONC68" si="21640">ONC60*$C$65*$C68</f>
        <v>0</v>
      </c>
      <c r="ONE68" s="824">
        <f t="shared" ref="ONE68" si="21641">ONE60*$C$65*$C68</f>
        <v>0</v>
      </c>
      <c r="ONG68" s="824">
        <f t="shared" ref="ONG68" si="21642">ONG60*$C$65*$C68</f>
        <v>0</v>
      </c>
      <c r="ONI68" s="824">
        <f t="shared" ref="ONI68" si="21643">ONI60*$C$65*$C68</f>
        <v>0</v>
      </c>
      <c r="ONK68" s="824">
        <f t="shared" ref="ONK68" si="21644">ONK60*$C$65*$C68</f>
        <v>0</v>
      </c>
      <c r="ONM68" s="824">
        <f t="shared" ref="ONM68" si="21645">ONM60*$C$65*$C68</f>
        <v>0</v>
      </c>
      <c r="ONO68" s="824">
        <f t="shared" ref="ONO68" si="21646">ONO60*$C$65*$C68</f>
        <v>0</v>
      </c>
      <c r="ONQ68" s="824">
        <f t="shared" ref="ONQ68" si="21647">ONQ60*$C$65*$C68</f>
        <v>0</v>
      </c>
      <c r="ONS68" s="824">
        <f t="shared" ref="ONS68" si="21648">ONS60*$C$65*$C68</f>
        <v>0</v>
      </c>
      <c r="ONU68" s="824">
        <f t="shared" ref="ONU68" si="21649">ONU60*$C$65*$C68</f>
        <v>0</v>
      </c>
      <c r="ONW68" s="824">
        <f t="shared" ref="ONW68" si="21650">ONW60*$C$65*$C68</f>
        <v>0</v>
      </c>
      <c r="ONY68" s="824">
        <f t="shared" ref="ONY68" si="21651">ONY60*$C$65*$C68</f>
        <v>0</v>
      </c>
      <c r="OOA68" s="824">
        <f t="shared" ref="OOA68" si="21652">OOA60*$C$65*$C68</f>
        <v>0</v>
      </c>
      <c r="OOC68" s="824">
        <f t="shared" ref="OOC68" si="21653">OOC60*$C$65*$C68</f>
        <v>0</v>
      </c>
      <c r="OOE68" s="824">
        <f t="shared" ref="OOE68" si="21654">OOE60*$C$65*$C68</f>
        <v>0</v>
      </c>
      <c r="OOG68" s="824">
        <f t="shared" ref="OOG68" si="21655">OOG60*$C$65*$C68</f>
        <v>0</v>
      </c>
      <c r="OOI68" s="824">
        <f t="shared" ref="OOI68" si="21656">OOI60*$C$65*$C68</f>
        <v>0</v>
      </c>
      <c r="OOK68" s="824">
        <f t="shared" ref="OOK68" si="21657">OOK60*$C$65*$C68</f>
        <v>0</v>
      </c>
      <c r="OOM68" s="824">
        <f t="shared" ref="OOM68" si="21658">OOM60*$C$65*$C68</f>
        <v>0</v>
      </c>
      <c r="OOO68" s="824">
        <f t="shared" ref="OOO68" si="21659">OOO60*$C$65*$C68</f>
        <v>0</v>
      </c>
      <c r="OOQ68" s="824">
        <f t="shared" ref="OOQ68" si="21660">OOQ60*$C$65*$C68</f>
        <v>0</v>
      </c>
      <c r="OOS68" s="824">
        <f t="shared" ref="OOS68" si="21661">OOS60*$C$65*$C68</f>
        <v>0</v>
      </c>
      <c r="OOU68" s="824">
        <f t="shared" ref="OOU68" si="21662">OOU60*$C$65*$C68</f>
        <v>0</v>
      </c>
      <c r="OOW68" s="824">
        <f t="shared" ref="OOW68" si="21663">OOW60*$C$65*$C68</f>
        <v>0</v>
      </c>
      <c r="OOY68" s="824">
        <f t="shared" ref="OOY68" si="21664">OOY60*$C$65*$C68</f>
        <v>0</v>
      </c>
      <c r="OPA68" s="824">
        <f t="shared" ref="OPA68" si="21665">OPA60*$C$65*$C68</f>
        <v>0</v>
      </c>
      <c r="OPC68" s="824">
        <f t="shared" ref="OPC68" si="21666">OPC60*$C$65*$C68</f>
        <v>0</v>
      </c>
      <c r="OPE68" s="824">
        <f t="shared" ref="OPE68" si="21667">OPE60*$C$65*$C68</f>
        <v>0</v>
      </c>
      <c r="OPG68" s="824">
        <f t="shared" ref="OPG68" si="21668">OPG60*$C$65*$C68</f>
        <v>0</v>
      </c>
      <c r="OPI68" s="824">
        <f t="shared" ref="OPI68" si="21669">OPI60*$C$65*$C68</f>
        <v>0</v>
      </c>
      <c r="OPK68" s="824">
        <f t="shared" ref="OPK68" si="21670">OPK60*$C$65*$C68</f>
        <v>0</v>
      </c>
      <c r="OPM68" s="824">
        <f t="shared" ref="OPM68" si="21671">OPM60*$C$65*$C68</f>
        <v>0</v>
      </c>
      <c r="OPO68" s="824">
        <f t="shared" ref="OPO68" si="21672">OPO60*$C$65*$C68</f>
        <v>0</v>
      </c>
      <c r="OPQ68" s="824">
        <f t="shared" ref="OPQ68" si="21673">OPQ60*$C$65*$C68</f>
        <v>0</v>
      </c>
      <c r="OPS68" s="824">
        <f t="shared" ref="OPS68" si="21674">OPS60*$C$65*$C68</f>
        <v>0</v>
      </c>
      <c r="OPU68" s="824">
        <f t="shared" ref="OPU68" si="21675">OPU60*$C$65*$C68</f>
        <v>0</v>
      </c>
      <c r="OPW68" s="824">
        <f t="shared" ref="OPW68" si="21676">OPW60*$C$65*$C68</f>
        <v>0</v>
      </c>
      <c r="OPY68" s="824">
        <f t="shared" ref="OPY68" si="21677">OPY60*$C$65*$C68</f>
        <v>0</v>
      </c>
      <c r="OQA68" s="824">
        <f t="shared" ref="OQA68" si="21678">OQA60*$C$65*$C68</f>
        <v>0</v>
      </c>
      <c r="OQC68" s="824">
        <f t="shared" ref="OQC68" si="21679">OQC60*$C$65*$C68</f>
        <v>0</v>
      </c>
      <c r="OQE68" s="824">
        <f t="shared" ref="OQE68" si="21680">OQE60*$C$65*$C68</f>
        <v>0</v>
      </c>
      <c r="OQG68" s="824">
        <f t="shared" ref="OQG68" si="21681">OQG60*$C$65*$C68</f>
        <v>0</v>
      </c>
      <c r="OQI68" s="824">
        <f t="shared" ref="OQI68" si="21682">OQI60*$C$65*$C68</f>
        <v>0</v>
      </c>
      <c r="OQK68" s="824">
        <f t="shared" ref="OQK68" si="21683">OQK60*$C$65*$C68</f>
        <v>0</v>
      </c>
      <c r="OQM68" s="824">
        <f t="shared" ref="OQM68" si="21684">OQM60*$C$65*$C68</f>
        <v>0</v>
      </c>
      <c r="OQO68" s="824">
        <f t="shared" ref="OQO68" si="21685">OQO60*$C$65*$C68</f>
        <v>0</v>
      </c>
      <c r="OQQ68" s="824">
        <f t="shared" ref="OQQ68" si="21686">OQQ60*$C$65*$C68</f>
        <v>0</v>
      </c>
      <c r="OQS68" s="824">
        <f t="shared" ref="OQS68" si="21687">OQS60*$C$65*$C68</f>
        <v>0</v>
      </c>
      <c r="OQU68" s="824">
        <f t="shared" ref="OQU68" si="21688">OQU60*$C$65*$C68</f>
        <v>0</v>
      </c>
      <c r="OQW68" s="824">
        <f t="shared" ref="OQW68" si="21689">OQW60*$C$65*$C68</f>
        <v>0</v>
      </c>
      <c r="OQY68" s="824">
        <f t="shared" ref="OQY68" si="21690">OQY60*$C$65*$C68</f>
        <v>0</v>
      </c>
      <c r="ORA68" s="824">
        <f t="shared" ref="ORA68" si="21691">ORA60*$C$65*$C68</f>
        <v>0</v>
      </c>
      <c r="ORC68" s="824">
        <f t="shared" ref="ORC68" si="21692">ORC60*$C$65*$C68</f>
        <v>0</v>
      </c>
      <c r="ORE68" s="824">
        <f t="shared" ref="ORE68" si="21693">ORE60*$C$65*$C68</f>
        <v>0</v>
      </c>
      <c r="ORG68" s="824">
        <f t="shared" ref="ORG68" si="21694">ORG60*$C$65*$C68</f>
        <v>0</v>
      </c>
      <c r="ORI68" s="824">
        <f t="shared" ref="ORI68" si="21695">ORI60*$C$65*$C68</f>
        <v>0</v>
      </c>
      <c r="ORK68" s="824">
        <f t="shared" ref="ORK68" si="21696">ORK60*$C$65*$C68</f>
        <v>0</v>
      </c>
      <c r="ORM68" s="824">
        <f t="shared" ref="ORM68" si="21697">ORM60*$C$65*$C68</f>
        <v>0</v>
      </c>
      <c r="ORO68" s="824">
        <f t="shared" ref="ORO68" si="21698">ORO60*$C$65*$C68</f>
        <v>0</v>
      </c>
      <c r="ORQ68" s="824">
        <f t="shared" ref="ORQ68" si="21699">ORQ60*$C$65*$C68</f>
        <v>0</v>
      </c>
      <c r="ORS68" s="824">
        <f t="shared" ref="ORS68" si="21700">ORS60*$C$65*$C68</f>
        <v>0</v>
      </c>
      <c r="ORU68" s="824">
        <f t="shared" ref="ORU68" si="21701">ORU60*$C$65*$C68</f>
        <v>0</v>
      </c>
      <c r="ORW68" s="824">
        <f t="shared" ref="ORW68" si="21702">ORW60*$C$65*$C68</f>
        <v>0</v>
      </c>
      <c r="ORY68" s="824">
        <f t="shared" ref="ORY68" si="21703">ORY60*$C$65*$C68</f>
        <v>0</v>
      </c>
      <c r="OSA68" s="824">
        <f t="shared" ref="OSA68" si="21704">OSA60*$C$65*$C68</f>
        <v>0</v>
      </c>
      <c r="OSC68" s="824">
        <f t="shared" ref="OSC68" si="21705">OSC60*$C$65*$C68</f>
        <v>0</v>
      </c>
      <c r="OSE68" s="824">
        <f t="shared" ref="OSE68" si="21706">OSE60*$C$65*$C68</f>
        <v>0</v>
      </c>
      <c r="OSG68" s="824">
        <f t="shared" ref="OSG68" si="21707">OSG60*$C$65*$C68</f>
        <v>0</v>
      </c>
      <c r="OSI68" s="824">
        <f t="shared" ref="OSI68" si="21708">OSI60*$C$65*$C68</f>
        <v>0</v>
      </c>
      <c r="OSK68" s="824">
        <f t="shared" ref="OSK68" si="21709">OSK60*$C$65*$C68</f>
        <v>0</v>
      </c>
      <c r="OSM68" s="824">
        <f t="shared" ref="OSM68" si="21710">OSM60*$C$65*$C68</f>
        <v>0</v>
      </c>
      <c r="OSO68" s="824">
        <f t="shared" ref="OSO68" si="21711">OSO60*$C$65*$C68</f>
        <v>0</v>
      </c>
      <c r="OSQ68" s="824">
        <f t="shared" ref="OSQ68" si="21712">OSQ60*$C$65*$C68</f>
        <v>0</v>
      </c>
      <c r="OSS68" s="824">
        <f t="shared" ref="OSS68" si="21713">OSS60*$C$65*$C68</f>
        <v>0</v>
      </c>
      <c r="OSU68" s="824">
        <f t="shared" ref="OSU68" si="21714">OSU60*$C$65*$C68</f>
        <v>0</v>
      </c>
      <c r="OSW68" s="824">
        <f t="shared" ref="OSW68" si="21715">OSW60*$C$65*$C68</f>
        <v>0</v>
      </c>
      <c r="OSY68" s="824">
        <f t="shared" ref="OSY68" si="21716">OSY60*$C$65*$C68</f>
        <v>0</v>
      </c>
      <c r="OTA68" s="824">
        <f t="shared" ref="OTA68" si="21717">OTA60*$C$65*$C68</f>
        <v>0</v>
      </c>
      <c r="OTC68" s="824">
        <f t="shared" ref="OTC68" si="21718">OTC60*$C$65*$C68</f>
        <v>0</v>
      </c>
      <c r="OTE68" s="824">
        <f t="shared" ref="OTE68" si="21719">OTE60*$C$65*$C68</f>
        <v>0</v>
      </c>
      <c r="OTG68" s="824">
        <f t="shared" ref="OTG68" si="21720">OTG60*$C$65*$C68</f>
        <v>0</v>
      </c>
      <c r="OTI68" s="824">
        <f t="shared" ref="OTI68" si="21721">OTI60*$C$65*$C68</f>
        <v>0</v>
      </c>
      <c r="OTK68" s="824">
        <f t="shared" ref="OTK68" si="21722">OTK60*$C$65*$C68</f>
        <v>0</v>
      </c>
      <c r="OTM68" s="824">
        <f t="shared" ref="OTM68" si="21723">OTM60*$C$65*$C68</f>
        <v>0</v>
      </c>
      <c r="OTO68" s="824">
        <f t="shared" ref="OTO68" si="21724">OTO60*$C$65*$C68</f>
        <v>0</v>
      </c>
      <c r="OTQ68" s="824">
        <f t="shared" ref="OTQ68" si="21725">OTQ60*$C$65*$C68</f>
        <v>0</v>
      </c>
      <c r="OTS68" s="824">
        <f t="shared" ref="OTS68" si="21726">OTS60*$C$65*$C68</f>
        <v>0</v>
      </c>
      <c r="OTU68" s="824">
        <f t="shared" ref="OTU68" si="21727">OTU60*$C$65*$C68</f>
        <v>0</v>
      </c>
      <c r="OTW68" s="824">
        <f t="shared" ref="OTW68" si="21728">OTW60*$C$65*$C68</f>
        <v>0</v>
      </c>
      <c r="OTY68" s="824">
        <f t="shared" ref="OTY68" si="21729">OTY60*$C$65*$C68</f>
        <v>0</v>
      </c>
      <c r="OUA68" s="824">
        <f t="shared" ref="OUA68" si="21730">OUA60*$C$65*$C68</f>
        <v>0</v>
      </c>
      <c r="OUC68" s="824">
        <f t="shared" ref="OUC68" si="21731">OUC60*$C$65*$C68</f>
        <v>0</v>
      </c>
      <c r="OUE68" s="824">
        <f t="shared" ref="OUE68" si="21732">OUE60*$C$65*$C68</f>
        <v>0</v>
      </c>
      <c r="OUG68" s="824">
        <f t="shared" ref="OUG68" si="21733">OUG60*$C$65*$C68</f>
        <v>0</v>
      </c>
      <c r="OUI68" s="824">
        <f t="shared" ref="OUI68" si="21734">OUI60*$C$65*$C68</f>
        <v>0</v>
      </c>
      <c r="OUK68" s="824">
        <f t="shared" ref="OUK68" si="21735">OUK60*$C$65*$C68</f>
        <v>0</v>
      </c>
      <c r="OUM68" s="824">
        <f t="shared" ref="OUM68" si="21736">OUM60*$C$65*$C68</f>
        <v>0</v>
      </c>
      <c r="OUO68" s="824">
        <f t="shared" ref="OUO68" si="21737">OUO60*$C$65*$C68</f>
        <v>0</v>
      </c>
      <c r="OUQ68" s="824">
        <f t="shared" ref="OUQ68" si="21738">OUQ60*$C$65*$C68</f>
        <v>0</v>
      </c>
      <c r="OUS68" s="824">
        <f t="shared" ref="OUS68" si="21739">OUS60*$C$65*$C68</f>
        <v>0</v>
      </c>
      <c r="OUU68" s="824">
        <f t="shared" ref="OUU68" si="21740">OUU60*$C$65*$C68</f>
        <v>0</v>
      </c>
      <c r="OUW68" s="824">
        <f t="shared" ref="OUW68" si="21741">OUW60*$C$65*$C68</f>
        <v>0</v>
      </c>
      <c r="OUY68" s="824">
        <f t="shared" ref="OUY68" si="21742">OUY60*$C$65*$C68</f>
        <v>0</v>
      </c>
      <c r="OVA68" s="824">
        <f t="shared" ref="OVA68" si="21743">OVA60*$C$65*$C68</f>
        <v>0</v>
      </c>
      <c r="OVC68" s="824">
        <f t="shared" ref="OVC68" si="21744">OVC60*$C$65*$C68</f>
        <v>0</v>
      </c>
      <c r="OVE68" s="824">
        <f t="shared" ref="OVE68" si="21745">OVE60*$C$65*$C68</f>
        <v>0</v>
      </c>
      <c r="OVG68" s="824">
        <f t="shared" ref="OVG68" si="21746">OVG60*$C$65*$C68</f>
        <v>0</v>
      </c>
      <c r="OVI68" s="824">
        <f t="shared" ref="OVI68" si="21747">OVI60*$C$65*$C68</f>
        <v>0</v>
      </c>
      <c r="OVK68" s="824">
        <f t="shared" ref="OVK68" si="21748">OVK60*$C$65*$C68</f>
        <v>0</v>
      </c>
      <c r="OVM68" s="824">
        <f t="shared" ref="OVM68" si="21749">OVM60*$C$65*$C68</f>
        <v>0</v>
      </c>
      <c r="OVO68" s="824">
        <f t="shared" ref="OVO68" si="21750">OVO60*$C$65*$C68</f>
        <v>0</v>
      </c>
      <c r="OVQ68" s="824">
        <f t="shared" ref="OVQ68" si="21751">OVQ60*$C$65*$C68</f>
        <v>0</v>
      </c>
      <c r="OVS68" s="824">
        <f t="shared" ref="OVS68" si="21752">OVS60*$C$65*$C68</f>
        <v>0</v>
      </c>
      <c r="OVU68" s="824">
        <f t="shared" ref="OVU68" si="21753">OVU60*$C$65*$C68</f>
        <v>0</v>
      </c>
      <c r="OVW68" s="824">
        <f t="shared" ref="OVW68" si="21754">OVW60*$C$65*$C68</f>
        <v>0</v>
      </c>
      <c r="OVY68" s="824">
        <f t="shared" ref="OVY68" si="21755">OVY60*$C$65*$C68</f>
        <v>0</v>
      </c>
      <c r="OWA68" s="824">
        <f t="shared" ref="OWA68" si="21756">OWA60*$C$65*$C68</f>
        <v>0</v>
      </c>
      <c r="OWC68" s="824">
        <f t="shared" ref="OWC68" si="21757">OWC60*$C$65*$C68</f>
        <v>0</v>
      </c>
      <c r="OWE68" s="824">
        <f t="shared" ref="OWE68" si="21758">OWE60*$C$65*$C68</f>
        <v>0</v>
      </c>
      <c r="OWG68" s="824">
        <f t="shared" ref="OWG68" si="21759">OWG60*$C$65*$C68</f>
        <v>0</v>
      </c>
      <c r="OWI68" s="824">
        <f t="shared" ref="OWI68" si="21760">OWI60*$C$65*$C68</f>
        <v>0</v>
      </c>
      <c r="OWK68" s="824">
        <f t="shared" ref="OWK68" si="21761">OWK60*$C$65*$C68</f>
        <v>0</v>
      </c>
      <c r="OWM68" s="824">
        <f t="shared" ref="OWM68" si="21762">OWM60*$C$65*$C68</f>
        <v>0</v>
      </c>
      <c r="OWO68" s="824">
        <f t="shared" ref="OWO68" si="21763">OWO60*$C$65*$C68</f>
        <v>0</v>
      </c>
      <c r="OWQ68" s="824">
        <f t="shared" ref="OWQ68" si="21764">OWQ60*$C$65*$C68</f>
        <v>0</v>
      </c>
      <c r="OWS68" s="824">
        <f t="shared" ref="OWS68" si="21765">OWS60*$C$65*$C68</f>
        <v>0</v>
      </c>
      <c r="OWU68" s="824">
        <f t="shared" ref="OWU68" si="21766">OWU60*$C$65*$C68</f>
        <v>0</v>
      </c>
      <c r="OWW68" s="824">
        <f t="shared" ref="OWW68" si="21767">OWW60*$C$65*$C68</f>
        <v>0</v>
      </c>
      <c r="OWY68" s="824">
        <f t="shared" ref="OWY68" si="21768">OWY60*$C$65*$C68</f>
        <v>0</v>
      </c>
      <c r="OXA68" s="824">
        <f t="shared" ref="OXA68" si="21769">OXA60*$C$65*$C68</f>
        <v>0</v>
      </c>
      <c r="OXC68" s="824">
        <f t="shared" ref="OXC68" si="21770">OXC60*$C$65*$C68</f>
        <v>0</v>
      </c>
      <c r="OXE68" s="824">
        <f t="shared" ref="OXE68" si="21771">OXE60*$C$65*$C68</f>
        <v>0</v>
      </c>
      <c r="OXG68" s="824">
        <f t="shared" ref="OXG68" si="21772">OXG60*$C$65*$C68</f>
        <v>0</v>
      </c>
      <c r="OXI68" s="824">
        <f t="shared" ref="OXI68" si="21773">OXI60*$C$65*$C68</f>
        <v>0</v>
      </c>
      <c r="OXK68" s="824">
        <f t="shared" ref="OXK68" si="21774">OXK60*$C$65*$C68</f>
        <v>0</v>
      </c>
      <c r="OXM68" s="824">
        <f t="shared" ref="OXM68" si="21775">OXM60*$C$65*$C68</f>
        <v>0</v>
      </c>
      <c r="OXO68" s="824">
        <f t="shared" ref="OXO68" si="21776">OXO60*$C$65*$C68</f>
        <v>0</v>
      </c>
      <c r="OXQ68" s="824">
        <f t="shared" ref="OXQ68" si="21777">OXQ60*$C$65*$C68</f>
        <v>0</v>
      </c>
      <c r="OXS68" s="824">
        <f t="shared" ref="OXS68" si="21778">OXS60*$C$65*$C68</f>
        <v>0</v>
      </c>
      <c r="OXU68" s="824">
        <f t="shared" ref="OXU68" si="21779">OXU60*$C$65*$C68</f>
        <v>0</v>
      </c>
      <c r="OXW68" s="824">
        <f t="shared" ref="OXW68" si="21780">OXW60*$C$65*$C68</f>
        <v>0</v>
      </c>
      <c r="OXY68" s="824">
        <f t="shared" ref="OXY68" si="21781">OXY60*$C$65*$C68</f>
        <v>0</v>
      </c>
      <c r="OYA68" s="824">
        <f t="shared" ref="OYA68" si="21782">OYA60*$C$65*$C68</f>
        <v>0</v>
      </c>
      <c r="OYC68" s="824">
        <f t="shared" ref="OYC68" si="21783">OYC60*$C$65*$C68</f>
        <v>0</v>
      </c>
      <c r="OYE68" s="824">
        <f t="shared" ref="OYE68" si="21784">OYE60*$C$65*$C68</f>
        <v>0</v>
      </c>
      <c r="OYG68" s="824">
        <f t="shared" ref="OYG68" si="21785">OYG60*$C$65*$C68</f>
        <v>0</v>
      </c>
      <c r="OYI68" s="824">
        <f t="shared" ref="OYI68" si="21786">OYI60*$C$65*$C68</f>
        <v>0</v>
      </c>
      <c r="OYK68" s="824">
        <f t="shared" ref="OYK68" si="21787">OYK60*$C$65*$C68</f>
        <v>0</v>
      </c>
      <c r="OYM68" s="824">
        <f t="shared" ref="OYM68" si="21788">OYM60*$C$65*$C68</f>
        <v>0</v>
      </c>
      <c r="OYO68" s="824">
        <f t="shared" ref="OYO68" si="21789">OYO60*$C$65*$C68</f>
        <v>0</v>
      </c>
      <c r="OYQ68" s="824">
        <f t="shared" ref="OYQ68" si="21790">OYQ60*$C$65*$C68</f>
        <v>0</v>
      </c>
      <c r="OYS68" s="824">
        <f t="shared" ref="OYS68" si="21791">OYS60*$C$65*$C68</f>
        <v>0</v>
      </c>
      <c r="OYU68" s="824">
        <f t="shared" ref="OYU68" si="21792">OYU60*$C$65*$C68</f>
        <v>0</v>
      </c>
      <c r="OYW68" s="824">
        <f t="shared" ref="OYW68" si="21793">OYW60*$C$65*$C68</f>
        <v>0</v>
      </c>
      <c r="OYY68" s="824">
        <f t="shared" ref="OYY68" si="21794">OYY60*$C$65*$C68</f>
        <v>0</v>
      </c>
      <c r="OZA68" s="824">
        <f t="shared" ref="OZA68" si="21795">OZA60*$C$65*$C68</f>
        <v>0</v>
      </c>
      <c r="OZC68" s="824">
        <f t="shared" ref="OZC68" si="21796">OZC60*$C$65*$C68</f>
        <v>0</v>
      </c>
      <c r="OZE68" s="824">
        <f t="shared" ref="OZE68" si="21797">OZE60*$C$65*$C68</f>
        <v>0</v>
      </c>
      <c r="OZG68" s="824">
        <f t="shared" ref="OZG68" si="21798">OZG60*$C$65*$C68</f>
        <v>0</v>
      </c>
      <c r="OZI68" s="824">
        <f t="shared" ref="OZI68" si="21799">OZI60*$C$65*$C68</f>
        <v>0</v>
      </c>
      <c r="OZK68" s="824">
        <f t="shared" ref="OZK68" si="21800">OZK60*$C$65*$C68</f>
        <v>0</v>
      </c>
      <c r="OZM68" s="824">
        <f t="shared" ref="OZM68" si="21801">OZM60*$C$65*$C68</f>
        <v>0</v>
      </c>
      <c r="OZO68" s="824">
        <f t="shared" ref="OZO68" si="21802">OZO60*$C$65*$C68</f>
        <v>0</v>
      </c>
      <c r="OZQ68" s="824">
        <f t="shared" ref="OZQ68" si="21803">OZQ60*$C$65*$C68</f>
        <v>0</v>
      </c>
      <c r="OZS68" s="824">
        <f t="shared" ref="OZS68" si="21804">OZS60*$C$65*$C68</f>
        <v>0</v>
      </c>
      <c r="OZU68" s="824">
        <f t="shared" ref="OZU68" si="21805">OZU60*$C$65*$C68</f>
        <v>0</v>
      </c>
      <c r="OZW68" s="824">
        <f t="shared" ref="OZW68" si="21806">OZW60*$C$65*$C68</f>
        <v>0</v>
      </c>
      <c r="OZY68" s="824">
        <f t="shared" ref="OZY68" si="21807">OZY60*$C$65*$C68</f>
        <v>0</v>
      </c>
      <c r="PAA68" s="824">
        <f t="shared" ref="PAA68" si="21808">PAA60*$C$65*$C68</f>
        <v>0</v>
      </c>
      <c r="PAC68" s="824">
        <f t="shared" ref="PAC68" si="21809">PAC60*$C$65*$C68</f>
        <v>0</v>
      </c>
      <c r="PAE68" s="824">
        <f t="shared" ref="PAE68" si="21810">PAE60*$C$65*$C68</f>
        <v>0</v>
      </c>
      <c r="PAG68" s="824">
        <f t="shared" ref="PAG68" si="21811">PAG60*$C$65*$C68</f>
        <v>0</v>
      </c>
      <c r="PAI68" s="824">
        <f t="shared" ref="PAI68" si="21812">PAI60*$C$65*$C68</f>
        <v>0</v>
      </c>
      <c r="PAK68" s="824">
        <f t="shared" ref="PAK68" si="21813">PAK60*$C$65*$C68</f>
        <v>0</v>
      </c>
      <c r="PAM68" s="824">
        <f t="shared" ref="PAM68" si="21814">PAM60*$C$65*$C68</f>
        <v>0</v>
      </c>
      <c r="PAO68" s="824">
        <f t="shared" ref="PAO68" si="21815">PAO60*$C$65*$C68</f>
        <v>0</v>
      </c>
      <c r="PAQ68" s="824">
        <f t="shared" ref="PAQ68" si="21816">PAQ60*$C$65*$C68</f>
        <v>0</v>
      </c>
      <c r="PAS68" s="824">
        <f t="shared" ref="PAS68" si="21817">PAS60*$C$65*$C68</f>
        <v>0</v>
      </c>
      <c r="PAU68" s="824">
        <f t="shared" ref="PAU68" si="21818">PAU60*$C$65*$C68</f>
        <v>0</v>
      </c>
      <c r="PAW68" s="824">
        <f t="shared" ref="PAW68" si="21819">PAW60*$C$65*$C68</f>
        <v>0</v>
      </c>
      <c r="PAY68" s="824">
        <f t="shared" ref="PAY68" si="21820">PAY60*$C$65*$C68</f>
        <v>0</v>
      </c>
      <c r="PBA68" s="824">
        <f t="shared" ref="PBA68" si="21821">PBA60*$C$65*$C68</f>
        <v>0</v>
      </c>
      <c r="PBC68" s="824">
        <f t="shared" ref="PBC68" si="21822">PBC60*$C$65*$C68</f>
        <v>0</v>
      </c>
      <c r="PBE68" s="824">
        <f t="shared" ref="PBE68" si="21823">PBE60*$C$65*$C68</f>
        <v>0</v>
      </c>
      <c r="PBG68" s="824">
        <f t="shared" ref="PBG68" si="21824">PBG60*$C$65*$C68</f>
        <v>0</v>
      </c>
      <c r="PBI68" s="824">
        <f t="shared" ref="PBI68" si="21825">PBI60*$C$65*$C68</f>
        <v>0</v>
      </c>
      <c r="PBK68" s="824">
        <f t="shared" ref="PBK68" si="21826">PBK60*$C$65*$C68</f>
        <v>0</v>
      </c>
      <c r="PBM68" s="824">
        <f t="shared" ref="PBM68" si="21827">PBM60*$C$65*$C68</f>
        <v>0</v>
      </c>
      <c r="PBO68" s="824">
        <f t="shared" ref="PBO68" si="21828">PBO60*$C$65*$C68</f>
        <v>0</v>
      </c>
      <c r="PBQ68" s="824">
        <f t="shared" ref="PBQ68" si="21829">PBQ60*$C$65*$C68</f>
        <v>0</v>
      </c>
      <c r="PBS68" s="824">
        <f t="shared" ref="PBS68" si="21830">PBS60*$C$65*$C68</f>
        <v>0</v>
      </c>
      <c r="PBU68" s="824">
        <f t="shared" ref="PBU68" si="21831">PBU60*$C$65*$C68</f>
        <v>0</v>
      </c>
      <c r="PBW68" s="824">
        <f t="shared" ref="PBW68" si="21832">PBW60*$C$65*$C68</f>
        <v>0</v>
      </c>
      <c r="PBY68" s="824">
        <f t="shared" ref="PBY68" si="21833">PBY60*$C$65*$C68</f>
        <v>0</v>
      </c>
      <c r="PCA68" s="824">
        <f t="shared" ref="PCA68" si="21834">PCA60*$C$65*$C68</f>
        <v>0</v>
      </c>
      <c r="PCC68" s="824">
        <f t="shared" ref="PCC68" si="21835">PCC60*$C$65*$C68</f>
        <v>0</v>
      </c>
      <c r="PCE68" s="824">
        <f t="shared" ref="PCE68" si="21836">PCE60*$C$65*$C68</f>
        <v>0</v>
      </c>
      <c r="PCG68" s="824">
        <f t="shared" ref="PCG68" si="21837">PCG60*$C$65*$C68</f>
        <v>0</v>
      </c>
      <c r="PCI68" s="824">
        <f t="shared" ref="PCI68" si="21838">PCI60*$C$65*$C68</f>
        <v>0</v>
      </c>
      <c r="PCK68" s="824">
        <f t="shared" ref="PCK68" si="21839">PCK60*$C$65*$C68</f>
        <v>0</v>
      </c>
      <c r="PCM68" s="824">
        <f t="shared" ref="PCM68" si="21840">PCM60*$C$65*$C68</f>
        <v>0</v>
      </c>
      <c r="PCO68" s="824">
        <f t="shared" ref="PCO68" si="21841">PCO60*$C$65*$C68</f>
        <v>0</v>
      </c>
      <c r="PCQ68" s="824">
        <f t="shared" ref="PCQ68" si="21842">PCQ60*$C$65*$C68</f>
        <v>0</v>
      </c>
      <c r="PCS68" s="824">
        <f t="shared" ref="PCS68" si="21843">PCS60*$C$65*$C68</f>
        <v>0</v>
      </c>
      <c r="PCU68" s="824">
        <f t="shared" ref="PCU68" si="21844">PCU60*$C$65*$C68</f>
        <v>0</v>
      </c>
      <c r="PCW68" s="824">
        <f t="shared" ref="PCW68" si="21845">PCW60*$C$65*$C68</f>
        <v>0</v>
      </c>
      <c r="PCY68" s="824">
        <f t="shared" ref="PCY68" si="21846">PCY60*$C$65*$C68</f>
        <v>0</v>
      </c>
      <c r="PDA68" s="824">
        <f t="shared" ref="PDA68" si="21847">PDA60*$C$65*$C68</f>
        <v>0</v>
      </c>
      <c r="PDC68" s="824">
        <f t="shared" ref="PDC68" si="21848">PDC60*$C$65*$C68</f>
        <v>0</v>
      </c>
      <c r="PDE68" s="824">
        <f t="shared" ref="PDE68" si="21849">PDE60*$C$65*$C68</f>
        <v>0</v>
      </c>
      <c r="PDG68" s="824">
        <f t="shared" ref="PDG68" si="21850">PDG60*$C$65*$C68</f>
        <v>0</v>
      </c>
      <c r="PDI68" s="824">
        <f t="shared" ref="PDI68" si="21851">PDI60*$C$65*$C68</f>
        <v>0</v>
      </c>
      <c r="PDK68" s="824">
        <f t="shared" ref="PDK68" si="21852">PDK60*$C$65*$C68</f>
        <v>0</v>
      </c>
      <c r="PDM68" s="824">
        <f t="shared" ref="PDM68" si="21853">PDM60*$C$65*$C68</f>
        <v>0</v>
      </c>
      <c r="PDO68" s="824">
        <f t="shared" ref="PDO68" si="21854">PDO60*$C$65*$C68</f>
        <v>0</v>
      </c>
      <c r="PDQ68" s="824">
        <f t="shared" ref="PDQ68" si="21855">PDQ60*$C$65*$C68</f>
        <v>0</v>
      </c>
      <c r="PDS68" s="824">
        <f t="shared" ref="PDS68" si="21856">PDS60*$C$65*$C68</f>
        <v>0</v>
      </c>
      <c r="PDU68" s="824">
        <f t="shared" ref="PDU68" si="21857">PDU60*$C$65*$C68</f>
        <v>0</v>
      </c>
      <c r="PDW68" s="824">
        <f t="shared" ref="PDW68" si="21858">PDW60*$C$65*$C68</f>
        <v>0</v>
      </c>
      <c r="PDY68" s="824">
        <f t="shared" ref="PDY68" si="21859">PDY60*$C$65*$C68</f>
        <v>0</v>
      </c>
      <c r="PEA68" s="824">
        <f t="shared" ref="PEA68" si="21860">PEA60*$C$65*$C68</f>
        <v>0</v>
      </c>
      <c r="PEC68" s="824">
        <f t="shared" ref="PEC68" si="21861">PEC60*$C$65*$C68</f>
        <v>0</v>
      </c>
      <c r="PEE68" s="824">
        <f t="shared" ref="PEE68" si="21862">PEE60*$C$65*$C68</f>
        <v>0</v>
      </c>
      <c r="PEG68" s="824">
        <f t="shared" ref="PEG68" si="21863">PEG60*$C$65*$C68</f>
        <v>0</v>
      </c>
      <c r="PEI68" s="824">
        <f t="shared" ref="PEI68" si="21864">PEI60*$C$65*$C68</f>
        <v>0</v>
      </c>
      <c r="PEK68" s="824">
        <f t="shared" ref="PEK68" si="21865">PEK60*$C$65*$C68</f>
        <v>0</v>
      </c>
      <c r="PEM68" s="824">
        <f t="shared" ref="PEM68" si="21866">PEM60*$C$65*$C68</f>
        <v>0</v>
      </c>
      <c r="PEO68" s="824">
        <f t="shared" ref="PEO68" si="21867">PEO60*$C$65*$C68</f>
        <v>0</v>
      </c>
      <c r="PEQ68" s="824">
        <f t="shared" ref="PEQ68" si="21868">PEQ60*$C$65*$C68</f>
        <v>0</v>
      </c>
      <c r="PES68" s="824">
        <f t="shared" ref="PES68" si="21869">PES60*$C$65*$C68</f>
        <v>0</v>
      </c>
      <c r="PEU68" s="824">
        <f t="shared" ref="PEU68" si="21870">PEU60*$C$65*$C68</f>
        <v>0</v>
      </c>
      <c r="PEW68" s="824">
        <f t="shared" ref="PEW68" si="21871">PEW60*$C$65*$C68</f>
        <v>0</v>
      </c>
      <c r="PEY68" s="824">
        <f t="shared" ref="PEY68" si="21872">PEY60*$C$65*$C68</f>
        <v>0</v>
      </c>
      <c r="PFA68" s="824">
        <f t="shared" ref="PFA68" si="21873">PFA60*$C$65*$C68</f>
        <v>0</v>
      </c>
      <c r="PFC68" s="824">
        <f t="shared" ref="PFC68" si="21874">PFC60*$C$65*$C68</f>
        <v>0</v>
      </c>
      <c r="PFE68" s="824">
        <f t="shared" ref="PFE68" si="21875">PFE60*$C$65*$C68</f>
        <v>0</v>
      </c>
      <c r="PFG68" s="824">
        <f t="shared" ref="PFG68" si="21876">PFG60*$C$65*$C68</f>
        <v>0</v>
      </c>
      <c r="PFI68" s="824">
        <f t="shared" ref="PFI68" si="21877">PFI60*$C$65*$C68</f>
        <v>0</v>
      </c>
      <c r="PFK68" s="824">
        <f t="shared" ref="PFK68" si="21878">PFK60*$C$65*$C68</f>
        <v>0</v>
      </c>
      <c r="PFM68" s="824">
        <f t="shared" ref="PFM68" si="21879">PFM60*$C$65*$C68</f>
        <v>0</v>
      </c>
      <c r="PFO68" s="824">
        <f t="shared" ref="PFO68" si="21880">PFO60*$C$65*$C68</f>
        <v>0</v>
      </c>
      <c r="PFQ68" s="824">
        <f t="shared" ref="PFQ68" si="21881">PFQ60*$C$65*$C68</f>
        <v>0</v>
      </c>
      <c r="PFS68" s="824">
        <f t="shared" ref="PFS68" si="21882">PFS60*$C$65*$C68</f>
        <v>0</v>
      </c>
      <c r="PFU68" s="824">
        <f t="shared" ref="PFU68" si="21883">PFU60*$C$65*$C68</f>
        <v>0</v>
      </c>
      <c r="PFW68" s="824">
        <f t="shared" ref="PFW68" si="21884">PFW60*$C$65*$C68</f>
        <v>0</v>
      </c>
      <c r="PFY68" s="824">
        <f t="shared" ref="PFY68" si="21885">PFY60*$C$65*$C68</f>
        <v>0</v>
      </c>
      <c r="PGA68" s="824">
        <f t="shared" ref="PGA68" si="21886">PGA60*$C$65*$C68</f>
        <v>0</v>
      </c>
      <c r="PGC68" s="824">
        <f t="shared" ref="PGC68" si="21887">PGC60*$C$65*$C68</f>
        <v>0</v>
      </c>
      <c r="PGE68" s="824">
        <f t="shared" ref="PGE68" si="21888">PGE60*$C$65*$C68</f>
        <v>0</v>
      </c>
      <c r="PGG68" s="824">
        <f t="shared" ref="PGG68" si="21889">PGG60*$C$65*$C68</f>
        <v>0</v>
      </c>
      <c r="PGI68" s="824">
        <f t="shared" ref="PGI68" si="21890">PGI60*$C$65*$C68</f>
        <v>0</v>
      </c>
      <c r="PGK68" s="824">
        <f t="shared" ref="PGK68" si="21891">PGK60*$C$65*$C68</f>
        <v>0</v>
      </c>
      <c r="PGM68" s="824">
        <f t="shared" ref="PGM68" si="21892">PGM60*$C$65*$C68</f>
        <v>0</v>
      </c>
      <c r="PGO68" s="824">
        <f t="shared" ref="PGO68" si="21893">PGO60*$C$65*$C68</f>
        <v>0</v>
      </c>
      <c r="PGQ68" s="824">
        <f t="shared" ref="PGQ68" si="21894">PGQ60*$C$65*$C68</f>
        <v>0</v>
      </c>
      <c r="PGS68" s="824">
        <f t="shared" ref="PGS68" si="21895">PGS60*$C$65*$C68</f>
        <v>0</v>
      </c>
      <c r="PGU68" s="824">
        <f t="shared" ref="PGU68" si="21896">PGU60*$C$65*$C68</f>
        <v>0</v>
      </c>
      <c r="PGW68" s="824">
        <f t="shared" ref="PGW68" si="21897">PGW60*$C$65*$C68</f>
        <v>0</v>
      </c>
      <c r="PGY68" s="824">
        <f t="shared" ref="PGY68" si="21898">PGY60*$C$65*$C68</f>
        <v>0</v>
      </c>
      <c r="PHA68" s="824">
        <f t="shared" ref="PHA68" si="21899">PHA60*$C$65*$C68</f>
        <v>0</v>
      </c>
      <c r="PHC68" s="824">
        <f t="shared" ref="PHC68" si="21900">PHC60*$C$65*$C68</f>
        <v>0</v>
      </c>
      <c r="PHE68" s="824">
        <f t="shared" ref="PHE68" si="21901">PHE60*$C$65*$C68</f>
        <v>0</v>
      </c>
      <c r="PHG68" s="824">
        <f t="shared" ref="PHG68" si="21902">PHG60*$C$65*$C68</f>
        <v>0</v>
      </c>
      <c r="PHI68" s="824">
        <f t="shared" ref="PHI68" si="21903">PHI60*$C$65*$C68</f>
        <v>0</v>
      </c>
      <c r="PHK68" s="824">
        <f t="shared" ref="PHK68" si="21904">PHK60*$C$65*$C68</f>
        <v>0</v>
      </c>
      <c r="PHM68" s="824">
        <f t="shared" ref="PHM68" si="21905">PHM60*$C$65*$C68</f>
        <v>0</v>
      </c>
      <c r="PHO68" s="824">
        <f t="shared" ref="PHO68" si="21906">PHO60*$C$65*$C68</f>
        <v>0</v>
      </c>
      <c r="PHQ68" s="824">
        <f t="shared" ref="PHQ68" si="21907">PHQ60*$C$65*$C68</f>
        <v>0</v>
      </c>
      <c r="PHS68" s="824">
        <f t="shared" ref="PHS68" si="21908">PHS60*$C$65*$C68</f>
        <v>0</v>
      </c>
      <c r="PHU68" s="824">
        <f t="shared" ref="PHU68" si="21909">PHU60*$C$65*$C68</f>
        <v>0</v>
      </c>
      <c r="PHW68" s="824">
        <f t="shared" ref="PHW68" si="21910">PHW60*$C$65*$C68</f>
        <v>0</v>
      </c>
      <c r="PHY68" s="824">
        <f t="shared" ref="PHY68" si="21911">PHY60*$C$65*$C68</f>
        <v>0</v>
      </c>
      <c r="PIA68" s="824">
        <f t="shared" ref="PIA68" si="21912">PIA60*$C$65*$C68</f>
        <v>0</v>
      </c>
      <c r="PIC68" s="824">
        <f t="shared" ref="PIC68" si="21913">PIC60*$C$65*$C68</f>
        <v>0</v>
      </c>
      <c r="PIE68" s="824">
        <f t="shared" ref="PIE68" si="21914">PIE60*$C$65*$C68</f>
        <v>0</v>
      </c>
      <c r="PIG68" s="824">
        <f t="shared" ref="PIG68" si="21915">PIG60*$C$65*$C68</f>
        <v>0</v>
      </c>
      <c r="PII68" s="824">
        <f t="shared" ref="PII68" si="21916">PII60*$C$65*$C68</f>
        <v>0</v>
      </c>
      <c r="PIK68" s="824">
        <f t="shared" ref="PIK68" si="21917">PIK60*$C$65*$C68</f>
        <v>0</v>
      </c>
      <c r="PIM68" s="824">
        <f t="shared" ref="PIM68" si="21918">PIM60*$C$65*$C68</f>
        <v>0</v>
      </c>
      <c r="PIO68" s="824">
        <f t="shared" ref="PIO68" si="21919">PIO60*$C$65*$C68</f>
        <v>0</v>
      </c>
      <c r="PIQ68" s="824">
        <f t="shared" ref="PIQ68" si="21920">PIQ60*$C$65*$C68</f>
        <v>0</v>
      </c>
      <c r="PIS68" s="824">
        <f t="shared" ref="PIS68" si="21921">PIS60*$C$65*$C68</f>
        <v>0</v>
      </c>
      <c r="PIU68" s="824">
        <f t="shared" ref="PIU68" si="21922">PIU60*$C$65*$C68</f>
        <v>0</v>
      </c>
      <c r="PIW68" s="824">
        <f t="shared" ref="PIW68" si="21923">PIW60*$C$65*$C68</f>
        <v>0</v>
      </c>
      <c r="PIY68" s="824">
        <f t="shared" ref="PIY68" si="21924">PIY60*$C$65*$C68</f>
        <v>0</v>
      </c>
      <c r="PJA68" s="824">
        <f t="shared" ref="PJA68" si="21925">PJA60*$C$65*$C68</f>
        <v>0</v>
      </c>
      <c r="PJC68" s="824">
        <f t="shared" ref="PJC68" si="21926">PJC60*$C$65*$C68</f>
        <v>0</v>
      </c>
      <c r="PJE68" s="824">
        <f t="shared" ref="PJE68" si="21927">PJE60*$C$65*$C68</f>
        <v>0</v>
      </c>
      <c r="PJG68" s="824">
        <f t="shared" ref="PJG68" si="21928">PJG60*$C$65*$C68</f>
        <v>0</v>
      </c>
      <c r="PJI68" s="824">
        <f t="shared" ref="PJI68" si="21929">PJI60*$C$65*$C68</f>
        <v>0</v>
      </c>
      <c r="PJK68" s="824">
        <f t="shared" ref="PJK68" si="21930">PJK60*$C$65*$C68</f>
        <v>0</v>
      </c>
      <c r="PJM68" s="824">
        <f t="shared" ref="PJM68" si="21931">PJM60*$C$65*$C68</f>
        <v>0</v>
      </c>
      <c r="PJO68" s="824">
        <f t="shared" ref="PJO68" si="21932">PJO60*$C$65*$C68</f>
        <v>0</v>
      </c>
      <c r="PJQ68" s="824">
        <f t="shared" ref="PJQ68" si="21933">PJQ60*$C$65*$C68</f>
        <v>0</v>
      </c>
      <c r="PJS68" s="824">
        <f t="shared" ref="PJS68" si="21934">PJS60*$C$65*$C68</f>
        <v>0</v>
      </c>
      <c r="PJU68" s="824">
        <f t="shared" ref="PJU68" si="21935">PJU60*$C$65*$C68</f>
        <v>0</v>
      </c>
      <c r="PJW68" s="824">
        <f t="shared" ref="PJW68" si="21936">PJW60*$C$65*$C68</f>
        <v>0</v>
      </c>
      <c r="PJY68" s="824">
        <f t="shared" ref="PJY68" si="21937">PJY60*$C$65*$C68</f>
        <v>0</v>
      </c>
      <c r="PKA68" s="824">
        <f t="shared" ref="PKA68" si="21938">PKA60*$C$65*$C68</f>
        <v>0</v>
      </c>
      <c r="PKC68" s="824">
        <f t="shared" ref="PKC68" si="21939">PKC60*$C$65*$C68</f>
        <v>0</v>
      </c>
      <c r="PKE68" s="824">
        <f t="shared" ref="PKE68" si="21940">PKE60*$C$65*$C68</f>
        <v>0</v>
      </c>
      <c r="PKG68" s="824">
        <f t="shared" ref="PKG68" si="21941">PKG60*$C$65*$C68</f>
        <v>0</v>
      </c>
      <c r="PKI68" s="824">
        <f t="shared" ref="PKI68" si="21942">PKI60*$C$65*$C68</f>
        <v>0</v>
      </c>
      <c r="PKK68" s="824">
        <f t="shared" ref="PKK68" si="21943">PKK60*$C$65*$C68</f>
        <v>0</v>
      </c>
      <c r="PKM68" s="824">
        <f t="shared" ref="PKM68" si="21944">PKM60*$C$65*$C68</f>
        <v>0</v>
      </c>
      <c r="PKO68" s="824">
        <f t="shared" ref="PKO68" si="21945">PKO60*$C$65*$C68</f>
        <v>0</v>
      </c>
      <c r="PKQ68" s="824">
        <f t="shared" ref="PKQ68" si="21946">PKQ60*$C$65*$C68</f>
        <v>0</v>
      </c>
      <c r="PKS68" s="824">
        <f t="shared" ref="PKS68" si="21947">PKS60*$C$65*$C68</f>
        <v>0</v>
      </c>
      <c r="PKU68" s="824">
        <f t="shared" ref="PKU68" si="21948">PKU60*$C$65*$C68</f>
        <v>0</v>
      </c>
      <c r="PKW68" s="824">
        <f t="shared" ref="PKW68" si="21949">PKW60*$C$65*$C68</f>
        <v>0</v>
      </c>
      <c r="PKY68" s="824">
        <f t="shared" ref="PKY68" si="21950">PKY60*$C$65*$C68</f>
        <v>0</v>
      </c>
      <c r="PLA68" s="824">
        <f t="shared" ref="PLA68" si="21951">PLA60*$C$65*$C68</f>
        <v>0</v>
      </c>
      <c r="PLC68" s="824">
        <f t="shared" ref="PLC68" si="21952">PLC60*$C$65*$C68</f>
        <v>0</v>
      </c>
      <c r="PLE68" s="824">
        <f t="shared" ref="PLE68" si="21953">PLE60*$C$65*$C68</f>
        <v>0</v>
      </c>
      <c r="PLG68" s="824">
        <f t="shared" ref="PLG68" si="21954">PLG60*$C$65*$C68</f>
        <v>0</v>
      </c>
      <c r="PLI68" s="824">
        <f t="shared" ref="PLI68" si="21955">PLI60*$C$65*$C68</f>
        <v>0</v>
      </c>
      <c r="PLK68" s="824">
        <f t="shared" ref="PLK68" si="21956">PLK60*$C$65*$C68</f>
        <v>0</v>
      </c>
      <c r="PLM68" s="824">
        <f t="shared" ref="PLM68" si="21957">PLM60*$C$65*$C68</f>
        <v>0</v>
      </c>
      <c r="PLO68" s="824">
        <f t="shared" ref="PLO68" si="21958">PLO60*$C$65*$C68</f>
        <v>0</v>
      </c>
      <c r="PLQ68" s="824">
        <f t="shared" ref="PLQ68" si="21959">PLQ60*$C$65*$C68</f>
        <v>0</v>
      </c>
      <c r="PLS68" s="824">
        <f t="shared" ref="PLS68" si="21960">PLS60*$C$65*$C68</f>
        <v>0</v>
      </c>
      <c r="PLU68" s="824">
        <f t="shared" ref="PLU68" si="21961">PLU60*$C$65*$C68</f>
        <v>0</v>
      </c>
      <c r="PLW68" s="824">
        <f t="shared" ref="PLW68" si="21962">PLW60*$C$65*$C68</f>
        <v>0</v>
      </c>
      <c r="PLY68" s="824">
        <f t="shared" ref="PLY68" si="21963">PLY60*$C$65*$C68</f>
        <v>0</v>
      </c>
      <c r="PMA68" s="824">
        <f t="shared" ref="PMA68" si="21964">PMA60*$C$65*$C68</f>
        <v>0</v>
      </c>
      <c r="PMC68" s="824">
        <f t="shared" ref="PMC68" si="21965">PMC60*$C$65*$C68</f>
        <v>0</v>
      </c>
      <c r="PME68" s="824">
        <f t="shared" ref="PME68" si="21966">PME60*$C$65*$C68</f>
        <v>0</v>
      </c>
      <c r="PMG68" s="824">
        <f t="shared" ref="PMG68" si="21967">PMG60*$C$65*$C68</f>
        <v>0</v>
      </c>
      <c r="PMI68" s="824">
        <f t="shared" ref="PMI68" si="21968">PMI60*$C$65*$C68</f>
        <v>0</v>
      </c>
      <c r="PMK68" s="824">
        <f t="shared" ref="PMK68" si="21969">PMK60*$C$65*$C68</f>
        <v>0</v>
      </c>
      <c r="PMM68" s="824">
        <f t="shared" ref="PMM68" si="21970">PMM60*$C$65*$C68</f>
        <v>0</v>
      </c>
      <c r="PMO68" s="824">
        <f t="shared" ref="PMO68" si="21971">PMO60*$C$65*$C68</f>
        <v>0</v>
      </c>
      <c r="PMQ68" s="824">
        <f t="shared" ref="PMQ68" si="21972">PMQ60*$C$65*$C68</f>
        <v>0</v>
      </c>
      <c r="PMS68" s="824">
        <f t="shared" ref="PMS68" si="21973">PMS60*$C$65*$C68</f>
        <v>0</v>
      </c>
      <c r="PMU68" s="824">
        <f t="shared" ref="PMU68" si="21974">PMU60*$C$65*$C68</f>
        <v>0</v>
      </c>
      <c r="PMW68" s="824">
        <f t="shared" ref="PMW68" si="21975">PMW60*$C$65*$C68</f>
        <v>0</v>
      </c>
      <c r="PMY68" s="824">
        <f t="shared" ref="PMY68" si="21976">PMY60*$C$65*$C68</f>
        <v>0</v>
      </c>
      <c r="PNA68" s="824">
        <f t="shared" ref="PNA68" si="21977">PNA60*$C$65*$C68</f>
        <v>0</v>
      </c>
      <c r="PNC68" s="824">
        <f t="shared" ref="PNC68" si="21978">PNC60*$C$65*$C68</f>
        <v>0</v>
      </c>
      <c r="PNE68" s="824">
        <f t="shared" ref="PNE68" si="21979">PNE60*$C$65*$C68</f>
        <v>0</v>
      </c>
      <c r="PNG68" s="824">
        <f t="shared" ref="PNG68" si="21980">PNG60*$C$65*$C68</f>
        <v>0</v>
      </c>
      <c r="PNI68" s="824">
        <f t="shared" ref="PNI68" si="21981">PNI60*$C$65*$C68</f>
        <v>0</v>
      </c>
      <c r="PNK68" s="824">
        <f t="shared" ref="PNK68" si="21982">PNK60*$C$65*$C68</f>
        <v>0</v>
      </c>
      <c r="PNM68" s="824">
        <f t="shared" ref="PNM68" si="21983">PNM60*$C$65*$C68</f>
        <v>0</v>
      </c>
      <c r="PNO68" s="824">
        <f t="shared" ref="PNO68" si="21984">PNO60*$C$65*$C68</f>
        <v>0</v>
      </c>
      <c r="PNQ68" s="824">
        <f t="shared" ref="PNQ68" si="21985">PNQ60*$C$65*$C68</f>
        <v>0</v>
      </c>
      <c r="PNS68" s="824">
        <f t="shared" ref="PNS68" si="21986">PNS60*$C$65*$C68</f>
        <v>0</v>
      </c>
      <c r="PNU68" s="824">
        <f t="shared" ref="PNU68" si="21987">PNU60*$C$65*$C68</f>
        <v>0</v>
      </c>
      <c r="PNW68" s="824">
        <f t="shared" ref="PNW68" si="21988">PNW60*$C$65*$C68</f>
        <v>0</v>
      </c>
      <c r="PNY68" s="824">
        <f t="shared" ref="PNY68" si="21989">PNY60*$C$65*$C68</f>
        <v>0</v>
      </c>
      <c r="POA68" s="824">
        <f t="shared" ref="POA68" si="21990">POA60*$C$65*$C68</f>
        <v>0</v>
      </c>
      <c r="POC68" s="824">
        <f t="shared" ref="POC68" si="21991">POC60*$C$65*$C68</f>
        <v>0</v>
      </c>
      <c r="POE68" s="824">
        <f t="shared" ref="POE68" si="21992">POE60*$C$65*$C68</f>
        <v>0</v>
      </c>
      <c r="POG68" s="824">
        <f t="shared" ref="POG68" si="21993">POG60*$C$65*$C68</f>
        <v>0</v>
      </c>
      <c r="POI68" s="824">
        <f t="shared" ref="POI68" si="21994">POI60*$C$65*$C68</f>
        <v>0</v>
      </c>
      <c r="POK68" s="824">
        <f t="shared" ref="POK68" si="21995">POK60*$C$65*$C68</f>
        <v>0</v>
      </c>
      <c r="POM68" s="824">
        <f t="shared" ref="POM68" si="21996">POM60*$C$65*$C68</f>
        <v>0</v>
      </c>
      <c r="POO68" s="824">
        <f t="shared" ref="POO68" si="21997">POO60*$C$65*$C68</f>
        <v>0</v>
      </c>
      <c r="POQ68" s="824">
        <f t="shared" ref="POQ68" si="21998">POQ60*$C$65*$C68</f>
        <v>0</v>
      </c>
      <c r="POS68" s="824">
        <f t="shared" ref="POS68" si="21999">POS60*$C$65*$C68</f>
        <v>0</v>
      </c>
      <c r="POU68" s="824">
        <f t="shared" ref="POU68" si="22000">POU60*$C$65*$C68</f>
        <v>0</v>
      </c>
      <c r="POW68" s="824">
        <f t="shared" ref="POW68" si="22001">POW60*$C$65*$C68</f>
        <v>0</v>
      </c>
      <c r="POY68" s="824">
        <f t="shared" ref="POY68" si="22002">POY60*$C$65*$C68</f>
        <v>0</v>
      </c>
      <c r="PPA68" s="824">
        <f t="shared" ref="PPA68" si="22003">PPA60*$C$65*$C68</f>
        <v>0</v>
      </c>
      <c r="PPC68" s="824">
        <f t="shared" ref="PPC68" si="22004">PPC60*$C$65*$C68</f>
        <v>0</v>
      </c>
      <c r="PPE68" s="824">
        <f t="shared" ref="PPE68" si="22005">PPE60*$C$65*$C68</f>
        <v>0</v>
      </c>
      <c r="PPG68" s="824">
        <f t="shared" ref="PPG68" si="22006">PPG60*$C$65*$C68</f>
        <v>0</v>
      </c>
      <c r="PPI68" s="824">
        <f t="shared" ref="PPI68" si="22007">PPI60*$C$65*$C68</f>
        <v>0</v>
      </c>
      <c r="PPK68" s="824">
        <f t="shared" ref="PPK68" si="22008">PPK60*$C$65*$C68</f>
        <v>0</v>
      </c>
      <c r="PPM68" s="824">
        <f t="shared" ref="PPM68" si="22009">PPM60*$C$65*$C68</f>
        <v>0</v>
      </c>
      <c r="PPO68" s="824">
        <f t="shared" ref="PPO68" si="22010">PPO60*$C$65*$C68</f>
        <v>0</v>
      </c>
      <c r="PPQ68" s="824">
        <f t="shared" ref="PPQ68" si="22011">PPQ60*$C$65*$C68</f>
        <v>0</v>
      </c>
      <c r="PPS68" s="824">
        <f t="shared" ref="PPS68" si="22012">PPS60*$C$65*$C68</f>
        <v>0</v>
      </c>
      <c r="PPU68" s="824">
        <f t="shared" ref="PPU68" si="22013">PPU60*$C$65*$C68</f>
        <v>0</v>
      </c>
      <c r="PPW68" s="824">
        <f t="shared" ref="PPW68" si="22014">PPW60*$C$65*$C68</f>
        <v>0</v>
      </c>
      <c r="PPY68" s="824">
        <f t="shared" ref="PPY68" si="22015">PPY60*$C$65*$C68</f>
        <v>0</v>
      </c>
      <c r="PQA68" s="824">
        <f t="shared" ref="PQA68" si="22016">PQA60*$C$65*$C68</f>
        <v>0</v>
      </c>
      <c r="PQC68" s="824">
        <f t="shared" ref="PQC68" si="22017">PQC60*$C$65*$C68</f>
        <v>0</v>
      </c>
      <c r="PQE68" s="824">
        <f t="shared" ref="PQE68" si="22018">PQE60*$C$65*$C68</f>
        <v>0</v>
      </c>
      <c r="PQG68" s="824">
        <f t="shared" ref="PQG68" si="22019">PQG60*$C$65*$C68</f>
        <v>0</v>
      </c>
      <c r="PQI68" s="824">
        <f t="shared" ref="PQI68" si="22020">PQI60*$C$65*$C68</f>
        <v>0</v>
      </c>
      <c r="PQK68" s="824">
        <f t="shared" ref="PQK68" si="22021">PQK60*$C$65*$C68</f>
        <v>0</v>
      </c>
      <c r="PQM68" s="824">
        <f t="shared" ref="PQM68" si="22022">PQM60*$C$65*$C68</f>
        <v>0</v>
      </c>
      <c r="PQO68" s="824">
        <f t="shared" ref="PQO68" si="22023">PQO60*$C$65*$C68</f>
        <v>0</v>
      </c>
      <c r="PQQ68" s="824">
        <f t="shared" ref="PQQ68" si="22024">PQQ60*$C$65*$C68</f>
        <v>0</v>
      </c>
      <c r="PQS68" s="824">
        <f t="shared" ref="PQS68" si="22025">PQS60*$C$65*$C68</f>
        <v>0</v>
      </c>
      <c r="PQU68" s="824">
        <f t="shared" ref="PQU68" si="22026">PQU60*$C$65*$C68</f>
        <v>0</v>
      </c>
      <c r="PQW68" s="824">
        <f t="shared" ref="PQW68" si="22027">PQW60*$C$65*$C68</f>
        <v>0</v>
      </c>
      <c r="PQY68" s="824">
        <f t="shared" ref="PQY68" si="22028">PQY60*$C$65*$C68</f>
        <v>0</v>
      </c>
      <c r="PRA68" s="824">
        <f t="shared" ref="PRA68" si="22029">PRA60*$C$65*$C68</f>
        <v>0</v>
      </c>
      <c r="PRC68" s="824">
        <f t="shared" ref="PRC68" si="22030">PRC60*$C$65*$C68</f>
        <v>0</v>
      </c>
      <c r="PRE68" s="824">
        <f t="shared" ref="PRE68" si="22031">PRE60*$C$65*$C68</f>
        <v>0</v>
      </c>
      <c r="PRG68" s="824">
        <f t="shared" ref="PRG68" si="22032">PRG60*$C$65*$C68</f>
        <v>0</v>
      </c>
      <c r="PRI68" s="824">
        <f t="shared" ref="PRI68" si="22033">PRI60*$C$65*$C68</f>
        <v>0</v>
      </c>
      <c r="PRK68" s="824">
        <f t="shared" ref="PRK68" si="22034">PRK60*$C$65*$C68</f>
        <v>0</v>
      </c>
      <c r="PRM68" s="824">
        <f t="shared" ref="PRM68" si="22035">PRM60*$C$65*$C68</f>
        <v>0</v>
      </c>
      <c r="PRO68" s="824">
        <f t="shared" ref="PRO68" si="22036">PRO60*$C$65*$C68</f>
        <v>0</v>
      </c>
      <c r="PRQ68" s="824">
        <f t="shared" ref="PRQ68" si="22037">PRQ60*$C$65*$C68</f>
        <v>0</v>
      </c>
      <c r="PRS68" s="824">
        <f t="shared" ref="PRS68" si="22038">PRS60*$C$65*$C68</f>
        <v>0</v>
      </c>
      <c r="PRU68" s="824">
        <f t="shared" ref="PRU68" si="22039">PRU60*$C$65*$C68</f>
        <v>0</v>
      </c>
      <c r="PRW68" s="824">
        <f t="shared" ref="PRW68" si="22040">PRW60*$C$65*$C68</f>
        <v>0</v>
      </c>
      <c r="PRY68" s="824">
        <f t="shared" ref="PRY68" si="22041">PRY60*$C$65*$C68</f>
        <v>0</v>
      </c>
      <c r="PSA68" s="824">
        <f t="shared" ref="PSA68" si="22042">PSA60*$C$65*$C68</f>
        <v>0</v>
      </c>
      <c r="PSC68" s="824">
        <f t="shared" ref="PSC68" si="22043">PSC60*$C$65*$C68</f>
        <v>0</v>
      </c>
      <c r="PSE68" s="824">
        <f t="shared" ref="PSE68" si="22044">PSE60*$C$65*$C68</f>
        <v>0</v>
      </c>
      <c r="PSG68" s="824">
        <f t="shared" ref="PSG68" si="22045">PSG60*$C$65*$C68</f>
        <v>0</v>
      </c>
      <c r="PSI68" s="824">
        <f t="shared" ref="PSI68" si="22046">PSI60*$C$65*$C68</f>
        <v>0</v>
      </c>
      <c r="PSK68" s="824">
        <f t="shared" ref="PSK68" si="22047">PSK60*$C$65*$C68</f>
        <v>0</v>
      </c>
      <c r="PSM68" s="824">
        <f t="shared" ref="PSM68" si="22048">PSM60*$C$65*$C68</f>
        <v>0</v>
      </c>
      <c r="PSO68" s="824">
        <f t="shared" ref="PSO68" si="22049">PSO60*$C$65*$C68</f>
        <v>0</v>
      </c>
      <c r="PSQ68" s="824">
        <f t="shared" ref="PSQ68" si="22050">PSQ60*$C$65*$C68</f>
        <v>0</v>
      </c>
      <c r="PSS68" s="824">
        <f t="shared" ref="PSS68" si="22051">PSS60*$C$65*$C68</f>
        <v>0</v>
      </c>
      <c r="PSU68" s="824">
        <f t="shared" ref="PSU68" si="22052">PSU60*$C$65*$C68</f>
        <v>0</v>
      </c>
      <c r="PSW68" s="824">
        <f t="shared" ref="PSW68" si="22053">PSW60*$C$65*$C68</f>
        <v>0</v>
      </c>
      <c r="PSY68" s="824">
        <f t="shared" ref="PSY68" si="22054">PSY60*$C$65*$C68</f>
        <v>0</v>
      </c>
      <c r="PTA68" s="824">
        <f t="shared" ref="PTA68" si="22055">PTA60*$C$65*$C68</f>
        <v>0</v>
      </c>
      <c r="PTC68" s="824">
        <f t="shared" ref="PTC68" si="22056">PTC60*$C$65*$C68</f>
        <v>0</v>
      </c>
      <c r="PTE68" s="824">
        <f t="shared" ref="PTE68" si="22057">PTE60*$C$65*$C68</f>
        <v>0</v>
      </c>
      <c r="PTG68" s="824">
        <f t="shared" ref="PTG68" si="22058">PTG60*$C$65*$C68</f>
        <v>0</v>
      </c>
      <c r="PTI68" s="824">
        <f t="shared" ref="PTI68" si="22059">PTI60*$C$65*$C68</f>
        <v>0</v>
      </c>
      <c r="PTK68" s="824">
        <f t="shared" ref="PTK68" si="22060">PTK60*$C$65*$C68</f>
        <v>0</v>
      </c>
      <c r="PTM68" s="824">
        <f t="shared" ref="PTM68" si="22061">PTM60*$C$65*$C68</f>
        <v>0</v>
      </c>
      <c r="PTO68" s="824">
        <f t="shared" ref="PTO68" si="22062">PTO60*$C$65*$C68</f>
        <v>0</v>
      </c>
      <c r="PTQ68" s="824">
        <f t="shared" ref="PTQ68" si="22063">PTQ60*$C$65*$C68</f>
        <v>0</v>
      </c>
      <c r="PTS68" s="824">
        <f t="shared" ref="PTS68" si="22064">PTS60*$C$65*$C68</f>
        <v>0</v>
      </c>
      <c r="PTU68" s="824">
        <f t="shared" ref="PTU68" si="22065">PTU60*$C$65*$C68</f>
        <v>0</v>
      </c>
      <c r="PTW68" s="824">
        <f t="shared" ref="PTW68" si="22066">PTW60*$C$65*$C68</f>
        <v>0</v>
      </c>
      <c r="PTY68" s="824">
        <f t="shared" ref="PTY68" si="22067">PTY60*$C$65*$C68</f>
        <v>0</v>
      </c>
      <c r="PUA68" s="824">
        <f t="shared" ref="PUA68" si="22068">PUA60*$C$65*$C68</f>
        <v>0</v>
      </c>
      <c r="PUC68" s="824">
        <f t="shared" ref="PUC68" si="22069">PUC60*$C$65*$C68</f>
        <v>0</v>
      </c>
      <c r="PUE68" s="824">
        <f t="shared" ref="PUE68" si="22070">PUE60*$C$65*$C68</f>
        <v>0</v>
      </c>
      <c r="PUG68" s="824">
        <f t="shared" ref="PUG68" si="22071">PUG60*$C$65*$C68</f>
        <v>0</v>
      </c>
      <c r="PUI68" s="824">
        <f t="shared" ref="PUI68" si="22072">PUI60*$C$65*$C68</f>
        <v>0</v>
      </c>
      <c r="PUK68" s="824">
        <f t="shared" ref="PUK68" si="22073">PUK60*$C$65*$C68</f>
        <v>0</v>
      </c>
      <c r="PUM68" s="824">
        <f t="shared" ref="PUM68" si="22074">PUM60*$C$65*$C68</f>
        <v>0</v>
      </c>
      <c r="PUO68" s="824">
        <f t="shared" ref="PUO68" si="22075">PUO60*$C$65*$C68</f>
        <v>0</v>
      </c>
      <c r="PUQ68" s="824">
        <f t="shared" ref="PUQ68" si="22076">PUQ60*$C$65*$C68</f>
        <v>0</v>
      </c>
      <c r="PUS68" s="824">
        <f t="shared" ref="PUS68" si="22077">PUS60*$C$65*$C68</f>
        <v>0</v>
      </c>
      <c r="PUU68" s="824">
        <f t="shared" ref="PUU68" si="22078">PUU60*$C$65*$C68</f>
        <v>0</v>
      </c>
      <c r="PUW68" s="824">
        <f t="shared" ref="PUW68" si="22079">PUW60*$C$65*$C68</f>
        <v>0</v>
      </c>
      <c r="PUY68" s="824">
        <f t="shared" ref="PUY68" si="22080">PUY60*$C$65*$C68</f>
        <v>0</v>
      </c>
      <c r="PVA68" s="824">
        <f t="shared" ref="PVA68" si="22081">PVA60*$C$65*$C68</f>
        <v>0</v>
      </c>
      <c r="PVC68" s="824">
        <f t="shared" ref="PVC68" si="22082">PVC60*$C$65*$C68</f>
        <v>0</v>
      </c>
      <c r="PVE68" s="824">
        <f t="shared" ref="PVE68" si="22083">PVE60*$C$65*$C68</f>
        <v>0</v>
      </c>
      <c r="PVG68" s="824">
        <f t="shared" ref="PVG68" si="22084">PVG60*$C$65*$C68</f>
        <v>0</v>
      </c>
      <c r="PVI68" s="824">
        <f t="shared" ref="PVI68" si="22085">PVI60*$C$65*$C68</f>
        <v>0</v>
      </c>
      <c r="PVK68" s="824">
        <f t="shared" ref="PVK68" si="22086">PVK60*$C$65*$C68</f>
        <v>0</v>
      </c>
      <c r="PVM68" s="824">
        <f t="shared" ref="PVM68" si="22087">PVM60*$C$65*$C68</f>
        <v>0</v>
      </c>
      <c r="PVO68" s="824">
        <f t="shared" ref="PVO68" si="22088">PVO60*$C$65*$C68</f>
        <v>0</v>
      </c>
      <c r="PVQ68" s="824">
        <f t="shared" ref="PVQ68" si="22089">PVQ60*$C$65*$C68</f>
        <v>0</v>
      </c>
      <c r="PVS68" s="824">
        <f t="shared" ref="PVS68" si="22090">PVS60*$C$65*$C68</f>
        <v>0</v>
      </c>
      <c r="PVU68" s="824">
        <f t="shared" ref="PVU68" si="22091">PVU60*$C$65*$C68</f>
        <v>0</v>
      </c>
      <c r="PVW68" s="824">
        <f t="shared" ref="PVW68" si="22092">PVW60*$C$65*$C68</f>
        <v>0</v>
      </c>
      <c r="PVY68" s="824">
        <f t="shared" ref="PVY68" si="22093">PVY60*$C$65*$C68</f>
        <v>0</v>
      </c>
      <c r="PWA68" s="824">
        <f t="shared" ref="PWA68" si="22094">PWA60*$C$65*$C68</f>
        <v>0</v>
      </c>
      <c r="PWC68" s="824">
        <f t="shared" ref="PWC68" si="22095">PWC60*$C$65*$C68</f>
        <v>0</v>
      </c>
      <c r="PWE68" s="824">
        <f t="shared" ref="PWE68" si="22096">PWE60*$C$65*$C68</f>
        <v>0</v>
      </c>
      <c r="PWG68" s="824">
        <f t="shared" ref="PWG68" si="22097">PWG60*$C$65*$C68</f>
        <v>0</v>
      </c>
      <c r="PWI68" s="824">
        <f t="shared" ref="PWI68" si="22098">PWI60*$C$65*$C68</f>
        <v>0</v>
      </c>
      <c r="PWK68" s="824">
        <f t="shared" ref="PWK68" si="22099">PWK60*$C$65*$C68</f>
        <v>0</v>
      </c>
      <c r="PWM68" s="824">
        <f t="shared" ref="PWM68" si="22100">PWM60*$C$65*$C68</f>
        <v>0</v>
      </c>
      <c r="PWO68" s="824">
        <f t="shared" ref="PWO68" si="22101">PWO60*$C$65*$C68</f>
        <v>0</v>
      </c>
      <c r="PWQ68" s="824">
        <f t="shared" ref="PWQ68" si="22102">PWQ60*$C$65*$C68</f>
        <v>0</v>
      </c>
      <c r="PWS68" s="824">
        <f t="shared" ref="PWS68" si="22103">PWS60*$C$65*$C68</f>
        <v>0</v>
      </c>
      <c r="PWU68" s="824">
        <f t="shared" ref="PWU68" si="22104">PWU60*$C$65*$C68</f>
        <v>0</v>
      </c>
      <c r="PWW68" s="824">
        <f t="shared" ref="PWW68" si="22105">PWW60*$C$65*$C68</f>
        <v>0</v>
      </c>
      <c r="PWY68" s="824">
        <f t="shared" ref="PWY68" si="22106">PWY60*$C$65*$C68</f>
        <v>0</v>
      </c>
      <c r="PXA68" s="824">
        <f t="shared" ref="PXA68" si="22107">PXA60*$C$65*$C68</f>
        <v>0</v>
      </c>
      <c r="PXC68" s="824">
        <f t="shared" ref="PXC68" si="22108">PXC60*$C$65*$C68</f>
        <v>0</v>
      </c>
      <c r="PXE68" s="824">
        <f t="shared" ref="PXE68" si="22109">PXE60*$C$65*$C68</f>
        <v>0</v>
      </c>
      <c r="PXG68" s="824">
        <f t="shared" ref="PXG68" si="22110">PXG60*$C$65*$C68</f>
        <v>0</v>
      </c>
      <c r="PXI68" s="824">
        <f t="shared" ref="PXI68" si="22111">PXI60*$C$65*$C68</f>
        <v>0</v>
      </c>
      <c r="PXK68" s="824">
        <f t="shared" ref="PXK68" si="22112">PXK60*$C$65*$C68</f>
        <v>0</v>
      </c>
      <c r="PXM68" s="824">
        <f t="shared" ref="PXM68" si="22113">PXM60*$C$65*$C68</f>
        <v>0</v>
      </c>
      <c r="PXO68" s="824">
        <f t="shared" ref="PXO68" si="22114">PXO60*$C$65*$C68</f>
        <v>0</v>
      </c>
      <c r="PXQ68" s="824">
        <f t="shared" ref="PXQ68" si="22115">PXQ60*$C$65*$C68</f>
        <v>0</v>
      </c>
      <c r="PXS68" s="824">
        <f t="shared" ref="PXS68" si="22116">PXS60*$C$65*$C68</f>
        <v>0</v>
      </c>
      <c r="PXU68" s="824">
        <f t="shared" ref="PXU68" si="22117">PXU60*$C$65*$C68</f>
        <v>0</v>
      </c>
      <c r="PXW68" s="824">
        <f t="shared" ref="PXW68" si="22118">PXW60*$C$65*$C68</f>
        <v>0</v>
      </c>
      <c r="PXY68" s="824">
        <f t="shared" ref="PXY68" si="22119">PXY60*$C$65*$C68</f>
        <v>0</v>
      </c>
      <c r="PYA68" s="824">
        <f t="shared" ref="PYA68" si="22120">PYA60*$C$65*$C68</f>
        <v>0</v>
      </c>
      <c r="PYC68" s="824">
        <f t="shared" ref="PYC68" si="22121">PYC60*$C$65*$C68</f>
        <v>0</v>
      </c>
      <c r="PYE68" s="824">
        <f t="shared" ref="PYE68" si="22122">PYE60*$C$65*$C68</f>
        <v>0</v>
      </c>
      <c r="PYG68" s="824">
        <f t="shared" ref="PYG68" si="22123">PYG60*$C$65*$C68</f>
        <v>0</v>
      </c>
      <c r="PYI68" s="824">
        <f t="shared" ref="PYI68" si="22124">PYI60*$C$65*$C68</f>
        <v>0</v>
      </c>
      <c r="PYK68" s="824">
        <f t="shared" ref="PYK68" si="22125">PYK60*$C$65*$C68</f>
        <v>0</v>
      </c>
      <c r="PYM68" s="824">
        <f t="shared" ref="PYM68" si="22126">PYM60*$C$65*$C68</f>
        <v>0</v>
      </c>
      <c r="PYO68" s="824">
        <f t="shared" ref="PYO68" si="22127">PYO60*$C$65*$C68</f>
        <v>0</v>
      </c>
      <c r="PYQ68" s="824">
        <f t="shared" ref="PYQ68" si="22128">PYQ60*$C$65*$C68</f>
        <v>0</v>
      </c>
      <c r="PYS68" s="824">
        <f t="shared" ref="PYS68" si="22129">PYS60*$C$65*$C68</f>
        <v>0</v>
      </c>
      <c r="PYU68" s="824">
        <f t="shared" ref="PYU68" si="22130">PYU60*$C$65*$C68</f>
        <v>0</v>
      </c>
      <c r="PYW68" s="824">
        <f t="shared" ref="PYW68" si="22131">PYW60*$C$65*$C68</f>
        <v>0</v>
      </c>
      <c r="PYY68" s="824">
        <f t="shared" ref="PYY68" si="22132">PYY60*$C$65*$C68</f>
        <v>0</v>
      </c>
      <c r="PZA68" s="824">
        <f t="shared" ref="PZA68" si="22133">PZA60*$C$65*$C68</f>
        <v>0</v>
      </c>
      <c r="PZC68" s="824">
        <f t="shared" ref="PZC68" si="22134">PZC60*$C$65*$C68</f>
        <v>0</v>
      </c>
      <c r="PZE68" s="824">
        <f t="shared" ref="PZE68" si="22135">PZE60*$C$65*$C68</f>
        <v>0</v>
      </c>
      <c r="PZG68" s="824">
        <f t="shared" ref="PZG68" si="22136">PZG60*$C$65*$C68</f>
        <v>0</v>
      </c>
      <c r="PZI68" s="824">
        <f t="shared" ref="PZI68" si="22137">PZI60*$C$65*$C68</f>
        <v>0</v>
      </c>
      <c r="PZK68" s="824">
        <f t="shared" ref="PZK68" si="22138">PZK60*$C$65*$C68</f>
        <v>0</v>
      </c>
      <c r="PZM68" s="824">
        <f t="shared" ref="PZM68" si="22139">PZM60*$C$65*$C68</f>
        <v>0</v>
      </c>
      <c r="PZO68" s="824">
        <f t="shared" ref="PZO68" si="22140">PZO60*$C$65*$C68</f>
        <v>0</v>
      </c>
      <c r="PZQ68" s="824">
        <f t="shared" ref="PZQ68" si="22141">PZQ60*$C$65*$C68</f>
        <v>0</v>
      </c>
      <c r="PZS68" s="824">
        <f t="shared" ref="PZS68" si="22142">PZS60*$C$65*$C68</f>
        <v>0</v>
      </c>
      <c r="PZU68" s="824">
        <f t="shared" ref="PZU68" si="22143">PZU60*$C$65*$C68</f>
        <v>0</v>
      </c>
      <c r="PZW68" s="824">
        <f t="shared" ref="PZW68" si="22144">PZW60*$C$65*$C68</f>
        <v>0</v>
      </c>
      <c r="PZY68" s="824">
        <f t="shared" ref="PZY68" si="22145">PZY60*$C$65*$C68</f>
        <v>0</v>
      </c>
      <c r="QAA68" s="824">
        <f t="shared" ref="QAA68" si="22146">QAA60*$C$65*$C68</f>
        <v>0</v>
      </c>
      <c r="QAC68" s="824">
        <f t="shared" ref="QAC68" si="22147">QAC60*$C$65*$C68</f>
        <v>0</v>
      </c>
      <c r="QAE68" s="824">
        <f t="shared" ref="QAE68" si="22148">QAE60*$C$65*$C68</f>
        <v>0</v>
      </c>
      <c r="QAG68" s="824">
        <f t="shared" ref="QAG68" si="22149">QAG60*$C$65*$C68</f>
        <v>0</v>
      </c>
      <c r="QAI68" s="824">
        <f t="shared" ref="QAI68" si="22150">QAI60*$C$65*$C68</f>
        <v>0</v>
      </c>
      <c r="QAK68" s="824">
        <f t="shared" ref="QAK68" si="22151">QAK60*$C$65*$C68</f>
        <v>0</v>
      </c>
      <c r="QAM68" s="824">
        <f t="shared" ref="QAM68" si="22152">QAM60*$C$65*$C68</f>
        <v>0</v>
      </c>
      <c r="QAO68" s="824">
        <f t="shared" ref="QAO68" si="22153">QAO60*$C$65*$C68</f>
        <v>0</v>
      </c>
      <c r="QAQ68" s="824">
        <f t="shared" ref="QAQ68" si="22154">QAQ60*$C$65*$C68</f>
        <v>0</v>
      </c>
      <c r="QAS68" s="824">
        <f t="shared" ref="QAS68" si="22155">QAS60*$C$65*$C68</f>
        <v>0</v>
      </c>
      <c r="QAU68" s="824">
        <f t="shared" ref="QAU68" si="22156">QAU60*$C$65*$C68</f>
        <v>0</v>
      </c>
      <c r="QAW68" s="824">
        <f t="shared" ref="QAW68" si="22157">QAW60*$C$65*$C68</f>
        <v>0</v>
      </c>
      <c r="QAY68" s="824">
        <f t="shared" ref="QAY68" si="22158">QAY60*$C$65*$C68</f>
        <v>0</v>
      </c>
      <c r="QBA68" s="824">
        <f t="shared" ref="QBA68" si="22159">QBA60*$C$65*$C68</f>
        <v>0</v>
      </c>
      <c r="QBC68" s="824">
        <f t="shared" ref="QBC68" si="22160">QBC60*$C$65*$C68</f>
        <v>0</v>
      </c>
      <c r="QBE68" s="824">
        <f t="shared" ref="QBE68" si="22161">QBE60*$C$65*$C68</f>
        <v>0</v>
      </c>
      <c r="QBG68" s="824">
        <f t="shared" ref="QBG68" si="22162">QBG60*$C$65*$C68</f>
        <v>0</v>
      </c>
      <c r="QBI68" s="824">
        <f t="shared" ref="QBI68" si="22163">QBI60*$C$65*$C68</f>
        <v>0</v>
      </c>
      <c r="QBK68" s="824">
        <f t="shared" ref="QBK68" si="22164">QBK60*$C$65*$C68</f>
        <v>0</v>
      </c>
      <c r="QBM68" s="824">
        <f t="shared" ref="QBM68" si="22165">QBM60*$C$65*$C68</f>
        <v>0</v>
      </c>
      <c r="QBO68" s="824">
        <f t="shared" ref="QBO68" si="22166">QBO60*$C$65*$C68</f>
        <v>0</v>
      </c>
      <c r="QBQ68" s="824">
        <f t="shared" ref="QBQ68" si="22167">QBQ60*$C$65*$C68</f>
        <v>0</v>
      </c>
      <c r="QBS68" s="824">
        <f t="shared" ref="QBS68" si="22168">QBS60*$C$65*$C68</f>
        <v>0</v>
      </c>
      <c r="QBU68" s="824">
        <f t="shared" ref="QBU68" si="22169">QBU60*$C$65*$C68</f>
        <v>0</v>
      </c>
      <c r="QBW68" s="824">
        <f t="shared" ref="QBW68" si="22170">QBW60*$C$65*$C68</f>
        <v>0</v>
      </c>
      <c r="QBY68" s="824">
        <f t="shared" ref="QBY68" si="22171">QBY60*$C$65*$C68</f>
        <v>0</v>
      </c>
      <c r="QCA68" s="824">
        <f t="shared" ref="QCA68" si="22172">QCA60*$C$65*$C68</f>
        <v>0</v>
      </c>
      <c r="QCC68" s="824">
        <f t="shared" ref="QCC68" si="22173">QCC60*$C$65*$C68</f>
        <v>0</v>
      </c>
      <c r="QCE68" s="824">
        <f t="shared" ref="QCE68" si="22174">QCE60*$C$65*$C68</f>
        <v>0</v>
      </c>
      <c r="QCG68" s="824">
        <f t="shared" ref="QCG68" si="22175">QCG60*$C$65*$C68</f>
        <v>0</v>
      </c>
      <c r="QCI68" s="824">
        <f t="shared" ref="QCI68" si="22176">QCI60*$C$65*$C68</f>
        <v>0</v>
      </c>
      <c r="QCK68" s="824">
        <f t="shared" ref="QCK68" si="22177">QCK60*$C$65*$C68</f>
        <v>0</v>
      </c>
      <c r="QCM68" s="824">
        <f t="shared" ref="QCM68" si="22178">QCM60*$C$65*$C68</f>
        <v>0</v>
      </c>
      <c r="QCO68" s="824">
        <f t="shared" ref="QCO68" si="22179">QCO60*$C$65*$C68</f>
        <v>0</v>
      </c>
      <c r="QCQ68" s="824">
        <f t="shared" ref="QCQ68" si="22180">QCQ60*$C$65*$C68</f>
        <v>0</v>
      </c>
      <c r="QCS68" s="824">
        <f t="shared" ref="QCS68" si="22181">QCS60*$C$65*$C68</f>
        <v>0</v>
      </c>
      <c r="QCU68" s="824">
        <f t="shared" ref="QCU68" si="22182">QCU60*$C$65*$C68</f>
        <v>0</v>
      </c>
      <c r="QCW68" s="824">
        <f t="shared" ref="QCW68" si="22183">QCW60*$C$65*$C68</f>
        <v>0</v>
      </c>
      <c r="QCY68" s="824">
        <f t="shared" ref="QCY68" si="22184">QCY60*$C$65*$C68</f>
        <v>0</v>
      </c>
      <c r="QDA68" s="824">
        <f t="shared" ref="QDA68" si="22185">QDA60*$C$65*$C68</f>
        <v>0</v>
      </c>
      <c r="QDC68" s="824">
        <f t="shared" ref="QDC68" si="22186">QDC60*$C$65*$C68</f>
        <v>0</v>
      </c>
      <c r="QDE68" s="824">
        <f t="shared" ref="QDE68" si="22187">QDE60*$C$65*$C68</f>
        <v>0</v>
      </c>
      <c r="QDG68" s="824">
        <f t="shared" ref="QDG68" si="22188">QDG60*$C$65*$C68</f>
        <v>0</v>
      </c>
      <c r="QDI68" s="824">
        <f t="shared" ref="QDI68" si="22189">QDI60*$C$65*$C68</f>
        <v>0</v>
      </c>
      <c r="QDK68" s="824">
        <f t="shared" ref="QDK68" si="22190">QDK60*$C$65*$C68</f>
        <v>0</v>
      </c>
      <c r="QDM68" s="824">
        <f t="shared" ref="QDM68" si="22191">QDM60*$C$65*$C68</f>
        <v>0</v>
      </c>
      <c r="QDO68" s="824">
        <f t="shared" ref="QDO68" si="22192">QDO60*$C$65*$C68</f>
        <v>0</v>
      </c>
      <c r="QDQ68" s="824">
        <f t="shared" ref="QDQ68" si="22193">QDQ60*$C$65*$C68</f>
        <v>0</v>
      </c>
      <c r="QDS68" s="824">
        <f t="shared" ref="QDS68" si="22194">QDS60*$C$65*$C68</f>
        <v>0</v>
      </c>
      <c r="QDU68" s="824">
        <f t="shared" ref="QDU68" si="22195">QDU60*$C$65*$C68</f>
        <v>0</v>
      </c>
      <c r="QDW68" s="824">
        <f t="shared" ref="QDW68" si="22196">QDW60*$C$65*$C68</f>
        <v>0</v>
      </c>
      <c r="QDY68" s="824">
        <f t="shared" ref="QDY68" si="22197">QDY60*$C$65*$C68</f>
        <v>0</v>
      </c>
      <c r="QEA68" s="824">
        <f t="shared" ref="QEA68" si="22198">QEA60*$C$65*$C68</f>
        <v>0</v>
      </c>
      <c r="QEC68" s="824">
        <f t="shared" ref="QEC68" si="22199">QEC60*$C$65*$C68</f>
        <v>0</v>
      </c>
      <c r="QEE68" s="824">
        <f t="shared" ref="QEE68" si="22200">QEE60*$C$65*$C68</f>
        <v>0</v>
      </c>
      <c r="QEG68" s="824">
        <f t="shared" ref="QEG68" si="22201">QEG60*$C$65*$C68</f>
        <v>0</v>
      </c>
      <c r="QEI68" s="824">
        <f t="shared" ref="QEI68" si="22202">QEI60*$C$65*$C68</f>
        <v>0</v>
      </c>
      <c r="QEK68" s="824">
        <f t="shared" ref="QEK68" si="22203">QEK60*$C$65*$C68</f>
        <v>0</v>
      </c>
      <c r="QEM68" s="824">
        <f t="shared" ref="QEM68" si="22204">QEM60*$C$65*$C68</f>
        <v>0</v>
      </c>
      <c r="QEO68" s="824">
        <f t="shared" ref="QEO68" si="22205">QEO60*$C$65*$C68</f>
        <v>0</v>
      </c>
      <c r="QEQ68" s="824">
        <f t="shared" ref="QEQ68" si="22206">QEQ60*$C$65*$C68</f>
        <v>0</v>
      </c>
      <c r="QES68" s="824">
        <f t="shared" ref="QES68" si="22207">QES60*$C$65*$C68</f>
        <v>0</v>
      </c>
      <c r="QEU68" s="824">
        <f t="shared" ref="QEU68" si="22208">QEU60*$C$65*$C68</f>
        <v>0</v>
      </c>
      <c r="QEW68" s="824">
        <f t="shared" ref="QEW68" si="22209">QEW60*$C$65*$C68</f>
        <v>0</v>
      </c>
      <c r="QEY68" s="824">
        <f t="shared" ref="QEY68" si="22210">QEY60*$C$65*$C68</f>
        <v>0</v>
      </c>
      <c r="QFA68" s="824">
        <f t="shared" ref="QFA68" si="22211">QFA60*$C$65*$C68</f>
        <v>0</v>
      </c>
      <c r="QFC68" s="824">
        <f t="shared" ref="QFC68" si="22212">QFC60*$C$65*$C68</f>
        <v>0</v>
      </c>
      <c r="QFE68" s="824">
        <f t="shared" ref="QFE68" si="22213">QFE60*$C$65*$C68</f>
        <v>0</v>
      </c>
      <c r="QFG68" s="824">
        <f t="shared" ref="QFG68" si="22214">QFG60*$C$65*$C68</f>
        <v>0</v>
      </c>
      <c r="QFI68" s="824">
        <f t="shared" ref="QFI68" si="22215">QFI60*$C$65*$C68</f>
        <v>0</v>
      </c>
      <c r="QFK68" s="824">
        <f t="shared" ref="QFK68" si="22216">QFK60*$C$65*$C68</f>
        <v>0</v>
      </c>
      <c r="QFM68" s="824">
        <f t="shared" ref="QFM68" si="22217">QFM60*$C$65*$C68</f>
        <v>0</v>
      </c>
      <c r="QFO68" s="824">
        <f t="shared" ref="QFO68" si="22218">QFO60*$C$65*$C68</f>
        <v>0</v>
      </c>
      <c r="QFQ68" s="824">
        <f t="shared" ref="QFQ68" si="22219">QFQ60*$C$65*$C68</f>
        <v>0</v>
      </c>
      <c r="QFS68" s="824">
        <f t="shared" ref="QFS68" si="22220">QFS60*$C$65*$C68</f>
        <v>0</v>
      </c>
      <c r="QFU68" s="824">
        <f t="shared" ref="QFU68" si="22221">QFU60*$C$65*$C68</f>
        <v>0</v>
      </c>
      <c r="QFW68" s="824">
        <f t="shared" ref="QFW68" si="22222">QFW60*$C$65*$C68</f>
        <v>0</v>
      </c>
      <c r="QFY68" s="824">
        <f t="shared" ref="QFY68" si="22223">QFY60*$C$65*$C68</f>
        <v>0</v>
      </c>
      <c r="QGA68" s="824">
        <f t="shared" ref="QGA68" si="22224">QGA60*$C$65*$C68</f>
        <v>0</v>
      </c>
      <c r="QGC68" s="824">
        <f t="shared" ref="QGC68" si="22225">QGC60*$C$65*$C68</f>
        <v>0</v>
      </c>
      <c r="QGE68" s="824">
        <f t="shared" ref="QGE68" si="22226">QGE60*$C$65*$C68</f>
        <v>0</v>
      </c>
      <c r="QGG68" s="824">
        <f t="shared" ref="QGG68" si="22227">QGG60*$C$65*$C68</f>
        <v>0</v>
      </c>
      <c r="QGI68" s="824">
        <f t="shared" ref="QGI68" si="22228">QGI60*$C$65*$C68</f>
        <v>0</v>
      </c>
      <c r="QGK68" s="824">
        <f t="shared" ref="QGK68" si="22229">QGK60*$C$65*$C68</f>
        <v>0</v>
      </c>
      <c r="QGM68" s="824">
        <f t="shared" ref="QGM68" si="22230">QGM60*$C$65*$C68</f>
        <v>0</v>
      </c>
      <c r="QGO68" s="824">
        <f t="shared" ref="QGO68" si="22231">QGO60*$C$65*$C68</f>
        <v>0</v>
      </c>
      <c r="QGQ68" s="824">
        <f t="shared" ref="QGQ68" si="22232">QGQ60*$C$65*$C68</f>
        <v>0</v>
      </c>
      <c r="QGS68" s="824">
        <f t="shared" ref="QGS68" si="22233">QGS60*$C$65*$C68</f>
        <v>0</v>
      </c>
      <c r="QGU68" s="824">
        <f t="shared" ref="QGU68" si="22234">QGU60*$C$65*$C68</f>
        <v>0</v>
      </c>
      <c r="QGW68" s="824">
        <f t="shared" ref="QGW68" si="22235">QGW60*$C$65*$C68</f>
        <v>0</v>
      </c>
      <c r="QGY68" s="824">
        <f t="shared" ref="QGY68" si="22236">QGY60*$C$65*$C68</f>
        <v>0</v>
      </c>
      <c r="QHA68" s="824">
        <f t="shared" ref="QHA68" si="22237">QHA60*$C$65*$C68</f>
        <v>0</v>
      </c>
      <c r="QHC68" s="824">
        <f t="shared" ref="QHC68" si="22238">QHC60*$C$65*$C68</f>
        <v>0</v>
      </c>
      <c r="QHE68" s="824">
        <f t="shared" ref="QHE68" si="22239">QHE60*$C$65*$C68</f>
        <v>0</v>
      </c>
      <c r="QHG68" s="824">
        <f t="shared" ref="QHG68" si="22240">QHG60*$C$65*$C68</f>
        <v>0</v>
      </c>
      <c r="QHI68" s="824">
        <f t="shared" ref="QHI68" si="22241">QHI60*$C$65*$C68</f>
        <v>0</v>
      </c>
      <c r="QHK68" s="824">
        <f t="shared" ref="QHK68" si="22242">QHK60*$C$65*$C68</f>
        <v>0</v>
      </c>
      <c r="QHM68" s="824">
        <f t="shared" ref="QHM68" si="22243">QHM60*$C$65*$C68</f>
        <v>0</v>
      </c>
      <c r="QHO68" s="824">
        <f t="shared" ref="QHO68" si="22244">QHO60*$C$65*$C68</f>
        <v>0</v>
      </c>
      <c r="QHQ68" s="824">
        <f t="shared" ref="QHQ68" si="22245">QHQ60*$C$65*$C68</f>
        <v>0</v>
      </c>
      <c r="QHS68" s="824">
        <f t="shared" ref="QHS68" si="22246">QHS60*$C$65*$C68</f>
        <v>0</v>
      </c>
      <c r="QHU68" s="824">
        <f t="shared" ref="QHU68" si="22247">QHU60*$C$65*$C68</f>
        <v>0</v>
      </c>
      <c r="QHW68" s="824">
        <f t="shared" ref="QHW68" si="22248">QHW60*$C$65*$C68</f>
        <v>0</v>
      </c>
      <c r="QHY68" s="824">
        <f t="shared" ref="QHY68" si="22249">QHY60*$C$65*$C68</f>
        <v>0</v>
      </c>
      <c r="QIA68" s="824">
        <f t="shared" ref="QIA68" si="22250">QIA60*$C$65*$C68</f>
        <v>0</v>
      </c>
      <c r="QIC68" s="824">
        <f t="shared" ref="QIC68" si="22251">QIC60*$C$65*$C68</f>
        <v>0</v>
      </c>
      <c r="QIE68" s="824">
        <f t="shared" ref="QIE68" si="22252">QIE60*$C$65*$C68</f>
        <v>0</v>
      </c>
      <c r="QIG68" s="824">
        <f t="shared" ref="QIG68" si="22253">QIG60*$C$65*$C68</f>
        <v>0</v>
      </c>
      <c r="QII68" s="824">
        <f t="shared" ref="QII68" si="22254">QII60*$C$65*$C68</f>
        <v>0</v>
      </c>
      <c r="QIK68" s="824">
        <f t="shared" ref="QIK68" si="22255">QIK60*$C$65*$C68</f>
        <v>0</v>
      </c>
      <c r="QIM68" s="824">
        <f t="shared" ref="QIM68" si="22256">QIM60*$C$65*$C68</f>
        <v>0</v>
      </c>
      <c r="QIO68" s="824">
        <f t="shared" ref="QIO68" si="22257">QIO60*$C$65*$C68</f>
        <v>0</v>
      </c>
      <c r="QIQ68" s="824">
        <f t="shared" ref="QIQ68" si="22258">QIQ60*$C$65*$C68</f>
        <v>0</v>
      </c>
      <c r="QIS68" s="824">
        <f t="shared" ref="QIS68" si="22259">QIS60*$C$65*$C68</f>
        <v>0</v>
      </c>
      <c r="QIU68" s="824">
        <f t="shared" ref="QIU68" si="22260">QIU60*$C$65*$C68</f>
        <v>0</v>
      </c>
      <c r="QIW68" s="824">
        <f t="shared" ref="QIW68" si="22261">QIW60*$C$65*$C68</f>
        <v>0</v>
      </c>
      <c r="QIY68" s="824">
        <f t="shared" ref="QIY68" si="22262">QIY60*$C$65*$C68</f>
        <v>0</v>
      </c>
      <c r="QJA68" s="824">
        <f t="shared" ref="QJA68" si="22263">QJA60*$C$65*$C68</f>
        <v>0</v>
      </c>
      <c r="QJC68" s="824">
        <f t="shared" ref="QJC68" si="22264">QJC60*$C$65*$C68</f>
        <v>0</v>
      </c>
      <c r="QJE68" s="824">
        <f t="shared" ref="QJE68" si="22265">QJE60*$C$65*$C68</f>
        <v>0</v>
      </c>
      <c r="QJG68" s="824">
        <f t="shared" ref="QJG68" si="22266">QJG60*$C$65*$C68</f>
        <v>0</v>
      </c>
      <c r="QJI68" s="824">
        <f t="shared" ref="QJI68" si="22267">QJI60*$C$65*$C68</f>
        <v>0</v>
      </c>
      <c r="QJK68" s="824">
        <f t="shared" ref="QJK68" si="22268">QJK60*$C$65*$C68</f>
        <v>0</v>
      </c>
      <c r="QJM68" s="824">
        <f t="shared" ref="QJM68" si="22269">QJM60*$C$65*$C68</f>
        <v>0</v>
      </c>
      <c r="QJO68" s="824">
        <f t="shared" ref="QJO68" si="22270">QJO60*$C$65*$C68</f>
        <v>0</v>
      </c>
      <c r="QJQ68" s="824">
        <f t="shared" ref="QJQ68" si="22271">QJQ60*$C$65*$C68</f>
        <v>0</v>
      </c>
      <c r="QJS68" s="824">
        <f t="shared" ref="QJS68" si="22272">QJS60*$C$65*$C68</f>
        <v>0</v>
      </c>
      <c r="QJU68" s="824">
        <f t="shared" ref="QJU68" si="22273">QJU60*$C$65*$C68</f>
        <v>0</v>
      </c>
      <c r="QJW68" s="824">
        <f t="shared" ref="QJW68" si="22274">QJW60*$C$65*$C68</f>
        <v>0</v>
      </c>
      <c r="QJY68" s="824">
        <f t="shared" ref="QJY68" si="22275">QJY60*$C$65*$C68</f>
        <v>0</v>
      </c>
      <c r="QKA68" s="824">
        <f t="shared" ref="QKA68" si="22276">QKA60*$C$65*$C68</f>
        <v>0</v>
      </c>
      <c r="QKC68" s="824">
        <f t="shared" ref="QKC68" si="22277">QKC60*$C$65*$C68</f>
        <v>0</v>
      </c>
      <c r="QKE68" s="824">
        <f t="shared" ref="QKE68" si="22278">QKE60*$C$65*$C68</f>
        <v>0</v>
      </c>
      <c r="QKG68" s="824">
        <f t="shared" ref="QKG68" si="22279">QKG60*$C$65*$C68</f>
        <v>0</v>
      </c>
      <c r="QKI68" s="824">
        <f t="shared" ref="QKI68" si="22280">QKI60*$C$65*$C68</f>
        <v>0</v>
      </c>
      <c r="QKK68" s="824">
        <f t="shared" ref="QKK68" si="22281">QKK60*$C$65*$C68</f>
        <v>0</v>
      </c>
      <c r="QKM68" s="824">
        <f t="shared" ref="QKM68" si="22282">QKM60*$C$65*$C68</f>
        <v>0</v>
      </c>
      <c r="QKO68" s="824">
        <f t="shared" ref="QKO68" si="22283">QKO60*$C$65*$C68</f>
        <v>0</v>
      </c>
      <c r="QKQ68" s="824">
        <f t="shared" ref="QKQ68" si="22284">QKQ60*$C$65*$C68</f>
        <v>0</v>
      </c>
      <c r="QKS68" s="824">
        <f t="shared" ref="QKS68" si="22285">QKS60*$C$65*$C68</f>
        <v>0</v>
      </c>
      <c r="QKU68" s="824">
        <f t="shared" ref="QKU68" si="22286">QKU60*$C$65*$C68</f>
        <v>0</v>
      </c>
      <c r="QKW68" s="824">
        <f t="shared" ref="QKW68" si="22287">QKW60*$C$65*$C68</f>
        <v>0</v>
      </c>
      <c r="QKY68" s="824">
        <f t="shared" ref="QKY68" si="22288">QKY60*$C$65*$C68</f>
        <v>0</v>
      </c>
      <c r="QLA68" s="824">
        <f t="shared" ref="QLA68" si="22289">QLA60*$C$65*$C68</f>
        <v>0</v>
      </c>
      <c r="QLC68" s="824">
        <f t="shared" ref="QLC68" si="22290">QLC60*$C$65*$C68</f>
        <v>0</v>
      </c>
      <c r="QLE68" s="824">
        <f t="shared" ref="QLE68" si="22291">QLE60*$C$65*$C68</f>
        <v>0</v>
      </c>
      <c r="QLG68" s="824">
        <f t="shared" ref="QLG68" si="22292">QLG60*$C$65*$C68</f>
        <v>0</v>
      </c>
      <c r="QLI68" s="824">
        <f t="shared" ref="QLI68" si="22293">QLI60*$C$65*$C68</f>
        <v>0</v>
      </c>
      <c r="QLK68" s="824">
        <f t="shared" ref="QLK68" si="22294">QLK60*$C$65*$C68</f>
        <v>0</v>
      </c>
      <c r="QLM68" s="824">
        <f t="shared" ref="QLM68" si="22295">QLM60*$C$65*$C68</f>
        <v>0</v>
      </c>
      <c r="QLO68" s="824">
        <f t="shared" ref="QLO68" si="22296">QLO60*$C$65*$C68</f>
        <v>0</v>
      </c>
      <c r="QLQ68" s="824">
        <f t="shared" ref="QLQ68" si="22297">QLQ60*$C$65*$C68</f>
        <v>0</v>
      </c>
      <c r="QLS68" s="824">
        <f t="shared" ref="QLS68" si="22298">QLS60*$C$65*$C68</f>
        <v>0</v>
      </c>
      <c r="QLU68" s="824">
        <f t="shared" ref="QLU68" si="22299">QLU60*$C$65*$C68</f>
        <v>0</v>
      </c>
      <c r="QLW68" s="824">
        <f t="shared" ref="QLW68" si="22300">QLW60*$C$65*$C68</f>
        <v>0</v>
      </c>
      <c r="QLY68" s="824">
        <f t="shared" ref="QLY68" si="22301">QLY60*$C$65*$C68</f>
        <v>0</v>
      </c>
      <c r="QMA68" s="824">
        <f t="shared" ref="QMA68" si="22302">QMA60*$C$65*$C68</f>
        <v>0</v>
      </c>
      <c r="QMC68" s="824">
        <f t="shared" ref="QMC68" si="22303">QMC60*$C$65*$C68</f>
        <v>0</v>
      </c>
      <c r="QME68" s="824">
        <f t="shared" ref="QME68" si="22304">QME60*$C$65*$C68</f>
        <v>0</v>
      </c>
      <c r="QMG68" s="824">
        <f t="shared" ref="QMG68" si="22305">QMG60*$C$65*$C68</f>
        <v>0</v>
      </c>
      <c r="QMI68" s="824">
        <f t="shared" ref="QMI68" si="22306">QMI60*$C$65*$C68</f>
        <v>0</v>
      </c>
      <c r="QMK68" s="824">
        <f t="shared" ref="QMK68" si="22307">QMK60*$C$65*$C68</f>
        <v>0</v>
      </c>
      <c r="QMM68" s="824">
        <f t="shared" ref="QMM68" si="22308">QMM60*$C$65*$C68</f>
        <v>0</v>
      </c>
      <c r="QMO68" s="824">
        <f t="shared" ref="QMO68" si="22309">QMO60*$C$65*$C68</f>
        <v>0</v>
      </c>
      <c r="QMQ68" s="824">
        <f t="shared" ref="QMQ68" si="22310">QMQ60*$C$65*$C68</f>
        <v>0</v>
      </c>
      <c r="QMS68" s="824">
        <f t="shared" ref="QMS68" si="22311">QMS60*$C$65*$C68</f>
        <v>0</v>
      </c>
      <c r="QMU68" s="824">
        <f t="shared" ref="QMU68" si="22312">QMU60*$C$65*$C68</f>
        <v>0</v>
      </c>
      <c r="QMW68" s="824">
        <f t="shared" ref="QMW68" si="22313">QMW60*$C$65*$C68</f>
        <v>0</v>
      </c>
      <c r="QMY68" s="824">
        <f t="shared" ref="QMY68" si="22314">QMY60*$C$65*$C68</f>
        <v>0</v>
      </c>
      <c r="QNA68" s="824">
        <f t="shared" ref="QNA68" si="22315">QNA60*$C$65*$C68</f>
        <v>0</v>
      </c>
      <c r="QNC68" s="824">
        <f t="shared" ref="QNC68" si="22316">QNC60*$C$65*$C68</f>
        <v>0</v>
      </c>
      <c r="QNE68" s="824">
        <f t="shared" ref="QNE68" si="22317">QNE60*$C$65*$C68</f>
        <v>0</v>
      </c>
      <c r="QNG68" s="824">
        <f t="shared" ref="QNG68" si="22318">QNG60*$C$65*$C68</f>
        <v>0</v>
      </c>
      <c r="QNI68" s="824">
        <f t="shared" ref="QNI68" si="22319">QNI60*$C$65*$C68</f>
        <v>0</v>
      </c>
      <c r="QNK68" s="824">
        <f t="shared" ref="QNK68" si="22320">QNK60*$C$65*$C68</f>
        <v>0</v>
      </c>
      <c r="QNM68" s="824">
        <f t="shared" ref="QNM68" si="22321">QNM60*$C$65*$C68</f>
        <v>0</v>
      </c>
      <c r="QNO68" s="824">
        <f t="shared" ref="QNO68" si="22322">QNO60*$C$65*$C68</f>
        <v>0</v>
      </c>
      <c r="QNQ68" s="824">
        <f t="shared" ref="QNQ68" si="22323">QNQ60*$C$65*$C68</f>
        <v>0</v>
      </c>
      <c r="QNS68" s="824">
        <f t="shared" ref="QNS68" si="22324">QNS60*$C$65*$C68</f>
        <v>0</v>
      </c>
      <c r="QNU68" s="824">
        <f t="shared" ref="QNU68" si="22325">QNU60*$C$65*$C68</f>
        <v>0</v>
      </c>
      <c r="QNW68" s="824">
        <f t="shared" ref="QNW68" si="22326">QNW60*$C$65*$C68</f>
        <v>0</v>
      </c>
      <c r="QNY68" s="824">
        <f t="shared" ref="QNY68" si="22327">QNY60*$C$65*$C68</f>
        <v>0</v>
      </c>
      <c r="QOA68" s="824">
        <f t="shared" ref="QOA68" si="22328">QOA60*$C$65*$C68</f>
        <v>0</v>
      </c>
      <c r="QOC68" s="824">
        <f t="shared" ref="QOC68" si="22329">QOC60*$C$65*$C68</f>
        <v>0</v>
      </c>
      <c r="QOE68" s="824">
        <f t="shared" ref="QOE68" si="22330">QOE60*$C$65*$C68</f>
        <v>0</v>
      </c>
      <c r="QOG68" s="824">
        <f t="shared" ref="QOG68" si="22331">QOG60*$C$65*$C68</f>
        <v>0</v>
      </c>
      <c r="QOI68" s="824">
        <f t="shared" ref="QOI68" si="22332">QOI60*$C$65*$C68</f>
        <v>0</v>
      </c>
      <c r="QOK68" s="824">
        <f t="shared" ref="QOK68" si="22333">QOK60*$C$65*$C68</f>
        <v>0</v>
      </c>
      <c r="QOM68" s="824">
        <f t="shared" ref="QOM68" si="22334">QOM60*$C$65*$C68</f>
        <v>0</v>
      </c>
      <c r="QOO68" s="824">
        <f t="shared" ref="QOO68" si="22335">QOO60*$C$65*$C68</f>
        <v>0</v>
      </c>
      <c r="QOQ68" s="824">
        <f t="shared" ref="QOQ68" si="22336">QOQ60*$C$65*$C68</f>
        <v>0</v>
      </c>
      <c r="QOS68" s="824">
        <f t="shared" ref="QOS68" si="22337">QOS60*$C$65*$C68</f>
        <v>0</v>
      </c>
      <c r="QOU68" s="824">
        <f t="shared" ref="QOU68" si="22338">QOU60*$C$65*$C68</f>
        <v>0</v>
      </c>
      <c r="QOW68" s="824">
        <f t="shared" ref="QOW68" si="22339">QOW60*$C$65*$C68</f>
        <v>0</v>
      </c>
      <c r="QOY68" s="824">
        <f t="shared" ref="QOY68" si="22340">QOY60*$C$65*$C68</f>
        <v>0</v>
      </c>
      <c r="QPA68" s="824">
        <f t="shared" ref="QPA68" si="22341">QPA60*$C$65*$C68</f>
        <v>0</v>
      </c>
      <c r="QPC68" s="824">
        <f t="shared" ref="QPC68" si="22342">QPC60*$C$65*$C68</f>
        <v>0</v>
      </c>
      <c r="QPE68" s="824">
        <f t="shared" ref="QPE68" si="22343">QPE60*$C$65*$C68</f>
        <v>0</v>
      </c>
      <c r="QPG68" s="824">
        <f t="shared" ref="QPG68" si="22344">QPG60*$C$65*$C68</f>
        <v>0</v>
      </c>
      <c r="QPI68" s="824">
        <f t="shared" ref="QPI68" si="22345">QPI60*$C$65*$C68</f>
        <v>0</v>
      </c>
      <c r="QPK68" s="824">
        <f t="shared" ref="QPK68" si="22346">QPK60*$C$65*$C68</f>
        <v>0</v>
      </c>
      <c r="QPM68" s="824">
        <f t="shared" ref="QPM68" si="22347">QPM60*$C$65*$C68</f>
        <v>0</v>
      </c>
      <c r="QPO68" s="824">
        <f t="shared" ref="QPO68" si="22348">QPO60*$C$65*$C68</f>
        <v>0</v>
      </c>
      <c r="QPQ68" s="824">
        <f t="shared" ref="QPQ68" si="22349">QPQ60*$C$65*$C68</f>
        <v>0</v>
      </c>
      <c r="QPS68" s="824">
        <f t="shared" ref="QPS68" si="22350">QPS60*$C$65*$C68</f>
        <v>0</v>
      </c>
      <c r="QPU68" s="824">
        <f t="shared" ref="QPU68" si="22351">QPU60*$C$65*$C68</f>
        <v>0</v>
      </c>
      <c r="QPW68" s="824">
        <f t="shared" ref="QPW68" si="22352">QPW60*$C$65*$C68</f>
        <v>0</v>
      </c>
      <c r="QPY68" s="824">
        <f t="shared" ref="QPY68" si="22353">QPY60*$C$65*$C68</f>
        <v>0</v>
      </c>
      <c r="QQA68" s="824">
        <f t="shared" ref="QQA68" si="22354">QQA60*$C$65*$C68</f>
        <v>0</v>
      </c>
      <c r="QQC68" s="824">
        <f t="shared" ref="QQC68" si="22355">QQC60*$C$65*$C68</f>
        <v>0</v>
      </c>
      <c r="QQE68" s="824">
        <f t="shared" ref="QQE68" si="22356">QQE60*$C$65*$C68</f>
        <v>0</v>
      </c>
      <c r="QQG68" s="824">
        <f t="shared" ref="QQG68" si="22357">QQG60*$C$65*$C68</f>
        <v>0</v>
      </c>
      <c r="QQI68" s="824">
        <f t="shared" ref="QQI68" si="22358">QQI60*$C$65*$C68</f>
        <v>0</v>
      </c>
      <c r="QQK68" s="824">
        <f t="shared" ref="QQK68" si="22359">QQK60*$C$65*$C68</f>
        <v>0</v>
      </c>
      <c r="QQM68" s="824">
        <f t="shared" ref="QQM68" si="22360">QQM60*$C$65*$C68</f>
        <v>0</v>
      </c>
      <c r="QQO68" s="824">
        <f t="shared" ref="QQO68" si="22361">QQO60*$C$65*$C68</f>
        <v>0</v>
      </c>
      <c r="QQQ68" s="824">
        <f t="shared" ref="QQQ68" si="22362">QQQ60*$C$65*$C68</f>
        <v>0</v>
      </c>
      <c r="QQS68" s="824">
        <f t="shared" ref="QQS68" si="22363">QQS60*$C$65*$C68</f>
        <v>0</v>
      </c>
      <c r="QQU68" s="824">
        <f t="shared" ref="QQU68" si="22364">QQU60*$C$65*$C68</f>
        <v>0</v>
      </c>
      <c r="QQW68" s="824">
        <f t="shared" ref="QQW68" si="22365">QQW60*$C$65*$C68</f>
        <v>0</v>
      </c>
      <c r="QQY68" s="824">
        <f t="shared" ref="QQY68" si="22366">QQY60*$C$65*$C68</f>
        <v>0</v>
      </c>
      <c r="QRA68" s="824">
        <f t="shared" ref="QRA68" si="22367">QRA60*$C$65*$C68</f>
        <v>0</v>
      </c>
      <c r="QRC68" s="824">
        <f t="shared" ref="QRC68" si="22368">QRC60*$C$65*$C68</f>
        <v>0</v>
      </c>
      <c r="QRE68" s="824">
        <f t="shared" ref="QRE68" si="22369">QRE60*$C$65*$C68</f>
        <v>0</v>
      </c>
      <c r="QRG68" s="824">
        <f t="shared" ref="QRG68" si="22370">QRG60*$C$65*$C68</f>
        <v>0</v>
      </c>
      <c r="QRI68" s="824">
        <f t="shared" ref="QRI68" si="22371">QRI60*$C$65*$C68</f>
        <v>0</v>
      </c>
      <c r="QRK68" s="824">
        <f t="shared" ref="QRK68" si="22372">QRK60*$C$65*$C68</f>
        <v>0</v>
      </c>
      <c r="QRM68" s="824">
        <f t="shared" ref="QRM68" si="22373">QRM60*$C$65*$C68</f>
        <v>0</v>
      </c>
      <c r="QRO68" s="824">
        <f t="shared" ref="QRO68" si="22374">QRO60*$C$65*$C68</f>
        <v>0</v>
      </c>
      <c r="QRQ68" s="824">
        <f t="shared" ref="QRQ68" si="22375">QRQ60*$C$65*$C68</f>
        <v>0</v>
      </c>
      <c r="QRS68" s="824">
        <f t="shared" ref="QRS68" si="22376">QRS60*$C$65*$C68</f>
        <v>0</v>
      </c>
      <c r="QRU68" s="824">
        <f t="shared" ref="QRU68" si="22377">QRU60*$C$65*$C68</f>
        <v>0</v>
      </c>
      <c r="QRW68" s="824">
        <f t="shared" ref="QRW68" si="22378">QRW60*$C$65*$C68</f>
        <v>0</v>
      </c>
      <c r="QRY68" s="824">
        <f t="shared" ref="QRY68" si="22379">QRY60*$C$65*$C68</f>
        <v>0</v>
      </c>
      <c r="QSA68" s="824">
        <f t="shared" ref="QSA68" si="22380">QSA60*$C$65*$C68</f>
        <v>0</v>
      </c>
      <c r="QSC68" s="824">
        <f t="shared" ref="QSC68" si="22381">QSC60*$C$65*$C68</f>
        <v>0</v>
      </c>
      <c r="QSE68" s="824">
        <f t="shared" ref="QSE68" si="22382">QSE60*$C$65*$C68</f>
        <v>0</v>
      </c>
      <c r="QSG68" s="824">
        <f t="shared" ref="QSG68" si="22383">QSG60*$C$65*$C68</f>
        <v>0</v>
      </c>
      <c r="QSI68" s="824">
        <f t="shared" ref="QSI68" si="22384">QSI60*$C$65*$C68</f>
        <v>0</v>
      </c>
      <c r="QSK68" s="824">
        <f t="shared" ref="QSK68" si="22385">QSK60*$C$65*$C68</f>
        <v>0</v>
      </c>
      <c r="QSM68" s="824">
        <f t="shared" ref="QSM68" si="22386">QSM60*$C$65*$C68</f>
        <v>0</v>
      </c>
      <c r="QSO68" s="824">
        <f t="shared" ref="QSO68" si="22387">QSO60*$C$65*$C68</f>
        <v>0</v>
      </c>
      <c r="QSQ68" s="824">
        <f t="shared" ref="QSQ68" si="22388">QSQ60*$C$65*$C68</f>
        <v>0</v>
      </c>
      <c r="QSS68" s="824">
        <f t="shared" ref="QSS68" si="22389">QSS60*$C$65*$C68</f>
        <v>0</v>
      </c>
      <c r="QSU68" s="824">
        <f t="shared" ref="QSU68" si="22390">QSU60*$C$65*$C68</f>
        <v>0</v>
      </c>
      <c r="QSW68" s="824">
        <f t="shared" ref="QSW68" si="22391">QSW60*$C$65*$C68</f>
        <v>0</v>
      </c>
      <c r="QSY68" s="824">
        <f t="shared" ref="QSY68" si="22392">QSY60*$C$65*$C68</f>
        <v>0</v>
      </c>
      <c r="QTA68" s="824">
        <f t="shared" ref="QTA68" si="22393">QTA60*$C$65*$C68</f>
        <v>0</v>
      </c>
      <c r="QTC68" s="824">
        <f t="shared" ref="QTC68" si="22394">QTC60*$C$65*$C68</f>
        <v>0</v>
      </c>
      <c r="QTE68" s="824">
        <f t="shared" ref="QTE68" si="22395">QTE60*$C$65*$C68</f>
        <v>0</v>
      </c>
      <c r="QTG68" s="824">
        <f t="shared" ref="QTG68" si="22396">QTG60*$C$65*$C68</f>
        <v>0</v>
      </c>
      <c r="QTI68" s="824">
        <f t="shared" ref="QTI68" si="22397">QTI60*$C$65*$C68</f>
        <v>0</v>
      </c>
      <c r="QTK68" s="824">
        <f t="shared" ref="QTK68" si="22398">QTK60*$C$65*$C68</f>
        <v>0</v>
      </c>
      <c r="QTM68" s="824">
        <f t="shared" ref="QTM68" si="22399">QTM60*$C$65*$C68</f>
        <v>0</v>
      </c>
      <c r="QTO68" s="824">
        <f t="shared" ref="QTO68" si="22400">QTO60*$C$65*$C68</f>
        <v>0</v>
      </c>
      <c r="QTQ68" s="824">
        <f t="shared" ref="QTQ68" si="22401">QTQ60*$C$65*$C68</f>
        <v>0</v>
      </c>
      <c r="QTS68" s="824">
        <f t="shared" ref="QTS68" si="22402">QTS60*$C$65*$C68</f>
        <v>0</v>
      </c>
      <c r="QTU68" s="824">
        <f t="shared" ref="QTU68" si="22403">QTU60*$C$65*$C68</f>
        <v>0</v>
      </c>
      <c r="QTW68" s="824">
        <f t="shared" ref="QTW68" si="22404">QTW60*$C$65*$C68</f>
        <v>0</v>
      </c>
      <c r="QTY68" s="824">
        <f t="shared" ref="QTY68" si="22405">QTY60*$C$65*$C68</f>
        <v>0</v>
      </c>
      <c r="QUA68" s="824">
        <f t="shared" ref="QUA68" si="22406">QUA60*$C$65*$C68</f>
        <v>0</v>
      </c>
      <c r="QUC68" s="824">
        <f t="shared" ref="QUC68" si="22407">QUC60*$C$65*$C68</f>
        <v>0</v>
      </c>
      <c r="QUE68" s="824">
        <f t="shared" ref="QUE68" si="22408">QUE60*$C$65*$C68</f>
        <v>0</v>
      </c>
      <c r="QUG68" s="824">
        <f t="shared" ref="QUG68" si="22409">QUG60*$C$65*$C68</f>
        <v>0</v>
      </c>
      <c r="QUI68" s="824">
        <f t="shared" ref="QUI68" si="22410">QUI60*$C$65*$C68</f>
        <v>0</v>
      </c>
      <c r="QUK68" s="824">
        <f t="shared" ref="QUK68" si="22411">QUK60*$C$65*$C68</f>
        <v>0</v>
      </c>
      <c r="QUM68" s="824">
        <f t="shared" ref="QUM68" si="22412">QUM60*$C$65*$C68</f>
        <v>0</v>
      </c>
      <c r="QUO68" s="824">
        <f t="shared" ref="QUO68" si="22413">QUO60*$C$65*$C68</f>
        <v>0</v>
      </c>
      <c r="QUQ68" s="824">
        <f t="shared" ref="QUQ68" si="22414">QUQ60*$C$65*$C68</f>
        <v>0</v>
      </c>
      <c r="QUS68" s="824">
        <f t="shared" ref="QUS68" si="22415">QUS60*$C$65*$C68</f>
        <v>0</v>
      </c>
      <c r="QUU68" s="824">
        <f t="shared" ref="QUU68" si="22416">QUU60*$C$65*$C68</f>
        <v>0</v>
      </c>
      <c r="QUW68" s="824">
        <f t="shared" ref="QUW68" si="22417">QUW60*$C$65*$C68</f>
        <v>0</v>
      </c>
      <c r="QUY68" s="824">
        <f t="shared" ref="QUY68" si="22418">QUY60*$C$65*$C68</f>
        <v>0</v>
      </c>
      <c r="QVA68" s="824">
        <f t="shared" ref="QVA68" si="22419">QVA60*$C$65*$C68</f>
        <v>0</v>
      </c>
      <c r="QVC68" s="824">
        <f t="shared" ref="QVC68" si="22420">QVC60*$C$65*$C68</f>
        <v>0</v>
      </c>
      <c r="QVE68" s="824">
        <f t="shared" ref="QVE68" si="22421">QVE60*$C$65*$C68</f>
        <v>0</v>
      </c>
      <c r="QVG68" s="824">
        <f t="shared" ref="QVG68" si="22422">QVG60*$C$65*$C68</f>
        <v>0</v>
      </c>
      <c r="QVI68" s="824">
        <f t="shared" ref="QVI68" si="22423">QVI60*$C$65*$C68</f>
        <v>0</v>
      </c>
      <c r="QVK68" s="824">
        <f t="shared" ref="QVK68" si="22424">QVK60*$C$65*$C68</f>
        <v>0</v>
      </c>
      <c r="QVM68" s="824">
        <f t="shared" ref="QVM68" si="22425">QVM60*$C$65*$C68</f>
        <v>0</v>
      </c>
      <c r="QVO68" s="824">
        <f t="shared" ref="QVO68" si="22426">QVO60*$C$65*$C68</f>
        <v>0</v>
      </c>
      <c r="QVQ68" s="824">
        <f t="shared" ref="QVQ68" si="22427">QVQ60*$C$65*$C68</f>
        <v>0</v>
      </c>
      <c r="QVS68" s="824">
        <f t="shared" ref="QVS68" si="22428">QVS60*$C$65*$C68</f>
        <v>0</v>
      </c>
      <c r="QVU68" s="824">
        <f t="shared" ref="QVU68" si="22429">QVU60*$C$65*$C68</f>
        <v>0</v>
      </c>
      <c r="QVW68" s="824">
        <f t="shared" ref="QVW68" si="22430">QVW60*$C$65*$C68</f>
        <v>0</v>
      </c>
      <c r="QVY68" s="824">
        <f t="shared" ref="QVY68" si="22431">QVY60*$C$65*$C68</f>
        <v>0</v>
      </c>
      <c r="QWA68" s="824">
        <f t="shared" ref="QWA68" si="22432">QWA60*$C$65*$C68</f>
        <v>0</v>
      </c>
      <c r="QWC68" s="824">
        <f t="shared" ref="QWC68" si="22433">QWC60*$C$65*$C68</f>
        <v>0</v>
      </c>
      <c r="QWE68" s="824">
        <f t="shared" ref="QWE68" si="22434">QWE60*$C$65*$C68</f>
        <v>0</v>
      </c>
      <c r="QWG68" s="824">
        <f t="shared" ref="QWG68" si="22435">QWG60*$C$65*$C68</f>
        <v>0</v>
      </c>
      <c r="QWI68" s="824">
        <f t="shared" ref="QWI68" si="22436">QWI60*$C$65*$C68</f>
        <v>0</v>
      </c>
      <c r="QWK68" s="824">
        <f t="shared" ref="QWK68" si="22437">QWK60*$C$65*$C68</f>
        <v>0</v>
      </c>
      <c r="QWM68" s="824">
        <f t="shared" ref="QWM68" si="22438">QWM60*$C$65*$C68</f>
        <v>0</v>
      </c>
      <c r="QWO68" s="824">
        <f t="shared" ref="QWO68" si="22439">QWO60*$C$65*$C68</f>
        <v>0</v>
      </c>
      <c r="QWQ68" s="824">
        <f t="shared" ref="QWQ68" si="22440">QWQ60*$C$65*$C68</f>
        <v>0</v>
      </c>
      <c r="QWS68" s="824">
        <f t="shared" ref="QWS68" si="22441">QWS60*$C$65*$C68</f>
        <v>0</v>
      </c>
      <c r="QWU68" s="824">
        <f t="shared" ref="QWU68" si="22442">QWU60*$C$65*$C68</f>
        <v>0</v>
      </c>
      <c r="QWW68" s="824">
        <f t="shared" ref="QWW68" si="22443">QWW60*$C$65*$C68</f>
        <v>0</v>
      </c>
      <c r="QWY68" s="824">
        <f t="shared" ref="QWY68" si="22444">QWY60*$C$65*$C68</f>
        <v>0</v>
      </c>
      <c r="QXA68" s="824">
        <f t="shared" ref="QXA68" si="22445">QXA60*$C$65*$C68</f>
        <v>0</v>
      </c>
      <c r="QXC68" s="824">
        <f t="shared" ref="QXC68" si="22446">QXC60*$C$65*$C68</f>
        <v>0</v>
      </c>
      <c r="QXE68" s="824">
        <f t="shared" ref="QXE68" si="22447">QXE60*$C$65*$C68</f>
        <v>0</v>
      </c>
      <c r="QXG68" s="824">
        <f t="shared" ref="QXG68" si="22448">QXG60*$C$65*$C68</f>
        <v>0</v>
      </c>
      <c r="QXI68" s="824">
        <f t="shared" ref="QXI68" si="22449">QXI60*$C$65*$C68</f>
        <v>0</v>
      </c>
      <c r="QXK68" s="824">
        <f t="shared" ref="QXK68" si="22450">QXK60*$C$65*$C68</f>
        <v>0</v>
      </c>
      <c r="QXM68" s="824">
        <f t="shared" ref="QXM68" si="22451">QXM60*$C$65*$C68</f>
        <v>0</v>
      </c>
      <c r="QXO68" s="824">
        <f t="shared" ref="QXO68" si="22452">QXO60*$C$65*$C68</f>
        <v>0</v>
      </c>
      <c r="QXQ68" s="824">
        <f t="shared" ref="QXQ68" si="22453">QXQ60*$C$65*$C68</f>
        <v>0</v>
      </c>
      <c r="QXS68" s="824">
        <f t="shared" ref="QXS68" si="22454">QXS60*$C$65*$C68</f>
        <v>0</v>
      </c>
      <c r="QXU68" s="824">
        <f t="shared" ref="QXU68" si="22455">QXU60*$C$65*$C68</f>
        <v>0</v>
      </c>
      <c r="QXW68" s="824">
        <f t="shared" ref="QXW68" si="22456">QXW60*$C$65*$C68</f>
        <v>0</v>
      </c>
      <c r="QXY68" s="824">
        <f t="shared" ref="QXY68" si="22457">QXY60*$C$65*$C68</f>
        <v>0</v>
      </c>
      <c r="QYA68" s="824">
        <f t="shared" ref="QYA68" si="22458">QYA60*$C$65*$C68</f>
        <v>0</v>
      </c>
      <c r="QYC68" s="824">
        <f t="shared" ref="QYC68" si="22459">QYC60*$C$65*$C68</f>
        <v>0</v>
      </c>
      <c r="QYE68" s="824">
        <f t="shared" ref="QYE68" si="22460">QYE60*$C$65*$C68</f>
        <v>0</v>
      </c>
      <c r="QYG68" s="824">
        <f t="shared" ref="QYG68" si="22461">QYG60*$C$65*$C68</f>
        <v>0</v>
      </c>
      <c r="QYI68" s="824">
        <f t="shared" ref="QYI68" si="22462">QYI60*$C$65*$C68</f>
        <v>0</v>
      </c>
      <c r="QYK68" s="824">
        <f t="shared" ref="QYK68" si="22463">QYK60*$C$65*$C68</f>
        <v>0</v>
      </c>
      <c r="QYM68" s="824">
        <f t="shared" ref="QYM68" si="22464">QYM60*$C$65*$C68</f>
        <v>0</v>
      </c>
      <c r="QYO68" s="824">
        <f t="shared" ref="QYO68" si="22465">QYO60*$C$65*$C68</f>
        <v>0</v>
      </c>
      <c r="QYQ68" s="824">
        <f t="shared" ref="QYQ68" si="22466">QYQ60*$C$65*$C68</f>
        <v>0</v>
      </c>
      <c r="QYS68" s="824">
        <f t="shared" ref="QYS68" si="22467">QYS60*$C$65*$C68</f>
        <v>0</v>
      </c>
      <c r="QYU68" s="824">
        <f t="shared" ref="QYU68" si="22468">QYU60*$C$65*$C68</f>
        <v>0</v>
      </c>
      <c r="QYW68" s="824">
        <f t="shared" ref="QYW68" si="22469">QYW60*$C$65*$C68</f>
        <v>0</v>
      </c>
      <c r="QYY68" s="824">
        <f t="shared" ref="QYY68" si="22470">QYY60*$C$65*$C68</f>
        <v>0</v>
      </c>
      <c r="QZA68" s="824">
        <f t="shared" ref="QZA68" si="22471">QZA60*$C$65*$C68</f>
        <v>0</v>
      </c>
      <c r="QZC68" s="824">
        <f t="shared" ref="QZC68" si="22472">QZC60*$C$65*$C68</f>
        <v>0</v>
      </c>
      <c r="QZE68" s="824">
        <f t="shared" ref="QZE68" si="22473">QZE60*$C$65*$C68</f>
        <v>0</v>
      </c>
      <c r="QZG68" s="824">
        <f t="shared" ref="QZG68" si="22474">QZG60*$C$65*$C68</f>
        <v>0</v>
      </c>
      <c r="QZI68" s="824">
        <f t="shared" ref="QZI68" si="22475">QZI60*$C$65*$C68</f>
        <v>0</v>
      </c>
      <c r="QZK68" s="824">
        <f t="shared" ref="QZK68" si="22476">QZK60*$C$65*$C68</f>
        <v>0</v>
      </c>
      <c r="QZM68" s="824">
        <f t="shared" ref="QZM68" si="22477">QZM60*$C$65*$C68</f>
        <v>0</v>
      </c>
      <c r="QZO68" s="824">
        <f t="shared" ref="QZO68" si="22478">QZO60*$C$65*$C68</f>
        <v>0</v>
      </c>
      <c r="QZQ68" s="824">
        <f t="shared" ref="QZQ68" si="22479">QZQ60*$C$65*$C68</f>
        <v>0</v>
      </c>
      <c r="QZS68" s="824">
        <f t="shared" ref="QZS68" si="22480">QZS60*$C$65*$C68</f>
        <v>0</v>
      </c>
      <c r="QZU68" s="824">
        <f t="shared" ref="QZU68" si="22481">QZU60*$C$65*$C68</f>
        <v>0</v>
      </c>
      <c r="QZW68" s="824">
        <f t="shared" ref="QZW68" si="22482">QZW60*$C$65*$C68</f>
        <v>0</v>
      </c>
      <c r="QZY68" s="824">
        <f t="shared" ref="QZY68" si="22483">QZY60*$C$65*$C68</f>
        <v>0</v>
      </c>
      <c r="RAA68" s="824">
        <f t="shared" ref="RAA68" si="22484">RAA60*$C$65*$C68</f>
        <v>0</v>
      </c>
      <c r="RAC68" s="824">
        <f t="shared" ref="RAC68" si="22485">RAC60*$C$65*$C68</f>
        <v>0</v>
      </c>
      <c r="RAE68" s="824">
        <f t="shared" ref="RAE68" si="22486">RAE60*$C$65*$C68</f>
        <v>0</v>
      </c>
      <c r="RAG68" s="824">
        <f t="shared" ref="RAG68" si="22487">RAG60*$C$65*$C68</f>
        <v>0</v>
      </c>
      <c r="RAI68" s="824">
        <f t="shared" ref="RAI68" si="22488">RAI60*$C$65*$C68</f>
        <v>0</v>
      </c>
      <c r="RAK68" s="824">
        <f t="shared" ref="RAK68" si="22489">RAK60*$C$65*$C68</f>
        <v>0</v>
      </c>
      <c r="RAM68" s="824">
        <f t="shared" ref="RAM68" si="22490">RAM60*$C$65*$C68</f>
        <v>0</v>
      </c>
      <c r="RAO68" s="824">
        <f t="shared" ref="RAO68" si="22491">RAO60*$C$65*$C68</f>
        <v>0</v>
      </c>
      <c r="RAQ68" s="824">
        <f t="shared" ref="RAQ68" si="22492">RAQ60*$C$65*$C68</f>
        <v>0</v>
      </c>
      <c r="RAS68" s="824">
        <f t="shared" ref="RAS68" si="22493">RAS60*$C$65*$C68</f>
        <v>0</v>
      </c>
      <c r="RAU68" s="824">
        <f t="shared" ref="RAU68" si="22494">RAU60*$C$65*$C68</f>
        <v>0</v>
      </c>
      <c r="RAW68" s="824">
        <f t="shared" ref="RAW68" si="22495">RAW60*$C$65*$C68</f>
        <v>0</v>
      </c>
      <c r="RAY68" s="824">
        <f t="shared" ref="RAY68" si="22496">RAY60*$C$65*$C68</f>
        <v>0</v>
      </c>
      <c r="RBA68" s="824">
        <f t="shared" ref="RBA68" si="22497">RBA60*$C$65*$C68</f>
        <v>0</v>
      </c>
      <c r="RBC68" s="824">
        <f t="shared" ref="RBC68" si="22498">RBC60*$C$65*$C68</f>
        <v>0</v>
      </c>
      <c r="RBE68" s="824">
        <f t="shared" ref="RBE68" si="22499">RBE60*$C$65*$C68</f>
        <v>0</v>
      </c>
      <c r="RBG68" s="824">
        <f t="shared" ref="RBG68" si="22500">RBG60*$C$65*$C68</f>
        <v>0</v>
      </c>
      <c r="RBI68" s="824">
        <f t="shared" ref="RBI68" si="22501">RBI60*$C$65*$C68</f>
        <v>0</v>
      </c>
      <c r="RBK68" s="824">
        <f t="shared" ref="RBK68" si="22502">RBK60*$C$65*$C68</f>
        <v>0</v>
      </c>
      <c r="RBM68" s="824">
        <f t="shared" ref="RBM68" si="22503">RBM60*$C$65*$C68</f>
        <v>0</v>
      </c>
      <c r="RBO68" s="824">
        <f t="shared" ref="RBO68" si="22504">RBO60*$C$65*$C68</f>
        <v>0</v>
      </c>
      <c r="RBQ68" s="824">
        <f t="shared" ref="RBQ68" si="22505">RBQ60*$C$65*$C68</f>
        <v>0</v>
      </c>
      <c r="RBS68" s="824">
        <f t="shared" ref="RBS68" si="22506">RBS60*$C$65*$C68</f>
        <v>0</v>
      </c>
      <c r="RBU68" s="824">
        <f t="shared" ref="RBU68" si="22507">RBU60*$C$65*$C68</f>
        <v>0</v>
      </c>
      <c r="RBW68" s="824">
        <f t="shared" ref="RBW68" si="22508">RBW60*$C$65*$C68</f>
        <v>0</v>
      </c>
      <c r="RBY68" s="824">
        <f t="shared" ref="RBY68" si="22509">RBY60*$C$65*$C68</f>
        <v>0</v>
      </c>
      <c r="RCA68" s="824">
        <f t="shared" ref="RCA68" si="22510">RCA60*$C$65*$C68</f>
        <v>0</v>
      </c>
      <c r="RCC68" s="824">
        <f t="shared" ref="RCC68" si="22511">RCC60*$C$65*$C68</f>
        <v>0</v>
      </c>
      <c r="RCE68" s="824">
        <f t="shared" ref="RCE68" si="22512">RCE60*$C$65*$C68</f>
        <v>0</v>
      </c>
      <c r="RCG68" s="824">
        <f t="shared" ref="RCG68" si="22513">RCG60*$C$65*$C68</f>
        <v>0</v>
      </c>
      <c r="RCI68" s="824">
        <f t="shared" ref="RCI68" si="22514">RCI60*$C$65*$C68</f>
        <v>0</v>
      </c>
      <c r="RCK68" s="824">
        <f t="shared" ref="RCK68" si="22515">RCK60*$C$65*$C68</f>
        <v>0</v>
      </c>
      <c r="RCM68" s="824">
        <f t="shared" ref="RCM68" si="22516">RCM60*$C$65*$C68</f>
        <v>0</v>
      </c>
      <c r="RCO68" s="824">
        <f t="shared" ref="RCO68" si="22517">RCO60*$C$65*$C68</f>
        <v>0</v>
      </c>
      <c r="RCQ68" s="824">
        <f t="shared" ref="RCQ68" si="22518">RCQ60*$C$65*$C68</f>
        <v>0</v>
      </c>
      <c r="RCS68" s="824">
        <f t="shared" ref="RCS68" si="22519">RCS60*$C$65*$C68</f>
        <v>0</v>
      </c>
      <c r="RCU68" s="824">
        <f t="shared" ref="RCU68" si="22520">RCU60*$C$65*$C68</f>
        <v>0</v>
      </c>
      <c r="RCW68" s="824">
        <f t="shared" ref="RCW68" si="22521">RCW60*$C$65*$C68</f>
        <v>0</v>
      </c>
      <c r="RCY68" s="824">
        <f t="shared" ref="RCY68" si="22522">RCY60*$C$65*$C68</f>
        <v>0</v>
      </c>
      <c r="RDA68" s="824">
        <f t="shared" ref="RDA68" si="22523">RDA60*$C$65*$C68</f>
        <v>0</v>
      </c>
      <c r="RDC68" s="824">
        <f t="shared" ref="RDC68" si="22524">RDC60*$C$65*$C68</f>
        <v>0</v>
      </c>
      <c r="RDE68" s="824">
        <f t="shared" ref="RDE68" si="22525">RDE60*$C$65*$C68</f>
        <v>0</v>
      </c>
      <c r="RDG68" s="824">
        <f t="shared" ref="RDG68" si="22526">RDG60*$C$65*$C68</f>
        <v>0</v>
      </c>
      <c r="RDI68" s="824">
        <f t="shared" ref="RDI68" si="22527">RDI60*$C$65*$C68</f>
        <v>0</v>
      </c>
      <c r="RDK68" s="824">
        <f t="shared" ref="RDK68" si="22528">RDK60*$C$65*$C68</f>
        <v>0</v>
      </c>
      <c r="RDM68" s="824">
        <f t="shared" ref="RDM68" si="22529">RDM60*$C$65*$C68</f>
        <v>0</v>
      </c>
      <c r="RDO68" s="824">
        <f t="shared" ref="RDO68" si="22530">RDO60*$C$65*$C68</f>
        <v>0</v>
      </c>
      <c r="RDQ68" s="824">
        <f t="shared" ref="RDQ68" si="22531">RDQ60*$C$65*$C68</f>
        <v>0</v>
      </c>
      <c r="RDS68" s="824">
        <f t="shared" ref="RDS68" si="22532">RDS60*$C$65*$C68</f>
        <v>0</v>
      </c>
      <c r="RDU68" s="824">
        <f t="shared" ref="RDU68" si="22533">RDU60*$C$65*$C68</f>
        <v>0</v>
      </c>
      <c r="RDW68" s="824">
        <f t="shared" ref="RDW68" si="22534">RDW60*$C$65*$C68</f>
        <v>0</v>
      </c>
      <c r="RDY68" s="824">
        <f t="shared" ref="RDY68" si="22535">RDY60*$C$65*$C68</f>
        <v>0</v>
      </c>
      <c r="REA68" s="824">
        <f t="shared" ref="REA68" si="22536">REA60*$C$65*$C68</f>
        <v>0</v>
      </c>
      <c r="REC68" s="824">
        <f t="shared" ref="REC68" si="22537">REC60*$C$65*$C68</f>
        <v>0</v>
      </c>
      <c r="REE68" s="824">
        <f t="shared" ref="REE68" si="22538">REE60*$C$65*$C68</f>
        <v>0</v>
      </c>
      <c r="REG68" s="824">
        <f t="shared" ref="REG68" si="22539">REG60*$C$65*$C68</f>
        <v>0</v>
      </c>
      <c r="REI68" s="824">
        <f t="shared" ref="REI68" si="22540">REI60*$C$65*$C68</f>
        <v>0</v>
      </c>
      <c r="REK68" s="824">
        <f t="shared" ref="REK68" si="22541">REK60*$C$65*$C68</f>
        <v>0</v>
      </c>
      <c r="REM68" s="824">
        <f t="shared" ref="REM68" si="22542">REM60*$C$65*$C68</f>
        <v>0</v>
      </c>
      <c r="REO68" s="824">
        <f t="shared" ref="REO68" si="22543">REO60*$C$65*$C68</f>
        <v>0</v>
      </c>
      <c r="REQ68" s="824">
        <f t="shared" ref="REQ68" si="22544">REQ60*$C$65*$C68</f>
        <v>0</v>
      </c>
      <c r="RES68" s="824">
        <f t="shared" ref="RES68" si="22545">RES60*$C$65*$C68</f>
        <v>0</v>
      </c>
      <c r="REU68" s="824">
        <f t="shared" ref="REU68" si="22546">REU60*$C$65*$C68</f>
        <v>0</v>
      </c>
      <c r="REW68" s="824">
        <f t="shared" ref="REW68" si="22547">REW60*$C$65*$C68</f>
        <v>0</v>
      </c>
      <c r="REY68" s="824">
        <f t="shared" ref="REY68" si="22548">REY60*$C$65*$C68</f>
        <v>0</v>
      </c>
      <c r="RFA68" s="824">
        <f t="shared" ref="RFA68" si="22549">RFA60*$C$65*$C68</f>
        <v>0</v>
      </c>
      <c r="RFC68" s="824">
        <f t="shared" ref="RFC68" si="22550">RFC60*$C$65*$C68</f>
        <v>0</v>
      </c>
      <c r="RFE68" s="824">
        <f t="shared" ref="RFE68" si="22551">RFE60*$C$65*$C68</f>
        <v>0</v>
      </c>
      <c r="RFG68" s="824">
        <f t="shared" ref="RFG68" si="22552">RFG60*$C$65*$C68</f>
        <v>0</v>
      </c>
      <c r="RFI68" s="824">
        <f t="shared" ref="RFI68" si="22553">RFI60*$C$65*$C68</f>
        <v>0</v>
      </c>
      <c r="RFK68" s="824">
        <f t="shared" ref="RFK68" si="22554">RFK60*$C$65*$C68</f>
        <v>0</v>
      </c>
      <c r="RFM68" s="824">
        <f t="shared" ref="RFM68" si="22555">RFM60*$C$65*$C68</f>
        <v>0</v>
      </c>
      <c r="RFO68" s="824">
        <f t="shared" ref="RFO68" si="22556">RFO60*$C$65*$C68</f>
        <v>0</v>
      </c>
      <c r="RFQ68" s="824">
        <f t="shared" ref="RFQ68" si="22557">RFQ60*$C$65*$C68</f>
        <v>0</v>
      </c>
      <c r="RFS68" s="824">
        <f t="shared" ref="RFS68" si="22558">RFS60*$C$65*$C68</f>
        <v>0</v>
      </c>
      <c r="RFU68" s="824">
        <f t="shared" ref="RFU68" si="22559">RFU60*$C$65*$C68</f>
        <v>0</v>
      </c>
      <c r="RFW68" s="824">
        <f t="shared" ref="RFW68" si="22560">RFW60*$C$65*$C68</f>
        <v>0</v>
      </c>
      <c r="RFY68" s="824">
        <f t="shared" ref="RFY68" si="22561">RFY60*$C$65*$C68</f>
        <v>0</v>
      </c>
      <c r="RGA68" s="824">
        <f t="shared" ref="RGA68" si="22562">RGA60*$C$65*$C68</f>
        <v>0</v>
      </c>
      <c r="RGC68" s="824">
        <f t="shared" ref="RGC68" si="22563">RGC60*$C$65*$C68</f>
        <v>0</v>
      </c>
      <c r="RGE68" s="824">
        <f t="shared" ref="RGE68" si="22564">RGE60*$C$65*$C68</f>
        <v>0</v>
      </c>
      <c r="RGG68" s="824">
        <f t="shared" ref="RGG68" si="22565">RGG60*$C$65*$C68</f>
        <v>0</v>
      </c>
      <c r="RGI68" s="824">
        <f t="shared" ref="RGI68" si="22566">RGI60*$C$65*$C68</f>
        <v>0</v>
      </c>
      <c r="RGK68" s="824">
        <f t="shared" ref="RGK68" si="22567">RGK60*$C$65*$C68</f>
        <v>0</v>
      </c>
      <c r="RGM68" s="824">
        <f t="shared" ref="RGM68" si="22568">RGM60*$C$65*$C68</f>
        <v>0</v>
      </c>
      <c r="RGO68" s="824">
        <f t="shared" ref="RGO68" si="22569">RGO60*$C$65*$C68</f>
        <v>0</v>
      </c>
      <c r="RGQ68" s="824">
        <f t="shared" ref="RGQ68" si="22570">RGQ60*$C$65*$C68</f>
        <v>0</v>
      </c>
      <c r="RGS68" s="824">
        <f t="shared" ref="RGS68" si="22571">RGS60*$C$65*$C68</f>
        <v>0</v>
      </c>
      <c r="RGU68" s="824">
        <f t="shared" ref="RGU68" si="22572">RGU60*$C$65*$C68</f>
        <v>0</v>
      </c>
      <c r="RGW68" s="824">
        <f t="shared" ref="RGW68" si="22573">RGW60*$C$65*$C68</f>
        <v>0</v>
      </c>
      <c r="RGY68" s="824">
        <f t="shared" ref="RGY68" si="22574">RGY60*$C$65*$C68</f>
        <v>0</v>
      </c>
      <c r="RHA68" s="824">
        <f t="shared" ref="RHA68" si="22575">RHA60*$C$65*$C68</f>
        <v>0</v>
      </c>
      <c r="RHC68" s="824">
        <f t="shared" ref="RHC68" si="22576">RHC60*$C$65*$C68</f>
        <v>0</v>
      </c>
      <c r="RHE68" s="824">
        <f t="shared" ref="RHE68" si="22577">RHE60*$C$65*$C68</f>
        <v>0</v>
      </c>
      <c r="RHG68" s="824">
        <f t="shared" ref="RHG68" si="22578">RHG60*$C$65*$C68</f>
        <v>0</v>
      </c>
      <c r="RHI68" s="824">
        <f t="shared" ref="RHI68" si="22579">RHI60*$C$65*$C68</f>
        <v>0</v>
      </c>
      <c r="RHK68" s="824">
        <f t="shared" ref="RHK68" si="22580">RHK60*$C$65*$C68</f>
        <v>0</v>
      </c>
      <c r="RHM68" s="824">
        <f t="shared" ref="RHM68" si="22581">RHM60*$C$65*$C68</f>
        <v>0</v>
      </c>
      <c r="RHO68" s="824">
        <f t="shared" ref="RHO68" si="22582">RHO60*$C$65*$C68</f>
        <v>0</v>
      </c>
      <c r="RHQ68" s="824">
        <f t="shared" ref="RHQ68" si="22583">RHQ60*$C$65*$C68</f>
        <v>0</v>
      </c>
      <c r="RHS68" s="824">
        <f t="shared" ref="RHS68" si="22584">RHS60*$C$65*$C68</f>
        <v>0</v>
      </c>
      <c r="RHU68" s="824">
        <f t="shared" ref="RHU68" si="22585">RHU60*$C$65*$C68</f>
        <v>0</v>
      </c>
      <c r="RHW68" s="824">
        <f t="shared" ref="RHW68" si="22586">RHW60*$C$65*$C68</f>
        <v>0</v>
      </c>
      <c r="RHY68" s="824">
        <f t="shared" ref="RHY68" si="22587">RHY60*$C$65*$C68</f>
        <v>0</v>
      </c>
      <c r="RIA68" s="824">
        <f t="shared" ref="RIA68" si="22588">RIA60*$C$65*$C68</f>
        <v>0</v>
      </c>
      <c r="RIC68" s="824">
        <f t="shared" ref="RIC68" si="22589">RIC60*$C$65*$C68</f>
        <v>0</v>
      </c>
      <c r="RIE68" s="824">
        <f t="shared" ref="RIE68" si="22590">RIE60*$C$65*$C68</f>
        <v>0</v>
      </c>
      <c r="RIG68" s="824">
        <f t="shared" ref="RIG68" si="22591">RIG60*$C$65*$C68</f>
        <v>0</v>
      </c>
      <c r="RII68" s="824">
        <f t="shared" ref="RII68" si="22592">RII60*$C$65*$C68</f>
        <v>0</v>
      </c>
      <c r="RIK68" s="824">
        <f t="shared" ref="RIK68" si="22593">RIK60*$C$65*$C68</f>
        <v>0</v>
      </c>
      <c r="RIM68" s="824">
        <f t="shared" ref="RIM68" si="22594">RIM60*$C$65*$C68</f>
        <v>0</v>
      </c>
      <c r="RIO68" s="824">
        <f t="shared" ref="RIO68" si="22595">RIO60*$C$65*$C68</f>
        <v>0</v>
      </c>
      <c r="RIQ68" s="824">
        <f t="shared" ref="RIQ68" si="22596">RIQ60*$C$65*$C68</f>
        <v>0</v>
      </c>
      <c r="RIS68" s="824">
        <f t="shared" ref="RIS68" si="22597">RIS60*$C$65*$C68</f>
        <v>0</v>
      </c>
      <c r="RIU68" s="824">
        <f t="shared" ref="RIU68" si="22598">RIU60*$C$65*$C68</f>
        <v>0</v>
      </c>
      <c r="RIW68" s="824">
        <f t="shared" ref="RIW68" si="22599">RIW60*$C$65*$C68</f>
        <v>0</v>
      </c>
      <c r="RIY68" s="824">
        <f t="shared" ref="RIY68" si="22600">RIY60*$C$65*$C68</f>
        <v>0</v>
      </c>
      <c r="RJA68" s="824">
        <f t="shared" ref="RJA68" si="22601">RJA60*$C$65*$C68</f>
        <v>0</v>
      </c>
      <c r="RJC68" s="824">
        <f t="shared" ref="RJC68" si="22602">RJC60*$C$65*$C68</f>
        <v>0</v>
      </c>
      <c r="RJE68" s="824">
        <f t="shared" ref="RJE68" si="22603">RJE60*$C$65*$C68</f>
        <v>0</v>
      </c>
      <c r="RJG68" s="824">
        <f t="shared" ref="RJG68" si="22604">RJG60*$C$65*$C68</f>
        <v>0</v>
      </c>
      <c r="RJI68" s="824">
        <f t="shared" ref="RJI68" si="22605">RJI60*$C$65*$C68</f>
        <v>0</v>
      </c>
      <c r="RJK68" s="824">
        <f t="shared" ref="RJK68" si="22606">RJK60*$C$65*$C68</f>
        <v>0</v>
      </c>
      <c r="RJM68" s="824">
        <f t="shared" ref="RJM68" si="22607">RJM60*$C$65*$C68</f>
        <v>0</v>
      </c>
      <c r="RJO68" s="824">
        <f t="shared" ref="RJO68" si="22608">RJO60*$C$65*$C68</f>
        <v>0</v>
      </c>
      <c r="RJQ68" s="824">
        <f t="shared" ref="RJQ68" si="22609">RJQ60*$C$65*$C68</f>
        <v>0</v>
      </c>
      <c r="RJS68" s="824">
        <f t="shared" ref="RJS68" si="22610">RJS60*$C$65*$C68</f>
        <v>0</v>
      </c>
      <c r="RJU68" s="824">
        <f t="shared" ref="RJU68" si="22611">RJU60*$C$65*$C68</f>
        <v>0</v>
      </c>
      <c r="RJW68" s="824">
        <f t="shared" ref="RJW68" si="22612">RJW60*$C$65*$C68</f>
        <v>0</v>
      </c>
      <c r="RJY68" s="824">
        <f t="shared" ref="RJY68" si="22613">RJY60*$C$65*$C68</f>
        <v>0</v>
      </c>
      <c r="RKA68" s="824">
        <f t="shared" ref="RKA68" si="22614">RKA60*$C$65*$C68</f>
        <v>0</v>
      </c>
      <c r="RKC68" s="824">
        <f t="shared" ref="RKC68" si="22615">RKC60*$C$65*$C68</f>
        <v>0</v>
      </c>
      <c r="RKE68" s="824">
        <f t="shared" ref="RKE68" si="22616">RKE60*$C$65*$C68</f>
        <v>0</v>
      </c>
      <c r="RKG68" s="824">
        <f t="shared" ref="RKG68" si="22617">RKG60*$C$65*$C68</f>
        <v>0</v>
      </c>
      <c r="RKI68" s="824">
        <f t="shared" ref="RKI68" si="22618">RKI60*$C$65*$C68</f>
        <v>0</v>
      </c>
      <c r="RKK68" s="824">
        <f t="shared" ref="RKK68" si="22619">RKK60*$C$65*$C68</f>
        <v>0</v>
      </c>
      <c r="RKM68" s="824">
        <f t="shared" ref="RKM68" si="22620">RKM60*$C$65*$C68</f>
        <v>0</v>
      </c>
      <c r="RKO68" s="824">
        <f t="shared" ref="RKO68" si="22621">RKO60*$C$65*$C68</f>
        <v>0</v>
      </c>
      <c r="RKQ68" s="824">
        <f t="shared" ref="RKQ68" si="22622">RKQ60*$C$65*$C68</f>
        <v>0</v>
      </c>
      <c r="RKS68" s="824">
        <f t="shared" ref="RKS68" si="22623">RKS60*$C$65*$C68</f>
        <v>0</v>
      </c>
      <c r="RKU68" s="824">
        <f t="shared" ref="RKU68" si="22624">RKU60*$C$65*$C68</f>
        <v>0</v>
      </c>
      <c r="RKW68" s="824">
        <f t="shared" ref="RKW68" si="22625">RKW60*$C$65*$C68</f>
        <v>0</v>
      </c>
      <c r="RKY68" s="824">
        <f t="shared" ref="RKY68" si="22626">RKY60*$C$65*$C68</f>
        <v>0</v>
      </c>
      <c r="RLA68" s="824">
        <f t="shared" ref="RLA68" si="22627">RLA60*$C$65*$C68</f>
        <v>0</v>
      </c>
      <c r="RLC68" s="824">
        <f t="shared" ref="RLC68" si="22628">RLC60*$C$65*$C68</f>
        <v>0</v>
      </c>
      <c r="RLE68" s="824">
        <f t="shared" ref="RLE68" si="22629">RLE60*$C$65*$C68</f>
        <v>0</v>
      </c>
      <c r="RLG68" s="824">
        <f t="shared" ref="RLG68" si="22630">RLG60*$C$65*$C68</f>
        <v>0</v>
      </c>
      <c r="RLI68" s="824">
        <f t="shared" ref="RLI68" si="22631">RLI60*$C$65*$C68</f>
        <v>0</v>
      </c>
      <c r="RLK68" s="824">
        <f t="shared" ref="RLK68" si="22632">RLK60*$C$65*$C68</f>
        <v>0</v>
      </c>
      <c r="RLM68" s="824">
        <f t="shared" ref="RLM68" si="22633">RLM60*$C$65*$C68</f>
        <v>0</v>
      </c>
      <c r="RLO68" s="824">
        <f t="shared" ref="RLO68" si="22634">RLO60*$C$65*$C68</f>
        <v>0</v>
      </c>
      <c r="RLQ68" s="824">
        <f t="shared" ref="RLQ68" si="22635">RLQ60*$C$65*$C68</f>
        <v>0</v>
      </c>
      <c r="RLS68" s="824">
        <f t="shared" ref="RLS68" si="22636">RLS60*$C$65*$C68</f>
        <v>0</v>
      </c>
      <c r="RLU68" s="824">
        <f t="shared" ref="RLU68" si="22637">RLU60*$C$65*$C68</f>
        <v>0</v>
      </c>
      <c r="RLW68" s="824">
        <f t="shared" ref="RLW68" si="22638">RLW60*$C$65*$C68</f>
        <v>0</v>
      </c>
      <c r="RLY68" s="824">
        <f t="shared" ref="RLY68" si="22639">RLY60*$C$65*$C68</f>
        <v>0</v>
      </c>
      <c r="RMA68" s="824">
        <f t="shared" ref="RMA68" si="22640">RMA60*$C$65*$C68</f>
        <v>0</v>
      </c>
      <c r="RMC68" s="824">
        <f t="shared" ref="RMC68" si="22641">RMC60*$C$65*$C68</f>
        <v>0</v>
      </c>
      <c r="RME68" s="824">
        <f t="shared" ref="RME68" si="22642">RME60*$C$65*$C68</f>
        <v>0</v>
      </c>
      <c r="RMG68" s="824">
        <f t="shared" ref="RMG68" si="22643">RMG60*$C$65*$C68</f>
        <v>0</v>
      </c>
      <c r="RMI68" s="824">
        <f t="shared" ref="RMI68" si="22644">RMI60*$C$65*$C68</f>
        <v>0</v>
      </c>
      <c r="RMK68" s="824">
        <f t="shared" ref="RMK68" si="22645">RMK60*$C$65*$C68</f>
        <v>0</v>
      </c>
      <c r="RMM68" s="824">
        <f t="shared" ref="RMM68" si="22646">RMM60*$C$65*$C68</f>
        <v>0</v>
      </c>
      <c r="RMO68" s="824">
        <f t="shared" ref="RMO68" si="22647">RMO60*$C$65*$C68</f>
        <v>0</v>
      </c>
      <c r="RMQ68" s="824">
        <f t="shared" ref="RMQ68" si="22648">RMQ60*$C$65*$C68</f>
        <v>0</v>
      </c>
      <c r="RMS68" s="824">
        <f t="shared" ref="RMS68" si="22649">RMS60*$C$65*$C68</f>
        <v>0</v>
      </c>
      <c r="RMU68" s="824">
        <f t="shared" ref="RMU68" si="22650">RMU60*$C$65*$C68</f>
        <v>0</v>
      </c>
      <c r="RMW68" s="824">
        <f t="shared" ref="RMW68" si="22651">RMW60*$C$65*$C68</f>
        <v>0</v>
      </c>
      <c r="RMY68" s="824">
        <f t="shared" ref="RMY68" si="22652">RMY60*$C$65*$C68</f>
        <v>0</v>
      </c>
      <c r="RNA68" s="824">
        <f t="shared" ref="RNA68" si="22653">RNA60*$C$65*$C68</f>
        <v>0</v>
      </c>
      <c r="RNC68" s="824">
        <f t="shared" ref="RNC68" si="22654">RNC60*$C$65*$C68</f>
        <v>0</v>
      </c>
      <c r="RNE68" s="824">
        <f t="shared" ref="RNE68" si="22655">RNE60*$C$65*$C68</f>
        <v>0</v>
      </c>
      <c r="RNG68" s="824">
        <f t="shared" ref="RNG68" si="22656">RNG60*$C$65*$C68</f>
        <v>0</v>
      </c>
      <c r="RNI68" s="824">
        <f t="shared" ref="RNI68" si="22657">RNI60*$C$65*$C68</f>
        <v>0</v>
      </c>
      <c r="RNK68" s="824">
        <f t="shared" ref="RNK68" si="22658">RNK60*$C$65*$C68</f>
        <v>0</v>
      </c>
      <c r="RNM68" s="824">
        <f t="shared" ref="RNM68" si="22659">RNM60*$C$65*$C68</f>
        <v>0</v>
      </c>
      <c r="RNO68" s="824">
        <f t="shared" ref="RNO68" si="22660">RNO60*$C$65*$C68</f>
        <v>0</v>
      </c>
      <c r="RNQ68" s="824">
        <f t="shared" ref="RNQ68" si="22661">RNQ60*$C$65*$C68</f>
        <v>0</v>
      </c>
      <c r="RNS68" s="824">
        <f t="shared" ref="RNS68" si="22662">RNS60*$C$65*$C68</f>
        <v>0</v>
      </c>
      <c r="RNU68" s="824">
        <f t="shared" ref="RNU68" si="22663">RNU60*$C$65*$C68</f>
        <v>0</v>
      </c>
      <c r="RNW68" s="824">
        <f t="shared" ref="RNW68" si="22664">RNW60*$C$65*$C68</f>
        <v>0</v>
      </c>
      <c r="RNY68" s="824">
        <f t="shared" ref="RNY68" si="22665">RNY60*$C$65*$C68</f>
        <v>0</v>
      </c>
      <c r="ROA68" s="824">
        <f t="shared" ref="ROA68" si="22666">ROA60*$C$65*$C68</f>
        <v>0</v>
      </c>
      <c r="ROC68" s="824">
        <f t="shared" ref="ROC68" si="22667">ROC60*$C$65*$C68</f>
        <v>0</v>
      </c>
      <c r="ROE68" s="824">
        <f t="shared" ref="ROE68" si="22668">ROE60*$C$65*$C68</f>
        <v>0</v>
      </c>
      <c r="ROG68" s="824">
        <f t="shared" ref="ROG68" si="22669">ROG60*$C$65*$C68</f>
        <v>0</v>
      </c>
      <c r="ROI68" s="824">
        <f t="shared" ref="ROI68" si="22670">ROI60*$C$65*$C68</f>
        <v>0</v>
      </c>
      <c r="ROK68" s="824">
        <f t="shared" ref="ROK68" si="22671">ROK60*$C$65*$C68</f>
        <v>0</v>
      </c>
      <c r="ROM68" s="824">
        <f t="shared" ref="ROM68" si="22672">ROM60*$C$65*$C68</f>
        <v>0</v>
      </c>
      <c r="ROO68" s="824">
        <f t="shared" ref="ROO68" si="22673">ROO60*$C$65*$C68</f>
        <v>0</v>
      </c>
      <c r="ROQ68" s="824">
        <f t="shared" ref="ROQ68" si="22674">ROQ60*$C$65*$C68</f>
        <v>0</v>
      </c>
      <c r="ROS68" s="824">
        <f t="shared" ref="ROS68" si="22675">ROS60*$C$65*$C68</f>
        <v>0</v>
      </c>
      <c r="ROU68" s="824">
        <f t="shared" ref="ROU68" si="22676">ROU60*$C$65*$C68</f>
        <v>0</v>
      </c>
      <c r="ROW68" s="824">
        <f t="shared" ref="ROW68" si="22677">ROW60*$C$65*$C68</f>
        <v>0</v>
      </c>
      <c r="ROY68" s="824">
        <f t="shared" ref="ROY68" si="22678">ROY60*$C$65*$C68</f>
        <v>0</v>
      </c>
      <c r="RPA68" s="824">
        <f t="shared" ref="RPA68" si="22679">RPA60*$C$65*$C68</f>
        <v>0</v>
      </c>
      <c r="RPC68" s="824">
        <f t="shared" ref="RPC68" si="22680">RPC60*$C$65*$C68</f>
        <v>0</v>
      </c>
      <c r="RPE68" s="824">
        <f t="shared" ref="RPE68" si="22681">RPE60*$C$65*$C68</f>
        <v>0</v>
      </c>
      <c r="RPG68" s="824">
        <f t="shared" ref="RPG68" si="22682">RPG60*$C$65*$C68</f>
        <v>0</v>
      </c>
      <c r="RPI68" s="824">
        <f t="shared" ref="RPI68" si="22683">RPI60*$C$65*$C68</f>
        <v>0</v>
      </c>
      <c r="RPK68" s="824">
        <f t="shared" ref="RPK68" si="22684">RPK60*$C$65*$C68</f>
        <v>0</v>
      </c>
      <c r="RPM68" s="824">
        <f t="shared" ref="RPM68" si="22685">RPM60*$C$65*$C68</f>
        <v>0</v>
      </c>
      <c r="RPO68" s="824">
        <f t="shared" ref="RPO68" si="22686">RPO60*$C$65*$C68</f>
        <v>0</v>
      </c>
      <c r="RPQ68" s="824">
        <f t="shared" ref="RPQ68" si="22687">RPQ60*$C$65*$C68</f>
        <v>0</v>
      </c>
      <c r="RPS68" s="824">
        <f t="shared" ref="RPS68" si="22688">RPS60*$C$65*$C68</f>
        <v>0</v>
      </c>
      <c r="RPU68" s="824">
        <f t="shared" ref="RPU68" si="22689">RPU60*$C$65*$C68</f>
        <v>0</v>
      </c>
      <c r="RPW68" s="824">
        <f t="shared" ref="RPW68" si="22690">RPW60*$C$65*$C68</f>
        <v>0</v>
      </c>
      <c r="RPY68" s="824">
        <f t="shared" ref="RPY68" si="22691">RPY60*$C$65*$C68</f>
        <v>0</v>
      </c>
      <c r="RQA68" s="824">
        <f t="shared" ref="RQA68" si="22692">RQA60*$C$65*$C68</f>
        <v>0</v>
      </c>
      <c r="RQC68" s="824">
        <f t="shared" ref="RQC68" si="22693">RQC60*$C$65*$C68</f>
        <v>0</v>
      </c>
      <c r="RQE68" s="824">
        <f t="shared" ref="RQE68" si="22694">RQE60*$C$65*$C68</f>
        <v>0</v>
      </c>
      <c r="RQG68" s="824">
        <f t="shared" ref="RQG68" si="22695">RQG60*$C$65*$C68</f>
        <v>0</v>
      </c>
      <c r="RQI68" s="824">
        <f t="shared" ref="RQI68" si="22696">RQI60*$C$65*$C68</f>
        <v>0</v>
      </c>
      <c r="RQK68" s="824">
        <f t="shared" ref="RQK68" si="22697">RQK60*$C$65*$C68</f>
        <v>0</v>
      </c>
      <c r="RQM68" s="824">
        <f t="shared" ref="RQM68" si="22698">RQM60*$C$65*$C68</f>
        <v>0</v>
      </c>
      <c r="RQO68" s="824">
        <f t="shared" ref="RQO68" si="22699">RQO60*$C$65*$C68</f>
        <v>0</v>
      </c>
      <c r="RQQ68" s="824">
        <f t="shared" ref="RQQ68" si="22700">RQQ60*$C$65*$C68</f>
        <v>0</v>
      </c>
      <c r="RQS68" s="824">
        <f t="shared" ref="RQS68" si="22701">RQS60*$C$65*$C68</f>
        <v>0</v>
      </c>
      <c r="RQU68" s="824">
        <f t="shared" ref="RQU68" si="22702">RQU60*$C$65*$C68</f>
        <v>0</v>
      </c>
      <c r="RQW68" s="824">
        <f t="shared" ref="RQW68" si="22703">RQW60*$C$65*$C68</f>
        <v>0</v>
      </c>
      <c r="RQY68" s="824">
        <f t="shared" ref="RQY68" si="22704">RQY60*$C$65*$C68</f>
        <v>0</v>
      </c>
      <c r="RRA68" s="824">
        <f t="shared" ref="RRA68" si="22705">RRA60*$C$65*$C68</f>
        <v>0</v>
      </c>
      <c r="RRC68" s="824">
        <f t="shared" ref="RRC68" si="22706">RRC60*$C$65*$C68</f>
        <v>0</v>
      </c>
      <c r="RRE68" s="824">
        <f t="shared" ref="RRE68" si="22707">RRE60*$C$65*$C68</f>
        <v>0</v>
      </c>
      <c r="RRG68" s="824">
        <f t="shared" ref="RRG68" si="22708">RRG60*$C$65*$C68</f>
        <v>0</v>
      </c>
      <c r="RRI68" s="824">
        <f t="shared" ref="RRI68" si="22709">RRI60*$C$65*$C68</f>
        <v>0</v>
      </c>
      <c r="RRK68" s="824">
        <f t="shared" ref="RRK68" si="22710">RRK60*$C$65*$C68</f>
        <v>0</v>
      </c>
      <c r="RRM68" s="824">
        <f t="shared" ref="RRM68" si="22711">RRM60*$C$65*$C68</f>
        <v>0</v>
      </c>
      <c r="RRO68" s="824">
        <f t="shared" ref="RRO68" si="22712">RRO60*$C$65*$C68</f>
        <v>0</v>
      </c>
      <c r="RRQ68" s="824">
        <f t="shared" ref="RRQ68" si="22713">RRQ60*$C$65*$C68</f>
        <v>0</v>
      </c>
      <c r="RRS68" s="824">
        <f t="shared" ref="RRS68" si="22714">RRS60*$C$65*$C68</f>
        <v>0</v>
      </c>
      <c r="RRU68" s="824">
        <f t="shared" ref="RRU68" si="22715">RRU60*$C$65*$C68</f>
        <v>0</v>
      </c>
      <c r="RRW68" s="824">
        <f t="shared" ref="RRW68" si="22716">RRW60*$C$65*$C68</f>
        <v>0</v>
      </c>
      <c r="RRY68" s="824">
        <f t="shared" ref="RRY68" si="22717">RRY60*$C$65*$C68</f>
        <v>0</v>
      </c>
      <c r="RSA68" s="824">
        <f t="shared" ref="RSA68" si="22718">RSA60*$C$65*$C68</f>
        <v>0</v>
      </c>
      <c r="RSC68" s="824">
        <f t="shared" ref="RSC68" si="22719">RSC60*$C$65*$C68</f>
        <v>0</v>
      </c>
      <c r="RSE68" s="824">
        <f t="shared" ref="RSE68" si="22720">RSE60*$C$65*$C68</f>
        <v>0</v>
      </c>
      <c r="RSG68" s="824">
        <f t="shared" ref="RSG68" si="22721">RSG60*$C$65*$C68</f>
        <v>0</v>
      </c>
      <c r="RSI68" s="824">
        <f t="shared" ref="RSI68" si="22722">RSI60*$C$65*$C68</f>
        <v>0</v>
      </c>
      <c r="RSK68" s="824">
        <f t="shared" ref="RSK68" si="22723">RSK60*$C$65*$C68</f>
        <v>0</v>
      </c>
      <c r="RSM68" s="824">
        <f t="shared" ref="RSM68" si="22724">RSM60*$C$65*$C68</f>
        <v>0</v>
      </c>
      <c r="RSO68" s="824">
        <f t="shared" ref="RSO68" si="22725">RSO60*$C$65*$C68</f>
        <v>0</v>
      </c>
      <c r="RSQ68" s="824">
        <f t="shared" ref="RSQ68" si="22726">RSQ60*$C$65*$C68</f>
        <v>0</v>
      </c>
      <c r="RSS68" s="824">
        <f t="shared" ref="RSS68" si="22727">RSS60*$C$65*$C68</f>
        <v>0</v>
      </c>
      <c r="RSU68" s="824">
        <f t="shared" ref="RSU68" si="22728">RSU60*$C$65*$C68</f>
        <v>0</v>
      </c>
      <c r="RSW68" s="824">
        <f t="shared" ref="RSW68" si="22729">RSW60*$C$65*$C68</f>
        <v>0</v>
      </c>
      <c r="RSY68" s="824">
        <f t="shared" ref="RSY68" si="22730">RSY60*$C$65*$C68</f>
        <v>0</v>
      </c>
      <c r="RTA68" s="824">
        <f t="shared" ref="RTA68" si="22731">RTA60*$C$65*$C68</f>
        <v>0</v>
      </c>
      <c r="RTC68" s="824">
        <f t="shared" ref="RTC68" si="22732">RTC60*$C$65*$C68</f>
        <v>0</v>
      </c>
      <c r="RTE68" s="824">
        <f t="shared" ref="RTE68" si="22733">RTE60*$C$65*$C68</f>
        <v>0</v>
      </c>
      <c r="RTG68" s="824">
        <f t="shared" ref="RTG68" si="22734">RTG60*$C$65*$C68</f>
        <v>0</v>
      </c>
      <c r="RTI68" s="824">
        <f t="shared" ref="RTI68" si="22735">RTI60*$C$65*$C68</f>
        <v>0</v>
      </c>
      <c r="RTK68" s="824">
        <f t="shared" ref="RTK68" si="22736">RTK60*$C$65*$C68</f>
        <v>0</v>
      </c>
      <c r="RTM68" s="824">
        <f t="shared" ref="RTM68" si="22737">RTM60*$C$65*$C68</f>
        <v>0</v>
      </c>
      <c r="RTO68" s="824">
        <f t="shared" ref="RTO68" si="22738">RTO60*$C$65*$C68</f>
        <v>0</v>
      </c>
      <c r="RTQ68" s="824">
        <f t="shared" ref="RTQ68" si="22739">RTQ60*$C$65*$C68</f>
        <v>0</v>
      </c>
      <c r="RTS68" s="824">
        <f t="shared" ref="RTS68" si="22740">RTS60*$C$65*$C68</f>
        <v>0</v>
      </c>
      <c r="RTU68" s="824">
        <f t="shared" ref="RTU68" si="22741">RTU60*$C$65*$C68</f>
        <v>0</v>
      </c>
      <c r="RTW68" s="824">
        <f t="shared" ref="RTW68" si="22742">RTW60*$C$65*$C68</f>
        <v>0</v>
      </c>
      <c r="RTY68" s="824">
        <f t="shared" ref="RTY68" si="22743">RTY60*$C$65*$C68</f>
        <v>0</v>
      </c>
      <c r="RUA68" s="824">
        <f t="shared" ref="RUA68" si="22744">RUA60*$C$65*$C68</f>
        <v>0</v>
      </c>
      <c r="RUC68" s="824">
        <f t="shared" ref="RUC68" si="22745">RUC60*$C$65*$C68</f>
        <v>0</v>
      </c>
      <c r="RUE68" s="824">
        <f t="shared" ref="RUE68" si="22746">RUE60*$C$65*$C68</f>
        <v>0</v>
      </c>
      <c r="RUG68" s="824">
        <f t="shared" ref="RUG68" si="22747">RUG60*$C$65*$C68</f>
        <v>0</v>
      </c>
      <c r="RUI68" s="824">
        <f t="shared" ref="RUI68" si="22748">RUI60*$C$65*$C68</f>
        <v>0</v>
      </c>
      <c r="RUK68" s="824">
        <f t="shared" ref="RUK68" si="22749">RUK60*$C$65*$C68</f>
        <v>0</v>
      </c>
      <c r="RUM68" s="824">
        <f t="shared" ref="RUM68" si="22750">RUM60*$C$65*$C68</f>
        <v>0</v>
      </c>
      <c r="RUO68" s="824">
        <f t="shared" ref="RUO68" si="22751">RUO60*$C$65*$C68</f>
        <v>0</v>
      </c>
      <c r="RUQ68" s="824">
        <f t="shared" ref="RUQ68" si="22752">RUQ60*$C$65*$C68</f>
        <v>0</v>
      </c>
      <c r="RUS68" s="824">
        <f t="shared" ref="RUS68" si="22753">RUS60*$C$65*$C68</f>
        <v>0</v>
      </c>
      <c r="RUU68" s="824">
        <f t="shared" ref="RUU68" si="22754">RUU60*$C$65*$C68</f>
        <v>0</v>
      </c>
      <c r="RUW68" s="824">
        <f t="shared" ref="RUW68" si="22755">RUW60*$C$65*$C68</f>
        <v>0</v>
      </c>
      <c r="RUY68" s="824">
        <f t="shared" ref="RUY68" si="22756">RUY60*$C$65*$C68</f>
        <v>0</v>
      </c>
      <c r="RVA68" s="824">
        <f t="shared" ref="RVA68" si="22757">RVA60*$C$65*$C68</f>
        <v>0</v>
      </c>
      <c r="RVC68" s="824">
        <f t="shared" ref="RVC68" si="22758">RVC60*$C$65*$C68</f>
        <v>0</v>
      </c>
      <c r="RVE68" s="824">
        <f t="shared" ref="RVE68" si="22759">RVE60*$C$65*$C68</f>
        <v>0</v>
      </c>
      <c r="RVG68" s="824">
        <f t="shared" ref="RVG68" si="22760">RVG60*$C$65*$C68</f>
        <v>0</v>
      </c>
      <c r="RVI68" s="824">
        <f t="shared" ref="RVI68" si="22761">RVI60*$C$65*$C68</f>
        <v>0</v>
      </c>
      <c r="RVK68" s="824">
        <f t="shared" ref="RVK68" si="22762">RVK60*$C$65*$C68</f>
        <v>0</v>
      </c>
      <c r="RVM68" s="824">
        <f t="shared" ref="RVM68" si="22763">RVM60*$C$65*$C68</f>
        <v>0</v>
      </c>
      <c r="RVO68" s="824">
        <f t="shared" ref="RVO68" si="22764">RVO60*$C$65*$C68</f>
        <v>0</v>
      </c>
      <c r="RVQ68" s="824">
        <f t="shared" ref="RVQ68" si="22765">RVQ60*$C$65*$C68</f>
        <v>0</v>
      </c>
      <c r="RVS68" s="824">
        <f t="shared" ref="RVS68" si="22766">RVS60*$C$65*$C68</f>
        <v>0</v>
      </c>
      <c r="RVU68" s="824">
        <f t="shared" ref="RVU68" si="22767">RVU60*$C$65*$C68</f>
        <v>0</v>
      </c>
      <c r="RVW68" s="824">
        <f t="shared" ref="RVW68" si="22768">RVW60*$C$65*$C68</f>
        <v>0</v>
      </c>
      <c r="RVY68" s="824">
        <f t="shared" ref="RVY68" si="22769">RVY60*$C$65*$C68</f>
        <v>0</v>
      </c>
      <c r="RWA68" s="824">
        <f t="shared" ref="RWA68" si="22770">RWA60*$C$65*$C68</f>
        <v>0</v>
      </c>
      <c r="RWC68" s="824">
        <f t="shared" ref="RWC68" si="22771">RWC60*$C$65*$C68</f>
        <v>0</v>
      </c>
      <c r="RWE68" s="824">
        <f t="shared" ref="RWE68" si="22772">RWE60*$C$65*$C68</f>
        <v>0</v>
      </c>
      <c r="RWG68" s="824">
        <f t="shared" ref="RWG68" si="22773">RWG60*$C$65*$C68</f>
        <v>0</v>
      </c>
      <c r="RWI68" s="824">
        <f t="shared" ref="RWI68" si="22774">RWI60*$C$65*$C68</f>
        <v>0</v>
      </c>
      <c r="RWK68" s="824">
        <f t="shared" ref="RWK68" si="22775">RWK60*$C$65*$C68</f>
        <v>0</v>
      </c>
      <c r="RWM68" s="824">
        <f t="shared" ref="RWM68" si="22776">RWM60*$C$65*$C68</f>
        <v>0</v>
      </c>
      <c r="RWO68" s="824">
        <f t="shared" ref="RWO68" si="22777">RWO60*$C$65*$C68</f>
        <v>0</v>
      </c>
      <c r="RWQ68" s="824">
        <f t="shared" ref="RWQ68" si="22778">RWQ60*$C$65*$C68</f>
        <v>0</v>
      </c>
      <c r="RWS68" s="824">
        <f t="shared" ref="RWS68" si="22779">RWS60*$C$65*$C68</f>
        <v>0</v>
      </c>
      <c r="RWU68" s="824">
        <f t="shared" ref="RWU68" si="22780">RWU60*$C$65*$C68</f>
        <v>0</v>
      </c>
      <c r="RWW68" s="824">
        <f t="shared" ref="RWW68" si="22781">RWW60*$C$65*$C68</f>
        <v>0</v>
      </c>
      <c r="RWY68" s="824">
        <f t="shared" ref="RWY68" si="22782">RWY60*$C$65*$C68</f>
        <v>0</v>
      </c>
      <c r="RXA68" s="824">
        <f t="shared" ref="RXA68" si="22783">RXA60*$C$65*$C68</f>
        <v>0</v>
      </c>
      <c r="RXC68" s="824">
        <f t="shared" ref="RXC68" si="22784">RXC60*$C$65*$C68</f>
        <v>0</v>
      </c>
      <c r="RXE68" s="824">
        <f t="shared" ref="RXE68" si="22785">RXE60*$C$65*$C68</f>
        <v>0</v>
      </c>
      <c r="RXG68" s="824">
        <f t="shared" ref="RXG68" si="22786">RXG60*$C$65*$C68</f>
        <v>0</v>
      </c>
      <c r="RXI68" s="824">
        <f t="shared" ref="RXI68" si="22787">RXI60*$C$65*$C68</f>
        <v>0</v>
      </c>
      <c r="RXK68" s="824">
        <f t="shared" ref="RXK68" si="22788">RXK60*$C$65*$C68</f>
        <v>0</v>
      </c>
      <c r="RXM68" s="824">
        <f t="shared" ref="RXM68" si="22789">RXM60*$C$65*$C68</f>
        <v>0</v>
      </c>
      <c r="RXO68" s="824">
        <f t="shared" ref="RXO68" si="22790">RXO60*$C$65*$C68</f>
        <v>0</v>
      </c>
      <c r="RXQ68" s="824">
        <f t="shared" ref="RXQ68" si="22791">RXQ60*$C$65*$C68</f>
        <v>0</v>
      </c>
      <c r="RXS68" s="824">
        <f t="shared" ref="RXS68" si="22792">RXS60*$C$65*$C68</f>
        <v>0</v>
      </c>
      <c r="RXU68" s="824">
        <f t="shared" ref="RXU68" si="22793">RXU60*$C$65*$C68</f>
        <v>0</v>
      </c>
      <c r="RXW68" s="824">
        <f t="shared" ref="RXW68" si="22794">RXW60*$C$65*$C68</f>
        <v>0</v>
      </c>
      <c r="RXY68" s="824">
        <f t="shared" ref="RXY68" si="22795">RXY60*$C$65*$C68</f>
        <v>0</v>
      </c>
      <c r="RYA68" s="824">
        <f t="shared" ref="RYA68" si="22796">RYA60*$C$65*$C68</f>
        <v>0</v>
      </c>
      <c r="RYC68" s="824">
        <f t="shared" ref="RYC68" si="22797">RYC60*$C$65*$C68</f>
        <v>0</v>
      </c>
      <c r="RYE68" s="824">
        <f t="shared" ref="RYE68" si="22798">RYE60*$C$65*$C68</f>
        <v>0</v>
      </c>
      <c r="RYG68" s="824">
        <f t="shared" ref="RYG68" si="22799">RYG60*$C$65*$C68</f>
        <v>0</v>
      </c>
      <c r="RYI68" s="824">
        <f t="shared" ref="RYI68" si="22800">RYI60*$C$65*$C68</f>
        <v>0</v>
      </c>
      <c r="RYK68" s="824">
        <f t="shared" ref="RYK68" si="22801">RYK60*$C$65*$C68</f>
        <v>0</v>
      </c>
      <c r="RYM68" s="824">
        <f t="shared" ref="RYM68" si="22802">RYM60*$C$65*$C68</f>
        <v>0</v>
      </c>
      <c r="RYO68" s="824">
        <f t="shared" ref="RYO68" si="22803">RYO60*$C$65*$C68</f>
        <v>0</v>
      </c>
      <c r="RYQ68" s="824">
        <f t="shared" ref="RYQ68" si="22804">RYQ60*$C$65*$C68</f>
        <v>0</v>
      </c>
      <c r="RYS68" s="824">
        <f t="shared" ref="RYS68" si="22805">RYS60*$C$65*$C68</f>
        <v>0</v>
      </c>
      <c r="RYU68" s="824">
        <f t="shared" ref="RYU68" si="22806">RYU60*$C$65*$C68</f>
        <v>0</v>
      </c>
      <c r="RYW68" s="824">
        <f t="shared" ref="RYW68" si="22807">RYW60*$C$65*$C68</f>
        <v>0</v>
      </c>
      <c r="RYY68" s="824">
        <f t="shared" ref="RYY68" si="22808">RYY60*$C$65*$C68</f>
        <v>0</v>
      </c>
      <c r="RZA68" s="824">
        <f t="shared" ref="RZA68" si="22809">RZA60*$C$65*$C68</f>
        <v>0</v>
      </c>
      <c r="RZC68" s="824">
        <f t="shared" ref="RZC68" si="22810">RZC60*$C$65*$C68</f>
        <v>0</v>
      </c>
      <c r="RZE68" s="824">
        <f t="shared" ref="RZE68" si="22811">RZE60*$C$65*$C68</f>
        <v>0</v>
      </c>
      <c r="RZG68" s="824">
        <f t="shared" ref="RZG68" si="22812">RZG60*$C$65*$C68</f>
        <v>0</v>
      </c>
      <c r="RZI68" s="824">
        <f t="shared" ref="RZI68" si="22813">RZI60*$C$65*$C68</f>
        <v>0</v>
      </c>
      <c r="RZK68" s="824">
        <f t="shared" ref="RZK68" si="22814">RZK60*$C$65*$C68</f>
        <v>0</v>
      </c>
      <c r="RZM68" s="824">
        <f t="shared" ref="RZM68" si="22815">RZM60*$C$65*$C68</f>
        <v>0</v>
      </c>
      <c r="RZO68" s="824">
        <f t="shared" ref="RZO68" si="22816">RZO60*$C$65*$C68</f>
        <v>0</v>
      </c>
      <c r="RZQ68" s="824">
        <f t="shared" ref="RZQ68" si="22817">RZQ60*$C$65*$C68</f>
        <v>0</v>
      </c>
      <c r="RZS68" s="824">
        <f t="shared" ref="RZS68" si="22818">RZS60*$C$65*$C68</f>
        <v>0</v>
      </c>
      <c r="RZU68" s="824">
        <f t="shared" ref="RZU68" si="22819">RZU60*$C$65*$C68</f>
        <v>0</v>
      </c>
      <c r="RZW68" s="824">
        <f t="shared" ref="RZW68" si="22820">RZW60*$C$65*$C68</f>
        <v>0</v>
      </c>
      <c r="RZY68" s="824">
        <f t="shared" ref="RZY68" si="22821">RZY60*$C$65*$C68</f>
        <v>0</v>
      </c>
      <c r="SAA68" s="824">
        <f t="shared" ref="SAA68" si="22822">SAA60*$C$65*$C68</f>
        <v>0</v>
      </c>
      <c r="SAC68" s="824">
        <f t="shared" ref="SAC68" si="22823">SAC60*$C$65*$C68</f>
        <v>0</v>
      </c>
      <c r="SAE68" s="824">
        <f t="shared" ref="SAE68" si="22824">SAE60*$C$65*$C68</f>
        <v>0</v>
      </c>
      <c r="SAG68" s="824">
        <f t="shared" ref="SAG68" si="22825">SAG60*$C$65*$C68</f>
        <v>0</v>
      </c>
      <c r="SAI68" s="824">
        <f t="shared" ref="SAI68" si="22826">SAI60*$C$65*$C68</f>
        <v>0</v>
      </c>
      <c r="SAK68" s="824">
        <f t="shared" ref="SAK68" si="22827">SAK60*$C$65*$C68</f>
        <v>0</v>
      </c>
      <c r="SAM68" s="824">
        <f t="shared" ref="SAM68" si="22828">SAM60*$C$65*$C68</f>
        <v>0</v>
      </c>
      <c r="SAO68" s="824">
        <f t="shared" ref="SAO68" si="22829">SAO60*$C$65*$C68</f>
        <v>0</v>
      </c>
      <c r="SAQ68" s="824">
        <f t="shared" ref="SAQ68" si="22830">SAQ60*$C$65*$C68</f>
        <v>0</v>
      </c>
      <c r="SAS68" s="824">
        <f t="shared" ref="SAS68" si="22831">SAS60*$C$65*$C68</f>
        <v>0</v>
      </c>
      <c r="SAU68" s="824">
        <f t="shared" ref="SAU68" si="22832">SAU60*$C$65*$C68</f>
        <v>0</v>
      </c>
      <c r="SAW68" s="824">
        <f t="shared" ref="SAW68" si="22833">SAW60*$C$65*$C68</f>
        <v>0</v>
      </c>
      <c r="SAY68" s="824">
        <f t="shared" ref="SAY68" si="22834">SAY60*$C$65*$C68</f>
        <v>0</v>
      </c>
      <c r="SBA68" s="824">
        <f t="shared" ref="SBA68" si="22835">SBA60*$C$65*$C68</f>
        <v>0</v>
      </c>
      <c r="SBC68" s="824">
        <f t="shared" ref="SBC68" si="22836">SBC60*$C$65*$C68</f>
        <v>0</v>
      </c>
      <c r="SBE68" s="824">
        <f t="shared" ref="SBE68" si="22837">SBE60*$C$65*$C68</f>
        <v>0</v>
      </c>
      <c r="SBG68" s="824">
        <f t="shared" ref="SBG68" si="22838">SBG60*$C$65*$C68</f>
        <v>0</v>
      </c>
      <c r="SBI68" s="824">
        <f t="shared" ref="SBI68" si="22839">SBI60*$C$65*$C68</f>
        <v>0</v>
      </c>
      <c r="SBK68" s="824">
        <f t="shared" ref="SBK68" si="22840">SBK60*$C$65*$C68</f>
        <v>0</v>
      </c>
      <c r="SBM68" s="824">
        <f t="shared" ref="SBM68" si="22841">SBM60*$C$65*$C68</f>
        <v>0</v>
      </c>
      <c r="SBO68" s="824">
        <f t="shared" ref="SBO68" si="22842">SBO60*$C$65*$C68</f>
        <v>0</v>
      </c>
      <c r="SBQ68" s="824">
        <f t="shared" ref="SBQ68" si="22843">SBQ60*$C$65*$C68</f>
        <v>0</v>
      </c>
      <c r="SBS68" s="824">
        <f t="shared" ref="SBS68" si="22844">SBS60*$C$65*$C68</f>
        <v>0</v>
      </c>
      <c r="SBU68" s="824">
        <f t="shared" ref="SBU68" si="22845">SBU60*$C$65*$C68</f>
        <v>0</v>
      </c>
      <c r="SBW68" s="824">
        <f t="shared" ref="SBW68" si="22846">SBW60*$C$65*$C68</f>
        <v>0</v>
      </c>
      <c r="SBY68" s="824">
        <f t="shared" ref="SBY68" si="22847">SBY60*$C$65*$C68</f>
        <v>0</v>
      </c>
      <c r="SCA68" s="824">
        <f t="shared" ref="SCA68" si="22848">SCA60*$C$65*$C68</f>
        <v>0</v>
      </c>
      <c r="SCC68" s="824">
        <f t="shared" ref="SCC68" si="22849">SCC60*$C$65*$C68</f>
        <v>0</v>
      </c>
      <c r="SCE68" s="824">
        <f t="shared" ref="SCE68" si="22850">SCE60*$C$65*$C68</f>
        <v>0</v>
      </c>
      <c r="SCG68" s="824">
        <f t="shared" ref="SCG68" si="22851">SCG60*$C$65*$C68</f>
        <v>0</v>
      </c>
      <c r="SCI68" s="824">
        <f t="shared" ref="SCI68" si="22852">SCI60*$C$65*$C68</f>
        <v>0</v>
      </c>
      <c r="SCK68" s="824">
        <f t="shared" ref="SCK68" si="22853">SCK60*$C$65*$C68</f>
        <v>0</v>
      </c>
      <c r="SCM68" s="824">
        <f t="shared" ref="SCM68" si="22854">SCM60*$C$65*$C68</f>
        <v>0</v>
      </c>
      <c r="SCO68" s="824">
        <f t="shared" ref="SCO68" si="22855">SCO60*$C$65*$C68</f>
        <v>0</v>
      </c>
      <c r="SCQ68" s="824">
        <f t="shared" ref="SCQ68" si="22856">SCQ60*$C$65*$C68</f>
        <v>0</v>
      </c>
      <c r="SCS68" s="824">
        <f t="shared" ref="SCS68" si="22857">SCS60*$C$65*$C68</f>
        <v>0</v>
      </c>
      <c r="SCU68" s="824">
        <f t="shared" ref="SCU68" si="22858">SCU60*$C$65*$C68</f>
        <v>0</v>
      </c>
      <c r="SCW68" s="824">
        <f t="shared" ref="SCW68" si="22859">SCW60*$C$65*$C68</f>
        <v>0</v>
      </c>
      <c r="SCY68" s="824">
        <f t="shared" ref="SCY68" si="22860">SCY60*$C$65*$C68</f>
        <v>0</v>
      </c>
      <c r="SDA68" s="824">
        <f t="shared" ref="SDA68" si="22861">SDA60*$C$65*$C68</f>
        <v>0</v>
      </c>
      <c r="SDC68" s="824">
        <f t="shared" ref="SDC68" si="22862">SDC60*$C$65*$C68</f>
        <v>0</v>
      </c>
      <c r="SDE68" s="824">
        <f t="shared" ref="SDE68" si="22863">SDE60*$C$65*$C68</f>
        <v>0</v>
      </c>
      <c r="SDG68" s="824">
        <f t="shared" ref="SDG68" si="22864">SDG60*$C$65*$C68</f>
        <v>0</v>
      </c>
      <c r="SDI68" s="824">
        <f t="shared" ref="SDI68" si="22865">SDI60*$C$65*$C68</f>
        <v>0</v>
      </c>
      <c r="SDK68" s="824">
        <f t="shared" ref="SDK68" si="22866">SDK60*$C$65*$C68</f>
        <v>0</v>
      </c>
      <c r="SDM68" s="824">
        <f t="shared" ref="SDM68" si="22867">SDM60*$C$65*$C68</f>
        <v>0</v>
      </c>
      <c r="SDO68" s="824">
        <f t="shared" ref="SDO68" si="22868">SDO60*$C$65*$C68</f>
        <v>0</v>
      </c>
      <c r="SDQ68" s="824">
        <f t="shared" ref="SDQ68" si="22869">SDQ60*$C$65*$C68</f>
        <v>0</v>
      </c>
      <c r="SDS68" s="824">
        <f t="shared" ref="SDS68" si="22870">SDS60*$C$65*$C68</f>
        <v>0</v>
      </c>
      <c r="SDU68" s="824">
        <f t="shared" ref="SDU68" si="22871">SDU60*$C$65*$C68</f>
        <v>0</v>
      </c>
      <c r="SDW68" s="824">
        <f t="shared" ref="SDW68" si="22872">SDW60*$C$65*$C68</f>
        <v>0</v>
      </c>
      <c r="SDY68" s="824">
        <f t="shared" ref="SDY68" si="22873">SDY60*$C$65*$C68</f>
        <v>0</v>
      </c>
      <c r="SEA68" s="824">
        <f t="shared" ref="SEA68" si="22874">SEA60*$C$65*$C68</f>
        <v>0</v>
      </c>
      <c r="SEC68" s="824">
        <f t="shared" ref="SEC68" si="22875">SEC60*$C$65*$C68</f>
        <v>0</v>
      </c>
      <c r="SEE68" s="824">
        <f t="shared" ref="SEE68" si="22876">SEE60*$C$65*$C68</f>
        <v>0</v>
      </c>
      <c r="SEG68" s="824">
        <f t="shared" ref="SEG68" si="22877">SEG60*$C$65*$C68</f>
        <v>0</v>
      </c>
      <c r="SEI68" s="824">
        <f t="shared" ref="SEI68" si="22878">SEI60*$C$65*$C68</f>
        <v>0</v>
      </c>
      <c r="SEK68" s="824">
        <f t="shared" ref="SEK68" si="22879">SEK60*$C$65*$C68</f>
        <v>0</v>
      </c>
      <c r="SEM68" s="824">
        <f t="shared" ref="SEM68" si="22880">SEM60*$C$65*$C68</f>
        <v>0</v>
      </c>
      <c r="SEO68" s="824">
        <f t="shared" ref="SEO68" si="22881">SEO60*$C$65*$C68</f>
        <v>0</v>
      </c>
      <c r="SEQ68" s="824">
        <f t="shared" ref="SEQ68" si="22882">SEQ60*$C$65*$C68</f>
        <v>0</v>
      </c>
      <c r="SES68" s="824">
        <f t="shared" ref="SES68" si="22883">SES60*$C$65*$C68</f>
        <v>0</v>
      </c>
      <c r="SEU68" s="824">
        <f t="shared" ref="SEU68" si="22884">SEU60*$C$65*$C68</f>
        <v>0</v>
      </c>
      <c r="SEW68" s="824">
        <f t="shared" ref="SEW68" si="22885">SEW60*$C$65*$C68</f>
        <v>0</v>
      </c>
      <c r="SEY68" s="824">
        <f t="shared" ref="SEY68" si="22886">SEY60*$C$65*$C68</f>
        <v>0</v>
      </c>
      <c r="SFA68" s="824">
        <f t="shared" ref="SFA68" si="22887">SFA60*$C$65*$C68</f>
        <v>0</v>
      </c>
      <c r="SFC68" s="824">
        <f t="shared" ref="SFC68" si="22888">SFC60*$C$65*$C68</f>
        <v>0</v>
      </c>
      <c r="SFE68" s="824">
        <f t="shared" ref="SFE68" si="22889">SFE60*$C$65*$C68</f>
        <v>0</v>
      </c>
      <c r="SFG68" s="824">
        <f t="shared" ref="SFG68" si="22890">SFG60*$C$65*$C68</f>
        <v>0</v>
      </c>
      <c r="SFI68" s="824">
        <f t="shared" ref="SFI68" si="22891">SFI60*$C$65*$C68</f>
        <v>0</v>
      </c>
      <c r="SFK68" s="824">
        <f t="shared" ref="SFK68" si="22892">SFK60*$C$65*$C68</f>
        <v>0</v>
      </c>
      <c r="SFM68" s="824">
        <f t="shared" ref="SFM68" si="22893">SFM60*$C$65*$C68</f>
        <v>0</v>
      </c>
      <c r="SFO68" s="824">
        <f t="shared" ref="SFO68" si="22894">SFO60*$C$65*$C68</f>
        <v>0</v>
      </c>
      <c r="SFQ68" s="824">
        <f t="shared" ref="SFQ68" si="22895">SFQ60*$C$65*$C68</f>
        <v>0</v>
      </c>
      <c r="SFS68" s="824">
        <f t="shared" ref="SFS68" si="22896">SFS60*$C$65*$C68</f>
        <v>0</v>
      </c>
      <c r="SFU68" s="824">
        <f t="shared" ref="SFU68" si="22897">SFU60*$C$65*$C68</f>
        <v>0</v>
      </c>
      <c r="SFW68" s="824">
        <f t="shared" ref="SFW68" si="22898">SFW60*$C$65*$C68</f>
        <v>0</v>
      </c>
      <c r="SFY68" s="824">
        <f t="shared" ref="SFY68" si="22899">SFY60*$C$65*$C68</f>
        <v>0</v>
      </c>
      <c r="SGA68" s="824">
        <f t="shared" ref="SGA68" si="22900">SGA60*$C$65*$C68</f>
        <v>0</v>
      </c>
      <c r="SGC68" s="824">
        <f t="shared" ref="SGC68" si="22901">SGC60*$C$65*$C68</f>
        <v>0</v>
      </c>
      <c r="SGE68" s="824">
        <f t="shared" ref="SGE68" si="22902">SGE60*$C$65*$C68</f>
        <v>0</v>
      </c>
      <c r="SGG68" s="824">
        <f t="shared" ref="SGG68" si="22903">SGG60*$C$65*$C68</f>
        <v>0</v>
      </c>
      <c r="SGI68" s="824">
        <f t="shared" ref="SGI68" si="22904">SGI60*$C$65*$C68</f>
        <v>0</v>
      </c>
      <c r="SGK68" s="824">
        <f t="shared" ref="SGK68" si="22905">SGK60*$C$65*$C68</f>
        <v>0</v>
      </c>
      <c r="SGM68" s="824">
        <f t="shared" ref="SGM68" si="22906">SGM60*$C$65*$C68</f>
        <v>0</v>
      </c>
      <c r="SGO68" s="824">
        <f t="shared" ref="SGO68" si="22907">SGO60*$C$65*$C68</f>
        <v>0</v>
      </c>
      <c r="SGQ68" s="824">
        <f t="shared" ref="SGQ68" si="22908">SGQ60*$C$65*$C68</f>
        <v>0</v>
      </c>
      <c r="SGS68" s="824">
        <f t="shared" ref="SGS68" si="22909">SGS60*$C$65*$C68</f>
        <v>0</v>
      </c>
      <c r="SGU68" s="824">
        <f t="shared" ref="SGU68" si="22910">SGU60*$C$65*$C68</f>
        <v>0</v>
      </c>
      <c r="SGW68" s="824">
        <f t="shared" ref="SGW68" si="22911">SGW60*$C$65*$C68</f>
        <v>0</v>
      </c>
      <c r="SGY68" s="824">
        <f t="shared" ref="SGY68" si="22912">SGY60*$C$65*$C68</f>
        <v>0</v>
      </c>
      <c r="SHA68" s="824">
        <f t="shared" ref="SHA68" si="22913">SHA60*$C$65*$C68</f>
        <v>0</v>
      </c>
      <c r="SHC68" s="824">
        <f t="shared" ref="SHC68" si="22914">SHC60*$C$65*$C68</f>
        <v>0</v>
      </c>
      <c r="SHE68" s="824">
        <f t="shared" ref="SHE68" si="22915">SHE60*$C$65*$C68</f>
        <v>0</v>
      </c>
      <c r="SHG68" s="824">
        <f t="shared" ref="SHG68" si="22916">SHG60*$C$65*$C68</f>
        <v>0</v>
      </c>
      <c r="SHI68" s="824">
        <f t="shared" ref="SHI68" si="22917">SHI60*$C$65*$C68</f>
        <v>0</v>
      </c>
      <c r="SHK68" s="824">
        <f t="shared" ref="SHK68" si="22918">SHK60*$C$65*$C68</f>
        <v>0</v>
      </c>
      <c r="SHM68" s="824">
        <f t="shared" ref="SHM68" si="22919">SHM60*$C$65*$C68</f>
        <v>0</v>
      </c>
      <c r="SHO68" s="824">
        <f t="shared" ref="SHO68" si="22920">SHO60*$C$65*$C68</f>
        <v>0</v>
      </c>
      <c r="SHQ68" s="824">
        <f t="shared" ref="SHQ68" si="22921">SHQ60*$C$65*$C68</f>
        <v>0</v>
      </c>
      <c r="SHS68" s="824">
        <f t="shared" ref="SHS68" si="22922">SHS60*$C$65*$C68</f>
        <v>0</v>
      </c>
      <c r="SHU68" s="824">
        <f t="shared" ref="SHU68" si="22923">SHU60*$C$65*$C68</f>
        <v>0</v>
      </c>
      <c r="SHW68" s="824">
        <f t="shared" ref="SHW68" si="22924">SHW60*$C$65*$C68</f>
        <v>0</v>
      </c>
      <c r="SHY68" s="824">
        <f t="shared" ref="SHY68" si="22925">SHY60*$C$65*$C68</f>
        <v>0</v>
      </c>
      <c r="SIA68" s="824">
        <f t="shared" ref="SIA68" si="22926">SIA60*$C$65*$C68</f>
        <v>0</v>
      </c>
      <c r="SIC68" s="824">
        <f t="shared" ref="SIC68" si="22927">SIC60*$C$65*$C68</f>
        <v>0</v>
      </c>
      <c r="SIE68" s="824">
        <f t="shared" ref="SIE68" si="22928">SIE60*$C$65*$C68</f>
        <v>0</v>
      </c>
      <c r="SIG68" s="824">
        <f t="shared" ref="SIG68" si="22929">SIG60*$C$65*$C68</f>
        <v>0</v>
      </c>
      <c r="SII68" s="824">
        <f t="shared" ref="SII68" si="22930">SII60*$C$65*$C68</f>
        <v>0</v>
      </c>
      <c r="SIK68" s="824">
        <f t="shared" ref="SIK68" si="22931">SIK60*$C$65*$C68</f>
        <v>0</v>
      </c>
      <c r="SIM68" s="824">
        <f t="shared" ref="SIM68" si="22932">SIM60*$C$65*$C68</f>
        <v>0</v>
      </c>
      <c r="SIO68" s="824">
        <f t="shared" ref="SIO68" si="22933">SIO60*$C$65*$C68</f>
        <v>0</v>
      </c>
      <c r="SIQ68" s="824">
        <f t="shared" ref="SIQ68" si="22934">SIQ60*$C$65*$C68</f>
        <v>0</v>
      </c>
      <c r="SIS68" s="824">
        <f t="shared" ref="SIS68" si="22935">SIS60*$C$65*$C68</f>
        <v>0</v>
      </c>
      <c r="SIU68" s="824">
        <f t="shared" ref="SIU68" si="22936">SIU60*$C$65*$C68</f>
        <v>0</v>
      </c>
      <c r="SIW68" s="824">
        <f t="shared" ref="SIW68" si="22937">SIW60*$C$65*$C68</f>
        <v>0</v>
      </c>
      <c r="SIY68" s="824">
        <f t="shared" ref="SIY68" si="22938">SIY60*$C$65*$C68</f>
        <v>0</v>
      </c>
      <c r="SJA68" s="824">
        <f t="shared" ref="SJA68" si="22939">SJA60*$C$65*$C68</f>
        <v>0</v>
      </c>
      <c r="SJC68" s="824">
        <f t="shared" ref="SJC68" si="22940">SJC60*$C$65*$C68</f>
        <v>0</v>
      </c>
      <c r="SJE68" s="824">
        <f t="shared" ref="SJE68" si="22941">SJE60*$C$65*$C68</f>
        <v>0</v>
      </c>
      <c r="SJG68" s="824">
        <f t="shared" ref="SJG68" si="22942">SJG60*$C$65*$C68</f>
        <v>0</v>
      </c>
      <c r="SJI68" s="824">
        <f t="shared" ref="SJI68" si="22943">SJI60*$C$65*$C68</f>
        <v>0</v>
      </c>
      <c r="SJK68" s="824">
        <f t="shared" ref="SJK68" si="22944">SJK60*$C$65*$C68</f>
        <v>0</v>
      </c>
      <c r="SJM68" s="824">
        <f t="shared" ref="SJM68" si="22945">SJM60*$C$65*$C68</f>
        <v>0</v>
      </c>
      <c r="SJO68" s="824">
        <f t="shared" ref="SJO68" si="22946">SJO60*$C$65*$C68</f>
        <v>0</v>
      </c>
      <c r="SJQ68" s="824">
        <f t="shared" ref="SJQ68" si="22947">SJQ60*$C$65*$C68</f>
        <v>0</v>
      </c>
      <c r="SJS68" s="824">
        <f t="shared" ref="SJS68" si="22948">SJS60*$C$65*$C68</f>
        <v>0</v>
      </c>
      <c r="SJU68" s="824">
        <f t="shared" ref="SJU68" si="22949">SJU60*$C$65*$C68</f>
        <v>0</v>
      </c>
      <c r="SJW68" s="824">
        <f t="shared" ref="SJW68" si="22950">SJW60*$C$65*$C68</f>
        <v>0</v>
      </c>
      <c r="SJY68" s="824">
        <f t="shared" ref="SJY68" si="22951">SJY60*$C$65*$C68</f>
        <v>0</v>
      </c>
      <c r="SKA68" s="824">
        <f t="shared" ref="SKA68" si="22952">SKA60*$C$65*$C68</f>
        <v>0</v>
      </c>
      <c r="SKC68" s="824">
        <f t="shared" ref="SKC68" si="22953">SKC60*$C$65*$C68</f>
        <v>0</v>
      </c>
      <c r="SKE68" s="824">
        <f t="shared" ref="SKE68" si="22954">SKE60*$C$65*$C68</f>
        <v>0</v>
      </c>
      <c r="SKG68" s="824">
        <f t="shared" ref="SKG68" si="22955">SKG60*$C$65*$C68</f>
        <v>0</v>
      </c>
      <c r="SKI68" s="824">
        <f t="shared" ref="SKI68" si="22956">SKI60*$C$65*$C68</f>
        <v>0</v>
      </c>
      <c r="SKK68" s="824">
        <f t="shared" ref="SKK68" si="22957">SKK60*$C$65*$C68</f>
        <v>0</v>
      </c>
      <c r="SKM68" s="824">
        <f t="shared" ref="SKM68" si="22958">SKM60*$C$65*$C68</f>
        <v>0</v>
      </c>
      <c r="SKO68" s="824">
        <f t="shared" ref="SKO68" si="22959">SKO60*$C$65*$C68</f>
        <v>0</v>
      </c>
      <c r="SKQ68" s="824">
        <f t="shared" ref="SKQ68" si="22960">SKQ60*$C$65*$C68</f>
        <v>0</v>
      </c>
      <c r="SKS68" s="824">
        <f t="shared" ref="SKS68" si="22961">SKS60*$C$65*$C68</f>
        <v>0</v>
      </c>
      <c r="SKU68" s="824">
        <f t="shared" ref="SKU68" si="22962">SKU60*$C$65*$C68</f>
        <v>0</v>
      </c>
      <c r="SKW68" s="824">
        <f t="shared" ref="SKW68" si="22963">SKW60*$C$65*$C68</f>
        <v>0</v>
      </c>
      <c r="SKY68" s="824">
        <f t="shared" ref="SKY68" si="22964">SKY60*$C$65*$C68</f>
        <v>0</v>
      </c>
      <c r="SLA68" s="824">
        <f t="shared" ref="SLA68" si="22965">SLA60*$C$65*$C68</f>
        <v>0</v>
      </c>
      <c r="SLC68" s="824">
        <f t="shared" ref="SLC68" si="22966">SLC60*$C$65*$C68</f>
        <v>0</v>
      </c>
      <c r="SLE68" s="824">
        <f t="shared" ref="SLE68" si="22967">SLE60*$C$65*$C68</f>
        <v>0</v>
      </c>
      <c r="SLG68" s="824">
        <f t="shared" ref="SLG68" si="22968">SLG60*$C$65*$C68</f>
        <v>0</v>
      </c>
      <c r="SLI68" s="824">
        <f t="shared" ref="SLI68" si="22969">SLI60*$C$65*$C68</f>
        <v>0</v>
      </c>
      <c r="SLK68" s="824">
        <f t="shared" ref="SLK68" si="22970">SLK60*$C$65*$C68</f>
        <v>0</v>
      </c>
      <c r="SLM68" s="824">
        <f t="shared" ref="SLM68" si="22971">SLM60*$C$65*$C68</f>
        <v>0</v>
      </c>
      <c r="SLO68" s="824">
        <f t="shared" ref="SLO68" si="22972">SLO60*$C$65*$C68</f>
        <v>0</v>
      </c>
      <c r="SLQ68" s="824">
        <f t="shared" ref="SLQ68" si="22973">SLQ60*$C$65*$C68</f>
        <v>0</v>
      </c>
      <c r="SLS68" s="824">
        <f t="shared" ref="SLS68" si="22974">SLS60*$C$65*$C68</f>
        <v>0</v>
      </c>
      <c r="SLU68" s="824">
        <f t="shared" ref="SLU68" si="22975">SLU60*$C$65*$C68</f>
        <v>0</v>
      </c>
      <c r="SLW68" s="824">
        <f t="shared" ref="SLW68" si="22976">SLW60*$C$65*$C68</f>
        <v>0</v>
      </c>
      <c r="SLY68" s="824">
        <f t="shared" ref="SLY68" si="22977">SLY60*$C$65*$C68</f>
        <v>0</v>
      </c>
      <c r="SMA68" s="824">
        <f t="shared" ref="SMA68" si="22978">SMA60*$C$65*$C68</f>
        <v>0</v>
      </c>
      <c r="SMC68" s="824">
        <f t="shared" ref="SMC68" si="22979">SMC60*$C$65*$C68</f>
        <v>0</v>
      </c>
      <c r="SME68" s="824">
        <f t="shared" ref="SME68" si="22980">SME60*$C$65*$C68</f>
        <v>0</v>
      </c>
      <c r="SMG68" s="824">
        <f t="shared" ref="SMG68" si="22981">SMG60*$C$65*$C68</f>
        <v>0</v>
      </c>
      <c r="SMI68" s="824">
        <f t="shared" ref="SMI68" si="22982">SMI60*$C$65*$C68</f>
        <v>0</v>
      </c>
      <c r="SMK68" s="824">
        <f t="shared" ref="SMK68" si="22983">SMK60*$C$65*$C68</f>
        <v>0</v>
      </c>
      <c r="SMM68" s="824">
        <f t="shared" ref="SMM68" si="22984">SMM60*$C$65*$C68</f>
        <v>0</v>
      </c>
      <c r="SMO68" s="824">
        <f t="shared" ref="SMO68" si="22985">SMO60*$C$65*$C68</f>
        <v>0</v>
      </c>
      <c r="SMQ68" s="824">
        <f t="shared" ref="SMQ68" si="22986">SMQ60*$C$65*$C68</f>
        <v>0</v>
      </c>
      <c r="SMS68" s="824">
        <f t="shared" ref="SMS68" si="22987">SMS60*$C$65*$C68</f>
        <v>0</v>
      </c>
      <c r="SMU68" s="824">
        <f t="shared" ref="SMU68" si="22988">SMU60*$C$65*$C68</f>
        <v>0</v>
      </c>
      <c r="SMW68" s="824">
        <f t="shared" ref="SMW68" si="22989">SMW60*$C$65*$C68</f>
        <v>0</v>
      </c>
      <c r="SMY68" s="824">
        <f t="shared" ref="SMY68" si="22990">SMY60*$C$65*$C68</f>
        <v>0</v>
      </c>
      <c r="SNA68" s="824">
        <f t="shared" ref="SNA68" si="22991">SNA60*$C$65*$C68</f>
        <v>0</v>
      </c>
      <c r="SNC68" s="824">
        <f t="shared" ref="SNC68" si="22992">SNC60*$C$65*$C68</f>
        <v>0</v>
      </c>
      <c r="SNE68" s="824">
        <f t="shared" ref="SNE68" si="22993">SNE60*$C$65*$C68</f>
        <v>0</v>
      </c>
      <c r="SNG68" s="824">
        <f t="shared" ref="SNG68" si="22994">SNG60*$C$65*$C68</f>
        <v>0</v>
      </c>
      <c r="SNI68" s="824">
        <f t="shared" ref="SNI68" si="22995">SNI60*$C$65*$C68</f>
        <v>0</v>
      </c>
      <c r="SNK68" s="824">
        <f t="shared" ref="SNK68" si="22996">SNK60*$C$65*$C68</f>
        <v>0</v>
      </c>
      <c r="SNM68" s="824">
        <f t="shared" ref="SNM68" si="22997">SNM60*$C$65*$C68</f>
        <v>0</v>
      </c>
      <c r="SNO68" s="824">
        <f t="shared" ref="SNO68" si="22998">SNO60*$C$65*$C68</f>
        <v>0</v>
      </c>
      <c r="SNQ68" s="824">
        <f t="shared" ref="SNQ68" si="22999">SNQ60*$C$65*$C68</f>
        <v>0</v>
      </c>
      <c r="SNS68" s="824">
        <f t="shared" ref="SNS68" si="23000">SNS60*$C$65*$C68</f>
        <v>0</v>
      </c>
      <c r="SNU68" s="824">
        <f t="shared" ref="SNU68" si="23001">SNU60*$C$65*$C68</f>
        <v>0</v>
      </c>
      <c r="SNW68" s="824">
        <f t="shared" ref="SNW68" si="23002">SNW60*$C$65*$C68</f>
        <v>0</v>
      </c>
      <c r="SNY68" s="824">
        <f t="shared" ref="SNY68" si="23003">SNY60*$C$65*$C68</f>
        <v>0</v>
      </c>
      <c r="SOA68" s="824">
        <f t="shared" ref="SOA68" si="23004">SOA60*$C$65*$C68</f>
        <v>0</v>
      </c>
      <c r="SOC68" s="824">
        <f t="shared" ref="SOC68" si="23005">SOC60*$C$65*$C68</f>
        <v>0</v>
      </c>
      <c r="SOE68" s="824">
        <f t="shared" ref="SOE68" si="23006">SOE60*$C$65*$C68</f>
        <v>0</v>
      </c>
      <c r="SOG68" s="824">
        <f t="shared" ref="SOG68" si="23007">SOG60*$C$65*$C68</f>
        <v>0</v>
      </c>
      <c r="SOI68" s="824">
        <f t="shared" ref="SOI68" si="23008">SOI60*$C$65*$C68</f>
        <v>0</v>
      </c>
      <c r="SOK68" s="824">
        <f t="shared" ref="SOK68" si="23009">SOK60*$C$65*$C68</f>
        <v>0</v>
      </c>
      <c r="SOM68" s="824">
        <f t="shared" ref="SOM68" si="23010">SOM60*$C$65*$C68</f>
        <v>0</v>
      </c>
      <c r="SOO68" s="824">
        <f t="shared" ref="SOO68" si="23011">SOO60*$C$65*$C68</f>
        <v>0</v>
      </c>
      <c r="SOQ68" s="824">
        <f t="shared" ref="SOQ68" si="23012">SOQ60*$C$65*$C68</f>
        <v>0</v>
      </c>
      <c r="SOS68" s="824">
        <f t="shared" ref="SOS68" si="23013">SOS60*$C$65*$C68</f>
        <v>0</v>
      </c>
      <c r="SOU68" s="824">
        <f t="shared" ref="SOU68" si="23014">SOU60*$C$65*$C68</f>
        <v>0</v>
      </c>
      <c r="SOW68" s="824">
        <f t="shared" ref="SOW68" si="23015">SOW60*$C$65*$C68</f>
        <v>0</v>
      </c>
      <c r="SOY68" s="824">
        <f t="shared" ref="SOY68" si="23016">SOY60*$C$65*$C68</f>
        <v>0</v>
      </c>
      <c r="SPA68" s="824">
        <f t="shared" ref="SPA68" si="23017">SPA60*$C$65*$C68</f>
        <v>0</v>
      </c>
      <c r="SPC68" s="824">
        <f t="shared" ref="SPC68" si="23018">SPC60*$C$65*$C68</f>
        <v>0</v>
      </c>
      <c r="SPE68" s="824">
        <f t="shared" ref="SPE68" si="23019">SPE60*$C$65*$C68</f>
        <v>0</v>
      </c>
      <c r="SPG68" s="824">
        <f t="shared" ref="SPG68" si="23020">SPG60*$C$65*$C68</f>
        <v>0</v>
      </c>
      <c r="SPI68" s="824">
        <f t="shared" ref="SPI68" si="23021">SPI60*$C$65*$C68</f>
        <v>0</v>
      </c>
      <c r="SPK68" s="824">
        <f t="shared" ref="SPK68" si="23022">SPK60*$C$65*$C68</f>
        <v>0</v>
      </c>
      <c r="SPM68" s="824">
        <f t="shared" ref="SPM68" si="23023">SPM60*$C$65*$C68</f>
        <v>0</v>
      </c>
      <c r="SPO68" s="824">
        <f t="shared" ref="SPO68" si="23024">SPO60*$C$65*$C68</f>
        <v>0</v>
      </c>
      <c r="SPQ68" s="824">
        <f t="shared" ref="SPQ68" si="23025">SPQ60*$C$65*$C68</f>
        <v>0</v>
      </c>
      <c r="SPS68" s="824">
        <f t="shared" ref="SPS68" si="23026">SPS60*$C$65*$C68</f>
        <v>0</v>
      </c>
      <c r="SPU68" s="824">
        <f t="shared" ref="SPU68" si="23027">SPU60*$C$65*$C68</f>
        <v>0</v>
      </c>
      <c r="SPW68" s="824">
        <f t="shared" ref="SPW68" si="23028">SPW60*$C$65*$C68</f>
        <v>0</v>
      </c>
      <c r="SPY68" s="824">
        <f t="shared" ref="SPY68" si="23029">SPY60*$C$65*$C68</f>
        <v>0</v>
      </c>
      <c r="SQA68" s="824">
        <f t="shared" ref="SQA68" si="23030">SQA60*$C$65*$C68</f>
        <v>0</v>
      </c>
      <c r="SQC68" s="824">
        <f t="shared" ref="SQC68" si="23031">SQC60*$C$65*$C68</f>
        <v>0</v>
      </c>
      <c r="SQE68" s="824">
        <f t="shared" ref="SQE68" si="23032">SQE60*$C$65*$C68</f>
        <v>0</v>
      </c>
      <c r="SQG68" s="824">
        <f t="shared" ref="SQG68" si="23033">SQG60*$C$65*$C68</f>
        <v>0</v>
      </c>
      <c r="SQI68" s="824">
        <f t="shared" ref="SQI68" si="23034">SQI60*$C$65*$C68</f>
        <v>0</v>
      </c>
      <c r="SQK68" s="824">
        <f t="shared" ref="SQK68" si="23035">SQK60*$C$65*$C68</f>
        <v>0</v>
      </c>
      <c r="SQM68" s="824">
        <f t="shared" ref="SQM68" si="23036">SQM60*$C$65*$C68</f>
        <v>0</v>
      </c>
      <c r="SQO68" s="824">
        <f t="shared" ref="SQO68" si="23037">SQO60*$C$65*$C68</f>
        <v>0</v>
      </c>
      <c r="SQQ68" s="824">
        <f t="shared" ref="SQQ68" si="23038">SQQ60*$C$65*$C68</f>
        <v>0</v>
      </c>
      <c r="SQS68" s="824">
        <f t="shared" ref="SQS68" si="23039">SQS60*$C$65*$C68</f>
        <v>0</v>
      </c>
      <c r="SQU68" s="824">
        <f t="shared" ref="SQU68" si="23040">SQU60*$C$65*$C68</f>
        <v>0</v>
      </c>
      <c r="SQW68" s="824">
        <f t="shared" ref="SQW68" si="23041">SQW60*$C$65*$C68</f>
        <v>0</v>
      </c>
      <c r="SQY68" s="824">
        <f t="shared" ref="SQY68" si="23042">SQY60*$C$65*$C68</f>
        <v>0</v>
      </c>
      <c r="SRA68" s="824">
        <f t="shared" ref="SRA68" si="23043">SRA60*$C$65*$C68</f>
        <v>0</v>
      </c>
      <c r="SRC68" s="824">
        <f t="shared" ref="SRC68" si="23044">SRC60*$C$65*$C68</f>
        <v>0</v>
      </c>
      <c r="SRE68" s="824">
        <f t="shared" ref="SRE68" si="23045">SRE60*$C$65*$C68</f>
        <v>0</v>
      </c>
      <c r="SRG68" s="824">
        <f t="shared" ref="SRG68" si="23046">SRG60*$C$65*$C68</f>
        <v>0</v>
      </c>
      <c r="SRI68" s="824">
        <f t="shared" ref="SRI68" si="23047">SRI60*$C$65*$C68</f>
        <v>0</v>
      </c>
      <c r="SRK68" s="824">
        <f t="shared" ref="SRK68" si="23048">SRK60*$C$65*$C68</f>
        <v>0</v>
      </c>
      <c r="SRM68" s="824">
        <f t="shared" ref="SRM68" si="23049">SRM60*$C$65*$C68</f>
        <v>0</v>
      </c>
      <c r="SRO68" s="824">
        <f t="shared" ref="SRO68" si="23050">SRO60*$C$65*$C68</f>
        <v>0</v>
      </c>
      <c r="SRQ68" s="824">
        <f t="shared" ref="SRQ68" si="23051">SRQ60*$C$65*$C68</f>
        <v>0</v>
      </c>
      <c r="SRS68" s="824">
        <f t="shared" ref="SRS68" si="23052">SRS60*$C$65*$C68</f>
        <v>0</v>
      </c>
      <c r="SRU68" s="824">
        <f t="shared" ref="SRU68" si="23053">SRU60*$C$65*$C68</f>
        <v>0</v>
      </c>
      <c r="SRW68" s="824">
        <f t="shared" ref="SRW68" si="23054">SRW60*$C$65*$C68</f>
        <v>0</v>
      </c>
      <c r="SRY68" s="824">
        <f t="shared" ref="SRY68" si="23055">SRY60*$C$65*$C68</f>
        <v>0</v>
      </c>
      <c r="SSA68" s="824">
        <f t="shared" ref="SSA68" si="23056">SSA60*$C$65*$C68</f>
        <v>0</v>
      </c>
      <c r="SSC68" s="824">
        <f t="shared" ref="SSC68" si="23057">SSC60*$C$65*$C68</f>
        <v>0</v>
      </c>
      <c r="SSE68" s="824">
        <f t="shared" ref="SSE68" si="23058">SSE60*$C$65*$C68</f>
        <v>0</v>
      </c>
      <c r="SSG68" s="824">
        <f t="shared" ref="SSG68" si="23059">SSG60*$C$65*$C68</f>
        <v>0</v>
      </c>
      <c r="SSI68" s="824">
        <f t="shared" ref="SSI68" si="23060">SSI60*$C$65*$C68</f>
        <v>0</v>
      </c>
      <c r="SSK68" s="824">
        <f t="shared" ref="SSK68" si="23061">SSK60*$C$65*$C68</f>
        <v>0</v>
      </c>
      <c r="SSM68" s="824">
        <f t="shared" ref="SSM68" si="23062">SSM60*$C$65*$C68</f>
        <v>0</v>
      </c>
      <c r="SSO68" s="824">
        <f t="shared" ref="SSO68" si="23063">SSO60*$C$65*$C68</f>
        <v>0</v>
      </c>
      <c r="SSQ68" s="824">
        <f t="shared" ref="SSQ68" si="23064">SSQ60*$C$65*$C68</f>
        <v>0</v>
      </c>
      <c r="SSS68" s="824">
        <f t="shared" ref="SSS68" si="23065">SSS60*$C$65*$C68</f>
        <v>0</v>
      </c>
      <c r="SSU68" s="824">
        <f t="shared" ref="SSU68" si="23066">SSU60*$C$65*$C68</f>
        <v>0</v>
      </c>
      <c r="SSW68" s="824">
        <f t="shared" ref="SSW68" si="23067">SSW60*$C$65*$C68</f>
        <v>0</v>
      </c>
      <c r="SSY68" s="824">
        <f t="shared" ref="SSY68" si="23068">SSY60*$C$65*$C68</f>
        <v>0</v>
      </c>
      <c r="STA68" s="824">
        <f t="shared" ref="STA68" si="23069">STA60*$C$65*$C68</f>
        <v>0</v>
      </c>
      <c r="STC68" s="824">
        <f t="shared" ref="STC68" si="23070">STC60*$C$65*$C68</f>
        <v>0</v>
      </c>
      <c r="STE68" s="824">
        <f t="shared" ref="STE68" si="23071">STE60*$C$65*$C68</f>
        <v>0</v>
      </c>
      <c r="STG68" s="824">
        <f t="shared" ref="STG68" si="23072">STG60*$C$65*$C68</f>
        <v>0</v>
      </c>
      <c r="STI68" s="824">
        <f t="shared" ref="STI68" si="23073">STI60*$C$65*$C68</f>
        <v>0</v>
      </c>
      <c r="STK68" s="824">
        <f t="shared" ref="STK68" si="23074">STK60*$C$65*$C68</f>
        <v>0</v>
      </c>
      <c r="STM68" s="824">
        <f t="shared" ref="STM68" si="23075">STM60*$C$65*$C68</f>
        <v>0</v>
      </c>
      <c r="STO68" s="824">
        <f t="shared" ref="STO68" si="23076">STO60*$C$65*$C68</f>
        <v>0</v>
      </c>
      <c r="STQ68" s="824">
        <f t="shared" ref="STQ68" si="23077">STQ60*$C$65*$C68</f>
        <v>0</v>
      </c>
      <c r="STS68" s="824">
        <f t="shared" ref="STS68" si="23078">STS60*$C$65*$C68</f>
        <v>0</v>
      </c>
      <c r="STU68" s="824">
        <f t="shared" ref="STU68" si="23079">STU60*$C$65*$C68</f>
        <v>0</v>
      </c>
      <c r="STW68" s="824">
        <f t="shared" ref="STW68" si="23080">STW60*$C$65*$C68</f>
        <v>0</v>
      </c>
      <c r="STY68" s="824">
        <f t="shared" ref="STY68" si="23081">STY60*$C$65*$C68</f>
        <v>0</v>
      </c>
      <c r="SUA68" s="824">
        <f t="shared" ref="SUA68" si="23082">SUA60*$C$65*$C68</f>
        <v>0</v>
      </c>
      <c r="SUC68" s="824">
        <f t="shared" ref="SUC68" si="23083">SUC60*$C$65*$C68</f>
        <v>0</v>
      </c>
      <c r="SUE68" s="824">
        <f t="shared" ref="SUE68" si="23084">SUE60*$C$65*$C68</f>
        <v>0</v>
      </c>
      <c r="SUG68" s="824">
        <f t="shared" ref="SUG68" si="23085">SUG60*$C$65*$C68</f>
        <v>0</v>
      </c>
      <c r="SUI68" s="824">
        <f t="shared" ref="SUI68" si="23086">SUI60*$C$65*$C68</f>
        <v>0</v>
      </c>
      <c r="SUK68" s="824">
        <f t="shared" ref="SUK68" si="23087">SUK60*$C$65*$C68</f>
        <v>0</v>
      </c>
      <c r="SUM68" s="824">
        <f t="shared" ref="SUM68" si="23088">SUM60*$C$65*$C68</f>
        <v>0</v>
      </c>
      <c r="SUO68" s="824">
        <f t="shared" ref="SUO68" si="23089">SUO60*$C$65*$C68</f>
        <v>0</v>
      </c>
      <c r="SUQ68" s="824">
        <f t="shared" ref="SUQ68" si="23090">SUQ60*$C$65*$C68</f>
        <v>0</v>
      </c>
      <c r="SUS68" s="824">
        <f t="shared" ref="SUS68" si="23091">SUS60*$C$65*$C68</f>
        <v>0</v>
      </c>
      <c r="SUU68" s="824">
        <f t="shared" ref="SUU68" si="23092">SUU60*$C$65*$C68</f>
        <v>0</v>
      </c>
      <c r="SUW68" s="824">
        <f t="shared" ref="SUW68" si="23093">SUW60*$C$65*$C68</f>
        <v>0</v>
      </c>
      <c r="SUY68" s="824">
        <f t="shared" ref="SUY68" si="23094">SUY60*$C$65*$C68</f>
        <v>0</v>
      </c>
      <c r="SVA68" s="824">
        <f t="shared" ref="SVA68" si="23095">SVA60*$C$65*$C68</f>
        <v>0</v>
      </c>
      <c r="SVC68" s="824">
        <f t="shared" ref="SVC68" si="23096">SVC60*$C$65*$C68</f>
        <v>0</v>
      </c>
      <c r="SVE68" s="824">
        <f t="shared" ref="SVE68" si="23097">SVE60*$C$65*$C68</f>
        <v>0</v>
      </c>
      <c r="SVG68" s="824">
        <f t="shared" ref="SVG68" si="23098">SVG60*$C$65*$C68</f>
        <v>0</v>
      </c>
      <c r="SVI68" s="824">
        <f t="shared" ref="SVI68" si="23099">SVI60*$C$65*$C68</f>
        <v>0</v>
      </c>
      <c r="SVK68" s="824">
        <f t="shared" ref="SVK68" si="23100">SVK60*$C$65*$C68</f>
        <v>0</v>
      </c>
      <c r="SVM68" s="824">
        <f t="shared" ref="SVM68" si="23101">SVM60*$C$65*$C68</f>
        <v>0</v>
      </c>
      <c r="SVO68" s="824">
        <f t="shared" ref="SVO68" si="23102">SVO60*$C$65*$C68</f>
        <v>0</v>
      </c>
      <c r="SVQ68" s="824">
        <f t="shared" ref="SVQ68" si="23103">SVQ60*$C$65*$C68</f>
        <v>0</v>
      </c>
      <c r="SVS68" s="824">
        <f t="shared" ref="SVS68" si="23104">SVS60*$C$65*$C68</f>
        <v>0</v>
      </c>
      <c r="SVU68" s="824">
        <f t="shared" ref="SVU68" si="23105">SVU60*$C$65*$C68</f>
        <v>0</v>
      </c>
      <c r="SVW68" s="824">
        <f t="shared" ref="SVW68" si="23106">SVW60*$C$65*$C68</f>
        <v>0</v>
      </c>
      <c r="SVY68" s="824">
        <f t="shared" ref="SVY68" si="23107">SVY60*$C$65*$C68</f>
        <v>0</v>
      </c>
      <c r="SWA68" s="824">
        <f t="shared" ref="SWA68" si="23108">SWA60*$C$65*$C68</f>
        <v>0</v>
      </c>
      <c r="SWC68" s="824">
        <f t="shared" ref="SWC68" si="23109">SWC60*$C$65*$C68</f>
        <v>0</v>
      </c>
      <c r="SWE68" s="824">
        <f t="shared" ref="SWE68" si="23110">SWE60*$C$65*$C68</f>
        <v>0</v>
      </c>
      <c r="SWG68" s="824">
        <f t="shared" ref="SWG68" si="23111">SWG60*$C$65*$C68</f>
        <v>0</v>
      </c>
      <c r="SWI68" s="824">
        <f t="shared" ref="SWI68" si="23112">SWI60*$C$65*$C68</f>
        <v>0</v>
      </c>
      <c r="SWK68" s="824">
        <f t="shared" ref="SWK68" si="23113">SWK60*$C$65*$C68</f>
        <v>0</v>
      </c>
      <c r="SWM68" s="824">
        <f t="shared" ref="SWM68" si="23114">SWM60*$C$65*$C68</f>
        <v>0</v>
      </c>
      <c r="SWO68" s="824">
        <f t="shared" ref="SWO68" si="23115">SWO60*$C$65*$C68</f>
        <v>0</v>
      </c>
      <c r="SWQ68" s="824">
        <f t="shared" ref="SWQ68" si="23116">SWQ60*$C$65*$C68</f>
        <v>0</v>
      </c>
      <c r="SWS68" s="824">
        <f t="shared" ref="SWS68" si="23117">SWS60*$C$65*$C68</f>
        <v>0</v>
      </c>
      <c r="SWU68" s="824">
        <f t="shared" ref="SWU68" si="23118">SWU60*$C$65*$C68</f>
        <v>0</v>
      </c>
      <c r="SWW68" s="824">
        <f t="shared" ref="SWW68" si="23119">SWW60*$C$65*$C68</f>
        <v>0</v>
      </c>
      <c r="SWY68" s="824">
        <f t="shared" ref="SWY68" si="23120">SWY60*$C$65*$C68</f>
        <v>0</v>
      </c>
      <c r="SXA68" s="824">
        <f t="shared" ref="SXA68" si="23121">SXA60*$C$65*$C68</f>
        <v>0</v>
      </c>
      <c r="SXC68" s="824">
        <f t="shared" ref="SXC68" si="23122">SXC60*$C$65*$C68</f>
        <v>0</v>
      </c>
      <c r="SXE68" s="824">
        <f t="shared" ref="SXE68" si="23123">SXE60*$C$65*$C68</f>
        <v>0</v>
      </c>
      <c r="SXG68" s="824">
        <f t="shared" ref="SXG68" si="23124">SXG60*$C$65*$C68</f>
        <v>0</v>
      </c>
      <c r="SXI68" s="824">
        <f t="shared" ref="SXI68" si="23125">SXI60*$C$65*$C68</f>
        <v>0</v>
      </c>
      <c r="SXK68" s="824">
        <f t="shared" ref="SXK68" si="23126">SXK60*$C$65*$C68</f>
        <v>0</v>
      </c>
      <c r="SXM68" s="824">
        <f t="shared" ref="SXM68" si="23127">SXM60*$C$65*$C68</f>
        <v>0</v>
      </c>
      <c r="SXO68" s="824">
        <f t="shared" ref="SXO68" si="23128">SXO60*$C$65*$C68</f>
        <v>0</v>
      </c>
      <c r="SXQ68" s="824">
        <f t="shared" ref="SXQ68" si="23129">SXQ60*$C$65*$C68</f>
        <v>0</v>
      </c>
      <c r="SXS68" s="824">
        <f t="shared" ref="SXS68" si="23130">SXS60*$C$65*$C68</f>
        <v>0</v>
      </c>
      <c r="SXU68" s="824">
        <f t="shared" ref="SXU68" si="23131">SXU60*$C$65*$C68</f>
        <v>0</v>
      </c>
      <c r="SXW68" s="824">
        <f t="shared" ref="SXW68" si="23132">SXW60*$C$65*$C68</f>
        <v>0</v>
      </c>
      <c r="SXY68" s="824">
        <f t="shared" ref="SXY68" si="23133">SXY60*$C$65*$C68</f>
        <v>0</v>
      </c>
      <c r="SYA68" s="824">
        <f t="shared" ref="SYA68" si="23134">SYA60*$C$65*$C68</f>
        <v>0</v>
      </c>
      <c r="SYC68" s="824">
        <f t="shared" ref="SYC68" si="23135">SYC60*$C$65*$C68</f>
        <v>0</v>
      </c>
      <c r="SYE68" s="824">
        <f t="shared" ref="SYE68" si="23136">SYE60*$C$65*$C68</f>
        <v>0</v>
      </c>
      <c r="SYG68" s="824">
        <f t="shared" ref="SYG68" si="23137">SYG60*$C$65*$C68</f>
        <v>0</v>
      </c>
      <c r="SYI68" s="824">
        <f t="shared" ref="SYI68" si="23138">SYI60*$C$65*$C68</f>
        <v>0</v>
      </c>
      <c r="SYK68" s="824">
        <f t="shared" ref="SYK68" si="23139">SYK60*$C$65*$C68</f>
        <v>0</v>
      </c>
      <c r="SYM68" s="824">
        <f t="shared" ref="SYM68" si="23140">SYM60*$C$65*$C68</f>
        <v>0</v>
      </c>
      <c r="SYO68" s="824">
        <f t="shared" ref="SYO68" si="23141">SYO60*$C$65*$C68</f>
        <v>0</v>
      </c>
      <c r="SYQ68" s="824">
        <f t="shared" ref="SYQ68" si="23142">SYQ60*$C$65*$C68</f>
        <v>0</v>
      </c>
      <c r="SYS68" s="824">
        <f t="shared" ref="SYS68" si="23143">SYS60*$C$65*$C68</f>
        <v>0</v>
      </c>
      <c r="SYU68" s="824">
        <f t="shared" ref="SYU68" si="23144">SYU60*$C$65*$C68</f>
        <v>0</v>
      </c>
      <c r="SYW68" s="824">
        <f t="shared" ref="SYW68" si="23145">SYW60*$C$65*$C68</f>
        <v>0</v>
      </c>
      <c r="SYY68" s="824">
        <f t="shared" ref="SYY68" si="23146">SYY60*$C$65*$C68</f>
        <v>0</v>
      </c>
      <c r="SZA68" s="824">
        <f t="shared" ref="SZA68" si="23147">SZA60*$C$65*$C68</f>
        <v>0</v>
      </c>
      <c r="SZC68" s="824">
        <f t="shared" ref="SZC68" si="23148">SZC60*$C$65*$C68</f>
        <v>0</v>
      </c>
      <c r="SZE68" s="824">
        <f t="shared" ref="SZE68" si="23149">SZE60*$C$65*$C68</f>
        <v>0</v>
      </c>
      <c r="SZG68" s="824">
        <f t="shared" ref="SZG68" si="23150">SZG60*$C$65*$C68</f>
        <v>0</v>
      </c>
      <c r="SZI68" s="824">
        <f t="shared" ref="SZI68" si="23151">SZI60*$C$65*$C68</f>
        <v>0</v>
      </c>
      <c r="SZK68" s="824">
        <f t="shared" ref="SZK68" si="23152">SZK60*$C$65*$C68</f>
        <v>0</v>
      </c>
      <c r="SZM68" s="824">
        <f t="shared" ref="SZM68" si="23153">SZM60*$C$65*$C68</f>
        <v>0</v>
      </c>
      <c r="SZO68" s="824">
        <f t="shared" ref="SZO68" si="23154">SZO60*$C$65*$C68</f>
        <v>0</v>
      </c>
      <c r="SZQ68" s="824">
        <f t="shared" ref="SZQ68" si="23155">SZQ60*$C$65*$C68</f>
        <v>0</v>
      </c>
      <c r="SZS68" s="824">
        <f t="shared" ref="SZS68" si="23156">SZS60*$C$65*$C68</f>
        <v>0</v>
      </c>
      <c r="SZU68" s="824">
        <f t="shared" ref="SZU68" si="23157">SZU60*$C$65*$C68</f>
        <v>0</v>
      </c>
      <c r="SZW68" s="824">
        <f t="shared" ref="SZW68" si="23158">SZW60*$C$65*$C68</f>
        <v>0</v>
      </c>
      <c r="SZY68" s="824">
        <f t="shared" ref="SZY68" si="23159">SZY60*$C$65*$C68</f>
        <v>0</v>
      </c>
      <c r="TAA68" s="824">
        <f t="shared" ref="TAA68" si="23160">TAA60*$C$65*$C68</f>
        <v>0</v>
      </c>
      <c r="TAC68" s="824">
        <f t="shared" ref="TAC68" si="23161">TAC60*$C$65*$C68</f>
        <v>0</v>
      </c>
      <c r="TAE68" s="824">
        <f t="shared" ref="TAE68" si="23162">TAE60*$C$65*$C68</f>
        <v>0</v>
      </c>
      <c r="TAG68" s="824">
        <f t="shared" ref="TAG68" si="23163">TAG60*$C$65*$C68</f>
        <v>0</v>
      </c>
      <c r="TAI68" s="824">
        <f t="shared" ref="TAI68" si="23164">TAI60*$C$65*$C68</f>
        <v>0</v>
      </c>
      <c r="TAK68" s="824">
        <f t="shared" ref="TAK68" si="23165">TAK60*$C$65*$C68</f>
        <v>0</v>
      </c>
      <c r="TAM68" s="824">
        <f t="shared" ref="TAM68" si="23166">TAM60*$C$65*$C68</f>
        <v>0</v>
      </c>
      <c r="TAO68" s="824">
        <f t="shared" ref="TAO68" si="23167">TAO60*$C$65*$C68</f>
        <v>0</v>
      </c>
      <c r="TAQ68" s="824">
        <f t="shared" ref="TAQ68" si="23168">TAQ60*$C$65*$C68</f>
        <v>0</v>
      </c>
      <c r="TAS68" s="824">
        <f t="shared" ref="TAS68" si="23169">TAS60*$C$65*$C68</f>
        <v>0</v>
      </c>
      <c r="TAU68" s="824">
        <f t="shared" ref="TAU68" si="23170">TAU60*$C$65*$C68</f>
        <v>0</v>
      </c>
      <c r="TAW68" s="824">
        <f t="shared" ref="TAW68" si="23171">TAW60*$C$65*$C68</f>
        <v>0</v>
      </c>
      <c r="TAY68" s="824">
        <f t="shared" ref="TAY68" si="23172">TAY60*$C$65*$C68</f>
        <v>0</v>
      </c>
      <c r="TBA68" s="824">
        <f t="shared" ref="TBA68" si="23173">TBA60*$C$65*$C68</f>
        <v>0</v>
      </c>
      <c r="TBC68" s="824">
        <f t="shared" ref="TBC68" si="23174">TBC60*$C$65*$C68</f>
        <v>0</v>
      </c>
      <c r="TBE68" s="824">
        <f t="shared" ref="TBE68" si="23175">TBE60*$C$65*$C68</f>
        <v>0</v>
      </c>
      <c r="TBG68" s="824">
        <f t="shared" ref="TBG68" si="23176">TBG60*$C$65*$C68</f>
        <v>0</v>
      </c>
      <c r="TBI68" s="824">
        <f t="shared" ref="TBI68" si="23177">TBI60*$C$65*$C68</f>
        <v>0</v>
      </c>
      <c r="TBK68" s="824">
        <f t="shared" ref="TBK68" si="23178">TBK60*$C$65*$C68</f>
        <v>0</v>
      </c>
      <c r="TBM68" s="824">
        <f t="shared" ref="TBM68" si="23179">TBM60*$C$65*$C68</f>
        <v>0</v>
      </c>
      <c r="TBO68" s="824">
        <f t="shared" ref="TBO68" si="23180">TBO60*$C$65*$C68</f>
        <v>0</v>
      </c>
      <c r="TBQ68" s="824">
        <f t="shared" ref="TBQ68" si="23181">TBQ60*$C$65*$C68</f>
        <v>0</v>
      </c>
      <c r="TBS68" s="824">
        <f t="shared" ref="TBS68" si="23182">TBS60*$C$65*$C68</f>
        <v>0</v>
      </c>
      <c r="TBU68" s="824">
        <f t="shared" ref="TBU68" si="23183">TBU60*$C$65*$C68</f>
        <v>0</v>
      </c>
      <c r="TBW68" s="824">
        <f t="shared" ref="TBW68" si="23184">TBW60*$C$65*$C68</f>
        <v>0</v>
      </c>
      <c r="TBY68" s="824">
        <f t="shared" ref="TBY68" si="23185">TBY60*$C$65*$C68</f>
        <v>0</v>
      </c>
      <c r="TCA68" s="824">
        <f t="shared" ref="TCA68" si="23186">TCA60*$C$65*$C68</f>
        <v>0</v>
      </c>
      <c r="TCC68" s="824">
        <f t="shared" ref="TCC68" si="23187">TCC60*$C$65*$C68</f>
        <v>0</v>
      </c>
      <c r="TCE68" s="824">
        <f t="shared" ref="TCE68" si="23188">TCE60*$C$65*$C68</f>
        <v>0</v>
      </c>
      <c r="TCG68" s="824">
        <f t="shared" ref="TCG68" si="23189">TCG60*$C$65*$C68</f>
        <v>0</v>
      </c>
      <c r="TCI68" s="824">
        <f t="shared" ref="TCI68" si="23190">TCI60*$C$65*$C68</f>
        <v>0</v>
      </c>
      <c r="TCK68" s="824">
        <f t="shared" ref="TCK68" si="23191">TCK60*$C$65*$C68</f>
        <v>0</v>
      </c>
      <c r="TCM68" s="824">
        <f t="shared" ref="TCM68" si="23192">TCM60*$C$65*$C68</f>
        <v>0</v>
      </c>
      <c r="TCO68" s="824">
        <f t="shared" ref="TCO68" si="23193">TCO60*$C$65*$C68</f>
        <v>0</v>
      </c>
      <c r="TCQ68" s="824">
        <f t="shared" ref="TCQ68" si="23194">TCQ60*$C$65*$C68</f>
        <v>0</v>
      </c>
      <c r="TCS68" s="824">
        <f t="shared" ref="TCS68" si="23195">TCS60*$C$65*$C68</f>
        <v>0</v>
      </c>
      <c r="TCU68" s="824">
        <f t="shared" ref="TCU68" si="23196">TCU60*$C$65*$C68</f>
        <v>0</v>
      </c>
      <c r="TCW68" s="824">
        <f t="shared" ref="TCW68" si="23197">TCW60*$C$65*$C68</f>
        <v>0</v>
      </c>
      <c r="TCY68" s="824">
        <f t="shared" ref="TCY68" si="23198">TCY60*$C$65*$C68</f>
        <v>0</v>
      </c>
      <c r="TDA68" s="824">
        <f t="shared" ref="TDA68" si="23199">TDA60*$C$65*$C68</f>
        <v>0</v>
      </c>
      <c r="TDC68" s="824">
        <f t="shared" ref="TDC68" si="23200">TDC60*$C$65*$C68</f>
        <v>0</v>
      </c>
      <c r="TDE68" s="824">
        <f t="shared" ref="TDE68" si="23201">TDE60*$C$65*$C68</f>
        <v>0</v>
      </c>
      <c r="TDG68" s="824">
        <f t="shared" ref="TDG68" si="23202">TDG60*$C$65*$C68</f>
        <v>0</v>
      </c>
      <c r="TDI68" s="824">
        <f t="shared" ref="TDI68" si="23203">TDI60*$C$65*$C68</f>
        <v>0</v>
      </c>
      <c r="TDK68" s="824">
        <f t="shared" ref="TDK68" si="23204">TDK60*$C$65*$C68</f>
        <v>0</v>
      </c>
      <c r="TDM68" s="824">
        <f t="shared" ref="TDM68" si="23205">TDM60*$C$65*$C68</f>
        <v>0</v>
      </c>
      <c r="TDO68" s="824">
        <f t="shared" ref="TDO68" si="23206">TDO60*$C$65*$C68</f>
        <v>0</v>
      </c>
      <c r="TDQ68" s="824">
        <f t="shared" ref="TDQ68" si="23207">TDQ60*$C$65*$C68</f>
        <v>0</v>
      </c>
      <c r="TDS68" s="824">
        <f t="shared" ref="TDS68" si="23208">TDS60*$C$65*$C68</f>
        <v>0</v>
      </c>
      <c r="TDU68" s="824">
        <f t="shared" ref="TDU68" si="23209">TDU60*$C$65*$C68</f>
        <v>0</v>
      </c>
      <c r="TDW68" s="824">
        <f t="shared" ref="TDW68" si="23210">TDW60*$C$65*$C68</f>
        <v>0</v>
      </c>
      <c r="TDY68" s="824">
        <f t="shared" ref="TDY68" si="23211">TDY60*$C$65*$C68</f>
        <v>0</v>
      </c>
      <c r="TEA68" s="824">
        <f t="shared" ref="TEA68" si="23212">TEA60*$C$65*$C68</f>
        <v>0</v>
      </c>
      <c r="TEC68" s="824">
        <f t="shared" ref="TEC68" si="23213">TEC60*$C$65*$C68</f>
        <v>0</v>
      </c>
      <c r="TEE68" s="824">
        <f t="shared" ref="TEE68" si="23214">TEE60*$C$65*$C68</f>
        <v>0</v>
      </c>
      <c r="TEG68" s="824">
        <f t="shared" ref="TEG68" si="23215">TEG60*$C$65*$C68</f>
        <v>0</v>
      </c>
      <c r="TEI68" s="824">
        <f t="shared" ref="TEI68" si="23216">TEI60*$C$65*$C68</f>
        <v>0</v>
      </c>
      <c r="TEK68" s="824">
        <f t="shared" ref="TEK68" si="23217">TEK60*$C$65*$C68</f>
        <v>0</v>
      </c>
      <c r="TEM68" s="824">
        <f t="shared" ref="TEM68" si="23218">TEM60*$C$65*$C68</f>
        <v>0</v>
      </c>
      <c r="TEO68" s="824">
        <f t="shared" ref="TEO68" si="23219">TEO60*$C$65*$C68</f>
        <v>0</v>
      </c>
      <c r="TEQ68" s="824">
        <f t="shared" ref="TEQ68" si="23220">TEQ60*$C$65*$C68</f>
        <v>0</v>
      </c>
      <c r="TES68" s="824">
        <f t="shared" ref="TES68" si="23221">TES60*$C$65*$C68</f>
        <v>0</v>
      </c>
      <c r="TEU68" s="824">
        <f t="shared" ref="TEU68" si="23222">TEU60*$C$65*$C68</f>
        <v>0</v>
      </c>
      <c r="TEW68" s="824">
        <f t="shared" ref="TEW68" si="23223">TEW60*$C$65*$C68</f>
        <v>0</v>
      </c>
      <c r="TEY68" s="824">
        <f t="shared" ref="TEY68" si="23224">TEY60*$C$65*$C68</f>
        <v>0</v>
      </c>
      <c r="TFA68" s="824">
        <f t="shared" ref="TFA68" si="23225">TFA60*$C$65*$C68</f>
        <v>0</v>
      </c>
      <c r="TFC68" s="824">
        <f t="shared" ref="TFC68" si="23226">TFC60*$C$65*$C68</f>
        <v>0</v>
      </c>
      <c r="TFE68" s="824">
        <f t="shared" ref="TFE68" si="23227">TFE60*$C$65*$C68</f>
        <v>0</v>
      </c>
      <c r="TFG68" s="824">
        <f t="shared" ref="TFG68" si="23228">TFG60*$C$65*$C68</f>
        <v>0</v>
      </c>
      <c r="TFI68" s="824">
        <f t="shared" ref="TFI68" si="23229">TFI60*$C$65*$C68</f>
        <v>0</v>
      </c>
      <c r="TFK68" s="824">
        <f t="shared" ref="TFK68" si="23230">TFK60*$C$65*$C68</f>
        <v>0</v>
      </c>
      <c r="TFM68" s="824">
        <f t="shared" ref="TFM68" si="23231">TFM60*$C$65*$C68</f>
        <v>0</v>
      </c>
      <c r="TFO68" s="824">
        <f t="shared" ref="TFO68" si="23232">TFO60*$C$65*$C68</f>
        <v>0</v>
      </c>
      <c r="TFQ68" s="824">
        <f t="shared" ref="TFQ68" si="23233">TFQ60*$C$65*$C68</f>
        <v>0</v>
      </c>
      <c r="TFS68" s="824">
        <f t="shared" ref="TFS68" si="23234">TFS60*$C$65*$C68</f>
        <v>0</v>
      </c>
      <c r="TFU68" s="824">
        <f t="shared" ref="TFU68" si="23235">TFU60*$C$65*$C68</f>
        <v>0</v>
      </c>
      <c r="TFW68" s="824">
        <f t="shared" ref="TFW68" si="23236">TFW60*$C$65*$C68</f>
        <v>0</v>
      </c>
      <c r="TFY68" s="824">
        <f t="shared" ref="TFY68" si="23237">TFY60*$C$65*$C68</f>
        <v>0</v>
      </c>
      <c r="TGA68" s="824">
        <f t="shared" ref="TGA68" si="23238">TGA60*$C$65*$C68</f>
        <v>0</v>
      </c>
      <c r="TGC68" s="824">
        <f t="shared" ref="TGC68" si="23239">TGC60*$C$65*$C68</f>
        <v>0</v>
      </c>
      <c r="TGE68" s="824">
        <f t="shared" ref="TGE68" si="23240">TGE60*$C$65*$C68</f>
        <v>0</v>
      </c>
      <c r="TGG68" s="824">
        <f t="shared" ref="TGG68" si="23241">TGG60*$C$65*$C68</f>
        <v>0</v>
      </c>
      <c r="TGI68" s="824">
        <f t="shared" ref="TGI68" si="23242">TGI60*$C$65*$C68</f>
        <v>0</v>
      </c>
      <c r="TGK68" s="824">
        <f t="shared" ref="TGK68" si="23243">TGK60*$C$65*$C68</f>
        <v>0</v>
      </c>
      <c r="TGM68" s="824">
        <f t="shared" ref="TGM68" si="23244">TGM60*$C$65*$C68</f>
        <v>0</v>
      </c>
      <c r="TGO68" s="824">
        <f t="shared" ref="TGO68" si="23245">TGO60*$C$65*$C68</f>
        <v>0</v>
      </c>
      <c r="TGQ68" s="824">
        <f t="shared" ref="TGQ68" si="23246">TGQ60*$C$65*$C68</f>
        <v>0</v>
      </c>
      <c r="TGS68" s="824">
        <f t="shared" ref="TGS68" si="23247">TGS60*$C$65*$C68</f>
        <v>0</v>
      </c>
      <c r="TGU68" s="824">
        <f t="shared" ref="TGU68" si="23248">TGU60*$C$65*$C68</f>
        <v>0</v>
      </c>
      <c r="TGW68" s="824">
        <f t="shared" ref="TGW68" si="23249">TGW60*$C$65*$C68</f>
        <v>0</v>
      </c>
      <c r="TGY68" s="824">
        <f t="shared" ref="TGY68" si="23250">TGY60*$C$65*$C68</f>
        <v>0</v>
      </c>
      <c r="THA68" s="824">
        <f t="shared" ref="THA68" si="23251">THA60*$C$65*$C68</f>
        <v>0</v>
      </c>
      <c r="THC68" s="824">
        <f t="shared" ref="THC68" si="23252">THC60*$C$65*$C68</f>
        <v>0</v>
      </c>
      <c r="THE68" s="824">
        <f t="shared" ref="THE68" si="23253">THE60*$C$65*$C68</f>
        <v>0</v>
      </c>
      <c r="THG68" s="824">
        <f t="shared" ref="THG68" si="23254">THG60*$C$65*$C68</f>
        <v>0</v>
      </c>
      <c r="THI68" s="824">
        <f t="shared" ref="THI68" si="23255">THI60*$C$65*$C68</f>
        <v>0</v>
      </c>
      <c r="THK68" s="824">
        <f t="shared" ref="THK68" si="23256">THK60*$C$65*$C68</f>
        <v>0</v>
      </c>
      <c r="THM68" s="824">
        <f t="shared" ref="THM68" si="23257">THM60*$C$65*$C68</f>
        <v>0</v>
      </c>
      <c r="THO68" s="824">
        <f t="shared" ref="THO68" si="23258">THO60*$C$65*$C68</f>
        <v>0</v>
      </c>
      <c r="THQ68" s="824">
        <f t="shared" ref="THQ68" si="23259">THQ60*$C$65*$C68</f>
        <v>0</v>
      </c>
      <c r="THS68" s="824">
        <f t="shared" ref="THS68" si="23260">THS60*$C$65*$C68</f>
        <v>0</v>
      </c>
      <c r="THU68" s="824">
        <f t="shared" ref="THU68" si="23261">THU60*$C$65*$C68</f>
        <v>0</v>
      </c>
      <c r="THW68" s="824">
        <f t="shared" ref="THW68" si="23262">THW60*$C$65*$C68</f>
        <v>0</v>
      </c>
      <c r="THY68" s="824">
        <f t="shared" ref="THY68" si="23263">THY60*$C$65*$C68</f>
        <v>0</v>
      </c>
      <c r="TIA68" s="824">
        <f t="shared" ref="TIA68" si="23264">TIA60*$C$65*$C68</f>
        <v>0</v>
      </c>
      <c r="TIC68" s="824">
        <f t="shared" ref="TIC68" si="23265">TIC60*$C$65*$C68</f>
        <v>0</v>
      </c>
      <c r="TIE68" s="824">
        <f t="shared" ref="TIE68" si="23266">TIE60*$C$65*$C68</f>
        <v>0</v>
      </c>
      <c r="TIG68" s="824">
        <f t="shared" ref="TIG68" si="23267">TIG60*$C$65*$C68</f>
        <v>0</v>
      </c>
      <c r="TII68" s="824">
        <f t="shared" ref="TII68" si="23268">TII60*$C$65*$C68</f>
        <v>0</v>
      </c>
      <c r="TIK68" s="824">
        <f t="shared" ref="TIK68" si="23269">TIK60*$C$65*$C68</f>
        <v>0</v>
      </c>
      <c r="TIM68" s="824">
        <f t="shared" ref="TIM68" si="23270">TIM60*$C$65*$C68</f>
        <v>0</v>
      </c>
      <c r="TIO68" s="824">
        <f t="shared" ref="TIO68" si="23271">TIO60*$C$65*$C68</f>
        <v>0</v>
      </c>
      <c r="TIQ68" s="824">
        <f t="shared" ref="TIQ68" si="23272">TIQ60*$C$65*$C68</f>
        <v>0</v>
      </c>
      <c r="TIS68" s="824">
        <f t="shared" ref="TIS68" si="23273">TIS60*$C$65*$C68</f>
        <v>0</v>
      </c>
      <c r="TIU68" s="824">
        <f t="shared" ref="TIU68" si="23274">TIU60*$C$65*$C68</f>
        <v>0</v>
      </c>
      <c r="TIW68" s="824">
        <f t="shared" ref="TIW68" si="23275">TIW60*$C$65*$C68</f>
        <v>0</v>
      </c>
      <c r="TIY68" s="824">
        <f t="shared" ref="TIY68" si="23276">TIY60*$C$65*$C68</f>
        <v>0</v>
      </c>
      <c r="TJA68" s="824">
        <f t="shared" ref="TJA68" si="23277">TJA60*$C$65*$C68</f>
        <v>0</v>
      </c>
      <c r="TJC68" s="824">
        <f t="shared" ref="TJC68" si="23278">TJC60*$C$65*$C68</f>
        <v>0</v>
      </c>
      <c r="TJE68" s="824">
        <f t="shared" ref="TJE68" si="23279">TJE60*$C$65*$C68</f>
        <v>0</v>
      </c>
      <c r="TJG68" s="824">
        <f t="shared" ref="TJG68" si="23280">TJG60*$C$65*$C68</f>
        <v>0</v>
      </c>
      <c r="TJI68" s="824">
        <f t="shared" ref="TJI68" si="23281">TJI60*$C$65*$C68</f>
        <v>0</v>
      </c>
      <c r="TJK68" s="824">
        <f t="shared" ref="TJK68" si="23282">TJK60*$C$65*$C68</f>
        <v>0</v>
      </c>
      <c r="TJM68" s="824">
        <f t="shared" ref="TJM68" si="23283">TJM60*$C$65*$C68</f>
        <v>0</v>
      </c>
      <c r="TJO68" s="824">
        <f t="shared" ref="TJO68" si="23284">TJO60*$C$65*$C68</f>
        <v>0</v>
      </c>
      <c r="TJQ68" s="824">
        <f t="shared" ref="TJQ68" si="23285">TJQ60*$C$65*$C68</f>
        <v>0</v>
      </c>
      <c r="TJS68" s="824">
        <f t="shared" ref="TJS68" si="23286">TJS60*$C$65*$C68</f>
        <v>0</v>
      </c>
      <c r="TJU68" s="824">
        <f t="shared" ref="TJU68" si="23287">TJU60*$C$65*$C68</f>
        <v>0</v>
      </c>
      <c r="TJW68" s="824">
        <f t="shared" ref="TJW68" si="23288">TJW60*$C$65*$C68</f>
        <v>0</v>
      </c>
      <c r="TJY68" s="824">
        <f t="shared" ref="TJY68" si="23289">TJY60*$C$65*$C68</f>
        <v>0</v>
      </c>
      <c r="TKA68" s="824">
        <f t="shared" ref="TKA68" si="23290">TKA60*$C$65*$C68</f>
        <v>0</v>
      </c>
      <c r="TKC68" s="824">
        <f t="shared" ref="TKC68" si="23291">TKC60*$C$65*$C68</f>
        <v>0</v>
      </c>
      <c r="TKE68" s="824">
        <f t="shared" ref="TKE68" si="23292">TKE60*$C$65*$C68</f>
        <v>0</v>
      </c>
      <c r="TKG68" s="824">
        <f t="shared" ref="TKG68" si="23293">TKG60*$C$65*$C68</f>
        <v>0</v>
      </c>
      <c r="TKI68" s="824">
        <f t="shared" ref="TKI68" si="23294">TKI60*$C$65*$C68</f>
        <v>0</v>
      </c>
      <c r="TKK68" s="824">
        <f t="shared" ref="TKK68" si="23295">TKK60*$C$65*$C68</f>
        <v>0</v>
      </c>
      <c r="TKM68" s="824">
        <f t="shared" ref="TKM68" si="23296">TKM60*$C$65*$C68</f>
        <v>0</v>
      </c>
      <c r="TKO68" s="824">
        <f t="shared" ref="TKO68" si="23297">TKO60*$C$65*$C68</f>
        <v>0</v>
      </c>
      <c r="TKQ68" s="824">
        <f t="shared" ref="TKQ68" si="23298">TKQ60*$C$65*$C68</f>
        <v>0</v>
      </c>
      <c r="TKS68" s="824">
        <f t="shared" ref="TKS68" si="23299">TKS60*$C$65*$C68</f>
        <v>0</v>
      </c>
      <c r="TKU68" s="824">
        <f t="shared" ref="TKU68" si="23300">TKU60*$C$65*$C68</f>
        <v>0</v>
      </c>
      <c r="TKW68" s="824">
        <f t="shared" ref="TKW68" si="23301">TKW60*$C$65*$C68</f>
        <v>0</v>
      </c>
      <c r="TKY68" s="824">
        <f t="shared" ref="TKY68" si="23302">TKY60*$C$65*$C68</f>
        <v>0</v>
      </c>
      <c r="TLA68" s="824">
        <f t="shared" ref="TLA68" si="23303">TLA60*$C$65*$C68</f>
        <v>0</v>
      </c>
      <c r="TLC68" s="824">
        <f t="shared" ref="TLC68" si="23304">TLC60*$C$65*$C68</f>
        <v>0</v>
      </c>
      <c r="TLE68" s="824">
        <f t="shared" ref="TLE68" si="23305">TLE60*$C$65*$C68</f>
        <v>0</v>
      </c>
      <c r="TLG68" s="824">
        <f t="shared" ref="TLG68" si="23306">TLG60*$C$65*$C68</f>
        <v>0</v>
      </c>
      <c r="TLI68" s="824">
        <f t="shared" ref="TLI68" si="23307">TLI60*$C$65*$C68</f>
        <v>0</v>
      </c>
      <c r="TLK68" s="824">
        <f t="shared" ref="TLK68" si="23308">TLK60*$C$65*$C68</f>
        <v>0</v>
      </c>
      <c r="TLM68" s="824">
        <f t="shared" ref="TLM68" si="23309">TLM60*$C$65*$C68</f>
        <v>0</v>
      </c>
      <c r="TLO68" s="824">
        <f t="shared" ref="TLO68" si="23310">TLO60*$C$65*$C68</f>
        <v>0</v>
      </c>
      <c r="TLQ68" s="824">
        <f t="shared" ref="TLQ68" si="23311">TLQ60*$C$65*$C68</f>
        <v>0</v>
      </c>
      <c r="TLS68" s="824">
        <f t="shared" ref="TLS68" si="23312">TLS60*$C$65*$C68</f>
        <v>0</v>
      </c>
      <c r="TLU68" s="824">
        <f t="shared" ref="TLU68" si="23313">TLU60*$C$65*$C68</f>
        <v>0</v>
      </c>
      <c r="TLW68" s="824">
        <f t="shared" ref="TLW68" si="23314">TLW60*$C$65*$C68</f>
        <v>0</v>
      </c>
      <c r="TLY68" s="824">
        <f t="shared" ref="TLY68" si="23315">TLY60*$C$65*$C68</f>
        <v>0</v>
      </c>
      <c r="TMA68" s="824">
        <f t="shared" ref="TMA68" si="23316">TMA60*$C$65*$C68</f>
        <v>0</v>
      </c>
      <c r="TMC68" s="824">
        <f t="shared" ref="TMC68" si="23317">TMC60*$C$65*$C68</f>
        <v>0</v>
      </c>
      <c r="TME68" s="824">
        <f t="shared" ref="TME68" si="23318">TME60*$C$65*$C68</f>
        <v>0</v>
      </c>
      <c r="TMG68" s="824">
        <f t="shared" ref="TMG68" si="23319">TMG60*$C$65*$C68</f>
        <v>0</v>
      </c>
      <c r="TMI68" s="824">
        <f t="shared" ref="TMI68" si="23320">TMI60*$C$65*$C68</f>
        <v>0</v>
      </c>
      <c r="TMK68" s="824">
        <f t="shared" ref="TMK68" si="23321">TMK60*$C$65*$C68</f>
        <v>0</v>
      </c>
      <c r="TMM68" s="824">
        <f t="shared" ref="TMM68" si="23322">TMM60*$C$65*$C68</f>
        <v>0</v>
      </c>
      <c r="TMO68" s="824">
        <f t="shared" ref="TMO68" si="23323">TMO60*$C$65*$C68</f>
        <v>0</v>
      </c>
      <c r="TMQ68" s="824">
        <f t="shared" ref="TMQ68" si="23324">TMQ60*$C$65*$C68</f>
        <v>0</v>
      </c>
      <c r="TMS68" s="824">
        <f t="shared" ref="TMS68" si="23325">TMS60*$C$65*$C68</f>
        <v>0</v>
      </c>
      <c r="TMU68" s="824">
        <f t="shared" ref="TMU68" si="23326">TMU60*$C$65*$C68</f>
        <v>0</v>
      </c>
      <c r="TMW68" s="824">
        <f t="shared" ref="TMW68" si="23327">TMW60*$C$65*$C68</f>
        <v>0</v>
      </c>
      <c r="TMY68" s="824">
        <f t="shared" ref="TMY68" si="23328">TMY60*$C$65*$C68</f>
        <v>0</v>
      </c>
      <c r="TNA68" s="824">
        <f t="shared" ref="TNA68" si="23329">TNA60*$C$65*$C68</f>
        <v>0</v>
      </c>
      <c r="TNC68" s="824">
        <f t="shared" ref="TNC68" si="23330">TNC60*$C$65*$C68</f>
        <v>0</v>
      </c>
      <c r="TNE68" s="824">
        <f t="shared" ref="TNE68" si="23331">TNE60*$C$65*$C68</f>
        <v>0</v>
      </c>
      <c r="TNG68" s="824">
        <f t="shared" ref="TNG68" si="23332">TNG60*$C$65*$C68</f>
        <v>0</v>
      </c>
      <c r="TNI68" s="824">
        <f t="shared" ref="TNI68" si="23333">TNI60*$C$65*$C68</f>
        <v>0</v>
      </c>
      <c r="TNK68" s="824">
        <f t="shared" ref="TNK68" si="23334">TNK60*$C$65*$C68</f>
        <v>0</v>
      </c>
      <c r="TNM68" s="824">
        <f t="shared" ref="TNM68" si="23335">TNM60*$C$65*$C68</f>
        <v>0</v>
      </c>
      <c r="TNO68" s="824">
        <f t="shared" ref="TNO68" si="23336">TNO60*$C$65*$C68</f>
        <v>0</v>
      </c>
      <c r="TNQ68" s="824">
        <f t="shared" ref="TNQ68" si="23337">TNQ60*$C$65*$C68</f>
        <v>0</v>
      </c>
      <c r="TNS68" s="824">
        <f t="shared" ref="TNS68" si="23338">TNS60*$C$65*$C68</f>
        <v>0</v>
      </c>
      <c r="TNU68" s="824">
        <f t="shared" ref="TNU68" si="23339">TNU60*$C$65*$C68</f>
        <v>0</v>
      </c>
      <c r="TNW68" s="824">
        <f t="shared" ref="TNW68" si="23340">TNW60*$C$65*$C68</f>
        <v>0</v>
      </c>
      <c r="TNY68" s="824">
        <f t="shared" ref="TNY68" si="23341">TNY60*$C$65*$C68</f>
        <v>0</v>
      </c>
      <c r="TOA68" s="824">
        <f t="shared" ref="TOA68" si="23342">TOA60*$C$65*$C68</f>
        <v>0</v>
      </c>
      <c r="TOC68" s="824">
        <f t="shared" ref="TOC68" si="23343">TOC60*$C$65*$C68</f>
        <v>0</v>
      </c>
      <c r="TOE68" s="824">
        <f t="shared" ref="TOE68" si="23344">TOE60*$C$65*$C68</f>
        <v>0</v>
      </c>
      <c r="TOG68" s="824">
        <f t="shared" ref="TOG68" si="23345">TOG60*$C$65*$C68</f>
        <v>0</v>
      </c>
      <c r="TOI68" s="824">
        <f t="shared" ref="TOI68" si="23346">TOI60*$C$65*$C68</f>
        <v>0</v>
      </c>
      <c r="TOK68" s="824">
        <f t="shared" ref="TOK68" si="23347">TOK60*$C$65*$C68</f>
        <v>0</v>
      </c>
      <c r="TOM68" s="824">
        <f t="shared" ref="TOM68" si="23348">TOM60*$C$65*$C68</f>
        <v>0</v>
      </c>
      <c r="TOO68" s="824">
        <f t="shared" ref="TOO68" si="23349">TOO60*$C$65*$C68</f>
        <v>0</v>
      </c>
      <c r="TOQ68" s="824">
        <f t="shared" ref="TOQ68" si="23350">TOQ60*$C$65*$C68</f>
        <v>0</v>
      </c>
      <c r="TOS68" s="824">
        <f t="shared" ref="TOS68" si="23351">TOS60*$C$65*$C68</f>
        <v>0</v>
      </c>
      <c r="TOU68" s="824">
        <f t="shared" ref="TOU68" si="23352">TOU60*$C$65*$C68</f>
        <v>0</v>
      </c>
      <c r="TOW68" s="824">
        <f t="shared" ref="TOW68" si="23353">TOW60*$C$65*$C68</f>
        <v>0</v>
      </c>
      <c r="TOY68" s="824">
        <f t="shared" ref="TOY68" si="23354">TOY60*$C$65*$C68</f>
        <v>0</v>
      </c>
      <c r="TPA68" s="824">
        <f t="shared" ref="TPA68" si="23355">TPA60*$C$65*$C68</f>
        <v>0</v>
      </c>
      <c r="TPC68" s="824">
        <f t="shared" ref="TPC68" si="23356">TPC60*$C$65*$C68</f>
        <v>0</v>
      </c>
      <c r="TPE68" s="824">
        <f t="shared" ref="TPE68" si="23357">TPE60*$C$65*$C68</f>
        <v>0</v>
      </c>
      <c r="TPG68" s="824">
        <f t="shared" ref="TPG68" si="23358">TPG60*$C$65*$C68</f>
        <v>0</v>
      </c>
      <c r="TPI68" s="824">
        <f t="shared" ref="TPI68" si="23359">TPI60*$C$65*$C68</f>
        <v>0</v>
      </c>
      <c r="TPK68" s="824">
        <f t="shared" ref="TPK68" si="23360">TPK60*$C$65*$C68</f>
        <v>0</v>
      </c>
      <c r="TPM68" s="824">
        <f t="shared" ref="TPM68" si="23361">TPM60*$C$65*$C68</f>
        <v>0</v>
      </c>
      <c r="TPO68" s="824">
        <f t="shared" ref="TPO68" si="23362">TPO60*$C$65*$C68</f>
        <v>0</v>
      </c>
      <c r="TPQ68" s="824">
        <f t="shared" ref="TPQ68" si="23363">TPQ60*$C$65*$C68</f>
        <v>0</v>
      </c>
      <c r="TPS68" s="824">
        <f t="shared" ref="TPS68" si="23364">TPS60*$C$65*$C68</f>
        <v>0</v>
      </c>
      <c r="TPU68" s="824">
        <f t="shared" ref="TPU68" si="23365">TPU60*$C$65*$C68</f>
        <v>0</v>
      </c>
      <c r="TPW68" s="824">
        <f t="shared" ref="TPW68" si="23366">TPW60*$C$65*$C68</f>
        <v>0</v>
      </c>
      <c r="TPY68" s="824">
        <f t="shared" ref="TPY68" si="23367">TPY60*$C$65*$C68</f>
        <v>0</v>
      </c>
      <c r="TQA68" s="824">
        <f t="shared" ref="TQA68" si="23368">TQA60*$C$65*$C68</f>
        <v>0</v>
      </c>
      <c r="TQC68" s="824">
        <f t="shared" ref="TQC68" si="23369">TQC60*$C$65*$C68</f>
        <v>0</v>
      </c>
      <c r="TQE68" s="824">
        <f t="shared" ref="TQE68" si="23370">TQE60*$C$65*$C68</f>
        <v>0</v>
      </c>
      <c r="TQG68" s="824">
        <f t="shared" ref="TQG68" si="23371">TQG60*$C$65*$C68</f>
        <v>0</v>
      </c>
      <c r="TQI68" s="824">
        <f t="shared" ref="TQI68" si="23372">TQI60*$C$65*$C68</f>
        <v>0</v>
      </c>
      <c r="TQK68" s="824">
        <f t="shared" ref="TQK68" si="23373">TQK60*$C$65*$C68</f>
        <v>0</v>
      </c>
      <c r="TQM68" s="824">
        <f t="shared" ref="TQM68" si="23374">TQM60*$C$65*$C68</f>
        <v>0</v>
      </c>
      <c r="TQO68" s="824">
        <f t="shared" ref="TQO68" si="23375">TQO60*$C$65*$C68</f>
        <v>0</v>
      </c>
      <c r="TQQ68" s="824">
        <f t="shared" ref="TQQ68" si="23376">TQQ60*$C$65*$C68</f>
        <v>0</v>
      </c>
      <c r="TQS68" s="824">
        <f t="shared" ref="TQS68" si="23377">TQS60*$C$65*$C68</f>
        <v>0</v>
      </c>
      <c r="TQU68" s="824">
        <f t="shared" ref="TQU68" si="23378">TQU60*$C$65*$C68</f>
        <v>0</v>
      </c>
      <c r="TQW68" s="824">
        <f t="shared" ref="TQW68" si="23379">TQW60*$C$65*$C68</f>
        <v>0</v>
      </c>
      <c r="TQY68" s="824">
        <f t="shared" ref="TQY68" si="23380">TQY60*$C$65*$C68</f>
        <v>0</v>
      </c>
      <c r="TRA68" s="824">
        <f t="shared" ref="TRA68" si="23381">TRA60*$C$65*$C68</f>
        <v>0</v>
      </c>
      <c r="TRC68" s="824">
        <f t="shared" ref="TRC68" si="23382">TRC60*$C$65*$C68</f>
        <v>0</v>
      </c>
      <c r="TRE68" s="824">
        <f t="shared" ref="TRE68" si="23383">TRE60*$C$65*$C68</f>
        <v>0</v>
      </c>
      <c r="TRG68" s="824">
        <f t="shared" ref="TRG68" si="23384">TRG60*$C$65*$C68</f>
        <v>0</v>
      </c>
      <c r="TRI68" s="824">
        <f t="shared" ref="TRI68" si="23385">TRI60*$C$65*$C68</f>
        <v>0</v>
      </c>
      <c r="TRK68" s="824">
        <f t="shared" ref="TRK68" si="23386">TRK60*$C$65*$C68</f>
        <v>0</v>
      </c>
      <c r="TRM68" s="824">
        <f t="shared" ref="TRM68" si="23387">TRM60*$C$65*$C68</f>
        <v>0</v>
      </c>
      <c r="TRO68" s="824">
        <f t="shared" ref="TRO68" si="23388">TRO60*$C$65*$C68</f>
        <v>0</v>
      </c>
      <c r="TRQ68" s="824">
        <f t="shared" ref="TRQ68" si="23389">TRQ60*$C$65*$C68</f>
        <v>0</v>
      </c>
      <c r="TRS68" s="824">
        <f t="shared" ref="TRS68" si="23390">TRS60*$C$65*$C68</f>
        <v>0</v>
      </c>
      <c r="TRU68" s="824">
        <f t="shared" ref="TRU68" si="23391">TRU60*$C$65*$C68</f>
        <v>0</v>
      </c>
      <c r="TRW68" s="824">
        <f t="shared" ref="TRW68" si="23392">TRW60*$C$65*$C68</f>
        <v>0</v>
      </c>
      <c r="TRY68" s="824">
        <f t="shared" ref="TRY68" si="23393">TRY60*$C$65*$C68</f>
        <v>0</v>
      </c>
      <c r="TSA68" s="824">
        <f t="shared" ref="TSA68" si="23394">TSA60*$C$65*$C68</f>
        <v>0</v>
      </c>
      <c r="TSC68" s="824">
        <f t="shared" ref="TSC68" si="23395">TSC60*$C$65*$C68</f>
        <v>0</v>
      </c>
      <c r="TSE68" s="824">
        <f t="shared" ref="TSE68" si="23396">TSE60*$C$65*$C68</f>
        <v>0</v>
      </c>
      <c r="TSG68" s="824">
        <f t="shared" ref="TSG68" si="23397">TSG60*$C$65*$C68</f>
        <v>0</v>
      </c>
      <c r="TSI68" s="824">
        <f t="shared" ref="TSI68" si="23398">TSI60*$C$65*$C68</f>
        <v>0</v>
      </c>
      <c r="TSK68" s="824">
        <f t="shared" ref="TSK68" si="23399">TSK60*$C$65*$C68</f>
        <v>0</v>
      </c>
      <c r="TSM68" s="824">
        <f t="shared" ref="TSM68" si="23400">TSM60*$C$65*$C68</f>
        <v>0</v>
      </c>
      <c r="TSO68" s="824">
        <f t="shared" ref="TSO68" si="23401">TSO60*$C$65*$C68</f>
        <v>0</v>
      </c>
      <c r="TSQ68" s="824">
        <f t="shared" ref="TSQ68" si="23402">TSQ60*$C$65*$C68</f>
        <v>0</v>
      </c>
      <c r="TSS68" s="824">
        <f t="shared" ref="TSS68" si="23403">TSS60*$C$65*$C68</f>
        <v>0</v>
      </c>
      <c r="TSU68" s="824">
        <f t="shared" ref="TSU68" si="23404">TSU60*$C$65*$C68</f>
        <v>0</v>
      </c>
      <c r="TSW68" s="824">
        <f t="shared" ref="TSW68" si="23405">TSW60*$C$65*$C68</f>
        <v>0</v>
      </c>
      <c r="TSY68" s="824">
        <f t="shared" ref="TSY68" si="23406">TSY60*$C$65*$C68</f>
        <v>0</v>
      </c>
      <c r="TTA68" s="824">
        <f t="shared" ref="TTA68" si="23407">TTA60*$C$65*$C68</f>
        <v>0</v>
      </c>
      <c r="TTC68" s="824">
        <f t="shared" ref="TTC68" si="23408">TTC60*$C$65*$C68</f>
        <v>0</v>
      </c>
      <c r="TTE68" s="824">
        <f t="shared" ref="TTE68" si="23409">TTE60*$C$65*$C68</f>
        <v>0</v>
      </c>
      <c r="TTG68" s="824">
        <f t="shared" ref="TTG68" si="23410">TTG60*$C$65*$C68</f>
        <v>0</v>
      </c>
      <c r="TTI68" s="824">
        <f t="shared" ref="TTI68" si="23411">TTI60*$C$65*$C68</f>
        <v>0</v>
      </c>
      <c r="TTK68" s="824">
        <f t="shared" ref="TTK68" si="23412">TTK60*$C$65*$C68</f>
        <v>0</v>
      </c>
      <c r="TTM68" s="824">
        <f t="shared" ref="TTM68" si="23413">TTM60*$C$65*$C68</f>
        <v>0</v>
      </c>
      <c r="TTO68" s="824">
        <f t="shared" ref="TTO68" si="23414">TTO60*$C$65*$C68</f>
        <v>0</v>
      </c>
      <c r="TTQ68" s="824">
        <f t="shared" ref="TTQ68" si="23415">TTQ60*$C$65*$C68</f>
        <v>0</v>
      </c>
      <c r="TTS68" s="824">
        <f t="shared" ref="TTS68" si="23416">TTS60*$C$65*$C68</f>
        <v>0</v>
      </c>
      <c r="TTU68" s="824">
        <f t="shared" ref="TTU68" si="23417">TTU60*$C$65*$C68</f>
        <v>0</v>
      </c>
      <c r="TTW68" s="824">
        <f t="shared" ref="TTW68" si="23418">TTW60*$C$65*$C68</f>
        <v>0</v>
      </c>
      <c r="TTY68" s="824">
        <f t="shared" ref="TTY68" si="23419">TTY60*$C$65*$C68</f>
        <v>0</v>
      </c>
      <c r="TUA68" s="824">
        <f t="shared" ref="TUA68" si="23420">TUA60*$C$65*$C68</f>
        <v>0</v>
      </c>
      <c r="TUC68" s="824">
        <f t="shared" ref="TUC68" si="23421">TUC60*$C$65*$C68</f>
        <v>0</v>
      </c>
      <c r="TUE68" s="824">
        <f t="shared" ref="TUE68" si="23422">TUE60*$C$65*$C68</f>
        <v>0</v>
      </c>
      <c r="TUG68" s="824">
        <f t="shared" ref="TUG68" si="23423">TUG60*$C$65*$C68</f>
        <v>0</v>
      </c>
      <c r="TUI68" s="824">
        <f t="shared" ref="TUI68" si="23424">TUI60*$C$65*$C68</f>
        <v>0</v>
      </c>
      <c r="TUK68" s="824">
        <f t="shared" ref="TUK68" si="23425">TUK60*$C$65*$C68</f>
        <v>0</v>
      </c>
      <c r="TUM68" s="824">
        <f t="shared" ref="TUM68" si="23426">TUM60*$C$65*$C68</f>
        <v>0</v>
      </c>
      <c r="TUO68" s="824">
        <f t="shared" ref="TUO68" si="23427">TUO60*$C$65*$C68</f>
        <v>0</v>
      </c>
      <c r="TUQ68" s="824">
        <f t="shared" ref="TUQ68" si="23428">TUQ60*$C$65*$C68</f>
        <v>0</v>
      </c>
      <c r="TUS68" s="824">
        <f t="shared" ref="TUS68" si="23429">TUS60*$C$65*$C68</f>
        <v>0</v>
      </c>
      <c r="TUU68" s="824">
        <f t="shared" ref="TUU68" si="23430">TUU60*$C$65*$C68</f>
        <v>0</v>
      </c>
      <c r="TUW68" s="824">
        <f t="shared" ref="TUW68" si="23431">TUW60*$C$65*$C68</f>
        <v>0</v>
      </c>
      <c r="TUY68" s="824">
        <f t="shared" ref="TUY68" si="23432">TUY60*$C$65*$C68</f>
        <v>0</v>
      </c>
      <c r="TVA68" s="824">
        <f t="shared" ref="TVA68" si="23433">TVA60*$C$65*$C68</f>
        <v>0</v>
      </c>
      <c r="TVC68" s="824">
        <f t="shared" ref="TVC68" si="23434">TVC60*$C$65*$C68</f>
        <v>0</v>
      </c>
      <c r="TVE68" s="824">
        <f t="shared" ref="TVE68" si="23435">TVE60*$C$65*$C68</f>
        <v>0</v>
      </c>
      <c r="TVG68" s="824">
        <f t="shared" ref="TVG68" si="23436">TVG60*$C$65*$C68</f>
        <v>0</v>
      </c>
      <c r="TVI68" s="824">
        <f t="shared" ref="TVI68" si="23437">TVI60*$C$65*$C68</f>
        <v>0</v>
      </c>
      <c r="TVK68" s="824">
        <f t="shared" ref="TVK68" si="23438">TVK60*$C$65*$C68</f>
        <v>0</v>
      </c>
      <c r="TVM68" s="824">
        <f t="shared" ref="TVM68" si="23439">TVM60*$C$65*$C68</f>
        <v>0</v>
      </c>
      <c r="TVO68" s="824">
        <f t="shared" ref="TVO68" si="23440">TVO60*$C$65*$C68</f>
        <v>0</v>
      </c>
      <c r="TVQ68" s="824">
        <f t="shared" ref="TVQ68" si="23441">TVQ60*$C$65*$C68</f>
        <v>0</v>
      </c>
      <c r="TVS68" s="824">
        <f t="shared" ref="TVS68" si="23442">TVS60*$C$65*$C68</f>
        <v>0</v>
      </c>
      <c r="TVU68" s="824">
        <f t="shared" ref="TVU68" si="23443">TVU60*$C$65*$C68</f>
        <v>0</v>
      </c>
      <c r="TVW68" s="824">
        <f t="shared" ref="TVW68" si="23444">TVW60*$C$65*$C68</f>
        <v>0</v>
      </c>
      <c r="TVY68" s="824">
        <f t="shared" ref="TVY68" si="23445">TVY60*$C$65*$C68</f>
        <v>0</v>
      </c>
      <c r="TWA68" s="824">
        <f t="shared" ref="TWA68" si="23446">TWA60*$C$65*$C68</f>
        <v>0</v>
      </c>
      <c r="TWC68" s="824">
        <f t="shared" ref="TWC68" si="23447">TWC60*$C$65*$C68</f>
        <v>0</v>
      </c>
      <c r="TWE68" s="824">
        <f t="shared" ref="TWE68" si="23448">TWE60*$C$65*$C68</f>
        <v>0</v>
      </c>
      <c r="TWG68" s="824">
        <f t="shared" ref="TWG68" si="23449">TWG60*$C$65*$C68</f>
        <v>0</v>
      </c>
      <c r="TWI68" s="824">
        <f t="shared" ref="TWI68" si="23450">TWI60*$C$65*$C68</f>
        <v>0</v>
      </c>
      <c r="TWK68" s="824">
        <f t="shared" ref="TWK68" si="23451">TWK60*$C$65*$C68</f>
        <v>0</v>
      </c>
      <c r="TWM68" s="824">
        <f t="shared" ref="TWM68" si="23452">TWM60*$C$65*$C68</f>
        <v>0</v>
      </c>
      <c r="TWO68" s="824">
        <f t="shared" ref="TWO68" si="23453">TWO60*$C$65*$C68</f>
        <v>0</v>
      </c>
      <c r="TWQ68" s="824">
        <f t="shared" ref="TWQ68" si="23454">TWQ60*$C$65*$C68</f>
        <v>0</v>
      </c>
      <c r="TWS68" s="824">
        <f t="shared" ref="TWS68" si="23455">TWS60*$C$65*$C68</f>
        <v>0</v>
      </c>
      <c r="TWU68" s="824">
        <f t="shared" ref="TWU68" si="23456">TWU60*$C$65*$C68</f>
        <v>0</v>
      </c>
      <c r="TWW68" s="824">
        <f t="shared" ref="TWW68" si="23457">TWW60*$C$65*$C68</f>
        <v>0</v>
      </c>
      <c r="TWY68" s="824">
        <f t="shared" ref="TWY68" si="23458">TWY60*$C$65*$C68</f>
        <v>0</v>
      </c>
      <c r="TXA68" s="824">
        <f t="shared" ref="TXA68" si="23459">TXA60*$C$65*$C68</f>
        <v>0</v>
      </c>
      <c r="TXC68" s="824">
        <f t="shared" ref="TXC68" si="23460">TXC60*$C$65*$C68</f>
        <v>0</v>
      </c>
      <c r="TXE68" s="824">
        <f t="shared" ref="TXE68" si="23461">TXE60*$C$65*$C68</f>
        <v>0</v>
      </c>
      <c r="TXG68" s="824">
        <f t="shared" ref="TXG68" si="23462">TXG60*$C$65*$C68</f>
        <v>0</v>
      </c>
      <c r="TXI68" s="824">
        <f t="shared" ref="TXI68" si="23463">TXI60*$C$65*$C68</f>
        <v>0</v>
      </c>
      <c r="TXK68" s="824">
        <f t="shared" ref="TXK68" si="23464">TXK60*$C$65*$C68</f>
        <v>0</v>
      </c>
      <c r="TXM68" s="824">
        <f t="shared" ref="TXM68" si="23465">TXM60*$C$65*$C68</f>
        <v>0</v>
      </c>
      <c r="TXO68" s="824">
        <f t="shared" ref="TXO68" si="23466">TXO60*$C$65*$C68</f>
        <v>0</v>
      </c>
      <c r="TXQ68" s="824">
        <f t="shared" ref="TXQ68" si="23467">TXQ60*$C$65*$C68</f>
        <v>0</v>
      </c>
      <c r="TXS68" s="824">
        <f t="shared" ref="TXS68" si="23468">TXS60*$C$65*$C68</f>
        <v>0</v>
      </c>
      <c r="TXU68" s="824">
        <f t="shared" ref="TXU68" si="23469">TXU60*$C$65*$C68</f>
        <v>0</v>
      </c>
      <c r="TXW68" s="824">
        <f t="shared" ref="TXW68" si="23470">TXW60*$C$65*$C68</f>
        <v>0</v>
      </c>
      <c r="TXY68" s="824">
        <f t="shared" ref="TXY68" si="23471">TXY60*$C$65*$C68</f>
        <v>0</v>
      </c>
      <c r="TYA68" s="824">
        <f t="shared" ref="TYA68" si="23472">TYA60*$C$65*$C68</f>
        <v>0</v>
      </c>
      <c r="TYC68" s="824">
        <f t="shared" ref="TYC68" si="23473">TYC60*$C$65*$C68</f>
        <v>0</v>
      </c>
      <c r="TYE68" s="824">
        <f t="shared" ref="TYE68" si="23474">TYE60*$C$65*$C68</f>
        <v>0</v>
      </c>
      <c r="TYG68" s="824">
        <f t="shared" ref="TYG68" si="23475">TYG60*$C$65*$C68</f>
        <v>0</v>
      </c>
      <c r="TYI68" s="824">
        <f t="shared" ref="TYI68" si="23476">TYI60*$C$65*$C68</f>
        <v>0</v>
      </c>
      <c r="TYK68" s="824">
        <f t="shared" ref="TYK68" si="23477">TYK60*$C$65*$C68</f>
        <v>0</v>
      </c>
      <c r="TYM68" s="824">
        <f t="shared" ref="TYM68" si="23478">TYM60*$C$65*$C68</f>
        <v>0</v>
      </c>
      <c r="TYO68" s="824">
        <f t="shared" ref="TYO68" si="23479">TYO60*$C$65*$C68</f>
        <v>0</v>
      </c>
      <c r="TYQ68" s="824">
        <f t="shared" ref="TYQ68" si="23480">TYQ60*$C$65*$C68</f>
        <v>0</v>
      </c>
      <c r="TYS68" s="824">
        <f t="shared" ref="TYS68" si="23481">TYS60*$C$65*$C68</f>
        <v>0</v>
      </c>
      <c r="TYU68" s="824">
        <f t="shared" ref="TYU68" si="23482">TYU60*$C$65*$C68</f>
        <v>0</v>
      </c>
      <c r="TYW68" s="824">
        <f t="shared" ref="TYW68" si="23483">TYW60*$C$65*$C68</f>
        <v>0</v>
      </c>
      <c r="TYY68" s="824">
        <f t="shared" ref="TYY68" si="23484">TYY60*$C$65*$C68</f>
        <v>0</v>
      </c>
      <c r="TZA68" s="824">
        <f t="shared" ref="TZA68" si="23485">TZA60*$C$65*$C68</f>
        <v>0</v>
      </c>
      <c r="TZC68" s="824">
        <f t="shared" ref="TZC68" si="23486">TZC60*$C$65*$C68</f>
        <v>0</v>
      </c>
      <c r="TZE68" s="824">
        <f t="shared" ref="TZE68" si="23487">TZE60*$C$65*$C68</f>
        <v>0</v>
      </c>
      <c r="TZG68" s="824">
        <f t="shared" ref="TZG68" si="23488">TZG60*$C$65*$C68</f>
        <v>0</v>
      </c>
      <c r="TZI68" s="824">
        <f t="shared" ref="TZI68" si="23489">TZI60*$C$65*$C68</f>
        <v>0</v>
      </c>
      <c r="TZK68" s="824">
        <f t="shared" ref="TZK68" si="23490">TZK60*$C$65*$C68</f>
        <v>0</v>
      </c>
      <c r="TZM68" s="824">
        <f t="shared" ref="TZM68" si="23491">TZM60*$C$65*$C68</f>
        <v>0</v>
      </c>
      <c r="TZO68" s="824">
        <f t="shared" ref="TZO68" si="23492">TZO60*$C$65*$C68</f>
        <v>0</v>
      </c>
      <c r="TZQ68" s="824">
        <f t="shared" ref="TZQ68" si="23493">TZQ60*$C$65*$C68</f>
        <v>0</v>
      </c>
      <c r="TZS68" s="824">
        <f t="shared" ref="TZS68" si="23494">TZS60*$C$65*$C68</f>
        <v>0</v>
      </c>
      <c r="TZU68" s="824">
        <f t="shared" ref="TZU68" si="23495">TZU60*$C$65*$C68</f>
        <v>0</v>
      </c>
      <c r="TZW68" s="824">
        <f t="shared" ref="TZW68" si="23496">TZW60*$C$65*$C68</f>
        <v>0</v>
      </c>
      <c r="TZY68" s="824">
        <f t="shared" ref="TZY68" si="23497">TZY60*$C$65*$C68</f>
        <v>0</v>
      </c>
      <c r="UAA68" s="824">
        <f t="shared" ref="UAA68" si="23498">UAA60*$C$65*$C68</f>
        <v>0</v>
      </c>
      <c r="UAC68" s="824">
        <f t="shared" ref="UAC68" si="23499">UAC60*$C$65*$C68</f>
        <v>0</v>
      </c>
      <c r="UAE68" s="824">
        <f t="shared" ref="UAE68" si="23500">UAE60*$C$65*$C68</f>
        <v>0</v>
      </c>
      <c r="UAG68" s="824">
        <f t="shared" ref="UAG68" si="23501">UAG60*$C$65*$C68</f>
        <v>0</v>
      </c>
      <c r="UAI68" s="824">
        <f t="shared" ref="UAI68" si="23502">UAI60*$C$65*$C68</f>
        <v>0</v>
      </c>
      <c r="UAK68" s="824">
        <f t="shared" ref="UAK68" si="23503">UAK60*$C$65*$C68</f>
        <v>0</v>
      </c>
      <c r="UAM68" s="824">
        <f t="shared" ref="UAM68" si="23504">UAM60*$C$65*$C68</f>
        <v>0</v>
      </c>
      <c r="UAO68" s="824">
        <f t="shared" ref="UAO68" si="23505">UAO60*$C$65*$C68</f>
        <v>0</v>
      </c>
      <c r="UAQ68" s="824">
        <f t="shared" ref="UAQ68" si="23506">UAQ60*$C$65*$C68</f>
        <v>0</v>
      </c>
      <c r="UAS68" s="824">
        <f t="shared" ref="UAS68" si="23507">UAS60*$C$65*$C68</f>
        <v>0</v>
      </c>
      <c r="UAU68" s="824">
        <f t="shared" ref="UAU68" si="23508">UAU60*$C$65*$C68</f>
        <v>0</v>
      </c>
      <c r="UAW68" s="824">
        <f t="shared" ref="UAW68" si="23509">UAW60*$C$65*$C68</f>
        <v>0</v>
      </c>
      <c r="UAY68" s="824">
        <f t="shared" ref="UAY68" si="23510">UAY60*$C$65*$C68</f>
        <v>0</v>
      </c>
      <c r="UBA68" s="824">
        <f t="shared" ref="UBA68" si="23511">UBA60*$C$65*$C68</f>
        <v>0</v>
      </c>
      <c r="UBC68" s="824">
        <f t="shared" ref="UBC68" si="23512">UBC60*$C$65*$C68</f>
        <v>0</v>
      </c>
      <c r="UBE68" s="824">
        <f t="shared" ref="UBE68" si="23513">UBE60*$C$65*$C68</f>
        <v>0</v>
      </c>
      <c r="UBG68" s="824">
        <f t="shared" ref="UBG68" si="23514">UBG60*$C$65*$C68</f>
        <v>0</v>
      </c>
      <c r="UBI68" s="824">
        <f t="shared" ref="UBI68" si="23515">UBI60*$C$65*$C68</f>
        <v>0</v>
      </c>
      <c r="UBK68" s="824">
        <f t="shared" ref="UBK68" si="23516">UBK60*$C$65*$C68</f>
        <v>0</v>
      </c>
      <c r="UBM68" s="824">
        <f t="shared" ref="UBM68" si="23517">UBM60*$C$65*$C68</f>
        <v>0</v>
      </c>
      <c r="UBO68" s="824">
        <f t="shared" ref="UBO68" si="23518">UBO60*$C$65*$C68</f>
        <v>0</v>
      </c>
      <c r="UBQ68" s="824">
        <f t="shared" ref="UBQ68" si="23519">UBQ60*$C$65*$C68</f>
        <v>0</v>
      </c>
      <c r="UBS68" s="824">
        <f t="shared" ref="UBS68" si="23520">UBS60*$C$65*$C68</f>
        <v>0</v>
      </c>
      <c r="UBU68" s="824">
        <f t="shared" ref="UBU68" si="23521">UBU60*$C$65*$C68</f>
        <v>0</v>
      </c>
      <c r="UBW68" s="824">
        <f t="shared" ref="UBW68" si="23522">UBW60*$C$65*$C68</f>
        <v>0</v>
      </c>
      <c r="UBY68" s="824">
        <f t="shared" ref="UBY68" si="23523">UBY60*$C$65*$C68</f>
        <v>0</v>
      </c>
      <c r="UCA68" s="824">
        <f t="shared" ref="UCA68" si="23524">UCA60*$C$65*$C68</f>
        <v>0</v>
      </c>
      <c r="UCC68" s="824">
        <f t="shared" ref="UCC68" si="23525">UCC60*$C$65*$C68</f>
        <v>0</v>
      </c>
      <c r="UCE68" s="824">
        <f t="shared" ref="UCE68" si="23526">UCE60*$C$65*$C68</f>
        <v>0</v>
      </c>
      <c r="UCG68" s="824">
        <f t="shared" ref="UCG68" si="23527">UCG60*$C$65*$C68</f>
        <v>0</v>
      </c>
      <c r="UCI68" s="824">
        <f t="shared" ref="UCI68" si="23528">UCI60*$C$65*$C68</f>
        <v>0</v>
      </c>
      <c r="UCK68" s="824">
        <f t="shared" ref="UCK68" si="23529">UCK60*$C$65*$C68</f>
        <v>0</v>
      </c>
      <c r="UCM68" s="824">
        <f t="shared" ref="UCM68" si="23530">UCM60*$C$65*$C68</f>
        <v>0</v>
      </c>
      <c r="UCO68" s="824">
        <f t="shared" ref="UCO68" si="23531">UCO60*$C$65*$C68</f>
        <v>0</v>
      </c>
      <c r="UCQ68" s="824">
        <f t="shared" ref="UCQ68" si="23532">UCQ60*$C$65*$C68</f>
        <v>0</v>
      </c>
      <c r="UCS68" s="824">
        <f t="shared" ref="UCS68" si="23533">UCS60*$C$65*$C68</f>
        <v>0</v>
      </c>
      <c r="UCU68" s="824">
        <f t="shared" ref="UCU68" si="23534">UCU60*$C$65*$C68</f>
        <v>0</v>
      </c>
      <c r="UCW68" s="824">
        <f t="shared" ref="UCW68" si="23535">UCW60*$C$65*$C68</f>
        <v>0</v>
      </c>
      <c r="UCY68" s="824">
        <f t="shared" ref="UCY68" si="23536">UCY60*$C$65*$C68</f>
        <v>0</v>
      </c>
      <c r="UDA68" s="824">
        <f t="shared" ref="UDA68" si="23537">UDA60*$C$65*$C68</f>
        <v>0</v>
      </c>
      <c r="UDC68" s="824">
        <f t="shared" ref="UDC68" si="23538">UDC60*$C$65*$C68</f>
        <v>0</v>
      </c>
      <c r="UDE68" s="824">
        <f t="shared" ref="UDE68" si="23539">UDE60*$C$65*$C68</f>
        <v>0</v>
      </c>
      <c r="UDG68" s="824">
        <f t="shared" ref="UDG68" si="23540">UDG60*$C$65*$C68</f>
        <v>0</v>
      </c>
      <c r="UDI68" s="824">
        <f t="shared" ref="UDI68" si="23541">UDI60*$C$65*$C68</f>
        <v>0</v>
      </c>
      <c r="UDK68" s="824">
        <f t="shared" ref="UDK68" si="23542">UDK60*$C$65*$C68</f>
        <v>0</v>
      </c>
      <c r="UDM68" s="824">
        <f t="shared" ref="UDM68" si="23543">UDM60*$C$65*$C68</f>
        <v>0</v>
      </c>
      <c r="UDO68" s="824">
        <f t="shared" ref="UDO68" si="23544">UDO60*$C$65*$C68</f>
        <v>0</v>
      </c>
      <c r="UDQ68" s="824">
        <f t="shared" ref="UDQ68" si="23545">UDQ60*$C$65*$C68</f>
        <v>0</v>
      </c>
      <c r="UDS68" s="824">
        <f t="shared" ref="UDS68" si="23546">UDS60*$C$65*$C68</f>
        <v>0</v>
      </c>
      <c r="UDU68" s="824">
        <f t="shared" ref="UDU68" si="23547">UDU60*$C$65*$C68</f>
        <v>0</v>
      </c>
      <c r="UDW68" s="824">
        <f t="shared" ref="UDW68" si="23548">UDW60*$C$65*$C68</f>
        <v>0</v>
      </c>
      <c r="UDY68" s="824">
        <f t="shared" ref="UDY68" si="23549">UDY60*$C$65*$C68</f>
        <v>0</v>
      </c>
      <c r="UEA68" s="824">
        <f t="shared" ref="UEA68" si="23550">UEA60*$C$65*$C68</f>
        <v>0</v>
      </c>
      <c r="UEC68" s="824">
        <f t="shared" ref="UEC68" si="23551">UEC60*$C$65*$C68</f>
        <v>0</v>
      </c>
      <c r="UEE68" s="824">
        <f t="shared" ref="UEE68" si="23552">UEE60*$C$65*$C68</f>
        <v>0</v>
      </c>
      <c r="UEG68" s="824">
        <f t="shared" ref="UEG68" si="23553">UEG60*$C$65*$C68</f>
        <v>0</v>
      </c>
      <c r="UEI68" s="824">
        <f t="shared" ref="UEI68" si="23554">UEI60*$C$65*$C68</f>
        <v>0</v>
      </c>
      <c r="UEK68" s="824">
        <f t="shared" ref="UEK68" si="23555">UEK60*$C$65*$C68</f>
        <v>0</v>
      </c>
      <c r="UEM68" s="824">
        <f t="shared" ref="UEM68" si="23556">UEM60*$C$65*$C68</f>
        <v>0</v>
      </c>
      <c r="UEO68" s="824">
        <f t="shared" ref="UEO68" si="23557">UEO60*$C$65*$C68</f>
        <v>0</v>
      </c>
      <c r="UEQ68" s="824">
        <f t="shared" ref="UEQ68" si="23558">UEQ60*$C$65*$C68</f>
        <v>0</v>
      </c>
      <c r="UES68" s="824">
        <f t="shared" ref="UES68" si="23559">UES60*$C$65*$C68</f>
        <v>0</v>
      </c>
      <c r="UEU68" s="824">
        <f t="shared" ref="UEU68" si="23560">UEU60*$C$65*$C68</f>
        <v>0</v>
      </c>
      <c r="UEW68" s="824">
        <f t="shared" ref="UEW68" si="23561">UEW60*$C$65*$C68</f>
        <v>0</v>
      </c>
      <c r="UEY68" s="824">
        <f t="shared" ref="UEY68" si="23562">UEY60*$C$65*$C68</f>
        <v>0</v>
      </c>
      <c r="UFA68" s="824">
        <f t="shared" ref="UFA68" si="23563">UFA60*$C$65*$C68</f>
        <v>0</v>
      </c>
      <c r="UFC68" s="824">
        <f t="shared" ref="UFC68" si="23564">UFC60*$C$65*$C68</f>
        <v>0</v>
      </c>
      <c r="UFE68" s="824">
        <f t="shared" ref="UFE68" si="23565">UFE60*$C$65*$C68</f>
        <v>0</v>
      </c>
      <c r="UFG68" s="824">
        <f t="shared" ref="UFG68" si="23566">UFG60*$C$65*$C68</f>
        <v>0</v>
      </c>
      <c r="UFI68" s="824">
        <f t="shared" ref="UFI68" si="23567">UFI60*$C$65*$C68</f>
        <v>0</v>
      </c>
      <c r="UFK68" s="824">
        <f t="shared" ref="UFK68" si="23568">UFK60*$C$65*$C68</f>
        <v>0</v>
      </c>
      <c r="UFM68" s="824">
        <f t="shared" ref="UFM68" si="23569">UFM60*$C$65*$C68</f>
        <v>0</v>
      </c>
      <c r="UFO68" s="824">
        <f t="shared" ref="UFO68" si="23570">UFO60*$C$65*$C68</f>
        <v>0</v>
      </c>
      <c r="UFQ68" s="824">
        <f t="shared" ref="UFQ68" si="23571">UFQ60*$C$65*$C68</f>
        <v>0</v>
      </c>
      <c r="UFS68" s="824">
        <f t="shared" ref="UFS68" si="23572">UFS60*$C$65*$C68</f>
        <v>0</v>
      </c>
      <c r="UFU68" s="824">
        <f t="shared" ref="UFU68" si="23573">UFU60*$C$65*$C68</f>
        <v>0</v>
      </c>
      <c r="UFW68" s="824">
        <f t="shared" ref="UFW68" si="23574">UFW60*$C$65*$C68</f>
        <v>0</v>
      </c>
      <c r="UFY68" s="824">
        <f t="shared" ref="UFY68" si="23575">UFY60*$C$65*$C68</f>
        <v>0</v>
      </c>
      <c r="UGA68" s="824">
        <f t="shared" ref="UGA68" si="23576">UGA60*$C$65*$C68</f>
        <v>0</v>
      </c>
      <c r="UGC68" s="824">
        <f t="shared" ref="UGC68" si="23577">UGC60*$C$65*$C68</f>
        <v>0</v>
      </c>
      <c r="UGE68" s="824">
        <f t="shared" ref="UGE68" si="23578">UGE60*$C$65*$C68</f>
        <v>0</v>
      </c>
      <c r="UGG68" s="824">
        <f t="shared" ref="UGG68" si="23579">UGG60*$C$65*$C68</f>
        <v>0</v>
      </c>
      <c r="UGI68" s="824">
        <f t="shared" ref="UGI68" si="23580">UGI60*$C$65*$C68</f>
        <v>0</v>
      </c>
      <c r="UGK68" s="824">
        <f t="shared" ref="UGK68" si="23581">UGK60*$C$65*$C68</f>
        <v>0</v>
      </c>
      <c r="UGM68" s="824">
        <f t="shared" ref="UGM68" si="23582">UGM60*$C$65*$C68</f>
        <v>0</v>
      </c>
      <c r="UGO68" s="824">
        <f t="shared" ref="UGO68" si="23583">UGO60*$C$65*$C68</f>
        <v>0</v>
      </c>
      <c r="UGQ68" s="824">
        <f t="shared" ref="UGQ68" si="23584">UGQ60*$C$65*$C68</f>
        <v>0</v>
      </c>
      <c r="UGS68" s="824">
        <f t="shared" ref="UGS68" si="23585">UGS60*$C$65*$C68</f>
        <v>0</v>
      </c>
      <c r="UGU68" s="824">
        <f t="shared" ref="UGU68" si="23586">UGU60*$C$65*$C68</f>
        <v>0</v>
      </c>
      <c r="UGW68" s="824">
        <f t="shared" ref="UGW68" si="23587">UGW60*$C$65*$C68</f>
        <v>0</v>
      </c>
      <c r="UGY68" s="824">
        <f t="shared" ref="UGY68" si="23588">UGY60*$C$65*$C68</f>
        <v>0</v>
      </c>
      <c r="UHA68" s="824">
        <f t="shared" ref="UHA68" si="23589">UHA60*$C$65*$C68</f>
        <v>0</v>
      </c>
      <c r="UHC68" s="824">
        <f t="shared" ref="UHC68" si="23590">UHC60*$C$65*$C68</f>
        <v>0</v>
      </c>
      <c r="UHE68" s="824">
        <f t="shared" ref="UHE68" si="23591">UHE60*$C$65*$C68</f>
        <v>0</v>
      </c>
      <c r="UHG68" s="824">
        <f t="shared" ref="UHG68" si="23592">UHG60*$C$65*$C68</f>
        <v>0</v>
      </c>
      <c r="UHI68" s="824">
        <f t="shared" ref="UHI68" si="23593">UHI60*$C$65*$C68</f>
        <v>0</v>
      </c>
      <c r="UHK68" s="824">
        <f t="shared" ref="UHK68" si="23594">UHK60*$C$65*$C68</f>
        <v>0</v>
      </c>
      <c r="UHM68" s="824">
        <f t="shared" ref="UHM68" si="23595">UHM60*$C$65*$C68</f>
        <v>0</v>
      </c>
      <c r="UHO68" s="824">
        <f t="shared" ref="UHO68" si="23596">UHO60*$C$65*$C68</f>
        <v>0</v>
      </c>
      <c r="UHQ68" s="824">
        <f t="shared" ref="UHQ68" si="23597">UHQ60*$C$65*$C68</f>
        <v>0</v>
      </c>
      <c r="UHS68" s="824">
        <f t="shared" ref="UHS68" si="23598">UHS60*$C$65*$C68</f>
        <v>0</v>
      </c>
      <c r="UHU68" s="824">
        <f t="shared" ref="UHU68" si="23599">UHU60*$C$65*$C68</f>
        <v>0</v>
      </c>
      <c r="UHW68" s="824">
        <f t="shared" ref="UHW68" si="23600">UHW60*$C$65*$C68</f>
        <v>0</v>
      </c>
      <c r="UHY68" s="824">
        <f t="shared" ref="UHY68" si="23601">UHY60*$C$65*$C68</f>
        <v>0</v>
      </c>
      <c r="UIA68" s="824">
        <f t="shared" ref="UIA68" si="23602">UIA60*$C$65*$C68</f>
        <v>0</v>
      </c>
      <c r="UIC68" s="824">
        <f t="shared" ref="UIC68" si="23603">UIC60*$C$65*$C68</f>
        <v>0</v>
      </c>
      <c r="UIE68" s="824">
        <f t="shared" ref="UIE68" si="23604">UIE60*$C$65*$C68</f>
        <v>0</v>
      </c>
      <c r="UIG68" s="824">
        <f t="shared" ref="UIG68" si="23605">UIG60*$C$65*$C68</f>
        <v>0</v>
      </c>
      <c r="UII68" s="824">
        <f t="shared" ref="UII68" si="23606">UII60*$C$65*$C68</f>
        <v>0</v>
      </c>
      <c r="UIK68" s="824">
        <f t="shared" ref="UIK68" si="23607">UIK60*$C$65*$C68</f>
        <v>0</v>
      </c>
      <c r="UIM68" s="824">
        <f t="shared" ref="UIM68" si="23608">UIM60*$C$65*$C68</f>
        <v>0</v>
      </c>
      <c r="UIO68" s="824">
        <f t="shared" ref="UIO68" si="23609">UIO60*$C$65*$C68</f>
        <v>0</v>
      </c>
      <c r="UIQ68" s="824">
        <f t="shared" ref="UIQ68" si="23610">UIQ60*$C$65*$C68</f>
        <v>0</v>
      </c>
      <c r="UIS68" s="824">
        <f t="shared" ref="UIS68" si="23611">UIS60*$C$65*$C68</f>
        <v>0</v>
      </c>
      <c r="UIU68" s="824">
        <f t="shared" ref="UIU68" si="23612">UIU60*$C$65*$C68</f>
        <v>0</v>
      </c>
      <c r="UIW68" s="824">
        <f t="shared" ref="UIW68" si="23613">UIW60*$C$65*$C68</f>
        <v>0</v>
      </c>
      <c r="UIY68" s="824">
        <f t="shared" ref="UIY68" si="23614">UIY60*$C$65*$C68</f>
        <v>0</v>
      </c>
      <c r="UJA68" s="824">
        <f t="shared" ref="UJA68" si="23615">UJA60*$C$65*$C68</f>
        <v>0</v>
      </c>
      <c r="UJC68" s="824">
        <f t="shared" ref="UJC68" si="23616">UJC60*$C$65*$C68</f>
        <v>0</v>
      </c>
      <c r="UJE68" s="824">
        <f t="shared" ref="UJE68" si="23617">UJE60*$C$65*$C68</f>
        <v>0</v>
      </c>
      <c r="UJG68" s="824">
        <f t="shared" ref="UJG68" si="23618">UJG60*$C$65*$C68</f>
        <v>0</v>
      </c>
      <c r="UJI68" s="824">
        <f t="shared" ref="UJI68" si="23619">UJI60*$C$65*$C68</f>
        <v>0</v>
      </c>
      <c r="UJK68" s="824">
        <f t="shared" ref="UJK68" si="23620">UJK60*$C$65*$C68</f>
        <v>0</v>
      </c>
      <c r="UJM68" s="824">
        <f t="shared" ref="UJM68" si="23621">UJM60*$C$65*$C68</f>
        <v>0</v>
      </c>
      <c r="UJO68" s="824">
        <f t="shared" ref="UJO68" si="23622">UJO60*$C$65*$C68</f>
        <v>0</v>
      </c>
      <c r="UJQ68" s="824">
        <f t="shared" ref="UJQ68" si="23623">UJQ60*$C$65*$C68</f>
        <v>0</v>
      </c>
      <c r="UJS68" s="824">
        <f t="shared" ref="UJS68" si="23624">UJS60*$C$65*$C68</f>
        <v>0</v>
      </c>
      <c r="UJU68" s="824">
        <f t="shared" ref="UJU68" si="23625">UJU60*$C$65*$C68</f>
        <v>0</v>
      </c>
      <c r="UJW68" s="824">
        <f t="shared" ref="UJW68" si="23626">UJW60*$C$65*$C68</f>
        <v>0</v>
      </c>
      <c r="UJY68" s="824">
        <f t="shared" ref="UJY68" si="23627">UJY60*$C$65*$C68</f>
        <v>0</v>
      </c>
      <c r="UKA68" s="824">
        <f t="shared" ref="UKA68" si="23628">UKA60*$C$65*$C68</f>
        <v>0</v>
      </c>
      <c r="UKC68" s="824">
        <f t="shared" ref="UKC68" si="23629">UKC60*$C$65*$C68</f>
        <v>0</v>
      </c>
      <c r="UKE68" s="824">
        <f t="shared" ref="UKE68" si="23630">UKE60*$C$65*$C68</f>
        <v>0</v>
      </c>
      <c r="UKG68" s="824">
        <f t="shared" ref="UKG68" si="23631">UKG60*$C$65*$C68</f>
        <v>0</v>
      </c>
      <c r="UKI68" s="824">
        <f t="shared" ref="UKI68" si="23632">UKI60*$C$65*$C68</f>
        <v>0</v>
      </c>
      <c r="UKK68" s="824">
        <f t="shared" ref="UKK68" si="23633">UKK60*$C$65*$C68</f>
        <v>0</v>
      </c>
      <c r="UKM68" s="824">
        <f t="shared" ref="UKM68" si="23634">UKM60*$C$65*$C68</f>
        <v>0</v>
      </c>
      <c r="UKO68" s="824">
        <f t="shared" ref="UKO68" si="23635">UKO60*$C$65*$C68</f>
        <v>0</v>
      </c>
      <c r="UKQ68" s="824">
        <f t="shared" ref="UKQ68" si="23636">UKQ60*$C$65*$C68</f>
        <v>0</v>
      </c>
      <c r="UKS68" s="824">
        <f t="shared" ref="UKS68" si="23637">UKS60*$C$65*$C68</f>
        <v>0</v>
      </c>
      <c r="UKU68" s="824">
        <f t="shared" ref="UKU68" si="23638">UKU60*$C$65*$C68</f>
        <v>0</v>
      </c>
      <c r="UKW68" s="824">
        <f t="shared" ref="UKW68" si="23639">UKW60*$C$65*$C68</f>
        <v>0</v>
      </c>
      <c r="UKY68" s="824">
        <f t="shared" ref="UKY68" si="23640">UKY60*$C$65*$C68</f>
        <v>0</v>
      </c>
      <c r="ULA68" s="824">
        <f t="shared" ref="ULA68" si="23641">ULA60*$C$65*$C68</f>
        <v>0</v>
      </c>
      <c r="ULC68" s="824">
        <f t="shared" ref="ULC68" si="23642">ULC60*$C$65*$C68</f>
        <v>0</v>
      </c>
      <c r="ULE68" s="824">
        <f t="shared" ref="ULE68" si="23643">ULE60*$C$65*$C68</f>
        <v>0</v>
      </c>
      <c r="ULG68" s="824">
        <f t="shared" ref="ULG68" si="23644">ULG60*$C$65*$C68</f>
        <v>0</v>
      </c>
      <c r="ULI68" s="824">
        <f t="shared" ref="ULI68" si="23645">ULI60*$C$65*$C68</f>
        <v>0</v>
      </c>
      <c r="ULK68" s="824">
        <f t="shared" ref="ULK68" si="23646">ULK60*$C$65*$C68</f>
        <v>0</v>
      </c>
      <c r="ULM68" s="824">
        <f t="shared" ref="ULM68" si="23647">ULM60*$C$65*$C68</f>
        <v>0</v>
      </c>
      <c r="ULO68" s="824">
        <f t="shared" ref="ULO68" si="23648">ULO60*$C$65*$C68</f>
        <v>0</v>
      </c>
      <c r="ULQ68" s="824">
        <f t="shared" ref="ULQ68" si="23649">ULQ60*$C$65*$C68</f>
        <v>0</v>
      </c>
      <c r="ULS68" s="824">
        <f t="shared" ref="ULS68" si="23650">ULS60*$C$65*$C68</f>
        <v>0</v>
      </c>
      <c r="ULU68" s="824">
        <f t="shared" ref="ULU68" si="23651">ULU60*$C$65*$C68</f>
        <v>0</v>
      </c>
      <c r="ULW68" s="824">
        <f t="shared" ref="ULW68" si="23652">ULW60*$C$65*$C68</f>
        <v>0</v>
      </c>
      <c r="ULY68" s="824">
        <f t="shared" ref="ULY68" si="23653">ULY60*$C$65*$C68</f>
        <v>0</v>
      </c>
      <c r="UMA68" s="824">
        <f t="shared" ref="UMA68" si="23654">UMA60*$C$65*$C68</f>
        <v>0</v>
      </c>
      <c r="UMC68" s="824">
        <f t="shared" ref="UMC68" si="23655">UMC60*$C$65*$C68</f>
        <v>0</v>
      </c>
      <c r="UME68" s="824">
        <f t="shared" ref="UME68" si="23656">UME60*$C$65*$C68</f>
        <v>0</v>
      </c>
      <c r="UMG68" s="824">
        <f t="shared" ref="UMG68" si="23657">UMG60*$C$65*$C68</f>
        <v>0</v>
      </c>
      <c r="UMI68" s="824">
        <f t="shared" ref="UMI68" si="23658">UMI60*$C$65*$C68</f>
        <v>0</v>
      </c>
      <c r="UMK68" s="824">
        <f t="shared" ref="UMK68" si="23659">UMK60*$C$65*$C68</f>
        <v>0</v>
      </c>
      <c r="UMM68" s="824">
        <f t="shared" ref="UMM68" si="23660">UMM60*$C$65*$C68</f>
        <v>0</v>
      </c>
      <c r="UMO68" s="824">
        <f t="shared" ref="UMO68" si="23661">UMO60*$C$65*$C68</f>
        <v>0</v>
      </c>
      <c r="UMQ68" s="824">
        <f t="shared" ref="UMQ68" si="23662">UMQ60*$C$65*$C68</f>
        <v>0</v>
      </c>
      <c r="UMS68" s="824">
        <f t="shared" ref="UMS68" si="23663">UMS60*$C$65*$C68</f>
        <v>0</v>
      </c>
      <c r="UMU68" s="824">
        <f t="shared" ref="UMU68" si="23664">UMU60*$C$65*$C68</f>
        <v>0</v>
      </c>
      <c r="UMW68" s="824">
        <f t="shared" ref="UMW68" si="23665">UMW60*$C$65*$C68</f>
        <v>0</v>
      </c>
      <c r="UMY68" s="824">
        <f t="shared" ref="UMY68" si="23666">UMY60*$C$65*$C68</f>
        <v>0</v>
      </c>
      <c r="UNA68" s="824">
        <f t="shared" ref="UNA68" si="23667">UNA60*$C$65*$C68</f>
        <v>0</v>
      </c>
      <c r="UNC68" s="824">
        <f t="shared" ref="UNC68" si="23668">UNC60*$C$65*$C68</f>
        <v>0</v>
      </c>
      <c r="UNE68" s="824">
        <f t="shared" ref="UNE68" si="23669">UNE60*$C$65*$C68</f>
        <v>0</v>
      </c>
      <c r="UNG68" s="824">
        <f t="shared" ref="UNG68" si="23670">UNG60*$C$65*$C68</f>
        <v>0</v>
      </c>
      <c r="UNI68" s="824">
        <f t="shared" ref="UNI68" si="23671">UNI60*$C$65*$C68</f>
        <v>0</v>
      </c>
      <c r="UNK68" s="824">
        <f t="shared" ref="UNK68" si="23672">UNK60*$C$65*$C68</f>
        <v>0</v>
      </c>
      <c r="UNM68" s="824">
        <f t="shared" ref="UNM68" si="23673">UNM60*$C$65*$C68</f>
        <v>0</v>
      </c>
      <c r="UNO68" s="824">
        <f t="shared" ref="UNO68" si="23674">UNO60*$C$65*$C68</f>
        <v>0</v>
      </c>
      <c r="UNQ68" s="824">
        <f t="shared" ref="UNQ68" si="23675">UNQ60*$C$65*$C68</f>
        <v>0</v>
      </c>
      <c r="UNS68" s="824">
        <f t="shared" ref="UNS68" si="23676">UNS60*$C$65*$C68</f>
        <v>0</v>
      </c>
      <c r="UNU68" s="824">
        <f t="shared" ref="UNU68" si="23677">UNU60*$C$65*$C68</f>
        <v>0</v>
      </c>
      <c r="UNW68" s="824">
        <f t="shared" ref="UNW68" si="23678">UNW60*$C$65*$C68</f>
        <v>0</v>
      </c>
      <c r="UNY68" s="824">
        <f t="shared" ref="UNY68" si="23679">UNY60*$C$65*$C68</f>
        <v>0</v>
      </c>
      <c r="UOA68" s="824">
        <f t="shared" ref="UOA68" si="23680">UOA60*$C$65*$C68</f>
        <v>0</v>
      </c>
      <c r="UOC68" s="824">
        <f t="shared" ref="UOC68" si="23681">UOC60*$C$65*$C68</f>
        <v>0</v>
      </c>
      <c r="UOE68" s="824">
        <f t="shared" ref="UOE68" si="23682">UOE60*$C$65*$C68</f>
        <v>0</v>
      </c>
      <c r="UOG68" s="824">
        <f t="shared" ref="UOG68" si="23683">UOG60*$C$65*$C68</f>
        <v>0</v>
      </c>
      <c r="UOI68" s="824">
        <f t="shared" ref="UOI68" si="23684">UOI60*$C$65*$C68</f>
        <v>0</v>
      </c>
      <c r="UOK68" s="824">
        <f t="shared" ref="UOK68" si="23685">UOK60*$C$65*$C68</f>
        <v>0</v>
      </c>
      <c r="UOM68" s="824">
        <f t="shared" ref="UOM68" si="23686">UOM60*$C$65*$C68</f>
        <v>0</v>
      </c>
      <c r="UOO68" s="824">
        <f t="shared" ref="UOO68" si="23687">UOO60*$C$65*$C68</f>
        <v>0</v>
      </c>
      <c r="UOQ68" s="824">
        <f t="shared" ref="UOQ68" si="23688">UOQ60*$C$65*$C68</f>
        <v>0</v>
      </c>
      <c r="UOS68" s="824">
        <f t="shared" ref="UOS68" si="23689">UOS60*$C$65*$C68</f>
        <v>0</v>
      </c>
      <c r="UOU68" s="824">
        <f t="shared" ref="UOU68" si="23690">UOU60*$C$65*$C68</f>
        <v>0</v>
      </c>
      <c r="UOW68" s="824">
        <f t="shared" ref="UOW68" si="23691">UOW60*$C$65*$C68</f>
        <v>0</v>
      </c>
      <c r="UOY68" s="824">
        <f t="shared" ref="UOY68" si="23692">UOY60*$C$65*$C68</f>
        <v>0</v>
      </c>
      <c r="UPA68" s="824">
        <f t="shared" ref="UPA68" si="23693">UPA60*$C$65*$C68</f>
        <v>0</v>
      </c>
      <c r="UPC68" s="824">
        <f t="shared" ref="UPC68" si="23694">UPC60*$C$65*$C68</f>
        <v>0</v>
      </c>
      <c r="UPE68" s="824">
        <f t="shared" ref="UPE68" si="23695">UPE60*$C$65*$C68</f>
        <v>0</v>
      </c>
      <c r="UPG68" s="824">
        <f t="shared" ref="UPG68" si="23696">UPG60*$C$65*$C68</f>
        <v>0</v>
      </c>
      <c r="UPI68" s="824">
        <f t="shared" ref="UPI68" si="23697">UPI60*$C$65*$C68</f>
        <v>0</v>
      </c>
      <c r="UPK68" s="824">
        <f t="shared" ref="UPK68" si="23698">UPK60*$C$65*$C68</f>
        <v>0</v>
      </c>
      <c r="UPM68" s="824">
        <f t="shared" ref="UPM68" si="23699">UPM60*$C$65*$C68</f>
        <v>0</v>
      </c>
      <c r="UPO68" s="824">
        <f t="shared" ref="UPO68" si="23700">UPO60*$C$65*$C68</f>
        <v>0</v>
      </c>
      <c r="UPQ68" s="824">
        <f t="shared" ref="UPQ68" si="23701">UPQ60*$C$65*$C68</f>
        <v>0</v>
      </c>
      <c r="UPS68" s="824">
        <f t="shared" ref="UPS68" si="23702">UPS60*$C$65*$C68</f>
        <v>0</v>
      </c>
      <c r="UPU68" s="824">
        <f t="shared" ref="UPU68" si="23703">UPU60*$C$65*$C68</f>
        <v>0</v>
      </c>
      <c r="UPW68" s="824">
        <f t="shared" ref="UPW68" si="23704">UPW60*$C$65*$C68</f>
        <v>0</v>
      </c>
      <c r="UPY68" s="824">
        <f t="shared" ref="UPY68" si="23705">UPY60*$C$65*$C68</f>
        <v>0</v>
      </c>
      <c r="UQA68" s="824">
        <f t="shared" ref="UQA68" si="23706">UQA60*$C$65*$C68</f>
        <v>0</v>
      </c>
      <c r="UQC68" s="824">
        <f t="shared" ref="UQC68" si="23707">UQC60*$C$65*$C68</f>
        <v>0</v>
      </c>
      <c r="UQE68" s="824">
        <f t="shared" ref="UQE68" si="23708">UQE60*$C$65*$C68</f>
        <v>0</v>
      </c>
      <c r="UQG68" s="824">
        <f t="shared" ref="UQG68" si="23709">UQG60*$C$65*$C68</f>
        <v>0</v>
      </c>
      <c r="UQI68" s="824">
        <f t="shared" ref="UQI68" si="23710">UQI60*$C$65*$C68</f>
        <v>0</v>
      </c>
      <c r="UQK68" s="824">
        <f t="shared" ref="UQK68" si="23711">UQK60*$C$65*$C68</f>
        <v>0</v>
      </c>
      <c r="UQM68" s="824">
        <f t="shared" ref="UQM68" si="23712">UQM60*$C$65*$C68</f>
        <v>0</v>
      </c>
      <c r="UQO68" s="824">
        <f t="shared" ref="UQO68" si="23713">UQO60*$C$65*$C68</f>
        <v>0</v>
      </c>
      <c r="UQQ68" s="824">
        <f t="shared" ref="UQQ68" si="23714">UQQ60*$C$65*$C68</f>
        <v>0</v>
      </c>
      <c r="UQS68" s="824">
        <f t="shared" ref="UQS68" si="23715">UQS60*$C$65*$C68</f>
        <v>0</v>
      </c>
      <c r="UQU68" s="824">
        <f t="shared" ref="UQU68" si="23716">UQU60*$C$65*$C68</f>
        <v>0</v>
      </c>
      <c r="UQW68" s="824">
        <f t="shared" ref="UQW68" si="23717">UQW60*$C$65*$C68</f>
        <v>0</v>
      </c>
      <c r="UQY68" s="824">
        <f t="shared" ref="UQY68" si="23718">UQY60*$C$65*$C68</f>
        <v>0</v>
      </c>
      <c r="URA68" s="824">
        <f t="shared" ref="URA68" si="23719">URA60*$C$65*$C68</f>
        <v>0</v>
      </c>
      <c r="URC68" s="824">
        <f t="shared" ref="URC68" si="23720">URC60*$C$65*$C68</f>
        <v>0</v>
      </c>
      <c r="URE68" s="824">
        <f t="shared" ref="URE68" si="23721">URE60*$C$65*$C68</f>
        <v>0</v>
      </c>
      <c r="URG68" s="824">
        <f t="shared" ref="URG68" si="23722">URG60*$C$65*$C68</f>
        <v>0</v>
      </c>
      <c r="URI68" s="824">
        <f t="shared" ref="URI68" si="23723">URI60*$C$65*$C68</f>
        <v>0</v>
      </c>
      <c r="URK68" s="824">
        <f t="shared" ref="URK68" si="23724">URK60*$C$65*$C68</f>
        <v>0</v>
      </c>
      <c r="URM68" s="824">
        <f t="shared" ref="URM68" si="23725">URM60*$C$65*$C68</f>
        <v>0</v>
      </c>
      <c r="URO68" s="824">
        <f t="shared" ref="URO68" si="23726">URO60*$C$65*$C68</f>
        <v>0</v>
      </c>
      <c r="URQ68" s="824">
        <f t="shared" ref="URQ68" si="23727">URQ60*$C$65*$C68</f>
        <v>0</v>
      </c>
      <c r="URS68" s="824">
        <f t="shared" ref="URS68" si="23728">URS60*$C$65*$C68</f>
        <v>0</v>
      </c>
      <c r="URU68" s="824">
        <f t="shared" ref="URU68" si="23729">URU60*$C$65*$C68</f>
        <v>0</v>
      </c>
      <c r="URW68" s="824">
        <f t="shared" ref="URW68" si="23730">URW60*$C$65*$C68</f>
        <v>0</v>
      </c>
      <c r="URY68" s="824">
        <f t="shared" ref="URY68" si="23731">URY60*$C$65*$C68</f>
        <v>0</v>
      </c>
      <c r="USA68" s="824">
        <f t="shared" ref="USA68" si="23732">USA60*$C$65*$C68</f>
        <v>0</v>
      </c>
      <c r="USC68" s="824">
        <f t="shared" ref="USC68" si="23733">USC60*$C$65*$C68</f>
        <v>0</v>
      </c>
      <c r="USE68" s="824">
        <f t="shared" ref="USE68" si="23734">USE60*$C$65*$C68</f>
        <v>0</v>
      </c>
      <c r="USG68" s="824">
        <f t="shared" ref="USG68" si="23735">USG60*$C$65*$C68</f>
        <v>0</v>
      </c>
      <c r="USI68" s="824">
        <f t="shared" ref="USI68" si="23736">USI60*$C$65*$C68</f>
        <v>0</v>
      </c>
      <c r="USK68" s="824">
        <f t="shared" ref="USK68" si="23737">USK60*$C$65*$C68</f>
        <v>0</v>
      </c>
      <c r="USM68" s="824">
        <f t="shared" ref="USM68" si="23738">USM60*$C$65*$C68</f>
        <v>0</v>
      </c>
      <c r="USO68" s="824">
        <f t="shared" ref="USO68" si="23739">USO60*$C$65*$C68</f>
        <v>0</v>
      </c>
      <c r="USQ68" s="824">
        <f t="shared" ref="USQ68" si="23740">USQ60*$C$65*$C68</f>
        <v>0</v>
      </c>
      <c r="USS68" s="824">
        <f t="shared" ref="USS68" si="23741">USS60*$C$65*$C68</f>
        <v>0</v>
      </c>
      <c r="USU68" s="824">
        <f t="shared" ref="USU68" si="23742">USU60*$C$65*$C68</f>
        <v>0</v>
      </c>
      <c r="USW68" s="824">
        <f t="shared" ref="USW68" si="23743">USW60*$C$65*$C68</f>
        <v>0</v>
      </c>
      <c r="USY68" s="824">
        <f t="shared" ref="USY68" si="23744">USY60*$C$65*$C68</f>
        <v>0</v>
      </c>
      <c r="UTA68" s="824">
        <f t="shared" ref="UTA68" si="23745">UTA60*$C$65*$C68</f>
        <v>0</v>
      </c>
      <c r="UTC68" s="824">
        <f t="shared" ref="UTC68" si="23746">UTC60*$C$65*$C68</f>
        <v>0</v>
      </c>
      <c r="UTE68" s="824">
        <f t="shared" ref="UTE68" si="23747">UTE60*$C$65*$C68</f>
        <v>0</v>
      </c>
      <c r="UTG68" s="824">
        <f t="shared" ref="UTG68" si="23748">UTG60*$C$65*$C68</f>
        <v>0</v>
      </c>
      <c r="UTI68" s="824">
        <f t="shared" ref="UTI68" si="23749">UTI60*$C$65*$C68</f>
        <v>0</v>
      </c>
      <c r="UTK68" s="824">
        <f t="shared" ref="UTK68" si="23750">UTK60*$C$65*$C68</f>
        <v>0</v>
      </c>
      <c r="UTM68" s="824">
        <f t="shared" ref="UTM68" si="23751">UTM60*$C$65*$C68</f>
        <v>0</v>
      </c>
      <c r="UTO68" s="824">
        <f t="shared" ref="UTO68" si="23752">UTO60*$C$65*$C68</f>
        <v>0</v>
      </c>
      <c r="UTQ68" s="824">
        <f t="shared" ref="UTQ68" si="23753">UTQ60*$C$65*$C68</f>
        <v>0</v>
      </c>
      <c r="UTS68" s="824">
        <f t="shared" ref="UTS68" si="23754">UTS60*$C$65*$C68</f>
        <v>0</v>
      </c>
      <c r="UTU68" s="824">
        <f t="shared" ref="UTU68" si="23755">UTU60*$C$65*$C68</f>
        <v>0</v>
      </c>
      <c r="UTW68" s="824">
        <f t="shared" ref="UTW68" si="23756">UTW60*$C$65*$C68</f>
        <v>0</v>
      </c>
      <c r="UTY68" s="824">
        <f t="shared" ref="UTY68" si="23757">UTY60*$C$65*$C68</f>
        <v>0</v>
      </c>
      <c r="UUA68" s="824">
        <f t="shared" ref="UUA68" si="23758">UUA60*$C$65*$C68</f>
        <v>0</v>
      </c>
      <c r="UUC68" s="824">
        <f t="shared" ref="UUC68" si="23759">UUC60*$C$65*$C68</f>
        <v>0</v>
      </c>
      <c r="UUE68" s="824">
        <f t="shared" ref="UUE68" si="23760">UUE60*$C$65*$C68</f>
        <v>0</v>
      </c>
      <c r="UUG68" s="824">
        <f t="shared" ref="UUG68" si="23761">UUG60*$C$65*$C68</f>
        <v>0</v>
      </c>
      <c r="UUI68" s="824">
        <f t="shared" ref="UUI68" si="23762">UUI60*$C$65*$C68</f>
        <v>0</v>
      </c>
      <c r="UUK68" s="824">
        <f t="shared" ref="UUK68" si="23763">UUK60*$C$65*$C68</f>
        <v>0</v>
      </c>
      <c r="UUM68" s="824">
        <f t="shared" ref="UUM68" si="23764">UUM60*$C$65*$C68</f>
        <v>0</v>
      </c>
      <c r="UUO68" s="824">
        <f t="shared" ref="UUO68" si="23765">UUO60*$C$65*$C68</f>
        <v>0</v>
      </c>
      <c r="UUQ68" s="824">
        <f t="shared" ref="UUQ68" si="23766">UUQ60*$C$65*$C68</f>
        <v>0</v>
      </c>
      <c r="UUS68" s="824">
        <f t="shared" ref="UUS68" si="23767">UUS60*$C$65*$C68</f>
        <v>0</v>
      </c>
      <c r="UUU68" s="824">
        <f t="shared" ref="UUU68" si="23768">UUU60*$C$65*$C68</f>
        <v>0</v>
      </c>
      <c r="UUW68" s="824">
        <f t="shared" ref="UUW68" si="23769">UUW60*$C$65*$C68</f>
        <v>0</v>
      </c>
      <c r="UUY68" s="824">
        <f t="shared" ref="UUY68" si="23770">UUY60*$C$65*$C68</f>
        <v>0</v>
      </c>
      <c r="UVA68" s="824">
        <f t="shared" ref="UVA68" si="23771">UVA60*$C$65*$C68</f>
        <v>0</v>
      </c>
      <c r="UVC68" s="824">
        <f t="shared" ref="UVC68" si="23772">UVC60*$C$65*$C68</f>
        <v>0</v>
      </c>
      <c r="UVE68" s="824">
        <f t="shared" ref="UVE68" si="23773">UVE60*$C$65*$C68</f>
        <v>0</v>
      </c>
      <c r="UVG68" s="824">
        <f t="shared" ref="UVG68" si="23774">UVG60*$C$65*$C68</f>
        <v>0</v>
      </c>
      <c r="UVI68" s="824">
        <f t="shared" ref="UVI68" si="23775">UVI60*$C$65*$C68</f>
        <v>0</v>
      </c>
      <c r="UVK68" s="824">
        <f t="shared" ref="UVK68" si="23776">UVK60*$C$65*$C68</f>
        <v>0</v>
      </c>
      <c r="UVM68" s="824">
        <f t="shared" ref="UVM68" si="23777">UVM60*$C$65*$C68</f>
        <v>0</v>
      </c>
      <c r="UVO68" s="824">
        <f t="shared" ref="UVO68" si="23778">UVO60*$C$65*$C68</f>
        <v>0</v>
      </c>
      <c r="UVQ68" s="824">
        <f t="shared" ref="UVQ68" si="23779">UVQ60*$C$65*$C68</f>
        <v>0</v>
      </c>
      <c r="UVS68" s="824">
        <f t="shared" ref="UVS68" si="23780">UVS60*$C$65*$C68</f>
        <v>0</v>
      </c>
      <c r="UVU68" s="824">
        <f t="shared" ref="UVU68" si="23781">UVU60*$C$65*$C68</f>
        <v>0</v>
      </c>
      <c r="UVW68" s="824">
        <f t="shared" ref="UVW68" si="23782">UVW60*$C$65*$C68</f>
        <v>0</v>
      </c>
      <c r="UVY68" s="824">
        <f t="shared" ref="UVY68" si="23783">UVY60*$C$65*$C68</f>
        <v>0</v>
      </c>
      <c r="UWA68" s="824">
        <f t="shared" ref="UWA68" si="23784">UWA60*$C$65*$C68</f>
        <v>0</v>
      </c>
      <c r="UWC68" s="824">
        <f t="shared" ref="UWC68" si="23785">UWC60*$C$65*$C68</f>
        <v>0</v>
      </c>
      <c r="UWE68" s="824">
        <f t="shared" ref="UWE68" si="23786">UWE60*$C$65*$C68</f>
        <v>0</v>
      </c>
      <c r="UWG68" s="824">
        <f t="shared" ref="UWG68" si="23787">UWG60*$C$65*$C68</f>
        <v>0</v>
      </c>
      <c r="UWI68" s="824">
        <f t="shared" ref="UWI68" si="23788">UWI60*$C$65*$C68</f>
        <v>0</v>
      </c>
      <c r="UWK68" s="824">
        <f t="shared" ref="UWK68" si="23789">UWK60*$C$65*$C68</f>
        <v>0</v>
      </c>
      <c r="UWM68" s="824">
        <f t="shared" ref="UWM68" si="23790">UWM60*$C$65*$C68</f>
        <v>0</v>
      </c>
      <c r="UWO68" s="824">
        <f t="shared" ref="UWO68" si="23791">UWO60*$C$65*$C68</f>
        <v>0</v>
      </c>
      <c r="UWQ68" s="824">
        <f t="shared" ref="UWQ68" si="23792">UWQ60*$C$65*$C68</f>
        <v>0</v>
      </c>
      <c r="UWS68" s="824">
        <f t="shared" ref="UWS68" si="23793">UWS60*$C$65*$C68</f>
        <v>0</v>
      </c>
      <c r="UWU68" s="824">
        <f t="shared" ref="UWU68" si="23794">UWU60*$C$65*$C68</f>
        <v>0</v>
      </c>
      <c r="UWW68" s="824">
        <f t="shared" ref="UWW68" si="23795">UWW60*$C$65*$C68</f>
        <v>0</v>
      </c>
      <c r="UWY68" s="824">
        <f t="shared" ref="UWY68" si="23796">UWY60*$C$65*$C68</f>
        <v>0</v>
      </c>
      <c r="UXA68" s="824">
        <f t="shared" ref="UXA68" si="23797">UXA60*$C$65*$C68</f>
        <v>0</v>
      </c>
      <c r="UXC68" s="824">
        <f t="shared" ref="UXC68" si="23798">UXC60*$C$65*$C68</f>
        <v>0</v>
      </c>
      <c r="UXE68" s="824">
        <f t="shared" ref="UXE68" si="23799">UXE60*$C$65*$C68</f>
        <v>0</v>
      </c>
      <c r="UXG68" s="824">
        <f t="shared" ref="UXG68" si="23800">UXG60*$C$65*$C68</f>
        <v>0</v>
      </c>
      <c r="UXI68" s="824">
        <f t="shared" ref="UXI68" si="23801">UXI60*$C$65*$C68</f>
        <v>0</v>
      </c>
      <c r="UXK68" s="824">
        <f t="shared" ref="UXK68" si="23802">UXK60*$C$65*$C68</f>
        <v>0</v>
      </c>
      <c r="UXM68" s="824">
        <f t="shared" ref="UXM68" si="23803">UXM60*$C$65*$C68</f>
        <v>0</v>
      </c>
      <c r="UXO68" s="824">
        <f t="shared" ref="UXO68" si="23804">UXO60*$C$65*$C68</f>
        <v>0</v>
      </c>
      <c r="UXQ68" s="824">
        <f t="shared" ref="UXQ68" si="23805">UXQ60*$C$65*$C68</f>
        <v>0</v>
      </c>
      <c r="UXS68" s="824">
        <f t="shared" ref="UXS68" si="23806">UXS60*$C$65*$C68</f>
        <v>0</v>
      </c>
      <c r="UXU68" s="824">
        <f t="shared" ref="UXU68" si="23807">UXU60*$C$65*$C68</f>
        <v>0</v>
      </c>
      <c r="UXW68" s="824">
        <f t="shared" ref="UXW68" si="23808">UXW60*$C$65*$C68</f>
        <v>0</v>
      </c>
      <c r="UXY68" s="824">
        <f t="shared" ref="UXY68" si="23809">UXY60*$C$65*$C68</f>
        <v>0</v>
      </c>
      <c r="UYA68" s="824">
        <f t="shared" ref="UYA68" si="23810">UYA60*$C$65*$C68</f>
        <v>0</v>
      </c>
      <c r="UYC68" s="824">
        <f t="shared" ref="UYC68" si="23811">UYC60*$C$65*$C68</f>
        <v>0</v>
      </c>
      <c r="UYE68" s="824">
        <f t="shared" ref="UYE68" si="23812">UYE60*$C$65*$C68</f>
        <v>0</v>
      </c>
      <c r="UYG68" s="824">
        <f t="shared" ref="UYG68" si="23813">UYG60*$C$65*$C68</f>
        <v>0</v>
      </c>
      <c r="UYI68" s="824">
        <f t="shared" ref="UYI68" si="23814">UYI60*$C$65*$C68</f>
        <v>0</v>
      </c>
      <c r="UYK68" s="824">
        <f t="shared" ref="UYK68" si="23815">UYK60*$C$65*$C68</f>
        <v>0</v>
      </c>
      <c r="UYM68" s="824">
        <f t="shared" ref="UYM68" si="23816">UYM60*$C$65*$C68</f>
        <v>0</v>
      </c>
      <c r="UYO68" s="824">
        <f t="shared" ref="UYO68" si="23817">UYO60*$C$65*$C68</f>
        <v>0</v>
      </c>
      <c r="UYQ68" s="824">
        <f t="shared" ref="UYQ68" si="23818">UYQ60*$C$65*$C68</f>
        <v>0</v>
      </c>
      <c r="UYS68" s="824">
        <f t="shared" ref="UYS68" si="23819">UYS60*$C$65*$C68</f>
        <v>0</v>
      </c>
      <c r="UYU68" s="824">
        <f t="shared" ref="UYU68" si="23820">UYU60*$C$65*$C68</f>
        <v>0</v>
      </c>
      <c r="UYW68" s="824">
        <f t="shared" ref="UYW68" si="23821">UYW60*$C$65*$C68</f>
        <v>0</v>
      </c>
      <c r="UYY68" s="824">
        <f t="shared" ref="UYY68" si="23822">UYY60*$C$65*$C68</f>
        <v>0</v>
      </c>
      <c r="UZA68" s="824">
        <f t="shared" ref="UZA68" si="23823">UZA60*$C$65*$C68</f>
        <v>0</v>
      </c>
      <c r="UZC68" s="824">
        <f t="shared" ref="UZC68" si="23824">UZC60*$C$65*$C68</f>
        <v>0</v>
      </c>
      <c r="UZE68" s="824">
        <f t="shared" ref="UZE68" si="23825">UZE60*$C$65*$C68</f>
        <v>0</v>
      </c>
      <c r="UZG68" s="824">
        <f t="shared" ref="UZG68" si="23826">UZG60*$C$65*$C68</f>
        <v>0</v>
      </c>
      <c r="UZI68" s="824">
        <f t="shared" ref="UZI68" si="23827">UZI60*$C$65*$C68</f>
        <v>0</v>
      </c>
      <c r="UZK68" s="824">
        <f t="shared" ref="UZK68" si="23828">UZK60*$C$65*$C68</f>
        <v>0</v>
      </c>
      <c r="UZM68" s="824">
        <f t="shared" ref="UZM68" si="23829">UZM60*$C$65*$C68</f>
        <v>0</v>
      </c>
      <c r="UZO68" s="824">
        <f t="shared" ref="UZO68" si="23830">UZO60*$C$65*$C68</f>
        <v>0</v>
      </c>
      <c r="UZQ68" s="824">
        <f t="shared" ref="UZQ68" si="23831">UZQ60*$C$65*$C68</f>
        <v>0</v>
      </c>
      <c r="UZS68" s="824">
        <f t="shared" ref="UZS68" si="23832">UZS60*$C$65*$C68</f>
        <v>0</v>
      </c>
      <c r="UZU68" s="824">
        <f t="shared" ref="UZU68" si="23833">UZU60*$C$65*$C68</f>
        <v>0</v>
      </c>
      <c r="UZW68" s="824">
        <f t="shared" ref="UZW68" si="23834">UZW60*$C$65*$C68</f>
        <v>0</v>
      </c>
      <c r="UZY68" s="824">
        <f t="shared" ref="UZY68" si="23835">UZY60*$C$65*$C68</f>
        <v>0</v>
      </c>
      <c r="VAA68" s="824">
        <f t="shared" ref="VAA68" si="23836">VAA60*$C$65*$C68</f>
        <v>0</v>
      </c>
      <c r="VAC68" s="824">
        <f t="shared" ref="VAC68" si="23837">VAC60*$C$65*$C68</f>
        <v>0</v>
      </c>
      <c r="VAE68" s="824">
        <f t="shared" ref="VAE68" si="23838">VAE60*$C$65*$C68</f>
        <v>0</v>
      </c>
      <c r="VAG68" s="824">
        <f t="shared" ref="VAG68" si="23839">VAG60*$C$65*$C68</f>
        <v>0</v>
      </c>
      <c r="VAI68" s="824">
        <f t="shared" ref="VAI68" si="23840">VAI60*$C$65*$C68</f>
        <v>0</v>
      </c>
      <c r="VAK68" s="824">
        <f t="shared" ref="VAK68" si="23841">VAK60*$C$65*$C68</f>
        <v>0</v>
      </c>
      <c r="VAM68" s="824">
        <f t="shared" ref="VAM68" si="23842">VAM60*$C$65*$C68</f>
        <v>0</v>
      </c>
      <c r="VAO68" s="824">
        <f t="shared" ref="VAO68" si="23843">VAO60*$C$65*$C68</f>
        <v>0</v>
      </c>
      <c r="VAQ68" s="824">
        <f t="shared" ref="VAQ68" si="23844">VAQ60*$C$65*$C68</f>
        <v>0</v>
      </c>
      <c r="VAS68" s="824">
        <f t="shared" ref="VAS68" si="23845">VAS60*$C$65*$C68</f>
        <v>0</v>
      </c>
      <c r="VAU68" s="824">
        <f t="shared" ref="VAU68" si="23846">VAU60*$C$65*$C68</f>
        <v>0</v>
      </c>
      <c r="VAW68" s="824">
        <f t="shared" ref="VAW68" si="23847">VAW60*$C$65*$C68</f>
        <v>0</v>
      </c>
      <c r="VAY68" s="824">
        <f t="shared" ref="VAY68" si="23848">VAY60*$C$65*$C68</f>
        <v>0</v>
      </c>
      <c r="VBA68" s="824">
        <f t="shared" ref="VBA68" si="23849">VBA60*$C$65*$C68</f>
        <v>0</v>
      </c>
      <c r="VBC68" s="824">
        <f t="shared" ref="VBC68" si="23850">VBC60*$C$65*$C68</f>
        <v>0</v>
      </c>
      <c r="VBE68" s="824">
        <f t="shared" ref="VBE68" si="23851">VBE60*$C$65*$C68</f>
        <v>0</v>
      </c>
      <c r="VBG68" s="824">
        <f t="shared" ref="VBG68" si="23852">VBG60*$C$65*$C68</f>
        <v>0</v>
      </c>
      <c r="VBI68" s="824">
        <f t="shared" ref="VBI68" si="23853">VBI60*$C$65*$C68</f>
        <v>0</v>
      </c>
      <c r="VBK68" s="824">
        <f t="shared" ref="VBK68" si="23854">VBK60*$C$65*$C68</f>
        <v>0</v>
      </c>
      <c r="VBM68" s="824">
        <f t="shared" ref="VBM68" si="23855">VBM60*$C$65*$C68</f>
        <v>0</v>
      </c>
      <c r="VBO68" s="824">
        <f t="shared" ref="VBO68" si="23856">VBO60*$C$65*$C68</f>
        <v>0</v>
      </c>
      <c r="VBQ68" s="824">
        <f t="shared" ref="VBQ68" si="23857">VBQ60*$C$65*$C68</f>
        <v>0</v>
      </c>
      <c r="VBS68" s="824">
        <f t="shared" ref="VBS68" si="23858">VBS60*$C$65*$C68</f>
        <v>0</v>
      </c>
      <c r="VBU68" s="824">
        <f t="shared" ref="VBU68" si="23859">VBU60*$C$65*$C68</f>
        <v>0</v>
      </c>
      <c r="VBW68" s="824">
        <f t="shared" ref="VBW68" si="23860">VBW60*$C$65*$C68</f>
        <v>0</v>
      </c>
      <c r="VBY68" s="824">
        <f t="shared" ref="VBY68" si="23861">VBY60*$C$65*$C68</f>
        <v>0</v>
      </c>
      <c r="VCA68" s="824">
        <f t="shared" ref="VCA68" si="23862">VCA60*$C$65*$C68</f>
        <v>0</v>
      </c>
      <c r="VCC68" s="824">
        <f t="shared" ref="VCC68" si="23863">VCC60*$C$65*$C68</f>
        <v>0</v>
      </c>
      <c r="VCE68" s="824">
        <f t="shared" ref="VCE68" si="23864">VCE60*$C$65*$C68</f>
        <v>0</v>
      </c>
      <c r="VCG68" s="824">
        <f t="shared" ref="VCG68" si="23865">VCG60*$C$65*$C68</f>
        <v>0</v>
      </c>
      <c r="VCI68" s="824">
        <f t="shared" ref="VCI68" si="23866">VCI60*$C$65*$C68</f>
        <v>0</v>
      </c>
      <c r="VCK68" s="824">
        <f t="shared" ref="VCK68" si="23867">VCK60*$C$65*$C68</f>
        <v>0</v>
      </c>
      <c r="VCM68" s="824">
        <f t="shared" ref="VCM68" si="23868">VCM60*$C$65*$C68</f>
        <v>0</v>
      </c>
      <c r="VCO68" s="824">
        <f t="shared" ref="VCO68" si="23869">VCO60*$C$65*$C68</f>
        <v>0</v>
      </c>
      <c r="VCQ68" s="824">
        <f t="shared" ref="VCQ68" si="23870">VCQ60*$C$65*$C68</f>
        <v>0</v>
      </c>
      <c r="VCS68" s="824">
        <f t="shared" ref="VCS68" si="23871">VCS60*$C$65*$C68</f>
        <v>0</v>
      </c>
      <c r="VCU68" s="824">
        <f t="shared" ref="VCU68" si="23872">VCU60*$C$65*$C68</f>
        <v>0</v>
      </c>
      <c r="VCW68" s="824">
        <f t="shared" ref="VCW68" si="23873">VCW60*$C$65*$C68</f>
        <v>0</v>
      </c>
      <c r="VCY68" s="824">
        <f t="shared" ref="VCY68" si="23874">VCY60*$C$65*$C68</f>
        <v>0</v>
      </c>
      <c r="VDA68" s="824">
        <f t="shared" ref="VDA68" si="23875">VDA60*$C$65*$C68</f>
        <v>0</v>
      </c>
      <c r="VDC68" s="824">
        <f t="shared" ref="VDC68" si="23876">VDC60*$C$65*$C68</f>
        <v>0</v>
      </c>
      <c r="VDE68" s="824">
        <f t="shared" ref="VDE68" si="23877">VDE60*$C$65*$C68</f>
        <v>0</v>
      </c>
      <c r="VDG68" s="824">
        <f t="shared" ref="VDG68" si="23878">VDG60*$C$65*$C68</f>
        <v>0</v>
      </c>
      <c r="VDI68" s="824">
        <f t="shared" ref="VDI68" si="23879">VDI60*$C$65*$C68</f>
        <v>0</v>
      </c>
      <c r="VDK68" s="824">
        <f t="shared" ref="VDK68" si="23880">VDK60*$C$65*$C68</f>
        <v>0</v>
      </c>
      <c r="VDM68" s="824">
        <f t="shared" ref="VDM68" si="23881">VDM60*$C$65*$C68</f>
        <v>0</v>
      </c>
      <c r="VDO68" s="824">
        <f t="shared" ref="VDO68" si="23882">VDO60*$C$65*$C68</f>
        <v>0</v>
      </c>
      <c r="VDQ68" s="824">
        <f t="shared" ref="VDQ68" si="23883">VDQ60*$C$65*$C68</f>
        <v>0</v>
      </c>
      <c r="VDS68" s="824">
        <f t="shared" ref="VDS68" si="23884">VDS60*$C$65*$C68</f>
        <v>0</v>
      </c>
      <c r="VDU68" s="824">
        <f t="shared" ref="VDU68" si="23885">VDU60*$C$65*$C68</f>
        <v>0</v>
      </c>
      <c r="VDW68" s="824">
        <f t="shared" ref="VDW68" si="23886">VDW60*$C$65*$C68</f>
        <v>0</v>
      </c>
      <c r="VDY68" s="824">
        <f t="shared" ref="VDY68" si="23887">VDY60*$C$65*$C68</f>
        <v>0</v>
      </c>
      <c r="VEA68" s="824">
        <f t="shared" ref="VEA68" si="23888">VEA60*$C$65*$C68</f>
        <v>0</v>
      </c>
      <c r="VEC68" s="824">
        <f t="shared" ref="VEC68" si="23889">VEC60*$C$65*$C68</f>
        <v>0</v>
      </c>
      <c r="VEE68" s="824">
        <f t="shared" ref="VEE68" si="23890">VEE60*$C$65*$C68</f>
        <v>0</v>
      </c>
      <c r="VEG68" s="824">
        <f t="shared" ref="VEG68" si="23891">VEG60*$C$65*$C68</f>
        <v>0</v>
      </c>
      <c r="VEI68" s="824">
        <f t="shared" ref="VEI68" si="23892">VEI60*$C$65*$C68</f>
        <v>0</v>
      </c>
      <c r="VEK68" s="824">
        <f t="shared" ref="VEK68" si="23893">VEK60*$C$65*$C68</f>
        <v>0</v>
      </c>
      <c r="VEM68" s="824">
        <f t="shared" ref="VEM68" si="23894">VEM60*$C$65*$C68</f>
        <v>0</v>
      </c>
      <c r="VEO68" s="824">
        <f t="shared" ref="VEO68" si="23895">VEO60*$C$65*$C68</f>
        <v>0</v>
      </c>
      <c r="VEQ68" s="824">
        <f t="shared" ref="VEQ68" si="23896">VEQ60*$C$65*$C68</f>
        <v>0</v>
      </c>
      <c r="VES68" s="824">
        <f t="shared" ref="VES68" si="23897">VES60*$C$65*$C68</f>
        <v>0</v>
      </c>
      <c r="VEU68" s="824">
        <f t="shared" ref="VEU68" si="23898">VEU60*$C$65*$C68</f>
        <v>0</v>
      </c>
      <c r="VEW68" s="824">
        <f t="shared" ref="VEW68" si="23899">VEW60*$C$65*$C68</f>
        <v>0</v>
      </c>
      <c r="VEY68" s="824">
        <f t="shared" ref="VEY68" si="23900">VEY60*$C$65*$C68</f>
        <v>0</v>
      </c>
      <c r="VFA68" s="824">
        <f t="shared" ref="VFA68" si="23901">VFA60*$C$65*$C68</f>
        <v>0</v>
      </c>
      <c r="VFC68" s="824">
        <f t="shared" ref="VFC68" si="23902">VFC60*$C$65*$C68</f>
        <v>0</v>
      </c>
      <c r="VFE68" s="824">
        <f t="shared" ref="VFE68" si="23903">VFE60*$C$65*$C68</f>
        <v>0</v>
      </c>
      <c r="VFG68" s="824">
        <f t="shared" ref="VFG68" si="23904">VFG60*$C$65*$C68</f>
        <v>0</v>
      </c>
      <c r="VFI68" s="824">
        <f t="shared" ref="VFI68" si="23905">VFI60*$C$65*$C68</f>
        <v>0</v>
      </c>
      <c r="VFK68" s="824">
        <f t="shared" ref="VFK68" si="23906">VFK60*$C$65*$C68</f>
        <v>0</v>
      </c>
      <c r="VFM68" s="824">
        <f t="shared" ref="VFM68" si="23907">VFM60*$C$65*$C68</f>
        <v>0</v>
      </c>
      <c r="VFO68" s="824">
        <f t="shared" ref="VFO68" si="23908">VFO60*$C$65*$C68</f>
        <v>0</v>
      </c>
      <c r="VFQ68" s="824">
        <f t="shared" ref="VFQ68" si="23909">VFQ60*$C$65*$C68</f>
        <v>0</v>
      </c>
      <c r="VFS68" s="824">
        <f t="shared" ref="VFS68" si="23910">VFS60*$C$65*$C68</f>
        <v>0</v>
      </c>
      <c r="VFU68" s="824">
        <f t="shared" ref="VFU68" si="23911">VFU60*$C$65*$C68</f>
        <v>0</v>
      </c>
      <c r="VFW68" s="824">
        <f t="shared" ref="VFW68" si="23912">VFW60*$C$65*$C68</f>
        <v>0</v>
      </c>
      <c r="VFY68" s="824">
        <f t="shared" ref="VFY68" si="23913">VFY60*$C$65*$C68</f>
        <v>0</v>
      </c>
      <c r="VGA68" s="824">
        <f t="shared" ref="VGA68" si="23914">VGA60*$C$65*$C68</f>
        <v>0</v>
      </c>
      <c r="VGC68" s="824">
        <f t="shared" ref="VGC68" si="23915">VGC60*$C$65*$C68</f>
        <v>0</v>
      </c>
      <c r="VGE68" s="824">
        <f t="shared" ref="VGE68" si="23916">VGE60*$C$65*$C68</f>
        <v>0</v>
      </c>
      <c r="VGG68" s="824">
        <f t="shared" ref="VGG68" si="23917">VGG60*$C$65*$C68</f>
        <v>0</v>
      </c>
      <c r="VGI68" s="824">
        <f t="shared" ref="VGI68" si="23918">VGI60*$C$65*$C68</f>
        <v>0</v>
      </c>
      <c r="VGK68" s="824">
        <f t="shared" ref="VGK68" si="23919">VGK60*$C$65*$C68</f>
        <v>0</v>
      </c>
      <c r="VGM68" s="824">
        <f t="shared" ref="VGM68" si="23920">VGM60*$C$65*$C68</f>
        <v>0</v>
      </c>
      <c r="VGO68" s="824">
        <f t="shared" ref="VGO68" si="23921">VGO60*$C$65*$C68</f>
        <v>0</v>
      </c>
      <c r="VGQ68" s="824">
        <f t="shared" ref="VGQ68" si="23922">VGQ60*$C$65*$C68</f>
        <v>0</v>
      </c>
      <c r="VGS68" s="824">
        <f t="shared" ref="VGS68" si="23923">VGS60*$C$65*$C68</f>
        <v>0</v>
      </c>
      <c r="VGU68" s="824">
        <f t="shared" ref="VGU68" si="23924">VGU60*$C$65*$C68</f>
        <v>0</v>
      </c>
      <c r="VGW68" s="824">
        <f t="shared" ref="VGW68" si="23925">VGW60*$C$65*$C68</f>
        <v>0</v>
      </c>
      <c r="VGY68" s="824">
        <f t="shared" ref="VGY68" si="23926">VGY60*$C$65*$C68</f>
        <v>0</v>
      </c>
      <c r="VHA68" s="824">
        <f t="shared" ref="VHA68" si="23927">VHA60*$C$65*$C68</f>
        <v>0</v>
      </c>
      <c r="VHC68" s="824">
        <f t="shared" ref="VHC68" si="23928">VHC60*$C$65*$C68</f>
        <v>0</v>
      </c>
      <c r="VHE68" s="824">
        <f t="shared" ref="VHE68" si="23929">VHE60*$C$65*$C68</f>
        <v>0</v>
      </c>
      <c r="VHG68" s="824">
        <f t="shared" ref="VHG68" si="23930">VHG60*$C$65*$C68</f>
        <v>0</v>
      </c>
      <c r="VHI68" s="824">
        <f t="shared" ref="VHI68" si="23931">VHI60*$C$65*$C68</f>
        <v>0</v>
      </c>
      <c r="VHK68" s="824">
        <f t="shared" ref="VHK68" si="23932">VHK60*$C$65*$C68</f>
        <v>0</v>
      </c>
      <c r="VHM68" s="824">
        <f t="shared" ref="VHM68" si="23933">VHM60*$C$65*$C68</f>
        <v>0</v>
      </c>
      <c r="VHO68" s="824">
        <f t="shared" ref="VHO68" si="23934">VHO60*$C$65*$C68</f>
        <v>0</v>
      </c>
      <c r="VHQ68" s="824">
        <f t="shared" ref="VHQ68" si="23935">VHQ60*$C$65*$C68</f>
        <v>0</v>
      </c>
      <c r="VHS68" s="824">
        <f t="shared" ref="VHS68" si="23936">VHS60*$C$65*$C68</f>
        <v>0</v>
      </c>
      <c r="VHU68" s="824">
        <f t="shared" ref="VHU68" si="23937">VHU60*$C$65*$C68</f>
        <v>0</v>
      </c>
      <c r="VHW68" s="824">
        <f t="shared" ref="VHW68" si="23938">VHW60*$C$65*$C68</f>
        <v>0</v>
      </c>
      <c r="VHY68" s="824">
        <f t="shared" ref="VHY68" si="23939">VHY60*$C$65*$C68</f>
        <v>0</v>
      </c>
      <c r="VIA68" s="824">
        <f t="shared" ref="VIA68" si="23940">VIA60*$C$65*$C68</f>
        <v>0</v>
      </c>
      <c r="VIC68" s="824">
        <f t="shared" ref="VIC68" si="23941">VIC60*$C$65*$C68</f>
        <v>0</v>
      </c>
      <c r="VIE68" s="824">
        <f t="shared" ref="VIE68" si="23942">VIE60*$C$65*$C68</f>
        <v>0</v>
      </c>
      <c r="VIG68" s="824">
        <f t="shared" ref="VIG68" si="23943">VIG60*$C$65*$C68</f>
        <v>0</v>
      </c>
      <c r="VII68" s="824">
        <f t="shared" ref="VII68" si="23944">VII60*$C$65*$C68</f>
        <v>0</v>
      </c>
      <c r="VIK68" s="824">
        <f t="shared" ref="VIK68" si="23945">VIK60*$C$65*$C68</f>
        <v>0</v>
      </c>
      <c r="VIM68" s="824">
        <f t="shared" ref="VIM68" si="23946">VIM60*$C$65*$C68</f>
        <v>0</v>
      </c>
      <c r="VIO68" s="824">
        <f t="shared" ref="VIO68" si="23947">VIO60*$C$65*$C68</f>
        <v>0</v>
      </c>
      <c r="VIQ68" s="824">
        <f t="shared" ref="VIQ68" si="23948">VIQ60*$C$65*$C68</f>
        <v>0</v>
      </c>
      <c r="VIS68" s="824">
        <f t="shared" ref="VIS68" si="23949">VIS60*$C$65*$C68</f>
        <v>0</v>
      </c>
      <c r="VIU68" s="824">
        <f t="shared" ref="VIU68" si="23950">VIU60*$C$65*$C68</f>
        <v>0</v>
      </c>
      <c r="VIW68" s="824">
        <f t="shared" ref="VIW68" si="23951">VIW60*$C$65*$C68</f>
        <v>0</v>
      </c>
      <c r="VIY68" s="824">
        <f t="shared" ref="VIY68" si="23952">VIY60*$C$65*$C68</f>
        <v>0</v>
      </c>
      <c r="VJA68" s="824">
        <f t="shared" ref="VJA68" si="23953">VJA60*$C$65*$C68</f>
        <v>0</v>
      </c>
      <c r="VJC68" s="824">
        <f t="shared" ref="VJC68" si="23954">VJC60*$C$65*$C68</f>
        <v>0</v>
      </c>
      <c r="VJE68" s="824">
        <f t="shared" ref="VJE68" si="23955">VJE60*$C$65*$C68</f>
        <v>0</v>
      </c>
      <c r="VJG68" s="824">
        <f t="shared" ref="VJG68" si="23956">VJG60*$C$65*$C68</f>
        <v>0</v>
      </c>
      <c r="VJI68" s="824">
        <f t="shared" ref="VJI68" si="23957">VJI60*$C$65*$C68</f>
        <v>0</v>
      </c>
      <c r="VJK68" s="824">
        <f t="shared" ref="VJK68" si="23958">VJK60*$C$65*$C68</f>
        <v>0</v>
      </c>
      <c r="VJM68" s="824">
        <f t="shared" ref="VJM68" si="23959">VJM60*$C$65*$C68</f>
        <v>0</v>
      </c>
      <c r="VJO68" s="824">
        <f t="shared" ref="VJO68" si="23960">VJO60*$C$65*$C68</f>
        <v>0</v>
      </c>
      <c r="VJQ68" s="824">
        <f t="shared" ref="VJQ68" si="23961">VJQ60*$C$65*$C68</f>
        <v>0</v>
      </c>
      <c r="VJS68" s="824">
        <f t="shared" ref="VJS68" si="23962">VJS60*$C$65*$C68</f>
        <v>0</v>
      </c>
      <c r="VJU68" s="824">
        <f t="shared" ref="VJU68" si="23963">VJU60*$C$65*$C68</f>
        <v>0</v>
      </c>
      <c r="VJW68" s="824">
        <f t="shared" ref="VJW68" si="23964">VJW60*$C$65*$C68</f>
        <v>0</v>
      </c>
      <c r="VJY68" s="824">
        <f t="shared" ref="VJY68" si="23965">VJY60*$C$65*$C68</f>
        <v>0</v>
      </c>
      <c r="VKA68" s="824">
        <f t="shared" ref="VKA68" si="23966">VKA60*$C$65*$C68</f>
        <v>0</v>
      </c>
      <c r="VKC68" s="824">
        <f t="shared" ref="VKC68" si="23967">VKC60*$C$65*$C68</f>
        <v>0</v>
      </c>
      <c r="VKE68" s="824">
        <f t="shared" ref="VKE68" si="23968">VKE60*$C$65*$C68</f>
        <v>0</v>
      </c>
      <c r="VKG68" s="824">
        <f t="shared" ref="VKG68" si="23969">VKG60*$C$65*$C68</f>
        <v>0</v>
      </c>
      <c r="VKI68" s="824">
        <f t="shared" ref="VKI68" si="23970">VKI60*$C$65*$C68</f>
        <v>0</v>
      </c>
      <c r="VKK68" s="824">
        <f t="shared" ref="VKK68" si="23971">VKK60*$C$65*$C68</f>
        <v>0</v>
      </c>
      <c r="VKM68" s="824">
        <f t="shared" ref="VKM68" si="23972">VKM60*$C$65*$C68</f>
        <v>0</v>
      </c>
      <c r="VKO68" s="824">
        <f t="shared" ref="VKO68" si="23973">VKO60*$C$65*$C68</f>
        <v>0</v>
      </c>
      <c r="VKQ68" s="824">
        <f t="shared" ref="VKQ68" si="23974">VKQ60*$C$65*$C68</f>
        <v>0</v>
      </c>
      <c r="VKS68" s="824">
        <f t="shared" ref="VKS68" si="23975">VKS60*$C$65*$C68</f>
        <v>0</v>
      </c>
      <c r="VKU68" s="824">
        <f t="shared" ref="VKU68" si="23976">VKU60*$C$65*$C68</f>
        <v>0</v>
      </c>
      <c r="VKW68" s="824">
        <f t="shared" ref="VKW68" si="23977">VKW60*$C$65*$C68</f>
        <v>0</v>
      </c>
      <c r="VKY68" s="824">
        <f t="shared" ref="VKY68" si="23978">VKY60*$C$65*$C68</f>
        <v>0</v>
      </c>
      <c r="VLA68" s="824">
        <f t="shared" ref="VLA68" si="23979">VLA60*$C$65*$C68</f>
        <v>0</v>
      </c>
      <c r="VLC68" s="824">
        <f t="shared" ref="VLC68" si="23980">VLC60*$C$65*$C68</f>
        <v>0</v>
      </c>
      <c r="VLE68" s="824">
        <f t="shared" ref="VLE68" si="23981">VLE60*$C$65*$C68</f>
        <v>0</v>
      </c>
      <c r="VLG68" s="824">
        <f t="shared" ref="VLG68" si="23982">VLG60*$C$65*$C68</f>
        <v>0</v>
      </c>
      <c r="VLI68" s="824">
        <f t="shared" ref="VLI68" si="23983">VLI60*$C$65*$C68</f>
        <v>0</v>
      </c>
      <c r="VLK68" s="824">
        <f t="shared" ref="VLK68" si="23984">VLK60*$C$65*$C68</f>
        <v>0</v>
      </c>
      <c r="VLM68" s="824">
        <f t="shared" ref="VLM68" si="23985">VLM60*$C$65*$C68</f>
        <v>0</v>
      </c>
      <c r="VLO68" s="824">
        <f t="shared" ref="VLO68" si="23986">VLO60*$C$65*$C68</f>
        <v>0</v>
      </c>
      <c r="VLQ68" s="824">
        <f t="shared" ref="VLQ68" si="23987">VLQ60*$C$65*$C68</f>
        <v>0</v>
      </c>
      <c r="VLS68" s="824">
        <f t="shared" ref="VLS68" si="23988">VLS60*$C$65*$C68</f>
        <v>0</v>
      </c>
      <c r="VLU68" s="824">
        <f t="shared" ref="VLU68" si="23989">VLU60*$C$65*$C68</f>
        <v>0</v>
      </c>
      <c r="VLW68" s="824">
        <f t="shared" ref="VLW68" si="23990">VLW60*$C$65*$C68</f>
        <v>0</v>
      </c>
      <c r="VLY68" s="824">
        <f t="shared" ref="VLY68" si="23991">VLY60*$C$65*$C68</f>
        <v>0</v>
      </c>
      <c r="VMA68" s="824">
        <f t="shared" ref="VMA68" si="23992">VMA60*$C$65*$C68</f>
        <v>0</v>
      </c>
      <c r="VMC68" s="824">
        <f t="shared" ref="VMC68" si="23993">VMC60*$C$65*$C68</f>
        <v>0</v>
      </c>
      <c r="VME68" s="824">
        <f t="shared" ref="VME68" si="23994">VME60*$C$65*$C68</f>
        <v>0</v>
      </c>
      <c r="VMG68" s="824">
        <f t="shared" ref="VMG68" si="23995">VMG60*$C$65*$C68</f>
        <v>0</v>
      </c>
      <c r="VMI68" s="824">
        <f t="shared" ref="VMI68" si="23996">VMI60*$C$65*$C68</f>
        <v>0</v>
      </c>
      <c r="VMK68" s="824">
        <f t="shared" ref="VMK68" si="23997">VMK60*$C$65*$C68</f>
        <v>0</v>
      </c>
      <c r="VMM68" s="824">
        <f t="shared" ref="VMM68" si="23998">VMM60*$C$65*$C68</f>
        <v>0</v>
      </c>
      <c r="VMO68" s="824">
        <f t="shared" ref="VMO68" si="23999">VMO60*$C$65*$C68</f>
        <v>0</v>
      </c>
      <c r="VMQ68" s="824">
        <f t="shared" ref="VMQ68" si="24000">VMQ60*$C$65*$C68</f>
        <v>0</v>
      </c>
      <c r="VMS68" s="824">
        <f t="shared" ref="VMS68" si="24001">VMS60*$C$65*$C68</f>
        <v>0</v>
      </c>
      <c r="VMU68" s="824">
        <f t="shared" ref="VMU68" si="24002">VMU60*$C$65*$C68</f>
        <v>0</v>
      </c>
      <c r="VMW68" s="824">
        <f t="shared" ref="VMW68" si="24003">VMW60*$C$65*$C68</f>
        <v>0</v>
      </c>
      <c r="VMY68" s="824">
        <f t="shared" ref="VMY68" si="24004">VMY60*$C$65*$C68</f>
        <v>0</v>
      </c>
      <c r="VNA68" s="824">
        <f t="shared" ref="VNA68" si="24005">VNA60*$C$65*$C68</f>
        <v>0</v>
      </c>
      <c r="VNC68" s="824">
        <f t="shared" ref="VNC68" si="24006">VNC60*$C$65*$C68</f>
        <v>0</v>
      </c>
      <c r="VNE68" s="824">
        <f t="shared" ref="VNE68" si="24007">VNE60*$C$65*$C68</f>
        <v>0</v>
      </c>
      <c r="VNG68" s="824">
        <f t="shared" ref="VNG68" si="24008">VNG60*$C$65*$C68</f>
        <v>0</v>
      </c>
      <c r="VNI68" s="824">
        <f t="shared" ref="VNI68" si="24009">VNI60*$C$65*$C68</f>
        <v>0</v>
      </c>
      <c r="VNK68" s="824">
        <f t="shared" ref="VNK68" si="24010">VNK60*$C$65*$C68</f>
        <v>0</v>
      </c>
      <c r="VNM68" s="824">
        <f t="shared" ref="VNM68" si="24011">VNM60*$C$65*$C68</f>
        <v>0</v>
      </c>
      <c r="VNO68" s="824">
        <f t="shared" ref="VNO68" si="24012">VNO60*$C$65*$C68</f>
        <v>0</v>
      </c>
      <c r="VNQ68" s="824">
        <f t="shared" ref="VNQ68" si="24013">VNQ60*$C$65*$C68</f>
        <v>0</v>
      </c>
      <c r="VNS68" s="824">
        <f t="shared" ref="VNS68" si="24014">VNS60*$C$65*$C68</f>
        <v>0</v>
      </c>
      <c r="VNU68" s="824">
        <f t="shared" ref="VNU68" si="24015">VNU60*$C$65*$C68</f>
        <v>0</v>
      </c>
      <c r="VNW68" s="824">
        <f t="shared" ref="VNW68" si="24016">VNW60*$C$65*$C68</f>
        <v>0</v>
      </c>
      <c r="VNY68" s="824">
        <f t="shared" ref="VNY68" si="24017">VNY60*$C$65*$C68</f>
        <v>0</v>
      </c>
      <c r="VOA68" s="824">
        <f t="shared" ref="VOA68" si="24018">VOA60*$C$65*$C68</f>
        <v>0</v>
      </c>
      <c r="VOC68" s="824">
        <f t="shared" ref="VOC68" si="24019">VOC60*$C$65*$C68</f>
        <v>0</v>
      </c>
      <c r="VOE68" s="824">
        <f t="shared" ref="VOE68" si="24020">VOE60*$C$65*$C68</f>
        <v>0</v>
      </c>
      <c r="VOG68" s="824">
        <f t="shared" ref="VOG68" si="24021">VOG60*$C$65*$C68</f>
        <v>0</v>
      </c>
      <c r="VOI68" s="824">
        <f t="shared" ref="VOI68" si="24022">VOI60*$C$65*$C68</f>
        <v>0</v>
      </c>
      <c r="VOK68" s="824">
        <f t="shared" ref="VOK68" si="24023">VOK60*$C$65*$C68</f>
        <v>0</v>
      </c>
      <c r="VOM68" s="824">
        <f t="shared" ref="VOM68" si="24024">VOM60*$C$65*$C68</f>
        <v>0</v>
      </c>
      <c r="VOO68" s="824">
        <f t="shared" ref="VOO68" si="24025">VOO60*$C$65*$C68</f>
        <v>0</v>
      </c>
      <c r="VOQ68" s="824">
        <f t="shared" ref="VOQ68" si="24026">VOQ60*$C$65*$C68</f>
        <v>0</v>
      </c>
      <c r="VOS68" s="824">
        <f t="shared" ref="VOS68" si="24027">VOS60*$C$65*$C68</f>
        <v>0</v>
      </c>
      <c r="VOU68" s="824">
        <f t="shared" ref="VOU68" si="24028">VOU60*$C$65*$C68</f>
        <v>0</v>
      </c>
      <c r="VOW68" s="824">
        <f t="shared" ref="VOW68" si="24029">VOW60*$C$65*$C68</f>
        <v>0</v>
      </c>
      <c r="VOY68" s="824">
        <f t="shared" ref="VOY68" si="24030">VOY60*$C$65*$C68</f>
        <v>0</v>
      </c>
      <c r="VPA68" s="824">
        <f t="shared" ref="VPA68" si="24031">VPA60*$C$65*$C68</f>
        <v>0</v>
      </c>
      <c r="VPC68" s="824">
        <f t="shared" ref="VPC68" si="24032">VPC60*$C$65*$C68</f>
        <v>0</v>
      </c>
      <c r="VPE68" s="824">
        <f t="shared" ref="VPE68" si="24033">VPE60*$C$65*$C68</f>
        <v>0</v>
      </c>
      <c r="VPG68" s="824">
        <f t="shared" ref="VPG68" si="24034">VPG60*$C$65*$C68</f>
        <v>0</v>
      </c>
      <c r="VPI68" s="824">
        <f t="shared" ref="VPI68" si="24035">VPI60*$C$65*$C68</f>
        <v>0</v>
      </c>
      <c r="VPK68" s="824">
        <f t="shared" ref="VPK68" si="24036">VPK60*$C$65*$C68</f>
        <v>0</v>
      </c>
      <c r="VPM68" s="824">
        <f t="shared" ref="VPM68" si="24037">VPM60*$C$65*$C68</f>
        <v>0</v>
      </c>
      <c r="VPO68" s="824">
        <f t="shared" ref="VPO68" si="24038">VPO60*$C$65*$C68</f>
        <v>0</v>
      </c>
      <c r="VPQ68" s="824">
        <f t="shared" ref="VPQ68" si="24039">VPQ60*$C$65*$C68</f>
        <v>0</v>
      </c>
      <c r="VPS68" s="824">
        <f t="shared" ref="VPS68" si="24040">VPS60*$C$65*$C68</f>
        <v>0</v>
      </c>
      <c r="VPU68" s="824">
        <f t="shared" ref="VPU68" si="24041">VPU60*$C$65*$C68</f>
        <v>0</v>
      </c>
      <c r="VPW68" s="824">
        <f t="shared" ref="VPW68" si="24042">VPW60*$C$65*$C68</f>
        <v>0</v>
      </c>
      <c r="VPY68" s="824">
        <f t="shared" ref="VPY68" si="24043">VPY60*$C$65*$C68</f>
        <v>0</v>
      </c>
      <c r="VQA68" s="824">
        <f t="shared" ref="VQA68" si="24044">VQA60*$C$65*$C68</f>
        <v>0</v>
      </c>
      <c r="VQC68" s="824">
        <f t="shared" ref="VQC68" si="24045">VQC60*$C$65*$C68</f>
        <v>0</v>
      </c>
      <c r="VQE68" s="824">
        <f t="shared" ref="VQE68" si="24046">VQE60*$C$65*$C68</f>
        <v>0</v>
      </c>
      <c r="VQG68" s="824">
        <f t="shared" ref="VQG68" si="24047">VQG60*$C$65*$C68</f>
        <v>0</v>
      </c>
      <c r="VQI68" s="824">
        <f t="shared" ref="VQI68" si="24048">VQI60*$C$65*$C68</f>
        <v>0</v>
      </c>
      <c r="VQK68" s="824">
        <f t="shared" ref="VQK68" si="24049">VQK60*$C$65*$C68</f>
        <v>0</v>
      </c>
      <c r="VQM68" s="824">
        <f t="shared" ref="VQM68" si="24050">VQM60*$C$65*$C68</f>
        <v>0</v>
      </c>
      <c r="VQO68" s="824">
        <f t="shared" ref="VQO68" si="24051">VQO60*$C$65*$C68</f>
        <v>0</v>
      </c>
      <c r="VQQ68" s="824">
        <f t="shared" ref="VQQ68" si="24052">VQQ60*$C$65*$C68</f>
        <v>0</v>
      </c>
      <c r="VQS68" s="824">
        <f t="shared" ref="VQS68" si="24053">VQS60*$C$65*$C68</f>
        <v>0</v>
      </c>
      <c r="VQU68" s="824">
        <f t="shared" ref="VQU68" si="24054">VQU60*$C$65*$C68</f>
        <v>0</v>
      </c>
      <c r="VQW68" s="824">
        <f t="shared" ref="VQW68" si="24055">VQW60*$C$65*$C68</f>
        <v>0</v>
      </c>
      <c r="VQY68" s="824">
        <f t="shared" ref="VQY68" si="24056">VQY60*$C$65*$C68</f>
        <v>0</v>
      </c>
      <c r="VRA68" s="824">
        <f t="shared" ref="VRA68" si="24057">VRA60*$C$65*$C68</f>
        <v>0</v>
      </c>
      <c r="VRC68" s="824">
        <f t="shared" ref="VRC68" si="24058">VRC60*$C$65*$C68</f>
        <v>0</v>
      </c>
      <c r="VRE68" s="824">
        <f t="shared" ref="VRE68" si="24059">VRE60*$C$65*$C68</f>
        <v>0</v>
      </c>
      <c r="VRG68" s="824">
        <f t="shared" ref="VRG68" si="24060">VRG60*$C$65*$C68</f>
        <v>0</v>
      </c>
      <c r="VRI68" s="824">
        <f t="shared" ref="VRI68" si="24061">VRI60*$C$65*$C68</f>
        <v>0</v>
      </c>
      <c r="VRK68" s="824">
        <f t="shared" ref="VRK68" si="24062">VRK60*$C$65*$C68</f>
        <v>0</v>
      </c>
      <c r="VRM68" s="824">
        <f t="shared" ref="VRM68" si="24063">VRM60*$C$65*$C68</f>
        <v>0</v>
      </c>
      <c r="VRO68" s="824">
        <f t="shared" ref="VRO68" si="24064">VRO60*$C$65*$C68</f>
        <v>0</v>
      </c>
      <c r="VRQ68" s="824">
        <f t="shared" ref="VRQ68" si="24065">VRQ60*$C$65*$C68</f>
        <v>0</v>
      </c>
      <c r="VRS68" s="824">
        <f t="shared" ref="VRS68" si="24066">VRS60*$C$65*$C68</f>
        <v>0</v>
      </c>
      <c r="VRU68" s="824">
        <f t="shared" ref="VRU68" si="24067">VRU60*$C$65*$C68</f>
        <v>0</v>
      </c>
      <c r="VRW68" s="824">
        <f t="shared" ref="VRW68" si="24068">VRW60*$C$65*$C68</f>
        <v>0</v>
      </c>
      <c r="VRY68" s="824">
        <f t="shared" ref="VRY68" si="24069">VRY60*$C$65*$C68</f>
        <v>0</v>
      </c>
      <c r="VSA68" s="824">
        <f t="shared" ref="VSA68" si="24070">VSA60*$C$65*$C68</f>
        <v>0</v>
      </c>
      <c r="VSC68" s="824">
        <f t="shared" ref="VSC68" si="24071">VSC60*$C$65*$C68</f>
        <v>0</v>
      </c>
      <c r="VSE68" s="824">
        <f t="shared" ref="VSE68" si="24072">VSE60*$C$65*$C68</f>
        <v>0</v>
      </c>
      <c r="VSG68" s="824">
        <f t="shared" ref="VSG68" si="24073">VSG60*$C$65*$C68</f>
        <v>0</v>
      </c>
      <c r="VSI68" s="824">
        <f t="shared" ref="VSI68" si="24074">VSI60*$C$65*$C68</f>
        <v>0</v>
      </c>
      <c r="VSK68" s="824">
        <f t="shared" ref="VSK68" si="24075">VSK60*$C$65*$C68</f>
        <v>0</v>
      </c>
      <c r="VSM68" s="824">
        <f t="shared" ref="VSM68" si="24076">VSM60*$C$65*$C68</f>
        <v>0</v>
      </c>
      <c r="VSO68" s="824">
        <f t="shared" ref="VSO68" si="24077">VSO60*$C$65*$C68</f>
        <v>0</v>
      </c>
      <c r="VSQ68" s="824">
        <f t="shared" ref="VSQ68" si="24078">VSQ60*$C$65*$C68</f>
        <v>0</v>
      </c>
      <c r="VSS68" s="824">
        <f t="shared" ref="VSS68" si="24079">VSS60*$C$65*$C68</f>
        <v>0</v>
      </c>
      <c r="VSU68" s="824">
        <f t="shared" ref="VSU68" si="24080">VSU60*$C$65*$C68</f>
        <v>0</v>
      </c>
      <c r="VSW68" s="824">
        <f t="shared" ref="VSW68" si="24081">VSW60*$C$65*$C68</f>
        <v>0</v>
      </c>
      <c r="VSY68" s="824">
        <f t="shared" ref="VSY68" si="24082">VSY60*$C$65*$C68</f>
        <v>0</v>
      </c>
      <c r="VTA68" s="824">
        <f t="shared" ref="VTA68" si="24083">VTA60*$C$65*$C68</f>
        <v>0</v>
      </c>
      <c r="VTC68" s="824">
        <f t="shared" ref="VTC68" si="24084">VTC60*$C$65*$C68</f>
        <v>0</v>
      </c>
      <c r="VTE68" s="824">
        <f t="shared" ref="VTE68" si="24085">VTE60*$C$65*$C68</f>
        <v>0</v>
      </c>
      <c r="VTG68" s="824">
        <f t="shared" ref="VTG68" si="24086">VTG60*$C$65*$C68</f>
        <v>0</v>
      </c>
      <c r="VTI68" s="824">
        <f t="shared" ref="VTI68" si="24087">VTI60*$C$65*$C68</f>
        <v>0</v>
      </c>
      <c r="VTK68" s="824">
        <f t="shared" ref="VTK68" si="24088">VTK60*$C$65*$C68</f>
        <v>0</v>
      </c>
      <c r="VTM68" s="824">
        <f t="shared" ref="VTM68" si="24089">VTM60*$C$65*$C68</f>
        <v>0</v>
      </c>
      <c r="VTO68" s="824">
        <f t="shared" ref="VTO68" si="24090">VTO60*$C$65*$C68</f>
        <v>0</v>
      </c>
      <c r="VTQ68" s="824">
        <f t="shared" ref="VTQ68" si="24091">VTQ60*$C$65*$C68</f>
        <v>0</v>
      </c>
      <c r="VTS68" s="824">
        <f t="shared" ref="VTS68" si="24092">VTS60*$C$65*$C68</f>
        <v>0</v>
      </c>
      <c r="VTU68" s="824">
        <f t="shared" ref="VTU68" si="24093">VTU60*$C$65*$C68</f>
        <v>0</v>
      </c>
      <c r="VTW68" s="824">
        <f t="shared" ref="VTW68" si="24094">VTW60*$C$65*$C68</f>
        <v>0</v>
      </c>
      <c r="VTY68" s="824">
        <f t="shared" ref="VTY68" si="24095">VTY60*$C$65*$C68</f>
        <v>0</v>
      </c>
      <c r="VUA68" s="824">
        <f t="shared" ref="VUA68" si="24096">VUA60*$C$65*$C68</f>
        <v>0</v>
      </c>
      <c r="VUC68" s="824">
        <f t="shared" ref="VUC68" si="24097">VUC60*$C$65*$C68</f>
        <v>0</v>
      </c>
      <c r="VUE68" s="824">
        <f t="shared" ref="VUE68" si="24098">VUE60*$C$65*$C68</f>
        <v>0</v>
      </c>
      <c r="VUG68" s="824">
        <f t="shared" ref="VUG68" si="24099">VUG60*$C$65*$C68</f>
        <v>0</v>
      </c>
      <c r="VUI68" s="824">
        <f t="shared" ref="VUI68" si="24100">VUI60*$C$65*$C68</f>
        <v>0</v>
      </c>
      <c r="VUK68" s="824">
        <f t="shared" ref="VUK68" si="24101">VUK60*$C$65*$C68</f>
        <v>0</v>
      </c>
      <c r="VUM68" s="824">
        <f t="shared" ref="VUM68" si="24102">VUM60*$C$65*$C68</f>
        <v>0</v>
      </c>
      <c r="VUO68" s="824">
        <f t="shared" ref="VUO68" si="24103">VUO60*$C$65*$C68</f>
        <v>0</v>
      </c>
      <c r="VUQ68" s="824">
        <f t="shared" ref="VUQ68" si="24104">VUQ60*$C$65*$C68</f>
        <v>0</v>
      </c>
      <c r="VUS68" s="824">
        <f t="shared" ref="VUS68" si="24105">VUS60*$C$65*$C68</f>
        <v>0</v>
      </c>
      <c r="VUU68" s="824">
        <f t="shared" ref="VUU68" si="24106">VUU60*$C$65*$C68</f>
        <v>0</v>
      </c>
      <c r="VUW68" s="824">
        <f t="shared" ref="VUW68" si="24107">VUW60*$C$65*$C68</f>
        <v>0</v>
      </c>
      <c r="VUY68" s="824">
        <f t="shared" ref="VUY68" si="24108">VUY60*$C$65*$C68</f>
        <v>0</v>
      </c>
      <c r="VVA68" s="824">
        <f t="shared" ref="VVA68" si="24109">VVA60*$C$65*$C68</f>
        <v>0</v>
      </c>
      <c r="VVC68" s="824">
        <f t="shared" ref="VVC68" si="24110">VVC60*$C$65*$C68</f>
        <v>0</v>
      </c>
      <c r="VVE68" s="824">
        <f t="shared" ref="VVE68" si="24111">VVE60*$C$65*$C68</f>
        <v>0</v>
      </c>
      <c r="VVG68" s="824">
        <f t="shared" ref="VVG68" si="24112">VVG60*$C$65*$C68</f>
        <v>0</v>
      </c>
      <c r="VVI68" s="824">
        <f t="shared" ref="VVI68" si="24113">VVI60*$C$65*$C68</f>
        <v>0</v>
      </c>
      <c r="VVK68" s="824">
        <f t="shared" ref="VVK68" si="24114">VVK60*$C$65*$C68</f>
        <v>0</v>
      </c>
      <c r="VVM68" s="824">
        <f t="shared" ref="VVM68" si="24115">VVM60*$C$65*$C68</f>
        <v>0</v>
      </c>
      <c r="VVO68" s="824">
        <f t="shared" ref="VVO68" si="24116">VVO60*$C$65*$C68</f>
        <v>0</v>
      </c>
      <c r="VVQ68" s="824">
        <f t="shared" ref="VVQ68" si="24117">VVQ60*$C$65*$C68</f>
        <v>0</v>
      </c>
      <c r="VVS68" s="824">
        <f t="shared" ref="VVS68" si="24118">VVS60*$C$65*$C68</f>
        <v>0</v>
      </c>
      <c r="VVU68" s="824">
        <f t="shared" ref="VVU68" si="24119">VVU60*$C$65*$C68</f>
        <v>0</v>
      </c>
      <c r="VVW68" s="824">
        <f t="shared" ref="VVW68" si="24120">VVW60*$C$65*$C68</f>
        <v>0</v>
      </c>
      <c r="VVY68" s="824">
        <f t="shared" ref="VVY68" si="24121">VVY60*$C$65*$C68</f>
        <v>0</v>
      </c>
      <c r="VWA68" s="824">
        <f t="shared" ref="VWA68" si="24122">VWA60*$C$65*$C68</f>
        <v>0</v>
      </c>
      <c r="VWC68" s="824">
        <f t="shared" ref="VWC68" si="24123">VWC60*$C$65*$C68</f>
        <v>0</v>
      </c>
      <c r="VWE68" s="824">
        <f t="shared" ref="VWE68" si="24124">VWE60*$C$65*$C68</f>
        <v>0</v>
      </c>
      <c r="VWG68" s="824">
        <f t="shared" ref="VWG68" si="24125">VWG60*$C$65*$C68</f>
        <v>0</v>
      </c>
      <c r="VWI68" s="824">
        <f t="shared" ref="VWI68" si="24126">VWI60*$C$65*$C68</f>
        <v>0</v>
      </c>
      <c r="VWK68" s="824">
        <f t="shared" ref="VWK68" si="24127">VWK60*$C$65*$C68</f>
        <v>0</v>
      </c>
      <c r="VWM68" s="824">
        <f t="shared" ref="VWM68" si="24128">VWM60*$C$65*$C68</f>
        <v>0</v>
      </c>
      <c r="VWO68" s="824">
        <f t="shared" ref="VWO68" si="24129">VWO60*$C$65*$C68</f>
        <v>0</v>
      </c>
      <c r="VWQ68" s="824">
        <f t="shared" ref="VWQ68" si="24130">VWQ60*$C$65*$C68</f>
        <v>0</v>
      </c>
      <c r="VWS68" s="824">
        <f t="shared" ref="VWS68" si="24131">VWS60*$C$65*$C68</f>
        <v>0</v>
      </c>
      <c r="VWU68" s="824">
        <f t="shared" ref="VWU68" si="24132">VWU60*$C$65*$C68</f>
        <v>0</v>
      </c>
      <c r="VWW68" s="824">
        <f t="shared" ref="VWW68" si="24133">VWW60*$C$65*$C68</f>
        <v>0</v>
      </c>
      <c r="VWY68" s="824">
        <f t="shared" ref="VWY68" si="24134">VWY60*$C$65*$C68</f>
        <v>0</v>
      </c>
      <c r="VXA68" s="824">
        <f t="shared" ref="VXA68" si="24135">VXA60*$C$65*$C68</f>
        <v>0</v>
      </c>
      <c r="VXC68" s="824">
        <f t="shared" ref="VXC68" si="24136">VXC60*$C$65*$C68</f>
        <v>0</v>
      </c>
      <c r="VXE68" s="824">
        <f t="shared" ref="VXE68" si="24137">VXE60*$C$65*$C68</f>
        <v>0</v>
      </c>
      <c r="VXG68" s="824">
        <f t="shared" ref="VXG68" si="24138">VXG60*$C$65*$C68</f>
        <v>0</v>
      </c>
      <c r="VXI68" s="824">
        <f t="shared" ref="VXI68" si="24139">VXI60*$C$65*$C68</f>
        <v>0</v>
      </c>
      <c r="VXK68" s="824">
        <f t="shared" ref="VXK68" si="24140">VXK60*$C$65*$C68</f>
        <v>0</v>
      </c>
      <c r="VXM68" s="824">
        <f t="shared" ref="VXM68" si="24141">VXM60*$C$65*$C68</f>
        <v>0</v>
      </c>
      <c r="VXO68" s="824">
        <f t="shared" ref="VXO68" si="24142">VXO60*$C$65*$C68</f>
        <v>0</v>
      </c>
      <c r="VXQ68" s="824">
        <f t="shared" ref="VXQ68" si="24143">VXQ60*$C$65*$C68</f>
        <v>0</v>
      </c>
      <c r="VXS68" s="824">
        <f t="shared" ref="VXS68" si="24144">VXS60*$C$65*$C68</f>
        <v>0</v>
      </c>
      <c r="VXU68" s="824">
        <f t="shared" ref="VXU68" si="24145">VXU60*$C$65*$C68</f>
        <v>0</v>
      </c>
      <c r="VXW68" s="824">
        <f t="shared" ref="VXW68" si="24146">VXW60*$C$65*$C68</f>
        <v>0</v>
      </c>
      <c r="VXY68" s="824">
        <f t="shared" ref="VXY68" si="24147">VXY60*$C$65*$C68</f>
        <v>0</v>
      </c>
      <c r="VYA68" s="824">
        <f t="shared" ref="VYA68" si="24148">VYA60*$C$65*$C68</f>
        <v>0</v>
      </c>
      <c r="VYC68" s="824">
        <f t="shared" ref="VYC68" si="24149">VYC60*$C$65*$C68</f>
        <v>0</v>
      </c>
      <c r="VYE68" s="824">
        <f t="shared" ref="VYE68" si="24150">VYE60*$C$65*$C68</f>
        <v>0</v>
      </c>
      <c r="VYG68" s="824">
        <f t="shared" ref="VYG68" si="24151">VYG60*$C$65*$C68</f>
        <v>0</v>
      </c>
      <c r="VYI68" s="824">
        <f t="shared" ref="VYI68" si="24152">VYI60*$C$65*$C68</f>
        <v>0</v>
      </c>
      <c r="VYK68" s="824">
        <f t="shared" ref="VYK68" si="24153">VYK60*$C$65*$C68</f>
        <v>0</v>
      </c>
      <c r="VYM68" s="824">
        <f t="shared" ref="VYM68" si="24154">VYM60*$C$65*$C68</f>
        <v>0</v>
      </c>
      <c r="VYO68" s="824">
        <f t="shared" ref="VYO68" si="24155">VYO60*$C$65*$C68</f>
        <v>0</v>
      </c>
      <c r="VYQ68" s="824">
        <f t="shared" ref="VYQ68" si="24156">VYQ60*$C$65*$C68</f>
        <v>0</v>
      </c>
      <c r="VYS68" s="824">
        <f t="shared" ref="VYS68" si="24157">VYS60*$C$65*$C68</f>
        <v>0</v>
      </c>
      <c r="VYU68" s="824">
        <f t="shared" ref="VYU68" si="24158">VYU60*$C$65*$C68</f>
        <v>0</v>
      </c>
      <c r="VYW68" s="824">
        <f t="shared" ref="VYW68" si="24159">VYW60*$C$65*$C68</f>
        <v>0</v>
      </c>
      <c r="VYY68" s="824">
        <f t="shared" ref="VYY68" si="24160">VYY60*$C$65*$C68</f>
        <v>0</v>
      </c>
      <c r="VZA68" s="824">
        <f t="shared" ref="VZA68" si="24161">VZA60*$C$65*$C68</f>
        <v>0</v>
      </c>
      <c r="VZC68" s="824">
        <f t="shared" ref="VZC68" si="24162">VZC60*$C$65*$C68</f>
        <v>0</v>
      </c>
      <c r="VZE68" s="824">
        <f t="shared" ref="VZE68" si="24163">VZE60*$C$65*$C68</f>
        <v>0</v>
      </c>
      <c r="VZG68" s="824">
        <f t="shared" ref="VZG68" si="24164">VZG60*$C$65*$C68</f>
        <v>0</v>
      </c>
      <c r="VZI68" s="824">
        <f t="shared" ref="VZI68" si="24165">VZI60*$C$65*$C68</f>
        <v>0</v>
      </c>
      <c r="VZK68" s="824">
        <f t="shared" ref="VZK68" si="24166">VZK60*$C$65*$C68</f>
        <v>0</v>
      </c>
      <c r="VZM68" s="824">
        <f t="shared" ref="VZM68" si="24167">VZM60*$C$65*$C68</f>
        <v>0</v>
      </c>
      <c r="VZO68" s="824">
        <f t="shared" ref="VZO68" si="24168">VZO60*$C$65*$C68</f>
        <v>0</v>
      </c>
      <c r="VZQ68" s="824">
        <f t="shared" ref="VZQ68" si="24169">VZQ60*$C$65*$C68</f>
        <v>0</v>
      </c>
      <c r="VZS68" s="824">
        <f t="shared" ref="VZS68" si="24170">VZS60*$C$65*$C68</f>
        <v>0</v>
      </c>
      <c r="VZU68" s="824">
        <f t="shared" ref="VZU68" si="24171">VZU60*$C$65*$C68</f>
        <v>0</v>
      </c>
      <c r="VZW68" s="824">
        <f t="shared" ref="VZW68" si="24172">VZW60*$C$65*$C68</f>
        <v>0</v>
      </c>
      <c r="VZY68" s="824">
        <f t="shared" ref="VZY68" si="24173">VZY60*$C$65*$C68</f>
        <v>0</v>
      </c>
      <c r="WAA68" s="824">
        <f t="shared" ref="WAA68" si="24174">WAA60*$C$65*$C68</f>
        <v>0</v>
      </c>
      <c r="WAC68" s="824">
        <f t="shared" ref="WAC68" si="24175">WAC60*$C$65*$C68</f>
        <v>0</v>
      </c>
      <c r="WAE68" s="824">
        <f t="shared" ref="WAE68" si="24176">WAE60*$C$65*$C68</f>
        <v>0</v>
      </c>
      <c r="WAG68" s="824">
        <f t="shared" ref="WAG68" si="24177">WAG60*$C$65*$C68</f>
        <v>0</v>
      </c>
      <c r="WAI68" s="824">
        <f t="shared" ref="WAI68" si="24178">WAI60*$C$65*$C68</f>
        <v>0</v>
      </c>
      <c r="WAK68" s="824">
        <f t="shared" ref="WAK68" si="24179">WAK60*$C$65*$C68</f>
        <v>0</v>
      </c>
      <c r="WAM68" s="824">
        <f t="shared" ref="WAM68" si="24180">WAM60*$C$65*$C68</f>
        <v>0</v>
      </c>
      <c r="WAO68" s="824">
        <f t="shared" ref="WAO68" si="24181">WAO60*$C$65*$C68</f>
        <v>0</v>
      </c>
      <c r="WAQ68" s="824">
        <f t="shared" ref="WAQ68" si="24182">WAQ60*$C$65*$C68</f>
        <v>0</v>
      </c>
      <c r="WAS68" s="824">
        <f t="shared" ref="WAS68" si="24183">WAS60*$C$65*$C68</f>
        <v>0</v>
      </c>
      <c r="WAU68" s="824">
        <f t="shared" ref="WAU68" si="24184">WAU60*$C$65*$C68</f>
        <v>0</v>
      </c>
      <c r="WAW68" s="824">
        <f t="shared" ref="WAW68" si="24185">WAW60*$C$65*$C68</f>
        <v>0</v>
      </c>
      <c r="WAY68" s="824">
        <f t="shared" ref="WAY68" si="24186">WAY60*$C$65*$C68</f>
        <v>0</v>
      </c>
      <c r="WBA68" s="824">
        <f t="shared" ref="WBA68" si="24187">WBA60*$C$65*$C68</f>
        <v>0</v>
      </c>
      <c r="WBC68" s="824">
        <f t="shared" ref="WBC68" si="24188">WBC60*$C$65*$C68</f>
        <v>0</v>
      </c>
      <c r="WBE68" s="824">
        <f t="shared" ref="WBE68" si="24189">WBE60*$C$65*$C68</f>
        <v>0</v>
      </c>
      <c r="WBG68" s="824">
        <f t="shared" ref="WBG68" si="24190">WBG60*$C$65*$C68</f>
        <v>0</v>
      </c>
      <c r="WBI68" s="824">
        <f t="shared" ref="WBI68" si="24191">WBI60*$C$65*$C68</f>
        <v>0</v>
      </c>
      <c r="WBK68" s="824">
        <f t="shared" ref="WBK68" si="24192">WBK60*$C$65*$C68</f>
        <v>0</v>
      </c>
      <c r="WBM68" s="824">
        <f t="shared" ref="WBM68" si="24193">WBM60*$C$65*$C68</f>
        <v>0</v>
      </c>
      <c r="WBO68" s="824">
        <f t="shared" ref="WBO68" si="24194">WBO60*$C$65*$C68</f>
        <v>0</v>
      </c>
      <c r="WBQ68" s="824">
        <f t="shared" ref="WBQ68" si="24195">WBQ60*$C$65*$C68</f>
        <v>0</v>
      </c>
      <c r="WBS68" s="824">
        <f t="shared" ref="WBS68" si="24196">WBS60*$C$65*$C68</f>
        <v>0</v>
      </c>
      <c r="WBU68" s="824">
        <f t="shared" ref="WBU68" si="24197">WBU60*$C$65*$C68</f>
        <v>0</v>
      </c>
      <c r="WBW68" s="824">
        <f t="shared" ref="WBW68" si="24198">WBW60*$C$65*$C68</f>
        <v>0</v>
      </c>
      <c r="WBY68" s="824">
        <f t="shared" ref="WBY68" si="24199">WBY60*$C$65*$C68</f>
        <v>0</v>
      </c>
      <c r="WCA68" s="824">
        <f t="shared" ref="WCA68" si="24200">WCA60*$C$65*$C68</f>
        <v>0</v>
      </c>
      <c r="WCC68" s="824">
        <f t="shared" ref="WCC68" si="24201">WCC60*$C$65*$C68</f>
        <v>0</v>
      </c>
      <c r="WCE68" s="824">
        <f t="shared" ref="WCE68" si="24202">WCE60*$C$65*$C68</f>
        <v>0</v>
      </c>
      <c r="WCG68" s="824">
        <f t="shared" ref="WCG68" si="24203">WCG60*$C$65*$C68</f>
        <v>0</v>
      </c>
      <c r="WCI68" s="824">
        <f t="shared" ref="WCI68" si="24204">WCI60*$C$65*$C68</f>
        <v>0</v>
      </c>
      <c r="WCK68" s="824">
        <f t="shared" ref="WCK68" si="24205">WCK60*$C$65*$C68</f>
        <v>0</v>
      </c>
      <c r="WCM68" s="824">
        <f t="shared" ref="WCM68" si="24206">WCM60*$C$65*$C68</f>
        <v>0</v>
      </c>
      <c r="WCO68" s="824">
        <f t="shared" ref="WCO68" si="24207">WCO60*$C$65*$C68</f>
        <v>0</v>
      </c>
      <c r="WCQ68" s="824">
        <f t="shared" ref="WCQ68" si="24208">WCQ60*$C$65*$C68</f>
        <v>0</v>
      </c>
      <c r="WCS68" s="824">
        <f t="shared" ref="WCS68" si="24209">WCS60*$C$65*$C68</f>
        <v>0</v>
      </c>
      <c r="WCU68" s="824">
        <f t="shared" ref="WCU68" si="24210">WCU60*$C$65*$C68</f>
        <v>0</v>
      </c>
      <c r="WCW68" s="824">
        <f t="shared" ref="WCW68" si="24211">WCW60*$C$65*$C68</f>
        <v>0</v>
      </c>
      <c r="WCY68" s="824">
        <f t="shared" ref="WCY68" si="24212">WCY60*$C$65*$C68</f>
        <v>0</v>
      </c>
      <c r="WDA68" s="824">
        <f t="shared" ref="WDA68" si="24213">WDA60*$C$65*$C68</f>
        <v>0</v>
      </c>
      <c r="WDC68" s="824">
        <f t="shared" ref="WDC68" si="24214">WDC60*$C$65*$C68</f>
        <v>0</v>
      </c>
      <c r="WDE68" s="824">
        <f t="shared" ref="WDE68" si="24215">WDE60*$C$65*$C68</f>
        <v>0</v>
      </c>
      <c r="WDG68" s="824">
        <f t="shared" ref="WDG68" si="24216">WDG60*$C$65*$C68</f>
        <v>0</v>
      </c>
      <c r="WDI68" s="824">
        <f t="shared" ref="WDI68" si="24217">WDI60*$C$65*$C68</f>
        <v>0</v>
      </c>
      <c r="WDK68" s="824">
        <f t="shared" ref="WDK68" si="24218">WDK60*$C$65*$C68</f>
        <v>0</v>
      </c>
      <c r="WDM68" s="824">
        <f t="shared" ref="WDM68" si="24219">WDM60*$C$65*$C68</f>
        <v>0</v>
      </c>
      <c r="WDO68" s="824">
        <f t="shared" ref="WDO68" si="24220">WDO60*$C$65*$C68</f>
        <v>0</v>
      </c>
      <c r="WDQ68" s="824">
        <f t="shared" ref="WDQ68" si="24221">WDQ60*$C$65*$C68</f>
        <v>0</v>
      </c>
      <c r="WDS68" s="824">
        <f t="shared" ref="WDS68" si="24222">WDS60*$C$65*$C68</f>
        <v>0</v>
      </c>
      <c r="WDU68" s="824">
        <f t="shared" ref="WDU68" si="24223">WDU60*$C$65*$C68</f>
        <v>0</v>
      </c>
      <c r="WDW68" s="824">
        <f t="shared" ref="WDW68" si="24224">WDW60*$C$65*$C68</f>
        <v>0</v>
      </c>
      <c r="WDY68" s="824">
        <f t="shared" ref="WDY68" si="24225">WDY60*$C$65*$C68</f>
        <v>0</v>
      </c>
      <c r="WEA68" s="824">
        <f t="shared" ref="WEA68" si="24226">WEA60*$C$65*$C68</f>
        <v>0</v>
      </c>
      <c r="WEC68" s="824">
        <f t="shared" ref="WEC68" si="24227">WEC60*$C$65*$C68</f>
        <v>0</v>
      </c>
      <c r="WEE68" s="824">
        <f t="shared" ref="WEE68" si="24228">WEE60*$C$65*$C68</f>
        <v>0</v>
      </c>
      <c r="WEG68" s="824">
        <f t="shared" ref="WEG68" si="24229">WEG60*$C$65*$C68</f>
        <v>0</v>
      </c>
      <c r="WEI68" s="824">
        <f t="shared" ref="WEI68" si="24230">WEI60*$C$65*$C68</f>
        <v>0</v>
      </c>
      <c r="WEK68" s="824">
        <f t="shared" ref="WEK68" si="24231">WEK60*$C$65*$C68</f>
        <v>0</v>
      </c>
      <c r="WEM68" s="824">
        <f t="shared" ref="WEM68" si="24232">WEM60*$C$65*$C68</f>
        <v>0</v>
      </c>
      <c r="WEO68" s="824">
        <f t="shared" ref="WEO68" si="24233">WEO60*$C$65*$C68</f>
        <v>0</v>
      </c>
      <c r="WEQ68" s="824">
        <f t="shared" ref="WEQ68" si="24234">WEQ60*$C$65*$C68</f>
        <v>0</v>
      </c>
      <c r="WES68" s="824">
        <f t="shared" ref="WES68" si="24235">WES60*$C$65*$C68</f>
        <v>0</v>
      </c>
      <c r="WEU68" s="824">
        <f t="shared" ref="WEU68" si="24236">WEU60*$C$65*$C68</f>
        <v>0</v>
      </c>
      <c r="WEW68" s="824">
        <f t="shared" ref="WEW68" si="24237">WEW60*$C$65*$C68</f>
        <v>0</v>
      </c>
      <c r="WEY68" s="824">
        <f t="shared" ref="WEY68" si="24238">WEY60*$C$65*$C68</f>
        <v>0</v>
      </c>
      <c r="WFA68" s="824">
        <f t="shared" ref="WFA68" si="24239">WFA60*$C$65*$C68</f>
        <v>0</v>
      </c>
      <c r="WFC68" s="824">
        <f t="shared" ref="WFC68" si="24240">WFC60*$C$65*$C68</f>
        <v>0</v>
      </c>
      <c r="WFE68" s="824">
        <f t="shared" ref="WFE68" si="24241">WFE60*$C$65*$C68</f>
        <v>0</v>
      </c>
      <c r="WFG68" s="824">
        <f t="shared" ref="WFG68" si="24242">WFG60*$C$65*$C68</f>
        <v>0</v>
      </c>
      <c r="WFI68" s="824">
        <f t="shared" ref="WFI68" si="24243">WFI60*$C$65*$C68</f>
        <v>0</v>
      </c>
      <c r="WFK68" s="824">
        <f t="shared" ref="WFK68" si="24244">WFK60*$C$65*$C68</f>
        <v>0</v>
      </c>
      <c r="WFM68" s="824">
        <f t="shared" ref="WFM68" si="24245">WFM60*$C$65*$C68</f>
        <v>0</v>
      </c>
      <c r="WFO68" s="824">
        <f t="shared" ref="WFO68" si="24246">WFO60*$C$65*$C68</f>
        <v>0</v>
      </c>
      <c r="WFQ68" s="824">
        <f t="shared" ref="WFQ68" si="24247">WFQ60*$C$65*$C68</f>
        <v>0</v>
      </c>
      <c r="WFS68" s="824">
        <f t="shared" ref="WFS68" si="24248">WFS60*$C$65*$C68</f>
        <v>0</v>
      </c>
      <c r="WFU68" s="824">
        <f t="shared" ref="WFU68" si="24249">WFU60*$C$65*$C68</f>
        <v>0</v>
      </c>
      <c r="WFW68" s="824">
        <f t="shared" ref="WFW68" si="24250">WFW60*$C$65*$C68</f>
        <v>0</v>
      </c>
      <c r="WFY68" s="824">
        <f t="shared" ref="WFY68" si="24251">WFY60*$C$65*$C68</f>
        <v>0</v>
      </c>
      <c r="WGA68" s="824">
        <f t="shared" ref="WGA68" si="24252">WGA60*$C$65*$C68</f>
        <v>0</v>
      </c>
      <c r="WGC68" s="824">
        <f t="shared" ref="WGC68" si="24253">WGC60*$C$65*$C68</f>
        <v>0</v>
      </c>
      <c r="WGE68" s="824">
        <f t="shared" ref="WGE68" si="24254">WGE60*$C$65*$C68</f>
        <v>0</v>
      </c>
      <c r="WGG68" s="824">
        <f t="shared" ref="WGG68" si="24255">WGG60*$C$65*$C68</f>
        <v>0</v>
      </c>
      <c r="WGI68" s="824">
        <f t="shared" ref="WGI68" si="24256">WGI60*$C$65*$C68</f>
        <v>0</v>
      </c>
      <c r="WGK68" s="824">
        <f t="shared" ref="WGK68" si="24257">WGK60*$C$65*$C68</f>
        <v>0</v>
      </c>
      <c r="WGM68" s="824">
        <f t="shared" ref="WGM68" si="24258">WGM60*$C$65*$C68</f>
        <v>0</v>
      </c>
      <c r="WGO68" s="824">
        <f t="shared" ref="WGO68" si="24259">WGO60*$C$65*$C68</f>
        <v>0</v>
      </c>
      <c r="WGQ68" s="824">
        <f t="shared" ref="WGQ68" si="24260">WGQ60*$C$65*$C68</f>
        <v>0</v>
      </c>
      <c r="WGS68" s="824">
        <f t="shared" ref="WGS68" si="24261">WGS60*$C$65*$C68</f>
        <v>0</v>
      </c>
      <c r="WGU68" s="824">
        <f t="shared" ref="WGU68" si="24262">WGU60*$C$65*$C68</f>
        <v>0</v>
      </c>
      <c r="WGW68" s="824">
        <f t="shared" ref="WGW68" si="24263">WGW60*$C$65*$C68</f>
        <v>0</v>
      </c>
      <c r="WGY68" s="824">
        <f t="shared" ref="WGY68" si="24264">WGY60*$C$65*$C68</f>
        <v>0</v>
      </c>
      <c r="WHA68" s="824">
        <f t="shared" ref="WHA68" si="24265">WHA60*$C$65*$C68</f>
        <v>0</v>
      </c>
      <c r="WHC68" s="824">
        <f t="shared" ref="WHC68" si="24266">WHC60*$C$65*$C68</f>
        <v>0</v>
      </c>
      <c r="WHE68" s="824">
        <f t="shared" ref="WHE68" si="24267">WHE60*$C$65*$C68</f>
        <v>0</v>
      </c>
      <c r="WHG68" s="824">
        <f t="shared" ref="WHG68" si="24268">WHG60*$C$65*$C68</f>
        <v>0</v>
      </c>
      <c r="WHI68" s="824">
        <f t="shared" ref="WHI68" si="24269">WHI60*$C$65*$C68</f>
        <v>0</v>
      </c>
      <c r="WHK68" s="824">
        <f t="shared" ref="WHK68" si="24270">WHK60*$C$65*$C68</f>
        <v>0</v>
      </c>
      <c r="WHM68" s="824">
        <f t="shared" ref="WHM68" si="24271">WHM60*$C$65*$C68</f>
        <v>0</v>
      </c>
      <c r="WHO68" s="824">
        <f t="shared" ref="WHO68" si="24272">WHO60*$C$65*$C68</f>
        <v>0</v>
      </c>
      <c r="WHQ68" s="824">
        <f t="shared" ref="WHQ68" si="24273">WHQ60*$C$65*$C68</f>
        <v>0</v>
      </c>
      <c r="WHS68" s="824">
        <f t="shared" ref="WHS68" si="24274">WHS60*$C$65*$C68</f>
        <v>0</v>
      </c>
      <c r="WHU68" s="824">
        <f t="shared" ref="WHU68" si="24275">WHU60*$C$65*$C68</f>
        <v>0</v>
      </c>
      <c r="WHW68" s="824">
        <f t="shared" ref="WHW68" si="24276">WHW60*$C$65*$C68</f>
        <v>0</v>
      </c>
      <c r="WHY68" s="824">
        <f t="shared" ref="WHY68" si="24277">WHY60*$C$65*$C68</f>
        <v>0</v>
      </c>
      <c r="WIA68" s="824">
        <f t="shared" ref="WIA68" si="24278">WIA60*$C$65*$C68</f>
        <v>0</v>
      </c>
      <c r="WIC68" s="824">
        <f t="shared" ref="WIC68" si="24279">WIC60*$C$65*$C68</f>
        <v>0</v>
      </c>
      <c r="WIE68" s="824">
        <f t="shared" ref="WIE68" si="24280">WIE60*$C$65*$C68</f>
        <v>0</v>
      </c>
      <c r="WIG68" s="824">
        <f t="shared" ref="WIG68" si="24281">WIG60*$C$65*$C68</f>
        <v>0</v>
      </c>
      <c r="WII68" s="824">
        <f t="shared" ref="WII68" si="24282">WII60*$C$65*$C68</f>
        <v>0</v>
      </c>
      <c r="WIK68" s="824">
        <f t="shared" ref="WIK68" si="24283">WIK60*$C$65*$C68</f>
        <v>0</v>
      </c>
      <c r="WIM68" s="824">
        <f t="shared" ref="WIM68" si="24284">WIM60*$C$65*$C68</f>
        <v>0</v>
      </c>
      <c r="WIO68" s="824">
        <f t="shared" ref="WIO68" si="24285">WIO60*$C$65*$C68</f>
        <v>0</v>
      </c>
      <c r="WIQ68" s="824">
        <f t="shared" ref="WIQ68" si="24286">WIQ60*$C$65*$C68</f>
        <v>0</v>
      </c>
      <c r="WIS68" s="824">
        <f t="shared" ref="WIS68" si="24287">WIS60*$C$65*$C68</f>
        <v>0</v>
      </c>
      <c r="WIU68" s="824">
        <f t="shared" ref="WIU68" si="24288">WIU60*$C$65*$C68</f>
        <v>0</v>
      </c>
      <c r="WIW68" s="824">
        <f t="shared" ref="WIW68" si="24289">WIW60*$C$65*$C68</f>
        <v>0</v>
      </c>
      <c r="WIY68" s="824">
        <f t="shared" ref="WIY68" si="24290">WIY60*$C$65*$C68</f>
        <v>0</v>
      </c>
      <c r="WJA68" s="824">
        <f t="shared" ref="WJA68" si="24291">WJA60*$C$65*$C68</f>
        <v>0</v>
      </c>
      <c r="WJC68" s="824">
        <f t="shared" ref="WJC68" si="24292">WJC60*$C$65*$C68</f>
        <v>0</v>
      </c>
      <c r="WJE68" s="824">
        <f t="shared" ref="WJE68" si="24293">WJE60*$C$65*$C68</f>
        <v>0</v>
      </c>
      <c r="WJG68" s="824">
        <f t="shared" ref="WJG68" si="24294">WJG60*$C$65*$C68</f>
        <v>0</v>
      </c>
      <c r="WJI68" s="824">
        <f t="shared" ref="WJI68" si="24295">WJI60*$C$65*$C68</f>
        <v>0</v>
      </c>
      <c r="WJK68" s="824">
        <f t="shared" ref="WJK68" si="24296">WJK60*$C$65*$C68</f>
        <v>0</v>
      </c>
      <c r="WJM68" s="824">
        <f t="shared" ref="WJM68" si="24297">WJM60*$C$65*$C68</f>
        <v>0</v>
      </c>
      <c r="WJO68" s="824">
        <f t="shared" ref="WJO68" si="24298">WJO60*$C$65*$C68</f>
        <v>0</v>
      </c>
      <c r="WJQ68" s="824">
        <f t="shared" ref="WJQ68" si="24299">WJQ60*$C$65*$C68</f>
        <v>0</v>
      </c>
      <c r="WJS68" s="824">
        <f t="shared" ref="WJS68" si="24300">WJS60*$C$65*$C68</f>
        <v>0</v>
      </c>
      <c r="WJU68" s="824">
        <f t="shared" ref="WJU68" si="24301">WJU60*$C$65*$C68</f>
        <v>0</v>
      </c>
      <c r="WJW68" s="824">
        <f t="shared" ref="WJW68" si="24302">WJW60*$C$65*$C68</f>
        <v>0</v>
      </c>
      <c r="WJY68" s="824">
        <f t="shared" ref="WJY68" si="24303">WJY60*$C$65*$C68</f>
        <v>0</v>
      </c>
      <c r="WKA68" s="824">
        <f t="shared" ref="WKA68" si="24304">WKA60*$C$65*$C68</f>
        <v>0</v>
      </c>
      <c r="WKC68" s="824">
        <f t="shared" ref="WKC68" si="24305">WKC60*$C$65*$C68</f>
        <v>0</v>
      </c>
      <c r="WKE68" s="824">
        <f t="shared" ref="WKE68" si="24306">WKE60*$C$65*$C68</f>
        <v>0</v>
      </c>
      <c r="WKG68" s="824">
        <f t="shared" ref="WKG68" si="24307">WKG60*$C$65*$C68</f>
        <v>0</v>
      </c>
      <c r="WKI68" s="824">
        <f t="shared" ref="WKI68" si="24308">WKI60*$C$65*$C68</f>
        <v>0</v>
      </c>
      <c r="WKK68" s="824">
        <f t="shared" ref="WKK68" si="24309">WKK60*$C$65*$C68</f>
        <v>0</v>
      </c>
      <c r="WKM68" s="824">
        <f t="shared" ref="WKM68" si="24310">WKM60*$C$65*$C68</f>
        <v>0</v>
      </c>
      <c r="WKO68" s="824">
        <f t="shared" ref="WKO68" si="24311">WKO60*$C$65*$C68</f>
        <v>0</v>
      </c>
      <c r="WKQ68" s="824">
        <f t="shared" ref="WKQ68" si="24312">WKQ60*$C$65*$C68</f>
        <v>0</v>
      </c>
      <c r="WKS68" s="824">
        <f t="shared" ref="WKS68" si="24313">WKS60*$C$65*$C68</f>
        <v>0</v>
      </c>
      <c r="WKU68" s="824">
        <f t="shared" ref="WKU68" si="24314">WKU60*$C$65*$C68</f>
        <v>0</v>
      </c>
      <c r="WKW68" s="824">
        <f t="shared" ref="WKW68" si="24315">WKW60*$C$65*$C68</f>
        <v>0</v>
      </c>
      <c r="WKY68" s="824">
        <f t="shared" ref="WKY68" si="24316">WKY60*$C$65*$C68</f>
        <v>0</v>
      </c>
      <c r="WLA68" s="824">
        <f t="shared" ref="WLA68" si="24317">WLA60*$C$65*$C68</f>
        <v>0</v>
      </c>
      <c r="WLC68" s="824">
        <f t="shared" ref="WLC68" si="24318">WLC60*$C$65*$C68</f>
        <v>0</v>
      </c>
      <c r="WLE68" s="824">
        <f t="shared" ref="WLE68" si="24319">WLE60*$C$65*$C68</f>
        <v>0</v>
      </c>
      <c r="WLG68" s="824">
        <f t="shared" ref="WLG68" si="24320">WLG60*$C$65*$C68</f>
        <v>0</v>
      </c>
      <c r="WLI68" s="824">
        <f t="shared" ref="WLI68" si="24321">WLI60*$C$65*$C68</f>
        <v>0</v>
      </c>
      <c r="WLK68" s="824">
        <f t="shared" ref="WLK68" si="24322">WLK60*$C$65*$C68</f>
        <v>0</v>
      </c>
      <c r="WLM68" s="824">
        <f t="shared" ref="WLM68" si="24323">WLM60*$C$65*$C68</f>
        <v>0</v>
      </c>
      <c r="WLO68" s="824">
        <f t="shared" ref="WLO68" si="24324">WLO60*$C$65*$C68</f>
        <v>0</v>
      </c>
      <c r="WLQ68" s="824">
        <f t="shared" ref="WLQ68" si="24325">WLQ60*$C$65*$C68</f>
        <v>0</v>
      </c>
      <c r="WLS68" s="824">
        <f t="shared" ref="WLS68" si="24326">WLS60*$C$65*$C68</f>
        <v>0</v>
      </c>
      <c r="WLU68" s="824">
        <f t="shared" ref="WLU68" si="24327">WLU60*$C$65*$C68</f>
        <v>0</v>
      </c>
      <c r="WLW68" s="824">
        <f t="shared" ref="WLW68" si="24328">WLW60*$C$65*$C68</f>
        <v>0</v>
      </c>
      <c r="WLY68" s="824">
        <f t="shared" ref="WLY68" si="24329">WLY60*$C$65*$C68</f>
        <v>0</v>
      </c>
      <c r="WMA68" s="824">
        <f t="shared" ref="WMA68" si="24330">WMA60*$C$65*$C68</f>
        <v>0</v>
      </c>
      <c r="WMC68" s="824">
        <f t="shared" ref="WMC68" si="24331">WMC60*$C$65*$C68</f>
        <v>0</v>
      </c>
      <c r="WME68" s="824">
        <f t="shared" ref="WME68" si="24332">WME60*$C$65*$C68</f>
        <v>0</v>
      </c>
      <c r="WMG68" s="824">
        <f t="shared" ref="WMG68" si="24333">WMG60*$C$65*$C68</f>
        <v>0</v>
      </c>
      <c r="WMI68" s="824">
        <f t="shared" ref="WMI68" si="24334">WMI60*$C$65*$C68</f>
        <v>0</v>
      </c>
      <c r="WMK68" s="824">
        <f t="shared" ref="WMK68" si="24335">WMK60*$C$65*$C68</f>
        <v>0</v>
      </c>
      <c r="WMM68" s="824">
        <f t="shared" ref="WMM68" si="24336">WMM60*$C$65*$C68</f>
        <v>0</v>
      </c>
      <c r="WMO68" s="824">
        <f t="shared" ref="WMO68" si="24337">WMO60*$C$65*$C68</f>
        <v>0</v>
      </c>
      <c r="WMQ68" s="824">
        <f t="shared" ref="WMQ68" si="24338">WMQ60*$C$65*$C68</f>
        <v>0</v>
      </c>
      <c r="WMS68" s="824">
        <f t="shared" ref="WMS68" si="24339">WMS60*$C$65*$C68</f>
        <v>0</v>
      </c>
      <c r="WMU68" s="824">
        <f t="shared" ref="WMU68" si="24340">WMU60*$C$65*$C68</f>
        <v>0</v>
      </c>
      <c r="WMW68" s="824">
        <f t="shared" ref="WMW68" si="24341">WMW60*$C$65*$C68</f>
        <v>0</v>
      </c>
      <c r="WMY68" s="824">
        <f t="shared" ref="WMY68" si="24342">WMY60*$C$65*$C68</f>
        <v>0</v>
      </c>
      <c r="WNA68" s="824">
        <f t="shared" ref="WNA68" si="24343">WNA60*$C$65*$C68</f>
        <v>0</v>
      </c>
      <c r="WNC68" s="824">
        <f t="shared" ref="WNC68" si="24344">WNC60*$C$65*$C68</f>
        <v>0</v>
      </c>
      <c r="WNE68" s="824">
        <f t="shared" ref="WNE68" si="24345">WNE60*$C$65*$C68</f>
        <v>0</v>
      </c>
      <c r="WNG68" s="824">
        <f t="shared" ref="WNG68" si="24346">WNG60*$C$65*$C68</f>
        <v>0</v>
      </c>
      <c r="WNI68" s="824">
        <f t="shared" ref="WNI68" si="24347">WNI60*$C$65*$C68</f>
        <v>0</v>
      </c>
      <c r="WNK68" s="824">
        <f t="shared" ref="WNK68" si="24348">WNK60*$C$65*$C68</f>
        <v>0</v>
      </c>
      <c r="WNM68" s="824">
        <f t="shared" ref="WNM68" si="24349">WNM60*$C$65*$C68</f>
        <v>0</v>
      </c>
      <c r="WNO68" s="824">
        <f t="shared" ref="WNO68" si="24350">WNO60*$C$65*$C68</f>
        <v>0</v>
      </c>
      <c r="WNQ68" s="824">
        <f t="shared" ref="WNQ68" si="24351">WNQ60*$C$65*$C68</f>
        <v>0</v>
      </c>
      <c r="WNS68" s="824">
        <f t="shared" ref="WNS68" si="24352">WNS60*$C$65*$C68</f>
        <v>0</v>
      </c>
      <c r="WNU68" s="824">
        <f t="shared" ref="WNU68" si="24353">WNU60*$C$65*$C68</f>
        <v>0</v>
      </c>
      <c r="WNW68" s="824">
        <f t="shared" ref="WNW68" si="24354">WNW60*$C$65*$C68</f>
        <v>0</v>
      </c>
      <c r="WNY68" s="824">
        <f t="shared" ref="WNY68" si="24355">WNY60*$C$65*$C68</f>
        <v>0</v>
      </c>
      <c r="WOA68" s="824">
        <f t="shared" ref="WOA68" si="24356">WOA60*$C$65*$C68</f>
        <v>0</v>
      </c>
      <c r="WOC68" s="824">
        <f t="shared" ref="WOC68" si="24357">WOC60*$C$65*$C68</f>
        <v>0</v>
      </c>
      <c r="WOE68" s="824">
        <f t="shared" ref="WOE68" si="24358">WOE60*$C$65*$C68</f>
        <v>0</v>
      </c>
      <c r="WOG68" s="824">
        <f t="shared" ref="WOG68" si="24359">WOG60*$C$65*$C68</f>
        <v>0</v>
      </c>
      <c r="WOI68" s="824">
        <f t="shared" ref="WOI68" si="24360">WOI60*$C$65*$C68</f>
        <v>0</v>
      </c>
      <c r="WOK68" s="824">
        <f t="shared" ref="WOK68" si="24361">WOK60*$C$65*$C68</f>
        <v>0</v>
      </c>
      <c r="WOM68" s="824">
        <f t="shared" ref="WOM68" si="24362">WOM60*$C$65*$C68</f>
        <v>0</v>
      </c>
      <c r="WOO68" s="824">
        <f t="shared" ref="WOO68" si="24363">WOO60*$C$65*$C68</f>
        <v>0</v>
      </c>
      <c r="WOQ68" s="824">
        <f t="shared" ref="WOQ68" si="24364">WOQ60*$C$65*$C68</f>
        <v>0</v>
      </c>
      <c r="WOS68" s="824">
        <f t="shared" ref="WOS68" si="24365">WOS60*$C$65*$C68</f>
        <v>0</v>
      </c>
      <c r="WOU68" s="824">
        <f t="shared" ref="WOU68" si="24366">WOU60*$C$65*$C68</f>
        <v>0</v>
      </c>
      <c r="WOW68" s="824">
        <f t="shared" ref="WOW68" si="24367">WOW60*$C$65*$C68</f>
        <v>0</v>
      </c>
      <c r="WOY68" s="824">
        <f t="shared" ref="WOY68" si="24368">WOY60*$C$65*$C68</f>
        <v>0</v>
      </c>
      <c r="WPA68" s="824">
        <f t="shared" ref="WPA68" si="24369">WPA60*$C$65*$C68</f>
        <v>0</v>
      </c>
      <c r="WPC68" s="824">
        <f t="shared" ref="WPC68" si="24370">WPC60*$C$65*$C68</f>
        <v>0</v>
      </c>
      <c r="WPE68" s="824">
        <f t="shared" ref="WPE68" si="24371">WPE60*$C$65*$C68</f>
        <v>0</v>
      </c>
      <c r="WPG68" s="824">
        <f t="shared" ref="WPG68" si="24372">WPG60*$C$65*$C68</f>
        <v>0</v>
      </c>
      <c r="WPI68" s="824">
        <f t="shared" ref="WPI68" si="24373">WPI60*$C$65*$C68</f>
        <v>0</v>
      </c>
      <c r="WPK68" s="824">
        <f t="shared" ref="WPK68" si="24374">WPK60*$C$65*$C68</f>
        <v>0</v>
      </c>
      <c r="WPM68" s="824">
        <f t="shared" ref="WPM68" si="24375">WPM60*$C$65*$C68</f>
        <v>0</v>
      </c>
      <c r="WPO68" s="824">
        <f t="shared" ref="WPO68" si="24376">WPO60*$C$65*$C68</f>
        <v>0</v>
      </c>
      <c r="WPQ68" s="824">
        <f t="shared" ref="WPQ68" si="24377">WPQ60*$C$65*$C68</f>
        <v>0</v>
      </c>
      <c r="WPS68" s="824">
        <f t="shared" ref="WPS68" si="24378">WPS60*$C$65*$C68</f>
        <v>0</v>
      </c>
      <c r="WPU68" s="824">
        <f t="shared" ref="WPU68" si="24379">WPU60*$C$65*$C68</f>
        <v>0</v>
      </c>
      <c r="WPW68" s="824">
        <f t="shared" ref="WPW68" si="24380">WPW60*$C$65*$C68</f>
        <v>0</v>
      </c>
      <c r="WPY68" s="824">
        <f t="shared" ref="WPY68" si="24381">WPY60*$C$65*$C68</f>
        <v>0</v>
      </c>
      <c r="WQA68" s="824">
        <f t="shared" ref="WQA68" si="24382">WQA60*$C$65*$C68</f>
        <v>0</v>
      </c>
      <c r="WQC68" s="824">
        <f t="shared" ref="WQC68" si="24383">WQC60*$C$65*$C68</f>
        <v>0</v>
      </c>
      <c r="WQE68" s="824">
        <f t="shared" ref="WQE68" si="24384">WQE60*$C$65*$C68</f>
        <v>0</v>
      </c>
      <c r="WQG68" s="824">
        <f t="shared" ref="WQG68" si="24385">WQG60*$C$65*$C68</f>
        <v>0</v>
      </c>
      <c r="WQI68" s="824">
        <f t="shared" ref="WQI68" si="24386">WQI60*$C$65*$C68</f>
        <v>0</v>
      </c>
      <c r="WQK68" s="824">
        <f t="shared" ref="WQK68" si="24387">WQK60*$C$65*$C68</f>
        <v>0</v>
      </c>
      <c r="WQM68" s="824">
        <f t="shared" ref="WQM68" si="24388">WQM60*$C$65*$C68</f>
        <v>0</v>
      </c>
      <c r="WQO68" s="824">
        <f t="shared" ref="WQO68" si="24389">WQO60*$C$65*$C68</f>
        <v>0</v>
      </c>
      <c r="WQQ68" s="824">
        <f t="shared" ref="WQQ68" si="24390">WQQ60*$C$65*$C68</f>
        <v>0</v>
      </c>
      <c r="WQS68" s="824">
        <f t="shared" ref="WQS68" si="24391">WQS60*$C$65*$C68</f>
        <v>0</v>
      </c>
      <c r="WQU68" s="824">
        <f t="shared" ref="WQU68" si="24392">WQU60*$C$65*$C68</f>
        <v>0</v>
      </c>
      <c r="WQW68" s="824">
        <f t="shared" ref="WQW68" si="24393">WQW60*$C$65*$C68</f>
        <v>0</v>
      </c>
      <c r="WQY68" s="824">
        <f t="shared" ref="WQY68" si="24394">WQY60*$C$65*$C68</f>
        <v>0</v>
      </c>
      <c r="WRA68" s="824">
        <f t="shared" ref="WRA68" si="24395">WRA60*$C$65*$C68</f>
        <v>0</v>
      </c>
      <c r="WRC68" s="824">
        <f t="shared" ref="WRC68" si="24396">WRC60*$C$65*$C68</f>
        <v>0</v>
      </c>
      <c r="WRE68" s="824">
        <f t="shared" ref="WRE68" si="24397">WRE60*$C$65*$C68</f>
        <v>0</v>
      </c>
      <c r="WRG68" s="824">
        <f t="shared" ref="WRG68" si="24398">WRG60*$C$65*$C68</f>
        <v>0</v>
      </c>
      <c r="WRI68" s="824">
        <f t="shared" ref="WRI68" si="24399">WRI60*$C$65*$C68</f>
        <v>0</v>
      </c>
      <c r="WRK68" s="824">
        <f t="shared" ref="WRK68" si="24400">WRK60*$C$65*$C68</f>
        <v>0</v>
      </c>
      <c r="WRM68" s="824">
        <f t="shared" ref="WRM68" si="24401">WRM60*$C$65*$C68</f>
        <v>0</v>
      </c>
      <c r="WRO68" s="824">
        <f t="shared" ref="WRO68" si="24402">WRO60*$C$65*$C68</f>
        <v>0</v>
      </c>
      <c r="WRQ68" s="824">
        <f t="shared" ref="WRQ68" si="24403">WRQ60*$C$65*$C68</f>
        <v>0</v>
      </c>
      <c r="WRS68" s="824">
        <f t="shared" ref="WRS68" si="24404">WRS60*$C$65*$C68</f>
        <v>0</v>
      </c>
      <c r="WRU68" s="824">
        <f t="shared" ref="WRU68" si="24405">WRU60*$C$65*$C68</f>
        <v>0</v>
      </c>
      <c r="WRW68" s="824">
        <f t="shared" ref="WRW68" si="24406">WRW60*$C$65*$C68</f>
        <v>0</v>
      </c>
      <c r="WRY68" s="824">
        <f t="shared" ref="WRY68" si="24407">WRY60*$C$65*$C68</f>
        <v>0</v>
      </c>
      <c r="WSA68" s="824">
        <f t="shared" ref="WSA68" si="24408">WSA60*$C$65*$C68</f>
        <v>0</v>
      </c>
      <c r="WSC68" s="824">
        <f t="shared" ref="WSC68" si="24409">WSC60*$C$65*$C68</f>
        <v>0</v>
      </c>
      <c r="WSE68" s="824">
        <f t="shared" ref="WSE68" si="24410">WSE60*$C$65*$C68</f>
        <v>0</v>
      </c>
      <c r="WSG68" s="824">
        <f t="shared" ref="WSG68" si="24411">WSG60*$C$65*$C68</f>
        <v>0</v>
      </c>
      <c r="WSI68" s="824">
        <f t="shared" ref="WSI68" si="24412">WSI60*$C$65*$C68</f>
        <v>0</v>
      </c>
      <c r="WSK68" s="824">
        <f t="shared" ref="WSK68" si="24413">WSK60*$C$65*$C68</f>
        <v>0</v>
      </c>
      <c r="WSM68" s="824">
        <f t="shared" ref="WSM68" si="24414">WSM60*$C$65*$C68</f>
        <v>0</v>
      </c>
      <c r="WSO68" s="824">
        <f t="shared" ref="WSO68" si="24415">WSO60*$C$65*$C68</f>
        <v>0</v>
      </c>
      <c r="WSQ68" s="824">
        <f t="shared" ref="WSQ68" si="24416">WSQ60*$C$65*$C68</f>
        <v>0</v>
      </c>
      <c r="WSS68" s="824">
        <f t="shared" ref="WSS68" si="24417">WSS60*$C$65*$C68</f>
        <v>0</v>
      </c>
      <c r="WSU68" s="824">
        <f t="shared" ref="WSU68" si="24418">WSU60*$C$65*$C68</f>
        <v>0</v>
      </c>
      <c r="WSW68" s="824">
        <f t="shared" ref="WSW68" si="24419">WSW60*$C$65*$C68</f>
        <v>0</v>
      </c>
      <c r="WSY68" s="824">
        <f t="shared" ref="WSY68" si="24420">WSY60*$C$65*$C68</f>
        <v>0</v>
      </c>
      <c r="WTA68" s="824">
        <f t="shared" ref="WTA68" si="24421">WTA60*$C$65*$C68</f>
        <v>0</v>
      </c>
      <c r="WTC68" s="824">
        <f t="shared" ref="WTC68" si="24422">WTC60*$C$65*$C68</f>
        <v>0</v>
      </c>
      <c r="WTE68" s="824">
        <f t="shared" ref="WTE68" si="24423">WTE60*$C$65*$C68</f>
        <v>0</v>
      </c>
      <c r="WTG68" s="824">
        <f t="shared" ref="WTG68" si="24424">WTG60*$C$65*$C68</f>
        <v>0</v>
      </c>
      <c r="WTI68" s="824">
        <f t="shared" ref="WTI68" si="24425">WTI60*$C$65*$C68</f>
        <v>0</v>
      </c>
      <c r="WTK68" s="824">
        <f t="shared" ref="WTK68" si="24426">WTK60*$C$65*$C68</f>
        <v>0</v>
      </c>
      <c r="WTM68" s="824">
        <f t="shared" ref="WTM68" si="24427">WTM60*$C$65*$C68</f>
        <v>0</v>
      </c>
      <c r="WTO68" s="824">
        <f t="shared" ref="WTO68" si="24428">WTO60*$C$65*$C68</f>
        <v>0</v>
      </c>
      <c r="WTQ68" s="824">
        <f t="shared" ref="WTQ68" si="24429">WTQ60*$C$65*$C68</f>
        <v>0</v>
      </c>
      <c r="WTS68" s="824">
        <f t="shared" ref="WTS68" si="24430">WTS60*$C$65*$C68</f>
        <v>0</v>
      </c>
      <c r="WTU68" s="824">
        <f t="shared" ref="WTU68" si="24431">WTU60*$C$65*$C68</f>
        <v>0</v>
      </c>
      <c r="WTW68" s="824">
        <f t="shared" ref="WTW68" si="24432">WTW60*$C$65*$C68</f>
        <v>0</v>
      </c>
      <c r="WTY68" s="824">
        <f t="shared" ref="WTY68" si="24433">WTY60*$C$65*$C68</f>
        <v>0</v>
      </c>
      <c r="WUA68" s="824">
        <f t="shared" ref="WUA68" si="24434">WUA60*$C$65*$C68</f>
        <v>0</v>
      </c>
      <c r="WUC68" s="824">
        <f t="shared" ref="WUC68" si="24435">WUC60*$C$65*$C68</f>
        <v>0</v>
      </c>
      <c r="WUE68" s="824">
        <f t="shared" ref="WUE68" si="24436">WUE60*$C$65*$C68</f>
        <v>0</v>
      </c>
      <c r="WUG68" s="824">
        <f t="shared" ref="WUG68" si="24437">WUG60*$C$65*$C68</f>
        <v>0</v>
      </c>
      <c r="WUI68" s="824">
        <f t="shared" ref="WUI68" si="24438">WUI60*$C$65*$C68</f>
        <v>0</v>
      </c>
      <c r="WUK68" s="824">
        <f t="shared" ref="WUK68" si="24439">WUK60*$C$65*$C68</f>
        <v>0</v>
      </c>
      <c r="WUM68" s="824">
        <f t="shared" ref="WUM68" si="24440">WUM60*$C$65*$C68</f>
        <v>0</v>
      </c>
      <c r="WUO68" s="824">
        <f t="shared" ref="WUO68" si="24441">WUO60*$C$65*$C68</f>
        <v>0</v>
      </c>
      <c r="WUQ68" s="824">
        <f t="shared" ref="WUQ68" si="24442">WUQ60*$C$65*$C68</f>
        <v>0</v>
      </c>
      <c r="WUS68" s="824">
        <f t="shared" ref="WUS68" si="24443">WUS60*$C$65*$C68</f>
        <v>0</v>
      </c>
      <c r="WUU68" s="824">
        <f t="shared" ref="WUU68" si="24444">WUU60*$C$65*$C68</f>
        <v>0</v>
      </c>
      <c r="WUW68" s="824">
        <f t="shared" ref="WUW68" si="24445">WUW60*$C$65*$C68</f>
        <v>0</v>
      </c>
      <c r="WUY68" s="824">
        <f t="shared" ref="WUY68" si="24446">WUY60*$C$65*$C68</f>
        <v>0</v>
      </c>
      <c r="WVA68" s="824">
        <f t="shared" ref="WVA68" si="24447">WVA60*$C$65*$C68</f>
        <v>0</v>
      </c>
      <c r="WVC68" s="824">
        <f t="shared" ref="WVC68" si="24448">WVC60*$C$65*$C68</f>
        <v>0</v>
      </c>
      <c r="WVE68" s="824">
        <f t="shared" ref="WVE68" si="24449">WVE60*$C$65*$C68</f>
        <v>0</v>
      </c>
      <c r="WVG68" s="824">
        <f t="shared" ref="WVG68" si="24450">WVG60*$C$65*$C68</f>
        <v>0</v>
      </c>
      <c r="WVI68" s="824">
        <f t="shared" ref="WVI68" si="24451">WVI60*$C$65*$C68</f>
        <v>0</v>
      </c>
      <c r="WVK68" s="824">
        <f t="shared" ref="WVK68" si="24452">WVK60*$C$65*$C68</f>
        <v>0</v>
      </c>
      <c r="WVM68" s="824">
        <f t="shared" ref="WVM68" si="24453">WVM60*$C$65*$C68</f>
        <v>0</v>
      </c>
      <c r="WVO68" s="824">
        <f t="shared" ref="WVO68" si="24454">WVO60*$C$65*$C68</f>
        <v>0</v>
      </c>
      <c r="WVQ68" s="824">
        <f t="shared" ref="WVQ68" si="24455">WVQ60*$C$65*$C68</f>
        <v>0</v>
      </c>
      <c r="WVS68" s="824">
        <f t="shared" ref="WVS68" si="24456">WVS60*$C$65*$C68</f>
        <v>0</v>
      </c>
      <c r="WVU68" s="824">
        <f t="shared" ref="WVU68" si="24457">WVU60*$C$65*$C68</f>
        <v>0</v>
      </c>
      <c r="WVW68" s="824">
        <f t="shared" ref="WVW68" si="24458">WVW60*$C$65*$C68</f>
        <v>0</v>
      </c>
      <c r="WVY68" s="824">
        <f t="shared" ref="WVY68" si="24459">WVY60*$C$65*$C68</f>
        <v>0</v>
      </c>
      <c r="WWA68" s="824">
        <f t="shared" ref="WWA68" si="24460">WWA60*$C$65*$C68</f>
        <v>0</v>
      </c>
      <c r="WWC68" s="824">
        <f t="shared" ref="WWC68" si="24461">WWC60*$C$65*$C68</f>
        <v>0</v>
      </c>
      <c r="WWE68" s="824">
        <f t="shared" ref="WWE68" si="24462">WWE60*$C$65*$C68</f>
        <v>0</v>
      </c>
      <c r="WWG68" s="824">
        <f t="shared" ref="WWG68" si="24463">WWG60*$C$65*$C68</f>
        <v>0</v>
      </c>
      <c r="WWI68" s="824">
        <f t="shared" ref="WWI68" si="24464">WWI60*$C$65*$C68</f>
        <v>0</v>
      </c>
      <c r="WWK68" s="824">
        <f t="shared" ref="WWK68" si="24465">WWK60*$C$65*$C68</f>
        <v>0</v>
      </c>
      <c r="WWM68" s="824">
        <f t="shared" ref="WWM68" si="24466">WWM60*$C$65*$C68</f>
        <v>0</v>
      </c>
      <c r="WWO68" s="824">
        <f t="shared" ref="WWO68" si="24467">WWO60*$C$65*$C68</f>
        <v>0</v>
      </c>
      <c r="WWQ68" s="824">
        <f t="shared" ref="WWQ68" si="24468">WWQ60*$C$65*$C68</f>
        <v>0</v>
      </c>
      <c r="WWS68" s="824">
        <f t="shared" ref="WWS68" si="24469">WWS60*$C$65*$C68</f>
        <v>0</v>
      </c>
      <c r="WWU68" s="824">
        <f t="shared" ref="WWU68" si="24470">WWU60*$C$65*$C68</f>
        <v>0</v>
      </c>
      <c r="WWW68" s="824">
        <f t="shared" ref="WWW68" si="24471">WWW60*$C$65*$C68</f>
        <v>0</v>
      </c>
      <c r="WWY68" s="824">
        <f t="shared" ref="WWY68" si="24472">WWY60*$C$65*$C68</f>
        <v>0</v>
      </c>
      <c r="WXA68" s="824">
        <f t="shared" ref="WXA68" si="24473">WXA60*$C$65*$C68</f>
        <v>0</v>
      </c>
      <c r="WXC68" s="824">
        <f t="shared" ref="WXC68" si="24474">WXC60*$C$65*$C68</f>
        <v>0</v>
      </c>
      <c r="WXE68" s="824">
        <f t="shared" ref="WXE68" si="24475">WXE60*$C$65*$C68</f>
        <v>0</v>
      </c>
      <c r="WXG68" s="824">
        <f t="shared" ref="WXG68" si="24476">WXG60*$C$65*$C68</f>
        <v>0</v>
      </c>
      <c r="WXI68" s="824">
        <f t="shared" ref="WXI68" si="24477">WXI60*$C$65*$C68</f>
        <v>0</v>
      </c>
      <c r="WXK68" s="824">
        <f t="shared" ref="WXK68" si="24478">WXK60*$C$65*$C68</f>
        <v>0</v>
      </c>
      <c r="WXM68" s="824">
        <f t="shared" ref="WXM68" si="24479">WXM60*$C$65*$C68</f>
        <v>0</v>
      </c>
      <c r="WXO68" s="824">
        <f t="shared" ref="WXO68" si="24480">WXO60*$C$65*$C68</f>
        <v>0</v>
      </c>
      <c r="WXQ68" s="824">
        <f t="shared" ref="WXQ68" si="24481">WXQ60*$C$65*$C68</f>
        <v>0</v>
      </c>
      <c r="WXS68" s="824">
        <f t="shared" ref="WXS68" si="24482">WXS60*$C$65*$C68</f>
        <v>0</v>
      </c>
      <c r="WXU68" s="824">
        <f t="shared" ref="WXU68" si="24483">WXU60*$C$65*$C68</f>
        <v>0</v>
      </c>
      <c r="WXW68" s="824">
        <f t="shared" ref="WXW68" si="24484">WXW60*$C$65*$C68</f>
        <v>0</v>
      </c>
      <c r="WXY68" s="824">
        <f t="shared" ref="WXY68" si="24485">WXY60*$C$65*$C68</f>
        <v>0</v>
      </c>
      <c r="WYA68" s="824">
        <f t="shared" ref="WYA68" si="24486">WYA60*$C$65*$C68</f>
        <v>0</v>
      </c>
      <c r="WYC68" s="824">
        <f t="shared" ref="WYC68" si="24487">WYC60*$C$65*$C68</f>
        <v>0</v>
      </c>
      <c r="WYE68" s="824">
        <f t="shared" ref="WYE68" si="24488">WYE60*$C$65*$C68</f>
        <v>0</v>
      </c>
      <c r="WYG68" s="824">
        <f t="shared" ref="WYG68" si="24489">WYG60*$C$65*$C68</f>
        <v>0</v>
      </c>
      <c r="WYI68" s="824">
        <f t="shared" ref="WYI68" si="24490">WYI60*$C$65*$C68</f>
        <v>0</v>
      </c>
      <c r="WYK68" s="824">
        <f t="shared" ref="WYK68" si="24491">WYK60*$C$65*$C68</f>
        <v>0</v>
      </c>
      <c r="WYM68" s="824">
        <f t="shared" ref="WYM68" si="24492">WYM60*$C$65*$C68</f>
        <v>0</v>
      </c>
      <c r="WYO68" s="824">
        <f t="shared" ref="WYO68" si="24493">WYO60*$C$65*$C68</f>
        <v>0</v>
      </c>
      <c r="WYQ68" s="824">
        <f t="shared" ref="WYQ68" si="24494">WYQ60*$C$65*$C68</f>
        <v>0</v>
      </c>
      <c r="WYS68" s="824">
        <f t="shared" ref="WYS68" si="24495">WYS60*$C$65*$C68</f>
        <v>0</v>
      </c>
      <c r="WYU68" s="824">
        <f t="shared" ref="WYU68" si="24496">WYU60*$C$65*$C68</f>
        <v>0</v>
      </c>
      <c r="WYW68" s="824">
        <f t="shared" ref="WYW68" si="24497">WYW60*$C$65*$C68</f>
        <v>0</v>
      </c>
      <c r="WYY68" s="824">
        <f t="shared" ref="WYY68" si="24498">WYY60*$C$65*$C68</f>
        <v>0</v>
      </c>
      <c r="WZA68" s="824">
        <f t="shared" ref="WZA68" si="24499">WZA60*$C$65*$C68</f>
        <v>0</v>
      </c>
      <c r="WZC68" s="824">
        <f t="shared" ref="WZC68" si="24500">WZC60*$C$65*$C68</f>
        <v>0</v>
      </c>
      <c r="WZE68" s="824">
        <f t="shared" ref="WZE68" si="24501">WZE60*$C$65*$C68</f>
        <v>0</v>
      </c>
      <c r="WZG68" s="824">
        <f t="shared" ref="WZG68" si="24502">WZG60*$C$65*$C68</f>
        <v>0</v>
      </c>
      <c r="WZI68" s="824">
        <f t="shared" ref="WZI68" si="24503">WZI60*$C$65*$C68</f>
        <v>0</v>
      </c>
      <c r="WZK68" s="824">
        <f t="shared" ref="WZK68" si="24504">WZK60*$C$65*$C68</f>
        <v>0</v>
      </c>
      <c r="WZM68" s="824">
        <f t="shared" ref="WZM68" si="24505">WZM60*$C$65*$C68</f>
        <v>0</v>
      </c>
      <c r="WZO68" s="824">
        <f t="shared" ref="WZO68" si="24506">WZO60*$C$65*$C68</f>
        <v>0</v>
      </c>
      <c r="WZQ68" s="824">
        <f t="shared" ref="WZQ68" si="24507">WZQ60*$C$65*$C68</f>
        <v>0</v>
      </c>
      <c r="WZS68" s="824">
        <f t="shared" ref="WZS68" si="24508">WZS60*$C$65*$C68</f>
        <v>0</v>
      </c>
      <c r="WZU68" s="824">
        <f t="shared" ref="WZU68" si="24509">WZU60*$C$65*$C68</f>
        <v>0</v>
      </c>
      <c r="WZW68" s="824">
        <f t="shared" ref="WZW68" si="24510">WZW60*$C$65*$C68</f>
        <v>0</v>
      </c>
      <c r="WZY68" s="824">
        <f t="shared" ref="WZY68" si="24511">WZY60*$C$65*$C68</f>
        <v>0</v>
      </c>
      <c r="XAA68" s="824">
        <f t="shared" ref="XAA68" si="24512">XAA60*$C$65*$C68</f>
        <v>0</v>
      </c>
      <c r="XAC68" s="824">
        <f t="shared" ref="XAC68" si="24513">XAC60*$C$65*$C68</f>
        <v>0</v>
      </c>
      <c r="XAE68" s="824">
        <f t="shared" ref="XAE68" si="24514">XAE60*$C$65*$C68</f>
        <v>0</v>
      </c>
      <c r="XAG68" s="824">
        <f t="shared" ref="XAG68" si="24515">XAG60*$C$65*$C68</f>
        <v>0</v>
      </c>
      <c r="XAI68" s="824">
        <f t="shared" ref="XAI68" si="24516">XAI60*$C$65*$C68</f>
        <v>0</v>
      </c>
      <c r="XAK68" s="824">
        <f t="shared" ref="XAK68" si="24517">XAK60*$C$65*$C68</f>
        <v>0</v>
      </c>
      <c r="XAM68" s="824">
        <f t="shared" ref="XAM68" si="24518">XAM60*$C$65*$C68</f>
        <v>0</v>
      </c>
      <c r="XAO68" s="824">
        <f t="shared" ref="XAO68" si="24519">XAO60*$C$65*$C68</f>
        <v>0</v>
      </c>
      <c r="XAQ68" s="824">
        <f t="shared" ref="XAQ68" si="24520">XAQ60*$C$65*$C68</f>
        <v>0</v>
      </c>
      <c r="XAS68" s="824">
        <f t="shared" ref="XAS68" si="24521">XAS60*$C$65*$C68</f>
        <v>0</v>
      </c>
      <c r="XAU68" s="824">
        <f t="shared" ref="XAU68" si="24522">XAU60*$C$65*$C68</f>
        <v>0</v>
      </c>
      <c r="XAW68" s="824">
        <f t="shared" ref="XAW68" si="24523">XAW60*$C$65*$C68</f>
        <v>0</v>
      </c>
      <c r="XAY68" s="824">
        <f t="shared" ref="XAY68" si="24524">XAY60*$C$65*$C68</f>
        <v>0</v>
      </c>
      <c r="XBA68" s="824">
        <f t="shared" ref="XBA68" si="24525">XBA60*$C$65*$C68</f>
        <v>0</v>
      </c>
      <c r="XBC68" s="824">
        <f t="shared" ref="XBC68" si="24526">XBC60*$C$65*$C68</f>
        <v>0</v>
      </c>
      <c r="XBE68" s="824">
        <f t="shared" ref="XBE68" si="24527">XBE60*$C$65*$C68</f>
        <v>0</v>
      </c>
      <c r="XBG68" s="824">
        <f t="shared" ref="XBG68" si="24528">XBG60*$C$65*$C68</f>
        <v>0</v>
      </c>
      <c r="XBI68" s="824">
        <f t="shared" ref="XBI68" si="24529">XBI60*$C$65*$C68</f>
        <v>0</v>
      </c>
      <c r="XBK68" s="824">
        <f t="shared" ref="XBK68" si="24530">XBK60*$C$65*$C68</f>
        <v>0</v>
      </c>
      <c r="XBM68" s="824">
        <f t="shared" ref="XBM68" si="24531">XBM60*$C$65*$C68</f>
        <v>0</v>
      </c>
      <c r="XBO68" s="824">
        <f t="shared" ref="XBO68" si="24532">XBO60*$C$65*$C68</f>
        <v>0</v>
      </c>
      <c r="XBQ68" s="824">
        <f t="shared" ref="XBQ68" si="24533">XBQ60*$C$65*$C68</f>
        <v>0</v>
      </c>
      <c r="XBS68" s="824">
        <f t="shared" ref="XBS68" si="24534">XBS60*$C$65*$C68</f>
        <v>0</v>
      </c>
      <c r="XBU68" s="824">
        <f t="shared" ref="XBU68" si="24535">XBU60*$C$65*$C68</f>
        <v>0</v>
      </c>
      <c r="XBW68" s="824">
        <f t="shared" ref="XBW68" si="24536">XBW60*$C$65*$C68</f>
        <v>0</v>
      </c>
      <c r="XBY68" s="824">
        <f t="shared" ref="XBY68" si="24537">XBY60*$C$65*$C68</f>
        <v>0</v>
      </c>
      <c r="XCA68" s="824">
        <f t="shared" ref="XCA68" si="24538">XCA60*$C$65*$C68</f>
        <v>0</v>
      </c>
      <c r="XCC68" s="824">
        <f t="shared" ref="XCC68" si="24539">XCC60*$C$65*$C68</f>
        <v>0</v>
      </c>
      <c r="XCE68" s="824">
        <f t="shared" ref="XCE68" si="24540">XCE60*$C$65*$C68</f>
        <v>0</v>
      </c>
      <c r="XCG68" s="824">
        <f t="shared" ref="XCG68" si="24541">XCG60*$C$65*$C68</f>
        <v>0</v>
      </c>
      <c r="XCI68" s="824">
        <f t="shared" ref="XCI68" si="24542">XCI60*$C$65*$C68</f>
        <v>0</v>
      </c>
      <c r="XCK68" s="824">
        <f t="shared" ref="XCK68" si="24543">XCK60*$C$65*$C68</f>
        <v>0</v>
      </c>
      <c r="XCM68" s="824">
        <f t="shared" ref="XCM68" si="24544">XCM60*$C$65*$C68</f>
        <v>0</v>
      </c>
      <c r="XCO68" s="824">
        <f t="shared" ref="XCO68" si="24545">XCO60*$C$65*$C68</f>
        <v>0</v>
      </c>
      <c r="XCQ68" s="824">
        <f t="shared" ref="XCQ68" si="24546">XCQ60*$C$65*$C68</f>
        <v>0</v>
      </c>
      <c r="XCS68" s="824">
        <f t="shared" ref="XCS68" si="24547">XCS60*$C$65*$C68</f>
        <v>0</v>
      </c>
      <c r="XCU68" s="824">
        <f t="shared" ref="XCU68" si="24548">XCU60*$C$65*$C68</f>
        <v>0</v>
      </c>
      <c r="XCW68" s="824">
        <f t="shared" ref="XCW68" si="24549">XCW60*$C$65*$C68</f>
        <v>0</v>
      </c>
      <c r="XCY68" s="824">
        <f t="shared" ref="XCY68" si="24550">XCY60*$C$65*$C68</f>
        <v>0</v>
      </c>
      <c r="XDA68" s="824">
        <f t="shared" ref="XDA68" si="24551">XDA60*$C$65*$C68</f>
        <v>0</v>
      </c>
      <c r="XDC68" s="824">
        <f t="shared" ref="XDC68" si="24552">XDC60*$C$65*$C68</f>
        <v>0</v>
      </c>
      <c r="XDE68" s="824">
        <f t="shared" ref="XDE68" si="24553">XDE60*$C$65*$C68</f>
        <v>0</v>
      </c>
      <c r="XDG68" s="824">
        <f t="shared" ref="XDG68" si="24554">XDG60*$C$65*$C68</f>
        <v>0</v>
      </c>
      <c r="XDI68" s="824">
        <f t="shared" ref="XDI68" si="24555">XDI60*$C$65*$C68</f>
        <v>0</v>
      </c>
      <c r="XDK68" s="824">
        <f t="shared" ref="XDK68" si="24556">XDK60*$C$65*$C68</f>
        <v>0</v>
      </c>
      <c r="XDM68" s="824">
        <f t="shared" ref="XDM68" si="24557">XDM60*$C$65*$C68</f>
        <v>0</v>
      </c>
      <c r="XDO68" s="824">
        <f t="shared" ref="XDO68" si="24558">XDO60*$C$65*$C68</f>
        <v>0</v>
      </c>
      <c r="XDQ68" s="824">
        <f t="shared" ref="XDQ68" si="24559">XDQ60*$C$65*$C68</f>
        <v>0</v>
      </c>
      <c r="XDS68" s="824">
        <f t="shared" ref="XDS68" si="24560">XDS60*$C$65*$C68</f>
        <v>0</v>
      </c>
      <c r="XDU68" s="824">
        <f t="shared" ref="XDU68" si="24561">XDU60*$C$65*$C68</f>
        <v>0</v>
      </c>
      <c r="XDW68" s="824">
        <f t="shared" ref="XDW68" si="24562">XDW60*$C$65*$C68</f>
        <v>0</v>
      </c>
      <c r="XDY68" s="824">
        <f t="shared" ref="XDY68" si="24563">XDY60*$C$65*$C68</f>
        <v>0</v>
      </c>
      <c r="XEA68" s="824">
        <f t="shared" ref="XEA68" si="24564">XEA60*$C$65*$C68</f>
        <v>0</v>
      </c>
      <c r="XEC68" s="824">
        <f t="shared" ref="XEC68" si="24565">XEC60*$C$65*$C68</f>
        <v>0</v>
      </c>
      <c r="XEE68" s="824">
        <f t="shared" ref="XEE68" si="24566">XEE60*$C$65*$C68</f>
        <v>0</v>
      </c>
      <c r="XEG68" s="824">
        <f t="shared" ref="XEG68" si="24567">XEG60*$C$65*$C68</f>
        <v>0</v>
      </c>
      <c r="XEI68" s="824">
        <f t="shared" ref="XEI68" si="24568">XEI60*$C$65*$C68</f>
        <v>0</v>
      </c>
      <c r="XEK68" s="824">
        <f t="shared" ref="XEK68" si="24569">XEK60*$C$65*$C68</f>
        <v>0</v>
      </c>
      <c r="XEM68" s="824">
        <f t="shared" ref="XEM68" si="24570">XEM60*$C$65*$C68</f>
        <v>0</v>
      </c>
      <c r="XEO68" s="824">
        <f t="shared" ref="XEO68" si="24571">XEO60*$C$65*$C68</f>
        <v>0</v>
      </c>
      <c r="XEQ68" s="824">
        <f t="shared" ref="XEQ68" si="24572">XEQ60*$C$65*$C68</f>
        <v>0</v>
      </c>
      <c r="XES68" s="824">
        <f t="shared" ref="XES68" si="24573">XES60*$C$65*$C68</f>
        <v>0</v>
      </c>
      <c r="XEU68" s="824">
        <f t="shared" ref="XEU68" si="24574">XEU60*$C$65*$C68</f>
        <v>0</v>
      </c>
      <c r="XEW68" s="824">
        <f t="shared" ref="XEW68" si="24575">XEW60*$C$65*$C68</f>
        <v>0</v>
      </c>
      <c r="XEY68" s="824">
        <f t="shared" ref="XEY68" si="24576">XEY60*$C$65*$C68</f>
        <v>0</v>
      </c>
      <c r="XFA68" s="824">
        <f t="shared" ref="XFA68" si="24577">XFA60*$C$65*$C68</f>
        <v>0</v>
      </c>
      <c r="XFC68" s="824">
        <f t="shared" ref="XFC68" si="24578">XFC60*$C$65*$C68</f>
        <v>0</v>
      </c>
    </row>
    <row r="69" spans="1:1023 1025:2047 2049:3071 3073:4095 4097:5119 5121:6143 6145:7167 7169:8191 8193:9215 9217:10239 10241:11263 11265:12287 12289:13311 13313:14335 14337:15359 15361:16383" s="380" customFormat="1">
      <c r="A69" s="968" t="str">
        <f>Application!C625</f>
        <v>City of Healdsburg</v>
      </c>
      <c r="B69" s="402"/>
      <c r="C69" s="969">
        <f>Application!AO625/(SUM(Application!AO$622:AS$625))</f>
        <v>8.063333290060111E-2</v>
      </c>
      <c r="E69" s="401">
        <f>$E60*$C$65*$C69</f>
        <v>598.51786335610802</v>
      </c>
      <c r="G69" s="825">
        <f>G60*$C$65*$C69</f>
        <v>840.70350563971169</v>
      </c>
      <c r="I69" s="825">
        <f t="shared" ref="I69" si="24579">I60*$C$65*$C69</f>
        <v>1082.9674398658083</v>
      </c>
      <c r="K69" s="825">
        <f t="shared" ref="K69" si="24580">K60*$C$65*$C69</f>
        <v>1325.1033028438583</v>
      </c>
      <c r="M69" s="825">
        <f t="shared" ref="M69" si="24581">M60*$C$65*$C69</f>
        <v>1566.8923096620483</v>
      </c>
      <c r="O69" s="825">
        <f t="shared" ref="O69" si="24582">O60*$C$65*$C69</f>
        <v>1808.102689869638</v>
      </c>
      <c r="Q69" s="825">
        <f t="shared" ref="Q69" si="24583">Q60*$C$65*$C69</f>
        <v>2048.489100727827</v>
      </c>
      <c r="S69" s="825">
        <f t="shared" ref="S69" si="24584">S60*$C$65*$C69</f>
        <v>2287.7920166477702</v>
      </c>
      <c r="U69" s="825">
        <f t="shared" ref="U69" si="24585">U60*$C$65*$C69</f>
        <v>2525.7370939011412</v>
      </c>
      <c r="W69" s="825">
        <f t="shared" ref="W69" si="24586">W60*$C$65*$C69</f>
        <v>2762.0345096547212</v>
      </c>
      <c r="Y69" s="825">
        <f t="shared" ref="Y69" si="24587">Y60*$C$65*$C69</f>
        <v>2996.3782743455745</v>
      </c>
      <c r="AA69" s="825">
        <f t="shared" ref="AA69" si="24588">AA60*$C$65*$C69</f>
        <v>3228.4455163761836</v>
      </c>
      <c r="AC69" s="825">
        <f t="shared" ref="AC69" si="24589">AC60*$C$65*$C69</f>
        <v>3457.8957380718502</v>
      </c>
      <c r="AE69" s="825">
        <f t="shared" ref="AE69" si="24590">AE60*$C$65*$C69</f>
        <v>3684.3700418027124</v>
      </c>
      <c r="AG69" s="825">
        <f t="shared" ref="AG69" si="24591">AG60*$C$65*$C69</f>
        <v>3907.4903251326878</v>
      </c>
      <c r="AI69" s="825">
        <f t="shared" ref="AI69" si="24592">AI60*$C$65*$C69</f>
        <v>0</v>
      </c>
      <c r="AK69" s="825">
        <f t="shared" ref="AK69" si="24593">AK60*$C$65*$C69</f>
        <v>0</v>
      </c>
      <c r="AM69" s="825">
        <f t="shared" ref="AM69" si="24594">AM60*$C$65*$C69</f>
        <v>0</v>
      </c>
      <c r="AO69" s="825">
        <f t="shared" ref="AO69" si="24595">AO60*$C$65*$C69</f>
        <v>0</v>
      </c>
      <c r="AQ69" s="825">
        <f t="shared" ref="AQ69" si="24596">AQ60*$C$65*$C69</f>
        <v>0</v>
      </c>
      <c r="AS69" s="825">
        <f t="shared" ref="AS69" si="24597">AS60*$C$65*$C69</f>
        <v>0</v>
      </c>
      <c r="AU69" s="825">
        <f t="shared" ref="AU69" si="24598">AU60*$C$65*$C69</f>
        <v>0</v>
      </c>
      <c r="AW69" s="825">
        <f t="shared" ref="AW69" si="24599">AW60*$C$65*$C69</f>
        <v>0</v>
      </c>
      <c r="AY69" s="825">
        <f t="shared" ref="AY69" si="24600">AY60*$C$65*$C69</f>
        <v>0</v>
      </c>
      <c r="BA69" s="825">
        <f t="shared" ref="BA69" si="24601">BA60*$C$65*$C69</f>
        <v>0</v>
      </c>
      <c r="BC69" s="825">
        <f t="shared" ref="BC69" si="24602">BC60*$C$65*$C69</f>
        <v>0</v>
      </c>
      <c r="BE69" s="825">
        <f t="shared" ref="BE69" si="24603">BE60*$C$65*$C69</f>
        <v>0</v>
      </c>
      <c r="BG69" s="825">
        <f t="shared" ref="BG69" si="24604">BG60*$C$65*$C69</f>
        <v>0</v>
      </c>
      <c r="BI69" s="825">
        <f t="shared" ref="BI69" si="24605">BI60*$C$65*$C69</f>
        <v>0</v>
      </c>
      <c r="BK69" s="825">
        <f t="shared" ref="BK69" si="24606">BK60*$C$65*$C69</f>
        <v>0</v>
      </c>
      <c r="BM69" s="825">
        <f t="shared" ref="BM69" si="24607">BM60*$C$65*$C69</f>
        <v>0</v>
      </c>
      <c r="BO69" s="825">
        <f t="shared" ref="BO69" si="24608">BO60*$C$65*$C69</f>
        <v>0</v>
      </c>
      <c r="BQ69" s="825">
        <f t="shared" ref="BQ69" si="24609">BQ60*$C$65*$C69</f>
        <v>0</v>
      </c>
      <c r="BS69" s="825">
        <f t="shared" ref="BS69" si="24610">BS60*$C$65*$C69</f>
        <v>0</v>
      </c>
      <c r="BU69" s="825">
        <f t="shared" ref="BU69" si="24611">BU60*$C$65*$C69</f>
        <v>0</v>
      </c>
      <c r="BW69" s="825">
        <f t="shared" ref="BW69" si="24612">BW60*$C$65*$C69</f>
        <v>0</v>
      </c>
      <c r="BY69" s="825">
        <f t="shared" ref="BY69" si="24613">BY60*$C$65*$C69</f>
        <v>0</v>
      </c>
      <c r="CA69" s="825">
        <f t="shared" ref="CA69" si="24614">CA60*$C$65*$C69</f>
        <v>0</v>
      </c>
      <c r="CC69" s="825">
        <f t="shared" ref="CC69" si="24615">CC60*$C$65*$C69</f>
        <v>0</v>
      </c>
      <c r="CE69" s="825">
        <f t="shared" ref="CE69" si="24616">CE60*$C$65*$C69</f>
        <v>0</v>
      </c>
      <c r="CG69" s="825">
        <f t="shared" ref="CG69" si="24617">CG60*$C$65*$C69</f>
        <v>0</v>
      </c>
      <c r="CI69" s="825">
        <f t="shared" ref="CI69" si="24618">CI60*$C$65*$C69</f>
        <v>0</v>
      </c>
      <c r="CK69" s="825">
        <f t="shared" ref="CK69" si="24619">CK60*$C$65*$C69</f>
        <v>0</v>
      </c>
      <c r="CM69" s="825">
        <f t="shared" ref="CM69" si="24620">CM60*$C$65*$C69</f>
        <v>0</v>
      </c>
      <c r="CO69" s="825">
        <f t="shared" ref="CO69" si="24621">CO60*$C$65*$C69</f>
        <v>0</v>
      </c>
      <c r="CQ69" s="825">
        <f t="shared" ref="CQ69" si="24622">CQ60*$C$65*$C69</f>
        <v>0</v>
      </c>
      <c r="CS69" s="825">
        <f t="shared" ref="CS69" si="24623">CS60*$C$65*$C69</f>
        <v>0</v>
      </c>
      <c r="CU69" s="825">
        <f t="shared" ref="CU69" si="24624">CU60*$C$65*$C69</f>
        <v>0</v>
      </c>
      <c r="CW69" s="825">
        <f t="shared" ref="CW69" si="24625">CW60*$C$65*$C69</f>
        <v>0</v>
      </c>
      <c r="CY69" s="825">
        <f t="shared" ref="CY69" si="24626">CY60*$C$65*$C69</f>
        <v>0</v>
      </c>
      <c r="DA69" s="825">
        <f t="shared" ref="DA69" si="24627">DA60*$C$65*$C69</f>
        <v>0</v>
      </c>
      <c r="DC69" s="825">
        <f t="shared" ref="DC69" si="24628">DC60*$C$65*$C69</f>
        <v>0</v>
      </c>
      <c r="DE69" s="825">
        <f t="shared" ref="DE69" si="24629">DE60*$C$65*$C69</f>
        <v>0</v>
      </c>
      <c r="DG69" s="825">
        <f t="shared" ref="DG69" si="24630">DG60*$C$65*$C69</f>
        <v>0</v>
      </c>
      <c r="DI69" s="825">
        <f t="shared" ref="DI69" si="24631">DI60*$C$65*$C69</f>
        <v>0</v>
      </c>
      <c r="DK69" s="825">
        <f t="shared" ref="DK69" si="24632">DK60*$C$65*$C69</f>
        <v>0</v>
      </c>
      <c r="DM69" s="825">
        <f t="shared" ref="DM69" si="24633">DM60*$C$65*$C69</f>
        <v>0</v>
      </c>
      <c r="DO69" s="825">
        <f t="shared" ref="DO69" si="24634">DO60*$C$65*$C69</f>
        <v>0</v>
      </c>
      <c r="DQ69" s="825">
        <f t="shared" ref="DQ69" si="24635">DQ60*$C$65*$C69</f>
        <v>0</v>
      </c>
      <c r="DS69" s="825">
        <f t="shared" ref="DS69" si="24636">DS60*$C$65*$C69</f>
        <v>0</v>
      </c>
      <c r="DU69" s="825">
        <f t="shared" ref="DU69" si="24637">DU60*$C$65*$C69</f>
        <v>0</v>
      </c>
      <c r="DW69" s="825">
        <f t="shared" ref="DW69" si="24638">DW60*$C$65*$C69</f>
        <v>0</v>
      </c>
      <c r="DY69" s="825">
        <f t="shared" ref="DY69" si="24639">DY60*$C$65*$C69</f>
        <v>0</v>
      </c>
      <c r="EA69" s="825">
        <f t="shared" ref="EA69" si="24640">EA60*$C$65*$C69</f>
        <v>0</v>
      </c>
      <c r="EC69" s="825">
        <f t="shared" ref="EC69" si="24641">EC60*$C$65*$C69</f>
        <v>0</v>
      </c>
      <c r="EE69" s="825">
        <f t="shared" ref="EE69" si="24642">EE60*$C$65*$C69</f>
        <v>0</v>
      </c>
      <c r="EG69" s="825">
        <f t="shared" ref="EG69" si="24643">EG60*$C$65*$C69</f>
        <v>0</v>
      </c>
      <c r="EI69" s="825">
        <f t="shared" ref="EI69" si="24644">EI60*$C$65*$C69</f>
        <v>0</v>
      </c>
      <c r="EK69" s="825">
        <f t="shared" ref="EK69" si="24645">EK60*$C$65*$C69</f>
        <v>0</v>
      </c>
      <c r="EM69" s="825">
        <f t="shared" ref="EM69" si="24646">EM60*$C$65*$C69</f>
        <v>0</v>
      </c>
      <c r="EO69" s="825">
        <f t="shared" ref="EO69" si="24647">EO60*$C$65*$C69</f>
        <v>0</v>
      </c>
      <c r="EQ69" s="825">
        <f t="shared" ref="EQ69" si="24648">EQ60*$C$65*$C69</f>
        <v>0</v>
      </c>
      <c r="ES69" s="825">
        <f t="shared" ref="ES69" si="24649">ES60*$C$65*$C69</f>
        <v>0</v>
      </c>
      <c r="EU69" s="825">
        <f t="shared" ref="EU69" si="24650">EU60*$C$65*$C69</f>
        <v>0</v>
      </c>
      <c r="EW69" s="825">
        <f t="shared" ref="EW69" si="24651">EW60*$C$65*$C69</f>
        <v>0</v>
      </c>
      <c r="EY69" s="825">
        <f t="shared" ref="EY69" si="24652">EY60*$C$65*$C69</f>
        <v>0</v>
      </c>
      <c r="FA69" s="825">
        <f t="shared" ref="FA69" si="24653">FA60*$C$65*$C69</f>
        <v>0</v>
      </c>
      <c r="FC69" s="825">
        <f t="shared" ref="FC69" si="24654">FC60*$C$65*$C69</f>
        <v>0</v>
      </c>
      <c r="FE69" s="825">
        <f t="shared" ref="FE69" si="24655">FE60*$C$65*$C69</f>
        <v>0</v>
      </c>
      <c r="FG69" s="825">
        <f t="shared" ref="FG69" si="24656">FG60*$C$65*$C69</f>
        <v>0</v>
      </c>
      <c r="FI69" s="825">
        <f t="shared" ref="FI69" si="24657">FI60*$C$65*$C69</f>
        <v>0</v>
      </c>
      <c r="FK69" s="825">
        <f t="shared" ref="FK69" si="24658">FK60*$C$65*$C69</f>
        <v>0</v>
      </c>
      <c r="FM69" s="825">
        <f t="shared" ref="FM69" si="24659">FM60*$C$65*$C69</f>
        <v>0</v>
      </c>
      <c r="FO69" s="825">
        <f t="shared" ref="FO69" si="24660">FO60*$C$65*$C69</f>
        <v>0</v>
      </c>
      <c r="FQ69" s="825">
        <f t="shared" ref="FQ69" si="24661">FQ60*$C$65*$C69</f>
        <v>0</v>
      </c>
      <c r="FS69" s="825">
        <f t="shared" ref="FS69" si="24662">FS60*$C$65*$C69</f>
        <v>0</v>
      </c>
      <c r="FU69" s="825">
        <f t="shared" ref="FU69" si="24663">FU60*$C$65*$C69</f>
        <v>0</v>
      </c>
      <c r="FW69" s="825">
        <f t="shared" ref="FW69" si="24664">FW60*$C$65*$C69</f>
        <v>0</v>
      </c>
      <c r="FY69" s="825">
        <f t="shared" ref="FY69" si="24665">FY60*$C$65*$C69</f>
        <v>0</v>
      </c>
      <c r="GA69" s="825">
        <f t="shared" ref="GA69" si="24666">GA60*$C$65*$C69</f>
        <v>0</v>
      </c>
      <c r="GC69" s="825">
        <f t="shared" ref="GC69" si="24667">GC60*$C$65*$C69</f>
        <v>0</v>
      </c>
      <c r="GE69" s="825">
        <f t="shared" ref="GE69" si="24668">GE60*$C$65*$C69</f>
        <v>0</v>
      </c>
      <c r="GG69" s="825">
        <f t="shared" ref="GG69" si="24669">GG60*$C$65*$C69</f>
        <v>0</v>
      </c>
      <c r="GI69" s="825">
        <f t="shared" ref="GI69" si="24670">GI60*$C$65*$C69</f>
        <v>0</v>
      </c>
      <c r="GK69" s="825">
        <f t="shared" ref="GK69" si="24671">GK60*$C$65*$C69</f>
        <v>0</v>
      </c>
      <c r="GM69" s="825">
        <f t="shared" ref="GM69" si="24672">GM60*$C$65*$C69</f>
        <v>0</v>
      </c>
      <c r="GO69" s="825">
        <f t="shared" ref="GO69" si="24673">GO60*$C$65*$C69</f>
        <v>0</v>
      </c>
      <c r="GQ69" s="825">
        <f t="shared" ref="GQ69" si="24674">GQ60*$C$65*$C69</f>
        <v>0</v>
      </c>
      <c r="GS69" s="825">
        <f t="shared" ref="GS69" si="24675">GS60*$C$65*$C69</f>
        <v>0</v>
      </c>
      <c r="GU69" s="825">
        <f t="shared" ref="GU69" si="24676">GU60*$C$65*$C69</f>
        <v>0</v>
      </c>
      <c r="GW69" s="825">
        <f t="shared" ref="GW69" si="24677">GW60*$C$65*$C69</f>
        <v>0</v>
      </c>
      <c r="GY69" s="825">
        <f t="shared" ref="GY69" si="24678">GY60*$C$65*$C69</f>
        <v>0</v>
      </c>
      <c r="HA69" s="825">
        <f t="shared" ref="HA69" si="24679">HA60*$C$65*$C69</f>
        <v>0</v>
      </c>
      <c r="HC69" s="825">
        <f t="shared" ref="HC69" si="24680">HC60*$C$65*$C69</f>
        <v>0</v>
      </c>
      <c r="HE69" s="825">
        <f t="shared" ref="HE69" si="24681">HE60*$C$65*$C69</f>
        <v>0</v>
      </c>
      <c r="HG69" s="825">
        <f t="shared" ref="HG69" si="24682">HG60*$C$65*$C69</f>
        <v>0</v>
      </c>
      <c r="HI69" s="825">
        <f t="shared" ref="HI69" si="24683">HI60*$C$65*$C69</f>
        <v>0</v>
      </c>
      <c r="HK69" s="825">
        <f t="shared" ref="HK69" si="24684">HK60*$C$65*$C69</f>
        <v>0</v>
      </c>
      <c r="HM69" s="825">
        <f t="shared" ref="HM69" si="24685">HM60*$C$65*$C69</f>
        <v>0</v>
      </c>
      <c r="HO69" s="825">
        <f t="shared" ref="HO69" si="24686">HO60*$C$65*$C69</f>
        <v>0</v>
      </c>
      <c r="HQ69" s="825">
        <f t="shared" ref="HQ69" si="24687">HQ60*$C$65*$C69</f>
        <v>0</v>
      </c>
      <c r="HS69" s="825">
        <f t="shared" ref="HS69" si="24688">HS60*$C$65*$C69</f>
        <v>0</v>
      </c>
      <c r="HU69" s="825">
        <f t="shared" ref="HU69" si="24689">HU60*$C$65*$C69</f>
        <v>0</v>
      </c>
      <c r="HW69" s="825">
        <f t="shared" ref="HW69" si="24690">HW60*$C$65*$C69</f>
        <v>0</v>
      </c>
      <c r="HY69" s="825">
        <f t="shared" ref="HY69" si="24691">HY60*$C$65*$C69</f>
        <v>0</v>
      </c>
      <c r="IA69" s="825">
        <f t="shared" ref="IA69" si="24692">IA60*$C$65*$C69</f>
        <v>0</v>
      </c>
      <c r="IC69" s="825">
        <f t="shared" ref="IC69" si="24693">IC60*$C$65*$C69</f>
        <v>0</v>
      </c>
      <c r="IE69" s="825">
        <f t="shared" ref="IE69" si="24694">IE60*$C$65*$C69</f>
        <v>0</v>
      </c>
      <c r="IG69" s="825">
        <f t="shared" ref="IG69" si="24695">IG60*$C$65*$C69</f>
        <v>0</v>
      </c>
      <c r="II69" s="825">
        <f t="shared" ref="II69" si="24696">II60*$C$65*$C69</f>
        <v>0</v>
      </c>
      <c r="IK69" s="825">
        <f t="shared" ref="IK69" si="24697">IK60*$C$65*$C69</f>
        <v>0</v>
      </c>
      <c r="IM69" s="825">
        <f t="shared" ref="IM69" si="24698">IM60*$C$65*$C69</f>
        <v>0</v>
      </c>
      <c r="IO69" s="825">
        <f t="shared" ref="IO69" si="24699">IO60*$C$65*$C69</f>
        <v>0</v>
      </c>
      <c r="IQ69" s="825">
        <f t="shared" ref="IQ69" si="24700">IQ60*$C$65*$C69</f>
        <v>0</v>
      </c>
      <c r="IS69" s="825">
        <f t="shared" ref="IS69" si="24701">IS60*$C$65*$C69</f>
        <v>0</v>
      </c>
      <c r="IU69" s="825">
        <f t="shared" ref="IU69" si="24702">IU60*$C$65*$C69</f>
        <v>0</v>
      </c>
      <c r="IW69" s="825">
        <f t="shared" ref="IW69" si="24703">IW60*$C$65*$C69</f>
        <v>0</v>
      </c>
      <c r="IY69" s="825">
        <f t="shared" ref="IY69" si="24704">IY60*$C$65*$C69</f>
        <v>0</v>
      </c>
      <c r="JA69" s="825">
        <f t="shared" ref="JA69" si="24705">JA60*$C$65*$C69</f>
        <v>0</v>
      </c>
      <c r="JC69" s="825">
        <f t="shared" ref="JC69" si="24706">JC60*$C$65*$C69</f>
        <v>0</v>
      </c>
      <c r="JE69" s="825">
        <f t="shared" ref="JE69" si="24707">JE60*$C$65*$C69</f>
        <v>0</v>
      </c>
      <c r="JG69" s="825">
        <f t="shared" ref="JG69" si="24708">JG60*$C$65*$C69</f>
        <v>0</v>
      </c>
      <c r="JI69" s="825">
        <f t="shared" ref="JI69" si="24709">JI60*$C$65*$C69</f>
        <v>0</v>
      </c>
      <c r="JK69" s="825">
        <f t="shared" ref="JK69" si="24710">JK60*$C$65*$C69</f>
        <v>0</v>
      </c>
      <c r="JM69" s="825">
        <f t="shared" ref="JM69" si="24711">JM60*$C$65*$C69</f>
        <v>0</v>
      </c>
      <c r="JO69" s="825">
        <f t="shared" ref="JO69" si="24712">JO60*$C$65*$C69</f>
        <v>0</v>
      </c>
      <c r="JQ69" s="825">
        <f t="shared" ref="JQ69" si="24713">JQ60*$C$65*$C69</f>
        <v>0</v>
      </c>
      <c r="JS69" s="825">
        <f t="shared" ref="JS69" si="24714">JS60*$C$65*$C69</f>
        <v>0</v>
      </c>
      <c r="JU69" s="825">
        <f t="shared" ref="JU69" si="24715">JU60*$C$65*$C69</f>
        <v>0</v>
      </c>
      <c r="JW69" s="825">
        <f t="shared" ref="JW69" si="24716">JW60*$C$65*$C69</f>
        <v>0</v>
      </c>
      <c r="JY69" s="825">
        <f t="shared" ref="JY69" si="24717">JY60*$C$65*$C69</f>
        <v>0</v>
      </c>
      <c r="KA69" s="825">
        <f t="shared" ref="KA69" si="24718">KA60*$C$65*$C69</f>
        <v>0</v>
      </c>
      <c r="KC69" s="825">
        <f t="shared" ref="KC69" si="24719">KC60*$C$65*$C69</f>
        <v>0</v>
      </c>
      <c r="KE69" s="825">
        <f t="shared" ref="KE69" si="24720">KE60*$C$65*$C69</f>
        <v>0</v>
      </c>
      <c r="KG69" s="825">
        <f t="shared" ref="KG69" si="24721">KG60*$C$65*$C69</f>
        <v>0</v>
      </c>
      <c r="KI69" s="825">
        <f t="shared" ref="KI69" si="24722">KI60*$C$65*$C69</f>
        <v>0</v>
      </c>
      <c r="KK69" s="825">
        <f t="shared" ref="KK69" si="24723">KK60*$C$65*$C69</f>
        <v>0</v>
      </c>
      <c r="KM69" s="825">
        <f t="shared" ref="KM69" si="24724">KM60*$C$65*$C69</f>
        <v>0</v>
      </c>
      <c r="KO69" s="825">
        <f t="shared" ref="KO69" si="24725">KO60*$C$65*$C69</f>
        <v>0</v>
      </c>
      <c r="KQ69" s="825">
        <f t="shared" ref="KQ69" si="24726">KQ60*$C$65*$C69</f>
        <v>0</v>
      </c>
      <c r="KS69" s="825">
        <f t="shared" ref="KS69" si="24727">KS60*$C$65*$C69</f>
        <v>0</v>
      </c>
      <c r="KU69" s="825">
        <f t="shared" ref="KU69" si="24728">KU60*$C$65*$C69</f>
        <v>0</v>
      </c>
      <c r="KW69" s="825">
        <f t="shared" ref="KW69" si="24729">KW60*$C$65*$C69</f>
        <v>0</v>
      </c>
      <c r="KY69" s="825">
        <f t="shared" ref="KY69" si="24730">KY60*$C$65*$C69</f>
        <v>0</v>
      </c>
      <c r="LA69" s="825">
        <f t="shared" ref="LA69" si="24731">LA60*$C$65*$C69</f>
        <v>0</v>
      </c>
      <c r="LC69" s="825">
        <f t="shared" ref="LC69" si="24732">LC60*$C$65*$C69</f>
        <v>0</v>
      </c>
      <c r="LE69" s="825">
        <f t="shared" ref="LE69" si="24733">LE60*$C$65*$C69</f>
        <v>0</v>
      </c>
      <c r="LG69" s="825">
        <f t="shared" ref="LG69" si="24734">LG60*$C$65*$C69</f>
        <v>0</v>
      </c>
      <c r="LI69" s="825">
        <f t="shared" ref="LI69" si="24735">LI60*$C$65*$C69</f>
        <v>0</v>
      </c>
      <c r="LK69" s="825">
        <f t="shared" ref="LK69" si="24736">LK60*$C$65*$C69</f>
        <v>0</v>
      </c>
      <c r="LM69" s="825">
        <f t="shared" ref="LM69" si="24737">LM60*$C$65*$C69</f>
        <v>0</v>
      </c>
      <c r="LO69" s="825">
        <f t="shared" ref="LO69" si="24738">LO60*$C$65*$C69</f>
        <v>0</v>
      </c>
      <c r="LQ69" s="825">
        <f t="shared" ref="LQ69" si="24739">LQ60*$C$65*$C69</f>
        <v>0</v>
      </c>
      <c r="LS69" s="825">
        <f t="shared" ref="LS69" si="24740">LS60*$C$65*$C69</f>
        <v>0</v>
      </c>
      <c r="LU69" s="825">
        <f t="shared" ref="LU69" si="24741">LU60*$C$65*$C69</f>
        <v>0</v>
      </c>
      <c r="LW69" s="825">
        <f t="shared" ref="LW69" si="24742">LW60*$C$65*$C69</f>
        <v>0</v>
      </c>
      <c r="LY69" s="825">
        <f t="shared" ref="LY69" si="24743">LY60*$C$65*$C69</f>
        <v>0</v>
      </c>
      <c r="MA69" s="825">
        <f t="shared" ref="MA69" si="24744">MA60*$C$65*$C69</f>
        <v>0</v>
      </c>
      <c r="MC69" s="825">
        <f t="shared" ref="MC69" si="24745">MC60*$C$65*$C69</f>
        <v>0</v>
      </c>
      <c r="ME69" s="825">
        <f t="shared" ref="ME69" si="24746">ME60*$C$65*$C69</f>
        <v>0</v>
      </c>
      <c r="MG69" s="825">
        <f t="shared" ref="MG69" si="24747">MG60*$C$65*$C69</f>
        <v>0</v>
      </c>
      <c r="MI69" s="825">
        <f t="shared" ref="MI69" si="24748">MI60*$C$65*$C69</f>
        <v>0</v>
      </c>
      <c r="MK69" s="825">
        <f t="shared" ref="MK69" si="24749">MK60*$C$65*$C69</f>
        <v>0</v>
      </c>
      <c r="MM69" s="825">
        <f t="shared" ref="MM69" si="24750">MM60*$C$65*$C69</f>
        <v>0</v>
      </c>
      <c r="MO69" s="825">
        <f t="shared" ref="MO69" si="24751">MO60*$C$65*$C69</f>
        <v>0</v>
      </c>
      <c r="MQ69" s="825">
        <f t="shared" ref="MQ69" si="24752">MQ60*$C$65*$C69</f>
        <v>0</v>
      </c>
      <c r="MS69" s="825">
        <f t="shared" ref="MS69" si="24753">MS60*$C$65*$C69</f>
        <v>0</v>
      </c>
      <c r="MU69" s="825">
        <f t="shared" ref="MU69" si="24754">MU60*$C$65*$C69</f>
        <v>0</v>
      </c>
      <c r="MW69" s="825">
        <f t="shared" ref="MW69" si="24755">MW60*$C$65*$C69</f>
        <v>0</v>
      </c>
      <c r="MY69" s="825">
        <f t="shared" ref="MY69" si="24756">MY60*$C$65*$C69</f>
        <v>0</v>
      </c>
      <c r="NA69" s="825">
        <f t="shared" ref="NA69" si="24757">NA60*$C$65*$C69</f>
        <v>0</v>
      </c>
      <c r="NC69" s="825">
        <f t="shared" ref="NC69" si="24758">NC60*$C$65*$C69</f>
        <v>0</v>
      </c>
      <c r="NE69" s="825">
        <f t="shared" ref="NE69" si="24759">NE60*$C$65*$C69</f>
        <v>0</v>
      </c>
      <c r="NG69" s="825">
        <f t="shared" ref="NG69" si="24760">NG60*$C$65*$C69</f>
        <v>0</v>
      </c>
      <c r="NI69" s="825">
        <f t="shared" ref="NI69" si="24761">NI60*$C$65*$C69</f>
        <v>0</v>
      </c>
      <c r="NK69" s="825">
        <f t="shared" ref="NK69" si="24762">NK60*$C$65*$C69</f>
        <v>0</v>
      </c>
      <c r="NM69" s="825">
        <f t="shared" ref="NM69" si="24763">NM60*$C$65*$C69</f>
        <v>0</v>
      </c>
      <c r="NO69" s="825">
        <f t="shared" ref="NO69" si="24764">NO60*$C$65*$C69</f>
        <v>0</v>
      </c>
      <c r="NQ69" s="825">
        <f t="shared" ref="NQ69" si="24765">NQ60*$C$65*$C69</f>
        <v>0</v>
      </c>
      <c r="NS69" s="825">
        <f t="shared" ref="NS69" si="24766">NS60*$C$65*$C69</f>
        <v>0</v>
      </c>
      <c r="NU69" s="825">
        <f t="shared" ref="NU69" si="24767">NU60*$C$65*$C69</f>
        <v>0</v>
      </c>
      <c r="NW69" s="825">
        <f t="shared" ref="NW69" si="24768">NW60*$C$65*$C69</f>
        <v>0</v>
      </c>
      <c r="NY69" s="825">
        <f t="shared" ref="NY69" si="24769">NY60*$C$65*$C69</f>
        <v>0</v>
      </c>
      <c r="OA69" s="825">
        <f t="shared" ref="OA69" si="24770">OA60*$C$65*$C69</f>
        <v>0</v>
      </c>
      <c r="OC69" s="825">
        <f t="shared" ref="OC69" si="24771">OC60*$C$65*$C69</f>
        <v>0</v>
      </c>
      <c r="OE69" s="825">
        <f t="shared" ref="OE69" si="24772">OE60*$C$65*$C69</f>
        <v>0</v>
      </c>
      <c r="OG69" s="825">
        <f t="shared" ref="OG69" si="24773">OG60*$C$65*$C69</f>
        <v>0</v>
      </c>
      <c r="OI69" s="825">
        <f t="shared" ref="OI69" si="24774">OI60*$C$65*$C69</f>
        <v>0</v>
      </c>
      <c r="OK69" s="825">
        <f t="shared" ref="OK69" si="24775">OK60*$C$65*$C69</f>
        <v>0</v>
      </c>
      <c r="OM69" s="825">
        <f t="shared" ref="OM69" si="24776">OM60*$C$65*$C69</f>
        <v>0</v>
      </c>
      <c r="OO69" s="825">
        <f t="shared" ref="OO69" si="24777">OO60*$C$65*$C69</f>
        <v>0</v>
      </c>
      <c r="OQ69" s="825">
        <f t="shared" ref="OQ69" si="24778">OQ60*$C$65*$C69</f>
        <v>0</v>
      </c>
      <c r="OS69" s="825">
        <f t="shared" ref="OS69" si="24779">OS60*$C$65*$C69</f>
        <v>0</v>
      </c>
      <c r="OU69" s="825">
        <f t="shared" ref="OU69" si="24780">OU60*$C$65*$C69</f>
        <v>0</v>
      </c>
      <c r="OW69" s="825">
        <f t="shared" ref="OW69" si="24781">OW60*$C$65*$C69</f>
        <v>0</v>
      </c>
      <c r="OY69" s="825">
        <f t="shared" ref="OY69" si="24782">OY60*$C$65*$C69</f>
        <v>0</v>
      </c>
      <c r="PA69" s="825">
        <f t="shared" ref="PA69" si="24783">PA60*$C$65*$C69</f>
        <v>0</v>
      </c>
      <c r="PC69" s="825">
        <f t="shared" ref="PC69" si="24784">PC60*$C$65*$C69</f>
        <v>0</v>
      </c>
      <c r="PE69" s="825">
        <f t="shared" ref="PE69" si="24785">PE60*$C$65*$C69</f>
        <v>0</v>
      </c>
      <c r="PG69" s="825">
        <f t="shared" ref="PG69" si="24786">PG60*$C$65*$C69</f>
        <v>0</v>
      </c>
      <c r="PI69" s="825">
        <f t="shared" ref="PI69" si="24787">PI60*$C$65*$C69</f>
        <v>0</v>
      </c>
      <c r="PK69" s="825">
        <f t="shared" ref="PK69" si="24788">PK60*$C$65*$C69</f>
        <v>0</v>
      </c>
      <c r="PM69" s="825">
        <f t="shared" ref="PM69" si="24789">PM60*$C$65*$C69</f>
        <v>0</v>
      </c>
      <c r="PO69" s="825">
        <f t="shared" ref="PO69" si="24790">PO60*$C$65*$C69</f>
        <v>0</v>
      </c>
      <c r="PQ69" s="825">
        <f t="shared" ref="PQ69" si="24791">PQ60*$C$65*$C69</f>
        <v>0</v>
      </c>
      <c r="PS69" s="825">
        <f t="shared" ref="PS69" si="24792">PS60*$C$65*$C69</f>
        <v>0</v>
      </c>
      <c r="PU69" s="825">
        <f t="shared" ref="PU69" si="24793">PU60*$C$65*$C69</f>
        <v>0</v>
      </c>
      <c r="PW69" s="825">
        <f t="shared" ref="PW69" si="24794">PW60*$C$65*$C69</f>
        <v>0</v>
      </c>
      <c r="PY69" s="825">
        <f t="shared" ref="PY69" si="24795">PY60*$C$65*$C69</f>
        <v>0</v>
      </c>
      <c r="QA69" s="825">
        <f t="shared" ref="QA69" si="24796">QA60*$C$65*$C69</f>
        <v>0</v>
      </c>
      <c r="QC69" s="825">
        <f t="shared" ref="QC69" si="24797">QC60*$C$65*$C69</f>
        <v>0</v>
      </c>
      <c r="QE69" s="825">
        <f t="shared" ref="QE69" si="24798">QE60*$C$65*$C69</f>
        <v>0</v>
      </c>
      <c r="QG69" s="825">
        <f t="shared" ref="QG69" si="24799">QG60*$C$65*$C69</f>
        <v>0</v>
      </c>
      <c r="QI69" s="825">
        <f t="shared" ref="QI69" si="24800">QI60*$C$65*$C69</f>
        <v>0</v>
      </c>
      <c r="QK69" s="825">
        <f t="shared" ref="QK69" si="24801">QK60*$C$65*$C69</f>
        <v>0</v>
      </c>
      <c r="QM69" s="825">
        <f t="shared" ref="QM69" si="24802">QM60*$C$65*$C69</f>
        <v>0</v>
      </c>
      <c r="QO69" s="825">
        <f t="shared" ref="QO69" si="24803">QO60*$C$65*$C69</f>
        <v>0</v>
      </c>
      <c r="QQ69" s="825">
        <f t="shared" ref="QQ69" si="24804">QQ60*$C$65*$C69</f>
        <v>0</v>
      </c>
      <c r="QS69" s="825">
        <f t="shared" ref="QS69" si="24805">QS60*$C$65*$C69</f>
        <v>0</v>
      </c>
      <c r="QU69" s="825">
        <f t="shared" ref="QU69" si="24806">QU60*$C$65*$C69</f>
        <v>0</v>
      </c>
      <c r="QW69" s="825">
        <f t="shared" ref="QW69" si="24807">QW60*$C$65*$C69</f>
        <v>0</v>
      </c>
      <c r="QY69" s="825">
        <f t="shared" ref="QY69" si="24808">QY60*$C$65*$C69</f>
        <v>0</v>
      </c>
      <c r="RA69" s="825">
        <f t="shared" ref="RA69" si="24809">RA60*$C$65*$C69</f>
        <v>0</v>
      </c>
      <c r="RC69" s="825">
        <f t="shared" ref="RC69" si="24810">RC60*$C$65*$C69</f>
        <v>0</v>
      </c>
      <c r="RE69" s="825">
        <f t="shared" ref="RE69" si="24811">RE60*$C$65*$C69</f>
        <v>0</v>
      </c>
      <c r="RG69" s="825">
        <f t="shared" ref="RG69" si="24812">RG60*$C$65*$C69</f>
        <v>0</v>
      </c>
      <c r="RI69" s="825">
        <f t="shared" ref="RI69" si="24813">RI60*$C$65*$C69</f>
        <v>0</v>
      </c>
      <c r="RK69" s="825">
        <f t="shared" ref="RK69" si="24814">RK60*$C$65*$C69</f>
        <v>0</v>
      </c>
      <c r="RM69" s="825">
        <f t="shared" ref="RM69" si="24815">RM60*$C$65*$C69</f>
        <v>0</v>
      </c>
      <c r="RO69" s="825">
        <f t="shared" ref="RO69" si="24816">RO60*$C$65*$C69</f>
        <v>0</v>
      </c>
      <c r="RQ69" s="825">
        <f t="shared" ref="RQ69" si="24817">RQ60*$C$65*$C69</f>
        <v>0</v>
      </c>
      <c r="RS69" s="825">
        <f t="shared" ref="RS69" si="24818">RS60*$C$65*$C69</f>
        <v>0</v>
      </c>
      <c r="RU69" s="825">
        <f t="shared" ref="RU69" si="24819">RU60*$C$65*$C69</f>
        <v>0</v>
      </c>
      <c r="RW69" s="825">
        <f t="shared" ref="RW69" si="24820">RW60*$C$65*$C69</f>
        <v>0</v>
      </c>
      <c r="RY69" s="825">
        <f t="shared" ref="RY69" si="24821">RY60*$C$65*$C69</f>
        <v>0</v>
      </c>
      <c r="SA69" s="825">
        <f t="shared" ref="SA69" si="24822">SA60*$C$65*$C69</f>
        <v>0</v>
      </c>
      <c r="SC69" s="825">
        <f t="shared" ref="SC69" si="24823">SC60*$C$65*$C69</f>
        <v>0</v>
      </c>
      <c r="SE69" s="825">
        <f t="shared" ref="SE69" si="24824">SE60*$C$65*$C69</f>
        <v>0</v>
      </c>
      <c r="SG69" s="825">
        <f t="shared" ref="SG69" si="24825">SG60*$C$65*$C69</f>
        <v>0</v>
      </c>
      <c r="SI69" s="825">
        <f t="shared" ref="SI69" si="24826">SI60*$C$65*$C69</f>
        <v>0</v>
      </c>
      <c r="SK69" s="825">
        <f t="shared" ref="SK69" si="24827">SK60*$C$65*$C69</f>
        <v>0</v>
      </c>
      <c r="SM69" s="825">
        <f t="shared" ref="SM69" si="24828">SM60*$C$65*$C69</f>
        <v>0</v>
      </c>
      <c r="SO69" s="825">
        <f t="shared" ref="SO69" si="24829">SO60*$C$65*$C69</f>
        <v>0</v>
      </c>
      <c r="SQ69" s="825">
        <f t="shared" ref="SQ69" si="24830">SQ60*$C$65*$C69</f>
        <v>0</v>
      </c>
      <c r="SS69" s="825">
        <f t="shared" ref="SS69" si="24831">SS60*$C$65*$C69</f>
        <v>0</v>
      </c>
      <c r="SU69" s="825">
        <f t="shared" ref="SU69" si="24832">SU60*$C$65*$C69</f>
        <v>0</v>
      </c>
      <c r="SW69" s="825">
        <f t="shared" ref="SW69" si="24833">SW60*$C$65*$C69</f>
        <v>0</v>
      </c>
      <c r="SY69" s="825">
        <f t="shared" ref="SY69" si="24834">SY60*$C$65*$C69</f>
        <v>0</v>
      </c>
      <c r="TA69" s="825">
        <f t="shared" ref="TA69" si="24835">TA60*$C$65*$C69</f>
        <v>0</v>
      </c>
      <c r="TC69" s="825">
        <f t="shared" ref="TC69" si="24836">TC60*$C$65*$C69</f>
        <v>0</v>
      </c>
      <c r="TE69" s="825">
        <f t="shared" ref="TE69" si="24837">TE60*$C$65*$C69</f>
        <v>0</v>
      </c>
      <c r="TG69" s="825">
        <f t="shared" ref="TG69" si="24838">TG60*$C$65*$C69</f>
        <v>0</v>
      </c>
      <c r="TI69" s="825">
        <f t="shared" ref="TI69" si="24839">TI60*$C$65*$C69</f>
        <v>0</v>
      </c>
      <c r="TK69" s="825">
        <f t="shared" ref="TK69" si="24840">TK60*$C$65*$C69</f>
        <v>0</v>
      </c>
      <c r="TM69" s="825">
        <f t="shared" ref="TM69" si="24841">TM60*$C$65*$C69</f>
        <v>0</v>
      </c>
      <c r="TO69" s="825">
        <f t="shared" ref="TO69" si="24842">TO60*$C$65*$C69</f>
        <v>0</v>
      </c>
      <c r="TQ69" s="825">
        <f t="shared" ref="TQ69" si="24843">TQ60*$C$65*$C69</f>
        <v>0</v>
      </c>
      <c r="TS69" s="825">
        <f t="shared" ref="TS69" si="24844">TS60*$C$65*$C69</f>
        <v>0</v>
      </c>
      <c r="TU69" s="825">
        <f t="shared" ref="TU69" si="24845">TU60*$C$65*$C69</f>
        <v>0</v>
      </c>
      <c r="TW69" s="825">
        <f t="shared" ref="TW69" si="24846">TW60*$C$65*$C69</f>
        <v>0</v>
      </c>
      <c r="TY69" s="825">
        <f t="shared" ref="TY69" si="24847">TY60*$C$65*$C69</f>
        <v>0</v>
      </c>
      <c r="UA69" s="825">
        <f t="shared" ref="UA69" si="24848">UA60*$C$65*$C69</f>
        <v>0</v>
      </c>
      <c r="UC69" s="825">
        <f t="shared" ref="UC69" si="24849">UC60*$C$65*$C69</f>
        <v>0</v>
      </c>
      <c r="UE69" s="825">
        <f t="shared" ref="UE69" si="24850">UE60*$C$65*$C69</f>
        <v>0</v>
      </c>
      <c r="UG69" s="825">
        <f t="shared" ref="UG69" si="24851">UG60*$C$65*$C69</f>
        <v>0</v>
      </c>
      <c r="UI69" s="825">
        <f t="shared" ref="UI69" si="24852">UI60*$C$65*$C69</f>
        <v>0</v>
      </c>
      <c r="UK69" s="825">
        <f t="shared" ref="UK69" si="24853">UK60*$C$65*$C69</f>
        <v>0</v>
      </c>
      <c r="UM69" s="825">
        <f t="shared" ref="UM69" si="24854">UM60*$C$65*$C69</f>
        <v>0</v>
      </c>
      <c r="UO69" s="825">
        <f t="shared" ref="UO69" si="24855">UO60*$C$65*$C69</f>
        <v>0</v>
      </c>
      <c r="UQ69" s="825">
        <f t="shared" ref="UQ69" si="24856">UQ60*$C$65*$C69</f>
        <v>0</v>
      </c>
      <c r="US69" s="825">
        <f t="shared" ref="US69" si="24857">US60*$C$65*$C69</f>
        <v>0</v>
      </c>
      <c r="UU69" s="825">
        <f t="shared" ref="UU69" si="24858">UU60*$C$65*$C69</f>
        <v>0</v>
      </c>
      <c r="UW69" s="825">
        <f t="shared" ref="UW69" si="24859">UW60*$C$65*$C69</f>
        <v>0</v>
      </c>
      <c r="UY69" s="825">
        <f t="shared" ref="UY69" si="24860">UY60*$C$65*$C69</f>
        <v>0</v>
      </c>
      <c r="VA69" s="825">
        <f t="shared" ref="VA69" si="24861">VA60*$C$65*$C69</f>
        <v>0</v>
      </c>
      <c r="VC69" s="825">
        <f t="shared" ref="VC69" si="24862">VC60*$C$65*$C69</f>
        <v>0</v>
      </c>
      <c r="VE69" s="825">
        <f t="shared" ref="VE69" si="24863">VE60*$C$65*$C69</f>
        <v>0</v>
      </c>
      <c r="VG69" s="825">
        <f t="shared" ref="VG69" si="24864">VG60*$C$65*$C69</f>
        <v>0</v>
      </c>
      <c r="VI69" s="825">
        <f t="shared" ref="VI69" si="24865">VI60*$C$65*$C69</f>
        <v>0</v>
      </c>
      <c r="VK69" s="825">
        <f t="shared" ref="VK69" si="24866">VK60*$C$65*$C69</f>
        <v>0</v>
      </c>
      <c r="VM69" s="825">
        <f t="shared" ref="VM69" si="24867">VM60*$C$65*$C69</f>
        <v>0</v>
      </c>
      <c r="VO69" s="825">
        <f t="shared" ref="VO69" si="24868">VO60*$C$65*$C69</f>
        <v>0</v>
      </c>
      <c r="VQ69" s="825">
        <f t="shared" ref="VQ69" si="24869">VQ60*$C$65*$C69</f>
        <v>0</v>
      </c>
      <c r="VS69" s="825">
        <f t="shared" ref="VS69" si="24870">VS60*$C$65*$C69</f>
        <v>0</v>
      </c>
      <c r="VU69" s="825">
        <f t="shared" ref="VU69" si="24871">VU60*$C$65*$C69</f>
        <v>0</v>
      </c>
      <c r="VW69" s="825">
        <f t="shared" ref="VW69" si="24872">VW60*$C$65*$C69</f>
        <v>0</v>
      </c>
      <c r="VY69" s="825">
        <f t="shared" ref="VY69" si="24873">VY60*$C$65*$C69</f>
        <v>0</v>
      </c>
      <c r="WA69" s="825">
        <f t="shared" ref="WA69" si="24874">WA60*$C$65*$C69</f>
        <v>0</v>
      </c>
      <c r="WC69" s="825">
        <f t="shared" ref="WC69" si="24875">WC60*$C$65*$C69</f>
        <v>0</v>
      </c>
      <c r="WE69" s="825">
        <f t="shared" ref="WE69" si="24876">WE60*$C$65*$C69</f>
        <v>0</v>
      </c>
      <c r="WG69" s="825">
        <f t="shared" ref="WG69" si="24877">WG60*$C$65*$C69</f>
        <v>0</v>
      </c>
      <c r="WI69" s="825">
        <f t="shared" ref="WI69" si="24878">WI60*$C$65*$C69</f>
        <v>0</v>
      </c>
      <c r="WK69" s="825">
        <f t="shared" ref="WK69" si="24879">WK60*$C$65*$C69</f>
        <v>0</v>
      </c>
      <c r="WM69" s="825">
        <f t="shared" ref="WM69" si="24880">WM60*$C$65*$C69</f>
        <v>0</v>
      </c>
      <c r="WO69" s="825">
        <f t="shared" ref="WO69" si="24881">WO60*$C$65*$C69</f>
        <v>0</v>
      </c>
      <c r="WQ69" s="825">
        <f t="shared" ref="WQ69" si="24882">WQ60*$C$65*$C69</f>
        <v>0</v>
      </c>
      <c r="WS69" s="825">
        <f t="shared" ref="WS69" si="24883">WS60*$C$65*$C69</f>
        <v>0</v>
      </c>
      <c r="WU69" s="825">
        <f t="shared" ref="WU69" si="24884">WU60*$C$65*$C69</f>
        <v>0</v>
      </c>
      <c r="WW69" s="825">
        <f t="shared" ref="WW69" si="24885">WW60*$C$65*$C69</f>
        <v>0</v>
      </c>
      <c r="WY69" s="825">
        <f t="shared" ref="WY69" si="24886">WY60*$C$65*$C69</f>
        <v>0</v>
      </c>
      <c r="XA69" s="825">
        <f t="shared" ref="XA69" si="24887">XA60*$C$65*$C69</f>
        <v>0</v>
      </c>
      <c r="XC69" s="825">
        <f t="shared" ref="XC69" si="24888">XC60*$C$65*$C69</f>
        <v>0</v>
      </c>
      <c r="XE69" s="825">
        <f t="shared" ref="XE69" si="24889">XE60*$C$65*$C69</f>
        <v>0</v>
      </c>
      <c r="XG69" s="825">
        <f t="shared" ref="XG69" si="24890">XG60*$C$65*$C69</f>
        <v>0</v>
      </c>
      <c r="XI69" s="825">
        <f t="shared" ref="XI69" si="24891">XI60*$C$65*$C69</f>
        <v>0</v>
      </c>
      <c r="XK69" s="825">
        <f t="shared" ref="XK69" si="24892">XK60*$C$65*$C69</f>
        <v>0</v>
      </c>
      <c r="XM69" s="825">
        <f t="shared" ref="XM69" si="24893">XM60*$C$65*$C69</f>
        <v>0</v>
      </c>
      <c r="XO69" s="825">
        <f t="shared" ref="XO69" si="24894">XO60*$C$65*$C69</f>
        <v>0</v>
      </c>
      <c r="XQ69" s="825">
        <f t="shared" ref="XQ69" si="24895">XQ60*$C$65*$C69</f>
        <v>0</v>
      </c>
      <c r="XS69" s="825">
        <f t="shared" ref="XS69" si="24896">XS60*$C$65*$C69</f>
        <v>0</v>
      </c>
      <c r="XU69" s="825">
        <f t="shared" ref="XU69" si="24897">XU60*$C$65*$C69</f>
        <v>0</v>
      </c>
      <c r="XW69" s="825">
        <f t="shared" ref="XW69" si="24898">XW60*$C$65*$C69</f>
        <v>0</v>
      </c>
      <c r="XY69" s="825">
        <f t="shared" ref="XY69" si="24899">XY60*$C$65*$C69</f>
        <v>0</v>
      </c>
      <c r="YA69" s="825">
        <f t="shared" ref="YA69" si="24900">YA60*$C$65*$C69</f>
        <v>0</v>
      </c>
      <c r="YC69" s="825">
        <f t="shared" ref="YC69" si="24901">YC60*$C$65*$C69</f>
        <v>0</v>
      </c>
      <c r="YE69" s="825">
        <f t="shared" ref="YE69" si="24902">YE60*$C$65*$C69</f>
        <v>0</v>
      </c>
      <c r="YG69" s="825">
        <f t="shared" ref="YG69" si="24903">YG60*$C$65*$C69</f>
        <v>0</v>
      </c>
      <c r="YI69" s="825">
        <f t="shared" ref="YI69" si="24904">YI60*$C$65*$C69</f>
        <v>0</v>
      </c>
      <c r="YK69" s="825">
        <f t="shared" ref="YK69" si="24905">YK60*$C$65*$C69</f>
        <v>0</v>
      </c>
      <c r="YM69" s="825">
        <f t="shared" ref="YM69" si="24906">YM60*$C$65*$C69</f>
        <v>0</v>
      </c>
      <c r="YO69" s="825">
        <f t="shared" ref="YO69" si="24907">YO60*$C$65*$C69</f>
        <v>0</v>
      </c>
      <c r="YQ69" s="825">
        <f t="shared" ref="YQ69" si="24908">YQ60*$C$65*$C69</f>
        <v>0</v>
      </c>
      <c r="YS69" s="825">
        <f t="shared" ref="YS69" si="24909">YS60*$C$65*$C69</f>
        <v>0</v>
      </c>
      <c r="YU69" s="825">
        <f t="shared" ref="YU69" si="24910">YU60*$C$65*$C69</f>
        <v>0</v>
      </c>
      <c r="YW69" s="825">
        <f t="shared" ref="YW69" si="24911">YW60*$C$65*$C69</f>
        <v>0</v>
      </c>
      <c r="YY69" s="825">
        <f t="shared" ref="YY69" si="24912">YY60*$C$65*$C69</f>
        <v>0</v>
      </c>
      <c r="ZA69" s="825">
        <f t="shared" ref="ZA69" si="24913">ZA60*$C$65*$C69</f>
        <v>0</v>
      </c>
      <c r="ZC69" s="825">
        <f t="shared" ref="ZC69" si="24914">ZC60*$C$65*$C69</f>
        <v>0</v>
      </c>
      <c r="ZE69" s="825">
        <f t="shared" ref="ZE69" si="24915">ZE60*$C$65*$C69</f>
        <v>0</v>
      </c>
      <c r="ZG69" s="825">
        <f t="shared" ref="ZG69" si="24916">ZG60*$C$65*$C69</f>
        <v>0</v>
      </c>
      <c r="ZI69" s="825">
        <f t="shared" ref="ZI69" si="24917">ZI60*$C$65*$C69</f>
        <v>0</v>
      </c>
      <c r="ZK69" s="825">
        <f t="shared" ref="ZK69" si="24918">ZK60*$C$65*$C69</f>
        <v>0</v>
      </c>
      <c r="ZM69" s="825">
        <f t="shared" ref="ZM69" si="24919">ZM60*$C$65*$C69</f>
        <v>0</v>
      </c>
      <c r="ZO69" s="825">
        <f t="shared" ref="ZO69" si="24920">ZO60*$C$65*$C69</f>
        <v>0</v>
      </c>
      <c r="ZQ69" s="825">
        <f t="shared" ref="ZQ69" si="24921">ZQ60*$C$65*$C69</f>
        <v>0</v>
      </c>
      <c r="ZS69" s="825">
        <f t="shared" ref="ZS69" si="24922">ZS60*$C$65*$C69</f>
        <v>0</v>
      </c>
      <c r="ZU69" s="825">
        <f t="shared" ref="ZU69" si="24923">ZU60*$C$65*$C69</f>
        <v>0</v>
      </c>
      <c r="ZW69" s="825">
        <f t="shared" ref="ZW69" si="24924">ZW60*$C$65*$C69</f>
        <v>0</v>
      </c>
      <c r="ZY69" s="825">
        <f t="shared" ref="ZY69" si="24925">ZY60*$C$65*$C69</f>
        <v>0</v>
      </c>
      <c r="AAA69" s="825">
        <f t="shared" ref="AAA69" si="24926">AAA60*$C$65*$C69</f>
        <v>0</v>
      </c>
      <c r="AAC69" s="825">
        <f t="shared" ref="AAC69" si="24927">AAC60*$C$65*$C69</f>
        <v>0</v>
      </c>
      <c r="AAE69" s="825">
        <f t="shared" ref="AAE69" si="24928">AAE60*$C$65*$C69</f>
        <v>0</v>
      </c>
      <c r="AAG69" s="825">
        <f t="shared" ref="AAG69" si="24929">AAG60*$C$65*$C69</f>
        <v>0</v>
      </c>
      <c r="AAI69" s="825">
        <f t="shared" ref="AAI69" si="24930">AAI60*$C$65*$C69</f>
        <v>0</v>
      </c>
      <c r="AAK69" s="825">
        <f t="shared" ref="AAK69" si="24931">AAK60*$C$65*$C69</f>
        <v>0</v>
      </c>
      <c r="AAM69" s="825">
        <f t="shared" ref="AAM69" si="24932">AAM60*$C$65*$C69</f>
        <v>0</v>
      </c>
      <c r="AAO69" s="825">
        <f t="shared" ref="AAO69" si="24933">AAO60*$C$65*$C69</f>
        <v>0</v>
      </c>
      <c r="AAQ69" s="825">
        <f t="shared" ref="AAQ69" si="24934">AAQ60*$C$65*$C69</f>
        <v>0</v>
      </c>
      <c r="AAS69" s="825">
        <f t="shared" ref="AAS69" si="24935">AAS60*$C$65*$C69</f>
        <v>0</v>
      </c>
      <c r="AAU69" s="825">
        <f t="shared" ref="AAU69" si="24936">AAU60*$C$65*$C69</f>
        <v>0</v>
      </c>
      <c r="AAW69" s="825">
        <f t="shared" ref="AAW69" si="24937">AAW60*$C$65*$C69</f>
        <v>0</v>
      </c>
      <c r="AAY69" s="825">
        <f t="shared" ref="AAY69" si="24938">AAY60*$C$65*$C69</f>
        <v>0</v>
      </c>
      <c r="ABA69" s="825">
        <f t="shared" ref="ABA69" si="24939">ABA60*$C$65*$C69</f>
        <v>0</v>
      </c>
      <c r="ABC69" s="825">
        <f t="shared" ref="ABC69" si="24940">ABC60*$C$65*$C69</f>
        <v>0</v>
      </c>
      <c r="ABE69" s="825">
        <f t="shared" ref="ABE69" si="24941">ABE60*$C$65*$C69</f>
        <v>0</v>
      </c>
      <c r="ABG69" s="825">
        <f t="shared" ref="ABG69" si="24942">ABG60*$C$65*$C69</f>
        <v>0</v>
      </c>
      <c r="ABI69" s="825">
        <f t="shared" ref="ABI69" si="24943">ABI60*$C$65*$C69</f>
        <v>0</v>
      </c>
      <c r="ABK69" s="825">
        <f t="shared" ref="ABK69" si="24944">ABK60*$C$65*$C69</f>
        <v>0</v>
      </c>
      <c r="ABM69" s="825">
        <f t="shared" ref="ABM69" si="24945">ABM60*$C$65*$C69</f>
        <v>0</v>
      </c>
      <c r="ABO69" s="825">
        <f t="shared" ref="ABO69" si="24946">ABO60*$C$65*$C69</f>
        <v>0</v>
      </c>
      <c r="ABQ69" s="825">
        <f t="shared" ref="ABQ69" si="24947">ABQ60*$C$65*$C69</f>
        <v>0</v>
      </c>
      <c r="ABS69" s="825">
        <f t="shared" ref="ABS69" si="24948">ABS60*$C$65*$C69</f>
        <v>0</v>
      </c>
      <c r="ABU69" s="825">
        <f t="shared" ref="ABU69" si="24949">ABU60*$C$65*$C69</f>
        <v>0</v>
      </c>
      <c r="ABW69" s="825">
        <f t="shared" ref="ABW69" si="24950">ABW60*$C$65*$C69</f>
        <v>0</v>
      </c>
      <c r="ABY69" s="825">
        <f t="shared" ref="ABY69" si="24951">ABY60*$C$65*$C69</f>
        <v>0</v>
      </c>
      <c r="ACA69" s="825">
        <f t="shared" ref="ACA69" si="24952">ACA60*$C$65*$C69</f>
        <v>0</v>
      </c>
      <c r="ACC69" s="825">
        <f t="shared" ref="ACC69" si="24953">ACC60*$C$65*$C69</f>
        <v>0</v>
      </c>
      <c r="ACE69" s="825">
        <f t="shared" ref="ACE69" si="24954">ACE60*$C$65*$C69</f>
        <v>0</v>
      </c>
      <c r="ACG69" s="825">
        <f t="shared" ref="ACG69" si="24955">ACG60*$C$65*$C69</f>
        <v>0</v>
      </c>
      <c r="ACI69" s="825">
        <f t="shared" ref="ACI69" si="24956">ACI60*$C$65*$C69</f>
        <v>0</v>
      </c>
      <c r="ACK69" s="825">
        <f t="shared" ref="ACK69" si="24957">ACK60*$C$65*$C69</f>
        <v>0</v>
      </c>
      <c r="ACM69" s="825">
        <f t="shared" ref="ACM69" si="24958">ACM60*$C$65*$C69</f>
        <v>0</v>
      </c>
      <c r="ACO69" s="825">
        <f t="shared" ref="ACO69" si="24959">ACO60*$C$65*$C69</f>
        <v>0</v>
      </c>
      <c r="ACQ69" s="825">
        <f t="shared" ref="ACQ69" si="24960">ACQ60*$C$65*$C69</f>
        <v>0</v>
      </c>
      <c r="ACS69" s="825">
        <f t="shared" ref="ACS69" si="24961">ACS60*$C$65*$C69</f>
        <v>0</v>
      </c>
      <c r="ACU69" s="825">
        <f t="shared" ref="ACU69" si="24962">ACU60*$C$65*$C69</f>
        <v>0</v>
      </c>
      <c r="ACW69" s="825">
        <f t="shared" ref="ACW69" si="24963">ACW60*$C$65*$C69</f>
        <v>0</v>
      </c>
      <c r="ACY69" s="825">
        <f t="shared" ref="ACY69" si="24964">ACY60*$C$65*$C69</f>
        <v>0</v>
      </c>
      <c r="ADA69" s="825">
        <f t="shared" ref="ADA69" si="24965">ADA60*$C$65*$C69</f>
        <v>0</v>
      </c>
      <c r="ADC69" s="825">
        <f t="shared" ref="ADC69" si="24966">ADC60*$C$65*$C69</f>
        <v>0</v>
      </c>
      <c r="ADE69" s="825">
        <f t="shared" ref="ADE69" si="24967">ADE60*$C$65*$C69</f>
        <v>0</v>
      </c>
      <c r="ADG69" s="825">
        <f t="shared" ref="ADG69" si="24968">ADG60*$C$65*$C69</f>
        <v>0</v>
      </c>
      <c r="ADI69" s="825">
        <f t="shared" ref="ADI69" si="24969">ADI60*$C$65*$C69</f>
        <v>0</v>
      </c>
      <c r="ADK69" s="825">
        <f t="shared" ref="ADK69" si="24970">ADK60*$C$65*$C69</f>
        <v>0</v>
      </c>
      <c r="ADM69" s="825">
        <f t="shared" ref="ADM69" si="24971">ADM60*$C$65*$C69</f>
        <v>0</v>
      </c>
      <c r="ADO69" s="825">
        <f t="shared" ref="ADO69" si="24972">ADO60*$C$65*$C69</f>
        <v>0</v>
      </c>
      <c r="ADQ69" s="825">
        <f t="shared" ref="ADQ69" si="24973">ADQ60*$C$65*$C69</f>
        <v>0</v>
      </c>
      <c r="ADS69" s="825">
        <f t="shared" ref="ADS69" si="24974">ADS60*$C$65*$C69</f>
        <v>0</v>
      </c>
      <c r="ADU69" s="825">
        <f t="shared" ref="ADU69" si="24975">ADU60*$C$65*$C69</f>
        <v>0</v>
      </c>
      <c r="ADW69" s="825">
        <f t="shared" ref="ADW69" si="24976">ADW60*$C$65*$C69</f>
        <v>0</v>
      </c>
      <c r="ADY69" s="825">
        <f t="shared" ref="ADY69" si="24977">ADY60*$C$65*$C69</f>
        <v>0</v>
      </c>
      <c r="AEA69" s="825">
        <f t="shared" ref="AEA69" si="24978">AEA60*$C$65*$C69</f>
        <v>0</v>
      </c>
      <c r="AEC69" s="825">
        <f t="shared" ref="AEC69" si="24979">AEC60*$C$65*$C69</f>
        <v>0</v>
      </c>
      <c r="AEE69" s="825">
        <f t="shared" ref="AEE69" si="24980">AEE60*$C$65*$C69</f>
        <v>0</v>
      </c>
      <c r="AEG69" s="825">
        <f t="shared" ref="AEG69" si="24981">AEG60*$C$65*$C69</f>
        <v>0</v>
      </c>
      <c r="AEI69" s="825">
        <f t="shared" ref="AEI69" si="24982">AEI60*$C$65*$C69</f>
        <v>0</v>
      </c>
      <c r="AEK69" s="825">
        <f t="shared" ref="AEK69" si="24983">AEK60*$C$65*$C69</f>
        <v>0</v>
      </c>
      <c r="AEM69" s="825">
        <f t="shared" ref="AEM69" si="24984">AEM60*$C$65*$C69</f>
        <v>0</v>
      </c>
      <c r="AEO69" s="825">
        <f t="shared" ref="AEO69" si="24985">AEO60*$C$65*$C69</f>
        <v>0</v>
      </c>
      <c r="AEQ69" s="825">
        <f t="shared" ref="AEQ69" si="24986">AEQ60*$C$65*$C69</f>
        <v>0</v>
      </c>
      <c r="AES69" s="825">
        <f t="shared" ref="AES69" si="24987">AES60*$C$65*$C69</f>
        <v>0</v>
      </c>
      <c r="AEU69" s="825">
        <f t="shared" ref="AEU69" si="24988">AEU60*$C$65*$C69</f>
        <v>0</v>
      </c>
      <c r="AEW69" s="825">
        <f t="shared" ref="AEW69" si="24989">AEW60*$C$65*$C69</f>
        <v>0</v>
      </c>
      <c r="AEY69" s="825">
        <f t="shared" ref="AEY69" si="24990">AEY60*$C$65*$C69</f>
        <v>0</v>
      </c>
      <c r="AFA69" s="825">
        <f t="shared" ref="AFA69" si="24991">AFA60*$C$65*$C69</f>
        <v>0</v>
      </c>
      <c r="AFC69" s="825">
        <f t="shared" ref="AFC69" si="24992">AFC60*$C$65*$C69</f>
        <v>0</v>
      </c>
      <c r="AFE69" s="825">
        <f t="shared" ref="AFE69" si="24993">AFE60*$C$65*$C69</f>
        <v>0</v>
      </c>
      <c r="AFG69" s="825">
        <f t="shared" ref="AFG69" si="24994">AFG60*$C$65*$C69</f>
        <v>0</v>
      </c>
      <c r="AFI69" s="825">
        <f t="shared" ref="AFI69" si="24995">AFI60*$C$65*$C69</f>
        <v>0</v>
      </c>
      <c r="AFK69" s="825">
        <f t="shared" ref="AFK69" si="24996">AFK60*$C$65*$C69</f>
        <v>0</v>
      </c>
      <c r="AFM69" s="825">
        <f t="shared" ref="AFM69" si="24997">AFM60*$C$65*$C69</f>
        <v>0</v>
      </c>
      <c r="AFO69" s="825">
        <f t="shared" ref="AFO69" si="24998">AFO60*$C$65*$C69</f>
        <v>0</v>
      </c>
      <c r="AFQ69" s="825">
        <f t="shared" ref="AFQ69" si="24999">AFQ60*$C$65*$C69</f>
        <v>0</v>
      </c>
      <c r="AFS69" s="825">
        <f t="shared" ref="AFS69" si="25000">AFS60*$C$65*$C69</f>
        <v>0</v>
      </c>
      <c r="AFU69" s="825">
        <f t="shared" ref="AFU69" si="25001">AFU60*$C$65*$C69</f>
        <v>0</v>
      </c>
      <c r="AFW69" s="825">
        <f t="shared" ref="AFW69" si="25002">AFW60*$C$65*$C69</f>
        <v>0</v>
      </c>
      <c r="AFY69" s="825">
        <f t="shared" ref="AFY69" si="25003">AFY60*$C$65*$C69</f>
        <v>0</v>
      </c>
      <c r="AGA69" s="825">
        <f t="shared" ref="AGA69" si="25004">AGA60*$C$65*$C69</f>
        <v>0</v>
      </c>
      <c r="AGC69" s="825">
        <f t="shared" ref="AGC69" si="25005">AGC60*$C$65*$C69</f>
        <v>0</v>
      </c>
      <c r="AGE69" s="825">
        <f t="shared" ref="AGE69" si="25006">AGE60*$C$65*$C69</f>
        <v>0</v>
      </c>
      <c r="AGG69" s="825">
        <f t="shared" ref="AGG69" si="25007">AGG60*$C$65*$C69</f>
        <v>0</v>
      </c>
      <c r="AGI69" s="825">
        <f t="shared" ref="AGI69" si="25008">AGI60*$C$65*$C69</f>
        <v>0</v>
      </c>
      <c r="AGK69" s="825">
        <f t="shared" ref="AGK69" si="25009">AGK60*$C$65*$C69</f>
        <v>0</v>
      </c>
      <c r="AGM69" s="825">
        <f t="shared" ref="AGM69" si="25010">AGM60*$C$65*$C69</f>
        <v>0</v>
      </c>
      <c r="AGO69" s="825">
        <f t="shared" ref="AGO69" si="25011">AGO60*$C$65*$C69</f>
        <v>0</v>
      </c>
      <c r="AGQ69" s="825">
        <f t="shared" ref="AGQ69" si="25012">AGQ60*$C$65*$C69</f>
        <v>0</v>
      </c>
      <c r="AGS69" s="825">
        <f t="shared" ref="AGS69" si="25013">AGS60*$C$65*$C69</f>
        <v>0</v>
      </c>
      <c r="AGU69" s="825">
        <f t="shared" ref="AGU69" si="25014">AGU60*$C$65*$C69</f>
        <v>0</v>
      </c>
      <c r="AGW69" s="825">
        <f t="shared" ref="AGW69" si="25015">AGW60*$C$65*$C69</f>
        <v>0</v>
      </c>
      <c r="AGY69" s="825">
        <f t="shared" ref="AGY69" si="25016">AGY60*$C$65*$C69</f>
        <v>0</v>
      </c>
      <c r="AHA69" s="825">
        <f t="shared" ref="AHA69" si="25017">AHA60*$C$65*$C69</f>
        <v>0</v>
      </c>
      <c r="AHC69" s="825">
        <f t="shared" ref="AHC69" si="25018">AHC60*$C$65*$C69</f>
        <v>0</v>
      </c>
      <c r="AHE69" s="825">
        <f t="shared" ref="AHE69" si="25019">AHE60*$C$65*$C69</f>
        <v>0</v>
      </c>
      <c r="AHG69" s="825">
        <f t="shared" ref="AHG69" si="25020">AHG60*$C$65*$C69</f>
        <v>0</v>
      </c>
      <c r="AHI69" s="825">
        <f t="shared" ref="AHI69" si="25021">AHI60*$C$65*$C69</f>
        <v>0</v>
      </c>
      <c r="AHK69" s="825">
        <f t="shared" ref="AHK69" si="25022">AHK60*$C$65*$C69</f>
        <v>0</v>
      </c>
      <c r="AHM69" s="825">
        <f t="shared" ref="AHM69" si="25023">AHM60*$C$65*$C69</f>
        <v>0</v>
      </c>
      <c r="AHO69" s="825">
        <f t="shared" ref="AHO69" si="25024">AHO60*$C$65*$C69</f>
        <v>0</v>
      </c>
      <c r="AHQ69" s="825">
        <f t="shared" ref="AHQ69" si="25025">AHQ60*$C$65*$C69</f>
        <v>0</v>
      </c>
      <c r="AHS69" s="825">
        <f t="shared" ref="AHS69" si="25026">AHS60*$C$65*$C69</f>
        <v>0</v>
      </c>
      <c r="AHU69" s="825">
        <f t="shared" ref="AHU69" si="25027">AHU60*$C$65*$C69</f>
        <v>0</v>
      </c>
      <c r="AHW69" s="825">
        <f t="shared" ref="AHW69" si="25028">AHW60*$C$65*$C69</f>
        <v>0</v>
      </c>
      <c r="AHY69" s="825">
        <f t="shared" ref="AHY69" si="25029">AHY60*$C$65*$C69</f>
        <v>0</v>
      </c>
      <c r="AIA69" s="825">
        <f t="shared" ref="AIA69" si="25030">AIA60*$C$65*$C69</f>
        <v>0</v>
      </c>
      <c r="AIC69" s="825">
        <f t="shared" ref="AIC69" si="25031">AIC60*$C$65*$C69</f>
        <v>0</v>
      </c>
      <c r="AIE69" s="825">
        <f t="shared" ref="AIE69" si="25032">AIE60*$C$65*$C69</f>
        <v>0</v>
      </c>
      <c r="AIG69" s="825">
        <f t="shared" ref="AIG69" si="25033">AIG60*$C$65*$C69</f>
        <v>0</v>
      </c>
      <c r="AII69" s="825">
        <f t="shared" ref="AII69" si="25034">AII60*$C$65*$C69</f>
        <v>0</v>
      </c>
      <c r="AIK69" s="825">
        <f t="shared" ref="AIK69" si="25035">AIK60*$C$65*$C69</f>
        <v>0</v>
      </c>
      <c r="AIM69" s="825">
        <f t="shared" ref="AIM69" si="25036">AIM60*$C$65*$C69</f>
        <v>0</v>
      </c>
      <c r="AIO69" s="825">
        <f t="shared" ref="AIO69" si="25037">AIO60*$C$65*$C69</f>
        <v>0</v>
      </c>
      <c r="AIQ69" s="825">
        <f t="shared" ref="AIQ69" si="25038">AIQ60*$C$65*$C69</f>
        <v>0</v>
      </c>
      <c r="AIS69" s="825">
        <f t="shared" ref="AIS69" si="25039">AIS60*$C$65*$C69</f>
        <v>0</v>
      </c>
      <c r="AIU69" s="825">
        <f t="shared" ref="AIU69" si="25040">AIU60*$C$65*$C69</f>
        <v>0</v>
      </c>
      <c r="AIW69" s="825">
        <f t="shared" ref="AIW69" si="25041">AIW60*$C$65*$C69</f>
        <v>0</v>
      </c>
      <c r="AIY69" s="825">
        <f t="shared" ref="AIY69" si="25042">AIY60*$C$65*$C69</f>
        <v>0</v>
      </c>
      <c r="AJA69" s="825">
        <f t="shared" ref="AJA69" si="25043">AJA60*$C$65*$C69</f>
        <v>0</v>
      </c>
      <c r="AJC69" s="825">
        <f t="shared" ref="AJC69" si="25044">AJC60*$C$65*$C69</f>
        <v>0</v>
      </c>
      <c r="AJE69" s="825">
        <f t="shared" ref="AJE69" si="25045">AJE60*$C$65*$C69</f>
        <v>0</v>
      </c>
      <c r="AJG69" s="825">
        <f t="shared" ref="AJG69" si="25046">AJG60*$C$65*$C69</f>
        <v>0</v>
      </c>
      <c r="AJI69" s="825">
        <f t="shared" ref="AJI69" si="25047">AJI60*$C$65*$C69</f>
        <v>0</v>
      </c>
      <c r="AJK69" s="825">
        <f t="shared" ref="AJK69" si="25048">AJK60*$C$65*$C69</f>
        <v>0</v>
      </c>
      <c r="AJM69" s="825">
        <f t="shared" ref="AJM69" si="25049">AJM60*$C$65*$C69</f>
        <v>0</v>
      </c>
      <c r="AJO69" s="825">
        <f t="shared" ref="AJO69" si="25050">AJO60*$C$65*$C69</f>
        <v>0</v>
      </c>
      <c r="AJQ69" s="825">
        <f t="shared" ref="AJQ69" si="25051">AJQ60*$C$65*$C69</f>
        <v>0</v>
      </c>
      <c r="AJS69" s="825">
        <f t="shared" ref="AJS69" si="25052">AJS60*$C$65*$C69</f>
        <v>0</v>
      </c>
      <c r="AJU69" s="825">
        <f t="shared" ref="AJU69" si="25053">AJU60*$C$65*$C69</f>
        <v>0</v>
      </c>
      <c r="AJW69" s="825">
        <f t="shared" ref="AJW69" si="25054">AJW60*$C$65*$C69</f>
        <v>0</v>
      </c>
      <c r="AJY69" s="825">
        <f t="shared" ref="AJY69" si="25055">AJY60*$C$65*$C69</f>
        <v>0</v>
      </c>
      <c r="AKA69" s="825">
        <f t="shared" ref="AKA69" si="25056">AKA60*$C$65*$C69</f>
        <v>0</v>
      </c>
      <c r="AKC69" s="825">
        <f t="shared" ref="AKC69" si="25057">AKC60*$C$65*$C69</f>
        <v>0</v>
      </c>
      <c r="AKE69" s="825">
        <f t="shared" ref="AKE69" si="25058">AKE60*$C$65*$C69</f>
        <v>0</v>
      </c>
      <c r="AKG69" s="825">
        <f t="shared" ref="AKG69" si="25059">AKG60*$C$65*$C69</f>
        <v>0</v>
      </c>
      <c r="AKI69" s="825">
        <f t="shared" ref="AKI69" si="25060">AKI60*$C$65*$C69</f>
        <v>0</v>
      </c>
      <c r="AKK69" s="825">
        <f t="shared" ref="AKK69" si="25061">AKK60*$C$65*$C69</f>
        <v>0</v>
      </c>
      <c r="AKM69" s="825">
        <f t="shared" ref="AKM69" si="25062">AKM60*$C$65*$C69</f>
        <v>0</v>
      </c>
      <c r="AKO69" s="825">
        <f t="shared" ref="AKO69" si="25063">AKO60*$C$65*$C69</f>
        <v>0</v>
      </c>
      <c r="AKQ69" s="825">
        <f t="shared" ref="AKQ69" si="25064">AKQ60*$C$65*$C69</f>
        <v>0</v>
      </c>
      <c r="AKS69" s="825">
        <f t="shared" ref="AKS69" si="25065">AKS60*$C$65*$C69</f>
        <v>0</v>
      </c>
      <c r="AKU69" s="825">
        <f t="shared" ref="AKU69" si="25066">AKU60*$C$65*$C69</f>
        <v>0</v>
      </c>
      <c r="AKW69" s="825">
        <f t="shared" ref="AKW69" si="25067">AKW60*$C$65*$C69</f>
        <v>0</v>
      </c>
      <c r="AKY69" s="825">
        <f t="shared" ref="AKY69" si="25068">AKY60*$C$65*$C69</f>
        <v>0</v>
      </c>
      <c r="ALA69" s="825">
        <f t="shared" ref="ALA69" si="25069">ALA60*$C$65*$C69</f>
        <v>0</v>
      </c>
      <c r="ALC69" s="825">
        <f t="shared" ref="ALC69" si="25070">ALC60*$C$65*$C69</f>
        <v>0</v>
      </c>
      <c r="ALE69" s="825">
        <f t="shared" ref="ALE69" si="25071">ALE60*$C$65*$C69</f>
        <v>0</v>
      </c>
      <c r="ALG69" s="825">
        <f t="shared" ref="ALG69" si="25072">ALG60*$C$65*$C69</f>
        <v>0</v>
      </c>
      <c r="ALI69" s="825">
        <f t="shared" ref="ALI69" si="25073">ALI60*$C$65*$C69</f>
        <v>0</v>
      </c>
      <c r="ALK69" s="825">
        <f t="shared" ref="ALK69" si="25074">ALK60*$C$65*$C69</f>
        <v>0</v>
      </c>
      <c r="ALM69" s="825">
        <f t="shared" ref="ALM69" si="25075">ALM60*$C$65*$C69</f>
        <v>0</v>
      </c>
      <c r="ALO69" s="825">
        <f t="shared" ref="ALO69" si="25076">ALO60*$C$65*$C69</f>
        <v>0</v>
      </c>
      <c r="ALQ69" s="825">
        <f t="shared" ref="ALQ69" si="25077">ALQ60*$C$65*$C69</f>
        <v>0</v>
      </c>
      <c r="ALS69" s="825">
        <f t="shared" ref="ALS69" si="25078">ALS60*$C$65*$C69</f>
        <v>0</v>
      </c>
      <c r="ALU69" s="825">
        <f t="shared" ref="ALU69" si="25079">ALU60*$C$65*$C69</f>
        <v>0</v>
      </c>
      <c r="ALW69" s="825">
        <f t="shared" ref="ALW69" si="25080">ALW60*$C$65*$C69</f>
        <v>0</v>
      </c>
      <c r="ALY69" s="825">
        <f t="shared" ref="ALY69" si="25081">ALY60*$C$65*$C69</f>
        <v>0</v>
      </c>
      <c r="AMA69" s="825">
        <f t="shared" ref="AMA69" si="25082">AMA60*$C$65*$C69</f>
        <v>0</v>
      </c>
      <c r="AMC69" s="825">
        <f t="shared" ref="AMC69" si="25083">AMC60*$C$65*$C69</f>
        <v>0</v>
      </c>
      <c r="AME69" s="825">
        <f t="shared" ref="AME69" si="25084">AME60*$C$65*$C69</f>
        <v>0</v>
      </c>
      <c r="AMG69" s="825">
        <f t="shared" ref="AMG69" si="25085">AMG60*$C$65*$C69</f>
        <v>0</v>
      </c>
      <c r="AMI69" s="825">
        <f t="shared" ref="AMI69" si="25086">AMI60*$C$65*$C69</f>
        <v>0</v>
      </c>
      <c r="AMK69" s="825">
        <f t="shared" ref="AMK69" si="25087">AMK60*$C$65*$C69</f>
        <v>0</v>
      </c>
      <c r="AMM69" s="825">
        <f t="shared" ref="AMM69" si="25088">AMM60*$C$65*$C69</f>
        <v>0</v>
      </c>
      <c r="AMO69" s="825">
        <f t="shared" ref="AMO69" si="25089">AMO60*$C$65*$C69</f>
        <v>0</v>
      </c>
      <c r="AMQ69" s="825">
        <f t="shared" ref="AMQ69" si="25090">AMQ60*$C$65*$C69</f>
        <v>0</v>
      </c>
      <c r="AMS69" s="825">
        <f t="shared" ref="AMS69" si="25091">AMS60*$C$65*$C69</f>
        <v>0</v>
      </c>
      <c r="AMU69" s="825">
        <f t="shared" ref="AMU69" si="25092">AMU60*$C$65*$C69</f>
        <v>0</v>
      </c>
      <c r="AMW69" s="825">
        <f t="shared" ref="AMW69" si="25093">AMW60*$C$65*$C69</f>
        <v>0</v>
      </c>
      <c r="AMY69" s="825">
        <f t="shared" ref="AMY69" si="25094">AMY60*$C$65*$C69</f>
        <v>0</v>
      </c>
      <c r="ANA69" s="825">
        <f t="shared" ref="ANA69" si="25095">ANA60*$C$65*$C69</f>
        <v>0</v>
      </c>
      <c r="ANC69" s="825">
        <f t="shared" ref="ANC69" si="25096">ANC60*$C$65*$C69</f>
        <v>0</v>
      </c>
      <c r="ANE69" s="825">
        <f t="shared" ref="ANE69" si="25097">ANE60*$C$65*$C69</f>
        <v>0</v>
      </c>
      <c r="ANG69" s="825">
        <f t="shared" ref="ANG69" si="25098">ANG60*$C$65*$C69</f>
        <v>0</v>
      </c>
      <c r="ANI69" s="825">
        <f t="shared" ref="ANI69" si="25099">ANI60*$C$65*$C69</f>
        <v>0</v>
      </c>
      <c r="ANK69" s="825">
        <f t="shared" ref="ANK69" si="25100">ANK60*$C$65*$C69</f>
        <v>0</v>
      </c>
      <c r="ANM69" s="825">
        <f t="shared" ref="ANM69" si="25101">ANM60*$C$65*$C69</f>
        <v>0</v>
      </c>
      <c r="ANO69" s="825">
        <f t="shared" ref="ANO69" si="25102">ANO60*$C$65*$C69</f>
        <v>0</v>
      </c>
      <c r="ANQ69" s="825">
        <f t="shared" ref="ANQ69" si="25103">ANQ60*$C$65*$C69</f>
        <v>0</v>
      </c>
      <c r="ANS69" s="825">
        <f t="shared" ref="ANS69" si="25104">ANS60*$C$65*$C69</f>
        <v>0</v>
      </c>
      <c r="ANU69" s="825">
        <f t="shared" ref="ANU69" si="25105">ANU60*$C$65*$C69</f>
        <v>0</v>
      </c>
      <c r="ANW69" s="825">
        <f t="shared" ref="ANW69" si="25106">ANW60*$C$65*$C69</f>
        <v>0</v>
      </c>
      <c r="ANY69" s="825">
        <f t="shared" ref="ANY69" si="25107">ANY60*$C$65*$C69</f>
        <v>0</v>
      </c>
      <c r="AOA69" s="825">
        <f t="shared" ref="AOA69" si="25108">AOA60*$C$65*$C69</f>
        <v>0</v>
      </c>
      <c r="AOC69" s="825">
        <f t="shared" ref="AOC69" si="25109">AOC60*$C$65*$C69</f>
        <v>0</v>
      </c>
      <c r="AOE69" s="825">
        <f t="shared" ref="AOE69" si="25110">AOE60*$C$65*$C69</f>
        <v>0</v>
      </c>
      <c r="AOG69" s="825">
        <f t="shared" ref="AOG69" si="25111">AOG60*$C$65*$C69</f>
        <v>0</v>
      </c>
      <c r="AOI69" s="825">
        <f t="shared" ref="AOI69" si="25112">AOI60*$C$65*$C69</f>
        <v>0</v>
      </c>
      <c r="AOK69" s="825">
        <f t="shared" ref="AOK69" si="25113">AOK60*$C$65*$C69</f>
        <v>0</v>
      </c>
      <c r="AOM69" s="825">
        <f t="shared" ref="AOM69" si="25114">AOM60*$C$65*$C69</f>
        <v>0</v>
      </c>
      <c r="AOO69" s="825">
        <f t="shared" ref="AOO69" si="25115">AOO60*$C$65*$C69</f>
        <v>0</v>
      </c>
      <c r="AOQ69" s="825">
        <f t="shared" ref="AOQ69" si="25116">AOQ60*$C$65*$C69</f>
        <v>0</v>
      </c>
      <c r="AOS69" s="825">
        <f t="shared" ref="AOS69" si="25117">AOS60*$C$65*$C69</f>
        <v>0</v>
      </c>
      <c r="AOU69" s="825">
        <f t="shared" ref="AOU69" si="25118">AOU60*$C$65*$C69</f>
        <v>0</v>
      </c>
      <c r="AOW69" s="825">
        <f t="shared" ref="AOW69" si="25119">AOW60*$C$65*$C69</f>
        <v>0</v>
      </c>
      <c r="AOY69" s="825">
        <f t="shared" ref="AOY69" si="25120">AOY60*$C$65*$C69</f>
        <v>0</v>
      </c>
      <c r="APA69" s="825">
        <f t="shared" ref="APA69" si="25121">APA60*$C$65*$C69</f>
        <v>0</v>
      </c>
      <c r="APC69" s="825">
        <f t="shared" ref="APC69" si="25122">APC60*$C$65*$C69</f>
        <v>0</v>
      </c>
      <c r="APE69" s="825">
        <f t="shared" ref="APE69" si="25123">APE60*$C$65*$C69</f>
        <v>0</v>
      </c>
      <c r="APG69" s="825">
        <f t="shared" ref="APG69" si="25124">APG60*$C$65*$C69</f>
        <v>0</v>
      </c>
      <c r="API69" s="825">
        <f t="shared" ref="API69" si="25125">API60*$C$65*$C69</f>
        <v>0</v>
      </c>
      <c r="APK69" s="825">
        <f t="shared" ref="APK69" si="25126">APK60*$C$65*$C69</f>
        <v>0</v>
      </c>
      <c r="APM69" s="825">
        <f t="shared" ref="APM69" si="25127">APM60*$C$65*$C69</f>
        <v>0</v>
      </c>
      <c r="APO69" s="825">
        <f t="shared" ref="APO69" si="25128">APO60*$C$65*$C69</f>
        <v>0</v>
      </c>
      <c r="APQ69" s="825">
        <f t="shared" ref="APQ69" si="25129">APQ60*$C$65*$C69</f>
        <v>0</v>
      </c>
      <c r="APS69" s="825">
        <f t="shared" ref="APS69" si="25130">APS60*$C$65*$C69</f>
        <v>0</v>
      </c>
      <c r="APU69" s="825">
        <f t="shared" ref="APU69" si="25131">APU60*$C$65*$C69</f>
        <v>0</v>
      </c>
      <c r="APW69" s="825">
        <f t="shared" ref="APW69" si="25132">APW60*$C$65*$C69</f>
        <v>0</v>
      </c>
      <c r="APY69" s="825">
        <f t="shared" ref="APY69" si="25133">APY60*$C$65*$C69</f>
        <v>0</v>
      </c>
      <c r="AQA69" s="825">
        <f t="shared" ref="AQA69" si="25134">AQA60*$C$65*$C69</f>
        <v>0</v>
      </c>
      <c r="AQC69" s="825">
        <f t="shared" ref="AQC69" si="25135">AQC60*$C$65*$C69</f>
        <v>0</v>
      </c>
      <c r="AQE69" s="825">
        <f t="shared" ref="AQE69" si="25136">AQE60*$C$65*$C69</f>
        <v>0</v>
      </c>
      <c r="AQG69" s="825">
        <f t="shared" ref="AQG69" si="25137">AQG60*$C$65*$C69</f>
        <v>0</v>
      </c>
      <c r="AQI69" s="825">
        <f t="shared" ref="AQI69" si="25138">AQI60*$C$65*$C69</f>
        <v>0</v>
      </c>
      <c r="AQK69" s="825">
        <f t="shared" ref="AQK69" si="25139">AQK60*$C$65*$C69</f>
        <v>0</v>
      </c>
      <c r="AQM69" s="825">
        <f t="shared" ref="AQM69" si="25140">AQM60*$C$65*$C69</f>
        <v>0</v>
      </c>
      <c r="AQO69" s="825">
        <f t="shared" ref="AQO69" si="25141">AQO60*$C$65*$C69</f>
        <v>0</v>
      </c>
      <c r="AQQ69" s="825">
        <f t="shared" ref="AQQ69" si="25142">AQQ60*$C$65*$C69</f>
        <v>0</v>
      </c>
      <c r="AQS69" s="825">
        <f t="shared" ref="AQS69" si="25143">AQS60*$C$65*$C69</f>
        <v>0</v>
      </c>
      <c r="AQU69" s="825">
        <f t="shared" ref="AQU69" si="25144">AQU60*$C$65*$C69</f>
        <v>0</v>
      </c>
      <c r="AQW69" s="825">
        <f t="shared" ref="AQW69" si="25145">AQW60*$C$65*$C69</f>
        <v>0</v>
      </c>
      <c r="AQY69" s="825">
        <f t="shared" ref="AQY69" si="25146">AQY60*$C$65*$C69</f>
        <v>0</v>
      </c>
      <c r="ARA69" s="825">
        <f t="shared" ref="ARA69" si="25147">ARA60*$C$65*$C69</f>
        <v>0</v>
      </c>
      <c r="ARC69" s="825">
        <f t="shared" ref="ARC69" si="25148">ARC60*$C$65*$C69</f>
        <v>0</v>
      </c>
      <c r="ARE69" s="825">
        <f t="shared" ref="ARE69" si="25149">ARE60*$C$65*$C69</f>
        <v>0</v>
      </c>
      <c r="ARG69" s="825">
        <f t="shared" ref="ARG69" si="25150">ARG60*$C$65*$C69</f>
        <v>0</v>
      </c>
      <c r="ARI69" s="825">
        <f t="shared" ref="ARI69" si="25151">ARI60*$C$65*$C69</f>
        <v>0</v>
      </c>
      <c r="ARK69" s="825">
        <f t="shared" ref="ARK69" si="25152">ARK60*$C$65*$C69</f>
        <v>0</v>
      </c>
      <c r="ARM69" s="825">
        <f t="shared" ref="ARM69" si="25153">ARM60*$C$65*$C69</f>
        <v>0</v>
      </c>
      <c r="ARO69" s="825">
        <f t="shared" ref="ARO69" si="25154">ARO60*$C$65*$C69</f>
        <v>0</v>
      </c>
      <c r="ARQ69" s="825">
        <f t="shared" ref="ARQ69" si="25155">ARQ60*$C$65*$C69</f>
        <v>0</v>
      </c>
      <c r="ARS69" s="825">
        <f t="shared" ref="ARS69" si="25156">ARS60*$C$65*$C69</f>
        <v>0</v>
      </c>
      <c r="ARU69" s="825">
        <f t="shared" ref="ARU69" si="25157">ARU60*$C$65*$C69</f>
        <v>0</v>
      </c>
      <c r="ARW69" s="825">
        <f t="shared" ref="ARW69" si="25158">ARW60*$C$65*$C69</f>
        <v>0</v>
      </c>
      <c r="ARY69" s="825">
        <f t="shared" ref="ARY69" si="25159">ARY60*$C$65*$C69</f>
        <v>0</v>
      </c>
      <c r="ASA69" s="825">
        <f t="shared" ref="ASA69" si="25160">ASA60*$C$65*$C69</f>
        <v>0</v>
      </c>
      <c r="ASC69" s="825">
        <f t="shared" ref="ASC69" si="25161">ASC60*$C$65*$C69</f>
        <v>0</v>
      </c>
      <c r="ASE69" s="825">
        <f t="shared" ref="ASE69" si="25162">ASE60*$C$65*$C69</f>
        <v>0</v>
      </c>
      <c r="ASG69" s="825">
        <f t="shared" ref="ASG69" si="25163">ASG60*$C$65*$C69</f>
        <v>0</v>
      </c>
      <c r="ASI69" s="825">
        <f t="shared" ref="ASI69" si="25164">ASI60*$C$65*$C69</f>
        <v>0</v>
      </c>
      <c r="ASK69" s="825">
        <f t="shared" ref="ASK69" si="25165">ASK60*$C$65*$C69</f>
        <v>0</v>
      </c>
      <c r="ASM69" s="825">
        <f t="shared" ref="ASM69" si="25166">ASM60*$C$65*$C69</f>
        <v>0</v>
      </c>
      <c r="ASO69" s="825">
        <f t="shared" ref="ASO69" si="25167">ASO60*$C$65*$C69</f>
        <v>0</v>
      </c>
      <c r="ASQ69" s="825">
        <f t="shared" ref="ASQ69" si="25168">ASQ60*$C$65*$C69</f>
        <v>0</v>
      </c>
      <c r="ASS69" s="825">
        <f t="shared" ref="ASS69" si="25169">ASS60*$C$65*$C69</f>
        <v>0</v>
      </c>
      <c r="ASU69" s="825">
        <f t="shared" ref="ASU69" si="25170">ASU60*$C$65*$C69</f>
        <v>0</v>
      </c>
      <c r="ASW69" s="825">
        <f t="shared" ref="ASW69" si="25171">ASW60*$C$65*$C69</f>
        <v>0</v>
      </c>
      <c r="ASY69" s="825">
        <f t="shared" ref="ASY69" si="25172">ASY60*$C$65*$C69</f>
        <v>0</v>
      </c>
      <c r="ATA69" s="825">
        <f t="shared" ref="ATA69" si="25173">ATA60*$C$65*$C69</f>
        <v>0</v>
      </c>
      <c r="ATC69" s="825">
        <f t="shared" ref="ATC69" si="25174">ATC60*$C$65*$C69</f>
        <v>0</v>
      </c>
      <c r="ATE69" s="825">
        <f t="shared" ref="ATE69" si="25175">ATE60*$C$65*$C69</f>
        <v>0</v>
      </c>
      <c r="ATG69" s="825">
        <f t="shared" ref="ATG69" si="25176">ATG60*$C$65*$C69</f>
        <v>0</v>
      </c>
      <c r="ATI69" s="825">
        <f t="shared" ref="ATI69" si="25177">ATI60*$C$65*$C69</f>
        <v>0</v>
      </c>
      <c r="ATK69" s="825">
        <f t="shared" ref="ATK69" si="25178">ATK60*$C$65*$C69</f>
        <v>0</v>
      </c>
      <c r="ATM69" s="825">
        <f t="shared" ref="ATM69" si="25179">ATM60*$C$65*$C69</f>
        <v>0</v>
      </c>
      <c r="ATO69" s="825">
        <f t="shared" ref="ATO69" si="25180">ATO60*$C$65*$C69</f>
        <v>0</v>
      </c>
      <c r="ATQ69" s="825">
        <f t="shared" ref="ATQ69" si="25181">ATQ60*$C$65*$C69</f>
        <v>0</v>
      </c>
      <c r="ATS69" s="825">
        <f t="shared" ref="ATS69" si="25182">ATS60*$C$65*$C69</f>
        <v>0</v>
      </c>
      <c r="ATU69" s="825">
        <f t="shared" ref="ATU69" si="25183">ATU60*$C$65*$C69</f>
        <v>0</v>
      </c>
      <c r="ATW69" s="825">
        <f t="shared" ref="ATW69" si="25184">ATW60*$C$65*$C69</f>
        <v>0</v>
      </c>
      <c r="ATY69" s="825">
        <f t="shared" ref="ATY69" si="25185">ATY60*$C$65*$C69</f>
        <v>0</v>
      </c>
      <c r="AUA69" s="825">
        <f t="shared" ref="AUA69" si="25186">AUA60*$C$65*$C69</f>
        <v>0</v>
      </c>
      <c r="AUC69" s="825">
        <f t="shared" ref="AUC69" si="25187">AUC60*$C$65*$C69</f>
        <v>0</v>
      </c>
      <c r="AUE69" s="825">
        <f t="shared" ref="AUE69" si="25188">AUE60*$C$65*$C69</f>
        <v>0</v>
      </c>
      <c r="AUG69" s="825">
        <f t="shared" ref="AUG69" si="25189">AUG60*$C$65*$C69</f>
        <v>0</v>
      </c>
      <c r="AUI69" s="825">
        <f t="shared" ref="AUI69" si="25190">AUI60*$C$65*$C69</f>
        <v>0</v>
      </c>
      <c r="AUK69" s="825">
        <f t="shared" ref="AUK69" si="25191">AUK60*$C$65*$C69</f>
        <v>0</v>
      </c>
      <c r="AUM69" s="825">
        <f t="shared" ref="AUM69" si="25192">AUM60*$C$65*$C69</f>
        <v>0</v>
      </c>
      <c r="AUO69" s="825">
        <f t="shared" ref="AUO69" si="25193">AUO60*$C$65*$C69</f>
        <v>0</v>
      </c>
      <c r="AUQ69" s="825">
        <f t="shared" ref="AUQ69" si="25194">AUQ60*$C$65*$C69</f>
        <v>0</v>
      </c>
      <c r="AUS69" s="825">
        <f t="shared" ref="AUS69" si="25195">AUS60*$C$65*$C69</f>
        <v>0</v>
      </c>
      <c r="AUU69" s="825">
        <f t="shared" ref="AUU69" si="25196">AUU60*$C$65*$C69</f>
        <v>0</v>
      </c>
      <c r="AUW69" s="825">
        <f t="shared" ref="AUW69" si="25197">AUW60*$C$65*$C69</f>
        <v>0</v>
      </c>
      <c r="AUY69" s="825">
        <f t="shared" ref="AUY69" si="25198">AUY60*$C$65*$C69</f>
        <v>0</v>
      </c>
      <c r="AVA69" s="825">
        <f t="shared" ref="AVA69" si="25199">AVA60*$C$65*$C69</f>
        <v>0</v>
      </c>
      <c r="AVC69" s="825">
        <f t="shared" ref="AVC69" si="25200">AVC60*$C$65*$C69</f>
        <v>0</v>
      </c>
      <c r="AVE69" s="825">
        <f t="shared" ref="AVE69" si="25201">AVE60*$C$65*$C69</f>
        <v>0</v>
      </c>
      <c r="AVG69" s="825">
        <f t="shared" ref="AVG69" si="25202">AVG60*$C$65*$C69</f>
        <v>0</v>
      </c>
      <c r="AVI69" s="825">
        <f t="shared" ref="AVI69" si="25203">AVI60*$C$65*$C69</f>
        <v>0</v>
      </c>
      <c r="AVK69" s="825">
        <f t="shared" ref="AVK69" si="25204">AVK60*$C$65*$C69</f>
        <v>0</v>
      </c>
      <c r="AVM69" s="825">
        <f t="shared" ref="AVM69" si="25205">AVM60*$C$65*$C69</f>
        <v>0</v>
      </c>
      <c r="AVO69" s="825">
        <f t="shared" ref="AVO69" si="25206">AVO60*$C$65*$C69</f>
        <v>0</v>
      </c>
      <c r="AVQ69" s="825">
        <f t="shared" ref="AVQ69" si="25207">AVQ60*$C$65*$C69</f>
        <v>0</v>
      </c>
      <c r="AVS69" s="825">
        <f t="shared" ref="AVS69" si="25208">AVS60*$C$65*$C69</f>
        <v>0</v>
      </c>
      <c r="AVU69" s="825">
        <f t="shared" ref="AVU69" si="25209">AVU60*$C$65*$C69</f>
        <v>0</v>
      </c>
      <c r="AVW69" s="825">
        <f t="shared" ref="AVW69" si="25210">AVW60*$C$65*$C69</f>
        <v>0</v>
      </c>
      <c r="AVY69" s="825">
        <f t="shared" ref="AVY69" si="25211">AVY60*$C$65*$C69</f>
        <v>0</v>
      </c>
      <c r="AWA69" s="825">
        <f t="shared" ref="AWA69" si="25212">AWA60*$C$65*$C69</f>
        <v>0</v>
      </c>
      <c r="AWC69" s="825">
        <f t="shared" ref="AWC69" si="25213">AWC60*$C$65*$C69</f>
        <v>0</v>
      </c>
      <c r="AWE69" s="825">
        <f t="shared" ref="AWE69" si="25214">AWE60*$C$65*$C69</f>
        <v>0</v>
      </c>
      <c r="AWG69" s="825">
        <f t="shared" ref="AWG69" si="25215">AWG60*$C$65*$C69</f>
        <v>0</v>
      </c>
      <c r="AWI69" s="825">
        <f t="shared" ref="AWI69" si="25216">AWI60*$C$65*$C69</f>
        <v>0</v>
      </c>
      <c r="AWK69" s="825">
        <f t="shared" ref="AWK69" si="25217">AWK60*$C$65*$C69</f>
        <v>0</v>
      </c>
      <c r="AWM69" s="825">
        <f t="shared" ref="AWM69" si="25218">AWM60*$C$65*$C69</f>
        <v>0</v>
      </c>
      <c r="AWO69" s="825">
        <f t="shared" ref="AWO69" si="25219">AWO60*$C$65*$C69</f>
        <v>0</v>
      </c>
      <c r="AWQ69" s="825">
        <f t="shared" ref="AWQ69" si="25220">AWQ60*$C$65*$C69</f>
        <v>0</v>
      </c>
      <c r="AWS69" s="825">
        <f t="shared" ref="AWS69" si="25221">AWS60*$C$65*$C69</f>
        <v>0</v>
      </c>
      <c r="AWU69" s="825">
        <f t="shared" ref="AWU69" si="25222">AWU60*$C$65*$C69</f>
        <v>0</v>
      </c>
      <c r="AWW69" s="825">
        <f t="shared" ref="AWW69" si="25223">AWW60*$C$65*$C69</f>
        <v>0</v>
      </c>
      <c r="AWY69" s="825">
        <f t="shared" ref="AWY69" si="25224">AWY60*$C$65*$C69</f>
        <v>0</v>
      </c>
      <c r="AXA69" s="825">
        <f t="shared" ref="AXA69" si="25225">AXA60*$C$65*$C69</f>
        <v>0</v>
      </c>
      <c r="AXC69" s="825">
        <f t="shared" ref="AXC69" si="25226">AXC60*$C$65*$C69</f>
        <v>0</v>
      </c>
      <c r="AXE69" s="825">
        <f t="shared" ref="AXE69" si="25227">AXE60*$C$65*$C69</f>
        <v>0</v>
      </c>
      <c r="AXG69" s="825">
        <f t="shared" ref="AXG69" si="25228">AXG60*$C$65*$C69</f>
        <v>0</v>
      </c>
      <c r="AXI69" s="825">
        <f t="shared" ref="AXI69" si="25229">AXI60*$C$65*$C69</f>
        <v>0</v>
      </c>
      <c r="AXK69" s="825">
        <f t="shared" ref="AXK69" si="25230">AXK60*$C$65*$C69</f>
        <v>0</v>
      </c>
      <c r="AXM69" s="825">
        <f t="shared" ref="AXM69" si="25231">AXM60*$C$65*$C69</f>
        <v>0</v>
      </c>
      <c r="AXO69" s="825">
        <f t="shared" ref="AXO69" si="25232">AXO60*$C$65*$C69</f>
        <v>0</v>
      </c>
      <c r="AXQ69" s="825">
        <f t="shared" ref="AXQ69" si="25233">AXQ60*$C$65*$C69</f>
        <v>0</v>
      </c>
      <c r="AXS69" s="825">
        <f t="shared" ref="AXS69" si="25234">AXS60*$C$65*$C69</f>
        <v>0</v>
      </c>
      <c r="AXU69" s="825">
        <f t="shared" ref="AXU69" si="25235">AXU60*$C$65*$C69</f>
        <v>0</v>
      </c>
      <c r="AXW69" s="825">
        <f t="shared" ref="AXW69" si="25236">AXW60*$C$65*$C69</f>
        <v>0</v>
      </c>
      <c r="AXY69" s="825">
        <f t="shared" ref="AXY69" si="25237">AXY60*$C$65*$C69</f>
        <v>0</v>
      </c>
      <c r="AYA69" s="825">
        <f t="shared" ref="AYA69" si="25238">AYA60*$C$65*$C69</f>
        <v>0</v>
      </c>
      <c r="AYC69" s="825">
        <f t="shared" ref="AYC69" si="25239">AYC60*$C$65*$C69</f>
        <v>0</v>
      </c>
      <c r="AYE69" s="825">
        <f t="shared" ref="AYE69" si="25240">AYE60*$C$65*$C69</f>
        <v>0</v>
      </c>
      <c r="AYG69" s="825">
        <f t="shared" ref="AYG69" si="25241">AYG60*$C$65*$C69</f>
        <v>0</v>
      </c>
      <c r="AYI69" s="825">
        <f t="shared" ref="AYI69" si="25242">AYI60*$C$65*$C69</f>
        <v>0</v>
      </c>
      <c r="AYK69" s="825">
        <f t="shared" ref="AYK69" si="25243">AYK60*$C$65*$C69</f>
        <v>0</v>
      </c>
      <c r="AYM69" s="825">
        <f t="shared" ref="AYM69" si="25244">AYM60*$C$65*$C69</f>
        <v>0</v>
      </c>
      <c r="AYO69" s="825">
        <f t="shared" ref="AYO69" si="25245">AYO60*$C$65*$C69</f>
        <v>0</v>
      </c>
      <c r="AYQ69" s="825">
        <f t="shared" ref="AYQ69" si="25246">AYQ60*$C$65*$C69</f>
        <v>0</v>
      </c>
      <c r="AYS69" s="825">
        <f t="shared" ref="AYS69" si="25247">AYS60*$C$65*$C69</f>
        <v>0</v>
      </c>
      <c r="AYU69" s="825">
        <f t="shared" ref="AYU69" si="25248">AYU60*$C$65*$C69</f>
        <v>0</v>
      </c>
      <c r="AYW69" s="825">
        <f t="shared" ref="AYW69" si="25249">AYW60*$C$65*$C69</f>
        <v>0</v>
      </c>
      <c r="AYY69" s="825">
        <f t="shared" ref="AYY69" si="25250">AYY60*$C$65*$C69</f>
        <v>0</v>
      </c>
      <c r="AZA69" s="825">
        <f t="shared" ref="AZA69" si="25251">AZA60*$C$65*$C69</f>
        <v>0</v>
      </c>
      <c r="AZC69" s="825">
        <f t="shared" ref="AZC69" si="25252">AZC60*$C$65*$C69</f>
        <v>0</v>
      </c>
      <c r="AZE69" s="825">
        <f t="shared" ref="AZE69" si="25253">AZE60*$C$65*$C69</f>
        <v>0</v>
      </c>
      <c r="AZG69" s="825">
        <f t="shared" ref="AZG69" si="25254">AZG60*$C$65*$C69</f>
        <v>0</v>
      </c>
      <c r="AZI69" s="825">
        <f t="shared" ref="AZI69" si="25255">AZI60*$C$65*$C69</f>
        <v>0</v>
      </c>
      <c r="AZK69" s="825">
        <f t="shared" ref="AZK69" si="25256">AZK60*$C$65*$C69</f>
        <v>0</v>
      </c>
      <c r="AZM69" s="825">
        <f t="shared" ref="AZM69" si="25257">AZM60*$C$65*$C69</f>
        <v>0</v>
      </c>
      <c r="AZO69" s="825">
        <f t="shared" ref="AZO69" si="25258">AZO60*$C$65*$C69</f>
        <v>0</v>
      </c>
      <c r="AZQ69" s="825">
        <f t="shared" ref="AZQ69" si="25259">AZQ60*$C$65*$C69</f>
        <v>0</v>
      </c>
      <c r="AZS69" s="825">
        <f t="shared" ref="AZS69" si="25260">AZS60*$C$65*$C69</f>
        <v>0</v>
      </c>
      <c r="AZU69" s="825">
        <f t="shared" ref="AZU69" si="25261">AZU60*$C$65*$C69</f>
        <v>0</v>
      </c>
      <c r="AZW69" s="825">
        <f t="shared" ref="AZW69" si="25262">AZW60*$C$65*$C69</f>
        <v>0</v>
      </c>
      <c r="AZY69" s="825">
        <f t="shared" ref="AZY69" si="25263">AZY60*$C$65*$C69</f>
        <v>0</v>
      </c>
      <c r="BAA69" s="825">
        <f t="shared" ref="BAA69" si="25264">BAA60*$C$65*$C69</f>
        <v>0</v>
      </c>
      <c r="BAC69" s="825">
        <f t="shared" ref="BAC69" si="25265">BAC60*$C$65*$C69</f>
        <v>0</v>
      </c>
      <c r="BAE69" s="825">
        <f t="shared" ref="BAE69" si="25266">BAE60*$C$65*$C69</f>
        <v>0</v>
      </c>
      <c r="BAG69" s="825">
        <f t="shared" ref="BAG69" si="25267">BAG60*$C$65*$C69</f>
        <v>0</v>
      </c>
      <c r="BAI69" s="825">
        <f t="shared" ref="BAI69" si="25268">BAI60*$C$65*$C69</f>
        <v>0</v>
      </c>
      <c r="BAK69" s="825">
        <f t="shared" ref="BAK69" si="25269">BAK60*$C$65*$C69</f>
        <v>0</v>
      </c>
      <c r="BAM69" s="825">
        <f t="shared" ref="BAM69" si="25270">BAM60*$C$65*$C69</f>
        <v>0</v>
      </c>
      <c r="BAO69" s="825">
        <f t="shared" ref="BAO69" si="25271">BAO60*$C$65*$C69</f>
        <v>0</v>
      </c>
      <c r="BAQ69" s="825">
        <f t="shared" ref="BAQ69" si="25272">BAQ60*$C$65*$C69</f>
        <v>0</v>
      </c>
      <c r="BAS69" s="825">
        <f t="shared" ref="BAS69" si="25273">BAS60*$C$65*$C69</f>
        <v>0</v>
      </c>
      <c r="BAU69" s="825">
        <f t="shared" ref="BAU69" si="25274">BAU60*$C$65*$C69</f>
        <v>0</v>
      </c>
      <c r="BAW69" s="825">
        <f t="shared" ref="BAW69" si="25275">BAW60*$C$65*$C69</f>
        <v>0</v>
      </c>
      <c r="BAY69" s="825">
        <f t="shared" ref="BAY69" si="25276">BAY60*$C$65*$C69</f>
        <v>0</v>
      </c>
      <c r="BBA69" s="825">
        <f t="shared" ref="BBA69" si="25277">BBA60*$C$65*$C69</f>
        <v>0</v>
      </c>
      <c r="BBC69" s="825">
        <f t="shared" ref="BBC69" si="25278">BBC60*$C$65*$C69</f>
        <v>0</v>
      </c>
      <c r="BBE69" s="825">
        <f t="shared" ref="BBE69" si="25279">BBE60*$C$65*$C69</f>
        <v>0</v>
      </c>
      <c r="BBG69" s="825">
        <f t="shared" ref="BBG69" si="25280">BBG60*$C$65*$C69</f>
        <v>0</v>
      </c>
      <c r="BBI69" s="825">
        <f t="shared" ref="BBI69" si="25281">BBI60*$C$65*$C69</f>
        <v>0</v>
      </c>
      <c r="BBK69" s="825">
        <f t="shared" ref="BBK69" si="25282">BBK60*$C$65*$C69</f>
        <v>0</v>
      </c>
      <c r="BBM69" s="825">
        <f t="shared" ref="BBM69" si="25283">BBM60*$C$65*$C69</f>
        <v>0</v>
      </c>
      <c r="BBO69" s="825">
        <f t="shared" ref="BBO69" si="25284">BBO60*$C$65*$C69</f>
        <v>0</v>
      </c>
      <c r="BBQ69" s="825">
        <f t="shared" ref="BBQ69" si="25285">BBQ60*$C$65*$C69</f>
        <v>0</v>
      </c>
      <c r="BBS69" s="825">
        <f t="shared" ref="BBS69" si="25286">BBS60*$C$65*$C69</f>
        <v>0</v>
      </c>
      <c r="BBU69" s="825">
        <f t="shared" ref="BBU69" si="25287">BBU60*$C$65*$C69</f>
        <v>0</v>
      </c>
      <c r="BBW69" s="825">
        <f t="shared" ref="BBW69" si="25288">BBW60*$C$65*$C69</f>
        <v>0</v>
      </c>
      <c r="BBY69" s="825">
        <f t="shared" ref="BBY69" si="25289">BBY60*$C$65*$C69</f>
        <v>0</v>
      </c>
      <c r="BCA69" s="825">
        <f t="shared" ref="BCA69" si="25290">BCA60*$C$65*$C69</f>
        <v>0</v>
      </c>
      <c r="BCC69" s="825">
        <f t="shared" ref="BCC69" si="25291">BCC60*$C$65*$C69</f>
        <v>0</v>
      </c>
      <c r="BCE69" s="825">
        <f t="shared" ref="BCE69" si="25292">BCE60*$C$65*$C69</f>
        <v>0</v>
      </c>
      <c r="BCG69" s="825">
        <f t="shared" ref="BCG69" si="25293">BCG60*$C$65*$C69</f>
        <v>0</v>
      </c>
      <c r="BCI69" s="825">
        <f t="shared" ref="BCI69" si="25294">BCI60*$C$65*$C69</f>
        <v>0</v>
      </c>
      <c r="BCK69" s="825">
        <f t="shared" ref="BCK69" si="25295">BCK60*$C$65*$C69</f>
        <v>0</v>
      </c>
      <c r="BCM69" s="825">
        <f t="shared" ref="BCM69" si="25296">BCM60*$C$65*$C69</f>
        <v>0</v>
      </c>
      <c r="BCO69" s="825">
        <f t="shared" ref="BCO69" si="25297">BCO60*$C$65*$C69</f>
        <v>0</v>
      </c>
      <c r="BCQ69" s="825">
        <f t="shared" ref="BCQ69" si="25298">BCQ60*$C$65*$C69</f>
        <v>0</v>
      </c>
      <c r="BCS69" s="825">
        <f t="shared" ref="BCS69" si="25299">BCS60*$C$65*$C69</f>
        <v>0</v>
      </c>
      <c r="BCU69" s="825">
        <f t="shared" ref="BCU69" si="25300">BCU60*$C$65*$C69</f>
        <v>0</v>
      </c>
      <c r="BCW69" s="825">
        <f t="shared" ref="BCW69" si="25301">BCW60*$C$65*$C69</f>
        <v>0</v>
      </c>
      <c r="BCY69" s="825">
        <f t="shared" ref="BCY69" si="25302">BCY60*$C$65*$C69</f>
        <v>0</v>
      </c>
      <c r="BDA69" s="825">
        <f t="shared" ref="BDA69" si="25303">BDA60*$C$65*$C69</f>
        <v>0</v>
      </c>
      <c r="BDC69" s="825">
        <f t="shared" ref="BDC69" si="25304">BDC60*$C$65*$C69</f>
        <v>0</v>
      </c>
      <c r="BDE69" s="825">
        <f t="shared" ref="BDE69" si="25305">BDE60*$C$65*$C69</f>
        <v>0</v>
      </c>
      <c r="BDG69" s="825">
        <f t="shared" ref="BDG69" si="25306">BDG60*$C$65*$C69</f>
        <v>0</v>
      </c>
      <c r="BDI69" s="825">
        <f t="shared" ref="BDI69" si="25307">BDI60*$C$65*$C69</f>
        <v>0</v>
      </c>
      <c r="BDK69" s="825">
        <f t="shared" ref="BDK69" si="25308">BDK60*$C$65*$C69</f>
        <v>0</v>
      </c>
      <c r="BDM69" s="825">
        <f t="shared" ref="BDM69" si="25309">BDM60*$C$65*$C69</f>
        <v>0</v>
      </c>
      <c r="BDO69" s="825">
        <f t="shared" ref="BDO69" si="25310">BDO60*$C$65*$C69</f>
        <v>0</v>
      </c>
      <c r="BDQ69" s="825">
        <f t="shared" ref="BDQ69" si="25311">BDQ60*$C$65*$C69</f>
        <v>0</v>
      </c>
      <c r="BDS69" s="825">
        <f t="shared" ref="BDS69" si="25312">BDS60*$C$65*$C69</f>
        <v>0</v>
      </c>
      <c r="BDU69" s="825">
        <f t="shared" ref="BDU69" si="25313">BDU60*$C$65*$C69</f>
        <v>0</v>
      </c>
      <c r="BDW69" s="825">
        <f t="shared" ref="BDW69" si="25314">BDW60*$C$65*$C69</f>
        <v>0</v>
      </c>
      <c r="BDY69" s="825">
        <f t="shared" ref="BDY69" si="25315">BDY60*$C$65*$C69</f>
        <v>0</v>
      </c>
      <c r="BEA69" s="825">
        <f t="shared" ref="BEA69" si="25316">BEA60*$C$65*$C69</f>
        <v>0</v>
      </c>
      <c r="BEC69" s="825">
        <f t="shared" ref="BEC69" si="25317">BEC60*$C$65*$C69</f>
        <v>0</v>
      </c>
      <c r="BEE69" s="825">
        <f t="shared" ref="BEE69" si="25318">BEE60*$C$65*$C69</f>
        <v>0</v>
      </c>
      <c r="BEG69" s="825">
        <f t="shared" ref="BEG69" si="25319">BEG60*$C$65*$C69</f>
        <v>0</v>
      </c>
      <c r="BEI69" s="825">
        <f t="shared" ref="BEI69" si="25320">BEI60*$C$65*$C69</f>
        <v>0</v>
      </c>
      <c r="BEK69" s="825">
        <f t="shared" ref="BEK69" si="25321">BEK60*$C$65*$C69</f>
        <v>0</v>
      </c>
      <c r="BEM69" s="825">
        <f t="shared" ref="BEM69" si="25322">BEM60*$C$65*$C69</f>
        <v>0</v>
      </c>
      <c r="BEO69" s="825">
        <f t="shared" ref="BEO69" si="25323">BEO60*$C$65*$C69</f>
        <v>0</v>
      </c>
      <c r="BEQ69" s="825">
        <f t="shared" ref="BEQ69" si="25324">BEQ60*$C$65*$C69</f>
        <v>0</v>
      </c>
      <c r="BES69" s="825">
        <f t="shared" ref="BES69" si="25325">BES60*$C$65*$C69</f>
        <v>0</v>
      </c>
      <c r="BEU69" s="825">
        <f t="shared" ref="BEU69" si="25326">BEU60*$C$65*$C69</f>
        <v>0</v>
      </c>
      <c r="BEW69" s="825">
        <f t="shared" ref="BEW69" si="25327">BEW60*$C$65*$C69</f>
        <v>0</v>
      </c>
      <c r="BEY69" s="825">
        <f t="shared" ref="BEY69" si="25328">BEY60*$C$65*$C69</f>
        <v>0</v>
      </c>
      <c r="BFA69" s="825">
        <f t="shared" ref="BFA69" si="25329">BFA60*$C$65*$C69</f>
        <v>0</v>
      </c>
      <c r="BFC69" s="825">
        <f t="shared" ref="BFC69" si="25330">BFC60*$C$65*$C69</f>
        <v>0</v>
      </c>
      <c r="BFE69" s="825">
        <f t="shared" ref="BFE69" si="25331">BFE60*$C$65*$C69</f>
        <v>0</v>
      </c>
      <c r="BFG69" s="825">
        <f t="shared" ref="BFG69" si="25332">BFG60*$C$65*$C69</f>
        <v>0</v>
      </c>
      <c r="BFI69" s="825">
        <f t="shared" ref="BFI69" si="25333">BFI60*$C$65*$C69</f>
        <v>0</v>
      </c>
      <c r="BFK69" s="825">
        <f t="shared" ref="BFK69" si="25334">BFK60*$C$65*$C69</f>
        <v>0</v>
      </c>
      <c r="BFM69" s="825">
        <f t="shared" ref="BFM69" si="25335">BFM60*$C$65*$C69</f>
        <v>0</v>
      </c>
      <c r="BFO69" s="825">
        <f t="shared" ref="BFO69" si="25336">BFO60*$C$65*$C69</f>
        <v>0</v>
      </c>
      <c r="BFQ69" s="825">
        <f t="shared" ref="BFQ69" si="25337">BFQ60*$C$65*$C69</f>
        <v>0</v>
      </c>
      <c r="BFS69" s="825">
        <f t="shared" ref="BFS69" si="25338">BFS60*$C$65*$C69</f>
        <v>0</v>
      </c>
      <c r="BFU69" s="825">
        <f t="shared" ref="BFU69" si="25339">BFU60*$C$65*$C69</f>
        <v>0</v>
      </c>
      <c r="BFW69" s="825">
        <f t="shared" ref="BFW69" si="25340">BFW60*$C$65*$C69</f>
        <v>0</v>
      </c>
      <c r="BFY69" s="825">
        <f t="shared" ref="BFY69" si="25341">BFY60*$C$65*$C69</f>
        <v>0</v>
      </c>
      <c r="BGA69" s="825">
        <f t="shared" ref="BGA69" si="25342">BGA60*$C$65*$C69</f>
        <v>0</v>
      </c>
      <c r="BGC69" s="825">
        <f t="shared" ref="BGC69" si="25343">BGC60*$C$65*$C69</f>
        <v>0</v>
      </c>
      <c r="BGE69" s="825">
        <f t="shared" ref="BGE69" si="25344">BGE60*$C$65*$C69</f>
        <v>0</v>
      </c>
      <c r="BGG69" s="825">
        <f t="shared" ref="BGG69" si="25345">BGG60*$C$65*$C69</f>
        <v>0</v>
      </c>
      <c r="BGI69" s="825">
        <f t="shared" ref="BGI69" si="25346">BGI60*$C$65*$C69</f>
        <v>0</v>
      </c>
      <c r="BGK69" s="825">
        <f t="shared" ref="BGK69" si="25347">BGK60*$C$65*$C69</f>
        <v>0</v>
      </c>
      <c r="BGM69" s="825">
        <f t="shared" ref="BGM69" si="25348">BGM60*$C$65*$C69</f>
        <v>0</v>
      </c>
      <c r="BGO69" s="825">
        <f t="shared" ref="BGO69" si="25349">BGO60*$C$65*$C69</f>
        <v>0</v>
      </c>
      <c r="BGQ69" s="825">
        <f t="shared" ref="BGQ69" si="25350">BGQ60*$C$65*$C69</f>
        <v>0</v>
      </c>
      <c r="BGS69" s="825">
        <f t="shared" ref="BGS69" si="25351">BGS60*$C$65*$C69</f>
        <v>0</v>
      </c>
      <c r="BGU69" s="825">
        <f t="shared" ref="BGU69" si="25352">BGU60*$C$65*$C69</f>
        <v>0</v>
      </c>
      <c r="BGW69" s="825">
        <f t="shared" ref="BGW69" si="25353">BGW60*$C$65*$C69</f>
        <v>0</v>
      </c>
      <c r="BGY69" s="825">
        <f t="shared" ref="BGY69" si="25354">BGY60*$C$65*$C69</f>
        <v>0</v>
      </c>
      <c r="BHA69" s="825">
        <f t="shared" ref="BHA69" si="25355">BHA60*$C$65*$C69</f>
        <v>0</v>
      </c>
      <c r="BHC69" s="825">
        <f t="shared" ref="BHC69" si="25356">BHC60*$C$65*$C69</f>
        <v>0</v>
      </c>
      <c r="BHE69" s="825">
        <f t="shared" ref="BHE69" si="25357">BHE60*$C$65*$C69</f>
        <v>0</v>
      </c>
      <c r="BHG69" s="825">
        <f t="shared" ref="BHG69" si="25358">BHG60*$C$65*$C69</f>
        <v>0</v>
      </c>
      <c r="BHI69" s="825">
        <f t="shared" ref="BHI69" si="25359">BHI60*$C$65*$C69</f>
        <v>0</v>
      </c>
      <c r="BHK69" s="825">
        <f t="shared" ref="BHK69" si="25360">BHK60*$C$65*$C69</f>
        <v>0</v>
      </c>
      <c r="BHM69" s="825">
        <f t="shared" ref="BHM69" si="25361">BHM60*$C$65*$C69</f>
        <v>0</v>
      </c>
      <c r="BHO69" s="825">
        <f t="shared" ref="BHO69" si="25362">BHO60*$C$65*$C69</f>
        <v>0</v>
      </c>
      <c r="BHQ69" s="825">
        <f t="shared" ref="BHQ69" si="25363">BHQ60*$C$65*$C69</f>
        <v>0</v>
      </c>
      <c r="BHS69" s="825">
        <f t="shared" ref="BHS69" si="25364">BHS60*$C$65*$C69</f>
        <v>0</v>
      </c>
      <c r="BHU69" s="825">
        <f t="shared" ref="BHU69" si="25365">BHU60*$C$65*$C69</f>
        <v>0</v>
      </c>
      <c r="BHW69" s="825">
        <f t="shared" ref="BHW69" si="25366">BHW60*$C$65*$C69</f>
        <v>0</v>
      </c>
      <c r="BHY69" s="825">
        <f t="shared" ref="BHY69" si="25367">BHY60*$C$65*$C69</f>
        <v>0</v>
      </c>
      <c r="BIA69" s="825">
        <f t="shared" ref="BIA69" si="25368">BIA60*$C$65*$C69</f>
        <v>0</v>
      </c>
      <c r="BIC69" s="825">
        <f t="shared" ref="BIC69" si="25369">BIC60*$C$65*$C69</f>
        <v>0</v>
      </c>
      <c r="BIE69" s="825">
        <f t="shared" ref="BIE69" si="25370">BIE60*$C$65*$C69</f>
        <v>0</v>
      </c>
      <c r="BIG69" s="825">
        <f t="shared" ref="BIG69" si="25371">BIG60*$C$65*$C69</f>
        <v>0</v>
      </c>
      <c r="BII69" s="825">
        <f t="shared" ref="BII69" si="25372">BII60*$C$65*$C69</f>
        <v>0</v>
      </c>
      <c r="BIK69" s="825">
        <f t="shared" ref="BIK69" si="25373">BIK60*$C$65*$C69</f>
        <v>0</v>
      </c>
      <c r="BIM69" s="825">
        <f t="shared" ref="BIM69" si="25374">BIM60*$C$65*$C69</f>
        <v>0</v>
      </c>
      <c r="BIO69" s="825">
        <f t="shared" ref="BIO69" si="25375">BIO60*$C$65*$C69</f>
        <v>0</v>
      </c>
      <c r="BIQ69" s="825">
        <f t="shared" ref="BIQ69" si="25376">BIQ60*$C$65*$C69</f>
        <v>0</v>
      </c>
      <c r="BIS69" s="825">
        <f t="shared" ref="BIS69" si="25377">BIS60*$C$65*$C69</f>
        <v>0</v>
      </c>
      <c r="BIU69" s="825">
        <f t="shared" ref="BIU69" si="25378">BIU60*$C$65*$C69</f>
        <v>0</v>
      </c>
      <c r="BIW69" s="825">
        <f t="shared" ref="BIW69" si="25379">BIW60*$C$65*$C69</f>
        <v>0</v>
      </c>
      <c r="BIY69" s="825">
        <f t="shared" ref="BIY69" si="25380">BIY60*$C$65*$C69</f>
        <v>0</v>
      </c>
      <c r="BJA69" s="825">
        <f t="shared" ref="BJA69" si="25381">BJA60*$C$65*$C69</f>
        <v>0</v>
      </c>
      <c r="BJC69" s="825">
        <f t="shared" ref="BJC69" si="25382">BJC60*$C$65*$C69</f>
        <v>0</v>
      </c>
      <c r="BJE69" s="825">
        <f t="shared" ref="BJE69" si="25383">BJE60*$C$65*$C69</f>
        <v>0</v>
      </c>
      <c r="BJG69" s="825">
        <f t="shared" ref="BJG69" si="25384">BJG60*$C$65*$C69</f>
        <v>0</v>
      </c>
      <c r="BJI69" s="825">
        <f t="shared" ref="BJI69" si="25385">BJI60*$C$65*$C69</f>
        <v>0</v>
      </c>
      <c r="BJK69" s="825">
        <f t="shared" ref="BJK69" si="25386">BJK60*$C$65*$C69</f>
        <v>0</v>
      </c>
      <c r="BJM69" s="825">
        <f t="shared" ref="BJM69" si="25387">BJM60*$C$65*$C69</f>
        <v>0</v>
      </c>
      <c r="BJO69" s="825">
        <f t="shared" ref="BJO69" si="25388">BJO60*$C$65*$C69</f>
        <v>0</v>
      </c>
      <c r="BJQ69" s="825">
        <f t="shared" ref="BJQ69" si="25389">BJQ60*$C$65*$C69</f>
        <v>0</v>
      </c>
      <c r="BJS69" s="825">
        <f t="shared" ref="BJS69" si="25390">BJS60*$C$65*$C69</f>
        <v>0</v>
      </c>
      <c r="BJU69" s="825">
        <f t="shared" ref="BJU69" si="25391">BJU60*$C$65*$C69</f>
        <v>0</v>
      </c>
      <c r="BJW69" s="825">
        <f t="shared" ref="BJW69" si="25392">BJW60*$C$65*$C69</f>
        <v>0</v>
      </c>
      <c r="BJY69" s="825">
        <f t="shared" ref="BJY69" si="25393">BJY60*$C$65*$C69</f>
        <v>0</v>
      </c>
      <c r="BKA69" s="825">
        <f t="shared" ref="BKA69" si="25394">BKA60*$C$65*$C69</f>
        <v>0</v>
      </c>
      <c r="BKC69" s="825">
        <f t="shared" ref="BKC69" si="25395">BKC60*$C$65*$C69</f>
        <v>0</v>
      </c>
      <c r="BKE69" s="825">
        <f t="shared" ref="BKE69" si="25396">BKE60*$C$65*$C69</f>
        <v>0</v>
      </c>
      <c r="BKG69" s="825">
        <f t="shared" ref="BKG69" si="25397">BKG60*$C$65*$C69</f>
        <v>0</v>
      </c>
      <c r="BKI69" s="825">
        <f t="shared" ref="BKI69" si="25398">BKI60*$C$65*$C69</f>
        <v>0</v>
      </c>
      <c r="BKK69" s="825">
        <f t="shared" ref="BKK69" si="25399">BKK60*$C$65*$C69</f>
        <v>0</v>
      </c>
      <c r="BKM69" s="825">
        <f t="shared" ref="BKM69" si="25400">BKM60*$C$65*$C69</f>
        <v>0</v>
      </c>
      <c r="BKO69" s="825">
        <f t="shared" ref="BKO69" si="25401">BKO60*$C$65*$C69</f>
        <v>0</v>
      </c>
      <c r="BKQ69" s="825">
        <f t="shared" ref="BKQ69" si="25402">BKQ60*$C$65*$C69</f>
        <v>0</v>
      </c>
      <c r="BKS69" s="825">
        <f t="shared" ref="BKS69" si="25403">BKS60*$C$65*$C69</f>
        <v>0</v>
      </c>
      <c r="BKU69" s="825">
        <f t="shared" ref="BKU69" si="25404">BKU60*$C$65*$C69</f>
        <v>0</v>
      </c>
      <c r="BKW69" s="825">
        <f t="shared" ref="BKW69" si="25405">BKW60*$C$65*$C69</f>
        <v>0</v>
      </c>
      <c r="BKY69" s="825">
        <f t="shared" ref="BKY69" si="25406">BKY60*$C$65*$C69</f>
        <v>0</v>
      </c>
      <c r="BLA69" s="825">
        <f t="shared" ref="BLA69" si="25407">BLA60*$C$65*$C69</f>
        <v>0</v>
      </c>
      <c r="BLC69" s="825">
        <f t="shared" ref="BLC69" si="25408">BLC60*$C$65*$C69</f>
        <v>0</v>
      </c>
      <c r="BLE69" s="825">
        <f t="shared" ref="BLE69" si="25409">BLE60*$C$65*$C69</f>
        <v>0</v>
      </c>
      <c r="BLG69" s="825">
        <f t="shared" ref="BLG69" si="25410">BLG60*$C$65*$C69</f>
        <v>0</v>
      </c>
      <c r="BLI69" s="825">
        <f t="shared" ref="BLI69" si="25411">BLI60*$C$65*$C69</f>
        <v>0</v>
      </c>
      <c r="BLK69" s="825">
        <f t="shared" ref="BLK69" si="25412">BLK60*$C$65*$C69</f>
        <v>0</v>
      </c>
      <c r="BLM69" s="825">
        <f t="shared" ref="BLM69" si="25413">BLM60*$C$65*$C69</f>
        <v>0</v>
      </c>
      <c r="BLO69" s="825">
        <f t="shared" ref="BLO69" si="25414">BLO60*$C$65*$C69</f>
        <v>0</v>
      </c>
      <c r="BLQ69" s="825">
        <f t="shared" ref="BLQ69" si="25415">BLQ60*$C$65*$C69</f>
        <v>0</v>
      </c>
      <c r="BLS69" s="825">
        <f t="shared" ref="BLS69" si="25416">BLS60*$C$65*$C69</f>
        <v>0</v>
      </c>
      <c r="BLU69" s="825">
        <f t="shared" ref="BLU69" si="25417">BLU60*$C$65*$C69</f>
        <v>0</v>
      </c>
      <c r="BLW69" s="825">
        <f t="shared" ref="BLW69" si="25418">BLW60*$C$65*$C69</f>
        <v>0</v>
      </c>
      <c r="BLY69" s="825">
        <f t="shared" ref="BLY69" si="25419">BLY60*$C$65*$C69</f>
        <v>0</v>
      </c>
      <c r="BMA69" s="825">
        <f t="shared" ref="BMA69" si="25420">BMA60*$C$65*$C69</f>
        <v>0</v>
      </c>
      <c r="BMC69" s="825">
        <f t="shared" ref="BMC69" si="25421">BMC60*$C$65*$C69</f>
        <v>0</v>
      </c>
      <c r="BME69" s="825">
        <f t="shared" ref="BME69" si="25422">BME60*$C$65*$C69</f>
        <v>0</v>
      </c>
      <c r="BMG69" s="825">
        <f t="shared" ref="BMG69" si="25423">BMG60*$C$65*$C69</f>
        <v>0</v>
      </c>
      <c r="BMI69" s="825">
        <f t="shared" ref="BMI69" si="25424">BMI60*$C$65*$C69</f>
        <v>0</v>
      </c>
      <c r="BMK69" s="825">
        <f t="shared" ref="BMK69" si="25425">BMK60*$C$65*$C69</f>
        <v>0</v>
      </c>
      <c r="BMM69" s="825">
        <f t="shared" ref="BMM69" si="25426">BMM60*$C$65*$C69</f>
        <v>0</v>
      </c>
      <c r="BMO69" s="825">
        <f t="shared" ref="BMO69" si="25427">BMO60*$C$65*$C69</f>
        <v>0</v>
      </c>
      <c r="BMQ69" s="825">
        <f t="shared" ref="BMQ69" si="25428">BMQ60*$C$65*$C69</f>
        <v>0</v>
      </c>
      <c r="BMS69" s="825">
        <f t="shared" ref="BMS69" si="25429">BMS60*$C$65*$C69</f>
        <v>0</v>
      </c>
      <c r="BMU69" s="825">
        <f t="shared" ref="BMU69" si="25430">BMU60*$C$65*$C69</f>
        <v>0</v>
      </c>
      <c r="BMW69" s="825">
        <f t="shared" ref="BMW69" si="25431">BMW60*$C$65*$C69</f>
        <v>0</v>
      </c>
      <c r="BMY69" s="825">
        <f t="shared" ref="BMY69" si="25432">BMY60*$C$65*$C69</f>
        <v>0</v>
      </c>
      <c r="BNA69" s="825">
        <f t="shared" ref="BNA69" si="25433">BNA60*$C$65*$C69</f>
        <v>0</v>
      </c>
      <c r="BNC69" s="825">
        <f t="shared" ref="BNC69" si="25434">BNC60*$C$65*$C69</f>
        <v>0</v>
      </c>
      <c r="BNE69" s="825">
        <f t="shared" ref="BNE69" si="25435">BNE60*$C$65*$C69</f>
        <v>0</v>
      </c>
      <c r="BNG69" s="825">
        <f t="shared" ref="BNG69" si="25436">BNG60*$C$65*$C69</f>
        <v>0</v>
      </c>
      <c r="BNI69" s="825">
        <f t="shared" ref="BNI69" si="25437">BNI60*$C$65*$C69</f>
        <v>0</v>
      </c>
      <c r="BNK69" s="825">
        <f t="shared" ref="BNK69" si="25438">BNK60*$C$65*$C69</f>
        <v>0</v>
      </c>
      <c r="BNM69" s="825">
        <f t="shared" ref="BNM69" si="25439">BNM60*$C$65*$C69</f>
        <v>0</v>
      </c>
      <c r="BNO69" s="825">
        <f t="shared" ref="BNO69" si="25440">BNO60*$C$65*$C69</f>
        <v>0</v>
      </c>
      <c r="BNQ69" s="825">
        <f t="shared" ref="BNQ69" si="25441">BNQ60*$C$65*$C69</f>
        <v>0</v>
      </c>
      <c r="BNS69" s="825">
        <f t="shared" ref="BNS69" si="25442">BNS60*$C$65*$C69</f>
        <v>0</v>
      </c>
      <c r="BNU69" s="825">
        <f t="shared" ref="BNU69" si="25443">BNU60*$C$65*$C69</f>
        <v>0</v>
      </c>
      <c r="BNW69" s="825">
        <f t="shared" ref="BNW69" si="25444">BNW60*$C$65*$C69</f>
        <v>0</v>
      </c>
      <c r="BNY69" s="825">
        <f t="shared" ref="BNY69" si="25445">BNY60*$C$65*$C69</f>
        <v>0</v>
      </c>
      <c r="BOA69" s="825">
        <f t="shared" ref="BOA69" si="25446">BOA60*$C$65*$C69</f>
        <v>0</v>
      </c>
      <c r="BOC69" s="825">
        <f t="shared" ref="BOC69" si="25447">BOC60*$C$65*$C69</f>
        <v>0</v>
      </c>
      <c r="BOE69" s="825">
        <f t="shared" ref="BOE69" si="25448">BOE60*$C$65*$C69</f>
        <v>0</v>
      </c>
      <c r="BOG69" s="825">
        <f t="shared" ref="BOG69" si="25449">BOG60*$C$65*$C69</f>
        <v>0</v>
      </c>
      <c r="BOI69" s="825">
        <f t="shared" ref="BOI69" si="25450">BOI60*$C$65*$C69</f>
        <v>0</v>
      </c>
      <c r="BOK69" s="825">
        <f t="shared" ref="BOK69" si="25451">BOK60*$C$65*$C69</f>
        <v>0</v>
      </c>
      <c r="BOM69" s="825">
        <f t="shared" ref="BOM69" si="25452">BOM60*$C$65*$C69</f>
        <v>0</v>
      </c>
      <c r="BOO69" s="825">
        <f t="shared" ref="BOO69" si="25453">BOO60*$C$65*$C69</f>
        <v>0</v>
      </c>
      <c r="BOQ69" s="825">
        <f t="shared" ref="BOQ69" si="25454">BOQ60*$C$65*$C69</f>
        <v>0</v>
      </c>
      <c r="BOS69" s="825">
        <f t="shared" ref="BOS69" si="25455">BOS60*$C$65*$C69</f>
        <v>0</v>
      </c>
      <c r="BOU69" s="825">
        <f t="shared" ref="BOU69" si="25456">BOU60*$C$65*$C69</f>
        <v>0</v>
      </c>
      <c r="BOW69" s="825">
        <f t="shared" ref="BOW69" si="25457">BOW60*$C$65*$C69</f>
        <v>0</v>
      </c>
      <c r="BOY69" s="825">
        <f t="shared" ref="BOY69" si="25458">BOY60*$C$65*$C69</f>
        <v>0</v>
      </c>
      <c r="BPA69" s="825">
        <f t="shared" ref="BPA69" si="25459">BPA60*$C$65*$C69</f>
        <v>0</v>
      </c>
      <c r="BPC69" s="825">
        <f t="shared" ref="BPC69" si="25460">BPC60*$C$65*$C69</f>
        <v>0</v>
      </c>
      <c r="BPE69" s="825">
        <f t="shared" ref="BPE69" si="25461">BPE60*$C$65*$C69</f>
        <v>0</v>
      </c>
      <c r="BPG69" s="825">
        <f t="shared" ref="BPG69" si="25462">BPG60*$C$65*$C69</f>
        <v>0</v>
      </c>
      <c r="BPI69" s="825">
        <f t="shared" ref="BPI69" si="25463">BPI60*$C$65*$C69</f>
        <v>0</v>
      </c>
      <c r="BPK69" s="825">
        <f t="shared" ref="BPK69" si="25464">BPK60*$C$65*$C69</f>
        <v>0</v>
      </c>
      <c r="BPM69" s="825">
        <f t="shared" ref="BPM69" si="25465">BPM60*$C$65*$C69</f>
        <v>0</v>
      </c>
      <c r="BPO69" s="825">
        <f t="shared" ref="BPO69" si="25466">BPO60*$C$65*$C69</f>
        <v>0</v>
      </c>
      <c r="BPQ69" s="825">
        <f t="shared" ref="BPQ69" si="25467">BPQ60*$C$65*$C69</f>
        <v>0</v>
      </c>
      <c r="BPS69" s="825">
        <f t="shared" ref="BPS69" si="25468">BPS60*$C$65*$C69</f>
        <v>0</v>
      </c>
      <c r="BPU69" s="825">
        <f t="shared" ref="BPU69" si="25469">BPU60*$C$65*$C69</f>
        <v>0</v>
      </c>
      <c r="BPW69" s="825">
        <f t="shared" ref="BPW69" si="25470">BPW60*$C$65*$C69</f>
        <v>0</v>
      </c>
      <c r="BPY69" s="825">
        <f t="shared" ref="BPY69" si="25471">BPY60*$C$65*$C69</f>
        <v>0</v>
      </c>
      <c r="BQA69" s="825">
        <f t="shared" ref="BQA69" si="25472">BQA60*$C$65*$C69</f>
        <v>0</v>
      </c>
      <c r="BQC69" s="825">
        <f t="shared" ref="BQC69" si="25473">BQC60*$C$65*$C69</f>
        <v>0</v>
      </c>
      <c r="BQE69" s="825">
        <f t="shared" ref="BQE69" si="25474">BQE60*$C$65*$C69</f>
        <v>0</v>
      </c>
      <c r="BQG69" s="825">
        <f t="shared" ref="BQG69" si="25475">BQG60*$C$65*$C69</f>
        <v>0</v>
      </c>
      <c r="BQI69" s="825">
        <f t="shared" ref="BQI69" si="25476">BQI60*$C$65*$C69</f>
        <v>0</v>
      </c>
      <c r="BQK69" s="825">
        <f t="shared" ref="BQK69" si="25477">BQK60*$C$65*$C69</f>
        <v>0</v>
      </c>
      <c r="BQM69" s="825">
        <f t="shared" ref="BQM69" si="25478">BQM60*$C$65*$C69</f>
        <v>0</v>
      </c>
      <c r="BQO69" s="825">
        <f t="shared" ref="BQO69" si="25479">BQO60*$C$65*$C69</f>
        <v>0</v>
      </c>
      <c r="BQQ69" s="825">
        <f t="shared" ref="BQQ69" si="25480">BQQ60*$C$65*$C69</f>
        <v>0</v>
      </c>
      <c r="BQS69" s="825">
        <f t="shared" ref="BQS69" si="25481">BQS60*$C$65*$C69</f>
        <v>0</v>
      </c>
      <c r="BQU69" s="825">
        <f t="shared" ref="BQU69" si="25482">BQU60*$C$65*$C69</f>
        <v>0</v>
      </c>
      <c r="BQW69" s="825">
        <f t="shared" ref="BQW69" si="25483">BQW60*$C$65*$C69</f>
        <v>0</v>
      </c>
      <c r="BQY69" s="825">
        <f t="shared" ref="BQY69" si="25484">BQY60*$C$65*$C69</f>
        <v>0</v>
      </c>
      <c r="BRA69" s="825">
        <f t="shared" ref="BRA69" si="25485">BRA60*$C$65*$C69</f>
        <v>0</v>
      </c>
      <c r="BRC69" s="825">
        <f t="shared" ref="BRC69" si="25486">BRC60*$C$65*$C69</f>
        <v>0</v>
      </c>
      <c r="BRE69" s="825">
        <f t="shared" ref="BRE69" si="25487">BRE60*$C$65*$C69</f>
        <v>0</v>
      </c>
      <c r="BRG69" s="825">
        <f t="shared" ref="BRG69" si="25488">BRG60*$C$65*$C69</f>
        <v>0</v>
      </c>
      <c r="BRI69" s="825">
        <f t="shared" ref="BRI69" si="25489">BRI60*$C$65*$C69</f>
        <v>0</v>
      </c>
      <c r="BRK69" s="825">
        <f t="shared" ref="BRK69" si="25490">BRK60*$C$65*$C69</f>
        <v>0</v>
      </c>
      <c r="BRM69" s="825">
        <f t="shared" ref="BRM69" si="25491">BRM60*$C$65*$C69</f>
        <v>0</v>
      </c>
      <c r="BRO69" s="825">
        <f t="shared" ref="BRO69" si="25492">BRO60*$C$65*$C69</f>
        <v>0</v>
      </c>
      <c r="BRQ69" s="825">
        <f t="shared" ref="BRQ69" si="25493">BRQ60*$C$65*$C69</f>
        <v>0</v>
      </c>
      <c r="BRS69" s="825">
        <f t="shared" ref="BRS69" si="25494">BRS60*$C$65*$C69</f>
        <v>0</v>
      </c>
      <c r="BRU69" s="825">
        <f t="shared" ref="BRU69" si="25495">BRU60*$C$65*$C69</f>
        <v>0</v>
      </c>
      <c r="BRW69" s="825">
        <f t="shared" ref="BRW69" si="25496">BRW60*$C$65*$C69</f>
        <v>0</v>
      </c>
      <c r="BRY69" s="825">
        <f t="shared" ref="BRY69" si="25497">BRY60*$C$65*$C69</f>
        <v>0</v>
      </c>
      <c r="BSA69" s="825">
        <f t="shared" ref="BSA69" si="25498">BSA60*$C$65*$C69</f>
        <v>0</v>
      </c>
      <c r="BSC69" s="825">
        <f t="shared" ref="BSC69" si="25499">BSC60*$C$65*$C69</f>
        <v>0</v>
      </c>
      <c r="BSE69" s="825">
        <f t="shared" ref="BSE69" si="25500">BSE60*$C$65*$C69</f>
        <v>0</v>
      </c>
      <c r="BSG69" s="825">
        <f t="shared" ref="BSG69" si="25501">BSG60*$C$65*$C69</f>
        <v>0</v>
      </c>
      <c r="BSI69" s="825">
        <f t="shared" ref="BSI69" si="25502">BSI60*$C$65*$C69</f>
        <v>0</v>
      </c>
      <c r="BSK69" s="825">
        <f t="shared" ref="BSK69" si="25503">BSK60*$C$65*$C69</f>
        <v>0</v>
      </c>
      <c r="BSM69" s="825">
        <f t="shared" ref="BSM69" si="25504">BSM60*$C$65*$C69</f>
        <v>0</v>
      </c>
      <c r="BSO69" s="825">
        <f t="shared" ref="BSO69" si="25505">BSO60*$C$65*$C69</f>
        <v>0</v>
      </c>
      <c r="BSQ69" s="825">
        <f t="shared" ref="BSQ69" si="25506">BSQ60*$C$65*$C69</f>
        <v>0</v>
      </c>
      <c r="BSS69" s="825">
        <f t="shared" ref="BSS69" si="25507">BSS60*$C$65*$C69</f>
        <v>0</v>
      </c>
      <c r="BSU69" s="825">
        <f t="shared" ref="BSU69" si="25508">BSU60*$C$65*$C69</f>
        <v>0</v>
      </c>
      <c r="BSW69" s="825">
        <f t="shared" ref="BSW69" si="25509">BSW60*$C$65*$C69</f>
        <v>0</v>
      </c>
      <c r="BSY69" s="825">
        <f t="shared" ref="BSY69" si="25510">BSY60*$C$65*$C69</f>
        <v>0</v>
      </c>
      <c r="BTA69" s="825">
        <f t="shared" ref="BTA69" si="25511">BTA60*$C$65*$C69</f>
        <v>0</v>
      </c>
      <c r="BTC69" s="825">
        <f t="shared" ref="BTC69" si="25512">BTC60*$C$65*$C69</f>
        <v>0</v>
      </c>
      <c r="BTE69" s="825">
        <f t="shared" ref="BTE69" si="25513">BTE60*$C$65*$C69</f>
        <v>0</v>
      </c>
      <c r="BTG69" s="825">
        <f t="shared" ref="BTG69" si="25514">BTG60*$C$65*$C69</f>
        <v>0</v>
      </c>
      <c r="BTI69" s="825">
        <f t="shared" ref="BTI69" si="25515">BTI60*$C$65*$C69</f>
        <v>0</v>
      </c>
      <c r="BTK69" s="825">
        <f t="shared" ref="BTK69" si="25516">BTK60*$C$65*$C69</f>
        <v>0</v>
      </c>
      <c r="BTM69" s="825">
        <f t="shared" ref="BTM69" si="25517">BTM60*$C$65*$C69</f>
        <v>0</v>
      </c>
      <c r="BTO69" s="825">
        <f t="shared" ref="BTO69" si="25518">BTO60*$C$65*$C69</f>
        <v>0</v>
      </c>
      <c r="BTQ69" s="825">
        <f t="shared" ref="BTQ69" si="25519">BTQ60*$C$65*$C69</f>
        <v>0</v>
      </c>
      <c r="BTS69" s="825">
        <f t="shared" ref="BTS69" si="25520">BTS60*$C$65*$C69</f>
        <v>0</v>
      </c>
      <c r="BTU69" s="825">
        <f t="shared" ref="BTU69" si="25521">BTU60*$C$65*$C69</f>
        <v>0</v>
      </c>
      <c r="BTW69" s="825">
        <f t="shared" ref="BTW69" si="25522">BTW60*$C$65*$C69</f>
        <v>0</v>
      </c>
      <c r="BTY69" s="825">
        <f t="shared" ref="BTY69" si="25523">BTY60*$C$65*$C69</f>
        <v>0</v>
      </c>
      <c r="BUA69" s="825">
        <f t="shared" ref="BUA69" si="25524">BUA60*$C$65*$C69</f>
        <v>0</v>
      </c>
      <c r="BUC69" s="825">
        <f t="shared" ref="BUC69" si="25525">BUC60*$C$65*$C69</f>
        <v>0</v>
      </c>
      <c r="BUE69" s="825">
        <f t="shared" ref="BUE69" si="25526">BUE60*$C$65*$C69</f>
        <v>0</v>
      </c>
      <c r="BUG69" s="825">
        <f t="shared" ref="BUG69" si="25527">BUG60*$C$65*$C69</f>
        <v>0</v>
      </c>
      <c r="BUI69" s="825">
        <f t="shared" ref="BUI69" si="25528">BUI60*$C$65*$C69</f>
        <v>0</v>
      </c>
      <c r="BUK69" s="825">
        <f t="shared" ref="BUK69" si="25529">BUK60*$C$65*$C69</f>
        <v>0</v>
      </c>
      <c r="BUM69" s="825">
        <f t="shared" ref="BUM69" si="25530">BUM60*$C$65*$C69</f>
        <v>0</v>
      </c>
      <c r="BUO69" s="825">
        <f t="shared" ref="BUO69" si="25531">BUO60*$C$65*$C69</f>
        <v>0</v>
      </c>
      <c r="BUQ69" s="825">
        <f t="shared" ref="BUQ69" si="25532">BUQ60*$C$65*$C69</f>
        <v>0</v>
      </c>
      <c r="BUS69" s="825">
        <f t="shared" ref="BUS69" si="25533">BUS60*$C$65*$C69</f>
        <v>0</v>
      </c>
      <c r="BUU69" s="825">
        <f t="shared" ref="BUU69" si="25534">BUU60*$C$65*$C69</f>
        <v>0</v>
      </c>
      <c r="BUW69" s="825">
        <f t="shared" ref="BUW69" si="25535">BUW60*$C$65*$C69</f>
        <v>0</v>
      </c>
      <c r="BUY69" s="825">
        <f t="shared" ref="BUY69" si="25536">BUY60*$C$65*$C69</f>
        <v>0</v>
      </c>
      <c r="BVA69" s="825">
        <f t="shared" ref="BVA69" si="25537">BVA60*$C$65*$C69</f>
        <v>0</v>
      </c>
      <c r="BVC69" s="825">
        <f t="shared" ref="BVC69" si="25538">BVC60*$C$65*$C69</f>
        <v>0</v>
      </c>
      <c r="BVE69" s="825">
        <f t="shared" ref="BVE69" si="25539">BVE60*$C$65*$C69</f>
        <v>0</v>
      </c>
      <c r="BVG69" s="825">
        <f t="shared" ref="BVG69" si="25540">BVG60*$C$65*$C69</f>
        <v>0</v>
      </c>
      <c r="BVI69" s="825">
        <f t="shared" ref="BVI69" si="25541">BVI60*$C$65*$C69</f>
        <v>0</v>
      </c>
      <c r="BVK69" s="825">
        <f t="shared" ref="BVK69" si="25542">BVK60*$C$65*$C69</f>
        <v>0</v>
      </c>
      <c r="BVM69" s="825">
        <f t="shared" ref="BVM69" si="25543">BVM60*$C$65*$C69</f>
        <v>0</v>
      </c>
      <c r="BVO69" s="825">
        <f t="shared" ref="BVO69" si="25544">BVO60*$C$65*$C69</f>
        <v>0</v>
      </c>
      <c r="BVQ69" s="825">
        <f t="shared" ref="BVQ69" si="25545">BVQ60*$C$65*$C69</f>
        <v>0</v>
      </c>
      <c r="BVS69" s="825">
        <f t="shared" ref="BVS69" si="25546">BVS60*$C$65*$C69</f>
        <v>0</v>
      </c>
      <c r="BVU69" s="825">
        <f t="shared" ref="BVU69" si="25547">BVU60*$C$65*$C69</f>
        <v>0</v>
      </c>
      <c r="BVW69" s="825">
        <f t="shared" ref="BVW69" si="25548">BVW60*$C$65*$C69</f>
        <v>0</v>
      </c>
      <c r="BVY69" s="825">
        <f t="shared" ref="BVY69" si="25549">BVY60*$C$65*$C69</f>
        <v>0</v>
      </c>
      <c r="BWA69" s="825">
        <f t="shared" ref="BWA69" si="25550">BWA60*$C$65*$C69</f>
        <v>0</v>
      </c>
      <c r="BWC69" s="825">
        <f t="shared" ref="BWC69" si="25551">BWC60*$C$65*$C69</f>
        <v>0</v>
      </c>
      <c r="BWE69" s="825">
        <f t="shared" ref="BWE69" si="25552">BWE60*$C$65*$C69</f>
        <v>0</v>
      </c>
      <c r="BWG69" s="825">
        <f t="shared" ref="BWG69" si="25553">BWG60*$C$65*$C69</f>
        <v>0</v>
      </c>
      <c r="BWI69" s="825">
        <f t="shared" ref="BWI69" si="25554">BWI60*$C$65*$C69</f>
        <v>0</v>
      </c>
      <c r="BWK69" s="825">
        <f t="shared" ref="BWK69" si="25555">BWK60*$C$65*$C69</f>
        <v>0</v>
      </c>
      <c r="BWM69" s="825">
        <f t="shared" ref="BWM69" si="25556">BWM60*$C$65*$C69</f>
        <v>0</v>
      </c>
      <c r="BWO69" s="825">
        <f t="shared" ref="BWO69" si="25557">BWO60*$C$65*$C69</f>
        <v>0</v>
      </c>
      <c r="BWQ69" s="825">
        <f t="shared" ref="BWQ69" si="25558">BWQ60*$C$65*$C69</f>
        <v>0</v>
      </c>
      <c r="BWS69" s="825">
        <f t="shared" ref="BWS69" si="25559">BWS60*$C$65*$C69</f>
        <v>0</v>
      </c>
      <c r="BWU69" s="825">
        <f t="shared" ref="BWU69" si="25560">BWU60*$C$65*$C69</f>
        <v>0</v>
      </c>
      <c r="BWW69" s="825">
        <f t="shared" ref="BWW69" si="25561">BWW60*$C$65*$C69</f>
        <v>0</v>
      </c>
      <c r="BWY69" s="825">
        <f t="shared" ref="BWY69" si="25562">BWY60*$C$65*$C69</f>
        <v>0</v>
      </c>
      <c r="BXA69" s="825">
        <f t="shared" ref="BXA69" si="25563">BXA60*$C$65*$C69</f>
        <v>0</v>
      </c>
      <c r="BXC69" s="825">
        <f t="shared" ref="BXC69" si="25564">BXC60*$C$65*$C69</f>
        <v>0</v>
      </c>
      <c r="BXE69" s="825">
        <f t="shared" ref="BXE69" si="25565">BXE60*$C$65*$C69</f>
        <v>0</v>
      </c>
      <c r="BXG69" s="825">
        <f t="shared" ref="BXG69" si="25566">BXG60*$C$65*$C69</f>
        <v>0</v>
      </c>
      <c r="BXI69" s="825">
        <f t="shared" ref="BXI69" si="25567">BXI60*$C$65*$C69</f>
        <v>0</v>
      </c>
      <c r="BXK69" s="825">
        <f t="shared" ref="BXK69" si="25568">BXK60*$C$65*$C69</f>
        <v>0</v>
      </c>
      <c r="BXM69" s="825">
        <f t="shared" ref="BXM69" si="25569">BXM60*$C$65*$C69</f>
        <v>0</v>
      </c>
      <c r="BXO69" s="825">
        <f t="shared" ref="BXO69" si="25570">BXO60*$C$65*$C69</f>
        <v>0</v>
      </c>
      <c r="BXQ69" s="825">
        <f t="shared" ref="BXQ69" si="25571">BXQ60*$C$65*$C69</f>
        <v>0</v>
      </c>
      <c r="BXS69" s="825">
        <f t="shared" ref="BXS69" si="25572">BXS60*$C$65*$C69</f>
        <v>0</v>
      </c>
      <c r="BXU69" s="825">
        <f t="shared" ref="BXU69" si="25573">BXU60*$C$65*$C69</f>
        <v>0</v>
      </c>
      <c r="BXW69" s="825">
        <f t="shared" ref="BXW69" si="25574">BXW60*$C$65*$C69</f>
        <v>0</v>
      </c>
      <c r="BXY69" s="825">
        <f t="shared" ref="BXY69" si="25575">BXY60*$C$65*$C69</f>
        <v>0</v>
      </c>
      <c r="BYA69" s="825">
        <f t="shared" ref="BYA69" si="25576">BYA60*$C$65*$C69</f>
        <v>0</v>
      </c>
      <c r="BYC69" s="825">
        <f t="shared" ref="BYC69" si="25577">BYC60*$C$65*$C69</f>
        <v>0</v>
      </c>
      <c r="BYE69" s="825">
        <f t="shared" ref="BYE69" si="25578">BYE60*$C$65*$C69</f>
        <v>0</v>
      </c>
      <c r="BYG69" s="825">
        <f t="shared" ref="BYG69" si="25579">BYG60*$C$65*$C69</f>
        <v>0</v>
      </c>
      <c r="BYI69" s="825">
        <f t="shared" ref="BYI69" si="25580">BYI60*$C$65*$C69</f>
        <v>0</v>
      </c>
      <c r="BYK69" s="825">
        <f t="shared" ref="BYK69" si="25581">BYK60*$C$65*$C69</f>
        <v>0</v>
      </c>
      <c r="BYM69" s="825">
        <f t="shared" ref="BYM69" si="25582">BYM60*$C$65*$C69</f>
        <v>0</v>
      </c>
      <c r="BYO69" s="825">
        <f t="shared" ref="BYO69" si="25583">BYO60*$C$65*$C69</f>
        <v>0</v>
      </c>
      <c r="BYQ69" s="825">
        <f t="shared" ref="BYQ69" si="25584">BYQ60*$C$65*$C69</f>
        <v>0</v>
      </c>
      <c r="BYS69" s="825">
        <f t="shared" ref="BYS69" si="25585">BYS60*$C$65*$C69</f>
        <v>0</v>
      </c>
      <c r="BYU69" s="825">
        <f t="shared" ref="BYU69" si="25586">BYU60*$C$65*$C69</f>
        <v>0</v>
      </c>
      <c r="BYW69" s="825">
        <f t="shared" ref="BYW69" si="25587">BYW60*$C$65*$C69</f>
        <v>0</v>
      </c>
      <c r="BYY69" s="825">
        <f t="shared" ref="BYY69" si="25588">BYY60*$C$65*$C69</f>
        <v>0</v>
      </c>
      <c r="BZA69" s="825">
        <f t="shared" ref="BZA69" si="25589">BZA60*$C$65*$C69</f>
        <v>0</v>
      </c>
      <c r="BZC69" s="825">
        <f t="shared" ref="BZC69" si="25590">BZC60*$C$65*$C69</f>
        <v>0</v>
      </c>
      <c r="BZE69" s="825">
        <f t="shared" ref="BZE69" si="25591">BZE60*$C$65*$C69</f>
        <v>0</v>
      </c>
      <c r="BZG69" s="825">
        <f t="shared" ref="BZG69" si="25592">BZG60*$C$65*$C69</f>
        <v>0</v>
      </c>
      <c r="BZI69" s="825">
        <f t="shared" ref="BZI69" si="25593">BZI60*$C$65*$C69</f>
        <v>0</v>
      </c>
      <c r="BZK69" s="825">
        <f t="shared" ref="BZK69" si="25594">BZK60*$C$65*$C69</f>
        <v>0</v>
      </c>
      <c r="BZM69" s="825">
        <f t="shared" ref="BZM69" si="25595">BZM60*$C$65*$C69</f>
        <v>0</v>
      </c>
      <c r="BZO69" s="825">
        <f t="shared" ref="BZO69" si="25596">BZO60*$C$65*$C69</f>
        <v>0</v>
      </c>
      <c r="BZQ69" s="825">
        <f t="shared" ref="BZQ69" si="25597">BZQ60*$C$65*$C69</f>
        <v>0</v>
      </c>
      <c r="BZS69" s="825">
        <f t="shared" ref="BZS69" si="25598">BZS60*$C$65*$C69</f>
        <v>0</v>
      </c>
      <c r="BZU69" s="825">
        <f t="shared" ref="BZU69" si="25599">BZU60*$C$65*$C69</f>
        <v>0</v>
      </c>
      <c r="BZW69" s="825">
        <f t="shared" ref="BZW69" si="25600">BZW60*$C$65*$C69</f>
        <v>0</v>
      </c>
      <c r="BZY69" s="825">
        <f t="shared" ref="BZY69" si="25601">BZY60*$C$65*$C69</f>
        <v>0</v>
      </c>
      <c r="CAA69" s="825">
        <f t="shared" ref="CAA69" si="25602">CAA60*$C$65*$C69</f>
        <v>0</v>
      </c>
      <c r="CAC69" s="825">
        <f t="shared" ref="CAC69" si="25603">CAC60*$C$65*$C69</f>
        <v>0</v>
      </c>
      <c r="CAE69" s="825">
        <f t="shared" ref="CAE69" si="25604">CAE60*$C$65*$C69</f>
        <v>0</v>
      </c>
      <c r="CAG69" s="825">
        <f t="shared" ref="CAG69" si="25605">CAG60*$C$65*$C69</f>
        <v>0</v>
      </c>
      <c r="CAI69" s="825">
        <f t="shared" ref="CAI69" si="25606">CAI60*$C$65*$C69</f>
        <v>0</v>
      </c>
      <c r="CAK69" s="825">
        <f t="shared" ref="CAK69" si="25607">CAK60*$C$65*$C69</f>
        <v>0</v>
      </c>
      <c r="CAM69" s="825">
        <f t="shared" ref="CAM69" si="25608">CAM60*$C$65*$C69</f>
        <v>0</v>
      </c>
      <c r="CAO69" s="825">
        <f t="shared" ref="CAO69" si="25609">CAO60*$C$65*$C69</f>
        <v>0</v>
      </c>
      <c r="CAQ69" s="825">
        <f t="shared" ref="CAQ69" si="25610">CAQ60*$C$65*$C69</f>
        <v>0</v>
      </c>
      <c r="CAS69" s="825">
        <f t="shared" ref="CAS69" si="25611">CAS60*$C$65*$C69</f>
        <v>0</v>
      </c>
      <c r="CAU69" s="825">
        <f t="shared" ref="CAU69" si="25612">CAU60*$C$65*$C69</f>
        <v>0</v>
      </c>
      <c r="CAW69" s="825">
        <f t="shared" ref="CAW69" si="25613">CAW60*$C$65*$C69</f>
        <v>0</v>
      </c>
      <c r="CAY69" s="825">
        <f t="shared" ref="CAY69" si="25614">CAY60*$C$65*$C69</f>
        <v>0</v>
      </c>
      <c r="CBA69" s="825">
        <f t="shared" ref="CBA69" si="25615">CBA60*$C$65*$C69</f>
        <v>0</v>
      </c>
      <c r="CBC69" s="825">
        <f t="shared" ref="CBC69" si="25616">CBC60*$C$65*$C69</f>
        <v>0</v>
      </c>
      <c r="CBE69" s="825">
        <f t="shared" ref="CBE69" si="25617">CBE60*$C$65*$C69</f>
        <v>0</v>
      </c>
      <c r="CBG69" s="825">
        <f t="shared" ref="CBG69" si="25618">CBG60*$C$65*$C69</f>
        <v>0</v>
      </c>
      <c r="CBI69" s="825">
        <f t="shared" ref="CBI69" si="25619">CBI60*$C$65*$C69</f>
        <v>0</v>
      </c>
      <c r="CBK69" s="825">
        <f t="shared" ref="CBK69" si="25620">CBK60*$C$65*$C69</f>
        <v>0</v>
      </c>
      <c r="CBM69" s="825">
        <f t="shared" ref="CBM69" si="25621">CBM60*$C$65*$C69</f>
        <v>0</v>
      </c>
      <c r="CBO69" s="825">
        <f t="shared" ref="CBO69" si="25622">CBO60*$C$65*$C69</f>
        <v>0</v>
      </c>
      <c r="CBQ69" s="825">
        <f t="shared" ref="CBQ69" si="25623">CBQ60*$C$65*$C69</f>
        <v>0</v>
      </c>
      <c r="CBS69" s="825">
        <f t="shared" ref="CBS69" si="25624">CBS60*$C$65*$C69</f>
        <v>0</v>
      </c>
      <c r="CBU69" s="825">
        <f t="shared" ref="CBU69" si="25625">CBU60*$C$65*$C69</f>
        <v>0</v>
      </c>
      <c r="CBW69" s="825">
        <f t="shared" ref="CBW69" si="25626">CBW60*$C$65*$C69</f>
        <v>0</v>
      </c>
      <c r="CBY69" s="825">
        <f t="shared" ref="CBY69" si="25627">CBY60*$C$65*$C69</f>
        <v>0</v>
      </c>
      <c r="CCA69" s="825">
        <f t="shared" ref="CCA69" si="25628">CCA60*$C$65*$C69</f>
        <v>0</v>
      </c>
      <c r="CCC69" s="825">
        <f t="shared" ref="CCC69" si="25629">CCC60*$C$65*$C69</f>
        <v>0</v>
      </c>
      <c r="CCE69" s="825">
        <f t="shared" ref="CCE69" si="25630">CCE60*$C$65*$C69</f>
        <v>0</v>
      </c>
      <c r="CCG69" s="825">
        <f t="shared" ref="CCG69" si="25631">CCG60*$C$65*$C69</f>
        <v>0</v>
      </c>
      <c r="CCI69" s="825">
        <f t="shared" ref="CCI69" si="25632">CCI60*$C$65*$C69</f>
        <v>0</v>
      </c>
      <c r="CCK69" s="825">
        <f t="shared" ref="CCK69" si="25633">CCK60*$C$65*$C69</f>
        <v>0</v>
      </c>
      <c r="CCM69" s="825">
        <f t="shared" ref="CCM69" si="25634">CCM60*$C$65*$C69</f>
        <v>0</v>
      </c>
      <c r="CCO69" s="825">
        <f t="shared" ref="CCO69" si="25635">CCO60*$C$65*$C69</f>
        <v>0</v>
      </c>
      <c r="CCQ69" s="825">
        <f t="shared" ref="CCQ69" si="25636">CCQ60*$C$65*$C69</f>
        <v>0</v>
      </c>
      <c r="CCS69" s="825">
        <f t="shared" ref="CCS69" si="25637">CCS60*$C$65*$C69</f>
        <v>0</v>
      </c>
      <c r="CCU69" s="825">
        <f t="shared" ref="CCU69" si="25638">CCU60*$C$65*$C69</f>
        <v>0</v>
      </c>
      <c r="CCW69" s="825">
        <f t="shared" ref="CCW69" si="25639">CCW60*$C$65*$C69</f>
        <v>0</v>
      </c>
      <c r="CCY69" s="825">
        <f t="shared" ref="CCY69" si="25640">CCY60*$C$65*$C69</f>
        <v>0</v>
      </c>
      <c r="CDA69" s="825">
        <f t="shared" ref="CDA69" si="25641">CDA60*$C$65*$C69</f>
        <v>0</v>
      </c>
      <c r="CDC69" s="825">
        <f t="shared" ref="CDC69" si="25642">CDC60*$C$65*$C69</f>
        <v>0</v>
      </c>
      <c r="CDE69" s="825">
        <f t="shared" ref="CDE69" si="25643">CDE60*$C$65*$C69</f>
        <v>0</v>
      </c>
      <c r="CDG69" s="825">
        <f t="shared" ref="CDG69" si="25644">CDG60*$C$65*$C69</f>
        <v>0</v>
      </c>
      <c r="CDI69" s="825">
        <f t="shared" ref="CDI69" si="25645">CDI60*$C$65*$C69</f>
        <v>0</v>
      </c>
      <c r="CDK69" s="825">
        <f t="shared" ref="CDK69" si="25646">CDK60*$C$65*$C69</f>
        <v>0</v>
      </c>
      <c r="CDM69" s="825">
        <f t="shared" ref="CDM69" si="25647">CDM60*$C$65*$C69</f>
        <v>0</v>
      </c>
      <c r="CDO69" s="825">
        <f t="shared" ref="CDO69" si="25648">CDO60*$C$65*$C69</f>
        <v>0</v>
      </c>
      <c r="CDQ69" s="825">
        <f t="shared" ref="CDQ69" si="25649">CDQ60*$C$65*$C69</f>
        <v>0</v>
      </c>
      <c r="CDS69" s="825">
        <f t="shared" ref="CDS69" si="25650">CDS60*$C$65*$C69</f>
        <v>0</v>
      </c>
      <c r="CDU69" s="825">
        <f t="shared" ref="CDU69" si="25651">CDU60*$C$65*$C69</f>
        <v>0</v>
      </c>
      <c r="CDW69" s="825">
        <f t="shared" ref="CDW69" si="25652">CDW60*$C$65*$C69</f>
        <v>0</v>
      </c>
      <c r="CDY69" s="825">
        <f t="shared" ref="CDY69" si="25653">CDY60*$C$65*$C69</f>
        <v>0</v>
      </c>
      <c r="CEA69" s="825">
        <f t="shared" ref="CEA69" si="25654">CEA60*$C$65*$C69</f>
        <v>0</v>
      </c>
      <c r="CEC69" s="825">
        <f t="shared" ref="CEC69" si="25655">CEC60*$C$65*$C69</f>
        <v>0</v>
      </c>
      <c r="CEE69" s="825">
        <f t="shared" ref="CEE69" si="25656">CEE60*$C$65*$C69</f>
        <v>0</v>
      </c>
      <c r="CEG69" s="825">
        <f t="shared" ref="CEG69" si="25657">CEG60*$C$65*$C69</f>
        <v>0</v>
      </c>
      <c r="CEI69" s="825">
        <f t="shared" ref="CEI69" si="25658">CEI60*$C$65*$C69</f>
        <v>0</v>
      </c>
      <c r="CEK69" s="825">
        <f t="shared" ref="CEK69" si="25659">CEK60*$C$65*$C69</f>
        <v>0</v>
      </c>
      <c r="CEM69" s="825">
        <f t="shared" ref="CEM69" si="25660">CEM60*$C$65*$C69</f>
        <v>0</v>
      </c>
      <c r="CEO69" s="825">
        <f t="shared" ref="CEO69" si="25661">CEO60*$C$65*$C69</f>
        <v>0</v>
      </c>
      <c r="CEQ69" s="825">
        <f t="shared" ref="CEQ69" si="25662">CEQ60*$C$65*$C69</f>
        <v>0</v>
      </c>
      <c r="CES69" s="825">
        <f t="shared" ref="CES69" si="25663">CES60*$C$65*$C69</f>
        <v>0</v>
      </c>
      <c r="CEU69" s="825">
        <f t="shared" ref="CEU69" si="25664">CEU60*$C$65*$C69</f>
        <v>0</v>
      </c>
      <c r="CEW69" s="825">
        <f t="shared" ref="CEW69" si="25665">CEW60*$C$65*$C69</f>
        <v>0</v>
      </c>
      <c r="CEY69" s="825">
        <f t="shared" ref="CEY69" si="25666">CEY60*$C$65*$C69</f>
        <v>0</v>
      </c>
      <c r="CFA69" s="825">
        <f t="shared" ref="CFA69" si="25667">CFA60*$C$65*$C69</f>
        <v>0</v>
      </c>
      <c r="CFC69" s="825">
        <f t="shared" ref="CFC69" si="25668">CFC60*$C$65*$C69</f>
        <v>0</v>
      </c>
      <c r="CFE69" s="825">
        <f t="shared" ref="CFE69" si="25669">CFE60*$C$65*$C69</f>
        <v>0</v>
      </c>
      <c r="CFG69" s="825">
        <f t="shared" ref="CFG69" si="25670">CFG60*$C$65*$C69</f>
        <v>0</v>
      </c>
      <c r="CFI69" s="825">
        <f t="shared" ref="CFI69" si="25671">CFI60*$C$65*$C69</f>
        <v>0</v>
      </c>
      <c r="CFK69" s="825">
        <f t="shared" ref="CFK69" si="25672">CFK60*$C$65*$C69</f>
        <v>0</v>
      </c>
      <c r="CFM69" s="825">
        <f t="shared" ref="CFM69" si="25673">CFM60*$C$65*$C69</f>
        <v>0</v>
      </c>
      <c r="CFO69" s="825">
        <f t="shared" ref="CFO69" si="25674">CFO60*$C$65*$C69</f>
        <v>0</v>
      </c>
      <c r="CFQ69" s="825">
        <f t="shared" ref="CFQ69" si="25675">CFQ60*$C$65*$C69</f>
        <v>0</v>
      </c>
      <c r="CFS69" s="825">
        <f t="shared" ref="CFS69" si="25676">CFS60*$C$65*$C69</f>
        <v>0</v>
      </c>
      <c r="CFU69" s="825">
        <f t="shared" ref="CFU69" si="25677">CFU60*$C$65*$C69</f>
        <v>0</v>
      </c>
      <c r="CFW69" s="825">
        <f t="shared" ref="CFW69" si="25678">CFW60*$C$65*$C69</f>
        <v>0</v>
      </c>
      <c r="CFY69" s="825">
        <f t="shared" ref="CFY69" si="25679">CFY60*$C$65*$C69</f>
        <v>0</v>
      </c>
      <c r="CGA69" s="825">
        <f t="shared" ref="CGA69" si="25680">CGA60*$C$65*$C69</f>
        <v>0</v>
      </c>
      <c r="CGC69" s="825">
        <f t="shared" ref="CGC69" si="25681">CGC60*$C$65*$C69</f>
        <v>0</v>
      </c>
      <c r="CGE69" s="825">
        <f t="shared" ref="CGE69" si="25682">CGE60*$C$65*$C69</f>
        <v>0</v>
      </c>
      <c r="CGG69" s="825">
        <f t="shared" ref="CGG69" si="25683">CGG60*$C$65*$C69</f>
        <v>0</v>
      </c>
      <c r="CGI69" s="825">
        <f t="shared" ref="CGI69" si="25684">CGI60*$C$65*$C69</f>
        <v>0</v>
      </c>
      <c r="CGK69" s="825">
        <f t="shared" ref="CGK69" si="25685">CGK60*$C$65*$C69</f>
        <v>0</v>
      </c>
      <c r="CGM69" s="825">
        <f t="shared" ref="CGM69" si="25686">CGM60*$C$65*$C69</f>
        <v>0</v>
      </c>
      <c r="CGO69" s="825">
        <f t="shared" ref="CGO69" si="25687">CGO60*$C$65*$C69</f>
        <v>0</v>
      </c>
      <c r="CGQ69" s="825">
        <f t="shared" ref="CGQ69" si="25688">CGQ60*$C$65*$C69</f>
        <v>0</v>
      </c>
      <c r="CGS69" s="825">
        <f t="shared" ref="CGS69" si="25689">CGS60*$C$65*$C69</f>
        <v>0</v>
      </c>
      <c r="CGU69" s="825">
        <f t="shared" ref="CGU69" si="25690">CGU60*$C$65*$C69</f>
        <v>0</v>
      </c>
      <c r="CGW69" s="825">
        <f t="shared" ref="CGW69" si="25691">CGW60*$C$65*$C69</f>
        <v>0</v>
      </c>
      <c r="CGY69" s="825">
        <f t="shared" ref="CGY69" si="25692">CGY60*$C$65*$C69</f>
        <v>0</v>
      </c>
      <c r="CHA69" s="825">
        <f t="shared" ref="CHA69" si="25693">CHA60*$C$65*$C69</f>
        <v>0</v>
      </c>
      <c r="CHC69" s="825">
        <f t="shared" ref="CHC69" si="25694">CHC60*$C$65*$C69</f>
        <v>0</v>
      </c>
      <c r="CHE69" s="825">
        <f t="shared" ref="CHE69" si="25695">CHE60*$C$65*$C69</f>
        <v>0</v>
      </c>
      <c r="CHG69" s="825">
        <f t="shared" ref="CHG69" si="25696">CHG60*$C$65*$C69</f>
        <v>0</v>
      </c>
      <c r="CHI69" s="825">
        <f t="shared" ref="CHI69" si="25697">CHI60*$C$65*$C69</f>
        <v>0</v>
      </c>
      <c r="CHK69" s="825">
        <f t="shared" ref="CHK69" si="25698">CHK60*$C$65*$C69</f>
        <v>0</v>
      </c>
      <c r="CHM69" s="825">
        <f t="shared" ref="CHM69" si="25699">CHM60*$C$65*$C69</f>
        <v>0</v>
      </c>
      <c r="CHO69" s="825">
        <f t="shared" ref="CHO69" si="25700">CHO60*$C$65*$C69</f>
        <v>0</v>
      </c>
      <c r="CHQ69" s="825">
        <f t="shared" ref="CHQ69" si="25701">CHQ60*$C$65*$C69</f>
        <v>0</v>
      </c>
      <c r="CHS69" s="825">
        <f t="shared" ref="CHS69" si="25702">CHS60*$C$65*$C69</f>
        <v>0</v>
      </c>
      <c r="CHU69" s="825">
        <f t="shared" ref="CHU69" si="25703">CHU60*$C$65*$C69</f>
        <v>0</v>
      </c>
      <c r="CHW69" s="825">
        <f t="shared" ref="CHW69" si="25704">CHW60*$C$65*$C69</f>
        <v>0</v>
      </c>
      <c r="CHY69" s="825">
        <f t="shared" ref="CHY69" si="25705">CHY60*$C$65*$C69</f>
        <v>0</v>
      </c>
      <c r="CIA69" s="825">
        <f t="shared" ref="CIA69" si="25706">CIA60*$C$65*$C69</f>
        <v>0</v>
      </c>
      <c r="CIC69" s="825">
        <f t="shared" ref="CIC69" si="25707">CIC60*$C$65*$C69</f>
        <v>0</v>
      </c>
      <c r="CIE69" s="825">
        <f t="shared" ref="CIE69" si="25708">CIE60*$C$65*$C69</f>
        <v>0</v>
      </c>
      <c r="CIG69" s="825">
        <f t="shared" ref="CIG69" si="25709">CIG60*$C$65*$C69</f>
        <v>0</v>
      </c>
      <c r="CII69" s="825">
        <f t="shared" ref="CII69" si="25710">CII60*$C$65*$C69</f>
        <v>0</v>
      </c>
      <c r="CIK69" s="825">
        <f t="shared" ref="CIK69" si="25711">CIK60*$C$65*$C69</f>
        <v>0</v>
      </c>
      <c r="CIM69" s="825">
        <f t="shared" ref="CIM69" si="25712">CIM60*$C$65*$C69</f>
        <v>0</v>
      </c>
      <c r="CIO69" s="825">
        <f t="shared" ref="CIO69" si="25713">CIO60*$C$65*$C69</f>
        <v>0</v>
      </c>
      <c r="CIQ69" s="825">
        <f t="shared" ref="CIQ69" si="25714">CIQ60*$C$65*$C69</f>
        <v>0</v>
      </c>
      <c r="CIS69" s="825">
        <f t="shared" ref="CIS69" si="25715">CIS60*$C$65*$C69</f>
        <v>0</v>
      </c>
      <c r="CIU69" s="825">
        <f t="shared" ref="CIU69" si="25716">CIU60*$C$65*$C69</f>
        <v>0</v>
      </c>
      <c r="CIW69" s="825">
        <f t="shared" ref="CIW69" si="25717">CIW60*$C$65*$C69</f>
        <v>0</v>
      </c>
      <c r="CIY69" s="825">
        <f t="shared" ref="CIY69" si="25718">CIY60*$C$65*$C69</f>
        <v>0</v>
      </c>
      <c r="CJA69" s="825">
        <f t="shared" ref="CJA69" si="25719">CJA60*$C$65*$C69</f>
        <v>0</v>
      </c>
      <c r="CJC69" s="825">
        <f t="shared" ref="CJC69" si="25720">CJC60*$C$65*$C69</f>
        <v>0</v>
      </c>
      <c r="CJE69" s="825">
        <f t="shared" ref="CJE69" si="25721">CJE60*$C$65*$C69</f>
        <v>0</v>
      </c>
      <c r="CJG69" s="825">
        <f t="shared" ref="CJG69" si="25722">CJG60*$C$65*$C69</f>
        <v>0</v>
      </c>
      <c r="CJI69" s="825">
        <f t="shared" ref="CJI69" si="25723">CJI60*$C$65*$C69</f>
        <v>0</v>
      </c>
      <c r="CJK69" s="825">
        <f t="shared" ref="CJK69" si="25724">CJK60*$C$65*$C69</f>
        <v>0</v>
      </c>
      <c r="CJM69" s="825">
        <f t="shared" ref="CJM69" si="25725">CJM60*$C$65*$C69</f>
        <v>0</v>
      </c>
      <c r="CJO69" s="825">
        <f t="shared" ref="CJO69" si="25726">CJO60*$C$65*$C69</f>
        <v>0</v>
      </c>
      <c r="CJQ69" s="825">
        <f t="shared" ref="CJQ69" si="25727">CJQ60*$C$65*$C69</f>
        <v>0</v>
      </c>
      <c r="CJS69" s="825">
        <f t="shared" ref="CJS69" si="25728">CJS60*$C$65*$C69</f>
        <v>0</v>
      </c>
      <c r="CJU69" s="825">
        <f t="shared" ref="CJU69" si="25729">CJU60*$C$65*$C69</f>
        <v>0</v>
      </c>
      <c r="CJW69" s="825">
        <f t="shared" ref="CJW69" si="25730">CJW60*$C$65*$C69</f>
        <v>0</v>
      </c>
      <c r="CJY69" s="825">
        <f t="shared" ref="CJY69" si="25731">CJY60*$C$65*$C69</f>
        <v>0</v>
      </c>
      <c r="CKA69" s="825">
        <f t="shared" ref="CKA69" si="25732">CKA60*$C$65*$C69</f>
        <v>0</v>
      </c>
      <c r="CKC69" s="825">
        <f t="shared" ref="CKC69" si="25733">CKC60*$C$65*$C69</f>
        <v>0</v>
      </c>
      <c r="CKE69" s="825">
        <f t="shared" ref="CKE69" si="25734">CKE60*$C$65*$C69</f>
        <v>0</v>
      </c>
      <c r="CKG69" s="825">
        <f t="shared" ref="CKG69" si="25735">CKG60*$C$65*$C69</f>
        <v>0</v>
      </c>
      <c r="CKI69" s="825">
        <f t="shared" ref="CKI69" si="25736">CKI60*$C$65*$C69</f>
        <v>0</v>
      </c>
      <c r="CKK69" s="825">
        <f t="shared" ref="CKK69" si="25737">CKK60*$C$65*$C69</f>
        <v>0</v>
      </c>
      <c r="CKM69" s="825">
        <f t="shared" ref="CKM69" si="25738">CKM60*$C$65*$C69</f>
        <v>0</v>
      </c>
      <c r="CKO69" s="825">
        <f t="shared" ref="CKO69" si="25739">CKO60*$C$65*$C69</f>
        <v>0</v>
      </c>
      <c r="CKQ69" s="825">
        <f t="shared" ref="CKQ69" si="25740">CKQ60*$C$65*$C69</f>
        <v>0</v>
      </c>
      <c r="CKS69" s="825">
        <f t="shared" ref="CKS69" si="25741">CKS60*$C$65*$C69</f>
        <v>0</v>
      </c>
      <c r="CKU69" s="825">
        <f t="shared" ref="CKU69" si="25742">CKU60*$C$65*$C69</f>
        <v>0</v>
      </c>
      <c r="CKW69" s="825">
        <f t="shared" ref="CKW69" si="25743">CKW60*$C$65*$C69</f>
        <v>0</v>
      </c>
      <c r="CKY69" s="825">
        <f t="shared" ref="CKY69" si="25744">CKY60*$C$65*$C69</f>
        <v>0</v>
      </c>
      <c r="CLA69" s="825">
        <f t="shared" ref="CLA69" si="25745">CLA60*$C$65*$C69</f>
        <v>0</v>
      </c>
      <c r="CLC69" s="825">
        <f t="shared" ref="CLC69" si="25746">CLC60*$C$65*$C69</f>
        <v>0</v>
      </c>
      <c r="CLE69" s="825">
        <f t="shared" ref="CLE69" si="25747">CLE60*$C$65*$C69</f>
        <v>0</v>
      </c>
      <c r="CLG69" s="825">
        <f t="shared" ref="CLG69" si="25748">CLG60*$C$65*$C69</f>
        <v>0</v>
      </c>
      <c r="CLI69" s="825">
        <f t="shared" ref="CLI69" si="25749">CLI60*$C$65*$C69</f>
        <v>0</v>
      </c>
      <c r="CLK69" s="825">
        <f t="shared" ref="CLK69" si="25750">CLK60*$C$65*$C69</f>
        <v>0</v>
      </c>
      <c r="CLM69" s="825">
        <f t="shared" ref="CLM69" si="25751">CLM60*$C$65*$C69</f>
        <v>0</v>
      </c>
      <c r="CLO69" s="825">
        <f t="shared" ref="CLO69" si="25752">CLO60*$C$65*$C69</f>
        <v>0</v>
      </c>
      <c r="CLQ69" s="825">
        <f t="shared" ref="CLQ69" si="25753">CLQ60*$C$65*$C69</f>
        <v>0</v>
      </c>
      <c r="CLS69" s="825">
        <f t="shared" ref="CLS69" si="25754">CLS60*$C$65*$C69</f>
        <v>0</v>
      </c>
      <c r="CLU69" s="825">
        <f t="shared" ref="CLU69" si="25755">CLU60*$C$65*$C69</f>
        <v>0</v>
      </c>
      <c r="CLW69" s="825">
        <f t="shared" ref="CLW69" si="25756">CLW60*$C$65*$C69</f>
        <v>0</v>
      </c>
      <c r="CLY69" s="825">
        <f t="shared" ref="CLY69" si="25757">CLY60*$C$65*$C69</f>
        <v>0</v>
      </c>
      <c r="CMA69" s="825">
        <f t="shared" ref="CMA69" si="25758">CMA60*$C$65*$C69</f>
        <v>0</v>
      </c>
      <c r="CMC69" s="825">
        <f t="shared" ref="CMC69" si="25759">CMC60*$C$65*$C69</f>
        <v>0</v>
      </c>
      <c r="CME69" s="825">
        <f t="shared" ref="CME69" si="25760">CME60*$C$65*$C69</f>
        <v>0</v>
      </c>
      <c r="CMG69" s="825">
        <f t="shared" ref="CMG69" si="25761">CMG60*$C$65*$C69</f>
        <v>0</v>
      </c>
      <c r="CMI69" s="825">
        <f t="shared" ref="CMI69" si="25762">CMI60*$C$65*$C69</f>
        <v>0</v>
      </c>
      <c r="CMK69" s="825">
        <f t="shared" ref="CMK69" si="25763">CMK60*$C$65*$C69</f>
        <v>0</v>
      </c>
      <c r="CMM69" s="825">
        <f t="shared" ref="CMM69" si="25764">CMM60*$C$65*$C69</f>
        <v>0</v>
      </c>
      <c r="CMO69" s="825">
        <f t="shared" ref="CMO69" si="25765">CMO60*$C$65*$C69</f>
        <v>0</v>
      </c>
      <c r="CMQ69" s="825">
        <f t="shared" ref="CMQ69" si="25766">CMQ60*$C$65*$C69</f>
        <v>0</v>
      </c>
      <c r="CMS69" s="825">
        <f t="shared" ref="CMS69" si="25767">CMS60*$C$65*$C69</f>
        <v>0</v>
      </c>
      <c r="CMU69" s="825">
        <f t="shared" ref="CMU69" si="25768">CMU60*$C$65*$C69</f>
        <v>0</v>
      </c>
      <c r="CMW69" s="825">
        <f t="shared" ref="CMW69" si="25769">CMW60*$C$65*$C69</f>
        <v>0</v>
      </c>
      <c r="CMY69" s="825">
        <f t="shared" ref="CMY69" si="25770">CMY60*$C$65*$C69</f>
        <v>0</v>
      </c>
      <c r="CNA69" s="825">
        <f t="shared" ref="CNA69" si="25771">CNA60*$C$65*$C69</f>
        <v>0</v>
      </c>
      <c r="CNC69" s="825">
        <f t="shared" ref="CNC69" si="25772">CNC60*$C$65*$C69</f>
        <v>0</v>
      </c>
      <c r="CNE69" s="825">
        <f t="shared" ref="CNE69" si="25773">CNE60*$C$65*$C69</f>
        <v>0</v>
      </c>
      <c r="CNG69" s="825">
        <f t="shared" ref="CNG69" si="25774">CNG60*$C$65*$C69</f>
        <v>0</v>
      </c>
      <c r="CNI69" s="825">
        <f t="shared" ref="CNI69" si="25775">CNI60*$C$65*$C69</f>
        <v>0</v>
      </c>
      <c r="CNK69" s="825">
        <f t="shared" ref="CNK69" si="25776">CNK60*$C$65*$C69</f>
        <v>0</v>
      </c>
      <c r="CNM69" s="825">
        <f t="shared" ref="CNM69" si="25777">CNM60*$C$65*$C69</f>
        <v>0</v>
      </c>
      <c r="CNO69" s="825">
        <f t="shared" ref="CNO69" si="25778">CNO60*$C$65*$C69</f>
        <v>0</v>
      </c>
      <c r="CNQ69" s="825">
        <f t="shared" ref="CNQ69" si="25779">CNQ60*$C$65*$C69</f>
        <v>0</v>
      </c>
      <c r="CNS69" s="825">
        <f t="shared" ref="CNS69" si="25780">CNS60*$C$65*$C69</f>
        <v>0</v>
      </c>
      <c r="CNU69" s="825">
        <f t="shared" ref="CNU69" si="25781">CNU60*$C$65*$C69</f>
        <v>0</v>
      </c>
      <c r="CNW69" s="825">
        <f t="shared" ref="CNW69" si="25782">CNW60*$C$65*$C69</f>
        <v>0</v>
      </c>
      <c r="CNY69" s="825">
        <f t="shared" ref="CNY69" si="25783">CNY60*$C$65*$C69</f>
        <v>0</v>
      </c>
      <c r="COA69" s="825">
        <f t="shared" ref="COA69" si="25784">COA60*$C$65*$C69</f>
        <v>0</v>
      </c>
      <c r="COC69" s="825">
        <f t="shared" ref="COC69" si="25785">COC60*$C$65*$C69</f>
        <v>0</v>
      </c>
      <c r="COE69" s="825">
        <f t="shared" ref="COE69" si="25786">COE60*$C$65*$C69</f>
        <v>0</v>
      </c>
      <c r="COG69" s="825">
        <f t="shared" ref="COG69" si="25787">COG60*$C$65*$C69</f>
        <v>0</v>
      </c>
      <c r="COI69" s="825">
        <f t="shared" ref="COI69" si="25788">COI60*$C$65*$C69</f>
        <v>0</v>
      </c>
      <c r="COK69" s="825">
        <f t="shared" ref="COK69" si="25789">COK60*$C$65*$C69</f>
        <v>0</v>
      </c>
      <c r="COM69" s="825">
        <f t="shared" ref="COM69" si="25790">COM60*$C$65*$C69</f>
        <v>0</v>
      </c>
      <c r="COO69" s="825">
        <f t="shared" ref="COO69" si="25791">COO60*$C$65*$C69</f>
        <v>0</v>
      </c>
      <c r="COQ69" s="825">
        <f t="shared" ref="COQ69" si="25792">COQ60*$C$65*$C69</f>
        <v>0</v>
      </c>
      <c r="COS69" s="825">
        <f t="shared" ref="COS69" si="25793">COS60*$C$65*$C69</f>
        <v>0</v>
      </c>
      <c r="COU69" s="825">
        <f t="shared" ref="COU69" si="25794">COU60*$C$65*$C69</f>
        <v>0</v>
      </c>
      <c r="COW69" s="825">
        <f t="shared" ref="COW69" si="25795">COW60*$C$65*$C69</f>
        <v>0</v>
      </c>
      <c r="COY69" s="825">
        <f t="shared" ref="COY69" si="25796">COY60*$C$65*$C69</f>
        <v>0</v>
      </c>
      <c r="CPA69" s="825">
        <f t="shared" ref="CPA69" si="25797">CPA60*$C$65*$C69</f>
        <v>0</v>
      </c>
      <c r="CPC69" s="825">
        <f t="shared" ref="CPC69" si="25798">CPC60*$C$65*$C69</f>
        <v>0</v>
      </c>
      <c r="CPE69" s="825">
        <f t="shared" ref="CPE69" si="25799">CPE60*$C$65*$C69</f>
        <v>0</v>
      </c>
      <c r="CPG69" s="825">
        <f t="shared" ref="CPG69" si="25800">CPG60*$C$65*$C69</f>
        <v>0</v>
      </c>
      <c r="CPI69" s="825">
        <f t="shared" ref="CPI69" si="25801">CPI60*$C$65*$C69</f>
        <v>0</v>
      </c>
      <c r="CPK69" s="825">
        <f t="shared" ref="CPK69" si="25802">CPK60*$C$65*$C69</f>
        <v>0</v>
      </c>
      <c r="CPM69" s="825">
        <f t="shared" ref="CPM69" si="25803">CPM60*$C$65*$C69</f>
        <v>0</v>
      </c>
      <c r="CPO69" s="825">
        <f t="shared" ref="CPO69" si="25804">CPO60*$C$65*$C69</f>
        <v>0</v>
      </c>
      <c r="CPQ69" s="825">
        <f t="shared" ref="CPQ69" si="25805">CPQ60*$C$65*$C69</f>
        <v>0</v>
      </c>
      <c r="CPS69" s="825">
        <f t="shared" ref="CPS69" si="25806">CPS60*$C$65*$C69</f>
        <v>0</v>
      </c>
      <c r="CPU69" s="825">
        <f t="shared" ref="CPU69" si="25807">CPU60*$C$65*$C69</f>
        <v>0</v>
      </c>
      <c r="CPW69" s="825">
        <f t="shared" ref="CPW69" si="25808">CPW60*$C$65*$C69</f>
        <v>0</v>
      </c>
      <c r="CPY69" s="825">
        <f t="shared" ref="CPY69" si="25809">CPY60*$C$65*$C69</f>
        <v>0</v>
      </c>
      <c r="CQA69" s="825">
        <f t="shared" ref="CQA69" si="25810">CQA60*$C$65*$C69</f>
        <v>0</v>
      </c>
      <c r="CQC69" s="825">
        <f t="shared" ref="CQC69" si="25811">CQC60*$C$65*$C69</f>
        <v>0</v>
      </c>
      <c r="CQE69" s="825">
        <f t="shared" ref="CQE69" si="25812">CQE60*$C$65*$C69</f>
        <v>0</v>
      </c>
      <c r="CQG69" s="825">
        <f t="shared" ref="CQG69" si="25813">CQG60*$C$65*$C69</f>
        <v>0</v>
      </c>
      <c r="CQI69" s="825">
        <f t="shared" ref="CQI69" si="25814">CQI60*$C$65*$C69</f>
        <v>0</v>
      </c>
      <c r="CQK69" s="825">
        <f t="shared" ref="CQK69" si="25815">CQK60*$C$65*$C69</f>
        <v>0</v>
      </c>
      <c r="CQM69" s="825">
        <f t="shared" ref="CQM69" si="25816">CQM60*$C$65*$C69</f>
        <v>0</v>
      </c>
      <c r="CQO69" s="825">
        <f t="shared" ref="CQO69" si="25817">CQO60*$C$65*$C69</f>
        <v>0</v>
      </c>
      <c r="CQQ69" s="825">
        <f t="shared" ref="CQQ69" si="25818">CQQ60*$C$65*$C69</f>
        <v>0</v>
      </c>
      <c r="CQS69" s="825">
        <f t="shared" ref="CQS69" si="25819">CQS60*$C$65*$C69</f>
        <v>0</v>
      </c>
      <c r="CQU69" s="825">
        <f t="shared" ref="CQU69" si="25820">CQU60*$C$65*$C69</f>
        <v>0</v>
      </c>
      <c r="CQW69" s="825">
        <f t="shared" ref="CQW69" si="25821">CQW60*$C$65*$C69</f>
        <v>0</v>
      </c>
      <c r="CQY69" s="825">
        <f t="shared" ref="CQY69" si="25822">CQY60*$C$65*$C69</f>
        <v>0</v>
      </c>
      <c r="CRA69" s="825">
        <f t="shared" ref="CRA69" si="25823">CRA60*$C$65*$C69</f>
        <v>0</v>
      </c>
      <c r="CRC69" s="825">
        <f t="shared" ref="CRC69" si="25824">CRC60*$C$65*$C69</f>
        <v>0</v>
      </c>
      <c r="CRE69" s="825">
        <f t="shared" ref="CRE69" si="25825">CRE60*$C$65*$C69</f>
        <v>0</v>
      </c>
      <c r="CRG69" s="825">
        <f t="shared" ref="CRG69" si="25826">CRG60*$C$65*$C69</f>
        <v>0</v>
      </c>
      <c r="CRI69" s="825">
        <f t="shared" ref="CRI69" si="25827">CRI60*$C$65*$C69</f>
        <v>0</v>
      </c>
      <c r="CRK69" s="825">
        <f t="shared" ref="CRK69" si="25828">CRK60*$C$65*$C69</f>
        <v>0</v>
      </c>
      <c r="CRM69" s="825">
        <f t="shared" ref="CRM69" si="25829">CRM60*$C$65*$C69</f>
        <v>0</v>
      </c>
      <c r="CRO69" s="825">
        <f t="shared" ref="CRO69" si="25830">CRO60*$C$65*$C69</f>
        <v>0</v>
      </c>
      <c r="CRQ69" s="825">
        <f t="shared" ref="CRQ69" si="25831">CRQ60*$C$65*$C69</f>
        <v>0</v>
      </c>
      <c r="CRS69" s="825">
        <f t="shared" ref="CRS69" si="25832">CRS60*$C$65*$C69</f>
        <v>0</v>
      </c>
      <c r="CRU69" s="825">
        <f t="shared" ref="CRU69" si="25833">CRU60*$C$65*$C69</f>
        <v>0</v>
      </c>
      <c r="CRW69" s="825">
        <f t="shared" ref="CRW69" si="25834">CRW60*$C$65*$C69</f>
        <v>0</v>
      </c>
      <c r="CRY69" s="825">
        <f t="shared" ref="CRY69" si="25835">CRY60*$C$65*$C69</f>
        <v>0</v>
      </c>
      <c r="CSA69" s="825">
        <f t="shared" ref="CSA69" si="25836">CSA60*$C$65*$C69</f>
        <v>0</v>
      </c>
      <c r="CSC69" s="825">
        <f t="shared" ref="CSC69" si="25837">CSC60*$C$65*$C69</f>
        <v>0</v>
      </c>
      <c r="CSE69" s="825">
        <f t="shared" ref="CSE69" si="25838">CSE60*$C$65*$C69</f>
        <v>0</v>
      </c>
      <c r="CSG69" s="825">
        <f t="shared" ref="CSG69" si="25839">CSG60*$C$65*$C69</f>
        <v>0</v>
      </c>
      <c r="CSI69" s="825">
        <f t="shared" ref="CSI69" si="25840">CSI60*$C$65*$C69</f>
        <v>0</v>
      </c>
      <c r="CSK69" s="825">
        <f t="shared" ref="CSK69" si="25841">CSK60*$C$65*$C69</f>
        <v>0</v>
      </c>
      <c r="CSM69" s="825">
        <f t="shared" ref="CSM69" si="25842">CSM60*$C$65*$C69</f>
        <v>0</v>
      </c>
      <c r="CSO69" s="825">
        <f t="shared" ref="CSO69" si="25843">CSO60*$C$65*$C69</f>
        <v>0</v>
      </c>
      <c r="CSQ69" s="825">
        <f t="shared" ref="CSQ69" si="25844">CSQ60*$C$65*$C69</f>
        <v>0</v>
      </c>
      <c r="CSS69" s="825">
        <f t="shared" ref="CSS69" si="25845">CSS60*$C$65*$C69</f>
        <v>0</v>
      </c>
      <c r="CSU69" s="825">
        <f t="shared" ref="CSU69" si="25846">CSU60*$C$65*$C69</f>
        <v>0</v>
      </c>
      <c r="CSW69" s="825">
        <f t="shared" ref="CSW69" si="25847">CSW60*$C$65*$C69</f>
        <v>0</v>
      </c>
      <c r="CSY69" s="825">
        <f t="shared" ref="CSY69" si="25848">CSY60*$C$65*$C69</f>
        <v>0</v>
      </c>
      <c r="CTA69" s="825">
        <f t="shared" ref="CTA69" si="25849">CTA60*$C$65*$C69</f>
        <v>0</v>
      </c>
      <c r="CTC69" s="825">
        <f t="shared" ref="CTC69" si="25850">CTC60*$C$65*$C69</f>
        <v>0</v>
      </c>
      <c r="CTE69" s="825">
        <f t="shared" ref="CTE69" si="25851">CTE60*$C$65*$C69</f>
        <v>0</v>
      </c>
      <c r="CTG69" s="825">
        <f t="shared" ref="CTG69" si="25852">CTG60*$C$65*$C69</f>
        <v>0</v>
      </c>
      <c r="CTI69" s="825">
        <f t="shared" ref="CTI69" si="25853">CTI60*$C$65*$C69</f>
        <v>0</v>
      </c>
      <c r="CTK69" s="825">
        <f t="shared" ref="CTK69" si="25854">CTK60*$C$65*$C69</f>
        <v>0</v>
      </c>
      <c r="CTM69" s="825">
        <f t="shared" ref="CTM69" si="25855">CTM60*$C$65*$C69</f>
        <v>0</v>
      </c>
      <c r="CTO69" s="825">
        <f t="shared" ref="CTO69" si="25856">CTO60*$C$65*$C69</f>
        <v>0</v>
      </c>
      <c r="CTQ69" s="825">
        <f t="shared" ref="CTQ69" si="25857">CTQ60*$C$65*$C69</f>
        <v>0</v>
      </c>
      <c r="CTS69" s="825">
        <f t="shared" ref="CTS69" si="25858">CTS60*$C$65*$C69</f>
        <v>0</v>
      </c>
      <c r="CTU69" s="825">
        <f t="shared" ref="CTU69" si="25859">CTU60*$C$65*$C69</f>
        <v>0</v>
      </c>
      <c r="CTW69" s="825">
        <f t="shared" ref="CTW69" si="25860">CTW60*$C$65*$C69</f>
        <v>0</v>
      </c>
      <c r="CTY69" s="825">
        <f t="shared" ref="CTY69" si="25861">CTY60*$C$65*$C69</f>
        <v>0</v>
      </c>
      <c r="CUA69" s="825">
        <f t="shared" ref="CUA69" si="25862">CUA60*$C$65*$C69</f>
        <v>0</v>
      </c>
      <c r="CUC69" s="825">
        <f t="shared" ref="CUC69" si="25863">CUC60*$C$65*$C69</f>
        <v>0</v>
      </c>
      <c r="CUE69" s="825">
        <f t="shared" ref="CUE69" si="25864">CUE60*$C$65*$C69</f>
        <v>0</v>
      </c>
      <c r="CUG69" s="825">
        <f t="shared" ref="CUG69" si="25865">CUG60*$C$65*$C69</f>
        <v>0</v>
      </c>
      <c r="CUI69" s="825">
        <f t="shared" ref="CUI69" si="25866">CUI60*$C$65*$C69</f>
        <v>0</v>
      </c>
      <c r="CUK69" s="825">
        <f t="shared" ref="CUK69" si="25867">CUK60*$C$65*$C69</f>
        <v>0</v>
      </c>
      <c r="CUM69" s="825">
        <f t="shared" ref="CUM69" si="25868">CUM60*$C$65*$C69</f>
        <v>0</v>
      </c>
      <c r="CUO69" s="825">
        <f t="shared" ref="CUO69" si="25869">CUO60*$C$65*$C69</f>
        <v>0</v>
      </c>
      <c r="CUQ69" s="825">
        <f t="shared" ref="CUQ69" si="25870">CUQ60*$C$65*$C69</f>
        <v>0</v>
      </c>
      <c r="CUS69" s="825">
        <f t="shared" ref="CUS69" si="25871">CUS60*$C$65*$C69</f>
        <v>0</v>
      </c>
      <c r="CUU69" s="825">
        <f t="shared" ref="CUU69" si="25872">CUU60*$C$65*$C69</f>
        <v>0</v>
      </c>
      <c r="CUW69" s="825">
        <f t="shared" ref="CUW69" si="25873">CUW60*$C$65*$C69</f>
        <v>0</v>
      </c>
      <c r="CUY69" s="825">
        <f t="shared" ref="CUY69" si="25874">CUY60*$C$65*$C69</f>
        <v>0</v>
      </c>
      <c r="CVA69" s="825">
        <f t="shared" ref="CVA69" si="25875">CVA60*$C$65*$C69</f>
        <v>0</v>
      </c>
      <c r="CVC69" s="825">
        <f t="shared" ref="CVC69" si="25876">CVC60*$C$65*$C69</f>
        <v>0</v>
      </c>
      <c r="CVE69" s="825">
        <f t="shared" ref="CVE69" si="25877">CVE60*$C$65*$C69</f>
        <v>0</v>
      </c>
      <c r="CVG69" s="825">
        <f t="shared" ref="CVG69" si="25878">CVG60*$C$65*$C69</f>
        <v>0</v>
      </c>
      <c r="CVI69" s="825">
        <f t="shared" ref="CVI69" si="25879">CVI60*$C$65*$C69</f>
        <v>0</v>
      </c>
      <c r="CVK69" s="825">
        <f t="shared" ref="CVK69" si="25880">CVK60*$C$65*$C69</f>
        <v>0</v>
      </c>
      <c r="CVM69" s="825">
        <f t="shared" ref="CVM69" si="25881">CVM60*$C$65*$C69</f>
        <v>0</v>
      </c>
      <c r="CVO69" s="825">
        <f t="shared" ref="CVO69" si="25882">CVO60*$C$65*$C69</f>
        <v>0</v>
      </c>
      <c r="CVQ69" s="825">
        <f t="shared" ref="CVQ69" si="25883">CVQ60*$C$65*$C69</f>
        <v>0</v>
      </c>
      <c r="CVS69" s="825">
        <f t="shared" ref="CVS69" si="25884">CVS60*$C$65*$C69</f>
        <v>0</v>
      </c>
      <c r="CVU69" s="825">
        <f t="shared" ref="CVU69" si="25885">CVU60*$C$65*$C69</f>
        <v>0</v>
      </c>
      <c r="CVW69" s="825">
        <f t="shared" ref="CVW69" si="25886">CVW60*$C$65*$C69</f>
        <v>0</v>
      </c>
      <c r="CVY69" s="825">
        <f t="shared" ref="CVY69" si="25887">CVY60*$C$65*$C69</f>
        <v>0</v>
      </c>
      <c r="CWA69" s="825">
        <f t="shared" ref="CWA69" si="25888">CWA60*$C$65*$C69</f>
        <v>0</v>
      </c>
      <c r="CWC69" s="825">
        <f t="shared" ref="CWC69" si="25889">CWC60*$C$65*$C69</f>
        <v>0</v>
      </c>
      <c r="CWE69" s="825">
        <f t="shared" ref="CWE69" si="25890">CWE60*$C$65*$C69</f>
        <v>0</v>
      </c>
      <c r="CWG69" s="825">
        <f t="shared" ref="CWG69" si="25891">CWG60*$C$65*$C69</f>
        <v>0</v>
      </c>
      <c r="CWI69" s="825">
        <f t="shared" ref="CWI69" si="25892">CWI60*$C$65*$C69</f>
        <v>0</v>
      </c>
      <c r="CWK69" s="825">
        <f t="shared" ref="CWK69" si="25893">CWK60*$C$65*$C69</f>
        <v>0</v>
      </c>
      <c r="CWM69" s="825">
        <f t="shared" ref="CWM69" si="25894">CWM60*$C$65*$C69</f>
        <v>0</v>
      </c>
      <c r="CWO69" s="825">
        <f t="shared" ref="CWO69" si="25895">CWO60*$C$65*$C69</f>
        <v>0</v>
      </c>
      <c r="CWQ69" s="825">
        <f t="shared" ref="CWQ69" si="25896">CWQ60*$C$65*$C69</f>
        <v>0</v>
      </c>
      <c r="CWS69" s="825">
        <f t="shared" ref="CWS69" si="25897">CWS60*$C$65*$C69</f>
        <v>0</v>
      </c>
      <c r="CWU69" s="825">
        <f t="shared" ref="CWU69" si="25898">CWU60*$C$65*$C69</f>
        <v>0</v>
      </c>
      <c r="CWW69" s="825">
        <f t="shared" ref="CWW69" si="25899">CWW60*$C$65*$C69</f>
        <v>0</v>
      </c>
      <c r="CWY69" s="825">
        <f t="shared" ref="CWY69" si="25900">CWY60*$C$65*$C69</f>
        <v>0</v>
      </c>
      <c r="CXA69" s="825">
        <f t="shared" ref="CXA69" si="25901">CXA60*$C$65*$C69</f>
        <v>0</v>
      </c>
      <c r="CXC69" s="825">
        <f t="shared" ref="CXC69" si="25902">CXC60*$C$65*$C69</f>
        <v>0</v>
      </c>
      <c r="CXE69" s="825">
        <f t="shared" ref="CXE69" si="25903">CXE60*$C$65*$C69</f>
        <v>0</v>
      </c>
      <c r="CXG69" s="825">
        <f t="shared" ref="CXG69" si="25904">CXG60*$C$65*$C69</f>
        <v>0</v>
      </c>
      <c r="CXI69" s="825">
        <f t="shared" ref="CXI69" si="25905">CXI60*$C$65*$C69</f>
        <v>0</v>
      </c>
      <c r="CXK69" s="825">
        <f t="shared" ref="CXK69" si="25906">CXK60*$C$65*$C69</f>
        <v>0</v>
      </c>
      <c r="CXM69" s="825">
        <f t="shared" ref="CXM69" si="25907">CXM60*$C$65*$C69</f>
        <v>0</v>
      </c>
      <c r="CXO69" s="825">
        <f t="shared" ref="CXO69" si="25908">CXO60*$C$65*$C69</f>
        <v>0</v>
      </c>
      <c r="CXQ69" s="825">
        <f t="shared" ref="CXQ69" si="25909">CXQ60*$C$65*$C69</f>
        <v>0</v>
      </c>
      <c r="CXS69" s="825">
        <f t="shared" ref="CXS69" si="25910">CXS60*$C$65*$C69</f>
        <v>0</v>
      </c>
      <c r="CXU69" s="825">
        <f t="shared" ref="CXU69" si="25911">CXU60*$C$65*$C69</f>
        <v>0</v>
      </c>
      <c r="CXW69" s="825">
        <f t="shared" ref="CXW69" si="25912">CXW60*$C$65*$C69</f>
        <v>0</v>
      </c>
      <c r="CXY69" s="825">
        <f t="shared" ref="CXY69" si="25913">CXY60*$C$65*$C69</f>
        <v>0</v>
      </c>
      <c r="CYA69" s="825">
        <f t="shared" ref="CYA69" si="25914">CYA60*$C$65*$C69</f>
        <v>0</v>
      </c>
      <c r="CYC69" s="825">
        <f t="shared" ref="CYC69" si="25915">CYC60*$C$65*$C69</f>
        <v>0</v>
      </c>
      <c r="CYE69" s="825">
        <f t="shared" ref="CYE69" si="25916">CYE60*$C$65*$C69</f>
        <v>0</v>
      </c>
      <c r="CYG69" s="825">
        <f t="shared" ref="CYG69" si="25917">CYG60*$C$65*$C69</f>
        <v>0</v>
      </c>
      <c r="CYI69" s="825">
        <f t="shared" ref="CYI69" si="25918">CYI60*$C$65*$C69</f>
        <v>0</v>
      </c>
      <c r="CYK69" s="825">
        <f t="shared" ref="CYK69" si="25919">CYK60*$C$65*$C69</f>
        <v>0</v>
      </c>
      <c r="CYM69" s="825">
        <f t="shared" ref="CYM69" si="25920">CYM60*$C$65*$C69</f>
        <v>0</v>
      </c>
      <c r="CYO69" s="825">
        <f t="shared" ref="CYO69" si="25921">CYO60*$C$65*$C69</f>
        <v>0</v>
      </c>
      <c r="CYQ69" s="825">
        <f t="shared" ref="CYQ69" si="25922">CYQ60*$C$65*$C69</f>
        <v>0</v>
      </c>
      <c r="CYS69" s="825">
        <f t="shared" ref="CYS69" si="25923">CYS60*$C$65*$C69</f>
        <v>0</v>
      </c>
      <c r="CYU69" s="825">
        <f t="shared" ref="CYU69" si="25924">CYU60*$C$65*$C69</f>
        <v>0</v>
      </c>
      <c r="CYW69" s="825">
        <f t="shared" ref="CYW69" si="25925">CYW60*$C$65*$C69</f>
        <v>0</v>
      </c>
      <c r="CYY69" s="825">
        <f t="shared" ref="CYY69" si="25926">CYY60*$C$65*$C69</f>
        <v>0</v>
      </c>
      <c r="CZA69" s="825">
        <f t="shared" ref="CZA69" si="25927">CZA60*$C$65*$C69</f>
        <v>0</v>
      </c>
      <c r="CZC69" s="825">
        <f t="shared" ref="CZC69" si="25928">CZC60*$C$65*$C69</f>
        <v>0</v>
      </c>
      <c r="CZE69" s="825">
        <f t="shared" ref="CZE69" si="25929">CZE60*$C$65*$C69</f>
        <v>0</v>
      </c>
      <c r="CZG69" s="825">
        <f t="shared" ref="CZG69" si="25930">CZG60*$C$65*$C69</f>
        <v>0</v>
      </c>
      <c r="CZI69" s="825">
        <f t="shared" ref="CZI69" si="25931">CZI60*$C$65*$C69</f>
        <v>0</v>
      </c>
      <c r="CZK69" s="825">
        <f t="shared" ref="CZK69" si="25932">CZK60*$C$65*$C69</f>
        <v>0</v>
      </c>
      <c r="CZM69" s="825">
        <f t="shared" ref="CZM69" si="25933">CZM60*$C$65*$C69</f>
        <v>0</v>
      </c>
      <c r="CZO69" s="825">
        <f t="shared" ref="CZO69" si="25934">CZO60*$C$65*$C69</f>
        <v>0</v>
      </c>
      <c r="CZQ69" s="825">
        <f t="shared" ref="CZQ69" si="25935">CZQ60*$C$65*$C69</f>
        <v>0</v>
      </c>
      <c r="CZS69" s="825">
        <f t="shared" ref="CZS69" si="25936">CZS60*$C$65*$C69</f>
        <v>0</v>
      </c>
      <c r="CZU69" s="825">
        <f t="shared" ref="CZU69" si="25937">CZU60*$C$65*$C69</f>
        <v>0</v>
      </c>
      <c r="CZW69" s="825">
        <f t="shared" ref="CZW69" si="25938">CZW60*$C$65*$C69</f>
        <v>0</v>
      </c>
      <c r="CZY69" s="825">
        <f t="shared" ref="CZY69" si="25939">CZY60*$C$65*$C69</f>
        <v>0</v>
      </c>
      <c r="DAA69" s="825">
        <f t="shared" ref="DAA69" si="25940">DAA60*$C$65*$C69</f>
        <v>0</v>
      </c>
      <c r="DAC69" s="825">
        <f t="shared" ref="DAC69" si="25941">DAC60*$C$65*$C69</f>
        <v>0</v>
      </c>
      <c r="DAE69" s="825">
        <f t="shared" ref="DAE69" si="25942">DAE60*$C$65*$C69</f>
        <v>0</v>
      </c>
      <c r="DAG69" s="825">
        <f t="shared" ref="DAG69" si="25943">DAG60*$C$65*$C69</f>
        <v>0</v>
      </c>
      <c r="DAI69" s="825">
        <f t="shared" ref="DAI69" si="25944">DAI60*$C$65*$C69</f>
        <v>0</v>
      </c>
      <c r="DAK69" s="825">
        <f t="shared" ref="DAK69" si="25945">DAK60*$C$65*$C69</f>
        <v>0</v>
      </c>
      <c r="DAM69" s="825">
        <f t="shared" ref="DAM69" si="25946">DAM60*$C$65*$C69</f>
        <v>0</v>
      </c>
      <c r="DAO69" s="825">
        <f t="shared" ref="DAO69" si="25947">DAO60*$C$65*$C69</f>
        <v>0</v>
      </c>
      <c r="DAQ69" s="825">
        <f t="shared" ref="DAQ69" si="25948">DAQ60*$C$65*$C69</f>
        <v>0</v>
      </c>
      <c r="DAS69" s="825">
        <f t="shared" ref="DAS69" si="25949">DAS60*$C$65*$C69</f>
        <v>0</v>
      </c>
      <c r="DAU69" s="825">
        <f t="shared" ref="DAU69" si="25950">DAU60*$C$65*$C69</f>
        <v>0</v>
      </c>
      <c r="DAW69" s="825">
        <f t="shared" ref="DAW69" si="25951">DAW60*$C$65*$C69</f>
        <v>0</v>
      </c>
      <c r="DAY69" s="825">
        <f t="shared" ref="DAY69" si="25952">DAY60*$C$65*$C69</f>
        <v>0</v>
      </c>
      <c r="DBA69" s="825">
        <f t="shared" ref="DBA69" si="25953">DBA60*$C$65*$C69</f>
        <v>0</v>
      </c>
      <c r="DBC69" s="825">
        <f t="shared" ref="DBC69" si="25954">DBC60*$C$65*$C69</f>
        <v>0</v>
      </c>
      <c r="DBE69" s="825">
        <f t="shared" ref="DBE69" si="25955">DBE60*$C$65*$C69</f>
        <v>0</v>
      </c>
      <c r="DBG69" s="825">
        <f t="shared" ref="DBG69" si="25956">DBG60*$C$65*$C69</f>
        <v>0</v>
      </c>
      <c r="DBI69" s="825">
        <f t="shared" ref="DBI69" si="25957">DBI60*$C$65*$C69</f>
        <v>0</v>
      </c>
      <c r="DBK69" s="825">
        <f t="shared" ref="DBK69" si="25958">DBK60*$C$65*$C69</f>
        <v>0</v>
      </c>
      <c r="DBM69" s="825">
        <f t="shared" ref="DBM69" si="25959">DBM60*$C$65*$C69</f>
        <v>0</v>
      </c>
      <c r="DBO69" s="825">
        <f t="shared" ref="DBO69" si="25960">DBO60*$C$65*$C69</f>
        <v>0</v>
      </c>
      <c r="DBQ69" s="825">
        <f t="shared" ref="DBQ69" si="25961">DBQ60*$C$65*$C69</f>
        <v>0</v>
      </c>
      <c r="DBS69" s="825">
        <f t="shared" ref="DBS69" si="25962">DBS60*$C$65*$C69</f>
        <v>0</v>
      </c>
      <c r="DBU69" s="825">
        <f t="shared" ref="DBU69" si="25963">DBU60*$C$65*$C69</f>
        <v>0</v>
      </c>
      <c r="DBW69" s="825">
        <f t="shared" ref="DBW69" si="25964">DBW60*$C$65*$C69</f>
        <v>0</v>
      </c>
      <c r="DBY69" s="825">
        <f t="shared" ref="DBY69" si="25965">DBY60*$C$65*$C69</f>
        <v>0</v>
      </c>
      <c r="DCA69" s="825">
        <f t="shared" ref="DCA69" si="25966">DCA60*$C$65*$C69</f>
        <v>0</v>
      </c>
      <c r="DCC69" s="825">
        <f t="shared" ref="DCC69" si="25967">DCC60*$C$65*$C69</f>
        <v>0</v>
      </c>
      <c r="DCE69" s="825">
        <f t="shared" ref="DCE69" si="25968">DCE60*$C$65*$C69</f>
        <v>0</v>
      </c>
      <c r="DCG69" s="825">
        <f t="shared" ref="DCG69" si="25969">DCG60*$C$65*$C69</f>
        <v>0</v>
      </c>
      <c r="DCI69" s="825">
        <f t="shared" ref="DCI69" si="25970">DCI60*$C$65*$C69</f>
        <v>0</v>
      </c>
      <c r="DCK69" s="825">
        <f t="shared" ref="DCK69" si="25971">DCK60*$C$65*$C69</f>
        <v>0</v>
      </c>
      <c r="DCM69" s="825">
        <f t="shared" ref="DCM69" si="25972">DCM60*$C$65*$C69</f>
        <v>0</v>
      </c>
      <c r="DCO69" s="825">
        <f t="shared" ref="DCO69" si="25973">DCO60*$C$65*$C69</f>
        <v>0</v>
      </c>
      <c r="DCQ69" s="825">
        <f t="shared" ref="DCQ69" si="25974">DCQ60*$C$65*$C69</f>
        <v>0</v>
      </c>
      <c r="DCS69" s="825">
        <f t="shared" ref="DCS69" si="25975">DCS60*$C$65*$C69</f>
        <v>0</v>
      </c>
      <c r="DCU69" s="825">
        <f t="shared" ref="DCU69" si="25976">DCU60*$C$65*$C69</f>
        <v>0</v>
      </c>
      <c r="DCW69" s="825">
        <f t="shared" ref="DCW69" si="25977">DCW60*$C$65*$C69</f>
        <v>0</v>
      </c>
      <c r="DCY69" s="825">
        <f t="shared" ref="DCY69" si="25978">DCY60*$C$65*$C69</f>
        <v>0</v>
      </c>
      <c r="DDA69" s="825">
        <f t="shared" ref="DDA69" si="25979">DDA60*$C$65*$C69</f>
        <v>0</v>
      </c>
      <c r="DDC69" s="825">
        <f t="shared" ref="DDC69" si="25980">DDC60*$C$65*$C69</f>
        <v>0</v>
      </c>
      <c r="DDE69" s="825">
        <f t="shared" ref="DDE69" si="25981">DDE60*$C$65*$C69</f>
        <v>0</v>
      </c>
      <c r="DDG69" s="825">
        <f t="shared" ref="DDG69" si="25982">DDG60*$C$65*$C69</f>
        <v>0</v>
      </c>
      <c r="DDI69" s="825">
        <f t="shared" ref="DDI69" si="25983">DDI60*$C$65*$C69</f>
        <v>0</v>
      </c>
      <c r="DDK69" s="825">
        <f t="shared" ref="DDK69" si="25984">DDK60*$C$65*$C69</f>
        <v>0</v>
      </c>
      <c r="DDM69" s="825">
        <f t="shared" ref="DDM69" si="25985">DDM60*$C$65*$C69</f>
        <v>0</v>
      </c>
      <c r="DDO69" s="825">
        <f t="shared" ref="DDO69" si="25986">DDO60*$C$65*$C69</f>
        <v>0</v>
      </c>
      <c r="DDQ69" s="825">
        <f t="shared" ref="DDQ69" si="25987">DDQ60*$C$65*$C69</f>
        <v>0</v>
      </c>
      <c r="DDS69" s="825">
        <f t="shared" ref="DDS69" si="25988">DDS60*$C$65*$C69</f>
        <v>0</v>
      </c>
      <c r="DDU69" s="825">
        <f t="shared" ref="DDU69" si="25989">DDU60*$C$65*$C69</f>
        <v>0</v>
      </c>
      <c r="DDW69" s="825">
        <f t="shared" ref="DDW69" si="25990">DDW60*$C$65*$C69</f>
        <v>0</v>
      </c>
      <c r="DDY69" s="825">
        <f t="shared" ref="DDY69" si="25991">DDY60*$C$65*$C69</f>
        <v>0</v>
      </c>
      <c r="DEA69" s="825">
        <f t="shared" ref="DEA69" si="25992">DEA60*$C$65*$C69</f>
        <v>0</v>
      </c>
      <c r="DEC69" s="825">
        <f t="shared" ref="DEC69" si="25993">DEC60*$C$65*$C69</f>
        <v>0</v>
      </c>
      <c r="DEE69" s="825">
        <f t="shared" ref="DEE69" si="25994">DEE60*$C$65*$C69</f>
        <v>0</v>
      </c>
      <c r="DEG69" s="825">
        <f t="shared" ref="DEG69" si="25995">DEG60*$C$65*$C69</f>
        <v>0</v>
      </c>
      <c r="DEI69" s="825">
        <f t="shared" ref="DEI69" si="25996">DEI60*$C$65*$C69</f>
        <v>0</v>
      </c>
      <c r="DEK69" s="825">
        <f t="shared" ref="DEK69" si="25997">DEK60*$C$65*$C69</f>
        <v>0</v>
      </c>
      <c r="DEM69" s="825">
        <f t="shared" ref="DEM69" si="25998">DEM60*$C$65*$C69</f>
        <v>0</v>
      </c>
      <c r="DEO69" s="825">
        <f t="shared" ref="DEO69" si="25999">DEO60*$C$65*$C69</f>
        <v>0</v>
      </c>
      <c r="DEQ69" s="825">
        <f t="shared" ref="DEQ69" si="26000">DEQ60*$C$65*$C69</f>
        <v>0</v>
      </c>
      <c r="DES69" s="825">
        <f t="shared" ref="DES69" si="26001">DES60*$C$65*$C69</f>
        <v>0</v>
      </c>
      <c r="DEU69" s="825">
        <f t="shared" ref="DEU69" si="26002">DEU60*$C$65*$C69</f>
        <v>0</v>
      </c>
      <c r="DEW69" s="825">
        <f t="shared" ref="DEW69" si="26003">DEW60*$C$65*$C69</f>
        <v>0</v>
      </c>
      <c r="DEY69" s="825">
        <f t="shared" ref="DEY69" si="26004">DEY60*$C$65*$C69</f>
        <v>0</v>
      </c>
      <c r="DFA69" s="825">
        <f t="shared" ref="DFA69" si="26005">DFA60*$C$65*$C69</f>
        <v>0</v>
      </c>
      <c r="DFC69" s="825">
        <f t="shared" ref="DFC69" si="26006">DFC60*$C$65*$C69</f>
        <v>0</v>
      </c>
      <c r="DFE69" s="825">
        <f t="shared" ref="DFE69" si="26007">DFE60*$C$65*$C69</f>
        <v>0</v>
      </c>
      <c r="DFG69" s="825">
        <f t="shared" ref="DFG69" si="26008">DFG60*$C$65*$C69</f>
        <v>0</v>
      </c>
      <c r="DFI69" s="825">
        <f t="shared" ref="DFI69" si="26009">DFI60*$C$65*$C69</f>
        <v>0</v>
      </c>
      <c r="DFK69" s="825">
        <f t="shared" ref="DFK69" si="26010">DFK60*$C$65*$C69</f>
        <v>0</v>
      </c>
      <c r="DFM69" s="825">
        <f t="shared" ref="DFM69" si="26011">DFM60*$C$65*$C69</f>
        <v>0</v>
      </c>
      <c r="DFO69" s="825">
        <f t="shared" ref="DFO69" si="26012">DFO60*$C$65*$C69</f>
        <v>0</v>
      </c>
      <c r="DFQ69" s="825">
        <f t="shared" ref="DFQ69" si="26013">DFQ60*$C$65*$C69</f>
        <v>0</v>
      </c>
      <c r="DFS69" s="825">
        <f t="shared" ref="DFS69" si="26014">DFS60*$C$65*$C69</f>
        <v>0</v>
      </c>
      <c r="DFU69" s="825">
        <f t="shared" ref="DFU69" si="26015">DFU60*$C$65*$C69</f>
        <v>0</v>
      </c>
      <c r="DFW69" s="825">
        <f t="shared" ref="DFW69" si="26016">DFW60*$C$65*$C69</f>
        <v>0</v>
      </c>
      <c r="DFY69" s="825">
        <f t="shared" ref="DFY69" si="26017">DFY60*$C$65*$C69</f>
        <v>0</v>
      </c>
      <c r="DGA69" s="825">
        <f t="shared" ref="DGA69" si="26018">DGA60*$C$65*$C69</f>
        <v>0</v>
      </c>
      <c r="DGC69" s="825">
        <f t="shared" ref="DGC69" si="26019">DGC60*$C$65*$C69</f>
        <v>0</v>
      </c>
      <c r="DGE69" s="825">
        <f t="shared" ref="DGE69" si="26020">DGE60*$C$65*$C69</f>
        <v>0</v>
      </c>
      <c r="DGG69" s="825">
        <f t="shared" ref="DGG69" si="26021">DGG60*$C$65*$C69</f>
        <v>0</v>
      </c>
      <c r="DGI69" s="825">
        <f t="shared" ref="DGI69" si="26022">DGI60*$C$65*$C69</f>
        <v>0</v>
      </c>
      <c r="DGK69" s="825">
        <f t="shared" ref="DGK69" si="26023">DGK60*$C$65*$C69</f>
        <v>0</v>
      </c>
      <c r="DGM69" s="825">
        <f t="shared" ref="DGM69" si="26024">DGM60*$C$65*$C69</f>
        <v>0</v>
      </c>
      <c r="DGO69" s="825">
        <f t="shared" ref="DGO69" si="26025">DGO60*$C$65*$C69</f>
        <v>0</v>
      </c>
      <c r="DGQ69" s="825">
        <f t="shared" ref="DGQ69" si="26026">DGQ60*$C$65*$C69</f>
        <v>0</v>
      </c>
      <c r="DGS69" s="825">
        <f t="shared" ref="DGS69" si="26027">DGS60*$C$65*$C69</f>
        <v>0</v>
      </c>
      <c r="DGU69" s="825">
        <f t="shared" ref="DGU69" si="26028">DGU60*$C$65*$C69</f>
        <v>0</v>
      </c>
      <c r="DGW69" s="825">
        <f t="shared" ref="DGW69" si="26029">DGW60*$C$65*$C69</f>
        <v>0</v>
      </c>
      <c r="DGY69" s="825">
        <f t="shared" ref="DGY69" si="26030">DGY60*$C$65*$C69</f>
        <v>0</v>
      </c>
      <c r="DHA69" s="825">
        <f t="shared" ref="DHA69" si="26031">DHA60*$C$65*$C69</f>
        <v>0</v>
      </c>
      <c r="DHC69" s="825">
        <f t="shared" ref="DHC69" si="26032">DHC60*$C$65*$C69</f>
        <v>0</v>
      </c>
      <c r="DHE69" s="825">
        <f t="shared" ref="DHE69" si="26033">DHE60*$C$65*$C69</f>
        <v>0</v>
      </c>
      <c r="DHG69" s="825">
        <f t="shared" ref="DHG69" si="26034">DHG60*$C$65*$C69</f>
        <v>0</v>
      </c>
      <c r="DHI69" s="825">
        <f t="shared" ref="DHI69" si="26035">DHI60*$C$65*$C69</f>
        <v>0</v>
      </c>
      <c r="DHK69" s="825">
        <f t="shared" ref="DHK69" si="26036">DHK60*$C$65*$C69</f>
        <v>0</v>
      </c>
      <c r="DHM69" s="825">
        <f t="shared" ref="DHM69" si="26037">DHM60*$C$65*$C69</f>
        <v>0</v>
      </c>
      <c r="DHO69" s="825">
        <f t="shared" ref="DHO69" si="26038">DHO60*$C$65*$C69</f>
        <v>0</v>
      </c>
      <c r="DHQ69" s="825">
        <f t="shared" ref="DHQ69" si="26039">DHQ60*$C$65*$C69</f>
        <v>0</v>
      </c>
      <c r="DHS69" s="825">
        <f t="shared" ref="DHS69" si="26040">DHS60*$C$65*$C69</f>
        <v>0</v>
      </c>
      <c r="DHU69" s="825">
        <f t="shared" ref="DHU69" si="26041">DHU60*$C$65*$C69</f>
        <v>0</v>
      </c>
      <c r="DHW69" s="825">
        <f t="shared" ref="DHW69" si="26042">DHW60*$C$65*$C69</f>
        <v>0</v>
      </c>
      <c r="DHY69" s="825">
        <f t="shared" ref="DHY69" si="26043">DHY60*$C$65*$C69</f>
        <v>0</v>
      </c>
      <c r="DIA69" s="825">
        <f t="shared" ref="DIA69" si="26044">DIA60*$C$65*$C69</f>
        <v>0</v>
      </c>
      <c r="DIC69" s="825">
        <f t="shared" ref="DIC69" si="26045">DIC60*$C$65*$C69</f>
        <v>0</v>
      </c>
      <c r="DIE69" s="825">
        <f t="shared" ref="DIE69" si="26046">DIE60*$C$65*$C69</f>
        <v>0</v>
      </c>
      <c r="DIG69" s="825">
        <f t="shared" ref="DIG69" si="26047">DIG60*$C$65*$C69</f>
        <v>0</v>
      </c>
      <c r="DII69" s="825">
        <f t="shared" ref="DII69" si="26048">DII60*$C$65*$C69</f>
        <v>0</v>
      </c>
      <c r="DIK69" s="825">
        <f t="shared" ref="DIK69" si="26049">DIK60*$C$65*$C69</f>
        <v>0</v>
      </c>
      <c r="DIM69" s="825">
        <f t="shared" ref="DIM69" si="26050">DIM60*$C$65*$C69</f>
        <v>0</v>
      </c>
      <c r="DIO69" s="825">
        <f t="shared" ref="DIO69" si="26051">DIO60*$C$65*$C69</f>
        <v>0</v>
      </c>
      <c r="DIQ69" s="825">
        <f t="shared" ref="DIQ69" si="26052">DIQ60*$C$65*$C69</f>
        <v>0</v>
      </c>
      <c r="DIS69" s="825">
        <f t="shared" ref="DIS69" si="26053">DIS60*$C$65*$C69</f>
        <v>0</v>
      </c>
      <c r="DIU69" s="825">
        <f t="shared" ref="DIU69" si="26054">DIU60*$C$65*$C69</f>
        <v>0</v>
      </c>
      <c r="DIW69" s="825">
        <f t="shared" ref="DIW69" si="26055">DIW60*$C$65*$C69</f>
        <v>0</v>
      </c>
      <c r="DIY69" s="825">
        <f t="shared" ref="DIY69" si="26056">DIY60*$C$65*$C69</f>
        <v>0</v>
      </c>
      <c r="DJA69" s="825">
        <f t="shared" ref="DJA69" si="26057">DJA60*$C$65*$C69</f>
        <v>0</v>
      </c>
      <c r="DJC69" s="825">
        <f t="shared" ref="DJC69" si="26058">DJC60*$C$65*$C69</f>
        <v>0</v>
      </c>
      <c r="DJE69" s="825">
        <f t="shared" ref="DJE69" si="26059">DJE60*$C$65*$C69</f>
        <v>0</v>
      </c>
      <c r="DJG69" s="825">
        <f t="shared" ref="DJG69" si="26060">DJG60*$C$65*$C69</f>
        <v>0</v>
      </c>
      <c r="DJI69" s="825">
        <f t="shared" ref="DJI69" si="26061">DJI60*$C$65*$C69</f>
        <v>0</v>
      </c>
      <c r="DJK69" s="825">
        <f t="shared" ref="DJK69" si="26062">DJK60*$C$65*$C69</f>
        <v>0</v>
      </c>
      <c r="DJM69" s="825">
        <f t="shared" ref="DJM69" si="26063">DJM60*$C$65*$C69</f>
        <v>0</v>
      </c>
      <c r="DJO69" s="825">
        <f t="shared" ref="DJO69" si="26064">DJO60*$C$65*$C69</f>
        <v>0</v>
      </c>
      <c r="DJQ69" s="825">
        <f t="shared" ref="DJQ69" si="26065">DJQ60*$C$65*$C69</f>
        <v>0</v>
      </c>
      <c r="DJS69" s="825">
        <f t="shared" ref="DJS69" si="26066">DJS60*$C$65*$C69</f>
        <v>0</v>
      </c>
      <c r="DJU69" s="825">
        <f t="shared" ref="DJU69" si="26067">DJU60*$C$65*$C69</f>
        <v>0</v>
      </c>
      <c r="DJW69" s="825">
        <f t="shared" ref="DJW69" si="26068">DJW60*$C$65*$C69</f>
        <v>0</v>
      </c>
      <c r="DJY69" s="825">
        <f t="shared" ref="DJY69" si="26069">DJY60*$C$65*$C69</f>
        <v>0</v>
      </c>
      <c r="DKA69" s="825">
        <f t="shared" ref="DKA69" si="26070">DKA60*$C$65*$C69</f>
        <v>0</v>
      </c>
      <c r="DKC69" s="825">
        <f t="shared" ref="DKC69" si="26071">DKC60*$C$65*$C69</f>
        <v>0</v>
      </c>
      <c r="DKE69" s="825">
        <f t="shared" ref="DKE69" si="26072">DKE60*$C$65*$C69</f>
        <v>0</v>
      </c>
      <c r="DKG69" s="825">
        <f t="shared" ref="DKG69" si="26073">DKG60*$C$65*$C69</f>
        <v>0</v>
      </c>
      <c r="DKI69" s="825">
        <f t="shared" ref="DKI69" si="26074">DKI60*$C$65*$C69</f>
        <v>0</v>
      </c>
      <c r="DKK69" s="825">
        <f t="shared" ref="DKK69" si="26075">DKK60*$C$65*$C69</f>
        <v>0</v>
      </c>
      <c r="DKM69" s="825">
        <f t="shared" ref="DKM69" si="26076">DKM60*$C$65*$C69</f>
        <v>0</v>
      </c>
      <c r="DKO69" s="825">
        <f t="shared" ref="DKO69" si="26077">DKO60*$C$65*$C69</f>
        <v>0</v>
      </c>
      <c r="DKQ69" s="825">
        <f t="shared" ref="DKQ69" si="26078">DKQ60*$C$65*$C69</f>
        <v>0</v>
      </c>
      <c r="DKS69" s="825">
        <f t="shared" ref="DKS69" si="26079">DKS60*$C$65*$C69</f>
        <v>0</v>
      </c>
      <c r="DKU69" s="825">
        <f t="shared" ref="DKU69" si="26080">DKU60*$C$65*$C69</f>
        <v>0</v>
      </c>
      <c r="DKW69" s="825">
        <f t="shared" ref="DKW69" si="26081">DKW60*$C$65*$C69</f>
        <v>0</v>
      </c>
      <c r="DKY69" s="825">
        <f t="shared" ref="DKY69" si="26082">DKY60*$C$65*$C69</f>
        <v>0</v>
      </c>
      <c r="DLA69" s="825">
        <f t="shared" ref="DLA69" si="26083">DLA60*$C$65*$C69</f>
        <v>0</v>
      </c>
      <c r="DLC69" s="825">
        <f t="shared" ref="DLC69" si="26084">DLC60*$C$65*$C69</f>
        <v>0</v>
      </c>
      <c r="DLE69" s="825">
        <f t="shared" ref="DLE69" si="26085">DLE60*$C$65*$C69</f>
        <v>0</v>
      </c>
      <c r="DLG69" s="825">
        <f t="shared" ref="DLG69" si="26086">DLG60*$C$65*$C69</f>
        <v>0</v>
      </c>
      <c r="DLI69" s="825">
        <f t="shared" ref="DLI69" si="26087">DLI60*$C$65*$C69</f>
        <v>0</v>
      </c>
      <c r="DLK69" s="825">
        <f t="shared" ref="DLK69" si="26088">DLK60*$C$65*$C69</f>
        <v>0</v>
      </c>
      <c r="DLM69" s="825">
        <f t="shared" ref="DLM69" si="26089">DLM60*$C$65*$C69</f>
        <v>0</v>
      </c>
      <c r="DLO69" s="825">
        <f t="shared" ref="DLO69" si="26090">DLO60*$C$65*$C69</f>
        <v>0</v>
      </c>
      <c r="DLQ69" s="825">
        <f t="shared" ref="DLQ69" si="26091">DLQ60*$C$65*$C69</f>
        <v>0</v>
      </c>
      <c r="DLS69" s="825">
        <f t="shared" ref="DLS69" si="26092">DLS60*$C$65*$C69</f>
        <v>0</v>
      </c>
      <c r="DLU69" s="825">
        <f t="shared" ref="DLU69" si="26093">DLU60*$C$65*$C69</f>
        <v>0</v>
      </c>
      <c r="DLW69" s="825">
        <f t="shared" ref="DLW69" si="26094">DLW60*$C$65*$C69</f>
        <v>0</v>
      </c>
      <c r="DLY69" s="825">
        <f t="shared" ref="DLY69" si="26095">DLY60*$C$65*$C69</f>
        <v>0</v>
      </c>
      <c r="DMA69" s="825">
        <f t="shared" ref="DMA69" si="26096">DMA60*$C$65*$C69</f>
        <v>0</v>
      </c>
      <c r="DMC69" s="825">
        <f t="shared" ref="DMC69" si="26097">DMC60*$C$65*$C69</f>
        <v>0</v>
      </c>
      <c r="DME69" s="825">
        <f t="shared" ref="DME69" si="26098">DME60*$C$65*$C69</f>
        <v>0</v>
      </c>
      <c r="DMG69" s="825">
        <f t="shared" ref="DMG69" si="26099">DMG60*$C$65*$C69</f>
        <v>0</v>
      </c>
      <c r="DMI69" s="825">
        <f t="shared" ref="DMI69" si="26100">DMI60*$C$65*$C69</f>
        <v>0</v>
      </c>
      <c r="DMK69" s="825">
        <f t="shared" ref="DMK69" si="26101">DMK60*$C$65*$C69</f>
        <v>0</v>
      </c>
      <c r="DMM69" s="825">
        <f t="shared" ref="DMM69" si="26102">DMM60*$C$65*$C69</f>
        <v>0</v>
      </c>
      <c r="DMO69" s="825">
        <f t="shared" ref="DMO69" si="26103">DMO60*$C$65*$C69</f>
        <v>0</v>
      </c>
      <c r="DMQ69" s="825">
        <f t="shared" ref="DMQ69" si="26104">DMQ60*$C$65*$C69</f>
        <v>0</v>
      </c>
      <c r="DMS69" s="825">
        <f t="shared" ref="DMS69" si="26105">DMS60*$C$65*$C69</f>
        <v>0</v>
      </c>
      <c r="DMU69" s="825">
        <f t="shared" ref="DMU69" si="26106">DMU60*$C$65*$C69</f>
        <v>0</v>
      </c>
      <c r="DMW69" s="825">
        <f t="shared" ref="DMW69" si="26107">DMW60*$C$65*$C69</f>
        <v>0</v>
      </c>
      <c r="DMY69" s="825">
        <f t="shared" ref="DMY69" si="26108">DMY60*$C$65*$C69</f>
        <v>0</v>
      </c>
      <c r="DNA69" s="825">
        <f t="shared" ref="DNA69" si="26109">DNA60*$C$65*$C69</f>
        <v>0</v>
      </c>
      <c r="DNC69" s="825">
        <f t="shared" ref="DNC69" si="26110">DNC60*$C$65*$C69</f>
        <v>0</v>
      </c>
      <c r="DNE69" s="825">
        <f t="shared" ref="DNE69" si="26111">DNE60*$C$65*$C69</f>
        <v>0</v>
      </c>
      <c r="DNG69" s="825">
        <f t="shared" ref="DNG69" si="26112">DNG60*$C$65*$C69</f>
        <v>0</v>
      </c>
      <c r="DNI69" s="825">
        <f t="shared" ref="DNI69" si="26113">DNI60*$C$65*$C69</f>
        <v>0</v>
      </c>
      <c r="DNK69" s="825">
        <f t="shared" ref="DNK69" si="26114">DNK60*$C$65*$C69</f>
        <v>0</v>
      </c>
      <c r="DNM69" s="825">
        <f t="shared" ref="DNM69" si="26115">DNM60*$C$65*$C69</f>
        <v>0</v>
      </c>
      <c r="DNO69" s="825">
        <f t="shared" ref="DNO69" si="26116">DNO60*$C$65*$C69</f>
        <v>0</v>
      </c>
      <c r="DNQ69" s="825">
        <f t="shared" ref="DNQ69" si="26117">DNQ60*$C$65*$C69</f>
        <v>0</v>
      </c>
      <c r="DNS69" s="825">
        <f t="shared" ref="DNS69" si="26118">DNS60*$C$65*$C69</f>
        <v>0</v>
      </c>
      <c r="DNU69" s="825">
        <f t="shared" ref="DNU69" si="26119">DNU60*$C$65*$C69</f>
        <v>0</v>
      </c>
      <c r="DNW69" s="825">
        <f t="shared" ref="DNW69" si="26120">DNW60*$C$65*$C69</f>
        <v>0</v>
      </c>
      <c r="DNY69" s="825">
        <f t="shared" ref="DNY69" si="26121">DNY60*$C$65*$C69</f>
        <v>0</v>
      </c>
      <c r="DOA69" s="825">
        <f t="shared" ref="DOA69" si="26122">DOA60*$C$65*$C69</f>
        <v>0</v>
      </c>
      <c r="DOC69" s="825">
        <f t="shared" ref="DOC69" si="26123">DOC60*$C$65*$C69</f>
        <v>0</v>
      </c>
      <c r="DOE69" s="825">
        <f t="shared" ref="DOE69" si="26124">DOE60*$C$65*$C69</f>
        <v>0</v>
      </c>
      <c r="DOG69" s="825">
        <f t="shared" ref="DOG69" si="26125">DOG60*$C$65*$C69</f>
        <v>0</v>
      </c>
      <c r="DOI69" s="825">
        <f t="shared" ref="DOI69" si="26126">DOI60*$C$65*$C69</f>
        <v>0</v>
      </c>
      <c r="DOK69" s="825">
        <f t="shared" ref="DOK69" si="26127">DOK60*$C$65*$C69</f>
        <v>0</v>
      </c>
      <c r="DOM69" s="825">
        <f t="shared" ref="DOM69" si="26128">DOM60*$C$65*$C69</f>
        <v>0</v>
      </c>
      <c r="DOO69" s="825">
        <f t="shared" ref="DOO69" si="26129">DOO60*$C$65*$C69</f>
        <v>0</v>
      </c>
      <c r="DOQ69" s="825">
        <f t="shared" ref="DOQ69" si="26130">DOQ60*$C$65*$C69</f>
        <v>0</v>
      </c>
      <c r="DOS69" s="825">
        <f t="shared" ref="DOS69" si="26131">DOS60*$C$65*$C69</f>
        <v>0</v>
      </c>
      <c r="DOU69" s="825">
        <f t="shared" ref="DOU69" si="26132">DOU60*$C$65*$C69</f>
        <v>0</v>
      </c>
      <c r="DOW69" s="825">
        <f t="shared" ref="DOW69" si="26133">DOW60*$C$65*$C69</f>
        <v>0</v>
      </c>
      <c r="DOY69" s="825">
        <f t="shared" ref="DOY69" si="26134">DOY60*$C$65*$C69</f>
        <v>0</v>
      </c>
      <c r="DPA69" s="825">
        <f t="shared" ref="DPA69" si="26135">DPA60*$C$65*$C69</f>
        <v>0</v>
      </c>
      <c r="DPC69" s="825">
        <f t="shared" ref="DPC69" si="26136">DPC60*$C$65*$C69</f>
        <v>0</v>
      </c>
      <c r="DPE69" s="825">
        <f t="shared" ref="DPE69" si="26137">DPE60*$C$65*$C69</f>
        <v>0</v>
      </c>
      <c r="DPG69" s="825">
        <f t="shared" ref="DPG69" si="26138">DPG60*$C$65*$C69</f>
        <v>0</v>
      </c>
      <c r="DPI69" s="825">
        <f t="shared" ref="DPI69" si="26139">DPI60*$C$65*$C69</f>
        <v>0</v>
      </c>
      <c r="DPK69" s="825">
        <f t="shared" ref="DPK69" si="26140">DPK60*$C$65*$C69</f>
        <v>0</v>
      </c>
      <c r="DPM69" s="825">
        <f t="shared" ref="DPM69" si="26141">DPM60*$C$65*$C69</f>
        <v>0</v>
      </c>
      <c r="DPO69" s="825">
        <f t="shared" ref="DPO69" si="26142">DPO60*$C$65*$C69</f>
        <v>0</v>
      </c>
      <c r="DPQ69" s="825">
        <f t="shared" ref="DPQ69" si="26143">DPQ60*$C$65*$C69</f>
        <v>0</v>
      </c>
      <c r="DPS69" s="825">
        <f t="shared" ref="DPS69" si="26144">DPS60*$C$65*$C69</f>
        <v>0</v>
      </c>
      <c r="DPU69" s="825">
        <f t="shared" ref="DPU69" si="26145">DPU60*$C$65*$C69</f>
        <v>0</v>
      </c>
      <c r="DPW69" s="825">
        <f t="shared" ref="DPW69" si="26146">DPW60*$C$65*$C69</f>
        <v>0</v>
      </c>
      <c r="DPY69" s="825">
        <f t="shared" ref="DPY69" si="26147">DPY60*$C$65*$C69</f>
        <v>0</v>
      </c>
      <c r="DQA69" s="825">
        <f t="shared" ref="DQA69" si="26148">DQA60*$C$65*$C69</f>
        <v>0</v>
      </c>
      <c r="DQC69" s="825">
        <f t="shared" ref="DQC69" si="26149">DQC60*$C$65*$C69</f>
        <v>0</v>
      </c>
      <c r="DQE69" s="825">
        <f t="shared" ref="DQE69" si="26150">DQE60*$C$65*$C69</f>
        <v>0</v>
      </c>
      <c r="DQG69" s="825">
        <f t="shared" ref="DQG69" si="26151">DQG60*$C$65*$C69</f>
        <v>0</v>
      </c>
      <c r="DQI69" s="825">
        <f t="shared" ref="DQI69" si="26152">DQI60*$C$65*$C69</f>
        <v>0</v>
      </c>
      <c r="DQK69" s="825">
        <f t="shared" ref="DQK69" si="26153">DQK60*$C$65*$C69</f>
        <v>0</v>
      </c>
      <c r="DQM69" s="825">
        <f t="shared" ref="DQM69" si="26154">DQM60*$C$65*$C69</f>
        <v>0</v>
      </c>
      <c r="DQO69" s="825">
        <f t="shared" ref="DQO69" si="26155">DQO60*$C$65*$C69</f>
        <v>0</v>
      </c>
      <c r="DQQ69" s="825">
        <f t="shared" ref="DQQ69" si="26156">DQQ60*$C$65*$C69</f>
        <v>0</v>
      </c>
      <c r="DQS69" s="825">
        <f t="shared" ref="DQS69" si="26157">DQS60*$C$65*$C69</f>
        <v>0</v>
      </c>
      <c r="DQU69" s="825">
        <f t="shared" ref="DQU69" si="26158">DQU60*$C$65*$C69</f>
        <v>0</v>
      </c>
      <c r="DQW69" s="825">
        <f t="shared" ref="DQW69" si="26159">DQW60*$C$65*$C69</f>
        <v>0</v>
      </c>
      <c r="DQY69" s="825">
        <f t="shared" ref="DQY69" si="26160">DQY60*$C$65*$C69</f>
        <v>0</v>
      </c>
      <c r="DRA69" s="825">
        <f t="shared" ref="DRA69" si="26161">DRA60*$C$65*$C69</f>
        <v>0</v>
      </c>
      <c r="DRC69" s="825">
        <f t="shared" ref="DRC69" si="26162">DRC60*$C$65*$C69</f>
        <v>0</v>
      </c>
      <c r="DRE69" s="825">
        <f t="shared" ref="DRE69" si="26163">DRE60*$C$65*$C69</f>
        <v>0</v>
      </c>
      <c r="DRG69" s="825">
        <f t="shared" ref="DRG69" si="26164">DRG60*$C$65*$C69</f>
        <v>0</v>
      </c>
      <c r="DRI69" s="825">
        <f t="shared" ref="DRI69" si="26165">DRI60*$C$65*$C69</f>
        <v>0</v>
      </c>
      <c r="DRK69" s="825">
        <f t="shared" ref="DRK69" si="26166">DRK60*$C$65*$C69</f>
        <v>0</v>
      </c>
      <c r="DRM69" s="825">
        <f t="shared" ref="DRM69" si="26167">DRM60*$C$65*$C69</f>
        <v>0</v>
      </c>
      <c r="DRO69" s="825">
        <f t="shared" ref="DRO69" si="26168">DRO60*$C$65*$C69</f>
        <v>0</v>
      </c>
      <c r="DRQ69" s="825">
        <f t="shared" ref="DRQ69" si="26169">DRQ60*$C$65*$C69</f>
        <v>0</v>
      </c>
      <c r="DRS69" s="825">
        <f t="shared" ref="DRS69" si="26170">DRS60*$C$65*$C69</f>
        <v>0</v>
      </c>
      <c r="DRU69" s="825">
        <f t="shared" ref="DRU69" si="26171">DRU60*$C$65*$C69</f>
        <v>0</v>
      </c>
      <c r="DRW69" s="825">
        <f t="shared" ref="DRW69" si="26172">DRW60*$C$65*$C69</f>
        <v>0</v>
      </c>
      <c r="DRY69" s="825">
        <f t="shared" ref="DRY69" si="26173">DRY60*$C$65*$C69</f>
        <v>0</v>
      </c>
      <c r="DSA69" s="825">
        <f t="shared" ref="DSA69" si="26174">DSA60*$C$65*$C69</f>
        <v>0</v>
      </c>
      <c r="DSC69" s="825">
        <f t="shared" ref="DSC69" si="26175">DSC60*$C$65*$C69</f>
        <v>0</v>
      </c>
      <c r="DSE69" s="825">
        <f t="shared" ref="DSE69" si="26176">DSE60*$C$65*$C69</f>
        <v>0</v>
      </c>
      <c r="DSG69" s="825">
        <f t="shared" ref="DSG69" si="26177">DSG60*$C$65*$C69</f>
        <v>0</v>
      </c>
      <c r="DSI69" s="825">
        <f t="shared" ref="DSI69" si="26178">DSI60*$C$65*$C69</f>
        <v>0</v>
      </c>
      <c r="DSK69" s="825">
        <f t="shared" ref="DSK69" si="26179">DSK60*$C$65*$C69</f>
        <v>0</v>
      </c>
      <c r="DSM69" s="825">
        <f t="shared" ref="DSM69" si="26180">DSM60*$C$65*$C69</f>
        <v>0</v>
      </c>
      <c r="DSO69" s="825">
        <f t="shared" ref="DSO69" si="26181">DSO60*$C$65*$C69</f>
        <v>0</v>
      </c>
      <c r="DSQ69" s="825">
        <f t="shared" ref="DSQ69" si="26182">DSQ60*$C$65*$C69</f>
        <v>0</v>
      </c>
      <c r="DSS69" s="825">
        <f t="shared" ref="DSS69" si="26183">DSS60*$C$65*$C69</f>
        <v>0</v>
      </c>
      <c r="DSU69" s="825">
        <f t="shared" ref="DSU69" si="26184">DSU60*$C$65*$C69</f>
        <v>0</v>
      </c>
      <c r="DSW69" s="825">
        <f t="shared" ref="DSW69" si="26185">DSW60*$C$65*$C69</f>
        <v>0</v>
      </c>
      <c r="DSY69" s="825">
        <f t="shared" ref="DSY69" si="26186">DSY60*$C$65*$C69</f>
        <v>0</v>
      </c>
      <c r="DTA69" s="825">
        <f t="shared" ref="DTA69" si="26187">DTA60*$C$65*$C69</f>
        <v>0</v>
      </c>
      <c r="DTC69" s="825">
        <f t="shared" ref="DTC69" si="26188">DTC60*$C$65*$C69</f>
        <v>0</v>
      </c>
      <c r="DTE69" s="825">
        <f t="shared" ref="DTE69" si="26189">DTE60*$C$65*$C69</f>
        <v>0</v>
      </c>
      <c r="DTG69" s="825">
        <f t="shared" ref="DTG69" si="26190">DTG60*$C$65*$C69</f>
        <v>0</v>
      </c>
      <c r="DTI69" s="825">
        <f t="shared" ref="DTI69" si="26191">DTI60*$C$65*$C69</f>
        <v>0</v>
      </c>
      <c r="DTK69" s="825">
        <f t="shared" ref="DTK69" si="26192">DTK60*$C$65*$C69</f>
        <v>0</v>
      </c>
      <c r="DTM69" s="825">
        <f t="shared" ref="DTM69" si="26193">DTM60*$C$65*$C69</f>
        <v>0</v>
      </c>
      <c r="DTO69" s="825">
        <f t="shared" ref="DTO69" si="26194">DTO60*$C$65*$C69</f>
        <v>0</v>
      </c>
      <c r="DTQ69" s="825">
        <f t="shared" ref="DTQ69" si="26195">DTQ60*$C$65*$C69</f>
        <v>0</v>
      </c>
      <c r="DTS69" s="825">
        <f t="shared" ref="DTS69" si="26196">DTS60*$C$65*$C69</f>
        <v>0</v>
      </c>
      <c r="DTU69" s="825">
        <f t="shared" ref="DTU69" si="26197">DTU60*$C$65*$C69</f>
        <v>0</v>
      </c>
      <c r="DTW69" s="825">
        <f t="shared" ref="DTW69" si="26198">DTW60*$C$65*$C69</f>
        <v>0</v>
      </c>
      <c r="DTY69" s="825">
        <f t="shared" ref="DTY69" si="26199">DTY60*$C$65*$C69</f>
        <v>0</v>
      </c>
      <c r="DUA69" s="825">
        <f t="shared" ref="DUA69" si="26200">DUA60*$C$65*$C69</f>
        <v>0</v>
      </c>
      <c r="DUC69" s="825">
        <f t="shared" ref="DUC69" si="26201">DUC60*$C$65*$C69</f>
        <v>0</v>
      </c>
      <c r="DUE69" s="825">
        <f t="shared" ref="DUE69" si="26202">DUE60*$C$65*$C69</f>
        <v>0</v>
      </c>
      <c r="DUG69" s="825">
        <f t="shared" ref="DUG69" si="26203">DUG60*$C$65*$C69</f>
        <v>0</v>
      </c>
      <c r="DUI69" s="825">
        <f t="shared" ref="DUI69" si="26204">DUI60*$C$65*$C69</f>
        <v>0</v>
      </c>
      <c r="DUK69" s="825">
        <f t="shared" ref="DUK69" si="26205">DUK60*$C$65*$C69</f>
        <v>0</v>
      </c>
      <c r="DUM69" s="825">
        <f t="shared" ref="DUM69" si="26206">DUM60*$C$65*$C69</f>
        <v>0</v>
      </c>
      <c r="DUO69" s="825">
        <f t="shared" ref="DUO69" si="26207">DUO60*$C$65*$C69</f>
        <v>0</v>
      </c>
      <c r="DUQ69" s="825">
        <f t="shared" ref="DUQ69" si="26208">DUQ60*$C$65*$C69</f>
        <v>0</v>
      </c>
      <c r="DUS69" s="825">
        <f t="shared" ref="DUS69" si="26209">DUS60*$C$65*$C69</f>
        <v>0</v>
      </c>
      <c r="DUU69" s="825">
        <f t="shared" ref="DUU69" si="26210">DUU60*$C$65*$C69</f>
        <v>0</v>
      </c>
      <c r="DUW69" s="825">
        <f t="shared" ref="DUW69" si="26211">DUW60*$C$65*$C69</f>
        <v>0</v>
      </c>
      <c r="DUY69" s="825">
        <f t="shared" ref="DUY69" si="26212">DUY60*$C$65*$C69</f>
        <v>0</v>
      </c>
      <c r="DVA69" s="825">
        <f t="shared" ref="DVA69" si="26213">DVA60*$C$65*$C69</f>
        <v>0</v>
      </c>
      <c r="DVC69" s="825">
        <f t="shared" ref="DVC69" si="26214">DVC60*$C$65*$C69</f>
        <v>0</v>
      </c>
      <c r="DVE69" s="825">
        <f t="shared" ref="DVE69" si="26215">DVE60*$C$65*$C69</f>
        <v>0</v>
      </c>
      <c r="DVG69" s="825">
        <f t="shared" ref="DVG69" si="26216">DVG60*$C$65*$C69</f>
        <v>0</v>
      </c>
      <c r="DVI69" s="825">
        <f t="shared" ref="DVI69" si="26217">DVI60*$C$65*$C69</f>
        <v>0</v>
      </c>
      <c r="DVK69" s="825">
        <f t="shared" ref="DVK69" si="26218">DVK60*$C$65*$C69</f>
        <v>0</v>
      </c>
      <c r="DVM69" s="825">
        <f t="shared" ref="DVM69" si="26219">DVM60*$C$65*$C69</f>
        <v>0</v>
      </c>
      <c r="DVO69" s="825">
        <f t="shared" ref="DVO69" si="26220">DVO60*$C$65*$C69</f>
        <v>0</v>
      </c>
      <c r="DVQ69" s="825">
        <f t="shared" ref="DVQ69" si="26221">DVQ60*$C$65*$C69</f>
        <v>0</v>
      </c>
      <c r="DVS69" s="825">
        <f t="shared" ref="DVS69" si="26222">DVS60*$C$65*$C69</f>
        <v>0</v>
      </c>
      <c r="DVU69" s="825">
        <f t="shared" ref="DVU69" si="26223">DVU60*$C$65*$C69</f>
        <v>0</v>
      </c>
      <c r="DVW69" s="825">
        <f t="shared" ref="DVW69" si="26224">DVW60*$C$65*$C69</f>
        <v>0</v>
      </c>
      <c r="DVY69" s="825">
        <f t="shared" ref="DVY69" si="26225">DVY60*$C$65*$C69</f>
        <v>0</v>
      </c>
      <c r="DWA69" s="825">
        <f t="shared" ref="DWA69" si="26226">DWA60*$C$65*$C69</f>
        <v>0</v>
      </c>
      <c r="DWC69" s="825">
        <f t="shared" ref="DWC69" si="26227">DWC60*$C$65*$C69</f>
        <v>0</v>
      </c>
      <c r="DWE69" s="825">
        <f t="shared" ref="DWE69" si="26228">DWE60*$C$65*$C69</f>
        <v>0</v>
      </c>
      <c r="DWG69" s="825">
        <f t="shared" ref="DWG69" si="26229">DWG60*$C$65*$C69</f>
        <v>0</v>
      </c>
      <c r="DWI69" s="825">
        <f t="shared" ref="DWI69" si="26230">DWI60*$C$65*$C69</f>
        <v>0</v>
      </c>
      <c r="DWK69" s="825">
        <f t="shared" ref="DWK69" si="26231">DWK60*$C$65*$C69</f>
        <v>0</v>
      </c>
      <c r="DWM69" s="825">
        <f t="shared" ref="DWM69" si="26232">DWM60*$C$65*$C69</f>
        <v>0</v>
      </c>
      <c r="DWO69" s="825">
        <f t="shared" ref="DWO69" si="26233">DWO60*$C$65*$C69</f>
        <v>0</v>
      </c>
      <c r="DWQ69" s="825">
        <f t="shared" ref="DWQ69" si="26234">DWQ60*$C$65*$C69</f>
        <v>0</v>
      </c>
      <c r="DWS69" s="825">
        <f t="shared" ref="DWS69" si="26235">DWS60*$C$65*$C69</f>
        <v>0</v>
      </c>
      <c r="DWU69" s="825">
        <f t="shared" ref="DWU69" si="26236">DWU60*$C$65*$C69</f>
        <v>0</v>
      </c>
      <c r="DWW69" s="825">
        <f t="shared" ref="DWW69" si="26237">DWW60*$C$65*$C69</f>
        <v>0</v>
      </c>
      <c r="DWY69" s="825">
        <f t="shared" ref="DWY69" si="26238">DWY60*$C$65*$C69</f>
        <v>0</v>
      </c>
      <c r="DXA69" s="825">
        <f t="shared" ref="DXA69" si="26239">DXA60*$C$65*$C69</f>
        <v>0</v>
      </c>
      <c r="DXC69" s="825">
        <f t="shared" ref="DXC69" si="26240">DXC60*$C$65*$C69</f>
        <v>0</v>
      </c>
      <c r="DXE69" s="825">
        <f t="shared" ref="DXE69" si="26241">DXE60*$C$65*$C69</f>
        <v>0</v>
      </c>
      <c r="DXG69" s="825">
        <f t="shared" ref="DXG69" si="26242">DXG60*$C$65*$C69</f>
        <v>0</v>
      </c>
      <c r="DXI69" s="825">
        <f t="shared" ref="DXI69" si="26243">DXI60*$C$65*$C69</f>
        <v>0</v>
      </c>
      <c r="DXK69" s="825">
        <f t="shared" ref="DXK69" si="26244">DXK60*$C$65*$C69</f>
        <v>0</v>
      </c>
      <c r="DXM69" s="825">
        <f t="shared" ref="DXM69" si="26245">DXM60*$C$65*$C69</f>
        <v>0</v>
      </c>
      <c r="DXO69" s="825">
        <f t="shared" ref="DXO69" si="26246">DXO60*$C$65*$C69</f>
        <v>0</v>
      </c>
      <c r="DXQ69" s="825">
        <f t="shared" ref="DXQ69" si="26247">DXQ60*$C$65*$C69</f>
        <v>0</v>
      </c>
      <c r="DXS69" s="825">
        <f t="shared" ref="DXS69" si="26248">DXS60*$C$65*$C69</f>
        <v>0</v>
      </c>
      <c r="DXU69" s="825">
        <f t="shared" ref="DXU69" si="26249">DXU60*$C$65*$C69</f>
        <v>0</v>
      </c>
      <c r="DXW69" s="825">
        <f t="shared" ref="DXW69" si="26250">DXW60*$C$65*$C69</f>
        <v>0</v>
      </c>
      <c r="DXY69" s="825">
        <f t="shared" ref="DXY69" si="26251">DXY60*$C$65*$C69</f>
        <v>0</v>
      </c>
      <c r="DYA69" s="825">
        <f t="shared" ref="DYA69" si="26252">DYA60*$C$65*$C69</f>
        <v>0</v>
      </c>
      <c r="DYC69" s="825">
        <f t="shared" ref="DYC69" si="26253">DYC60*$C$65*$C69</f>
        <v>0</v>
      </c>
      <c r="DYE69" s="825">
        <f t="shared" ref="DYE69" si="26254">DYE60*$C$65*$C69</f>
        <v>0</v>
      </c>
      <c r="DYG69" s="825">
        <f t="shared" ref="DYG69" si="26255">DYG60*$C$65*$C69</f>
        <v>0</v>
      </c>
      <c r="DYI69" s="825">
        <f t="shared" ref="DYI69" si="26256">DYI60*$C$65*$C69</f>
        <v>0</v>
      </c>
      <c r="DYK69" s="825">
        <f t="shared" ref="DYK69" si="26257">DYK60*$C$65*$C69</f>
        <v>0</v>
      </c>
      <c r="DYM69" s="825">
        <f t="shared" ref="DYM69" si="26258">DYM60*$C$65*$C69</f>
        <v>0</v>
      </c>
      <c r="DYO69" s="825">
        <f t="shared" ref="DYO69" si="26259">DYO60*$C$65*$C69</f>
        <v>0</v>
      </c>
      <c r="DYQ69" s="825">
        <f t="shared" ref="DYQ69" si="26260">DYQ60*$C$65*$C69</f>
        <v>0</v>
      </c>
      <c r="DYS69" s="825">
        <f t="shared" ref="DYS69" si="26261">DYS60*$C$65*$C69</f>
        <v>0</v>
      </c>
      <c r="DYU69" s="825">
        <f t="shared" ref="DYU69" si="26262">DYU60*$C$65*$C69</f>
        <v>0</v>
      </c>
      <c r="DYW69" s="825">
        <f t="shared" ref="DYW69" si="26263">DYW60*$C$65*$C69</f>
        <v>0</v>
      </c>
      <c r="DYY69" s="825">
        <f t="shared" ref="DYY69" si="26264">DYY60*$C$65*$C69</f>
        <v>0</v>
      </c>
      <c r="DZA69" s="825">
        <f t="shared" ref="DZA69" si="26265">DZA60*$C$65*$C69</f>
        <v>0</v>
      </c>
      <c r="DZC69" s="825">
        <f t="shared" ref="DZC69" si="26266">DZC60*$C$65*$C69</f>
        <v>0</v>
      </c>
      <c r="DZE69" s="825">
        <f t="shared" ref="DZE69" si="26267">DZE60*$C$65*$C69</f>
        <v>0</v>
      </c>
      <c r="DZG69" s="825">
        <f t="shared" ref="DZG69" si="26268">DZG60*$C$65*$C69</f>
        <v>0</v>
      </c>
      <c r="DZI69" s="825">
        <f t="shared" ref="DZI69" si="26269">DZI60*$C$65*$C69</f>
        <v>0</v>
      </c>
      <c r="DZK69" s="825">
        <f t="shared" ref="DZK69" si="26270">DZK60*$C$65*$C69</f>
        <v>0</v>
      </c>
      <c r="DZM69" s="825">
        <f t="shared" ref="DZM69" si="26271">DZM60*$C$65*$C69</f>
        <v>0</v>
      </c>
      <c r="DZO69" s="825">
        <f t="shared" ref="DZO69" si="26272">DZO60*$C$65*$C69</f>
        <v>0</v>
      </c>
      <c r="DZQ69" s="825">
        <f t="shared" ref="DZQ69" si="26273">DZQ60*$C$65*$C69</f>
        <v>0</v>
      </c>
      <c r="DZS69" s="825">
        <f t="shared" ref="DZS69" si="26274">DZS60*$C$65*$C69</f>
        <v>0</v>
      </c>
      <c r="DZU69" s="825">
        <f t="shared" ref="DZU69" si="26275">DZU60*$C$65*$C69</f>
        <v>0</v>
      </c>
      <c r="DZW69" s="825">
        <f t="shared" ref="DZW69" si="26276">DZW60*$C$65*$C69</f>
        <v>0</v>
      </c>
      <c r="DZY69" s="825">
        <f t="shared" ref="DZY69" si="26277">DZY60*$C$65*$C69</f>
        <v>0</v>
      </c>
      <c r="EAA69" s="825">
        <f t="shared" ref="EAA69" si="26278">EAA60*$C$65*$C69</f>
        <v>0</v>
      </c>
      <c r="EAC69" s="825">
        <f t="shared" ref="EAC69" si="26279">EAC60*$C$65*$C69</f>
        <v>0</v>
      </c>
      <c r="EAE69" s="825">
        <f t="shared" ref="EAE69" si="26280">EAE60*$C$65*$C69</f>
        <v>0</v>
      </c>
      <c r="EAG69" s="825">
        <f t="shared" ref="EAG69" si="26281">EAG60*$C$65*$C69</f>
        <v>0</v>
      </c>
      <c r="EAI69" s="825">
        <f t="shared" ref="EAI69" si="26282">EAI60*$C$65*$C69</f>
        <v>0</v>
      </c>
      <c r="EAK69" s="825">
        <f t="shared" ref="EAK69" si="26283">EAK60*$C$65*$C69</f>
        <v>0</v>
      </c>
      <c r="EAM69" s="825">
        <f t="shared" ref="EAM69" si="26284">EAM60*$C$65*$C69</f>
        <v>0</v>
      </c>
      <c r="EAO69" s="825">
        <f t="shared" ref="EAO69" si="26285">EAO60*$C$65*$C69</f>
        <v>0</v>
      </c>
      <c r="EAQ69" s="825">
        <f t="shared" ref="EAQ69" si="26286">EAQ60*$C$65*$C69</f>
        <v>0</v>
      </c>
      <c r="EAS69" s="825">
        <f t="shared" ref="EAS69" si="26287">EAS60*$C$65*$C69</f>
        <v>0</v>
      </c>
      <c r="EAU69" s="825">
        <f t="shared" ref="EAU69" si="26288">EAU60*$C$65*$C69</f>
        <v>0</v>
      </c>
      <c r="EAW69" s="825">
        <f t="shared" ref="EAW69" si="26289">EAW60*$C$65*$C69</f>
        <v>0</v>
      </c>
      <c r="EAY69" s="825">
        <f t="shared" ref="EAY69" si="26290">EAY60*$C$65*$C69</f>
        <v>0</v>
      </c>
      <c r="EBA69" s="825">
        <f t="shared" ref="EBA69" si="26291">EBA60*$C$65*$C69</f>
        <v>0</v>
      </c>
      <c r="EBC69" s="825">
        <f t="shared" ref="EBC69" si="26292">EBC60*$C$65*$C69</f>
        <v>0</v>
      </c>
      <c r="EBE69" s="825">
        <f t="shared" ref="EBE69" si="26293">EBE60*$C$65*$C69</f>
        <v>0</v>
      </c>
      <c r="EBG69" s="825">
        <f t="shared" ref="EBG69" si="26294">EBG60*$C$65*$C69</f>
        <v>0</v>
      </c>
      <c r="EBI69" s="825">
        <f t="shared" ref="EBI69" si="26295">EBI60*$C$65*$C69</f>
        <v>0</v>
      </c>
      <c r="EBK69" s="825">
        <f t="shared" ref="EBK69" si="26296">EBK60*$C$65*$C69</f>
        <v>0</v>
      </c>
      <c r="EBM69" s="825">
        <f t="shared" ref="EBM69" si="26297">EBM60*$C$65*$C69</f>
        <v>0</v>
      </c>
      <c r="EBO69" s="825">
        <f t="shared" ref="EBO69" si="26298">EBO60*$C$65*$C69</f>
        <v>0</v>
      </c>
      <c r="EBQ69" s="825">
        <f t="shared" ref="EBQ69" si="26299">EBQ60*$C$65*$C69</f>
        <v>0</v>
      </c>
      <c r="EBS69" s="825">
        <f t="shared" ref="EBS69" si="26300">EBS60*$C$65*$C69</f>
        <v>0</v>
      </c>
      <c r="EBU69" s="825">
        <f t="shared" ref="EBU69" si="26301">EBU60*$C$65*$C69</f>
        <v>0</v>
      </c>
      <c r="EBW69" s="825">
        <f t="shared" ref="EBW69" si="26302">EBW60*$C$65*$C69</f>
        <v>0</v>
      </c>
      <c r="EBY69" s="825">
        <f t="shared" ref="EBY69" si="26303">EBY60*$C$65*$C69</f>
        <v>0</v>
      </c>
      <c r="ECA69" s="825">
        <f t="shared" ref="ECA69" si="26304">ECA60*$C$65*$C69</f>
        <v>0</v>
      </c>
      <c r="ECC69" s="825">
        <f t="shared" ref="ECC69" si="26305">ECC60*$C$65*$C69</f>
        <v>0</v>
      </c>
      <c r="ECE69" s="825">
        <f t="shared" ref="ECE69" si="26306">ECE60*$C$65*$C69</f>
        <v>0</v>
      </c>
      <c r="ECG69" s="825">
        <f t="shared" ref="ECG69" si="26307">ECG60*$C$65*$C69</f>
        <v>0</v>
      </c>
      <c r="ECI69" s="825">
        <f t="shared" ref="ECI69" si="26308">ECI60*$C$65*$C69</f>
        <v>0</v>
      </c>
      <c r="ECK69" s="825">
        <f t="shared" ref="ECK69" si="26309">ECK60*$C$65*$C69</f>
        <v>0</v>
      </c>
      <c r="ECM69" s="825">
        <f t="shared" ref="ECM69" si="26310">ECM60*$C$65*$C69</f>
        <v>0</v>
      </c>
      <c r="ECO69" s="825">
        <f t="shared" ref="ECO69" si="26311">ECO60*$C$65*$C69</f>
        <v>0</v>
      </c>
      <c r="ECQ69" s="825">
        <f t="shared" ref="ECQ69" si="26312">ECQ60*$C$65*$C69</f>
        <v>0</v>
      </c>
      <c r="ECS69" s="825">
        <f t="shared" ref="ECS69" si="26313">ECS60*$C$65*$C69</f>
        <v>0</v>
      </c>
      <c r="ECU69" s="825">
        <f t="shared" ref="ECU69" si="26314">ECU60*$C$65*$C69</f>
        <v>0</v>
      </c>
      <c r="ECW69" s="825">
        <f t="shared" ref="ECW69" si="26315">ECW60*$C$65*$C69</f>
        <v>0</v>
      </c>
      <c r="ECY69" s="825">
        <f t="shared" ref="ECY69" si="26316">ECY60*$C$65*$C69</f>
        <v>0</v>
      </c>
      <c r="EDA69" s="825">
        <f t="shared" ref="EDA69" si="26317">EDA60*$C$65*$C69</f>
        <v>0</v>
      </c>
      <c r="EDC69" s="825">
        <f t="shared" ref="EDC69" si="26318">EDC60*$C$65*$C69</f>
        <v>0</v>
      </c>
      <c r="EDE69" s="825">
        <f t="shared" ref="EDE69" si="26319">EDE60*$C$65*$C69</f>
        <v>0</v>
      </c>
      <c r="EDG69" s="825">
        <f t="shared" ref="EDG69" si="26320">EDG60*$C$65*$C69</f>
        <v>0</v>
      </c>
      <c r="EDI69" s="825">
        <f t="shared" ref="EDI69" si="26321">EDI60*$C$65*$C69</f>
        <v>0</v>
      </c>
      <c r="EDK69" s="825">
        <f t="shared" ref="EDK69" si="26322">EDK60*$C$65*$C69</f>
        <v>0</v>
      </c>
      <c r="EDM69" s="825">
        <f t="shared" ref="EDM69" si="26323">EDM60*$C$65*$C69</f>
        <v>0</v>
      </c>
      <c r="EDO69" s="825">
        <f t="shared" ref="EDO69" si="26324">EDO60*$C$65*$C69</f>
        <v>0</v>
      </c>
      <c r="EDQ69" s="825">
        <f t="shared" ref="EDQ69" si="26325">EDQ60*$C$65*$C69</f>
        <v>0</v>
      </c>
      <c r="EDS69" s="825">
        <f t="shared" ref="EDS69" si="26326">EDS60*$C$65*$C69</f>
        <v>0</v>
      </c>
      <c r="EDU69" s="825">
        <f t="shared" ref="EDU69" si="26327">EDU60*$C$65*$C69</f>
        <v>0</v>
      </c>
      <c r="EDW69" s="825">
        <f t="shared" ref="EDW69" si="26328">EDW60*$C$65*$C69</f>
        <v>0</v>
      </c>
      <c r="EDY69" s="825">
        <f t="shared" ref="EDY69" si="26329">EDY60*$C$65*$C69</f>
        <v>0</v>
      </c>
      <c r="EEA69" s="825">
        <f t="shared" ref="EEA69" si="26330">EEA60*$C$65*$C69</f>
        <v>0</v>
      </c>
      <c r="EEC69" s="825">
        <f t="shared" ref="EEC69" si="26331">EEC60*$C$65*$C69</f>
        <v>0</v>
      </c>
      <c r="EEE69" s="825">
        <f t="shared" ref="EEE69" si="26332">EEE60*$C$65*$C69</f>
        <v>0</v>
      </c>
      <c r="EEG69" s="825">
        <f t="shared" ref="EEG69" si="26333">EEG60*$C$65*$C69</f>
        <v>0</v>
      </c>
      <c r="EEI69" s="825">
        <f t="shared" ref="EEI69" si="26334">EEI60*$C$65*$C69</f>
        <v>0</v>
      </c>
      <c r="EEK69" s="825">
        <f t="shared" ref="EEK69" si="26335">EEK60*$C$65*$C69</f>
        <v>0</v>
      </c>
      <c r="EEM69" s="825">
        <f t="shared" ref="EEM69" si="26336">EEM60*$C$65*$C69</f>
        <v>0</v>
      </c>
      <c r="EEO69" s="825">
        <f t="shared" ref="EEO69" si="26337">EEO60*$C$65*$C69</f>
        <v>0</v>
      </c>
      <c r="EEQ69" s="825">
        <f t="shared" ref="EEQ69" si="26338">EEQ60*$C$65*$C69</f>
        <v>0</v>
      </c>
      <c r="EES69" s="825">
        <f t="shared" ref="EES69" si="26339">EES60*$C$65*$C69</f>
        <v>0</v>
      </c>
      <c r="EEU69" s="825">
        <f t="shared" ref="EEU69" si="26340">EEU60*$C$65*$C69</f>
        <v>0</v>
      </c>
      <c r="EEW69" s="825">
        <f t="shared" ref="EEW69" si="26341">EEW60*$C$65*$C69</f>
        <v>0</v>
      </c>
      <c r="EEY69" s="825">
        <f t="shared" ref="EEY69" si="26342">EEY60*$C$65*$C69</f>
        <v>0</v>
      </c>
      <c r="EFA69" s="825">
        <f t="shared" ref="EFA69" si="26343">EFA60*$C$65*$C69</f>
        <v>0</v>
      </c>
      <c r="EFC69" s="825">
        <f t="shared" ref="EFC69" si="26344">EFC60*$C$65*$C69</f>
        <v>0</v>
      </c>
      <c r="EFE69" s="825">
        <f t="shared" ref="EFE69" si="26345">EFE60*$C$65*$C69</f>
        <v>0</v>
      </c>
      <c r="EFG69" s="825">
        <f t="shared" ref="EFG69" si="26346">EFG60*$C$65*$C69</f>
        <v>0</v>
      </c>
      <c r="EFI69" s="825">
        <f t="shared" ref="EFI69" si="26347">EFI60*$C$65*$C69</f>
        <v>0</v>
      </c>
      <c r="EFK69" s="825">
        <f t="shared" ref="EFK69" si="26348">EFK60*$C$65*$C69</f>
        <v>0</v>
      </c>
      <c r="EFM69" s="825">
        <f t="shared" ref="EFM69" si="26349">EFM60*$C$65*$C69</f>
        <v>0</v>
      </c>
      <c r="EFO69" s="825">
        <f t="shared" ref="EFO69" si="26350">EFO60*$C$65*$C69</f>
        <v>0</v>
      </c>
      <c r="EFQ69" s="825">
        <f t="shared" ref="EFQ69" si="26351">EFQ60*$C$65*$C69</f>
        <v>0</v>
      </c>
      <c r="EFS69" s="825">
        <f t="shared" ref="EFS69" si="26352">EFS60*$C$65*$C69</f>
        <v>0</v>
      </c>
      <c r="EFU69" s="825">
        <f t="shared" ref="EFU69" si="26353">EFU60*$C$65*$C69</f>
        <v>0</v>
      </c>
      <c r="EFW69" s="825">
        <f t="shared" ref="EFW69" si="26354">EFW60*$C$65*$C69</f>
        <v>0</v>
      </c>
      <c r="EFY69" s="825">
        <f t="shared" ref="EFY69" si="26355">EFY60*$C$65*$C69</f>
        <v>0</v>
      </c>
      <c r="EGA69" s="825">
        <f t="shared" ref="EGA69" si="26356">EGA60*$C$65*$C69</f>
        <v>0</v>
      </c>
      <c r="EGC69" s="825">
        <f t="shared" ref="EGC69" si="26357">EGC60*$C$65*$C69</f>
        <v>0</v>
      </c>
      <c r="EGE69" s="825">
        <f t="shared" ref="EGE69" si="26358">EGE60*$C$65*$C69</f>
        <v>0</v>
      </c>
      <c r="EGG69" s="825">
        <f t="shared" ref="EGG69" si="26359">EGG60*$C$65*$C69</f>
        <v>0</v>
      </c>
      <c r="EGI69" s="825">
        <f t="shared" ref="EGI69" si="26360">EGI60*$C$65*$C69</f>
        <v>0</v>
      </c>
      <c r="EGK69" s="825">
        <f t="shared" ref="EGK69" si="26361">EGK60*$C$65*$C69</f>
        <v>0</v>
      </c>
      <c r="EGM69" s="825">
        <f t="shared" ref="EGM69" si="26362">EGM60*$C$65*$C69</f>
        <v>0</v>
      </c>
      <c r="EGO69" s="825">
        <f t="shared" ref="EGO69" si="26363">EGO60*$C$65*$C69</f>
        <v>0</v>
      </c>
      <c r="EGQ69" s="825">
        <f t="shared" ref="EGQ69" si="26364">EGQ60*$C$65*$C69</f>
        <v>0</v>
      </c>
      <c r="EGS69" s="825">
        <f t="shared" ref="EGS69" si="26365">EGS60*$C$65*$C69</f>
        <v>0</v>
      </c>
      <c r="EGU69" s="825">
        <f t="shared" ref="EGU69" si="26366">EGU60*$C$65*$C69</f>
        <v>0</v>
      </c>
      <c r="EGW69" s="825">
        <f t="shared" ref="EGW69" si="26367">EGW60*$C$65*$C69</f>
        <v>0</v>
      </c>
      <c r="EGY69" s="825">
        <f t="shared" ref="EGY69" si="26368">EGY60*$C$65*$C69</f>
        <v>0</v>
      </c>
      <c r="EHA69" s="825">
        <f t="shared" ref="EHA69" si="26369">EHA60*$C$65*$C69</f>
        <v>0</v>
      </c>
      <c r="EHC69" s="825">
        <f t="shared" ref="EHC69" si="26370">EHC60*$C$65*$C69</f>
        <v>0</v>
      </c>
      <c r="EHE69" s="825">
        <f t="shared" ref="EHE69" si="26371">EHE60*$C$65*$C69</f>
        <v>0</v>
      </c>
      <c r="EHG69" s="825">
        <f t="shared" ref="EHG69" si="26372">EHG60*$C$65*$C69</f>
        <v>0</v>
      </c>
      <c r="EHI69" s="825">
        <f t="shared" ref="EHI69" si="26373">EHI60*$C$65*$C69</f>
        <v>0</v>
      </c>
      <c r="EHK69" s="825">
        <f t="shared" ref="EHK69" si="26374">EHK60*$C$65*$C69</f>
        <v>0</v>
      </c>
      <c r="EHM69" s="825">
        <f t="shared" ref="EHM69" si="26375">EHM60*$C$65*$C69</f>
        <v>0</v>
      </c>
      <c r="EHO69" s="825">
        <f t="shared" ref="EHO69" si="26376">EHO60*$C$65*$C69</f>
        <v>0</v>
      </c>
      <c r="EHQ69" s="825">
        <f t="shared" ref="EHQ69" si="26377">EHQ60*$C$65*$C69</f>
        <v>0</v>
      </c>
      <c r="EHS69" s="825">
        <f t="shared" ref="EHS69" si="26378">EHS60*$C$65*$C69</f>
        <v>0</v>
      </c>
      <c r="EHU69" s="825">
        <f t="shared" ref="EHU69" si="26379">EHU60*$C$65*$C69</f>
        <v>0</v>
      </c>
      <c r="EHW69" s="825">
        <f t="shared" ref="EHW69" si="26380">EHW60*$C$65*$C69</f>
        <v>0</v>
      </c>
      <c r="EHY69" s="825">
        <f t="shared" ref="EHY69" si="26381">EHY60*$C$65*$C69</f>
        <v>0</v>
      </c>
      <c r="EIA69" s="825">
        <f t="shared" ref="EIA69" si="26382">EIA60*$C$65*$C69</f>
        <v>0</v>
      </c>
      <c r="EIC69" s="825">
        <f t="shared" ref="EIC69" si="26383">EIC60*$C$65*$C69</f>
        <v>0</v>
      </c>
      <c r="EIE69" s="825">
        <f t="shared" ref="EIE69" si="26384">EIE60*$C$65*$C69</f>
        <v>0</v>
      </c>
      <c r="EIG69" s="825">
        <f t="shared" ref="EIG69" si="26385">EIG60*$C$65*$C69</f>
        <v>0</v>
      </c>
      <c r="EII69" s="825">
        <f t="shared" ref="EII69" si="26386">EII60*$C$65*$C69</f>
        <v>0</v>
      </c>
      <c r="EIK69" s="825">
        <f t="shared" ref="EIK69" si="26387">EIK60*$C$65*$C69</f>
        <v>0</v>
      </c>
      <c r="EIM69" s="825">
        <f t="shared" ref="EIM69" si="26388">EIM60*$C$65*$C69</f>
        <v>0</v>
      </c>
      <c r="EIO69" s="825">
        <f t="shared" ref="EIO69" si="26389">EIO60*$C$65*$C69</f>
        <v>0</v>
      </c>
      <c r="EIQ69" s="825">
        <f t="shared" ref="EIQ69" si="26390">EIQ60*$C$65*$C69</f>
        <v>0</v>
      </c>
      <c r="EIS69" s="825">
        <f t="shared" ref="EIS69" si="26391">EIS60*$C$65*$C69</f>
        <v>0</v>
      </c>
      <c r="EIU69" s="825">
        <f t="shared" ref="EIU69" si="26392">EIU60*$C$65*$C69</f>
        <v>0</v>
      </c>
      <c r="EIW69" s="825">
        <f t="shared" ref="EIW69" si="26393">EIW60*$C$65*$C69</f>
        <v>0</v>
      </c>
      <c r="EIY69" s="825">
        <f t="shared" ref="EIY69" si="26394">EIY60*$C$65*$C69</f>
        <v>0</v>
      </c>
      <c r="EJA69" s="825">
        <f t="shared" ref="EJA69" si="26395">EJA60*$C$65*$C69</f>
        <v>0</v>
      </c>
      <c r="EJC69" s="825">
        <f t="shared" ref="EJC69" si="26396">EJC60*$C$65*$C69</f>
        <v>0</v>
      </c>
      <c r="EJE69" s="825">
        <f t="shared" ref="EJE69" si="26397">EJE60*$C$65*$C69</f>
        <v>0</v>
      </c>
      <c r="EJG69" s="825">
        <f t="shared" ref="EJG69" si="26398">EJG60*$C$65*$C69</f>
        <v>0</v>
      </c>
      <c r="EJI69" s="825">
        <f t="shared" ref="EJI69" si="26399">EJI60*$C$65*$C69</f>
        <v>0</v>
      </c>
      <c r="EJK69" s="825">
        <f t="shared" ref="EJK69" si="26400">EJK60*$C$65*$C69</f>
        <v>0</v>
      </c>
      <c r="EJM69" s="825">
        <f t="shared" ref="EJM69" si="26401">EJM60*$C$65*$C69</f>
        <v>0</v>
      </c>
      <c r="EJO69" s="825">
        <f t="shared" ref="EJO69" si="26402">EJO60*$C$65*$C69</f>
        <v>0</v>
      </c>
      <c r="EJQ69" s="825">
        <f t="shared" ref="EJQ69" si="26403">EJQ60*$C$65*$C69</f>
        <v>0</v>
      </c>
      <c r="EJS69" s="825">
        <f t="shared" ref="EJS69" si="26404">EJS60*$C$65*$C69</f>
        <v>0</v>
      </c>
      <c r="EJU69" s="825">
        <f t="shared" ref="EJU69" si="26405">EJU60*$C$65*$C69</f>
        <v>0</v>
      </c>
      <c r="EJW69" s="825">
        <f t="shared" ref="EJW69" si="26406">EJW60*$C$65*$C69</f>
        <v>0</v>
      </c>
      <c r="EJY69" s="825">
        <f t="shared" ref="EJY69" si="26407">EJY60*$C$65*$C69</f>
        <v>0</v>
      </c>
      <c r="EKA69" s="825">
        <f t="shared" ref="EKA69" si="26408">EKA60*$C$65*$C69</f>
        <v>0</v>
      </c>
      <c r="EKC69" s="825">
        <f t="shared" ref="EKC69" si="26409">EKC60*$C$65*$C69</f>
        <v>0</v>
      </c>
      <c r="EKE69" s="825">
        <f t="shared" ref="EKE69" si="26410">EKE60*$C$65*$C69</f>
        <v>0</v>
      </c>
      <c r="EKG69" s="825">
        <f t="shared" ref="EKG69" si="26411">EKG60*$C$65*$C69</f>
        <v>0</v>
      </c>
      <c r="EKI69" s="825">
        <f t="shared" ref="EKI69" si="26412">EKI60*$C$65*$C69</f>
        <v>0</v>
      </c>
      <c r="EKK69" s="825">
        <f t="shared" ref="EKK69" si="26413">EKK60*$C$65*$C69</f>
        <v>0</v>
      </c>
      <c r="EKM69" s="825">
        <f t="shared" ref="EKM69" si="26414">EKM60*$C$65*$C69</f>
        <v>0</v>
      </c>
      <c r="EKO69" s="825">
        <f t="shared" ref="EKO69" si="26415">EKO60*$C$65*$C69</f>
        <v>0</v>
      </c>
      <c r="EKQ69" s="825">
        <f t="shared" ref="EKQ69" si="26416">EKQ60*$C$65*$C69</f>
        <v>0</v>
      </c>
      <c r="EKS69" s="825">
        <f t="shared" ref="EKS69" si="26417">EKS60*$C$65*$C69</f>
        <v>0</v>
      </c>
      <c r="EKU69" s="825">
        <f t="shared" ref="EKU69" si="26418">EKU60*$C$65*$C69</f>
        <v>0</v>
      </c>
      <c r="EKW69" s="825">
        <f t="shared" ref="EKW69" si="26419">EKW60*$C$65*$C69</f>
        <v>0</v>
      </c>
      <c r="EKY69" s="825">
        <f t="shared" ref="EKY69" si="26420">EKY60*$C$65*$C69</f>
        <v>0</v>
      </c>
      <c r="ELA69" s="825">
        <f t="shared" ref="ELA69" si="26421">ELA60*$C$65*$C69</f>
        <v>0</v>
      </c>
      <c r="ELC69" s="825">
        <f t="shared" ref="ELC69" si="26422">ELC60*$C$65*$C69</f>
        <v>0</v>
      </c>
      <c r="ELE69" s="825">
        <f t="shared" ref="ELE69" si="26423">ELE60*$C$65*$C69</f>
        <v>0</v>
      </c>
      <c r="ELG69" s="825">
        <f t="shared" ref="ELG69" si="26424">ELG60*$C$65*$C69</f>
        <v>0</v>
      </c>
      <c r="ELI69" s="825">
        <f t="shared" ref="ELI69" si="26425">ELI60*$C$65*$C69</f>
        <v>0</v>
      </c>
      <c r="ELK69" s="825">
        <f t="shared" ref="ELK69" si="26426">ELK60*$C$65*$C69</f>
        <v>0</v>
      </c>
      <c r="ELM69" s="825">
        <f t="shared" ref="ELM69" si="26427">ELM60*$C$65*$C69</f>
        <v>0</v>
      </c>
      <c r="ELO69" s="825">
        <f t="shared" ref="ELO69" si="26428">ELO60*$C$65*$C69</f>
        <v>0</v>
      </c>
      <c r="ELQ69" s="825">
        <f t="shared" ref="ELQ69" si="26429">ELQ60*$C$65*$C69</f>
        <v>0</v>
      </c>
      <c r="ELS69" s="825">
        <f t="shared" ref="ELS69" si="26430">ELS60*$C$65*$C69</f>
        <v>0</v>
      </c>
      <c r="ELU69" s="825">
        <f t="shared" ref="ELU69" si="26431">ELU60*$C$65*$C69</f>
        <v>0</v>
      </c>
      <c r="ELW69" s="825">
        <f t="shared" ref="ELW69" si="26432">ELW60*$C$65*$C69</f>
        <v>0</v>
      </c>
      <c r="ELY69" s="825">
        <f t="shared" ref="ELY69" si="26433">ELY60*$C$65*$C69</f>
        <v>0</v>
      </c>
      <c r="EMA69" s="825">
        <f t="shared" ref="EMA69" si="26434">EMA60*$C$65*$C69</f>
        <v>0</v>
      </c>
      <c r="EMC69" s="825">
        <f t="shared" ref="EMC69" si="26435">EMC60*$C$65*$C69</f>
        <v>0</v>
      </c>
      <c r="EME69" s="825">
        <f t="shared" ref="EME69" si="26436">EME60*$C$65*$C69</f>
        <v>0</v>
      </c>
      <c r="EMG69" s="825">
        <f t="shared" ref="EMG69" si="26437">EMG60*$C$65*$C69</f>
        <v>0</v>
      </c>
      <c r="EMI69" s="825">
        <f t="shared" ref="EMI69" si="26438">EMI60*$C$65*$C69</f>
        <v>0</v>
      </c>
      <c r="EMK69" s="825">
        <f t="shared" ref="EMK69" si="26439">EMK60*$C$65*$C69</f>
        <v>0</v>
      </c>
      <c r="EMM69" s="825">
        <f t="shared" ref="EMM69" si="26440">EMM60*$C$65*$C69</f>
        <v>0</v>
      </c>
      <c r="EMO69" s="825">
        <f t="shared" ref="EMO69" si="26441">EMO60*$C$65*$C69</f>
        <v>0</v>
      </c>
      <c r="EMQ69" s="825">
        <f t="shared" ref="EMQ69" si="26442">EMQ60*$C$65*$C69</f>
        <v>0</v>
      </c>
      <c r="EMS69" s="825">
        <f t="shared" ref="EMS69" si="26443">EMS60*$C$65*$C69</f>
        <v>0</v>
      </c>
      <c r="EMU69" s="825">
        <f t="shared" ref="EMU69" si="26444">EMU60*$C$65*$C69</f>
        <v>0</v>
      </c>
      <c r="EMW69" s="825">
        <f t="shared" ref="EMW69" si="26445">EMW60*$C$65*$C69</f>
        <v>0</v>
      </c>
      <c r="EMY69" s="825">
        <f t="shared" ref="EMY69" si="26446">EMY60*$C$65*$C69</f>
        <v>0</v>
      </c>
      <c r="ENA69" s="825">
        <f t="shared" ref="ENA69" si="26447">ENA60*$C$65*$C69</f>
        <v>0</v>
      </c>
      <c r="ENC69" s="825">
        <f t="shared" ref="ENC69" si="26448">ENC60*$C$65*$C69</f>
        <v>0</v>
      </c>
      <c r="ENE69" s="825">
        <f t="shared" ref="ENE69" si="26449">ENE60*$C$65*$C69</f>
        <v>0</v>
      </c>
      <c r="ENG69" s="825">
        <f t="shared" ref="ENG69" si="26450">ENG60*$C$65*$C69</f>
        <v>0</v>
      </c>
      <c r="ENI69" s="825">
        <f t="shared" ref="ENI69" si="26451">ENI60*$C$65*$C69</f>
        <v>0</v>
      </c>
      <c r="ENK69" s="825">
        <f t="shared" ref="ENK69" si="26452">ENK60*$C$65*$C69</f>
        <v>0</v>
      </c>
      <c r="ENM69" s="825">
        <f t="shared" ref="ENM69" si="26453">ENM60*$C$65*$C69</f>
        <v>0</v>
      </c>
      <c r="ENO69" s="825">
        <f t="shared" ref="ENO69" si="26454">ENO60*$C$65*$C69</f>
        <v>0</v>
      </c>
      <c r="ENQ69" s="825">
        <f t="shared" ref="ENQ69" si="26455">ENQ60*$C$65*$C69</f>
        <v>0</v>
      </c>
      <c r="ENS69" s="825">
        <f t="shared" ref="ENS69" si="26456">ENS60*$C$65*$C69</f>
        <v>0</v>
      </c>
      <c r="ENU69" s="825">
        <f t="shared" ref="ENU69" si="26457">ENU60*$C$65*$C69</f>
        <v>0</v>
      </c>
      <c r="ENW69" s="825">
        <f t="shared" ref="ENW69" si="26458">ENW60*$C$65*$C69</f>
        <v>0</v>
      </c>
      <c r="ENY69" s="825">
        <f t="shared" ref="ENY69" si="26459">ENY60*$C$65*$C69</f>
        <v>0</v>
      </c>
      <c r="EOA69" s="825">
        <f t="shared" ref="EOA69" si="26460">EOA60*$C$65*$C69</f>
        <v>0</v>
      </c>
      <c r="EOC69" s="825">
        <f t="shared" ref="EOC69" si="26461">EOC60*$C$65*$C69</f>
        <v>0</v>
      </c>
      <c r="EOE69" s="825">
        <f t="shared" ref="EOE69" si="26462">EOE60*$C$65*$C69</f>
        <v>0</v>
      </c>
      <c r="EOG69" s="825">
        <f t="shared" ref="EOG69" si="26463">EOG60*$C$65*$C69</f>
        <v>0</v>
      </c>
      <c r="EOI69" s="825">
        <f t="shared" ref="EOI69" si="26464">EOI60*$C$65*$C69</f>
        <v>0</v>
      </c>
      <c r="EOK69" s="825">
        <f t="shared" ref="EOK69" si="26465">EOK60*$C$65*$C69</f>
        <v>0</v>
      </c>
      <c r="EOM69" s="825">
        <f t="shared" ref="EOM69" si="26466">EOM60*$C$65*$C69</f>
        <v>0</v>
      </c>
      <c r="EOO69" s="825">
        <f t="shared" ref="EOO69" si="26467">EOO60*$C$65*$C69</f>
        <v>0</v>
      </c>
      <c r="EOQ69" s="825">
        <f t="shared" ref="EOQ69" si="26468">EOQ60*$C$65*$C69</f>
        <v>0</v>
      </c>
      <c r="EOS69" s="825">
        <f t="shared" ref="EOS69" si="26469">EOS60*$C$65*$C69</f>
        <v>0</v>
      </c>
      <c r="EOU69" s="825">
        <f t="shared" ref="EOU69" si="26470">EOU60*$C$65*$C69</f>
        <v>0</v>
      </c>
      <c r="EOW69" s="825">
        <f t="shared" ref="EOW69" si="26471">EOW60*$C$65*$C69</f>
        <v>0</v>
      </c>
      <c r="EOY69" s="825">
        <f t="shared" ref="EOY69" si="26472">EOY60*$C$65*$C69</f>
        <v>0</v>
      </c>
      <c r="EPA69" s="825">
        <f t="shared" ref="EPA69" si="26473">EPA60*$C$65*$C69</f>
        <v>0</v>
      </c>
      <c r="EPC69" s="825">
        <f t="shared" ref="EPC69" si="26474">EPC60*$C$65*$C69</f>
        <v>0</v>
      </c>
      <c r="EPE69" s="825">
        <f t="shared" ref="EPE69" si="26475">EPE60*$C$65*$C69</f>
        <v>0</v>
      </c>
      <c r="EPG69" s="825">
        <f t="shared" ref="EPG69" si="26476">EPG60*$C$65*$C69</f>
        <v>0</v>
      </c>
      <c r="EPI69" s="825">
        <f t="shared" ref="EPI69" si="26477">EPI60*$C$65*$C69</f>
        <v>0</v>
      </c>
      <c r="EPK69" s="825">
        <f t="shared" ref="EPK69" si="26478">EPK60*$C$65*$C69</f>
        <v>0</v>
      </c>
      <c r="EPM69" s="825">
        <f t="shared" ref="EPM69" si="26479">EPM60*$C$65*$C69</f>
        <v>0</v>
      </c>
      <c r="EPO69" s="825">
        <f t="shared" ref="EPO69" si="26480">EPO60*$C$65*$C69</f>
        <v>0</v>
      </c>
      <c r="EPQ69" s="825">
        <f t="shared" ref="EPQ69" si="26481">EPQ60*$C$65*$C69</f>
        <v>0</v>
      </c>
      <c r="EPS69" s="825">
        <f t="shared" ref="EPS69" si="26482">EPS60*$C$65*$C69</f>
        <v>0</v>
      </c>
      <c r="EPU69" s="825">
        <f t="shared" ref="EPU69" si="26483">EPU60*$C$65*$C69</f>
        <v>0</v>
      </c>
      <c r="EPW69" s="825">
        <f t="shared" ref="EPW69" si="26484">EPW60*$C$65*$C69</f>
        <v>0</v>
      </c>
      <c r="EPY69" s="825">
        <f t="shared" ref="EPY69" si="26485">EPY60*$C$65*$C69</f>
        <v>0</v>
      </c>
      <c r="EQA69" s="825">
        <f t="shared" ref="EQA69" si="26486">EQA60*$C$65*$C69</f>
        <v>0</v>
      </c>
      <c r="EQC69" s="825">
        <f t="shared" ref="EQC69" si="26487">EQC60*$C$65*$C69</f>
        <v>0</v>
      </c>
      <c r="EQE69" s="825">
        <f t="shared" ref="EQE69" si="26488">EQE60*$C$65*$C69</f>
        <v>0</v>
      </c>
      <c r="EQG69" s="825">
        <f t="shared" ref="EQG69" si="26489">EQG60*$C$65*$C69</f>
        <v>0</v>
      </c>
      <c r="EQI69" s="825">
        <f t="shared" ref="EQI69" si="26490">EQI60*$C$65*$C69</f>
        <v>0</v>
      </c>
      <c r="EQK69" s="825">
        <f t="shared" ref="EQK69" si="26491">EQK60*$C$65*$C69</f>
        <v>0</v>
      </c>
      <c r="EQM69" s="825">
        <f t="shared" ref="EQM69" si="26492">EQM60*$C$65*$C69</f>
        <v>0</v>
      </c>
      <c r="EQO69" s="825">
        <f t="shared" ref="EQO69" si="26493">EQO60*$C$65*$C69</f>
        <v>0</v>
      </c>
      <c r="EQQ69" s="825">
        <f t="shared" ref="EQQ69" si="26494">EQQ60*$C$65*$C69</f>
        <v>0</v>
      </c>
      <c r="EQS69" s="825">
        <f t="shared" ref="EQS69" si="26495">EQS60*$C$65*$C69</f>
        <v>0</v>
      </c>
      <c r="EQU69" s="825">
        <f t="shared" ref="EQU69" si="26496">EQU60*$C$65*$C69</f>
        <v>0</v>
      </c>
      <c r="EQW69" s="825">
        <f t="shared" ref="EQW69" si="26497">EQW60*$C$65*$C69</f>
        <v>0</v>
      </c>
      <c r="EQY69" s="825">
        <f t="shared" ref="EQY69" si="26498">EQY60*$C$65*$C69</f>
        <v>0</v>
      </c>
      <c r="ERA69" s="825">
        <f t="shared" ref="ERA69" si="26499">ERA60*$C$65*$C69</f>
        <v>0</v>
      </c>
      <c r="ERC69" s="825">
        <f t="shared" ref="ERC69" si="26500">ERC60*$C$65*$C69</f>
        <v>0</v>
      </c>
      <c r="ERE69" s="825">
        <f t="shared" ref="ERE69" si="26501">ERE60*$C$65*$C69</f>
        <v>0</v>
      </c>
      <c r="ERG69" s="825">
        <f t="shared" ref="ERG69" si="26502">ERG60*$C$65*$C69</f>
        <v>0</v>
      </c>
      <c r="ERI69" s="825">
        <f t="shared" ref="ERI69" si="26503">ERI60*$C$65*$C69</f>
        <v>0</v>
      </c>
      <c r="ERK69" s="825">
        <f t="shared" ref="ERK69" si="26504">ERK60*$C$65*$C69</f>
        <v>0</v>
      </c>
      <c r="ERM69" s="825">
        <f t="shared" ref="ERM69" si="26505">ERM60*$C$65*$C69</f>
        <v>0</v>
      </c>
      <c r="ERO69" s="825">
        <f t="shared" ref="ERO69" si="26506">ERO60*$C$65*$C69</f>
        <v>0</v>
      </c>
      <c r="ERQ69" s="825">
        <f t="shared" ref="ERQ69" si="26507">ERQ60*$C$65*$C69</f>
        <v>0</v>
      </c>
      <c r="ERS69" s="825">
        <f t="shared" ref="ERS69" si="26508">ERS60*$C$65*$C69</f>
        <v>0</v>
      </c>
      <c r="ERU69" s="825">
        <f t="shared" ref="ERU69" si="26509">ERU60*$C$65*$C69</f>
        <v>0</v>
      </c>
      <c r="ERW69" s="825">
        <f t="shared" ref="ERW69" si="26510">ERW60*$C$65*$C69</f>
        <v>0</v>
      </c>
      <c r="ERY69" s="825">
        <f t="shared" ref="ERY69" si="26511">ERY60*$C$65*$C69</f>
        <v>0</v>
      </c>
      <c r="ESA69" s="825">
        <f t="shared" ref="ESA69" si="26512">ESA60*$C$65*$C69</f>
        <v>0</v>
      </c>
      <c r="ESC69" s="825">
        <f t="shared" ref="ESC69" si="26513">ESC60*$C$65*$C69</f>
        <v>0</v>
      </c>
      <c r="ESE69" s="825">
        <f t="shared" ref="ESE69" si="26514">ESE60*$C$65*$C69</f>
        <v>0</v>
      </c>
      <c r="ESG69" s="825">
        <f t="shared" ref="ESG69" si="26515">ESG60*$C$65*$C69</f>
        <v>0</v>
      </c>
      <c r="ESI69" s="825">
        <f t="shared" ref="ESI69" si="26516">ESI60*$C$65*$C69</f>
        <v>0</v>
      </c>
      <c r="ESK69" s="825">
        <f t="shared" ref="ESK69" si="26517">ESK60*$C$65*$C69</f>
        <v>0</v>
      </c>
      <c r="ESM69" s="825">
        <f t="shared" ref="ESM69" si="26518">ESM60*$C$65*$C69</f>
        <v>0</v>
      </c>
      <c r="ESO69" s="825">
        <f t="shared" ref="ESO69" si="26519">ESO60*$C$65*$C69</f>
        <v>0</v>
      </c>
      <c r="ESQ69" s="825">
        <f t="shared" ref="ESQ69" si="26520">ESQ60*$C$65*$C69</f>
        <v>0</v>
      </c>
      <c r="ESS69" s="825">
        <f t="shared" ref="ESS69" si="26521">ESS60*$C$65*$C69</f>
        <v>0</v>
      </c>
      <c r="ESU69" s="825">
        <f t="shared" ref="ESU69" si="26522">ESU60*$C$65*$C69</f>
        <v>0</v>
      </c>
      <c r="ESW69" s="825">
        <f t="shared" ref="ESW69" si="26523">ESW60*$C$65*$C69</f>
        <v>0</v>
      </c>
      <c r="ESY69" s="825">
        <f t="shared" ref="ESY69" si="26524">ESY60*$C$65*$C69</f>
        <v>0</v>
      </c>
      <c r="ETA69" s="825">
        <f t="shared" ref="ETA69" si="26525">ETA60*$C$65*$C69</f>
        <v>0</v>
      </c>
      <c r="ETC69" s="825">
        <f t="shared" ref="ETC69" si="26526">ETC60*$C$65*$C69</f>
        <v>0</v>
      </c>
      <c r="ETE69" s="825">
        <f t="shared" ref="ETE69" si="26527">ETE60*$C$65*$C69</f>
        <v>0</v>
      </c>
      <c r="ETG69" s="825">
        <f t="shared" ref="ETG69" si="26528">ETG60*$C$65*$C69</f>
        <v>0</v>
      </c>
      <c r="ETI69" s="825">
        <f t="shared" ref="ETI69" si="26529">ETI60*$C$65*$C69</f>
        <v>0</v>
      </c>
      <c r="ETK69" s="825">
        <f t="shared" ref="ETK69" si="26530">ETK60*$C$65*$C69</f>
        <v>0</v>
      </c>
      <c r="ETM69" s="825">
        <f t="shared" ref="ETM69" si="26531">ETM60*$C$65*$C69</f>
        <v>0</v>
      </c>
      <c r="ETO69" s="825">
        <f t="shared" ref="ETO69" si="26532">ETO60*$C$65*$C69</f>
        <v>0</v>
      </c>
      <c r="ETQ69" s="825">
        <f t="shared" ref="ETQ69" si="26533">ETQ60*$C$65*$C69</f>
        <v>0</v>
      </c>
      <c r="ETS69" s="825">
        <f t="shared" ref="ETS69" si="26534">ETS60*$C$65*$C69</f>
        <v>0</v>
      </c>
      <c r="ETU69" s="825">
        <f t="shared" ref="ETU69" si="26535">ETU60*$C$65*$C69</f>
        <v>0</v>
      </c>
      <c r="ETW69" s="825">
        <f t="shared" ref="ETW69" si="26536">ETW60*$C$65*$C69</f>
        <v>0</v>
      </c>
      <c r="ETY69" s="825">
        <f t="shared" ref="ETY69" si="26537">ETY60*$C$65*$C69</f>
        <v>0</v>
      </c>
      <c r="EUA69" s="825">
        <f t="shared" ref="EUA69" si="26538">EUA60*$C$65*$C69</f>
        <v>0</v>
      </c>
      <c r="EUC69" s="825">
        <f t="shared" ref="EUC69" si="26539">EUC60*$C$65*$C69</f>
        <v>0</v>
      </c>
      <c r="EUE69" s="825">
        <f t="shared" ref="EUE69" si="26540">EUE60*$C$65*$C69</f>
        <v>0</v>
      </c>
      <c r="EUG69" s="825">
        <f t="shared" ref="EUG69" si="26541">EUG60*$C$65*$C69</f>
        <v>0</v>
      </c>
      <c r="EUI69" s="825">
        <f t="shared" ref="EUI69" si="26542">EUI60*$C$65*$C69</f>
        <v>0</v>
      </c>
      <c r="EUK69" s="825">
        <f t="shared" ref="EUK69" si="26543">EUK60*$C$65*$C69</f>
        <v>0</v>
      </c>
      <c r="EUM69" s="825">
        <f t="shared" ref="EUM69" si="26544">EUM60*$C$65*$C69</f>
        <v>0</v>
      </c>
      <c r="EUO69" s="825">
        <f t="shared" ref="EUO69" si="26545">EUO60*$C$65*$C69</f>
        <v>0</v>
      </c>
      <c r="EUQ69" s="825">
        <f t="shared" ref="EUQ69" si="26546">EUQ60*$C$65*$C69</f>
        <v>0</v>
      </c>
      <c r="EUS69" s="825">
        <f t="shared" ref="EUS69" si="26547">EUS60*$C$65*$C69</f>
        <v>0</v>
      </c>
      <c r="EUU69" s="825">
        <f t="shared" ref="EUU69" si="26548">EUU60*$C$65*$C69</f>
        <v>0</v>
      </c>
      <c r="EUW69" s="825">
        <f t="shared" ref="EUW69" si="26549">EUW60*$C$65*$C69</f>
        <v>0</v>
      </c>
      <c r="EUY69" s="825">
        <f t="shared" ref="EUY69" si="26550">EUY60*$C$65*$C69</f>
        <v>0</v>
      </c>
      <c r="EVA69" s="825">
        <f t="shared" ref="EVA69" si="26551">EVA60*$C$65*$C69</f>
        <v>0</v>
      </c>
      <c r="EVC69" s="825">
        <f t="shared" ref="EVC69" si="26552">EVC60*$C$65*$C69</f>
        <v>0</v>
      </c>
      <c r="EVE69" s="825">
        <f t="shared" ref="EVE69" si="26553">EVE60*$C$65*$C69</f>
        <v>0</v>
      </c>
      <c r="EVG69" s="825">
        <f t="shared" ref="EVG69" si="26554">EVG60*$C$65*$C69</f>
        <v>0</v>
      </c>
      <c r="EVI69" s="825">
        <f t="shared" ref="EVI69" si="26555">EVI60*$C$65*$C69</f>
        <v>0</v>
      </c>
      <c r="EVK69" s="825">
        <f t="shared" ref="EVK69" si="26556">EVK60*$C$65*$C69</f>
        <v>0</v>
      </c>
      <c r="EVM69" s="825">
        <f t="shared" ref="EVM69" si="26557">EVM60*$C$65*$C69</f>
        <v>0</v>
      </c>
      <c r="EVO69" s="825">
        <f t="shared" ref="EVO69" si="26558">EVO60*$C$65*$C69</f>
        <v>0</v>
      </c>
      <c r="EVQ69" s="825">
        <f t="shared" ref="EVQ69" si="26559">EVQ60*$C$65*$C69</f>
        <v>0</v>
      </c>
      <c r="EVS69" s="825">
        <f t="shared" ref="EVS69" si="26560">EVS60*$C$65*$C69</f>
        <v>0</v>
      </c>
      <c r="EVU69" s="825">
        <f t="shared" ref="EVU69" si="26561">EVU60*$C$65*$C69</f>
        <v>0</v>
      </c>
      <c r="EVW69" s="825">
        <f t="shared" ref="EVW69" si="26562">EVW60*$C$65*$C69</f>
        <v>0</v>
      </c>
      <c r="EVY69" s="825">
        <f t="shared" ref="EVY69" si="26563">EVY60*$C$65*$C69</f>
        <v>0</v>
      </c>
      <c r="EWA69" s="825">
        <f t="shared" ref="EWA69" si="26564">EWA60*$C$65*$C69</f>
        <v>0</v>
      </c>
      <c r="EWC69" s="825">
        <f t="shared" ref="EWC69" si="26565">EWC60*$C$65*$C69</f>
        <v>0</v>
      </c>
      <c r="EWE69" s="825">
        <f t="shared" ref="EWE69" si="26566">EWE60*$C$65*$C69</f>
        <v>0</v>
      </c>
      <c r="EWG69" s="825">
        <f t="shared" ref="EWG69" si="26567">EWG60*$C$65*$C69</f>
        <v>0</v>
      </c>
      <c r="EWI69" s="825">
        <f t="shared" ref="EWI69" si="26568">EWI60*$C$65*$C69</f>
        <v>0</v>
      </c>
      <c r="EWK69" s="825">
        <f t="shared" ref="EWK69" si="26569">EWK60*$C$65*$C69</f>
        <v>0</v>
      </c>
      <c r="EWM69" s="825">
        <f t="shared" ref="EWM69" si="26570">EWM60*$C$65*$C69</f>
        <v>0</v>
      </c>
      <c r="EWO69" s="825">
        <f t="shared" ref="EWO69" si="26571">EWO60*$C$65*$C69</f>
        <v>0</v>
      </c>
      <c r="EWQ69" s="825">
        <f t="shared" ref="EWQ69" si="26572">EWQ60*$C$65*$C69</f>
        <v>0</v>
      </c>
      <c r="EWS69" s="825">
        <f t="shared" ref="EWS69" si="26573">EWS60*$C$65*$C69</f>
        <v>0</v>
      </c>
      <c r="EWU69" s="825">
        <f t="shared" ref="EWU69" si="26574">EWU60*$C$65*$C69</f>
        <v>0</v>
      </c>
      <c r="EWW69" s="825">
        <f t="shared" ref="EWW69" si="26575">EWW60*$C$65*$C69</f>
        <v>0</v>
      </c>
      <c r="EWY69" s="825">
        <f t="shared" ref="EWY69" si="26576">EWY60*$C$65*$C69</f>
        <v>0</v>
      </c>
      <c r="EXA69" s="825">
        <f t="shared" ref="EXA69" si="26577">EXA60*$C$65*$C69</f>
        <v>0</v>
      </c>
      <c r="EXC69" s="825">
        <f t="shared" ref="EXC69" si="26578">EXC60*$C$65*$C69</f>
        <v>0</v>
      </c>
      <c r="EXE69" s="825">
        <f t="shared" ref="EXE69" si="26579">EXE60*$C$65*$C69</f>
        <v>0</v>
      </c>
      <c r="EXG69" s="825">
        <f t="shared" ref="EXG69" si="26580">EXG60*$C$65*$C69</f>
        <v>0</v>
      </c>
      <c r="EXI69" s="825">
        <f t="shared" ref="EXI69" si="26581">EXI60*$C$65*$C69</f>
        <v>0</v>
      </c>
      <c r="EXK69" s="825">
        <f t="shared" ref="EXK69" si="26582">EXK60*$C$65*$C69</f>
        <v>0</v>
      </c>
      <c r="EXM69" s="825">
        <f t="shared" ref="EXM69" si="26583">EXM60*$C$65*$C69</f>
        <v>0</v>
      </c>
      <c r="EXO69" s="825">
        <f t="shared" ref="EXO69" si="26584">EXO60*$C$65*$C69</f>
        <v>0</v>
      </c>
      <c r="EXQ69" s="825">
        <f t="shared" ref="EXQ69" si="26585">EXQ60*$C$65*$C69</f>
        <v>0</v>
      </c>
      <c r="EXS69" s="825">
        <f t="shared" ref="EXS69" si="26586">EXS60*$C$65*$C69</f>
        <v>0</v>
      </c>
      <c r="EXU69" s="825">
        <f t="shared" ref="EXU69" si="26587">EXU60*$C$65*$C69</f>
        <v>0</v>
      </c>
      <c r="EXW69" s="825">
        <f t="shared" ref="EXW69" si="26588">EXW60*$C$65*$C69</f>
        <v>0</v>
      </c>
      <c r="EXY69" s="825">
        <f t="shared" ref="EXY69" si="26589">EXY60*$C$65*$C69</f>
        <v>0</v>
      </c>
      <c r="EYA69" s="825">
        <f t="shared" ref="EYA69" si="26590">EYA60*$C$65*$C69</f>
        <v>0</v>
      </c>
      <c r="EYC69" s="825">
        <f t="shared" ref="EYC69" si="26591">EYC60*$C$65*$C69</f>
        <v>0</v>
      </c>
      <c r="EYE69" s="825">
        <f t="shared" ref="EYE69" si="26592">EYE60*$C$65*$C69</f>
        <v>0</v>
      </c>
      <c r="EYG69" s="825">
        <f t="shared" ref="EYG69" si="26593">EYG60*$C$65*$C69</f>
        <v>0</v>
      </c>
      <c r="EYI69" s="825">
        <f t="shared" ref="EYI69" si="26594">EYI60*$C$65*$C69</f>
        <v>0</v>
      </c>
      <c r="EYK69" s="825">
        <f t="shared" ref="EYK69" si="26595">EYK60*$C$65*$C69</f>
        <v>0</v>
      </c>
      <c r="EYM69" s="825">
        <f t="shared" ref="EYM69" si="26596">EYM60*$C$65*$C69</f>
        <v>0</v>
      </c>
      <c r="EYO69" s="825">
        <f t="shared" ref="EYO69" si="26597">EYO60*$C$65*$C69</f>
        <v>0</v>
      </c>
      <c r="EYQ69" s="825">
        <f t="shared" ref="EYQ69" si="26598">EYQ60*$C$65*$C69</f>
        <v>0</v>
      </c>
      <c r="EYS69" s="825">
        <f t="shared" ref="EYS69" si="26599">EYS60*$C$65*$C69</f>
        <v>0</v>
      </c>
      <c r="EYU69" s="825">
        <f t="shared" ref="EYU69" si="26600">EYU60*$C$65*$C69</f>
        <v>0</v>
      </c>
      <c r="EYW69" s="825">
        <f t="shared" ref="EYW69" si="26601">EYW60*$C$65*$C69</f>
        <v>0</v>
      </c>
      <c r="EYY69" s="825">
        <f t="shared" ref="EYY69" si="26602">EYY60*$C$65*$C69</f>
        <v>0</v>
      </c>
      <c r="EZA69" s="825">
        <f t="shared" ref="EZA69" si="26603">EZA60*$C$65*$C69</f>
        <v>0</v>
      </c>
      <c r="EZC69" s="825">
        <f t="shared" ref="EZC69" si="26604">EZC60*$C$65*$C69</f>
        <v>0</v>
      </c>
      <c r="EZE69" s="825">
        <f t="shared" ref="EZE69" si="26605">EZE60*$C$65*$C69</f>
        <v>0</v>
      </c>
      <c r="EZG69" s="825">
        <f t="shared" ref="EZG69" si="26606">EZG60*$C$65*$C69</f>
        <v>0</v>
      </c>
      <c r="EZI69" s="825">
        <f t="shared" ref="EZI69" si="26607">EZI60*$C$65*$C69</f>
        <v>0</v>
      </c>
      <c r="EZK69" s="825">
        <f t="shared" ref="EZK69" si="26608">EZK60*$C$65*$C69</f>
        <v>0</v>
      </c>
      <c r="EZM69" s="825">
        <f t="shared" ref="EZM69" si="26609">EZM60*$C$65*$C69</f>
        <v>0</v>
      </c>
      <c r="EZO69" s="825">
        <f t="shared" ref="EZO69" si="26610">EZO60*$C$65*$C69</f>
        <v>0</v>
      </c>
      <c r="EZQ69" s="825">
        <f t="shared" ref="EZQ69" si="26611">EZQ60*$C$65*$C69</f>
        <v>0</v>
      </c>
      <c r="EZS69" s="825">
        <f t="shared" ref="EZS69" si="26612">EZS60*$C$65*$C69</f>
        <v>0</v>
      </c>
      <c r="EZU69" s="825">
        <f t="shared" ref="EZU69" si="26613">EZU60*$C$65*$C69</f>
        <v>0</v>
      </c>
      <c r="EZW69" s="825">
        <f t="shared" ref="EZW69" si="26614">EZW60*$C$65*$C69</f>
        <v>0</v>
      </c>
      <c r="EZY69" s="825">
        <f t="shared" ref="EZY69" si="26615">EZY60*$C$65*$C69</f>
        <v>0</v>
      </c>
      <c r="FAA69" s="825">
        <f t="shared" ref="FAA69" si="26616">FAA60*$C$65*$C69</f>
        <v>0</v>
      </c>
      <c r="FAC69" s="825">
        <f t="shared" ref="FAC69" si="26617">FAC60*$C$65*$C69</f>
        <v>0</v>
      </c>
      <c r="FAE69" s="825">
        <f t="shared" ref="FAE69" si="26618">FAE60*$C$65*$C69</f>
        <v>0</v>
      </c>
      <c r="FAG69" s="825">
        <f t="shared" ref="FAG69" si="26619">FAG60*$C$65*$C69</f>
        <v>0</v>
      </c>
      <c r="FAI69" s="825">
        <f t="shared" ref="FAI69" si="26620">FAI60*$C$65*$C69</f>
        <v>0</v>
      </c>
      <c r="FAK69" s="825">
        <f t="shared" ref="FAK69" si="26621">FAK60*$C$65*$C69</f>
        <v>0</v>
      </c>
      <c r="FAM69" s="825">
        <f t="shared" ref="FAM69" si="26622">FAM60*$C$65*$C69</f>
        <v>0</v>
      </c>
      <c r="FAO69" s="825">
        <f t="shared" ref="FAO69" si="26623">FAO60*$C$65*$C69</f>
        <v>0</v>
      </c>
      <c r="FAQ69" s="825">
        <f t="shared" ref="FAQ69" si="26624">FAQ60*$C$65*$C69</f>
        <v>0</v>
      </c>
      <c r="FAS69" s="825">
        <f t="shared" ref="FAS69" si="26625">FAS60*$C$65*$C69</f>
        <v>0</v>
      </c>
      <c r="FAU69" s="825">
        <f t="shared" ref="FAU69" si="26626">FAU60*$C$65*$C69</f>
        <v>0</v>
      </c>
      <c r="FAW69" s="825">
        <f t="shared" ref="FAW69" si="26627">FAW60*$C$65*$C69</f>
        <v>0</v>
      </c>
      <c r="FAY69" s="825">
        <f t="shared" ref="FAY69" si="26628">FAY60*$C$65*$C69</f>
        <v>0</v>
      </c>
      <c r="FBA69" s="825">
        <f t="shared" ref="FBA69" si="26629">FBA60*$C$65*$C69</f>
        <v>0</v>
      </c>
      <c r="FBC69" s="825">
        <f t="shared" ref="FBC69" si="26630">FBC60*$C$65*$C69</f>
        <v>0</v>
      </c>
      <c r="FBE69" s="825">
        <f t="shared" ref="FBE69" si="26631">FBE60*$C$65*$C69</f>
        <v>0</v>
      </c>
      <c r="FBG69" s="825">
        <f t="shared" ref="FBG69" si="26632">FBG60*$C$65*$C69</f>
        <v>0</v>
      </c>
      <c r="FBI69" s="825">
        <f t="shared" ref="FBI69" si="26633">FBI60*$C$65*$C69</f>
        <v>0</v>
      </c>
      <c r="FBK69" s="825">
        <f t="shared" ref="FBK69" si="26634">FBK60*$C$65*$C69</f>
        <v>0</v>
      </c>
      <c r="FBM69" s="825">
        <f t="shared" ref="FBM69" si="26635">FBM60*$C$65*$C69</f>
        <v>0</v>
      </c>
      <c r="FBO69" s="825">
        <f t="shared" ref="FBO69" si="26636">FBO60*$C$65*$C69</f>
        <v>0</v>
      </c>
      <c r="FBQ69" s="825">
        <f t="shared" ref="FBQ69" si="26637">FBQ60*$C$65*$C69</f>
        <v>0</v>
      </c>
      <c r="FBS69" s="825">
        <f t="shared" ref="FBS69" si="26638">FBS60*$C$65*$C69</f>
        <v>0</v>
      </c>
      <c r="FBU69" s="825">
        <f t="shared" ref="FBU69" si="26639">FBU60*$C$65*$C69</f>
        <v>0</v>
      </c>
      <c r="FBW69" s="825">
        <f t="shared" ref="FBW69" si="26640">FBW60*$C$65*$C69</f>
        <v>0</v>
      </c>
      <c r="FBY69" s="825">
        <f t="shared" ref="FBY69" si="26641">FBY60*$C$65*$C69</f>
        <v>0</v>
      </c>
      <c r="FCA69" s="825">
        <f t="shared" ref="FCA69" si="26642">FCA60*$C$65*$C69</f>
        <v>0</v>
      </c>
      <c r="FCC69" s="825">
        <f t="shared" ref="FCC69" si="26643">FCC60*$C$65*$C69</f>
        <v>0</v>
      </c>
      <c r="FCE69" s="825">
        <f t="shared" ref="FCE69" si="26644">FCE60*$C$65*$C69</f>
        <v>0</v>
      </c>
      <c r="FCG69" s="825">
        <f t="shared" ref="FCG69" si="26645">FCG60*$C$65*$C69</f>
        <v>0</v>
      </c>
      <c r="FCI69" s="825">
        <f t="shared" ref="FCI69" si="26646">FCI60*$C$65*$C69</f>
        <v>0</v>
      </c>
      <c r="FCK69" s="825">
        <f t="shared" ref="FCK69" si="26647">FCK60*$C$65*$C69</f>
        <v>0</v>
      </c>
      <c r="FCM69" s="825">
        <f t="shared" ref="FCM69" si="26648">FCM60*$C$65*$C69</f>
        <v>0</v>
      </c>
      <c r="FCO69" s="825">
        <f t="shared" ref="FCO69" si="26649">FCO60*$C$65*$C69</f>
        <v>0</v>
      </c>
      <c r="FCQ69" s="825">
        <f t="shared" ref="FCQ69" si="26650">FCQ60*$C$65*$C69</f>
        <v>0</v>
      </c>
      <c r="FCS69" s="825">
        <f t="shared" ref="FCS69" si="26651">FCS60*$C$65*$C69</f>
        <v>0</v>
      </c>
      <c r="FCU69" s="825">
        <f t="shared" ref="FCU69" si="26652">FCU60*$C$65*$C69</f>
        <v>0</v>
      </c>
      <c r="FCW69" s="825">
        <f t="shared" ref="FCW69" si="26653">FCW60*$C$65*$C69</f>
        <v>0</v>
      </c>
      <c r="FCY69" s="825">
        <f t="shared" ref="FCY69" si="26654">FCY60*$C$65*$C69</f>
        <v>0</v>
      </c>
      <c r="FDA69" s="825">
        <f t="shared" ref="FDA69" si="26655">FDA60*$C$65*$C69</f>
        <v>0</v>
      </c>
      <c r="FDC69" s="825">
        <f t="shared" ref="FDC69" si="26656">FDC60*$C$65*$C69</f>
        <v>0</v>
      </c>
      <c r="FDE69" s="825">
        <f t="shared" ref="FDE69" si="26657">FDE60*$C$65*$C69</f>
        <v>0</v>
      </c>
      <c r="FDG69" s="825">
        <f t="shared" ref="FDG69" si="26658">FDG60*$C$65*$C69</f>
        <v>0</v>
      </c>
      <c r="FDI69" s="825">
        <f t="shared" ref="FDI69" si="26659">FDI60*$C$65*$C69</f>
        <v>0</v>
      </c>
      <c r="FDK69" s="825">
        <f t="shared" ref="FDK69" si="26660">FDK60*$C$65*$C69</f>
        <v>0</v>
      </c>
      <c r="FDM69" s="825">
        <f t="shared" ref="FDM69" si="26661">FDM60*$C$65*$C69</f>
        <v>0</v>
      </c>
      <c r="FDO69" s="825">
        <f t="shared" ref="FDO69" si="26662">FDO60*$C$65*$C69</f>
        <v>0</v>
      </c>
      <c r="FDQ69" s="825">
        <f t="shared" ref="FDQ69" si="26663">FDQ60*$C$65*$C69</f>
        <v>0</v>
      </c>
      <c r="FDS69" s="825">
        <f t="shared" ref="FDS69" si="26664">FDS60*$C$65*$C69</f>
        <v>0</v>
      </c>
      <c r="FDU69" s="825">
        <f t="shared" ref="FDU69" si="26665">FDU60*$C$65*$C69</f>
        <v>0</v>
      </c>
      <c r="FDW69" s="825">
        <f t="shared" ref="FDW69" si="26666">FDW60*$C$65*$C69</f>
        <v>0</v>
      </c>
      <c r="FDY69" s="825">
        <f t="shared" ref="FDY69" si="26667">FDY60*$C$65*$C69</f>
        <v>0</v>
      </c>
      <c r="FEA69" s="825">
        <f t="shared" ref="FEA69" si="26668">FEA60*$C$65*$C69</f>
        <v>0</v>
      </c>
      <c r="FEC69" s="825">
        <f t="shared" ref="FEC69" si="26669">FEC60*$C$65*$C69</f>
        <v>0</v>
      </c>
      <c r="FEE69" s="825">
        <f t="shared" ref="FEE69" si="26670">FEE60*$C$65*$C69</f>
        <v>0</v>
      </c>
      <c r="FEG69" s="825">
        <f t="shared" ref="FEG69" si="26671">FEG60*$C$65*$C69</f>
        <v>0</v>
      </c>
      <c r="FEI69" s="825">
        <f t="shared" ref="FEI69" si="26672">FEI60*$C$65*$C69</f>
        <v>0</v>
      </c>
      <c r="FEK69" s="825">
        <f t="shared" ref="FEK69" si="26673">FEK60*$C$65*$C69</f>
        <v>0</v>
      </c>
      <c r="FEM69" s="825">
        <f t="shared" ref="FEM69" si="26674">FEM60*$C$65*$C69</f>
        <v>0</v>
      </c>
      <c r="FEO69" s="825">
        <f t="shared" ref="FEO69" si="26675">FEO60*$C$65*$C69</f>
        <v>0</v>
      </c>
      <c r="FEQ69" s="825">
        <f t="shared" ref="FEQ69" si="26676">FEQ60*$C$65*$C69</f>
        <v>0</v>
      </c>
      <c r="FES69" s="825">
        <f t="shared" ref="FES69" si="26677">FES60*$C$65*$C69</f>
        <v>0</v>
      </c>
      <c r="FEU69" s="825">
        <f t="shared" ref="FEU69" si="26678">FEU60*$C$65*$C69</f>
        <v>0</v>
      </c>
      <c r="FEW69" s="825">
        <f t="shared" ref="FEW69" si="26679">FEW60*$C$65*$C69</f>
        <v>0</v>
      </c>
      <c r="FEY69" s="825">
        <f t="shared" ref="FEY69" si="26680">FEY60*$C$65*$C69</f>
        <v>0</v>
      </c>
      <c r="FFA69" s="825">
        <f t="shared" ref="FFA69" si="26681">FFA60*$C$65*$C69</f>
        <v>0</v>
      </c>
      <c r="FFC69" s="825">
        <f t="shared" ref="FFC69" si="26682">FFC60*$C$65*$C69</f>
        <v>0</v>
      </c>
      <c r="FFE69" s="825">
        <f t="shared" ref="FFE69" si="26683">FFE60*$C$65*$C69</f>
        <v>0</v>
      </c>
      <c r="FFG69" s="825">
        <f t="shared" ref="FFG69" si="26684">FFG60*$C$65*$C69</f>
        <v>0</v>
      </c>
      <c r="FFI69" s="825">
        <f t="shared" ref="FFI69" si="26685">FFI60*$C$65*$C69</f>
        <v>0</v>
      </c>
      <c r="FFK69" s="825">
        <f t="shared" ref="FFK69" si="26686">FFK60*$C$65*$C69</f>
        <v>0</v>
      </c>
      <c r="FFM69" s="825">
        <f t="shared" ref="FFM69" si="26687">FFM60*$C$65*$C69</f>
        <v>0</v>
      </c>
      <c r="FFO69" s="825">
        <f t="shared" ref="FFO69" si="26688">FFO60*$C$65*$C69</f>
        <v>0</v>
      </c>
      <c r="FFQ69" s="825">
        <f t="shared" ref="FFQ69" si="26689">FFQ60*$C$65*$C69</f>
        <v>0</v>
      </c>
      <c r="FFS69" s="825">
        <f t="shared" ref="FFS69" si="26690">FFS60*$C$65*$C69</f>
        <v>0</v>
      </c>
      <c r="FFU69" s="825">
        <f t="shared" ref="FFU69" si="26691">FFU60*$C$65*$C69</f>
        <v>0</v>
      </c>
      <c r="FFW69" s="825">
        <f t="shared" ref="FFW69" si="26692">FFW60*$C$65*$C69</f>
        <v>0</v>
      </c>
      <c r="FFY69" s="825">
        <f t="shared" ref="FFY69" si="26693">FFY60*$C$65*$C69</f>
        <v>0</v>
      </c>
      <c r="FGA69" s="825">
        <f t="shared" ref="FGA69" si="26694">FGA60*$C$65*$C69</f>
        <v>0</v>
      </c>
      <c r="FGC69" s="825">
        <f t="shared" ref="FGC69" si="26695">FGC60*$C$65*$C69</f>
        <v>0</v>
      </c>
      <c r="FGE69" s="825">
        <f t="shared" ref="FGE69" si="26696">FGE60*$C$65*$C69</f>
        <v>0</v>
      </c>
      <c r="FGG69" s="825">
        <f t="shared" ref="FGG69" si="26697">FGG60*$C$65*$C69</f>
        <v>0</v>
      </c>
      <c r="FGI69" s="825">
        <f t="shared" ref="FGI69" si="26698">FGI60*$C$65*$C69</f>
        <v>0</v>
      </c>
      <c r="FGK69" s="825">
        <f t="shared" ref="FGK69" si="26699">FGK60*$C$65*$C69</f>
        <v>0</v>
      </c>
      <c r="FGM69" s="825">
        <f t="shared" ref="FGM69" si="26700">FGM60*$C$65*$C69</f>
        <v>0</v>
      </c>
      <c r="FGO69" s="825">
        <f t="shared" ref="FGO69" si="26701">FGO60*$C$65*$C69</f>
        <v>0</v>
      </c>
      <c r="FGQ69" s="825">
        <f t="shared" ref="FGQ69" si="26702">FGQ60*$C$65*$C69</f>
        <v>0</v>
      </c>
      <c r="FGS69" s="825">
        <f t="shared" ref="FGS69" si="26703">FGS60*$C$65*$C69</f>
        <v>0</v>
      </c>
      <c r="FGU69" s="825">
        <f t="shared" ref="FGU69" si="26704">FGU60*$C$65*$C69</f>
        <v>0</v>
      </c>
      <c r="FGW69" s="825">
        <f t="shared" ref="FGW69" si="26705">FGW60*$C$65*$C69</f>
        <v>0</v>
      </c>
      <c r="FGY69" s="825">
        <f t="shared" ref="FGY69" si="26706">FGY60*$C$65*$C69</f>
        <v>0</v>
      </c>
      <c r="FHA69" s="825">
        <f t="shared" ref="FHA69" si="26707">FHA60*$C$65*$C69</f>
        <v>0</v>
      </c>
      <c r="FHC69" s="825">
        <f t="shared" ref="FHC69" si="26708">FHC60*$C$65*$C69</f>
        <v>0</v>
      </c>
      <c r="FHE69" s="825">
        <f t="shared" ref="FHE69" si="26709">FHE60*$C$65*$C69</f>
        <v>0</v>
      </c>
      <c r="FHG69" s="825">
        <f t="shared" ref="FHG69" si="26710">FHG60*$C$65*$C69</f>
        <v>0</v>
      </c>
      <c r="FHI69" s="825">
        <f t="shared" ref="FHI69" si="26711">FHI60*$C$65*$C69</f>
        <v>0</v>
      </c>
      <c r="FHK69" s="825">
        <f t="shared" ref="FHK69" si="26712">FHK60*$C$65*$C69</f>
        <v>0</v>
      </c>
      <c r="FHM69" s="825">
        <f t="shared" ref="FHM69" si="26713">FHM60*$C$65*$C69</f>
        <v>0</v>
      </c>
      <c r="FHO69" s="825">
        <f t="shared" ref="FHO69" si="26714">FHO60*$C$65*$C69</f>
        <v>0</v>
      </c>
      <c r="FHQ69" s="825">
        <f t="shared" ref="FHQ69" si="26715">FHQ60*$C$65*$C69</f>
        <v>0</v>
      </c>
      <c r="FHS69" s="825">
        <f t="shared" ref="FHS69" si="26716">FHS60*$C$65*$C69</f>
        <v>0</v>
      </c>
      <c r="FHU69" s="825">
        <f t="shared" ref="FHU69" si="26717">FHU60*$C$65*$C69</f>
        <v>0</v>
      </c>
      <c r="FHW69" s="825">
        <f t="shared" ref="FHW69" si="26718">FHW60*$C$65*$C69</f>
        <v>0</v>
      </c>
      <c r="FHY69" s="825">
        <f t="shared" ref="FHY69" si="26719">FHY60*$C$65*$C69</f>
        <v>0</v>
      </c>
      <c r="FIA69" s="825">
        <f t="shared" ref="FIA69" si="26720">FIA60*$C$65*$C69</f>
        <v>0</v>
      </c>
      <c r="FIC69" s="825">
        <f t="shared" ref="FIC69" si="26721">FIC60*$C$65*$C69</f>
        <v>0</v>
      </c>
      <c r="FIE69" s="825">
        <f t="shared" ref="FIE69" si="26722">FIE60*$C$65*$C69</f>
        <v>0</v>
      </c>
      <c r="FIG69" s="825">
        <f t="shared" ref="FIG69" si="26723">FIG60*$C$65*$C69</f>
        <v>0</v>
      </c>
      <c r="FII69" s="825">
        <f t="shared" ref="FII69" si="26724">FII60*$C$65*$C69</f>
        <v>0</v>
      </c>
      <c r="FIK69" s="825">
        <f t="shared" ref="FIK69" si="26725">FIK60*$C$65*$C69</f>
        <v>0</v>
      </c>
      <c r="FIM69" s="825">
        <f t="shared" ref="FIM69" si="26726">FIM60*$C$65*$C69</f>
        <v>0</v>
      </c>
      <c r="FIO69" s="825">
        <f t="shared" ref="FIO69" si="26727">FIO60*$C$65*$C69</f>
        <v>0</v>
      </c>
      <c r="FIQ69" s="825">
        <f t="shared" ref="FIQ69" si="26728">FIQ60*$C$65*$C69</f>
        <v>0</v>
      </c>
      <c r="FIS69" s="825">
        <f t="shared" ref="FIS69" si="26729">FIS60*$C$65*$C69</f>
        <v>0</v>
      </c>
      <c r="FIU69" s="825">
        <f t="shared" ref="FIU69" si="26730">FIU60*$C$65*$C69</f>
        <v>0</v>
      </c>
      <c r="FIW69" s="825">
        <f t="shared" ref="FIW69" si="26731">FIW60*$C$65*$C69</f>
        <v>0</v>
      </c>
      <c r="FIY69" s="825">
        <f t="shared" ref="FIY69" si="26732">FIY60*$C$65*$C69</f>
        <v>0</v>
      </c>
      <c r="FJA69" s="825">
        <f t="shared" ref="FJA69" si="26733">FJA60*$C$65*$C69</f>
        <v>0</v>
      </c>
      <c r="FJC69" s="825">
        <f t="shared" ref="FJC69" si="26734">FJC60*$C$65*$C69</f>
        <v>0</v>
      </c>
      <c r="FJE69" s="825">
        <f t="shared" ref="FJE69" si="26735">FJE60*$C$65*$C69</f>
        <v>0</v>
      </c>
      <c r="FJG69" s="825">
        <f t="shared" ref="FJG69" si="26736">FJG60*$C$65*$C69</f>
        <v>0</v>
      </c>
      <c r="FJI69" s="825">
        <f t="shared" ref="FJI69" si="26737">FJI60*$C$65*$C69</f>
        <v>0</v>
      </c>
      <c r="FJK69" s="825">
        <f t="shared" ref="FJK69" si="26738">FJK60*$C$65*$C69</f>
        <v>0</v>
      </c>
      <c r="FJM69" s="825">
        <f t="shared" ref="FJM69" si="26739">FJM60*$C$65*$C69</f>
        <v>0</v>
      </c>
      <c r="FJO69" s="825">
        <f t="shared" ref="FJO69" si="26740">FJO60*$C$65*$C69</f>
        <v>0</v>
      </c>
      <c r="FJQ69" s="825">
        <f t="shared" ref="FJQ69" si="26741">FJQ60*$C$65*$C69</f>
        <v>0</v>
      </c>
      <c r="FJS69" s="825">
        <f t="shared" ref="FJS69" si="26742">FJS60*$C$65*$C69</f>
        <v>0</v>
      </c>
      <c r="FJU69" s="825">
        <f t="shared" ref="FJU69" si="26743">FJU60*$C$65*$C69</f>
        <v>0</v>
      </c>
      <c r="FJW69" s="825">
        <f t="shared" ref="FJW69" si="26744">FJW60*$C$65*$C69</f>
        <v>0</v>
      </c>
      <c r="FJY69" s="825">
        <f t="shared" ref="FJY69" si="26745">FJY60*$C$65*$C69</f>
        <v>0</v>
      </c>
      <c r="FKA69" s="825">
        <f t="shared" ref="FKA69" si="26746">FKA60*$C$65*$C69</f>
        <v>0</v>
      </c>
      <c r="FKC69" s="825">
        <f t="shared" ref="FKC69" si="26747">FKC60*$C$65*$C69</f>
        <v>0</v>
      </c>
      <c r="FKE69" s="825">
        <f t="shared" ref="FKE69" si="26748">FKE60*$C$65*$C69</f>
        <v>0</v>
      </c>
      <c r="FKG69" s="825">
        <f t="shared" ref="FKG69" si="26749">FKG60*$C$65*$C69</f>
        <v>0</v>
      </c>
      <c r="FKI69" s="825">
        <f t="shared" ref="FKI69" si="26750">FKI60*$C$65*$C69</f>
        <v>0</v>
      </c>
      <c r="FKK69" s="825">
        <f t="shared" ref="FKK69" si="26751">FKK60*$C$65*$C69</f>
        <v>0</v>
      </c>
      <c r="FKM69" s="825">
        <f t="shared" ref="FKM69" si="26752">FKM60*$C$65*$C69</f>
        <v>0</v>
      </c>
      <c r="FKO69" s="825">
        <f t="shared" ref="FKO69" si="26753">FKO60*$C$65*$C69</f>
        <v>0</v>
      </c>
      <c r="FKQ69" s="825">
        <f t="shared" ref="FKQ69" si="26754">FKQ60*$C$65*$C69</f>
        <v>0</v>
      </c>
      <c r="FKS69" s="825">
        <f t="shared" ref="FKS69" si="26755">FKS60*$C$65*$C69</f>
        <v>0</v>
      </c>
      <c r="FKU69" s="825">
        <f t="shared" ref="FKU69" si="26756">FKU60*$C$65*$C69</f>
        <v>0</v>
      </c>
      <c r="FKW69" s="825">
        <f t="shared" ref="FKW69" si="26757">FKW60*$C$65*$C69</f>
        <v>0</v>
      </c>
      <c r="FKY69" s="825">
        <f t="shared" ref="FKY69" si="26758">FKY60*$C$65*$C69</f>
        <v>0</v>
      </c>
      <c r="FLA69" s="825">
        <f t="shared" ref="FLA69" si="26759">FLA60*$C$65*$C69</f>
        <v>0</v>
      </c>
      <c r="FLC69" s="825">
        <f t="shared" ref="FLC69" si="26760">FLC60*$C$65*$C69</f>
        <v>0</v>
      </c>
      <c r="FLE69" s="825">
        <f t="shared" ref="FLE69" si="26761">FLE60*$C$65*$C69</f>
        <v>0</v>
      </c>
      <c r="FLG69" s="825">
        <f t="shared" ref="FLG69" si="26762">FLG60*$C$65*$C69</f>
        <v>0</v>
      </c>
      <c r="FLI69" s="825">
        <f t="shared" ref="FLI69" si="26763">FLI60*$C$65*$C69</f>
        <v>0</v>
      </c>
      <c r="FLK69" s="825">
        <f t="shared" ref="FLK69" si="26764">FLK60*$C$65*$C69</f>
        <v>0</v>
      </c>
      <c r="FLM69" s="825">
        <f t="shared" ref="FLM69" si="26765">FLM60*$C$65*$C69</f>
        <v>0</v>
      </c>
      <c r="FLO69" s="825">
        <f t="shared" ref="FLO69" si="26766">FLO60*$C$65*$C69</f>
        <v>0</v>
      </c>
      <c r="FLQ69" s="825">
        <f t="shared" ref="FLQ69" si="26767">FLQ60*$C$65*$C69</f>
        <v>0</v>
      </c>
      <c r="FLS69" s="825">
        <f t="shared" ref="FLS69" si="26768">FLS60*$C$65*$C69</f>
        <v>0</v>
      </c>
      <c r="FLU69" s="825">
        <f t="shared" ref="FLU69" si="26769">FLU60*$C$65*$C69</f>
        <v>0</v>
      </c>
      <c r="FLW69" s="825">
        <f t="shared" ref="FLW69" si="26770">FLW60*$C$65*$C69</f>
        <v>0</v>
      </c>
      <c r="FLY69" s="825">
        <f t="shared" ref="FLY69" si="26771">FLY60*$C$65*$C69</f>
        <v>0</v>
      </c>
      <c r="FMA69" s="825">
        <f t="shared" ref="FMA69" si="26772">FMA60*$C$65*$C69</f>
        <v>0</v>
      </c>
      <c r="FMC69" s="825">
        <f t="shared" ref="FMC69" si="26773">FMC60*$C$65*$C69</f>
        <v>0</v>
      </c>
      <c r="FME69" s="825">
        <f t="shared" ref="FME69" si="26774">FME60*$C$65*$C69</f>
        <v>0</v>
      </c>
      <c r="FMG69" s="825">
        <f t="shared" ref="FMG69" si="26775">FMG60*$C$65*$C69</f>
        <v>0</v>
      </c>
      <c r="FMI69" s="825">
        <f t="shared" ref="FMI69" si="26776">FMI60*$C$65*$C69</f>
        <v>0</v>
      </c>
      <c r="FMK69" s="825">
        <f t="shared" ref="FMK69" si="26777">FMK60*$C$65*$C69</f>
        <v>0</v>
      </c>
      <c r="FMM69" s="825">
        <f t="shared" ref="FMM69" si="26778">FMM60*$C$65*$C69</f>
        <v>0</v>
      </c>
      <c r="FMO69" s="825">
        <f t="shared" ref="FMO69" si="26779">FMO60*$C$65*$C69</f>
        <v>0</v>
      </c>
      <c r="FMQ69" s="825">
        <f t="shared" ref="FMQ69" si="26780">FMQ60*$C$65*$C69</f>
        <v>0</v>
      </c>
      <c r="FMS69" s="825">
        <f t="shared" ref="FMS69" si="26781">FMS60*$C$65*$C69</f>
        <v>0</v>
      </c>
      <c r="FMU69" s="825">
        <f t="shared" ref="FMU69" si="26782">FMU60*$C$65*$C69</f>
        <v>0</v>
      </c>
      <c r="FMW69" s="825">
        <f t="shared" ref="FMW69" si="26783">FMW60*$C$65*$C69</f>
        <v>0</v>
      </c>
      <c r="FMY69" s="825">
        <f t="shared" ref="FMY69" si="26784">FMY60*$C$65*$C69</f>
        <v>0</v>
      </c>
      <c r="FNA69" s="825">
        <f t="shared" ref="FNA69" si="26785">FNA60*$C$65*$C69</f>
        <v>0</v>
      </c>
      <c r="FNC69" s="825">
        <f t="shared" ref="FNC69" si="26786">FNC60*$C$65*$C69</f>
        <v>0</v>
      </c>
      <c r="FNE69" s="825">
        <f t="shared" ref="FNE69" si="26787">FNE60*$C$65*$C69</f>
        <v>0</v>
      </c>
      <c r="FNG69" s="825">
        <f t="shared" ref="FNG69" si="26788">FNG60*$C$65*$C69</f>
        <v>0</v>
      </c>
      <c r="FNI69" s="825">
        <f t="shared" ref="FNI69" si="26789">FNI60*$C$65*$C69</f>
        <v>0</v>
      </c>
      <c r="FNK69" s="825">
        <f t="shared" ref="FNK69" si="26790">FNK60*$C$65*$C69</f>
        <v>0</v>
      </c>
      <c r="FNM69" s="825">
        <f t="shared" ref="FNM69" si="26791">FNM60*$C$65*$C69</f>
        <v>0</v>
      </c>
      <c r="FNO69" s="825">
        <f t="shared" ref="FNO69" si="26792">FNO60*$C$65*$C69</f>
        <v>0</v>
      </c>
      <c r="FNQ69" s="825">
        <f t="shared" ref="FNQ69" si="26793">FNQ60*$C$65*$C69</f>
        <v>0</v>
      </c>
      <c r="FNS69" s="825">
        <f t="shared" ref="FNS69" si="26794">FNS60*$C$65*$C69</f>
        <v>0</v>
      </c>
      <c r="FNU69" s="825">
        <f t="shared" ref="FNU69" si="26795">FNU60*$C$65*$C69</f>
        <v>0</v>
      </c>
      <c r="FNW69" s="825">
        <f t="shared" ref="FNW69" si="26796">FNW60*$C$65*$C69</f>
        <v>0</v>
      </c>
      <c r="FNY69" s="825">
        <f t="shared" ref="FNY69" si="26797">FNY60*$C$65*$C69</f>
        <v>0</v>
      </c>
      <c r="FOA69" s="825">
        <f t="shared" ref="FOA69" si="26798">FOA60*$C$65*$C69</f>
        <v>0</v>
      </c>
      <c r="FOC69" s="825">
        <f t="shared" ref="FOC69" si="26799">FOC60*$C$65*$C69</f>
        <v>0</v>
      </c>
      <c r="FOE69" s="825">
        <f t="shared" ref="FOE69" si="26800">FOE60*$C$65*$C69</f>
        <v>0</v>
      </c>
      <c r="FOG69" s="825">
        <f t="shared" ref="FOG69" si="26801">FOG60*$C$65*$C69</f>
        <v>0</v>
      </c>
      <c r="FOI69" s="825">
        <f t="shared" ref="FOI69" si="26802">FOI60*$C$65*$C69</f>
        <v>0</v>
      </c>
      <c r="FOK69" s="825">
        <f t="shared" ref="FOK69" si="26803">FOK60*$C$65*$C69</f>
        <v>0</v>
      </c>
      <c r="FOM69" s="825">
        <f t="shared" ref="FOM69" si="26804">FOM60*$C$65*$C69</f>
        <v>0</v>
      </c>
      <c r="FOO69" s="825">
        <f t="shared" ref="FOO69" si="26805">FOO60*$C$65*$C69</f>
        <v>0</v>
      </c>
      <c r="FOQ69" s="825">
        <f t="shared" ref="FOQ69" si="26806">FOQ60*$C$65*$C69</f>
        <v>0</v>
      </c>
      <c r="FOS69" s="825">
        <f t="shared" ref="FOS69" si="26807">FOS60*$C$65*$C69</f>
        <v>0</v>
      </c>
      <c r="FOU69" s="825">
        <f t="shared" ref="FOU69" si="26808">FOU60*$C$65*$C69</f>
        <v>0</v>
      </c>
      <c r="FOW69" s="825">
        <f t="shared" ref="FOW69" si="26809">FOW60*$C$65*$C69</f>
        <v>0</v>
      </c>
      <c r="FOY69" s="825">
        <f t="shared" ref="FOY69" si="26810">FOY60*$C$65*$C69</f>
        <v>0</v>
      </c>
      <c r="FPA69" s="825">
        <f t="shared" ref="FPA69" si="26811">FPA60*$C$65*$C69</f>
        <v>0</v>
      </c>
      <c r="FPC69" s="825">
        <f t="shared" ref="FPC69" si="26812">FPC60*$C$65*$C69</f>
        <v>0</v>
      </c>
      <c r="FPE69" s="825">
        <f t="shared" ref="FPE69" si="26813">FPE60*$C$65*$C69</f>
        <v>0</v>
      </c>
      <c r="FPG69" s="825">
        <f t="shared" ref="FPG69" si="26814">FPG60*$C$65*$C69</f>
        <v>0</v>
      </c>
      <c r="FPI69" s="825">
        <f t="shared" ref="FPI69" si="26815">FPI60*$C$65*$C69</f>
        <v>0</v>
      </c>
      <c r="FPK69" s="825">
        <f t="shared" ref="FPK69" si="26816">FPK60*$C$65*$C69</f>
        <v>0</v>
      </c>
      <c r="FPM69" s="825">
        <f t="shared" ref="FPM69" si="26817">FPM60*$C$65*$C69</f>
        <v>0</v>
      </c>
      <c r="FPO69" s="825">
        <f t="shared" ref="FPO69" si="26818">FPO60*$C$65*$C69</f>
        <v>0</v>
      </c>
      <c r="FPQ69" s="825">
        <f t="shared" ref="FPQ69" si="26819">FPQ60*$C$65*$C69</f>
        <v>0</v>
      </c>
      <c r="FPS69" s="825">
        <f t="shared" ref="FPS69" si="26820">FPS60*$C$65*$C69</f>
        <v>0</v>
      </c>
      <c r="FPU69" s="825">
        <f t="shared" ref="FPU69" si="26821">FPU60*$C$65*$C69</f>
        <v>0</v>
      </c>
      <c r="FPW69" s="825">
        <f t="shared" ref="FPW69" si="26822">FPW60*$C$65*$C69</f>
        <v>0</v>
      </c>
      <c r="FPY69" s="825">
        <f t="shared" ref="FPY69" si="26823">FPY60*$C$65*$C69</f>
        <v>0</v>
      </c>
      <c r="FQA69" s="825">
        <f t="shared" ref="FQA69" si="26824">FQA60*$C$65*$C69</f>
        <v>0</v>
      </c>
      <c r="FQC69" s="825">
        <f t="shared" ref="FQC69" si="26825">FQC60*$C$65*$C69</f>
        <v>0</v>
      </c>
      <c r="FQE69" s="825">
        <f t="shared" ref="FQE69" si="26826">FQE60*$C$65*$C69</f>
        <v>0</v>
      </c>
      <c r="FQG69" s="825">
        <f t="shared" ref="FQG69" si="26827">FQG60*$C$65*$C69</f>
        <v>0</v>
      </c>
      <c r="FQI69" s="825">
        <f t="shared" ref="FQI69" si="26828">FQI60*$C$65*$C69</f>
        <v>0</v>
      </c>
      <c r="FQK69" s="825">
        <f t="shared" ref="FQK69" si="26829">FQK60*$C$65*$C69</f>
        <v>0</v>
      </c>
      <c r="FQM69" s="825">
        <f t="shared" ref="FQM69" si="26830">FQM60*$C$65*$C69</f>
        <v>0</v>
      </c>
      <c r="FQO69" s="825">
        <f t="shared" ref="FQO69" si="26831">FQO60*$C$65*$C69</f>
        <v>0</v>
      </c>
      <c r="FQQ69" s="825">
        <f t="shared" ref="FQQ69" si="26832">FQQ60*$C$65*$C69</f>
        <v>0</v>
      </c>
      <c r="FQS69" s="825">
        <f t="shared" ref="FQS69" si="26833">FQS60*$C$65*$C69</f>
        <v>0</v>
      </c>
      <c r="FQU69" s="825">
        <f t="shared" ref="FQU69" si="26834">FQU60*$C$65*$C69</f>
        <v>0</v>
      </c>
      <c r="FQW69" s="825">
        <f t="shared" ref="FQW69" si="26835">FQW60*$C$65*$C69</f>
        <v>0</v>
      </c>
      <c r="FQY69" s="825">
        <f t="shared" ref="FQY69" si="26836">FQY60*$C$65*$C69</f>
        <v>0</v>
      </c>
      <c r="FRA69" s="825">
        <f t="shared" ref="FRA69" si="26837">FRA60*$C$65*$C69</f>
        <v>0</v>
      </c>
      <c r="FRC69" s="825">
        <f t="shared" ref="FRC69" si="26838">FRC60*$C$65*$C69</f>
        <v>0</v>
      </c>
      <c r="FRE69" s="825">
        <f t="shared" ref="FRE69" si="26839">FRE60*$C$65*$C69</f>
        <v>0</v>
      </c>
      <c r="FRG69" s="825">
        <f t="shared" ref="FRG69" si="26840">FRG60*$C$65*$C69</f>
        <v>0</v>
      </c>
      <c r="FRI69" s="825">
        <f t="shared" ref="FRI69" si="26841">FRI60*$C$65*$C69</f>
        <v>0</v>
      </c>
      <c r="FRK69" s="825">
        <f t="shared" ref="FRK69" si="26842">FRK60*$C$65*$C69</f>
        <v>0</v>
      </c>
      <c r="FRM69" s="825">
        <f t="shared" ref="FRM69" si="26843">FRM60*$C$65*$C69</f>
        <v>0</v>
      </c>
      <c r="FRO69" s="825">
        <f t="shared" ref="FRO69" si="26844">FRO60*$C$65*$C69</f>
        <v>0</v>
      </c>
      <c r="FRQ69" s="825">
        <f t="shared" ref="FRQ69" si="26845">FRQ60*$C$65*$C69</f>
        <v>0</v>
      </c>
      <c r="FRS69" s="825">
        <f t="shared" ref="FRS69" si="26846">FRS60*$C$65*$C69</f>
        <v>0</v>
      </c>
      <c r="FRU69" s="825">
        <f t="shared" ref="FRU69" si="26847">FRU60*$C$65*$C69</f>
        <v>0</v>
      </c>
      <c r="FRW69" s="825">
        <f t="shared" ref="FRW69" si="26848">FRW60*$C$65*$C69</f>
        <v>0</v>
      </c>
      <c r="FRY69" s="825">
        <f t="shared" ref="FRY69" si="26849">FRY60*$C$65*$C69</f>
        <v>0</v>
      </c>
      <c r="FSA69" s="825">
        <f t="shared" ref="FSA69" si="26850">FSA60*$C$65*$C69</f>
        <v>0</v>
      </c>
      <c r="FSC69" s="825">
        <f t="shared" ref="FSC69" si="26851">FSC60*$C$65*$C69</f>
        <v>0</v>
      </c>
      <c r="FSE69" s="825">
        <f t="shared" ref="FSE69" si="26852">FSE60*$C$65*$C69</f>
        <v>0</v>
      </c>
      <c r="FSG69" s="825">
        <f t="shared" ref="FSG69" si="26853">FSG60*$C$65*$C69</f>
        <v>0</v>
      </c>
      <c r="FSI69" s="825">
        <f t="shared" ref="FSI69" si="26854">FSI60*$C$65*$C69</f>
        <v>0</v>
      </c>
      <c r="FSK69" s="825">
        <f t="shared" ref="FSK69" si="26855">FSK60*$C$65*$C69</f>
        <v>0</v>
      </c>
      <c r="FSM69" s="825">
        <f t="shared" ref="FSM69" si="26856">FSM60*$C$65*$C69</f>
        <v>0</v>
      </c>
      <c r="FSO69" s="825">
        <f t="shared" ref="FSO69" si="26857">FSO60*$C$65*$C69</f>
        <v>0</v>
      </c>
      <c r="FSQ69" s="825">
        <f t="shared" ref="FSQ69" si="26858">FSQ60*$C$65*$C69</f>
        <v>0</v>
      </c>
      <c r="FSS69" s="825">
        <f t="shared" ref="FSS69" si="26859">FSS60*$C$65*$C69</f>
        <v>0</v>
      </c>
      <c r="FSU69" s="825">
        <f t="shared" ref="FSU69" si="26860">FSU60*$C$65*$C69</f>
        <v>0</v>
      </c>
      <c r="FSW69" s="825">
        <f t="shared" ref="FSW69" si="26861">FSW60*$C$65*$C69</f>
        <v>0</v>
      </c>
      <c r="FSY69" s="825">
        <f t="shared" ref="FSY69" si="26862">FSY60*$C$65*$C69</f>
        <v>0</v>
      </c>
      <c r="FTA69" s="825">
        <f t="shared" ref="FTA69" si="26863">FTA60*$C$65*$C69</f>
        <v>0</v>
      </c>
      <c r="FTC69" s="825">
        <f t="shared" ref="FTC69" si="26864">FTC60*$C$65*$C69</f>
        <v>0</v>
      </c>
      <c r="FTE69" s="825">
        <f t="shared" ref="FTE69" si="26865">FTE60*$C$65*$C69</f>
        <v>0</v>
      </c>
      <c r="FTG69" s="825">
        <f t="shared" ref="FTG69" si="26866">FTG60*$C$65*$C69</f>
        <v>0</v>
      </c>
      <c r="FTI69" s="825">
        <f t="shared" ref="FTI69" si="26867">FTI60*$C$65*$C69</f>
        <v>0</v>
      </c>
      <c r="FTK69" s="825">
        <f t="shared" ref="FTK69" si="26868">FTK60*$C$65*$C69</f>
        <v>0</v>
      </c>
      <c r="FTM69" s="825">
        <f t="shared" ref="FTM69" si="26869">FTM60*$C$65*$C69</f>
        <v>0</v>
      </c>
      <c r="FTO69" s="825">
        <f t="shared" ref="FTO69" si="26870">FTO60*$C$65*$C69</f>
        <v>0</v>
      </c>
      <c r="FTQ69" s="825">
        <f t="shared" ref="FTQ69" si="26871">FTQ60*$C$65*$C69</f>
        <v>0</v>
      </c>
      <c r="FTS69" s="825">
        <f t="shared" ref="FTS69" si="26872">FTS60*$C$65*$C69</f>
        <v>0</v>
      </c>
      <c r="FTU69" s="825">
        <f t="shared" ref="FTU69" si="26873">FTU60*$C$65*$C69</f>
        <v>0</v>
      </c>
      <c r="FTW69" s="825">
        <f t="shared" ref="FTW69" si="26874">FTW60*$C$65*$C69</f>
        <v>0</v>
      </c>
      <c r="FTY69" s="825">
        <f t="shared" ref="FTY69" si="26875">FTY60*$C$65*$C69</f>
        <v>0</v>
      </c>
      <c r="FUA69" s="825">
        <f t="shared" ref="FUA69" si="26876">FUA60*$C$65*$C69</f>
        <v>0</v>
      </c>
      <c r="FUC69" s="825">
        <f t="shared" ref="FUC69" si="26877">FUC60*$C$65*$C69</f>
        <v>0</v>
      </c>
      <c r="FUE69" s="825">
        <f t="shared" ref="FUE69" si="26878">FUE60*$C$65*$C69</f>
        <v>0</v>
      </c>
      <c r="FUG69" s="825">
        <f t="shared" ref="FUG69" si="26879">FUG60*$C$65*$C69</f>
        <v>0</v>
      </c>
      <c r="FUI69" s="825">
        <f t="shared" ref="FUI69" si="26880">FUI60*$C$65*$C69</f>
        <v>0</v>
      </c>
      <c r="FUK69" s="825">
        <f t="shared" ref="FUK69" si="26881">FUK60*$C$65*$C69</f>
        <v>0</v>
      </c>
      <c r="FUM69" s="825">
        <f t="shared" ref="FUM69" si="26882">FUM60*$C$65*$C69</f>
        <v>0</v>
      </c>
      <c r="FUO69" s="825">
        <f t="shared" ref="FUO69" si="26883">FUO60*$C$65*$C69</f>
        <v>0</v>
      </c>
      <c r="FUQ69" s="825">
        <f t="shared" ref="FUQ69" si="26884">FUQ60*$C$65*$C69</f>
        <v>0</v>
      </c>
      <c r="FUS69" s="825">
        <f t="shared" ref="FUS69" si="26885">FUS60*$C$65*$C69</f>
        <v>0</v>
      </c>
      <c r="FUU69" s="825">
        <f t="shared" ref="FUU69" si="26886">FUU60*$C$65*$C69</f>
        <v>0</v>
      </c>
      <c r="FUW69" s="825">
        <f t="shared" ref="FUW69" si="26887">FUW60*$C$65*$C69</f>
        <v>0</v>
      </c>
      <c r="FUY69" s="825">
        <f t="shared" ref="FUY69" si="26888">FUY60*$C$65*$C69</f>
        <v>0</v>
      </c>
      <c r="FVA69" s="825">
        <f t="shared" ref="FVA69" si="26889">FVA60*$C$65*$C69</f>
        <v>0</v>
      </c>
      <c r="FVC69" s="825">
        <f t="shared" ref="FVC69" si="26890">FVC60*$C$65*$C69</f>
        <v>0</v>
      </c>
      <c r="FVE69" s="825">
        <f t="shared" ref="FVE69" si="26891">FVE60*$C$65*$C69</f>
        <v>0</v>
      </c>
      <c r="FVG69" s="825">
        <f t="shared" ref="FVG69" si="26892">FVG60*$C$65*$C69</f>
        <v>0</v>
      </c>
      <c r="FVI69" s="825">
        <f t="shared" ref="FVI69" si="26893">FVI60*$C$65*$C69</f>
        <v>0</v>
      </c>
      <c r="FVK69" s="825">
        <f t="shared" ref="FVK69" si="26894">FVK60*$C$65*$C69</f>
        <v>0</v>
      </c>
      <c r="FVM69" s="825">
        <f t="shared" ref="FVM69" si="26895">FVM60*$C$65*$C69</f>
        <v>0</v>
      </c>
      <c r="FVO69" s="825">
        <f t="shared" ref="FVO69" si="26896">FVO60*$C$65*$C69</f>
        <v>0</v>
      </c>
      <c r="FVQ69" s="825">
        <f t="shared" ref="FVQ69" si="26897">FVQ60*$C$65*$C69</f>
        <v>0</v>
      </c>
      <c r="FVS69" s="825">
        <f t="shared" ref="FVS69" si="26898">FVS60*$C$65*$C69</f>
        <v>0</v>
      </c>
      <c r="FVU69" s="825">
        <f t="shared" ref="FVU69" si="26899">FVU60*$C$65*$C69</f>
        <v>0</v>
      </c>
      <c r="FVW69" s="825">
        <f t="shared" ref="FVW69" si="26900">FVW60*$C$65*$C69</f>
        <v>0</v>
      </c>
      <c r="FVY69" s="825">
        <f t="shared" ref="FVY69" si="26901">FVY60*$C$65*$C69</f>
        <v>0</v>
      </c>
      <c r="FWA69" s="825">
        <f t="shared" ref="FWA69" si="26902">FWA60*$C$65*$C69</f>
        <v>0</v>
      </c>
      <c r="FWC69" s="825">
        <f t="shared" ref="FWC69" si="26903">FWC60*$C$65*$C69</f>
        <v>0</v>
      </c>
      <c r="FWE69" s="825">
        <f t="shared" ref="FWE69" si="26904">FWE60*$C$65*$C69</f>
        <v>0</v>
      </c>
      <c r="FWG69" s="825">
        <f t="shared" ref="FWG69" si="26905">FWG60*$C$65*$C69</f>
        <v>0</v>
      </c>
      <c r="FWI69" s="825">
        <f t="shared" ref="FWI69" si="26906">FWI60*$C$65*$C69</f>
        <v>0</v>
      </c>
      <c r="FWK69" s="825">
        <f t="shared" ref="FWK69" si="26907">FWK60*$C$65*$C69</f>
        <v>0</v>
      </c>
      <c r="FWM69" s="825">
        <f t="shared" ref="FWM69" si="26908">FWM60*$C$65*$C69</f>
        <v>0</v>
      </c>
      <c r="FWO69" s="825">
        <f t="shared" ref="FWO69" si="26909">FWO60*$C$65*$C69</f>
        <v>0</v>
      </c>
      <c r="FWQ69" s="825">
        <f t="shared" ref="FWQ69" si="26910">FWQ60*$C$65*$C69</f>
        <v>0</v>
      </c>
      <c r="FWS69" s="825">
        <f t="shared" ref="FWS69" si="26911">FWS60*$C$65*$C69</f>
        <v>0</v>
      </c>
      <c r="FWU69" s="825">
        <f t="shared" ref="FWU69" si="26912">FWU60*$C$65*$C69</f>
        <v>0</v>
      </c>
      <c r="FWW69" s="825">
        <f t="shared" ref="FWW69" si="26913">FWW60*$C$65*$C69</f>
        <v>0</v>
      </c>
      <c r="FWY69" s="825">
        <f t="shared" ref="FWY69" si="26914">FWY60*$C$65*$C69</f>
        <v>0</v>
      </c>
      <c r="FXA69" s="825">
        <f t="shared" ref="FXA69" si="26915">FXA60*$C$65*$C69</f>
        <v>0</v>
      </c>
      <c r="FXC69" s="825">
        <f t="shared" ref="FXC69" si="26916">FXC60*$C$65*$C69</f>
        <v>0</v>
      </c>
      <c r="FXE69" s="825">
        <f t="shared" ref="FXE69" si="26917">FXE60*$C$65*$C69</f>
        <v>0</v>
      </c>
      <c r="FXG69" s="825">
        <f t="shared" ref="FXG69" si="26918">FXG60*$C$65*$C69</f>
        <v>0</v>
      </c>
      <c r="FXI69" s="825">
        <f t="shared" ref="FXI69" si="26919">FXI60*$C$65*$C69</f>
        <v>0</v>
      </c>
      <c r="FXK69" s="825">
        <f t="shared" ref="FXK69" si="26920">FXK60*$C$65*$C69</f>
        <v>0</v>
      </c>
      <c r="FXM69" s="825">
        <f t="shared" ref="FXM69" si="26921">FXM60*$C$65*$C69</f>
        <v>0</v>
      </c>
      <c r="FXO69" s="825">
        <f t="shared" ref="FXO69" si="26922">FXO60*$C$65*$C69</f>
        <v>0</v>
      </c>
      <c r="FXQ69" s="825">
        <f t="shared" ref="FXQ69" si="26923">FXQ60*$C$65*$C69</f>
        <v>0</v>
      </c>
      <c r="FXS69" s="825">
        <f t="shared" ref="FXS69" si="26924">FXS60*$C$65*$C69</f>
        <v>0</v>
      </c>
      <c r="FXU69" s="825">
        <f t="shared" ref="FXU69" si="26925">FXU60*$C$65*$C69</f>
        <v>0</v>
      </c>
      <c r="FXW69" s="825">
        <f t="shared" ref="FXW69" si="26926">FXW60*$C$65*$C69</f>
        <v>0</v>
      </c>
      <c r="FXY69" s="825">
        <f t="shared" ref="FXY69" si="26927">FXY60*$C$65*$C69</f>
        <v>0</v>
      </c>
      <c r="FYA69" s="825">
        <f t="shared" ref="FYA69" si="26928">FYA60*$C$65*$C69</f>
        <v>0</v>
      </c>
      <c r="FYC69" s="825">
        <f t="shared" ref="FYC69" si="26929">FYC60*$C$65*$C69</f>
        <v>0</v>
      </c>
      <c r="FYE69" s="825">
        <f t="shared" ref="FYE69" si="26930">FYE60*$C$65*$C69</f>
        <v>0</v>
      </c>
      <c r="FYG69" s="825">
        <f t="shared" ref="FYG69" si="26931">FYG60*$C$65*$C69</f>
        <v>0</v>
      </c>
      <c r="FYI69" s="825">
        <f t="shared" ref="FYI69" si="26932">FYI60*$C$65*$C69</f>
        <v>0</v>
      </c>
      <c r="FYK69" s="825">
        <f t="shared" ref="FYK69" si="26933">FYK60*$C$65*$C69</f>
        <v>0</v>
      </c>
      <c r="FYM69" s="825">
        <f t="shared" ref="FYM69" si="26934">FYM60*$C$65*$C69</f>
        <v>0</v>
      </c>
      <c r="FYO69" s="825">
        <f t="shared" ref="FYO69" si="26935">FYO60*$C$65*$C69</f>
        <v>0</v>
      </c>
      <c r="FYQ69" s="825">
        <f t="shared" ref="FYQ69" si="26936">FYQ60*$C$65*$C69</f>
        <v>0</v>
      </c>
      <c r="FYS69" s="825">
        <f t="shared" ref="FYS69" si="26937">FYS60*$C$65*$C69</f>
        <v>0</v>
      </c>
      <c r="FYU69" s="825">
        <f t="shared" ref="FYU69" si="26938">FYU60*$C$65*$C69</f>
        <v>0</v>
      </c>
      <c r="FYW69" s="825">
        <f t="shared" ref="FYW69" si="26939">FYW60*$C$65*$C69</f>
        <v>0</v>
      </c>
      <c r="FYY69" s="825">
        <f t="shared" ref="FYY69" si="26940">FYY60*$C$65*$C69</f>
        <v>0</v>
      </c>
      <c r="FZA69" s="825">
        <f t="shared" ref="FZA69" si="26941">FZA60*$C$65*$C69</f>
        <v>0</v>
      </c>
      <c r="FZC69" s="825">
        <f t="shared" ref="FZC69" si="26942">FZC60*$C$65*$C69</f>
        <v>0</v>
      </c>
      <c r="FZE69" s="825">
        <f t="shared" ref="FZE69" si="26943">FZE60*$C$65*$C69</f>
        <v>0</v>
      </c>
      <c r="FZG69" s="825">
        <f t="shared" ref="FZG69" si="26944">FZG60*$C$65*$C69</f>
        <v>0</v>
      </c>
      <c r="FZI69" s="825">
        <f t="shared" ref="FZI69" si="26945">FZI60*$C$65*$C69</f>
        <v>0</v>
      </c>
      <c r="FZK69" s="825">
        <f t="shared" ref="FZK69" si="26946">FZK60*$C$65*$C69</f>
        <v>0</v>
      </c>
      <c r="FZM69" s="825">
        <f t="shared" ref="FZM69" si="26947">FZM60*$C$65*$C69</f>
        <v>0</v>
      </c>
      <c r="FZO69" s="825">
        <f t="shared" ref="FZO69" si="26948">FZO60*$C$65*$C69</f>
        <v>0</v>
      </c>
      <c r="FZQ69" s="825">
        <f t="shared" ref="FZQ69" si="26949">FZQ60*$C$65*$C69</f>
        <v>0</v>
      </c>
      <c r="FZS69" s="825">
        <f t="shared" ref="FZS69" si="26950">FZS60*$C$65*$C69</f>
        <v>0</v>
      </c>
      <c r="FZU69" s="825">
        <f t="shared" ref="FZU69" si="26951">FZU60*$C$65*$C69</f>
        <v>0</v>
      </c>
      <c r="FZW69" s="825">
        <f t="shared" ref="FZW69" si="26952">FZW60*$C$65*$C69</f>
        <v>0</v>
      </c>
      <c r="FZY69" s="825">
        <f t="shared" ref="FZY69" si="26953">FZY60*$C$65*$C69</f>
        <v>0</v>
      </c>
      <c r="GAA69" s="825">
        <f t="shared" ref="GAA69" si="26954">GAA60*$C$65*$C69</f>
        <v>0</v>
      </c>
      <c r="GAC69" s="825">
        <f t="shared" ref="GAC69" si="26955">GAC60*$C$65*$C69</f>
        <v>0</v>
      </c>
      <c r="GAE69" s="825">
        <f t="shared" ref="GAE69" si="26956">GAE60*$C$65*$C69</f>
        <v>0</v>
      </c>
      <c r="GAG69" s="825">
        <f t="shared" ref="GAG69" si="26957">GAG60*$C$65*$C69</f>
        <v>0</v>
      </c>
      <c r="GAI69" s="825">
        <f t="shared" ref="GAI69" si="26958">GAI60*$C$65*$C69</f>
        <v>0</v>
      </c>
      <c r="GAK69" s="825">
        <f t="shared" ref="GAK69" si="26959">GAK60*$C$65*$C69</f>
        <v>0</v>
      </c>
      <c r="GAM69" s="825">
        <f t="shared" ref="GAM69" si="26960">GAM60*$C$65*$C69</f>
        <v>0</v>
      </c>
      <c r="GAO69" s="825">
        <f t="shared" ref="GAO69" si="26961">GAO60*$C$65*$C69</f>
        <v>0</v>
      </c>
      <c r="GAQ69" s="825">
        <f t="shared" ref="GAQ69" si="26962">GAQ60*$C$65*$C69</f>
        <v>0</v>
      </c>
      <c r="GAS69" s="825">
        <f t="shared" ref="GAS69" si="26963">GAS60*$C$65*$C69</f>
        <v>0</v>
      </c>
      <c r="GAU69" s="825">
        <f t="shared" ref="GAU69" si="26964">GAU60*$C$65*$C69</f>
        <v>0</v>
      </c>
      <c r="GAW69" s="825">
        <f t="shared" ref="GAW69" si="26965">GAW60*$C$65*$C69</f>
        <v>0</v>
      </c>
      <c r="GAY69" s="825">
        <f t="shared" ref="GAY69" si="26966">GAY60*$C$65*$C69</f>
        <v>0</v>
      </c>
      <c r="GBA69" s="825">
        <f t="shared" ref="GBA69" si="26967">GBA60*$C$65*$C69</f>
        <v>0</v>
      </c>
      <c r="GBC69" s="825">
        <f t="shared" ref="GBC69" si="26968">GBC60*$C$65*$C69</f>
        <v>0</v>
      </c>
      <c r="GBE69" s="825">
        <f t="shared" ref="GBE69" si="26969">GBE60*$C$65*$C69</f>
        <v>0</v>
      </c>
      <c r="GBG69" s="825">
        <f t="shared" ref="GBG69" si="26970">GBG60*$C$65*$C69</f>
        <v>0</v>
      </c>
      <c r="GBI69" s="825">
        <f t="shared" ref="GBI69" si="26971">GBI60*$C$65*$C69</f>
        <v>0</v>
      </c>
      <c r="GBK69" s="825">
        <f t="shared" ref="GBK69" si="26972">GBK60*$C$65*$C69</f>
        <v>0</v>
      </c>
      <c r="GBM69" s="825">
        <f t="shared" ref="GBM69" si="26973">GBM60*$C$65*$C69</f>
        <v>0</v>
      </c>
      <c r="GBO69" s="825">
        <f t="shared" ref="GBO69" si="26974">GBO60*$C$65*$C69</f>
        <v>0</v>
      </c>
      <c r="GBQ69" s="825">
        <f t="shared" ref="GBQ69" si="26975">GBQ60*$C$65*$C69</f>
        <v>0</v>
      </c>
      <c r="GBS69" s="825">
        <f t="shared" ref="GBS69" si="26976">GBS60*$C$65*$C69</f>
        <v>0</v>
      </c>
      <c r="GBU69" s="825">
        <f t="shared" ref="GBU69" si="26977">GBU60*$C$65*$C69</f>
        <v>0</v>
      </c>
      <c r="GBW69" s="825">
        <f t="shared" ref="GBW69" si="26978">GBW60*$C$65*$C69</f>
        <v>0</v>
      </c>
      <c r="GBY69" s="825">
        <f t="shared" ref="GBY69" si="26979">GBY60*$C$65*$C69</f>
        <v>0</v>
      </c>
      <c r="GCA69" s="825">
        <f t="shared" ref="GCA69" si="26980">GCA60*$C$65*$C69</f>
        <v>0</v>
      </c>
      <c r="GCC69" s="825">
        <f t="shared" ref="GCC69" si="26981">GCC60*$C$65*$C69</f>
        <v>0</v>
      </c>
      <c r="GCE69" s="825">
        <f t="shared" ref="GCE69" si="26982">GCE60*$C$65*$C69</f>
        <v>0</v>
      </c>
      <c r="GCG69" s="825">
        <f t="shared" ref="GCG69" si="26983">GCG60*$C$65*$C69</f>
        <v>0</v>
      </c>
      <c r="GCI69" s="825">
        <f t="shared" ref="GCI69" si="26984">GCI60*$C$65*$C69</f>
        <v>0</v>
      </c>
      <c r="GCK69" s="825">
        <f t="shared" ref="GCK69" si="26985">GCK60*$C$65*$C69</f>
        <v>0</v>
      </c>
      <c r="GCM69" s="825">
        <f t="shared" ref="GCM69" si="26986">GCM60*$C$65*$C69</f>
        <v>0</v>
      </c>
      <c r="GCO69" s="825">
        <f t="shared" ref="GCO69" si="26987">GCO60*$C$65*$C69</f>
        <v>0</v>
      </c>
      <c r="GCQ69" s="825">
        <f t="shared" ref="GCQ69" si="26988">GCQ60*$C$65*$C69</f>
        <v>0</v>
      </c>
      <c r="GCS69" s="825">
        <f t="shared" ref="GCS69" si="26989">GCS60*$C$65*$C69</f>
        <v>0</v>
      </c>
      <c r="GCU69" s="825">
        <f t="shared" ref="GCU69" si="26990">GCU60*$C$65*$C69</f>
        <v>0</v>
      </c>
      <c r="GCW69" s="825">
        <f t="shared" ref="GCW69" si="26991">GCW60*$C$65*$C69</f>
        <v>0</v>
      </c>
      <c r="GCY69" s="825">
        <f t="shared" ref="GCY69" si="26992">GCY60*$C$65*$C69</f>
        <v>0</v>
      </c>
      <c r="GDA69" s="825">
        <f t="shared" ref="GDA69" si="26993">GDA60*$C$65*$C69</f>
        <v>0</v>
      </c>
      <c r="GDC69" s="825">
        <f t="shared" ref="GDC69" si="26994">GDC60*$C$65*$C69</f>
        <v>0</v>
      </c>
      <c r="GDE69" s="825">
        <f t="shared" ref="GDE69" si="26995">GDE60*$C$65*$C69</f>
        <v>0</v>
      </c>
      <c r="GDG69" s="825">
        <f t="shared" ref="GDG69" si="26996">GDG60*$C$65*$C69</f>
        <v>0</v>
      </c>
      <c r="GDI69" s="825">
        <f t="shared" ref="GDI69" si="26997">GDI60*$C$65*$C69</f>
        <v>0</v>
      </c>
      <c r="GDK69" s="825">
        <f t="shared" ref="GDK69" si="26998">GDK60*$C$65*$C69</f>
        <v>0</v>
      </c>
      <c r="GDM69" s="825">
        <f t="shared" ref="GDM69" si="26999">GDM60*$C$65*$C69</f>
        <v>0</v>
      </c>
      <c r="GDO69" s="825">
        <f t="shared" ref="GDO69" si="27000">GDO60*$C$65*$C69</f>
        <v>0</v>
      </c>
      <c r="GDQ69" s="825">
        <f t="shared" ref="GDQ69" si="27001">GDQ60*$C$65*$C69</f>
        <v>0</v>
      </c>
      <c r="GDS69" s="825">
        <f t="shared" ref="GDS69" si="27002">GDS60*$C$65*$C69</f>
        <v>0</v>
      </c>
      <c r="GDU69" s="825">
        <f t="shared" ref="GDU69" si="27003">GDU60*$C$65*$C69</f>
        <v>0</v>
      </c>
      <c r="GDW69" s="825">
        <f t="shared" ref="GDW69" si="27004">GDW60*$C$65*$C69</f>
        <v>0</v>
      </c>
      <c r="GDY69" s="825">
        <f t="shared" ref="GDY69" si="27005">GDY60*$C$65*$C69</f>
        <v>0</v>
      </c>
      <c r="GEA69" s="825">
        <f t="shared" ref="GEA69" si="27006">GEA60*$C$65*$C69</f>
        <v>0</v>
      </c>
      <c r="GEC69" s="825">
        <f t="shared" ref="GEC69" si="27007">GEC60*$C$65*$C69</f>
        <v>0</v>
      </c>
      <c r="GEE69" s="825">
        <f t="shared" ref="GEE69" si="27008">GEE60*$C$65*$C69</f>
        <v>0</v>
      </c>
      <c r="GEG69" s="825">
        <f t="shared" ref="GEG69" si="27009">GEG60*$C$65*$C69</f>
        <v>0</v>
      </c>
      <c r="GEI69" s="825">
        <f t="shared" ref="GEI69" si="27010">GEI60*$C$65*$C69</f>
        <v>0</v>
      </c>
      <c r="GEK69" s="825">
        <f t="shared" ref="GEK69" si="27011">GEK60*$C$65*$C69</f>
        <v>0</v>
      </c>
      <c r="GEM69" s="825">
        <f t="shared" ref="GEM69" si="27012">GEM60*$C$65*$C69</f>
        <v>0</v>
      </c>
      <c r="GEO69" s="825">
        <f t="shared" ref="GEO69" si="27013">GEO60*$C$65*$C69</f>
        <v>0</v>
      </c>
      <c r="GEQ69" s="825">
        <f t="shared" ref="GEQ69" si="27014">GEQ60*$C$65*$C69</f>
        <v>0</v>
      </c>
      <c r="GES69" s="825">
        <f t="shared" ref="GES69" si="27015">GES60*$C$65*$C69</f>
        <v>0</v>
      </c>
      <c r="GEU69" s="825">
        <f t="shared" ref="GEU69" si="27016">GEU60*$C$65*$C69</f>
        <v>0</v>
      </c>
      <c r="GEW69" s="825">
        <f t="shared" ref="GEW69" si="27017">GEW60*$C$65*$C69</f>
        <v>0</v>
      </c>
      <c r="GEY69" s="825">
        <f t="shared" ref="GEY69" si="27018">GEY60*$C$65*$C69</f>
        <v>0</v>
      </c>
      <c r="GFA69" s="825">
        <f t="shared" ref="GFA69" si="27019">GFA60*$C$65*$C69</f>
        <v>0</v>
      </c>
      <c r="GFC69" s="825">
        <f t="shared" ref="GFC69" si="27020">GFC60*$C$65*$C69</f>
        <v>0</v>
      </c>
      <c r="GFE69" s="825">
        <f t="shared" ref="GFE69" si="27021">GFE60*$C$65*$C69</f>
        <v>0</v>
      </c>
      <c r="GFG69" s="825">
        <f t="shared" ref="GFG69" si="27022">GFG60*$C$65*$C69</f>
        <v>0</v>
      </c>
      <c r="GFI69" s="825">
        <f t="shared" ref="GFI69" si="27023">GFI60*$C$65*$C69</f>
        <v>0</v>
      </c>
      <c r="GFK69" s="825">
        <f t="shared" ref="GFK69" si="27024">GFK60*$C$65*$C69</f>
        <v>0</v>
      </c>
      <c r="GFM69" s="825">
        <f t="shared" ref="GFM69" si="27025">GFM60*$C$65*$C69</f>
        <v>0</v>
      </c>
      <c r="GFO69" s="825">
        <f t="shared" ref="GFO69" si="27026">GFO60*$C$65*$C69</f>
        <v>0</v>
      </c>
      <c r="GFQ69" s="825">
        <f t="shared" ref="GFQ69" si="27027">GFQ60*$C$65*$C69</f>
        <v>0</v>
      </c>
      <c r="GFS69" s="825">
        <f t="shared" ref="GFS69" si="27028">GFS60*$C$65*$C69</f>
        <v>0</v>
      </c>
      <c r="GFU69" s="825">
        <f t="shared" ref="GFU69" si="27029">GFU60*$C$65*$C69</f>
        <v>0</v>
      </c>
      <c r="GFW69" s="825">
        <f t="shared" ref="GFW69" si="27030">GFW60*$C$65*$C69</f>
        <v>0</v>
      </c>
      <c r="GFY69" s="825">
        <f t="shared" ref="GFY69" si="27031">GFY60*$C$65*$C69</f>
        <v>0</v>
      </c>
      <c r="GGA69" s="825">
        <f t="shared" ref="GGA69" si="27032">GGA60*$C$65*$C69</f>
        <v>0</v>
      </c>
      <c r="GGC69" s="825">
        <f t="shared" ref="GGC69" si="27033">GGC60*$C$65*$C69</f>
        <v>0</v>
      </c>
      <c r="GGE69" s="825">
        <f t="shared" ref="GGE69" si="27034">GGE60*$C$65*$C69</f>
        <v>0</v>
      </c>
      <c r="GGG69" s="825">
        <f t="shared" ref="GGG69" si="27035">GGG60*$C$65*$C69</f>
        <v>0</v>
      </c>
      <c r="GGI69" s="825">
        <f t="shared" ref="GGI69" si="27036">GGI60*$C$65*$C69</f>
        <v>0</v>
      </c>
      <c r="GGK69" s="825">
        <f t="shared" ref="GGK69" si="27037">GGK60*$C$65*$C69</f>
        <v>0</v>
      </c>
      <c r="GGM69" s="825">
        <f t="shared" ref="GGM69" si="27038">GGM60*$C$65*$C69</f>
        <v>0</v>
      </c>
      <c r="GGO69" s="825">
        <f t="shared" ref="GGO69" si="27039">GGO60*$C$65*$C69</f>
        <v>0</v>
      </c>
      <c r="GGQ69" s="825">
        <f t="shared" ref="GGQ69" si="27040">GGQ60*$C$65*$C69</f>
        <v>0</v>
      </c>
      <c r="GGS69" s="825">
        <f t="shared" ref="GGS69" si="27041">GGS60*$C$65*$C69</f>
        <v>0</v>
      </c>
      <c r="GGU69" s="825">
        <f t="shared" ref="GGU69" si="27042">GGU60*$C$65*$C69</f>
        <v>0</v>
      </c>
      <c r="GGW69" s="825">
        <f t="shared" ref="GGW69" si="27043">GGW60*$C$65*$C69</f>
        <v>0</v>
      </c>
      <c r="GGY69" s="825">
        <f t="shared" ref="GGY69" si="27044">GGY60*$C$65*$C69</f>
        <v>0</v>
      </c>
      <c r="GHA69" s="825">
        <f t="shared" ref="GHA69" si="27045">GHA60*$C$65*$C69</f>
        <v>0</v>
      </c>
      <c r="GHC69" s="825">
        <f t="shared" ref="GHC69" si="27046">GHC60*$C$65*$C69</f>
        <v>0</v>
      </c>
      <c r="GHE69" s="825">
        <f t="shared" ref="GHE69" si="27047">GHE60*$C$65*$C69</f>
        <v>0</v>
      </c>
      <c r="GHG69" s="825">
        <f t="shared" ref="GHG69" si="27048">GHG60*$C$65*$C69</f>
        <v>0</v>
      </c>
      <c r="GHI69" s="825">
        <f t="shared" ref="GHI69" si="27049">GHI60*$C$65*$C69</f>
        <v>0</v>
      </c>
      <c r="GHK69" s="825">
        <f t="shared" ref="GHK69" si="27050">GHK60*$C$65*$C69</f>
        <v>0</v>
      </c>
      <c r="GHM69" s="825">
        <f t="shared" ref="GHM69" si="27051">GHM60*$C$65*$C69</f>
        <v>0</v>
      </c>
      <c r="GHO69" s="825">
        <f t="shared" ref="GHO69" si="27052">GHO60*$C$65*$C69</f>
        <v>0</v>
      </c>
      <c r="GHQ69" s="825">
        <f t="shared" ref="GHQ69" si="27053">GHQ60*$C$65*$C69</f>
        <v>0</v>
      </c>
      <c r="GHS69" s="825">
        <f t="shared" ref="GHS69" si="27054">GHS60*$C$65*$C69</f>
        <v>0</v>
      </c>
      <c r="GHU69" s="825">
        <f t="shared" ref="GHU69" si="27055">GHU60*$C$65*$C69</f>
        <v>0</v>
      </c>
      <c r="GHW69" s="825">
        <f t="shared" ref="GHW69" si="27056">GHW60*$C$65*$C69</f>
        <v>0</v>
      </c>
      <c r="GHY69" s="825">
        <f t="shared" ref="GHY69" si="27057">GHY60*$C$65*$C69</f>
        <v>0</v>
      </c>
      <c r="GIA69" s="825">
        <f t="shared" ref="GIA69" si="27058">GIA60*$C$65*$C69</f>
        <v>0</v>
      </c>
      <c r="GIC69" s="825">
        <f t="shared" ref="GIC69" si="27059">GIC60*$C$65*$C69</f>
        <v>0</v>
      </c>
      <c r="GIE69" s="825">
        <f t="shared" ref="GIE69" si="27060">GIE60*$C$65*$C69</f>
        <v>0</v>
      </c>
      <c r="GIG69" s="825">
        <f t="shared" ref="GIG69" si="27061">GIG60*$C$65*$C69</f>
        <v>0</v>
      </c>
      <c r="GII69" s="825">
        <f t="shared" ref="GII69" si="27062">GII60*$C$65*$C69</f>
        <v>0</v>
      </c>
      <c r="GIK69" s="825">
        <f t="shared" ref="GIK69" si="27063">GIK60*$C$65*$C69</f>
        <v>0</v>
      </c>
      <c r="GIM69" s="825">
        <f t="shared" ref="GIM69" si="27064">GIM60*$C$65*$C69</f>
        <v>0</v>
      </c>
      <c r="GIO69" s="825">
        <f t="shared" ref="GIO69" si="27065">GIO60*$C$65*$C69</f>
        <v>0</v>
      </c>
      <c r="GIQ69" s="825">
        <f t="shared" ref="GIQ69" si="27066">GIQ60*$C$65*$C69</f>
        <v>0</v>
      </c>
      <c r="GIS69" s="825">
        <f t="shared" ref="GIS69" si="27067">GIS60*$C$65*$C69</f>
        <v>0</v>
      </c>
      <c r="GIU69" s="825">
        <f t="shared" ref="GIU69" si="27068">GIU60*$C$65*$C69</f>
        <v>0</v>
      </c>
      <c r="GIW69" s="825">
        <f t="shared" ref="GIW69" si="27069">GIW60*$C$65*$C69</f>
        <v>0</v>
      </c>
      <c r="GIY69" s="825">
        <f t="shared" ref="GIY69" si="27070">GIY60*$C$65*$C69</f>
        <v>0</v>
      </c>
      <c r="GJA69" s="825">
        <f t="shared" ref="GJA69" si="27071">GJA60*$C$65*$C69</f>
        <v>0</v>
      </c>
      <c r="GJC69" s="825">
        <f t="shared" ref="GJC69" si="27072">GJC60*$C$65*$C69</f>
        <v>0</v>
      </c>
      <c r="GJE69" s="825">
        <f t="shared" ref="GJE69" si="27073">GJE60*$C$65*$C69</f>
        <v>0</v>
      </c>
      <c r="GJG69" s="825">
        <f t="shared" ref="GJG69" si="27074">GJG60*$C$65*$C69</f>
        <v>0</v>
      </c>
      <c r="GJI69" s="825">
        <f t="shared" ref="GJI69" si="27075">GJI60*$C$65*$C69</f>
        <v>0</v>
      </c>
      <c r="GJK69" s="825">
        <f t="shared" ref="GJK69" si="27076">GJK60*$C$65*$C69</f>
        <v>0</v>
      </c>
      <c r="GJM69" s="825">
        <f t="shared" ref="GJM69" si="27077">GJM60*$C$65*$C69</f>
        <v>0</v>
      </c>
      <c r="GJO69" s="825">
        <f t="shared" ref="GJO69" si="27078">GJO60*$C$65*$C69</f>
        <v>0</v>
      </c>
      <c r="GJQ69" s="825">
        <f t="shared" ref="GJQ69" si="27079">GJQ60*$C$65*$C69</f>
        <v>0</v>
      </c>
      <c r="GJS69" s="825">
        <f t="shared" ref="GJS69" si="27080">GJS60*$C$65*$C69</f>
        <v>0</v>
      </c>
      <c r="GJU69" s="825">
        <f t="shared" ref="GJU69" si="27081">GJU60*$C$65*$C69</f>
        <v>0</v>
      </c>
      <c r="GJW69" s="825">
        <f t="shared" ref="GJW69" si="27082">GJW60*$C$65*$C69</f>
        <v>0</v>
      </c>
      <c r="GJY69" s="825">
        <f t="shared" ref="GJY69" si="27083">GJY60*$C$65*$C69</f>
        <v>0</v>
      </c>
      <c r="GKA69" s="825">
        <f t="shared" ref="GKA69" si="27084">GKA60*$C$65*$C69</f>
        <v>0</v>
      </c>
      <c r="GKC69" s="825">
        <f t="shared" ref="GKC69" si="27085">GKC60*$C$65*$C69</f>
        <v>0</v>
      </c>
      <c r="GKE69" s="825">
        <f t="shared" ref="GKE69" si="27086">GKE60*$C$65*$C69</f>
        <v>0</v>
      </c>
      <c r="GKG69" s="825">
        <f t="shared" ref="GKG69" si="27087">GKG60*$C$65*$C69</f>
        <v>0</v>
      </c>
      <c r="GKI69" s="825">
        <f t="shared" ref="GKI69" si="27088">GKI60*$C$65*$C69</f>
        <v>0</v>
      </c>
      <c r="GKK69" s="825">
        <f t="shared" ref="GKK69" si="27089">GKK60*$C$65*$C69</f>
        <v>0</v>
      </c>
      <c r="GKM69" s="825">
        <f t="shared" ref="GKM69" si="27090">GKM60*$C$65*$C69</f>
        <v>0</v>
      </c>
      <c r="GKO69" s="825">
        <f t="shared" ref="GKO69" si="27091">GKO60*$C$65*$C69</f>
        <v>0</v>
      </c>
      <c r="GKQ69" s="825">
        <f t="shared" ref="GKQ69" si="27092">GKQ60*$C$65*$C69</f>
        <v>0</v>
      </c>
      <c r="GKS69" s="825">
        <f t="shared" ref="GKS69" si="27093">GKS60*$C$65*$C69</f>
        <v>0</v>
      </c>
      <c r="GKU69" s="825">
        <f t="shared" ref="GKU69" si="27094">GKU60*$C$65*$C69</f>
        <v>0</v>
      </c>
      <c r="GKW69" s="825">
        <f t="shared" ref="GKW69" si="27095">GKW60*$C$65*$C69</f>
        <v>0</v>
      </c>
      <c r="GKY69" s="825">
        <f t="shared" ref="GKY69" si="27096">GKY60*$C$65*$C69</f>
        <v>0</v>
      </c>
      <c r="GLA69" s="825">
        <f t="shared" ref="GLA69" si="27097">GLA60*$C$65*$C69</f>
        <v>0</v>
      </c>
      <c r="GLC69" s="825">
        <f t="shared" ref="GLC69" si="27098">GLC60*$C$65*$C69</f>
        <v>0</v>
      </c>
      <c r="GLE69" s="825">
        <f t="shared" ref="GLE69" si="27099">GLE60*$C$65*$C69</f>
        <v>0</v>
      </c>
      <c r="GLG69" s="825">
        <f t="shared" ref="GLG69" si="27100">GLG60*$C$65*$C69</f>
        <v>0</v>
      </c>
      <c r="GLI69" s="825">
        <f t="shared" ref="GLI69" si="27101">GLI60*$C$65*$C69</f>
        <v>0</v>
      </c>
      <c r="GLK69" s="825">
        <f t="shared" ref="GLK69" si="27102">GLK60*$C$65*$C69</f>
        <v>0</v>
      </c>
      <c r="GLM69" s="825">
        <f t="shared" ref="GLM69" si="27103">GLM60*$C$65*$C69</f>
        <v>0</v>
      </c>
      <c r="GLO69" s="825">
        <f t="shared" ref="GLO69" si="27104">GLO60*$C$65*$C69</f>
        <v>0</v>
      </c>
      <c r="GLQ69" s="825">
        <f t="shared" ref="GLQ69" si="27105">GLQ60*$C$65*$C69</f>
        <v>0</v>
      </c>
      <c r="GLS69" s="825">
        <f t="shared" ref="GLS69" si="27106">GLS60*$C$65*$C69</f>
        <v>0</v>
      </c>
      <c r="GLU69" s="825">
        <f t="shared" ref="GLU69" si="27107">GLU60*$C$65*$C69</f>
        <v>0</v>
      </c>
      <c r="GLW69" s="825">
        <f t="shared" ref="GLW69" si="27108">GLW60*$C$65*$C69</f>
        <v>0</v>
      </c>
      <c r="GLY69" s="825">
        <f t="shared" ref="GLY69" si="27109">GLY60*$C$65*$C69</f>
        <v>0</v>
      </c>
      <c r="GMA69" s="825">
        <f t="shared" ref="GMA69" si="27110">GMA60*$C$65*$C69</f>
        <v>0</v>
      </c>
      <c r="GMC69" s="825">
        <f t="shared" ref="GMC69" si="27111">GMC60*$C$65*$C69</f>
        <v>0</v>
      </c>
      <c r="GME69" s="825">
        <f t="shared" ref="GME69" si="27112">GME60*$C$65*$C69</f>
        <v>0</v>
      </c>
      <c r="GMG69" s="825">
        <f t="shared" ref="GMG69" si="27113">GMG60*$C$65*$C69</f>
        <v>0</v>
      </c>
      <c r="GMI69" s="825">
        <f t="shared" ref="GMI69" si="27114">GMI60*$C$65*$C69</f>
        <v>0</v>
      </c>
      <c r="GMK69" s="825">
        <f t="shared" ref="GMK69" si="27115">GMK60*$C$65*$C69</f>
        <v>0</v>
      </c>
      <c r="GMM69" s="825">
        <f t="shared" ref="GMM69" si="27116">GMM60*$C$65*$C69</f>
        <v>0</v>
      </c>
      <c r="GMO69" s="825">
        <f t="shared" ref="GMO69" si="27117">GMO60*$C$65*$C69</f>
        <v>0</v>
      </c>
      <c r="GMQ69" s="825">
        <f t="shared" ref="GMQ69" si="27118">GMQ60*$C$65*$C69</f>
        <v>0</v>
      </c>
      <c r="GMS69" s="825">
        <f t="shared" ref="GMS69" si="27119">GMS60*$C$65*$C69</f>
        <v>0</v>
      </c>
      <c r="GMU69" s="825">
        <f t="shared" ref="GMU69" si="27120">GMU60*$C$65*$C69</f>
        <v>0</v>
      </c>
      <c r="GMW69" s="825">
        <f t="shared" ref="GMW69" si="27121">GMW60*$C$65*$C69</f>
        <v>0</v>
      </c>
      <c r="GMY69" s="825">
        <f t="shared" ref="GMY69" si="27122">GMY60*$C$65*$C69</f>
        <v>0</v>
      </c>
      <c r="GNA69" s="825">
        <f t="shared" ref="GNA69" si="27123">GNA60*$C$65*$C69</f>
        <v>0</v>
      </c>
      <c r="GNC69" s="825">
        <f t="shared" ref="GNC69" si="27124">GNC60*$C$65*$C69</f>
        <v>0</v>
      </c>
      <c r="GNE69" s="825">
        <f t="shared" ref="GNE69" si="27125">GNE60*$C$65*$C69</f>
        <v>0</v>
      </c>
      <c r="GNG69" s="825">
        <f t="shared" ref="GNG69" si="27126">GNG60*$C$65*$C69</f>
        <v>0</v>
      </c>
      <c r="GNI69" s="825">
        <f t="shared" ref="GNI69" si="27127">GNI60*$C$65*$C69</f>
        <v>0</v>
      </c>
      <c r="GNK69" s="825">
        <f t="shared" ref="GNK69" si="27128">GNK60*$C$65*$C69</f>
        <v>0</v>
      </c>
      <c r="GNM69" s="825">
        <f t="shared" ref="GNM69" si="27129">GNM60*$C$65*$C69</f>
        <v>0</v>
      </c>
      <c r="GNO69" s="825">
        <f t="shared" ref="GNO69" si="27130">GNO60*$C$65*$C69</f>
        <v>0</v>
      </c>
      <c r="GNQ69" s="825">
        <f t="shared" ref="GNQ69" si="27131">GNQ60*$C$65*$C69</f>
        <v>0</v>
      </c>
      <c r="GNS69" s="825">
        <f t="shared" ref="GNS69" si="27132">GNS60*$C$65*$C69</f>
        <v>0</v>
      </c>
      <c r="GNU69" s="825">
        <f t="shared" ref="GNU69" si="27133">GNU60*$C$65*$C69</f>
        <v>0</v>
      </c>
      <c r="GNW69" s="825">
        <f t="shared" ref="GNW69" si="27134">GNW60*$C$65*$C69</f>
        <v>0</v>
      </c>
      <c r="GNY69" s="825">
        <f t="shared" ref="GNY69" si="27135">GNY60*$C$65*$C69</f>
        <v>0</v>
      </c>
      <c r="GOA69" s="825">
        <f t="shared" ref="GOA69" si="27136">GOA60*$C$65*$C69</f>
        <v>0</v>
      </c>
      <c r="GOC69" s="825">
        <f t="shared" ref="GOC69" si="27137">GOC60*$C$65*$C69</f>
        <v>0</v>
      </c>
      <c r="GOE69" s="825">
        <f t="shared" ref="GOE69" si="27138">GOE60*$C$65*$C69</f>
        <v>0</v>
      </c>
      <c r="GOG69" s="825">
        <f t="shared" ref="GOG69" si="27139">GOG60*$C$65*$C69</f>
        <v>0</v>
      </c>
      <c r="GOI69" s="825">
        <f t="shared" ref="GOI69" si="27140">GOI60*$C$65*$C69</f>
        <v>0</v>
      </c>
      <c r="GOK69" s="825">
        <f t="shared" ref="GOK69" si="27141">GOK60*$C$65*$C69</f>
        <v>0</v>
      </c>
      <c r="GOM69" s="825">
        <f t="shared" ref="GOM69" si="27142">GOM60*$C$65*$C69</f>
        <v>0</v>
      </c>
      <c r="GOO69" s="825">
        <f t="shared" ref="GOO69" si="27143">GOO60*$C$65*$C69</f>
        <v>0</v>
      </c>
      <c r="GOQ69" s="825">
        <f t="shared" ref="GOQ69" si="27144">GOQ60*$C$65*$C69</f>
        <v>0</v>
      </c>
      <c r="GOS69" s="825">
        <f t="shared" ref="GOS69" si="27145">GOS60*$C$65*$C69</f>
        <v>0</v>
      </c>
      <c r="GOU69" s="825">
        <f t="shared" ref="GOU69" si="27146">GOU60*$C$65*$C69</f>
        <v>0</v>
      </c>
      <c r="GOW69" s="825">
        <f t="shared" ref="GOW69" si="27147">GOW60*$C$65*$C69</f>
        <v>0</v>
      </c>
      <c r="GOY69" s="825">
        <f t="shared" ref="GOY69" si="27148">GOY60*$C$65*$C69</f>
        <v>0</v>
      </c>
      <c r="GPA69" s="825">
        <f t="shared" ref="GPA69" si="27149">GPA60*$C$65*$C69</f>
        <v>0</v>
      </c>
      <c r="GPC69" s="825">
        <f t="shared" ref="GPC69" si="27150">GPC60*$C$65*$C69</f>
        <v>0</v>
      </c>
      <c r="GPE69" s="825">
        <f t="shared" ref="GPE69" si="27151">GPE60*$C$65*$C69</f>
        <v>0</v>
      </c>
      <c r="GPG69" s="825">
        <f t="shared" ref="GPG69" si="27152">GPG60*$C$65*$C69</f>
        <v>0</v>
      </c>
      <c r="GPI69" s="825">
        <f t="shared" ref="GPI69" si="27153">GPI60*$C$65*$C69</f>
        <v>0</v>
      </c>
      <c r="GPK69" s="825">
        <f t="shared" ref="GPK69" si="27154">GPK60*$C$65*$C69</f>
        <v>0</v>
      </c>
      <c r="GPM69" s="825">
        <f t="shared" ref="GPM69" si="27155">GPM60*$C$65*$C69</f>
        <v>0</v>
      </c>
      <c r="GPO69" s="825">
        <f t="shared" ref="GPO69" si="27156">GPO60*$C$65*$C69</f>
        <v>0</v>
      </c>
      <c r="GPQ69" s="825">
        <f t="shared" ref="GPQ69" si="27157">GPQ60*$C$65*$C69</f>
        <v>0</v>
      </c>
      <c r="GPS69" s="825">
        <f t="shared" ref="GPS69" si="27158">GPS60*$C$65*$C69</f>
        <v>0</v>
      </c>
      <c r="GPU69" s="825">
        <f t="shared" ref="GPU69" si="27159">GPU60*$C$65*$C69</f>
        <v>0</v>
      </c>
      <c r="GPW69" s="825">
        <f t="shared" ref="GPW69" si="27160">GPW60*$C$65*$C69</f>
        <v>0</v>
      </c>
      <c r="GPY69" s="825">
        <f t="shared" ref="GPY69" si="27161">GPY60*$C$65*$C69</f>
        <v>0</v>
      </c>
      <c r="GQA69" s="825">
        <f t="shared" ref="GQA69" si="27162">GQA60*$C$65*$C69</f>
        <v>0</v>
      </c>
      <c r="GQC69" s="825">
        <f t="shared" ref="GQC69" si="27163">GQC60*$C$65*$C69</f>
        <v>0</v>
      </c>
      <c r="GQE69" s="825">
        <f t="shared" ref="GQE69" si="27164">GQE60*$C$65*$C69</f>
        <v>0</v>
      </c>
      <c r="GQG69" s="825">
        <f t="shared" ref="GQG69" si="27165">GQG60*$C$65*$C69</f>
        <v>0</v>
      </c>
      <c r="GQI69" s="825">
        <f t="shared" ref="GQI69" si="27166">GQI60*$C$65*$C69</f>
        <v>0</v>
      </c>
      <c r="GQK69" s="825">
        <f t="shared" ref="GQK69" si="27167">GQK60*$C$65*$C69</f>
        <v>0</v>
      </c>
      <c r="GQM69" s="825">
        <f t="shared" ref="GQM69" si="27168">GQM60*$C$65*$C69</f>
        <v>0</v>
      </c>
      <c r="GQO69" s="825">
        <f t="shared" ref="GQO69" si="27169">GQO60*$C$65*$C69</f>
        <v>0</v>
      </c>
      <c r="GQQ69" s="825">
        <f t="shared" ref="GQQ69" si="27170">GQQ60*$C$65*$C69</f>
        <v>0</v>
      </c>
      <c r="GQS69" s="825">
        <f t="shared" ref="GQS69" si="27171">GQS60*$C$65*$C69</f>
        <v>0</v>
      </c>
      <c r="GQU69" s="825">
        <f t="shared" ref="GQU69" si="27172">GQU60*$C$65*$C69</f>
        <v>0</v>
      </c>
      <c r="GQW69" s="825">
        <f t="shared" ref="GQW69" si="27173">GQW60*$C$65*$C69</f>
        <v>0</v>
      </c>
      <c r="GQY69" s="825">
        <f t="shared" ref="GQY69" si="27174">GQY60*$C$65*$C69</f>
        <v>0</v>
      </c>
      <c r="GRA69" s="825">
        <f t="shared" ref="GRA69" si="27175">GRA60*$C$65*$C69</f>
        <v>0</v>
      </c>
      <c r="GRC69" s="825">
        <f t="shared" ref="GRC69" si="27176">GRC60*$C$65*$C69</f>
        <v>0</v>
      </c>
      <c r="GRE69" s="825">
        <f t="shared" ref="GRE69" si="27177">GRE60*$C$65*$C69</f>
        <v>0</v>
      </c>
      <c r="GRG69" s="825">
        <f t="shared" ref="GRG69" si="27178">GRG60*$C$65*$C69</f>
        <v>0</v>
      </c>
      <c r="GRI69" s="825">
        <f t="shared" ref="GRI69" si="27179">GRI60*$C$65*$C69</f>
        <v>0</v>
      </c>
      <c r="GRK69" s="825">
        <f t="shared" ref="GRK69" si="27180">GRK60*$C$65*$C69</f>
        <v>0</v>
      </c>
      <c r="GRM69" s="825">
        <f t="shared" ref="GRM69" si="27181">GRM60*$C$65*$C69</f>
        <v>0</v>
      </c>
      <c r="GRO69" s="825">
        <f t="shared" ref="GRO69" si="27182">GRO60*$C$65*$C69</f>
        <v>0</v>
      </c>
      <c r="GRQ69" s="825">
        <f t="shared" ref="GRQ69" si="27183">GRQ60*$C$65*$C69</f>
        <v>0</v>
      </c>
      <c r="GRS69" s="825">
        <f t="shared" ref="GRS69" si="27184">GRS60*$C$65*$C69</f>
        <v>0</v>
      </c>
      <c r="GRU69" s="825">
        <f t="shared" ref="GRU69" si="27185">GRU60*$C$65*$C69</f>
        <v>0</v>
      </c>
      <c r="GRW69" s="825">
        <f t="shared" ref="GRW69" si="27186">GRW60*$C$65*$C69</f>
        <v>0</v>
      </c>
      <c r="GRY69" s="825">
        <f t="shared" ref="GRY69" si="27187">GRY60*$C$65*$C69</f>
        <v>0</v>
      </c>
      <c r="GSA69" s="825">
        <f t="shared" ref="GSA69" si="27188">GSA60*$C$65*$C69</f>
        <v>0</v>
      </c>
      <c r="GSC69" s="825">
        <f t="shared" ref="GSC69" si="27189">GSC60*$C$65*$C69</f>
        <v>0</v>
      </c>
      <c r="GSE69" s="825">
        <f t="shared" ref="GSE69" si="27190">GSE60*$C$65*$C69</f>
        <v>0</v>
      </c>
      <c r="GSG69" s="825">
        <f t="shared" ref="GSG69" si="27191">GSG60*$C$65*$C69</f>
        <v>0</v>
      </c>
      <c r="GSI69" s="825">
        <f t="shared" ref="GSI69" si="27192">GSI60*$C$65*$C69</f>
        <v>0</v>
      </c>
      <c r="GSK69" s="825">
        <f t="shared" ref="GSK69" si="27193">GSK60*$C$65*$C69</f>
        <v>0</v>
      </c>
      <c r="GSM69" s="825">
        <f t="shared" ref="GSM69" si="27194">GSM60*$C$65*$C69</f>
        <v>0</v>
      </c>
      <c r="GSO69" s="825">
        <f t="shared" ref="GSO69" si="27195">GSO60*$C$65*$C69</f>
        <v>0</v>
      </c>
      <c r="GSQ69" s="825">
        <f t="shared" ref="GSQ69" si="27196">GSQ60*$C$65*$C69</f>
        <v>0</v>
      </c>
      <c r="GSS69" s="825">
        <f t="shared" ref="GSS69" si="27197">GSS60*$C$65*$C69</f>
        <v>0</v>
      </c>
      <c r="GSU69" s="825">
        <f t="shared" ref="GSU69" si="27198">GSU60*$C$65*$C69</f>
        <v>0</v>
      </c>
      <c r="GSW69" s="825">
        <f t="shared" ref="GSW69" si="27199">GSW60*$C$65*$C69</f>
        <v>0</v>
      </c>
      <c r="GSY69" s="825">
        <f t="shared" ref="GSY69" si="27200">GSY60*$C$65*$C69</f>
        <v>0</v>
      </c>
      <c r="GTA69" s="825">
        <f t="shared" ref="GTA69" si="27201">GTA60*$C$65*$C69</f>
        <v>0</v>
      </c>
      <c r="GTC69" s="825">
        <f t="shared" ref="GTC69" si="27202">GTC60*$C$65*$C69</f>
        <v>0</v>
      </c>
      <c r="GTE69" s="825">
        <f t="shared" ref="GTE69" si="27203">GTE60*$C$65*$C69</f>
        <v>0</v>
      </c>
      <c r="GTG69" s="825">
        <f t="shared" ref="GTG69" si="27204">GTG60*$C$65*$C69</f>
        <v>0</v>
      </c>
      <c r="GTI69" s="825">
        <f t="shared" ref="GTI69" si="27205">GTI60*$C$65*$C69</f>
        <v>0</v>
      </c>
      <c r="GTK69" s="825">
        <f t="shared" ref="GTK69" si="27206">GTK60*$C$65*$C69</f>
        <v>0</v>
      </c>
      <c r="GTM69" s="825">
        <f t="shared" ref="GTM69" si="27207">GTM60*$C$65*$C69</f>
        <v>0</v>
      </c>
      <c r="GTO69" s="825">
        <f t="shared" ref="GTO69" si="27208">GTO60*$C$65*$C69</f>
        <v>0</v>
      </c>
      <c r="GTQ69" s="825">
        <f t="shared" ref="GTQ69" si="27209">GTQ60*$C$65*$C69</f>
        <v>0</v>
      </c>
      <c r="GTS69" s="825">
        <f t="shared" ref="GTS69" si="27210">GTS60*$C$65*$C69</f>
        <v>0</v>
      </c>
      <c r="GTU69" s="825">
        <f t="shared" ref="GTU69" si="27211">GTU60*$C$65*$C69</f>
        <v>0</v>
      </c>
      <c r="GTW69" s="825">
        <f t="shared" ref="GTW69" si="27212">GTW60*$C$65*$C69</f>
        <v>0</v>
      </c>
      <c r="GTY69" s="825">
        <f t="shared" ref="GTY69" si="27213">GTY60*$C$65*$C69</f>
        <v>0</v>
      </c>
      <c r="GUA69" s="825">
        <f t="shared" ref="GUA69" si="27214">GUA60*$C$65*$C69</f>
        <v>0</v>
      </c>
      <c r="GUC69" s="825">
        <f t="shared" ref="GUC69" si="27215">GUC60*$C$65*$C69</f>
        <v>0</v>
      </c>
      <c r="GUE69" s="825">
        <f t="shared" ref="GUE69" si="27216">GUE60*$C$65*$C69</f>
        <v>0</v>
      </c>
      <c r="GUG69" s="825">
        <f t="shared" ref="GUG69" si="27217">GUG60*$C$65*$C69</f>
        <v>0</v>
      </c>
      <c r="GUI69" s="825">
        <f t="shared" ref="GUI69" si="27218">GUI60*$C$65*$C69</f>
        <v>0</v>
      </c>
      <c r="GUK69" s="825">
        <f t="shared" ref="GUK69" si="27219">GUK60*$C$65*$C69</f>
        <v>0</v>
      </c>
      <c r="GUM69" s="825">
        <f t="shared" ref="GUM69" si="27220">GUM60*$C$65*$C69</f>
        <v>0</v>
      </c>
      <c r="GUO69" s="825">
        <f t="shared" ref="GUO69" si="27221">GUO60*$C$65*$C69</f>
        <v>0</v>
      </c>
      <c r="GUQ69" s="825">
        <f t="shared" ref="GUQ69" si="27222">GUQ60*$C$65*$C69</f>
        <v>0</v>
      </c>
      <c r="GUS69" s="825">
        <f t="shared" ref="GUS69" si="27223">GUS60*$C$65*$C69</f>
        <v>0</v>
      </c>
      <c r="GUU69" s="825">
        <f t="shared" ref="GUU69" si="27224">GUU60*$C$65*$C69</f>
        <v>0</v>
      </c>
      <c r="GUW69" s="825">
        <f t="shared" ref="GUW69" si="27225">GUW60*$C$65*$C69</f>
        <v>0</v>
      </c>
      <c r="GUY69" s="825">
        <f t="shared" ref="GUY69" si="27226">GUY60*$C$65*$C69</f>
        <v>0</v>
      </c>
      <c r="GVA69" s="825">
        <f t="shared" ref="GVA69" si="27227">GVA60*$C$65*$C69</f>
        <v>0</v>
      </c>
      <c r="GVC69" s="825">
        <f t="shared" ref="GVC69" si="27228">GVC60*$C$65*$C69</f>
        <v>0</v>
      </c>
      <c r="GVE69" s="825">
        <f t="shared" ref="GVE69" si="27229">GVE60*$C$65*$C69</f>
        <v>0</v>
      </c>
      <c r="GVG69" s="825">
        <f t="shared" ref="GVG69" si="27230">GVG60*$C$65*$C69</f>
        <v>0</v>
      </c>
      <c r="GVI69" s="825">
        <f t="shared" ref="GVI69" si="27231">GVI60*$C$65*$C69</f>
        <v>0</v>
      </c>
      <c r="GVK69" s="825">
        <f t="shared" ref="GVK69" si="27232">GVK60*$C$65*$C69</f>
        <v>0</v>
      </c>
      <c r="GVM69" s="825">
        <f t="shared" ref="GVM69" si="27233">GVM60*$C$65*$C69</f>
        <v>0</v>
      </c>
      <c r="GVO69" s="825">
        <f t="shared" ref="GVO69" si="27234">GVO60*$C$65*$C69</f>
        <v>0</v>
      </c>
      <c r="GVQ69" s="825">
        <f t="shared" ref="GVQ69" si="27235">GVQ60*$C$65*$C69</f>
        <v>0</v>
      </c>
      <c r="GVS69" s="825">
        <f t="shared" ref="GVS69" si="27236">GVS60*$C$65*$C69</f>
        <v>0</v>
      </c>
      <c r="GVU69" s="825">
        <f t="shared" ref="GVU69" si="27237">GVU60*$C$65*$C69</f>
        <v>0</v>
      </c>
      <c r="GVW69" s="825">
        <f t="shared" ref="GVW69" si="27238">GVW60*$C$65*$C69</f>
        <v>0</v>
      </c>
      <c r="GVY69" s="825">
        <f t="shared" ref="GVY69" si="27239">GVY60*$C$65*$C69</f>
        <v>0</v>
      </c>
      <c r="GWA69" s="825">
        <f t="shared" ref="GWA69" si="27240">GWA60*$C$65*$C69</f>
        <v>0</v>
      </c>
      <c r="GWC69" s="825">
        <f t="shared" ref="GWC69" si="27241">GWC60*$C$65*$C69</f>
        <v>0</v>
      </c>
      <c r="GWE69" s="825">
        <f t="shared" ref="GWE69" si="27242">GWE60*$C$65*$C69</f>
        <v>0</v>
      </c>
      <c r="GWG69" s="825">
        <f t="shared" ref="GWG69" si="27243">GWG60*$C$65*$C69</f>
        <v>0</v>
      </c>
      <c r="GWI69" s="825">
        <f t="shared" ref="GWI69" si="27244">GWI60*$C$65*$C69</f>
        <v>0</v>
      </c>
      <c r="GWK69" s="825">
        <f t="shared" ref="GWK69" si="27245">GWK60*$C$65*$C69</f>
        <v>0</v>
      </c>
      <c r="GWM69" s="825">
        <f t="shared" ref="GWM69" si="27246">GWM60*$C$65*$C69</f>
        <v>0</v>
      </c>
      <c r="GWO69" s="825">
        <f t="shared" ref="GWO69" si="27247">GWO60*$C$65*$C69</f>
        <v>0</v>
      </c>
      <c r="GWQ69" s="825">
        <f t="shared" ref="GWQ69" si="27248">GWQ60*$C$65*$C69</f>
        <v>0</v>
      </c>
      <c r="GWS69" s="825">
        <f t="shared" ref="GWS69" si="27249">GWS60*$C$65*$C69</f>
        <v>0</v>
      </c>
      <c r="GWU69" s="825">
        <f t="shared" ref="GWU69" si="27250">GWU60*$C$65*$C69</f>
        <v>0</v>
      </c>
      <c r="GWW69" s="825">
        <f t="shared" ref="GWW69" si="27251">GWW60*$C$65*$C69</f>
        <v>0</v>
      </c>
      <c r="GWY69" s="825">
        <f t="shared" ref="GWY69" si="27252">GWY60*$C$65*$C69</f>
        <v>0</v>
      </c>
      <c r="GXA69" s="825">
        <f t="shared" ref="GXA69" si="27253">GXA60*$C$65*$C69</f>
        <v>0</v>
      </c>
      <c r="GXC69" s="825">
        <f t="shared" ref="GXC69" si="27254">GXC60*$C$65*$C69</f>
        <v>0</v>
      </c>
      <c r="GXE69" s="825">
        <f t="shared" ref="GXE69" si="27255">GXE60*$C$65*$C69</f>
        <v>0</v>
      </c>
      <c r="GXG69" s="825">
        <f t="shared" ref="GXG69" si="27256">GXG60*$C$65*$C69</f>
        <v>0</v>
      </c>
      <c r="GXI69" s="825">
        <f t="shared" ref="GXI69" si="27257">GXI60*$C$65*$C69</f>
        <v>0</v>
      </c>
      <c r="GXK69" s="825">
        <f t="shared" ref="GXK69" si="27258">GXK60*$C$65*$C69</f>
        <v>0</v>
      </c>
      <c r="GXM69" s="825">
        <f t="shared" ref="GXM69" si="27259">GXM60*$C$65*$C69</f>
        <v>0</v>
      </c>
      <c r="GXO69" s="825">
        <f t="shared" ref="GXO69" si="27260">GXO60*$C$65*$C69</f>
        <v>0</v>
      </c>
      <c r="GXQ69" s="825">
        <f t="shared" ref="GXQ69" si="27261">GXQ60*$C$65*$C69</f>
        <v>0</v>
      </c>
      <c r="GXS69" s="825">
        <f t="shared" ref="GXS69" si="27262">GXS60*$C$65*$C69</f>
        <v>0</v>
      </c>
      <c r="GXU69" s="825">
        <f t="shared" ref="GXU69" si="27263">GXU60*$C$65*$C69</f>
        <v>0</v>
      </c>
      <c r="GXW69" s="825">
        <f t="shared" ref="GXW69" si="27264">GXW60*$C$65*$C69</f>
        <v>0</v>
      </c>
      <c r="GXY69" s="825">
        <f t="shared" ref="GXY69" si="27265">GXY60*$C$65*$C69</f>
        <v>0</v>
      </c>
      <c r="GYA69" s="825">
        <f t="shared" ref="GYA69" si="27266">GYA60*$C$65*$C69</f>
        <v>0</v>
      </c>
      <c r="GYC69" s="825">
        <f t="shared" ref="GYC69" si="27267">GYC60*$C$65*$C69</f>
        <v>0</v>
      </c>
      <c r="GYE69" s="825">
        <f t="shared" ref="GYE69" si="27268">GYE60*$C$65*$C69</f>
        <v>0</v>
      </c>
      <c r="GYG69" s="825">
        <f t="shared" ref="GYG69" si="27269">GYG60*$C$65*$C69</f>
        <v>0</v>
      </c>
      <c r="GYI69" s="825">
        <f t="shared" ref="GYI69" si="27270">GYI60*$C$65*$C69</f>
        <v>0</v>
      </c>
      <c r="GYK69" s="825">
        <f t="shared" ref="GYK69" si="27271">GYK60*$C$65*$C69</f>
        <v>0</v>
      </c>
      <c r="GYM69" s="825">
        <f t="shared" ref="GYM69" si="27272">GYM60*$C$65*$C69</f>
        <v>0</v>
      </c>
      <c r="GYO69" s="825">
        <f t="shared" ref="GYO69" si="27273">GYO60*$C$65*$C69</f>
        <v>0</v>
      </c>
      <c r="GYQ69" s="825">
        <f t="shared" ref="GYQ69" si="27274">GYQ60*$C$65*$C69</f>
        <v>0</v>
      </c>
      <c r="GYS69" s="825">
        <f t="shared" ref="GYS69" si="27275">GYS60*$C$65*$C69</f>
        <v>0</v>
      </c>
      <c r="GYU69" s="825">
        <f t="shared" ref="GYU69" si="27276">GYU60*$C$65*$C69</f>
        <v>0</v>
      </c>
      <c r="GYW69" s="825">
        <f t="shared" ref="GYW69" si="27277">GYW60*$C$65*$C69</f>
        <v>0</v>
      </c>
      <c r="GYY69" s="825">
        <f t="shared" ref="GYY69" si="27278">GYY60*$C$65*$C69</f>
        <v>0</v>
      </c>
      <c r="GZA69" s="825">
        <f t="shared" ref="GZA69" si="27279">GZA60*$C$65*$C69</f>
        <v>0</v>
      </c>
      <c r="GZC69" s="825">
        <f t="shared" ref="GZC69" si="27280">GZC60*$C$65*$C69</f>
        <v>0</v>
      </c>
      <c r="GZE69" s="825">
        <f t="shared" ref="GZE69" si="27281">GZE60*$C$65*$C69</f>
        <v>0</v>
      </c>
      <c r="GZG69" s="825">
        <f t="shared" ref="GZG69" si="27282">GZG60*$C$65*$C69</f>
        <v>0</v>
      </c>
      <c r="GZI69" s="825">
        <f t="shared" ref="GZI69" si="27283">GZI60*$C$65*$C69</f>
        <v>0</v>
      </c>
      <c r="GZK69" s="825">
        <f t="shared" ref="GZK69" si="27284">GZK60*$C$65*$C69</f>
        <v>0</v>
      </c>
      <c r="GZM69" s="825">
        <f t="shared" ref="GZM69" si="27285">GZM60*$C$65*$C69</f>
        <v>0</v>
      </c>
      <c r="GZO69" s="825">
        <f t="shared" ref="GZO69" si="27286">GZO60*$C$65*$C69</f>
        <v>0</v>
      </c>
      <c r="GZQ69" s="825">
        <f t="shared" ref="GZQ69" si="27287">GZQ60*$C$65*$C69</f>
        <v>0</v>
      </c>
      <c r="GZS69" s="825">
        <f t="shared" ref="GZS69" si="27288">GZS60*$C$65*$C69</f>
        <v>0</v>
      </c>
      <c r="GZU69" s="825">
        <f t="shared" ref="GZU69" si="27289">GZU60*$C$65*$C69</f>
        <v>0</v>
      </c>
      <c r="GZW69" s="825">
        <f t="shared" ref="GZW69" si="27290">GZW60*$C$65*$C69</f>
        <v>0</v>
      </c>
      <c r="GZY69" s="825">
        <f t="shared" ref="GZY69" si="27291">GZY60*$C$65*$C69</f>
        <v>0</v>
      </c>
      <c r="HAA69" s="825">
        <f t="shared" ref="HAA69" si="27292">HAA60*$C$65*$C69</f>
        <v>0</v>
      </c>
      <c r="HAC69" s="825">
        <f t="shared" ref="HAC69" si="27293">HAC60*$C$65*$C69</f>
        <v>0</v>
      </c>
      <c r="HAE69" s="825">
        <f t="shared" ref="HAE69" si="27294">HAE60*$C$65*$C69</f>
        <v>0</v>
      </c>
      <c r="HAG69" s="825">
        <f t="shared" ref="HAG69" si="27295">HAG60*$C$65*$C69</f>
        <v>0</v>
      </c>
      <c r="HAI69" s="825">
        <f t="shared" ref="HAI69" si="27296">HAI60*$C$65*$C69</f>
        <v>0</v>
      </c>
      <c r="HAK69" s="825">
        <f t="shared" ref="HAK69" si="27297">HAK60*$C$65*$C69</f>
        <v>0</v>
      </c>
      <c r="HAM69" s="825">
        <f t="shared" ref="HAM69" si="27298">HAM60*$C$65*$C69</f>
        <v>0</v>
      </c>
      <c r="HAO69" s="825">
        <f t="shared" ref="HAO69" si="27299">HAO60*$C$65*$C69</f>
        <v>0</v>
      </c>
      <c r="HAQ69" s="825">
        <f t="shared" ref="HAQ69" si="27300">HAQ60*$C$65*$C69</f>
        <v>0</v>
      </c>
      <c r="HAS69" s="825">
        <f t="shared" ref="HAS69" si="27301">HAS60*$C$65*$C69</f>
        <v>0</v>
      </c>
      <c r="HAU69" s="825">
        <f t="shared" ref="HAU69" si="27302">HAU60*$C$65*$C69</f>
        <v>0</v>
      </c>
      <c r="HAW69" s="825">
        <f t="shared" ref="HAW69" si="27303">HAW60*$C$65*$C69</f>
        <v>0</v>
      </c>
      <c r="HAY69" s="825">
        <f t="shared" ref="HAY69" si="27304">HAY60*$C$65*$C69</f>
        <v>0</v>
      </c>
      <c r="HBA69" s="825">
        <f t="shared" ref="HBA69" si="27305">HBA60*$C$65*$C69</f>
        <v>0</v>
      </c>
      <c r="HBC69" s="825">
        <f t="shared" ref="HBC69" si="27306">HBC60*$C$65*$C69</f>
        <v>0</v>
      </c>
      <c r="HBE69" s="825">
        <f t="shared" ref="HBE69" si="27307">HBE60*$C$65*$C69</f>
        <v>0</v>
      </c>
      <c r="HBG69" s="825">
        <f t="shared" ref="HBG69" si="27308">HBG60*$C$65*$C69</f>
        <v>0</v>
      </c>
      <c r="HBI69" s="825">
        <f t="shared" ref="HBI69" si="27309">HBI60*$C$65*$C69</f>
        <v>0</v>
      </c>
      <c r="HBK69" s="825">
        <f t="shared" ref="HBK69" si="27310">HBK60*$C$65*$C69</f>
        <v>0</v>
      </c>
      <c r="HBM69" s="825">
        <f t="shared" ref="HBM69" si="27311">HBM60*$C$65*$C69</f>
        <v>0</v>
      </c>
      <c r="HBO69" s="825">
        <f t="shared" ref="HBO69" si="27312">HBO60*$C$65*$C69</f>
        <v>0</v>
      </c>
      <c r="HBQ69" s="825">
        <f t="shared" ref="HBQ69" si="27313">HBQ60*$C$65*$C69</f>
        <v>0</v>
      </c>
      <c r="HBS69" s="825">
        <f t="shared" ref="HBS69" si="27314">HBS60*$C$65*$C69</f>
        <v>0</v>
      </c>
      <c r="HBU69" s="825">
        <f t="shared" ref="HBU69" si="27315">HBU60*$C$65*$C69</f>
        <v>0</v>
      </c>
      <c r="HBW69" s="825">
        <f t="shared" ref="HBW69" si="27316">HBW60*$C$65*$C69</f>
        <v>0</v>
      </c>
      <c r="HBY69" s="825">
        <f t="shared" ref="HBY69" si="27317">HBY60*$C$65*$C69</f>
        <v>0</v>
      </c>
      <c r="HCA69" s="825">
        <f t="shared" ref="HCA69" si="27318">HCA60*$C$65*$C69</f>
        <v>0</v>
      </c>
      <c r="HCC69" s="825">
        <f t="shared" ref="HCC69" si="27319">HCC60*$C$65*$C69</f>
        <v>0</v>
      </c>
      <c r="HCE69" s="825">
        <f t="shared" ref="HCE69" si="27320">HCE60*$C$65*$C69</f>
        <v>0</v>
      </c>
      <c r="HCG69" s="825">
        <f t="shared" ref="HCG69" si="27321">HCG60*$C$65*$C69</f>
        <v>0</v>
      </c>
      <c r="HCI69" s="825">
        <f t="shared" ref="HCI69" si="27322">HCI60*$C$65*$C69</f>
        <v>0</v>
      </c>
      <c r="HCK69" s="825">
        <f t="shared" ref="HCK69" si="27323">HCK60*$C$65*$C69</f>
        <v>0</v>
      </c>
      <c r="HCM69" s="825">
        <f t="shared" ref="HCM69" si="27324">HCM60*$C$65*$C69</f>
        <v>0</v>
      </c>
      <c r="HCO69" s="825">
        <f t="shared" ref="HCO69" si="27325">HCO60*$C$65*$C69</f>
        <v>0</v>
      </c>
      <c r="HCQ69" s="825">
        <f t="shared" ref="HCQ69" si="27326">HCQ60*$C$65*$C69</f>
        <v>0</v>
      </c>
      <c r="HCS69" s="825">
        <f t="shared" ref="HCS69" si="27327">HCS60*$C$65*$C69</f>
        <v>0</v>
      </c>
      <c r="HCU69" s="825">
        <f t="shared" ref="HCU69" si="27328">HCU60*$C$65*$C69</f>
        <v>0</v>
      </c>
      <c r="HCW69" s="825">
        <f t="shared" ref="HCW69" si="27329">HCW60*$C$65*$C69</f>
        <v>0</v>
      </c>
      <c r="HCY69" s="825">
        <f t="shared" ref="HCY69" si="27330">HCY60*$C$65*$C69</f>
        <v>0</v>
      </c>
      <c r="HDA69" s="825">
        <f t="shared" ref="HDA69" si="27331">HDA60*$C$65*$C69</f>
        <v>0</v>
      </c>
      <c r="HDC69" s="825">
        <f t="shared" ref="HDC69" si="27332">HDC60*$C$65*$C69</f>
        <v>0</v>
      </c>
      <c r="HDE69" s="825">
        <f t="shared" ref="HDE69" si="27333">HDE60*$C$65*$C69</f>
        <v>0</v>
      </c>
      <c r="HDG69" s="825">
        <f t="shared" ref="HDG69" si="27334">HDG60*$C$65*$C69</f>
        <v>0</v>
      </c>
      <c r="HDI69" s="825">
        <f t="shared" ref="HDI69" si="27335">HDI60*$C$65*$C69</f>
        <v>0</v>
      </c>
      <c r="HDK69" s="825">
        <f t="shared" ref="HDK69" si="27336">HDK60*$C$65*$C69</f>
        <v>0</v>
      </c>
      <c r="HDM69" s="825">
        <f t="shared" ref="HDM69" si="27337">HDM60*$C$65*$C69</f>
        <v>0</v>
      </c>
      <c r="HDO69" s="825">
        <f t="shared" ref="HDO69" si="27338">HDO60*$C$65*$C69</f>
        <v>0</v>
      </c>
      <c r="HDQ69" s="825">
        <f t="shared" ref="HDQ69" si="27339">HDQ60*$C$65*$C69</f>
        <v>0</v>
      </c>
      <c r="HDS69" s="825">
        <f t="shared" ref="HDS69" si="27340">HDS60*$C$65*$C69</f>
        <v>0</v>
      </c>
      <c r="HDU69" s="825">
        <f t="shared" ref="HDU69" si="27341">HDU60*$C$65*$C69</f>
        <v>0</v>
      </c>
      <c r="HDW69" s="825">
        <f t="shared" ref="HDW69" si="27342">HDW60*$C$65*$C69</f>
        <v>0</v>
      </c>
      <c r="HDY69" s="825">
        <f t="shared" ref="HDY69" si="27343">HDY60*$C$65*$C69</f>
        <v>0</v>
      </c>
      <c r="HEA69" s="825">
        <f t="shared" ref="HEA69" si="27344">HEA60*$C$65*$C69</f>
        <v>0</v>
      </c>
      <c r="HEC69" s="825">
        <f t="shared" ref="HEC69" si="27345">HEC60*$C$65*$C69</f>
        <v>0</v>
      </c>
      <c r="HEE69" s="825">
        <f t="shared" ref="HEE69" si="27346">HEE60*$C$65*$C69</f>
        <v>0</v>
      </c>
      <c r="HEG69" s="825">
        <f t="shared" ref="HEG69" si="27347">HEG60*$C$65*$C69</f>
        <v>0</v>
      </c>
      <c r="HEI69" s="825">
        <f t="shared" ref="HEI69" si="27348">HEI60*$C$65*$C69</f>
        <v>0</v>
      </c>
      <c r="HEK69" s="825">
        <f t="shared" ref="HEK69" si="27349">HEK60*$C$65*$C69</f>
        <v>0</v>
      </c>
      <c r="HEM69" s="825">
        <f t="shared" ref="HEM69" si="27350">HEM60*$C$65*$C69</f>
        <v>0</v>
      </c>
      <c r="HEO69" s="825">
        <f t="shared" ref="HEO69" si="27351">HEO60*$C$65*$C69</f>
        <v>0</v>
      </c>
      <c r="HEQ69" s="825">
        <f t="shared" ref="HEQ69" si="27352">HEQ60*$C$65*$C69</f>
        <v>0</v>
      </c>
      <c r="HES69" s="825">
        <f t="shared" ref="HES69" si="27353">HES60*$C$65*$C69</f>
        <v>0</v>
      </c>
      <c r="HEU69" s="825">
        <f t="shared" ref="HEU69" si="27354">HEU60*$C$65*$C69</f>
        <v>0</v>
      </c>
      <c r="HEW69" s="825">
        <f t="shared" ref="HEW69" si="27355">HEW60*$C$65*$C69</f>
        <v>0</v>
      </c>
      <c r="HEY69" s="825">
        <f t="shared" ref="HEY69" si="27356">HEY60*$C$65*$C69</f>
        <v>0</v>
      </c>
      <c r="HFA69" s="825">
        <f t="shared" ref="HFA69" si="27357">HFA60*$C$65*$C69</f>
        <v>0</v>
      </c>
      <c r="HFC69" s="825">
        <f t="shared" ref="HFC69" si="27358">HFC60*$C$65*$C69</f>
        <v>0</v>
      </c>
      <c r="HFE69" s="825">
        <f t="shared" ref="HFE69" si="27359">HFE60*$C$65*$C69</f>
        <v>0</v>
      </c>
      <c r="HFG69" s="825">
        <f t="shared" ref="HFG69" si="27360">HFG60*$C$65*$C69</f>
        <v>0</v>
      </c>
      <c r="HFI69" s="825">
        <f t="shared" ref="HFI69" si="27361">HFI60*$C$65*$C69</f>
        <v>0</v>
      </c>
      <c r="HFK69" s="825">
        <f t="shared" ref="HFK69" si="27362">HFK60*$C$65*$C69</f>
        <v>0</v>
      </c>
      <c r="HFM69" s="825">
        <f t="shared" ref="HFM69" si="27363">HFM60*$C$65*$C69</f>
        <v>0</v>
      </c>
      <c r="HFO69" s="825">
        <f t="shared" ref="HFO69" si="27364">HFO60*$C$65*$C69</f>
        <v>0</v>
      </c>
      <c r="HFQ69" s="825">
        <f t="shared" ref="HFQ69" si="27365">HFQ60*$C$65*$C69</f>
        <v>0</v>
      </c>
      <c r="HFS69" s="825">
        <f t="shared" ref="HFS69" si="27366">HFS60*$C$65*$C69</f>
        <v>0</v>
      </c>
      <c r="HFU69" s="825">
        <f t="shared" ref="HFU69" si="27367">HFU60*$C$65*$C69</f>
        <v>0</v>
      </c>
      <c r="HFW69" s="825">
        <f t="shared" ref="HFW69" si="27368">HFW60*$C$65*$C69</f>
        <v>0</v>
      </c>
      <c r="HFY69" s="825">
        <f t="shared" ref="HFY69" si="27369">HFY60*$C$65*$C69</f>
        <v>0</v>
      </c>
      <c r="HGA69" s="825">
        <f t="shared" ref="HGA69" si="27370">HGA60*$C$65*$C69</f>
        <v>0</v>
      </c>
      <c r="HGC69" s="825">
        <f t="shared" ref="HGC69" si="27371">HGC60*$C$65*$C69</f>
        <v>0</v>
      </c>
      <c r="HGE69" s="825">
        <f t="shared" ref="HGE69" si="27372">HGE60*$C$65*$C69</f>
        <v>0</v>
      </c>
      <c r="HGG69" s="825">
        <f t="shared" ref="HGG69" si="27373">HGG60*$C$65*$C69</f>
        <v>0</v>
      </c>
      <c r="HGI69" s="825">
        <f t="shared" ref="HGI69" si="27374">HGI60*$C$65*$C69</f>
        <v>0</v>
      </c>
      <c r="HGK69" s="825">
        <f t="shared" ref="HGK69" si="27375">HGK60*$C$65*$C69</f>
        <v>0</v>
      </c>
      <c r="HGM69" s="825">
        <f t="shared" ref="HGM69" si="27376">HGM60*$C$65*$C69</f>
        <v>0</v>
      </c>
      <c r="HGO69" s="825">
        <f t="shared" ref="HGO69" si="27377">HGO60*$C$65*$C69</f>
        <v>0</v>
      </c>
      <c r="HGQ69" s="825">
        <f t="shared" ref="HGQ69" si="27378">HGQ60*$C$65*$C69</f>
        <v>0</v>
      </c>
      <c r="HGS69" s="825">
        <f t="shared" ref="HGS69" si="27379">HGS60*$C$65*$C69</f>
        <v>0</v>
      </c>
      <c r="HGU69" s="825">
        <f t="shared" ref="HGU69" si="27380">HGU60*$C$65*$C69</f>
        <v>0</v>
      </c>
      <c r="HGW69" s="825">
        <f t="shared" ref="HGW69" si="27381">HGW60*$C$65*$C69</f>
        <v>0</v>
      </c>
      <c r="HGY69" s="825">
        <f t="shared" ref="HGY69" si="27382">HGY60*$C$65*$C69</f>
        <v>0</v>
      </c>
      <c r="HHA69" s="825">
        <f t="shared" ref="HHA69" si="27383">HHA60*$C$65*$C69</f>
        <v>0</v>
      </c>
      <c r="HHC69" s="825">
        <f t="shared" ref="HHC69" si="27384">HHC60*$C$65*$C69</f>
        <v>0</v>
      </c>
      <c r="HHE69" s="825">
        <f t="shared" ref="HHE69" si="27385">HHE60*$C$65*$C69</f>
        <v>0</v>
      </c>
      <c r="HHG69" s="825">
        <f t="shared" ref="HHG69" si="27386">HHG60*$C$65*$C69</f>
        <v>0</v>
      </c>
      <c r="HHI69" s="825">
        <f t="shared" ref="HHI69" si="27387">HHI60*$C$65*$C69</f>
        <v>0</v>
      </c>
      <c r="HHK69" s="825">
        <f t="shared" ref="HHK69" si="27388">HHK60*$C$65*$C69</f>
        <v>0</v>
      </c>
      <c r="HHM69" s="825">
        <f t="shared" ref="HHM69" si="27389">HHM60*$C$65*$C69</f>
        <v>0</v>
      </c>
      <c r="HHO69" s="825">
        <f t="shared" ref="HHO69" si="27390">HHO60*$C$65*$C69</f>
        <v>0</v>
      </c>
      <c r="HHQ69" s="825">
        <f t="shared" ref="HHQ69" si="27391">HHQ60*$C$65*$C69</f>
        <v>0</v>
      </c>
      <c r="HHS69" s="825">
        <f t="shared" ref="HHS69" si="27392">HHS60*$C$65*$C69</f>
        <v>0</v>
      </c>
      <c r="HHU69" s="825">
        <f t="shared" ref="HHU69" si="27393">HHU60*$C$65*$C69</f>
        <v>0</v>
      </c>
      <c r="HHW69" s="825">
        <f t="shared" ref="HHW69" si="27394">HHW60*$C$65*$C69</f>
        <v>0</v>
      </c>
      <c r="HHY69" s="825">
        <f t="shared" ref="HHY69" si="27395">HHY60*$C$65*$C69</f>
        <v>0</v>
      </c>
      <c r="HIA69" s="825">
        <f t="shared" ref="HIA69" si="27396">HIA60*$C$65*$C69</f>
        <v>0</v>
      </c>
      <c r="HIC69" s="825">
        <f t="shared" ref="HIC69" si="27397">HIC60*$C$65*$C69</f>
        <v>0</v>
      </c>
      <c r="HIE69" s="825">
        <f t="shared" ref="HIE69" si="27398">HIE60*$C$65*$C69</f>
        <v>0</v>
      </c>
      <c r="HIG69" s="825">
        <f t="shared" ref="HIG69" si="27399">HIG60*$C$65*$C69</f>
        <v>0</v>
      </c>
      <c r="HII69" s="825">
        <f t="shared" ref="HII69" si="27400">HII60*$C$65*$C69</f>
        <v>0</v>
      </c>
      <c r="HIK69" s="825">
        <f t="shared" ref="HIK69" si="27401">HIK60*$C$65*$C69</f>
        <v>0</v>
      </c>
      <c r="HIM69" s="825">
        <f t="shared" ref="HIM69" si="27402">HIM60*$C$65*$C69</f>
        <v>0</v>
      </c>
      <c r="HIO69" s="825">
        <f t="shared" ref="HIO69" si="27403">HIO60*$C$65*$C69</f>
        <v>0</v>
      </c>
      <c r="HIQ69" s="825">
        <f t="shared" ref="HIQ69" si="27404">HIQ60*$C$65*$C69</f>
        <v>0</v>
      </c>
      <c r="HIS69" s="825">
        <f t="shared" ref="HIS69" si="27405">HIS60*$C$65*$C69</f>
        <v>0</v>
      </c>
      <c r="HIU69" s="825">
        <f t="shared" ref="HIU69" si="27406">HIU60*$C$65*$C69</f>
        <v>0</v>
      </c>
      <c r="HIW69" s="825">
        <f t="shared" ref="HIW69" si="27407">HIW60*$C$65*$C69</f>
        <v>0</v>
      </c>
      <c r="HIY69" s="825">
        <f t="shared" ref="HIY69" si="27408">HIY60*$C$65*$C69</f>
        <v>0</v>
      </c>
      <c r="HJA69" s="825">
        <f t="shared" ref="HJA69" si="27409">HJA60*$C$65*$C69</f>
        <v>0</v>
      </c>
      <c r="HJC69" s="825">
        <f t="shared" ref="HJC69" si="27410">HJC60*$C$65*$C69</f>
        <v>0</v>
      </c>
      <c r="HJE69" s="825">
        <f t="shared" ref="HJE69" si="27411">HJE60*$C$65*$C69</f>
        <v>0</v>
      </c>
      <c r="HJG69" s="825">
        <f t="shared" ref="HJG69" si="27412">HJG60*$C$65*$C69</f>
        <v>0</v>
      </c>
      <c r="HJI69" s="825">
        <f t="shared" ref="HJI69" si="27413">HJI60*$C$65*$C69</f>
        <v>0</v>
      </c>
      <c r="HJK69" s="825">
        <f t="shared" ref="HJK69" si="27414">HJK60*$C$65*$C69</f>
        <v>0</v>
      </c>
      <c r="HJM69" s="825">
        <f t="shared" ref="HJM69" si="27415">HJM60*$C$65*$C69</f>
        <v>0</v>
      </c>
      <c r="HJO69" s="825">
        <f t="shared" ref="HJO69" si="27416">HJO60*$C$65*$C69</f>
        <v>0</v>
      </c>
      <c r="HJQ69" s="825">
        <f t="shared" ref="HJQ69" si="27417">HJQ60*$C$65*$C69</f>
        <v>0</v>
      </c>
      <c r="HJS69" s="825">
        <f t="shared" ref="HJS69" si="27418">HJS60*$C$65*$C69</f>
        <v>0</v>
      </c>
      <c r="HJU69" s="825">
        <f t="shared" ref="HJU69" si="27419">HJU60*$C$65*$C69</f>
        <v>0</v>
      </c>
      <c r="HJW69" s="825">
        <f t="shared" ref="HJW69" si="27420">HJW60*$C$65*$C69</f>
        <v>0</v>
      </c>
      <c r="HJY69" s="825">
        <f t="shared" ref="HJY69" si="27421">HJY60*$C$65*$C69</f>
        <v>0</v>
      </c>
      <c r="HKA69" s="825">
        <f t="shared" ref="HKA69" si="27422">HKA60*$C$65*$C69</f>
        <v>0</v>
      </c>
      <c r="HKC69" s="825">
        <f t="shared" ref="HKC69" si="27423">HKC60*$C$65*$C69</f>
        <v>0</v>
      </c>
      <c r="HKE69" s="825">
        <f t="shared" ref="HKE69" si="27424">HKE60*$C$65*$C69</f>
        <v>0</v>
      </c>
      <c r="HKG69" s="825">
        <f t="shared" ref="HKG69" si="27425">HKG60*$C$65*$C69</f>
        <v>0</v>
      </c>
      <c r="HKI69" s="825">
        <f t="shared" ref="HKI69" si="27426">HKI60*$C$65*$C69</f>
        <v>0</v>
      </c>
      <c r="HKK69" s="825">
        <f t="shared" ref="HKK69" si="27427">HKK60*$C$65*$C69</f>
        <v>0</v>
      </c>
      <c r="HKM69" s="825">
        <f t="shared" ref="HKM69" si="27428">HKM60*$C$65*$C69</f>
        <v>0</v>
      </c>
      <c r="HKO69" s="825">
        <f t="shared" ref="HKO69" si="27429">HKO60*$C$65*$C69</f>
        <v>0</v>
      </c>
      <c r="HKQ69" s="825">
        <f t="shared" ref="HKQ69" si="27430">HKQ60*$C$65*$C69</f>
        <v>0</v>
      </c>
      <c r="HKS69" s="825">
        <f t="shared" ref="HKS69" si="27431">HKS60*$C$65*$C69</f>
        <v>0</v>
      </c>
      <c r="HKU69" s="825">
        <f t="shared" ref="HKU69" si="27432">HKU60*$C$65*$C69</f>
        <v>0</v>
      </c>
      <c r="HKW69" s="825">
        <f t="shared" ref="HKW69" si="27433">HKW60*$C$65*$C69</f>
        <v>0</v>
      </c>
      <c r="HKY69" s="825">
        <f t="shared" ref="HKY69" si="27434">HKY60*$C$65*$C69</f>
        <v>0</v>
      </c>
      <c r="HLA69" s="825">
        <f t="shared" ref="HLA69" si="27435">HLA60*$C$65*$C69</f>
        <v>0</v>
      </c>
      <c r="HLC69" s="825">
        <f t="shared" ref="HLC69" si="27436">HLC60*$C$65*$C69</f>
        <v>0</v>
      </c>
      <c r="HLE69" s="825">
        <f t="shared" ref="HLE69" si="27437">HLE60*$C$65*$C69</f>
        <v>0</v>
      </c>
      <c r="HLG69" s="825">
        <f t="shared" ref="HLG69" si="27438">HLG60*$C$65*$C69</f>
        <v>0</v>
      </c>
      <c r="HLI69" s="825">
        <f t="shared" ref="HLI69" si="27439">HLI60*$C$65*$C69</f>
        <v>0</v>
      </c>
      <c r="HLK69" s="825">
        <f t="shared" ref="HLK69" si="27440">HLK60*$C$65*$C69</f>
        <v>0</v>
      </c>
      <c r="HLM69" s="825">
        <f t="shared" ref="HLM69" si="27441">HLM60*$C$65*$C69</f>
        <v>0</v>
      </c>
      <c r="HLO69" s="825">
        <f t="shared" ref="HLO69" si="27442">HLO60*$C$65*$C69</f>
        <v>0</v>
      </c>
      <c r="HLQ69" s="825">
        <f t="shared" ref="HLQ69" si="27443">HLQ60*$C$65*$C69</f>
        <v>0</v>
      </c>
      <c r="HLS69" s="825">
        <f t="shared" ref="HLS69" si="27444">HLS60*$C$65*$C69</f>
        <v>0</v>
      </c>
      <c r="HLU69" s="825">
        <f t="shared" ref="HLU69" si="27445">HLU60*$C$65*$C69</f>
        <v>0</v>
      </c>
      <c r="HLW69" s="825">
        <f t="shared" ref="HLW69" si="27446">HLW60*$C$65*$C69</f>
        <v>0</v>
      </c>
      <c r="HLY69" s="825">
        <f t="shared" ref="HLY69" si="27447">HLY60*$C$65*$C69</f>
        <v>0</v>
      </c>
      <c r="HMA69" s="825">
        <f t="shared" ref="HMA69" si="27448">HMA60*$C$65*$C69</f>
        <v>0</v>
      </c>
      <c r="HMC69" s="825">
        <f t="shared" ref="HMC69" si="27449">HMC60*$C$65*$C69</f>
        <v>0</v>
      </c>
      <c r="HME69" s="825">
        <f t="shared" ref="HME69" si="27450">HME60*$C$65*$C69</f>
        <v>0</v>
      </c>
      <c r="HMG69" s="825">
        <f t="shared" ref="HMG69" si="27451">HMG60*$C$65*$C69</f>
        <v>0</v>
      </c>
      <c r="HMI69" s="825">
        <f t="shared" ref="HMI69" si="27452">HMI60*$C$65*$C69</f>
        <v>0</v>
      </c>
      <c r="HMK69" s="825">
        <f t="shared" ref="HMK69" si="27453">HMK60*$C$65*$C69</f>
        <v>0</v>
      </c>
      <c r="HMM69" s="825">
        <f t="shared" ref="HMM69" si="27454">HMM60*$C$65*$C69</f>
        <v>0</v>
      </c>
      <c r="HMO69" s="825">
        <f t="shared" ref="HMO69" si="27455">HMO60*$C$65*$C69</f>
        <v>0</v>
      </c>
      <c r="HMQ69" s="825">
        <f t="shared" ref="HMQ69" si="27456">HMQ60*$C$65*$C69</f>
        <v>0</v>
      </c>
      <c r="HMS69" s="825">
        <f t="shared" ref="HMS69" si="27457">HMS60*$C$65*$C69</f>
        <v>0</v>
      </c>
      <c r="HMU69" s="825">
        <f t="shared" ref="HMU69" si="27458">HMU60*$C$65*$C69</f>
        <v>0</v>
      </c>
      <c r="HMW69" s="825">
        <f t="shared" ref="HMW69" si="27459">HMW60*$C$65*$C69</f>
        <v>0</v>
      </c>
      <c r="HMY69" s="825">
        <f t="shared" ref="HMY69" si="27460">HMY60*$C$65*$C69</f>
        <v>0</v>
      </c>
      <c r="HNA69" s="825">
        <f t="shared" ref="HNA69" si="27461">HNA60*$C$65*$C69</f>
        <v>0</v>
      </c>
      <c r="HNC69" s="825">
        <f t="shared" ref="HNC69" si="27462">HNC60*$C$65*$C69</f>
        <v>0</v>
      </c>
      <c r="HNE69" s="825">
        <f t="shared" ref="HNE69" si="27463">HNE60*$C$65*$C69</f>
        <v>0</v>
      </c>
      <c r="HNG69" s="825">
        <f t="shared" ref="HNG69" si="27464">HNG60*$C$65*$C69</f>
        <v>0</v>
      </c>
      <c r="HNI69" s="825">
        <f t="shared" ref="HNI69" si="27465">HNI60*$C$65*$C69</f>
        <v>0</v>
      </c>
      <c r="HNK69" s="825">
        <f t="shared" ref="HNK69" si="27466">HNK60*$C$65*$C69</f>
        <v>0</v>
      </c>
      <c r="HNM69" s="825">
        <f t="shared" ref="HNM69" si="27467">HNM60*$C$65*$C69</f>
        <v>0</v>
      </c>
      <c r="HNO69" s="825">
        <f t="shared" ref="HNO69" si="27468">HNO60*$C$65*$C69</f>
        <v>0</v>
      </c>
      <c r="HNQ69" s="825">
        <f t="shared" ref="HNQ69" si="27469">HNQ60*$C$65*$C69</f>
        <v>0</v>
      </c>
      <c r="HNS69" s="825">
        <f t="shared" ref="HNS69" si="27470">HNS60*$C$65*$C69</f>
        <v>0</v>
      </c>
      <c r="HNU69" s="825">
        <f t="shared" ref="HNU69" si="27471">HNU60*$C$65*$C69</f>
        <v>0</v>
      </c>
      <c r="HNW69" s="825">
        <f t="shared" ref="HNW69" si="27472">HNW60*$C$65*$C69</f>
        <v>0</v>
      </c>
      <c r="HNY69" s="825">
        <f t="shared" ref="HNY69" si="27473">HNY60*$C$65*$C69</f>
        <v>0</v>
      </c>
      <c r="HOA69" s="825">
        <f t="shared" ref="HOA69" si="27474">HOA60*$C$65*$C69</f>
        <v>0</v>
      </c>
      <c r="HOC69" s="825">
        <f t="shared" ref="HOC69" si="27475">HOC60*$C$65*$C69</f>
        <v>0</v>
      </c>
      <c r="HOE69" s="825">
        <f t="shared" ref="HOE69" si="27476">HOE60*$C$65*$C69</f>
        <v>0</v>
      </c>
      <c r="HOG69" s="825">
        <f t="shared" ref="HOG69" si="27477">HOG60*$C$65*$C69</f>
        <v>0</v>
      </c>
      <c r="HOI69" s="825">
        <f t="shared" ref="HOI69" si="27478">HOI60*$C$65*$C69</f>
        <v>0</v>
      </c>
      <c r="HOK69" s="825">
        <f t="shared" ref="HOK69" si="27479">HOK60*$C$65*$C69</f>
        <v>0</v>
      </c>
      <c r="HOM69" s="825">
        <f t="shared" ref="HOM69" si="27480">HOM60*$C$65*$C69</f>
        <v>0</v>
      </c>
      <c r="HOO69" s="825">
        <f t="shared" ref="HOO69" si="27481">HOO60*$C$65*$C69</f>
        <v>0</v>
      </c>
      <c r="HOQ69" s="825">
        <f t="shared" ref="HOQ69" si="27482">HOQ60*$C$65*$C69</f>
        <v>0</v>
      </c>
      <c r="HOS69" s="825">
        <f t="shared" ref="HOS69" si="27483">HOS60*$C$65*$C69</f>
        <v>0</v>
      </c>
      <c r="HOU69" s="825">
        <f t="shared" ref="HOU69" si="27484">HOU60*$C$65*$C69</f>
        <v>0</v>
      </c>
      <c r="HOW69" s="825">
        <f t="shared" ref="HOW69" si="27485">HOW60*$C$65*$C69</f>
        <v>0</v>
      </c>
      <c r="HOY69" s="825">
        <f t="shared" ref="HOY69" si="27486">HOY60*$C$65*$C69</f>
        <v>0</v>
      </c>
      <c r="HPA69" s="825">
        <f t="shared" ref="HPA69" si="27487">HPA60*$C$65*$C69</f>
        <v>0</v>
      </c>
      <c r="HPC69" s="825">
        <f t="shared" ref="HPC69" si="27488">HPC60*$C$65*$C69</f>
        <v>0</v>
      </c>
      <c r="HPE69" s="825">
        <f t="shared" ref="HPE69" si="27489">HPE60*$C$65*$C69</f>
        <v>0</v>
      </c>
      <c r="HPG69" s="825">
        <f t="shared" ref="HPG69" si="27490">HPG60*$C$65*$C69</f>
        <v>0</v>
      </c>
      <c r="HPI69" s="825">
        <f t="shared" ref="HPI69" si="27491">HPI60*$C$65*$C69</f>
        <v>0</v>
      </c>
      <c r="HPK69" s="825">
        <f t="shared" ref="HPK69" si="27492">HPK60*$C$65*$C69</f>
        <v>0</v>
      </c>
      <c r="HPM69" s="825">
        <f t="shared" ref="HPM69" si="27493">HPM60*$C$65*$C69</f>
        <v>0</v>
      </c>
      <c r="HPO69" s="825">
        <f t="shared" ref="HPO69" si="27494">HPO60*$C$65*$C69</f>
        <v>0</v>
      </c>
      <c r="HPQ69" s="825">
        <f t="shared" ref="HPQ69" si="27495">HPQ60*$C$65*$C69</f>
        <v>0</v>
      </c>
      <c r="HPS69" s="825">
        <f t="shared" ref="HPS69" si="27496">HPS60*$C$65*$C69</f>
        <v>0</v>
      </c>
      <c r="HPU69" s="825">
        <f t="shared" ref="HPU69" si="27497">HPU60*$C$65*$C69</f>
        <v>0</v>
      </c>
      <c r="HPW69" s="825">
        <f t="shared" ref="HPW69" si="27498">HPW60*$C$65*$C69</f>
        <v>0</v>
      </c>
      <c r="HPY69" s="825">
        <f t="shared" ref="HPY69" si="27499">HPY60*$C$65*$C69</f>
        <v>0</v>
      </c>
      <c r="HQA69" s="825">
        <f t="shared" ref="HQA69" si="27500">HQA60*$C$65*$C69</f>
        <v>0</v>
      </c>
      <c r="HQC69" s="825">
        <f t="shared" ref="HQC69" si="27501">HQC60*$C$65*$C69</f>
        <v>0</v>
      </c>
      <c r="HQE69" s="825">
        <f t="shared" ref="HQE69" si="27502">HQE60*$C$65*$C69</f>
        <v>0</v>
      </c>
      <c r="HQG69" s="825">
        <f t="shared" ref="HQG69" si="27503">HQG60*$C$65*$C69</f>
        <v>0</v>
      </c>
      <c r="HQI69" s="825">
        <f t="shared" ref="HQI69" si="27504">HQI60*$C$65*$C69</f>
        <v>0</v>
      </c>
      <c r="HQK69" s="825">
        <f t="shared" ref="HQK69" si="27505">HQK60*$C$65*$C69</f>
        <v>0</v>
      </c>
      <c r="HQM69" s="825">
        <f t="shared" ref="HQM69" si="27506">HQM60*$C$65*$C69</f>
        <v>0</v>
      </c>
      <c r="HQO69" s="825">
        <f t="shared" ref="HQO69" si="27507">HQO60*$C$65*$C69</f>
        <v>0</v>
      </c>
      <c r="HQQ69" s="825">
        <f t="shared" ref="HQQ69" si="27508">HQQ60*$C$65*$C69</f>
        <v>0</v>
      </c>
      <c r="HQS69" s="825">
        <f t="shared" ref="HQS69" si="27509">HQS60*$C$65*$C69</f>
        <v>0</v>
      </c>
      <c r="HQU69" s="825">
        <f t="shared" ref="HQU69" si="27510">HQU60*$C$65*$C69</f>
        <v>0</v>
      </c>
      <c r="HQW69" s="825">
        <f t="shared" ref="HQW69" si="27511">HQW60*$C$65*$C69</f>
        <v>0</v>
      </c>
      <c r="HQY69" s="825">
        <f t="shared" ref="HQY69" si="27512">HQY60*$C$65*$C69</f>
        <v>0</v>
      </c>
      <c r="HRA69" s="825">
        <f t="shared" ref="HRA69" si="27513">HRA60*$C$65*$C69</f>
        <v>0</v>
      </c>
      <c r="HRC69" s="825">
        <f t="shared" ref="HRC69" si="27514">HRC60*$C$65*$C69</f>
        <v>0</v>
      </c>
      <c r="HRE69" s="825">
        <f t="shared" ref="HRE69" si="27515">HRE60*$C$65*$C69</f>
        <v>0</v>
      </c>
      <c r="HRG69" s="825">
        <f t="shared" ref="HRG69" si="27516">HRG60*$C$65*$C69</f>
        <v>0</v>
      </c>
      <c r="HRI69" s="825">
        <f t="shared" ref="HRI69" si="27517">HRI60*$C$65*$C69</f>
        <v>0</v>
      </c>
      <c r="HRK69" s="825">
        <f t="shared" ref="HRK69" si="27518">HRK60*$C$65*$C69</f>
        <v>0</v>
      </c>
      <c r="HRM69" s="825">
        <f t="shared" ref="HRM69" si="27519">HRM60*$C$65*$C69</f>
        <v>0</v>
      </c>
      <c r="HRO69" s="825">
        <f t="shared" ref="HRO69" si="27520">HRO60*$C$65*$C69</f>
        <v>0</v>
      </c>
      <c r="HRQ69" s="825">
        <f t="shared" ref="HRQ69" si="27521">HRQ60*$C$65*$C69</f>
        <v>0</v>
      </c>
      <c r="HRS69" s="825">
        <f t="shared" ref="HRS69" si="27522">HRS60*$C$65*$C69</f>
        <v>0</v>
      </c>
      <c r="HRU69" s="825">
        <f t="shared" ref="HRU69" si="27523">HRU60*$C$65*$C69</f>
        <v>0</v>
      </c>
      <c r="HRW69" s="825">
        <f t="shared" ref="HRW69" si="27524">HRW60*$C$65*$C69</f>
        <v>0</v>
      </c>
      <c r="HRY69" s="825">
        <f t="shared" ref="HRY69" si="27525">HRY60*$C$65*$C69</f>
        <v>0</v>
      </c>
      <c r="HSA69" s="825">
        <f t="shared" ref="HSA69" si="27526">HSA60*$C$65*$C69</f>
        <v>0</v>
      </c>
      <c r="HSC69" s="825">
        <f t="shared" ref="HSC69" si="27527">HSC60*$C$65*$C69</f>
        <v>0</v>
      </c>
      <c r="HSE69" s="825">
        <f t="shared" ref="HSE69" si="27528">HSE60*$C$65*$C69</f>
        <v>0</v>
      </c>
      <c r="HSG69" s="825">
        <f t="shared" ref="HSG69" si="27529">HSG60*$C$65*$C69</f>
        <v>0</v>
      </c>
      <c r="HSI69" s="825">
        <f t="shared" ref="HSI69" si="27530">HSI60*$C$65*$C69</f>
        <v>0</v>
      </c>
      <c r="HSK69" s="825">
        <f t="shared" ref="HSK69" si="27531">HSK60*$C$65*$C69</f>
        <v>0</v>
      </c>
      <c r="HSM69" s="825">
        <f t="shared" ref="HSM69" si="27532">HSM60*$C$65*$C69</f>
        <v>0</v>
      </c>
      <c r="HSO69" s="825">
        <f t="shared" ref="HSO69" si="27533">HSO60*$C$65*$C69</f>
        <v>0</v>
      </c>
      <c r="HSQ69" s="825">
        <f t="shared" ref="HSQ69" si="27534">HSQ60*$C$65*$C69</f>
        <v>0</v>
      </c>
      <c r="HSS69" s="825">
        <f t="shared" ref="HSS69" si="27535">HSS60*$C$65*$C69</f>
        <v>0</v>
      </c>
      <c r="HSU69" s="825">
        <f t="shared" ref="HSU69" si="27536">HSU60*$C$65*$C69</f>
        <v>0</v>
      </c>
      <c r="HSW69" s="825">
        <f t="shared" ref="HSW69" si="27537">HSW60*$C$65*$C69</f>
        <v>0</v>
      </c>
      <c r="HSY69" s="825">
        <f t="shared" ref="HSY69" si="27538">HSY60*$C$65*$C69</f>
        <v>0</v>
      </c>
      <c r="HTA69" s="825">
        <f t="shared" ref="HTA69" si="27539">HTA60*$C$65*$C69</f>
        <v>0</v>
      </c>
      <c r="HTC69" s="825">
        <f t="shared" ref="HTC69" si="27540">HTC60*$C$65*$C69</f>
        <v>0</v>
      </c>
      <c r="HTE69" s="825">
        <f t="shared" ref="HTE69" si="27541">HTE60*$C$65*$C69</f>
        <v>0</v>
      </c>
      <c r="HTG69" s="825">
        <f t="shared" ref="HTG69" si="27542">HTG60*$C$65*$C69</f>
        <v>0</v>
      </c>
      <c r="HTI69" s="825">
        <f t="shared" ref="HTI69" si="27543">HTI60*$C$65*$C69</f>
        <v>0</v>
      </c>
      <c r="HTK69" s="825">
        <f t="shared" ref="HTK69" si="27544">HTK60*$C$65*$C69</f>
        <v>0</v>
      </c>
      <c r="HTM69" s="825">
        <f t="shared" ref="HTM69" si="27545">HTM60*$C$65*$C69</f>
        <v>0</v>
      </c>
      <c r="HTO69" s="825">
        <f t="shared" ref="HTO69" si="27546">HTO60*$C$65*$C69</f>
        <v>0</v>
      </c>
      <c r="HTQ69" s="825">
        <f t="shared" ref="HTQ69" si="27547">HTQ60*$C$65*$C69</f>
        <v>0</v>
      </c>
      <c r="HTS69" s="825">
        <f t="shared" ref="HTS69" si="27548">HTS60*$C$65*$C69</f>
        <v>0</v>
      </c>
      <c r="HTU69" s="825">
        <f t="shared" ref="HTU69" si="27549">HTU60*$C$65*$C69</f>
        <v>0</v>
      </c>
      <c r="HTW69" s="825">
        <f t="shared" ref="HTW69" si="27550">HTW60*$C$65*$C69</f>
        <v>0</v>
      </c>
      <c r="HTY69" s="825">
        <f t="shared" ref="HTY69" si="27551">HTY60*$C$65*$C69</f>
        <v>0</v>
      </c>
      <c r="HUA69" s="825">
        <f t="shared" ref="HUA69" si="27552">HUA60*$C$65*$C69</f>
        <v>0</v>
      </c>
      <c r="HUC69" s="825">
        <f t="shared" ref="HUC69" si="27553">HUC60*$C$65*$C69</f>
        <v>0</v>
      </c>
      <c r="HUE69" s="825">
        <f t="shared" ref="HUE69" si="27554">HUE60*$C$65*$C69</f>
        <v>0</v>
      </c>
      <c r="HUG69" s="825">
        <f t="shared" ref="HUG69" si="27555">HUG60*$C$65*$C69</f>
        <v>0</v>
      </c>
      <c r="HUI69" s="825">
        <f t="shared" ref="HUI69" si="27556">HUI60*$C$65*$C69</f>
        <v>0</v>
      </c>
      <c r="HUK69" s="825">
        <f t="shared" ref="HUK69" si="27557">HUK60*$C$65*$C69</f>
        <v>0</v>
      </c>
      <c r="HUM69" s="825">
        <f t="shared" ref="HUM69" si="27558">HUM60*$C$65*$C69</f>
        <v>0</v>
      </c>
      <c r="HUO69" s="825">
        <f t="shared" ref="HUO69" si="27559">HUO60*$C$65*$C69</f>
        <v>0</v>
      </c>
      <c r="HUQ69" s="825">
        <f t="shared" ref="HUQ69" si="27560">HUQ60*$C$65*$C69</f>
        <v>0</v>
      </c>
      <c r="HUS69" s="825">
        <f t="shared" ref="HUS69" si="27561">HUS60*$C$65*$C69</f>
        <v>0</v>
      </c>
      <c r="HUU69" s="825">
        <f t="shared" ref="HUU69" si="27562">HUU60*$C$65*$C69</f>
        <v>0</v>
      </c>
      <c r="HUW69" s="825">
        <f t="shared" ref="HUW69" si="27563">HUW60*$C$65*$C69</f>
        <v>0</v>
      </c>
      <c r="HUY69" s="825">
        <f t="shared" ref="HUY69" si="27564">HUY60*$C$65*$C69</f>
        <v>0</v>
      </c>
      <c r="HVA69" s="825">
        <f t="shared" ref="HVA69" si="27565">HVA60*$C$65*$C69</f>
        <v>0</v>
      </c>
      <c r="HVC69" s="825">
        <f t="shared" ref="HVC69" si="27566">HVC60*$C$65*$C69</f>
        <v>0</v>
      </c>
      <c r="HVE69" s="825">
        <f t="shared" ref="HVE69" si="27567">HVE60*$C$65*$C69</f>
        <v>0</v>
      </c>
      <c r="HVG69" s="825">
        <f t="shared" ref="HVG69" si="27568">HVG60*$C$65*$C69</f>
        <v>0</v>
      </c>
      <c r="HVI69" s="825">
        <f t="shared" ref="HVI69" si="27569">HVI60*$C$65*$C69</f>
        <v>0</v>
      </c>
      <c r="HVK69" s="825">
        <f t="shared" ref="HVK69" si="27570">HVK60*$C$65*$C69</f>
        <v>0</v>
      </c>
      <c r="HVM69" s="825">
        <f t="shared" ref="HVM69" si="27571">HVM60*$C$65*$C69</f>
        <v>0</v>
      </c>
      <c r="HVO69" s="825">
        <f t="shared" ref="HVO69" si="27572">HVO60*$C$65*$C69</f>
        <v>0</v>
      </c>
      <c r="HVQ69" s="825">
        <f t="shared" ref="HVQ69" si="27573">HVQ60*$C$65*$C69</f>
        <v>0</v>
      </c>
      <c r="HVS69" s="825">
        <f t="shared" ref="HVS69" si="27574">HVS60*$C$65*$C69</f>
        <v>0</v>
      </c>
      <c r="HVU69" s="825">
        <f t="shared" ref="HVU69" si="27575">HVU60*$C$65*$C69</f>
        <v>0</v>
      </c>
      <c r="HVW69" s="825">
        <f t="shared" ref="HVW69" si="27576">HVW60*$C$65*$C69</f>
        <v>0</v>
      </c>
      <c r="HVY69" s="825">
        <f t="shared" ref="HVY69" si="27577">HVY60*$C$65*$C69</f>
        <v>0</v>
      </c>
      <c r="HWA69" s="825">
        <f t="shared" ref="HWA69" si="27578">HWA60*$C$65*$C69</f>
        <v>0</v>
      </c>
      <c r="HWC69" s="825">
        <f t="shared" ref="HWC69" si="27579">HWC60*$C$65*$C69</f>
        <v>0</v>
      </c>
      <c r="HWE69" s="825">
        <f t="shared" ref="HWE69" si="27580">HWE60*$C$65*$C69</f>
        <v>0</v>
      </c>
      <c r="HWG69" s="825">
        <f t="shared" ref="HWG69" si="27581">HWG60*$C$65*$C69</f>
        <v>0</v>
      </c>
      <c r="HWI69" s="825">
        <f t="shared" ref="HWI69" si="27582">HWI60*$C$65*$C69</f>
        <v>0</v>
      </c>
      <c r="HWK69" s="825">
        <f t="shared" ref="HWK69" si="27583">HWK60*$C$65*$C69</f>
        <v>0</v>
      </c>
      <c r="HWM69" s="825">
        <f t="shared" ref="HWM69" si="27584">HWM60*$C$65*$C69</f>
        <v>0</v>
      </c>
      <c r="HWO69" s="825">
        <f t="shared" ref="HWO69" si="27585">HWO60*$C$65*$C69</f>
        <v>0</v>
      </c>
      <c r="HWQ69" s="825">
        <f t="shared" ref="HWQ69" si="27586">HWQ60*$C$65*$C69</f>
        <v>0</v>
      </c>
      <c r="HWS69" s="825">
        <f t="shared" ref="HWS69" si="27587">HWS60*$C$65*$C69</f>
        <v>0</v>
      </c>
      <c r="HWU69" s="825">
        <f t="shared" ref="HWU69" si="27588">HWU60*$C$65*$C69</f>
        <v>0</v>
      </c>
      <c r="HWW69" s="825">
        <f t="shared" ref="HWW69" si="27589">HWW60*$C$65*$C69</f>
        <v>0</v>
      </c>
      <c r="HWY69" s="825">
        <f t="shared" ref="HWY69" si="27590">HWY60*$C$65*$C69</f>
        <v>0</v>
      </c>
      <c r="HXA69" s="825">
        <f t="shared" ref="HXA69" si="27591">HXA60*$C$65*$C69</f>
        <v>0</v>
      </c>
      <c r="HXC69" s="825">
        <f t="shared" ref="HXC69" si="27592">HXC60*$C$65*$C69</f>
        <v>0</v>
      </c>
      <c r="HXE69" s="825">
        <f t="shared" ref="HXE69" si="27593">HXE60*$C$65*$C69</f>
        <v>0</v>
      </c>
      <c r="HXG69" s="825">
        <f t="shared" ref="HXG69" si="27594">HXG60*$C$65*$C69</f>
        <v>0</v>
      </c>
      <c r="HXI69" s="825">
        <f t="shared" ref="HXI69" si="27595">HXI60*$C$65*$C69</f>
        <v>0</v>
      </c>
      <c r="HXK69" s="825">
        <f t="shared" ref="HXK69" si="27596">HXK60*$C$65*$C69</f>
        <v>0</v>
      </c>
      <c r="HXM69" s="825">
        <f t="shared" ref="HXM69" si="27597">HXM60*$C$65*$C69</f>
        <v>0</v>
      </c>
      <c r="HXO69" s="825">
        <f t="shared" ref="HXO69" si="27598">HXO60*$C$65*$C69</f>
        <v>0</v>
      </c>
      <c r="HXQ69" s="825">
        <f t="shared" ref="HXQ69" si="27599">HXQ60*$C$65*$C69</f>
        <v>0</v>
      </c>
      <c r="HXS69" s="825">
        <f t="shared" ref="HXS69" si="27600">HXS60*$C$65*$C69</f>
        <v>0</v>
      </c>
      <c r="HXU69" s="825">
        <f t="shared" ref="HXU69" si="27601">HXU60*$C$65*$C69</f>
        <v>0</v>
      </c>
      <c r="HXW69" s="825">
        <f t="shared" ref="HXW69" si="27602">HXW60*$C$65*$C69</f>
        <v>0</v>
      </c>
      <c r="HXY69" s="825">
        <f t="shared" ref="HXY69" si="27603">HXY60*$C$65*$C69</f>
        <v>0</v>
      </c>
      <c r="HYA69" s="825">
        <f t="shared" ref="HYA69" si="27604">HYA60*$C$65*$C69</f>
        <v>0</v>
      </c>
      <c r="HYC69" s="825">
        <f t="shared" ref="HYC69" si="27605">HYC60*$C$65*$C69</f>
        <v>0</v>
      </c>
      <c r="HYE69" s="825">
        <f t="shared" ref="HYE69" si="27606">HYE60*$C$65*$C69</f>
        <v>0</v>
      </c>
      <c r="HYG69" s="825">
        <f t="shared" ref="HYG69" si="27607">HYG60*$C$65*$C69</f>
        <v>0</v>
      </c>
      <c r="HYI69" s="825">
        <f t="shared" ref="HYI69" si="27608">HYI60*$C$65*$C69</f>
        <v>0</v>
      </c>
      <c r="HYK69" s="825">
        <f t="shared" ref="HYK69" si="27609">HYK60*$C$65*$C69</f>
        <v>0</v>
      </c>
      <c r="HYM69" s="825">
        <f t="shared" ref="HYM69" si="27610">HYM60*$C$65*$C69</f>
        <v>0</v>
      </c>
      <c r="HYO69" s="825">
        <f t="shared" ref="HYO69" si="27611">HYO60*$C$65*$C69</f>
        <v>0</v>
      </c>
      <c r="HYQ69" s="825">
        <f t="shared" ref="HYQ69" si="27612">HYQ60*$C$65*$C69</f>
        <v>0</v>
      </c>
      <c r="HYS69" s="825">
        <f t="shared" ref="HYS69" si="27613">HYS60*$C$65*$C69</f>
        <v>0</v>
      </c>
      <c r="HYU69" s="825">
        <f t="shared" ref="HYU69" si="27614">HYU60*$C$65*$C69</f>
        <v>0</v>
      </c>
      <c r="HYW69" s="825">
        <f t="shared" ref="HYW69" si="27615">HYW60*$C$65*$C69</f>
        <v>0</v>
      </c>
      <c r="HYY69" s="825">
        <f t="shared" ref="HYY69" si="27616">HYY60*$C$65*$C69</f>
        <v>0</v>
      </c>
      <c r="HZA69" s="825">
        <f t="shared" ref="HZA69" si="27617">HZA60*$C$65*$C69</f>
        <v>0</v>
      </c>
      <c r="HZC69" s="825">
        <f t="shared" ref="HZC69" si="27618">HZC60*$C$65*$C69</f>
        <v>0</v>
      </c>
      <c r="HZE69" s="825">
        <f t="shared" ref="HZE69" si="27619">HZE60*$C$65*$C69</f>
        <v>0</v>
      </c>
      <c r="HZG69" s="825">
        <f t="shared" ref="HZG69" si="27620">HZG60*$C$65*$C69</f>
        <v>0</v>
      </c>
      <c r="HZI69" s="825">
        <f t="shared" ref="HZI69" si="27621">HZI60*$C$65*$C69</f>
        <v>0</v>
      </c>
      <c r="HZK69" s="825">
        <f t="shared" ref="HZK69" si="27622">HZK60*$C$65*$C69</f>
        <v>0</v>
      </c>
      <c r="HZM69" s="825">
        <f t="shared" ref="HZM69" si="27623">HZM60*$C$65*$C69</f>
        <v>0</v>
      </c>
      <c r="HZO69" s="825">
        <f t="shared" ref="HZO69" si="27624">HZO60*$C$65*$C69</f>
        <v>0</v>
      </c>
      <c r="HZQ69" s="825">
        <f t="shared" ref="HZQ69" si="27625">HZQ60*$C$65*$C69</f>
        <v>0</v>
      </c>
      <c r="HZS69" s="825">
        <f t="shared" ref="HZS69" si="27626">HZS60*$C$65*$C69</f>
        <v>0</v>
      </c>
      <c r="HZU69" s="825">
        <f t="shared" ref="HZU69" si="27627">HZU60*$C$65*$C69</f>
        <v>0</v>
      </c>
      <c r="HZW69" s="825">
        <f t="shared" ref="HZW69" si="27628">HZW60*$C$65*$C69</f>
        <v>0</v>
      </c>
      <c r="HZY69" s="825">
        <f t="shared" ref="HZY69" si="27629">HZY60*$C$65*$C69</f>
        <v>0</v>
      </c>
      <c r="IAA69" s="825">
        <f t="shared" ref="IAA69" si="27630">IAA60*$C$65*$C69</f>
        <v>0</v>
      </c>
      <c r="IAC69" s="825">
        <f t="shared" ref="IAC69" si="27631">IAC60*$C$65*$C69</f>
        <v>0</v>
      </c>
      <c r="IAE69" s="825">
        <f t="shared" ref="IAE69" si="27632">IAE60*$C$65*$C69</f>
        <v>0</v>
      </c>
      <c r="IAG69" s="825">
        <f t="shared" ref="IAG69" si="27633">IAG60*$C$65*$C69</f>
        <v>0</v>
      </c>
      <c r="IAI69" s="825">
        <f t="shared" ref="IAI69" si="27634">IAI60*$C$65*$C69</f>
        <v>0</v>
      </c>
      <c r="IAK69" s="825">
        <f t="shared" ref="IAK69" si="27635">IAK60*$C$65*$C69</f>
        <v>0</v>
      </c>
      <c r="IAM69" s="825">
        <f t="shared" ref="IAM69" si="27636">IAM60*$C$65*$C69</f>
        <v>0</v>
      </c>
      <c r="IAO69" s="825">
        <f t="shared" ref="IAO69" si="27637">IAO60*$C$65*$C69</f>
        <v>0</v>
      </c>
      <c r="IAQ69" s="825">
        <f t="shared" ref="IAQ69" si="27638">IAQ60*$C$65*$C69</f>
        <v>0</v>
      </c>
      <c r="IAS69" s="825">
        <f t="shared" ref="IAS69" si="27639">IAS60*$C$65*$C69</f>
        <v>0</v>
      </c>
      <c r="IAU69" s="825">
        <f t="shared" ref="IAU69" si="27640">IAU60*$C$65*$C69</f>
        <v>0</v>
      </c>
      <c r="IAW69" s="825">
        <f t="shared" ref="IAW69" si="27641">IAW60*$C$65*$C69</f>
        <v>0</v>
      </c>
      <c r="IAY69" s="825">
        <f t="shared" ref="IAY69" si="27642">IAY60*$C$65*$C69</f>
        <v>0</v>
      </c>
      <c r="IBA69" s="825">
        <f t="shared" ref="IBA69" si="27643">IBA60*$C$65*$C69</f>
        <v>0</v>
      </c>
      <c r="IBC69" s="825">
        <f t="shared" ref="IBC69" si="27644">IBC60*$C$65*$C69</f>
        <v>0</v>
      </c>
      <c r="IBE69" s="825">
        <f t="shared" ref="IBE69" si="27645">IBE60*$C$65*$C69</f>
        <v>0</v>
      </c>
      <c r="IBG69" s="825">
        <f t="shared" ref="IBG69" si="27646">IBG60*$C$65*$C69</f>
        <v>0</v>
      </c>
      <c r="IBI69" s="825">
        <f t="shared" ref="IBI69" si="27647">IBI60*$C$65*$C69</f>
        <v>0</v>
      </c>
      <c r="IBK69" s="825">
        <f t="shared" ref="IBK69" si="27648">IBK60*$C$65*$C69</f>
        <v>0</v>
      </c>
      <c r="IBM69" s="825">
        <f t="shared" ref="IBM69" si="27649">IBM60*$C$65*$C69</f>
        <v>0</v>
      </c>
      <c r="IBO69" s="825">
        <f t="shared" ref="IBO69" si="27650">IBO60*$C$65*$C69</f>
        <v>0</v>
      </c>
      <c r="IBQ69" s="825">
        <f t="shared" ref="IBQ69" si="27651">IBQ60*$C$65*$C69</f>
        <v>0</v>
      </c>
      <c r="IBS69" s="825">
        <f t="shared" ref="IBS69" si="27652">IBS60*$C$65*$C69</f>
        <v>0</v>
      </c>
      <c r="IBU69" s="825">
        <f t="shared" ref="IBU69" si="27653">IBU60*$C$65*$C69</f>
        <v>0</v>
      </c>
      <c r="IBW69" s="825">
        <f t="shared" ref="IBW69" si="27654">IBW60*$C$65*$C69</f>
        <v>0</v>
      </c>
      <c r="IBY69" s="825">
        <f t="shared" ref="IBY69" si="27655">IBY60*$C$65*$C69</f>
        <v>0</v>
      </c>
      <c r="ICA69" s="825">
        <f t="shared" ref="ICA69" si="27656">ICA60*$C$65*$C69</f>
        <v>0</v>
      </c>
      <c r="ICC69" s="825">
        <f t="shared" ref="ICC69" si="27657">ICC60*$C$65*$C69</f>
        <v>0</v>
      </c>
      <c r="ICE69" s="825">
        <f t="shared" ref="ICE69" si="27658">ICE60*$C$65*$C69</f>
        <v>0</v>
      </c>
      <c r="ICG69" s="825">
        <f t="shared" ref="ICG69" si="27659">ICG60*$C$65*$C69</f>
        <v>0</v>
      </c>
      <c r="ICI69" s="825">
        <f t="shared" ref="ICI69" si="27660">ICI60*$C$65*$C69</f>
        <v>0</v>
      </c>
      <c r="ICK69" s="825">
        <f t="shared" ref="ICK69" si="27661">ICK60*$C$65*$C69</f>
        <v>0</v>
      </c>
      <c r="ICM69" s="825">
        <f t="shared" ref="ICM69" si="27662">ICM60*$C$65*$C69</f>
        <v>0</v>
      </c>
      <c r="ICO69" s="825">
        <f t="shared" ref="ICO69" si="27663">ICO60*$C$65*$C69</f>
        <v>0</v>
      </c>
      <c r="ICQ69" s="825">
        <f t="shared" ref="ICQ69" si="27664">ICQ60*$C$65*$C69</f>
        <v>0</v>
      </c>
      <c r="ICS69" s="825">
        <f t="shared" ref="ICS69" si="27665">ICS60*$C$65*$C69</f>
        <v>0</v>
      </c>
      <c r="ICU69" s="825">
        <f t="shared" ref="ICU69" si="27666">ICU60*$C$65*$C69</f>
        <v>0</v>
      </c>
      <c r="ICW69" s="825">
        <f t="shared" ref="ICW69" si="27667">ICW60*$C$65*$C69</f>
        <v>0</v>
      </c>
      <c r="ICY69" s="825">
        <f t="shared" ref="ICY69" si="27668">ICY60*$C$65*$C69</f>
        <v>0</v>
      </c>
      <c r="IDA69" s="825">
        <f t="shared" ref="IDA69" si="27669">IDA60*$C$65*$C69</f>
        <v>0</v>
      </c>
      <c r="IDC69" s="825">
        <f t="shared" ref="IDC69" si="27670">IDC60*$C$65*$C69</f>
        <v>0</v>
      </c>
      <c r="IDE69" s="825">
        <f t="shared" ref="IDE69" si="27671">IDE60*$C$65*$C69</f>
        <v>0</v>
      </c>
      <c r="IDG69" s="825">
        <f t="shared" ref="IDG69" si="27672">IDG60*$C$65*$C69</f>
        <v>0</v>
      </c>
      <c r="IDI69" s="825">
        <f t="shared" ref="IDI69" si="27673">IDI60*$C$65*$C69</f>
        <v>0</v>
      </c>
      <c r="IDK69" s="825">
        <f t="shared" ref="IDK69" si="27674">IDK60*$C$65*$C69</f>
        <v>0</v>
      </c>
      <c r="IDM69" s="825">
        <f t="shared" ref="IDM69" si="27675">IDM60*$C$65*$C69</f>
        <v>0</v>
      </c>
      <c r="IDO69" s="825">
        <f t="shared" ref="IDO69" si="27676">IDO60*$C$65*$C69</f>
        <v>0</v>
      </c>
      <c r="IDQ69" s="825">
        <f t="shared" ref="IDQ69" si="27677">IDQ60*$C$65*$C69</f>
        <v>0</v>
      </c>
      <c r="IDS69" s="825">
        <f t="shared" ref="IDS69" si="27678">IDS60*$C$65*$C69</f>
        <v>0</v>
      </c>
      <c r="IDU69" s="825">
        <f t="shared" ref="IDU69" si="27679">IDU60*$C$65*$C69</f>
        <v>0</v>
      </c>
      <c r="IDW69" s="825">
        <f t="shared" ref="IDW69" si="27680">IDW60*$C$65*$C69</f>
        <v>0</v>
      </c>
      <c r="IDY69" s="825">
        <f t="shared" ref="IDY69" si="27681">IDY60*$C$65*$C69</f>
        <v>0</v>
      </c>
      <c r="IEA69" s="825">
        <f t="shared" ref="IEA69" si="27682">IEA60*$C$65*$C69</f>
        <v>0</v>
      </c>
      <c r="IEC69" s="825">
        <f t="shared" ref="IEC69" si="27683">IEC60*$C$65*$C69</f>
        <v>0</v>
      </c>
      <c r="IEE69" s="825">
        <f t="shared" ref="IEE69" si="27684">IEE60*$C$65*$C69</f>
        <v>0</v>
      </c>
      <c r="IEG69" s="825">
        <f t="shared" ref="IEG69" si="27685">IEG60*$C$65*$C69</f>
        <v>0</v>
      </c>
      <c r="IEI69" s="825">
        <f t="shared" ref="IEI69" si="27686">IEI60*$C$65*$C69</f>
        <v>0</v>
      </c>
      <c r="IEK69" s="825">
        <f t="shared" ref="IEK69" si="27687">IEK60*$C$65*$C69</f>
        <v>0</v>
      </c>
      <c r="IEM69" s="825">
        <f t="shared" ref="IEM69" si="27688">IEM60*$C$65*$C69</f>
        <v>0</v>
      </c>
      <c r="IEO69" s="825">
        <f t="shared" ref="IEO69" si="27689">IEO60*$C$65*$C69</f>
        <v>0</v>
      </c>
      <c r="IEQ69" s="825">
        <f t="shared" ref="IEQ69" si="27690">IEQ60*$C$65*$C69</f>
        <v>0</v>
      </c>
      <c r="IES69" s="825">
        <f t="shared" ref="IES69" si="27691">IES60*$C$65*$C69</f>
        <v>0</v>
      </c>
      <c r="IEU69" s="825">
        <f t="shared" ref="IEU69" si="27692">IEU60*$C$65*$C69</f>
        <v>0</v>
      </c>
      <c r="IEW69" s="825">
        <f t="shared" ref="IEW69" si="27693">IEW60*$C$65*$C69</f>
        <v>0</v>
      </c>
      <c r="IEY69" s="825">
        <f t="shared" ref="IEY69" si="27694">IEY60*$C$65*$C69</f>
        <v>0</v>
      </c>
      <c r="IFA69" s="825">
        <f t="shared" ref="IFA69" si="27695">IFA60*$C$65*$C69</f>
        <v>0</v>
      </c>
      <c r="IFC69" s="825">
        <f t="shared" ref="IFC69" si="27696">IFC60*$C$65*$C69</f>
        <v>0</v>
      </c>
      <c r="IFE69" s="825">
        <f t="shared" ref="IFE69" si="27697">IFE60*$C$65*$C69</f>
        <v>0</v>
      </c>
      <c r="IFG69" s="825">
        <f t="shared" ref="IFG69" si="27698">IFG60*$C$65*$C69</f>
        <v>0</v>
      </c>
      <c r="IFI69" s="825">
        <f t="shared" ref="IFI69" si="27699">IFI60*$C$65*$C69</f>
        <v>0</v>
      </c>
      <c r="IFK69" s="825">
        <f t="shared" ref="IFK69" si="27700">IFK60*$C$65*$C69</f>
        <v>0</v>
      </c>
      <c r="IFM69" s="825">
        <f t="shared" ref="IFM69" si="27701">IFM60*$C$65*$C69</f>
        <v>0</v>
      </c>
      <c r="IFO69" s="825">
        <f t="shared" ref="IFO69" si="27702">IFO60*$C$65*$C69</f>
        <v>0</v>
      </c>
      <c r="IFQ69" s="825">
        <f t="shared" ref="IFQ69" si="27703">IFQ60*$C$65*$C69</f>
        <v>0</v>
      </c>
      <c r="IFS69" s="825">
        <f t="shared" ref="IFS69" si="27704">IFS60*$C$65*$C69</f>
        <v>0</v>
      </c>
      <c r="IFU69" s="825">
        <f t="shared" ref="IFU69" si="27705">IFU60*$C$65*$C69</f>
        <v>0</v>
      </c>
      <c r="IFW69" s="825">
        <f t="shared" ref="IFW69" si="27706">IFW60*$C$65*$C69</f>
        <v>0</v>
      </c>
      <c r="IFY69" s="825">
        <f t="shared" ref="IFY69" si="27707">IFY60*$C$65*$C69</f>
        <v>0</v>
      </c>
      <c r="IGA69" s="825">
        <f t="shared" ref="IGA69" si="27708">IGA60*$C$65*$C69</f>
        <v>0</v>
      </c>
      <c r="IGC69" s="825">
        <f t="shared" ref="IGC69" si="27709">IGC60*$C$65*$C69</f>
        <v>0</v>
      </c>
      <c r="IGE69" s="825">
        <f t="shared" ref="IGE69" si="27710">IGE60*$C$65*$C69</f>
        <v>0</v>
      </c>
      <c r="IGG69" s="825">
        <f t="shared" ref="IGG69" si="27711">IGG60*$C$65*$C69</f>
        <v>0</v>
      </c>
      <c r="IGI69" s="825">
        <f t="shared" ref="IGI69" si="27712">IGI60*$C$65*$C69</f>
        <v>0</v>
      </c>
      <c r="IGK69" s="825">
        <f t="shared" ref="IGK69" si="27713">IGK60*$C$65*$C69</f>
        <v>0</v>
      </c>
      <c r="IGM69" s="825">
        <f t="shared" ref="IGM69" si="27714">IGM60*$C$65*$C69</f>
        <v>0</v>
      </c>
      <c r="IGO69" s="825">
        <f t="shared" ref="IGO69" si="27715">IGO60*$C$65*$C69</f>
        <v>0</v>
      </c>
      <c r="IGQ69" s="825">
        <f t="shared" ref="IGQ69" si="27716">IGQ60*$C$65*$C69</f>
        <v>0</v>
      </c>
      <c r="IGS69" s="825">
        <f t="shared" ref="IGS69" si="27717">IGS60*$C$65*$C69</f>
        <v>0</v>
      </c>
      <c r="IGU69" s="825">
        <f t="shared" ref="IGU69" si="27718">IGU60*$C$65*$C69</f>
        <v>0</v>
      </c>
      <c r="IGW69" s="825">
        <f t="shared" ref="IGW69" si="27719">IGW60*$C$65*$C69</f>
        <v>0</v>
      </c>
      <c r="IGY69" s="825">
        <f t="shared" ref="IGY69" si="27720">IGY60*$C$65*$C69</f>
        <v>0</v>
      </c>
      <c r="IHA69" s="825">
        <f t="shared" ref="IHA69" si="27721">IHA60*$C$65*$C69</f>
        <v>0</v>
      </c>
      <c r="IHC69" s="825">
        <f t="shared" ref="IHC69" si="27722">IHC60*$C$65*$C69</f>
        <v>0</v>
      </c>
      <c r="IHE69" s="825">
        <f t="shared" ref="IHE69" si="27723">IHE60*$C$65*$C69</f>
        <v>0</v>
      </c>
      <c r="IHG69" s="825">
        <f t="shared" ref="IHG69" si="27724">IHG60*$C$65*$C69</f>
        <v>0</v>
      </c>
      <c r="IHI69" s="825">
        <f t="shared" ref="IHI69" si="27725">IHI60*$C$65*$C69</f>
        <v>0</v>
      </c>
      <c r="IHK69" s="825">
        <f t="shared" ref="IHK69" si="27726">IHK60*$C$65*$C69</f>
        <v>0</v>
      </c>
      <c r="IHM69" s="825">
        <f t="shared" ref="IHM69" si="27727">IHM60*$C$65*$C69</f>
        <v>0</v>
      </c>
      <c r="IHO69" s="825">
        <f t="shared" ref="IHO69" si="27728">IHO60*$C$65*$C69</f>
        <v>0</v>
      </c>
      <c r="IHQ69" s="825">
        <f t="shared" ref="IHQ69" si="27729">IHQ60*$C$65*$C69</f>
        <v>0</v>
      </c>
      <c r="IHS69" s="825">
        <f t="shared" ref="IHS69" si="27730">IHS60*$C$65*$C69</f>
        <v>0</v>
      </c>
      <c r="IHU69" s="825">
        <f t="shared" ref="IHU69" si="27731">IHU60*$C$65*$C69</f>
        <v>0</v>
      </c>
      <c r="IHW69" s="825">
        <f t="shared" ref="IHW69" si="27732">IHW60*$C$65*$C69</f>
        <v>0</v>
      </c>
      <c r="IHY69" s="825">
        <f t="shared" ref="IHY69" si="27733">IHY60*$C$65*$C69</f>
        <v>0</v>
      </c>
      <c r="IIA69" s="825">
        <f t="shared" ref="IIA69" si="27734">IIA60*$C$65*$C69</f>
        <v>0</v>
      </c>
      <c r="IIC69" s="825">
        <f t="shared" ref="IIC69" si="27735">IIC60*$C$65*$C69</f>
        <v>0</v>
      </c>
      <c r="IIE69" s="825">
        <f t="shared" ref="IIE69" si="27736">IIE60*$C$65*$C69</f>
        <v>0</v>
      </c>
      <c r="IIG69" s="825">
        <f t="shared" ref="IIG69" si="27737">IIG60*$C$65*$C69</f>
        <v>0</v>
      </c>
      <c r="III69" s="825">
        <f t="shared" ref="III69" si="27738">III60*$C$65*$C69</f>
        <v>0</v>
      </c>
      <c r="IIK69" s="825">
        <f t="shared" ref="IIK69" si="27739">IIK60*$C$65*$C69</f>
        <v>0</v>
      </c>
      <c r="IIM69" s="825">
        <f t="shared" ref="IIM69" si="27740">IIM60*$C$65*$C69</f>
        <v>0</v>
      </c>
      <c r="IIO69" s="825">
        <f t="shared" ref="IIO69" si="27741">IIO60*$C$65*$C69</f>
        <v>0</v>
      </c>
      <c r="IIQ69" s="825">
        <f t="shared" ref="IIQ69" si="27742">IIQ60*$C$65*$C69</f>
        <v>0</v>
      </c>
      <c r="IIS69" s="825">
        <f t="shared" ref="IIS69" si="27743">IIS60*$C$65*$C69</f>
        <v>0</v>
      </c>
      <c r="IIU69" s="825">
        <f t="shared" ref="IIU69" si="27744">IIU60*$C$65*$C69</f>
        <v>0</v>
      </c>
      <c r="IIW69" s="825">
        <f t="shared" ref="IIW69" si="27745">IIW60*$C$65*$C69</f>
        <v>0</v>
      </c>
      <c r="IIY69" s="825">
        <f t="shared" ref="IIY69" si="27746">IIY60*$C$65*$C69</f>
        <v>0</v>
      </c>
      <c r="IJA69" s="825">
        <f t="shared" ref="IJA69" si="27747">IJA60*$C$65*$C69</f>
        <v>0</v>
      </c>
      <c r="IJC69" s="825">
        <f t="shared" ref="IJC69" si="27748">IJC60*$C$65*$C69</f>
        <v>0</v>
      </c>
      <c r="IJE69" s="825">
        <f t="shared" ref="IJE69" si="27749">IJE60*$C$65*$C69</f>
        <v>0</v>
      </c>
      <c r="IJG69" s="825">
        <f t="shared" ref="IJG69" si="27750">IJG60*$C$65*$C69</f>
        <v>0</v>
      </c>
      <c r="IJI69" s="825">
        <f t="shared" ref="IJI69" si="27751">IJI60*$C$65*$C69</f>
        <v>0</v>
      </c>
      <c r="IJK69" s="825">
        <f t="shared" ref="IJK69" si="27752">IJK60*$C$65*$C69</f>
        <v>0</v>
      </c>
      <c r="IJM69" s="825">
        <f t="shared" ref="IJM69" si="27753">IJM60*$C$65*$C69</f>
        <v>0</v>
      </c>
      <c r="IJO69" s="825">
        <f t="shared" ref="IJO69" si="27754">IJO60*$C$65*$C69</f>
        <v>0</v>
      </c>
      <c r="IJQ69" s="825">
        <f t="shared" ref="IJQ69" si="27755">IJQ60*$C$65*$C69</f>
        <v>0</v>
      </c>
      <c r="IJS69" s="825">
        <f t="shared" ref="IJS69" si="27756">IJS60*$C$65*$C69</f>
        <v>0</v>
      </c>
      <c r="IJU69" s="825">
        <f t="shared" ref="IJU69" si="27757">IJU60*$C$65*$C69</f>
        <v>0</v>
      </c>
      <c r="IJW69" s="825">
        <f t="shared" ref="IJW69" si="27758">IJW60*$C$65*$C69</f>
        <v>0</v>
      </c>
      <c r="IJY69" s="825">
        <f t="shared" ref="IJY69" si="27759">IJY60*$C$65*$C69</f>
        <v>0</v>
      </c>
      <c r="IKA69" s="825">
        <f t="shared" ref="IKA69" si="27760">IKA60*$C$65*$C69</f>
        <v>0</v>
      </c>
      <c r="IKC69" s="825">
        <f t="shared" ref="IKC69" si="27761">IKC60*$C$65*$C69</f>
        <v>0</v>
      </c>
      <c r="IKE69" s="825">
        <f t="shared" ref="IKE69" si="27762">IKE60*$C$65*$C69</f>
        <v>0</v>
      </c>
      <c r="IKG69" s="825">
        <f t="shared" ref="IKG69" si="27763">IKG60*$C$65*$C69</f>
        <v>0</v>
      </c>
      <c r="IKI69" s="825">
        <f t="shared" ref="IKI69" si="27764">IKI60*$C$65*$C69</f>
        <v>0</v>
      </c>
      <c r="IKK69" s="825">
        <f t="shared" ref="IKK69" si="27765">IKK60*$C$65*$C69</f>
        <v>0</v>
      </c>
      <c r="IKM69" s="825">
        <f t="shared" ref="IKM69" si="27766">IKM60*$C$65*$C69</f>
        <v>0</v>
      </c>
      <c r="IKO69" s="825">
        <f t="shared" ref="IKO69" si="27767">IKO60*$C$65*$C69</f>
        <v>0</v>
      </c>
      <c r="IKQ69" s="825">
        <f t="shared" ref="IKQ69" si="27768">IKQ60*$C$65*$C69</f>
        <v>0</v>
      </c>
      <c r="IKS69" s="825">
        <f t="shared" ref="IKS69" si="27769">IKS60*$C$65*$C69</f>
        <v>0</v>
      </c>
      <c r="IKU69" s="825">
        <f t="shared" ref="IKU69" si="27770">IKU60*$C$65*$C69</f>
        <v>0</v>
      </c>
      <c r="IKW69" s="825">
        <f t="shared" ref="IKW69" si="27771">IKW60*$C$65*$C69</f>
        <v>0</v>
      </c>
      <c r="IKY69" s="825">
        <f t="shared" ref="IKY69" si="27772">IKY60*$C$65*$C69</f>
        <v>0</v>
      </c>
      <c r="ILA69" s="825">
        <f t="shared" ref="ILA69" si="27773">ILA60*$C$65*$C69</f>
        <v>0</v>
      </c>
      <c r="ILC69" s="825">
        <f t="shared" ref="ILC69" si="27774">ILC60*$C$65*$C69</f>
        <v>0</v>
      </c>
      <c r="ILE69" s="825">
        <f t="shared" ref="ILE69" si="27775">ILE60*$C$65*$C69</f>
        <v>0</v>
      </c>
      <c r="ILG69" s="825">
        <f t="shared" ref="ILG69" si="27776">ILG60*$C$65*$C69</f>
        <v>0</v>
      </c>
      <c r="ILI69" s="825">
        <f t="shared" ref="ILI69" si="27777">ILI60*$C$65*$C69</f>
        <v>0</v>
      </c>
      <c r="ILK69" s="825">
        <f t="shared" ref="ILK69" si="27778">ILK60*$C$65*$C69</f>
        <v>0</v>
      </c>
      <c r="ILM69" s="825">
        <f t="shared" ref="ILM69" si="27779">ILM60*$C$65*$C69</f>
        <v>0</v>
      </c>
      <c r="ILO69" s="825">
        <f t="shared" ref="ILO69" si="27780">ILO60*$C$65*$C69</f>
        <v>0</v>
      </c>
      <c r="ILQ69" s="825">
        <f t="shared" ref="ILQ69" si="27781">ILQ60*$C$65*$C69</f>
        <v>0</v>
      </c>
      <c r="ILS69" s="825">
        <f t="shared" ref="ILS69" si="27782">ILS60*$C$65*$C69</f>
        <v>0</v>
      </c>
      <c r="ILU69" s="825">
        <f t="shared" ref="ILU69" si="27783">ILU60*$C$65*$C69</f>
        <v>0</v>
      </c>
      <c r="ILW69" s="825">
        <f t="shared" ref="ILW69" si="27784">ILW60*$C$65*$C69</f>
        <v>0</v>
      </c>
      <c r="ILY69" s="825">
        <f t="shared" ref="ILY69" si="27785">ILY60*$C$65*$C69</f>
        <v>0</v>
      </c>
      <c r="IMA69" s="825">
        <f t="shared" ref="IMA69" si="27786">IMA60*$C$65*$C69</f>
        <v>0</v>
      </c>
      <c r="IMC69" s="825">
        <f t="shared" ref="IMC69" si="27787">IMC60*$C$65*$C69</f>
        <v>0</v>
      </c>
      <c r="IME69" s="825">
        <f t="shared" ref="IME69" si="27788">IME60*$C$65*$C69</f>
        <v>0</v>
      </c>
      <c r="IMG69" s="825">
        <f t="shared" ref="IMG69" si="27789">IMG60*$C$65*$C69</f>
        <v>0</v>
      </c>
      <c r="IMI69" s="825">
        <f t="shared" ref="IMI69" si="27790">IMI60*$C$65*$C69</f>
        <v>0</v>
      </c>
      <c r="IMK69" s="825">
        <f t="shared" ref="IMK69" si="27791">IMK60*$C$65*$C69</f>
        <v>0</v>
      </c>
      <c r="IMM69" s="825">
        <f t="shared" ref="IMM69" si="27792">IMM60*$C$65*$C69</f>
        <v>0</v>
      </c>
      <c r="IMO69" s="825">
        <f t="shared" ref="IMO69" si="27793">IMO60*$C$65*$C69</f>
        <v>0</v>
      </c>
      <c r="IMQ69" s="825">
        <f t="shared" ref="IMQ69" si="27794">IMQ60*$C$65*$C69</f>
        <v>0</v>
      </c>
      <c r="IMS69" s="825">
        <f t="shared" ref="IMS69" si="27795">IMS60*$C$65*$C69</f>
        <v>0</v>
      </c>
      <c r="IMU69" s="825">
        <f t="shared" ref="IMU69" si="27796">IMU60*$C$65*$C69</f>
        <v>0</v>
      </c>
      <c r="IMW69" s="825">
        <f t="shared" ref="IMW69" si="27797">IMW60*$C$65*$C69</f>
        <v>0</v>
      </c>
      <c r="IMY69" s="825">
        <f t="shared" ref="IMY69" si="27798">IMY60*$C$65*$C69</f>
        <v>0</v>
      </c>
      <c r="INA69" s="825">
        <f t="shared" ref="INA69" si="27799">INA60*$C$65*$C69</f>
        <v>0</v>
      </c>
      <c r="INC69" s="825">
        <f t="shared" ref="INC69" si="27800">INC60*$C$65*$C69</f>
        <v>0</v>
      </c>
      <c r="INE69" s="825">
        <f t="shared" ref="INE69" si="27801">INE60*$C$65*$C69</f>
        <v>0</v>
      </c>
      <c r="ING69" s="825">
        <f t="shared" ref="ING69" si="27802">ING60*$C$65*$C69</f>
        <v>0</v>
      </c>
      <c r="INI69" s="825">
        <f t="shared" ref="INI69" si="27803">INI60*$C$65*$C69</f>
        <v>0</v>
      </c>
      <c r="INK69" s="825">
        <f t="shared" ref="INK69" si="27804">INK60*$C$65*$C69</f>
        <v>0</v>
      </c>
      <c r="INM69" s="825">
        <f t="shared" ref="INM69" si="27805">INM60*$C$65*$C69</f>
        <v>0</v>
      </c>
      <c r="INO69" s="825">
        <f t="shared" ref="INO69" si="27806">INO60*$C$65*$C69</f>
        <v>0</v>
      </c>
      <c r="INQ69" s="825">
        <f t="shared" ref="INQ69" si="27807">INQ60*$C$65*$C69</f>
        <v>0</v>
      </c>
      <c r="INS69" s="825">
        <f t="shared" ref="INS69" si="27808">INS60*$C$65*$C69</f>
        <v>0</v>
      </c>
      <c r="INU69" s="825">
        <f t="shared" ref="INU69" si="27809">INU60*$C$65*$C69</f>
        <v>0</v>
      </c>
      <c r="INW69" s="825">
        <f t="shared" ref="INW69" si="27810">INW60*$C$65*$C69</f>
        <v>0</v>
      </c>
      <c r="INY69" s="825">
        <f t="shared" ref="INY69" si="27811">INY60*$C$65*$C69</f>
        <v>0</v>
      </c>
      <c r="IOA69" s="825">
        <f t="shared" ref="IOA69" si="27812">IOA60*$C$65*$C69</f>
        <v>0</v>
      </c>
      <c r="IOC69" s="825">
        <f t="shared" ref="IOC69" si="27813">IOC60*$C$65*$C69</f>
        <v>0</v>
      </c>
      <c r="IOE69" s="825">
        <f t="shared" ref="IOE69" si="27814">IOE60*$C$65*$C69</f>
        <v>0</v>
      </c>
      <c r="IOG69" s="825">
        <f t="shared" ref="IOG69" si="27815">IOG60*$C$65*$C69</f>
        <v>0</v>
      </c>
      <c r="IOI69" s="825">
        <f t="shared" ref="IOI69" si="27816">IOI60*$C$65*$C69</f>
        <v>0</v>
      </c>
      <c r="IOK69" s="825">
        <f t="shared" ref="IOK69" si="27817">IOK60*$C$65*$C69</f>
        <v>0</v>
      </c>
      <c r="IOM69" s="825">
        <f t="shared" ref="IOM69" si="27818">IOM60*$C$65*$C69</f>
        <v>0</v>
      </c>
      <c r="IOO69" s="825">
        <f t="shared" ref="IOO69" si="27819">IOO60*$C$65*$C69</f>
        <v>0</v>
      </c>
      <c r="IOQ69" s="825">
        <f t="shared" ref="IOQ69" si="27820">IOQ60*$C$65*$C69</f>
        <v>0</v>
      </c>
      <c r="IOS69" s="825">
        <f t="shared" ref="IOS69" si="27821">IOS60*$C$65*$C69</f>
        <v>0</v>
      </c>
      <c r="IOU69" s="825">
        <f t="shared" ref="IOU69" si="27822">IOU60*$C$65*$C69</f>
        <v>0</v>
      </c>
      <c r="IOW69" s="825">
        <f t="shared" ref="IOW69" si="27823">IOW60*$C$65*$C69</f>
        <v>0</v>
      </c>
      <c r="IOY69" s="825">
        <f t="shared" ref="IOY69" si="27824">IOY60*$C$65*$C69</f>
        <v>0</v>
      </c>
      <c r="IPA69" s="825">
        <f t="shared" ref="IPA69" si="27825">IPA60*$C$65*$C69</f>
        <v>0</v>
      </c>
      <c r="IPC69" s="825">
        <f t="shared" ref="IPC69" si="27826">IPC60*$C$65*$C69</f>
        <v>0</v>
      </c>
      <c r="IPE69" s="825">
        <f t="shared" ref="IPE69" si="27827">IPE60*$C$65*$C69</f>
        <v>0</v>
      </c>
      <c r="IPG69" s="825">
        <f t="shared" ref="IPG69" si="27828">IPG60*$C$65*$C69</f>
        <v>0</v>
      </c>
      <c r="IPI69" s="825">
        <f t="shared" ref="IPI69" si="27829">IPI60*$C$65*$C69</f>
        <v>0</v>
      </c>
      <c r="IPK69" s="825">
        <f t="shared" ref="IPK69" si="27830">IPK60*$C$65*$C69</f>
        <v>0</v>
      </c>
      <c r="IPM69" s="825">
        <f t="shared" ref="IPM69" si="27831">IPM60*$C$65*$C69</f>
        <v>0</v>
      </c>
      <c r="IPO69" s="825">
        <f t="shared" ref="IPO69" si="27832">IPO60*$C$65*$C69</f>
        <v>0</v>
      </c>
      <c r="IPQ69" s="825">
        <f t="shared" ref="IPQ69" si="27833">IPQ60*$C$65*$C69</f>
        <v>0</v>
      </c>
      <c r="IPS69" s="825">
        <f t="shared" ref="IPS69" si="27834">IPS60*$C$65*$C69</f>
        <v>0</v>
      </c>
      <c r="IPU69" s="825">
        <f t="shared" ref="IPU69" si="27835">IPU60*$C$65*$C69</f>
        <v>0</v>
      </c>
      <c r="IPW69" s="825">
        <f t="shared" ref="IPW69" si="27836">IPW60*$C$65*$C69</f>
        <v>0</v>
      </c>
      <c r="IPY69" s="825">
        <f t="shared" ref="IPY69" si="27837">IPY60*$C$65*$C69</f>
        <v>0</v>
      </c>
      <c r="IQA69" s="825">
        <f t="shared" ref="IQA69" si="27838">IQA60*$C$65*$C69</f>
        <v>0</v>
      </c>
      <c r="IQC69" s="825">
        <f t="shared" ref="IQC69" si="27839">IQC60*$C$65*$C69</f>
        <v>0</v>
      </c>
      <c r="IQE69" s="825">
        <f t="shared" ref="IQE69" si="27840">IQE60*$C$65*$C69</f>
        <v>0</v>
      </c>
      <c r="IQG69" s="825">
        <f t="shared" ref="IQG69" si="27841">IQG60*$C$65*$C69</f>
        <v>0</v>
      </c>
      <c r="IQI69" s="825">
        <f t="shared" ref="IQI69" si="27842">IQI60*$C$65*$C69</f>
        <v>0</v>
      </c>
      <c r="IQK69" s="825">
        <f t="shared" ref="IQK69" si="27843">IQK60*$C$65*$C69</f>
        <v>0</v>
      </c>
      <c r="IQM69" s="825">
        <f t="shared" ref="IQM69" si="27844">IQM60*$C$65*$C69</f>
        <v>0</v>
      </c>
      <c r="IQO69" s="825">
        <f t="shared" ref="IQO69" si="27845">IQO60*$C$65*$C69</f>
        <v>0</v>
      </c>
      <c r="IQQ69" s="825">
        <f t="shared" ref="IQQ69" si="27846">IQQ60*$C$65*$C69</f>
        <v>0</v>
      </c>
      <c r="IQS69" s="825">
        <f t="shared" ref="IQS69" si="27847">IQS60*$C$65*$C69</f>
        <v>0</v>
      </c>
      <c r="IQU69" s="825">
        <f t="shared" ref="IQU69" si="27848">IQU60*$C$65*$C69</f>
        <v>0</v>
      </c>
      <c r="IQW69" s="825">
        <f t="shared" ref="IQW69" si="27849">IQW60*$C$65*$C69</f>
        <v>0</v>
      </c>
      <c r="IQY69" s="825">
        <f t="shared" ref="IQY69" si="27850">IQY60*$C$65*$C69</f>
        <v>0</v>
      </c>
      <c r="IRA69" s="825">
        <f t="shared" ref="IRA69" si="27851">IRA60*$C$65*$C69</f>
        <v>0</v>
      </c>
      <c r="IRC69" s="825">
        <f t="shared" ref="IRC69" si="27852">IRC60*$C$65*$C69</f>
        <v>0</v>
      </c>
      <c r="IRE69" s="825">
        <f t="shared" ref="IRE69" si="27853">IRE60*$C$65*$C69</f>
        <v>0</v>
      </c>
      <c r="IRG69" s="825">
        <f t="shared" ref="IRG69" si="27854">IRG60*$C$65*$C69</f>
        <v>0</v>
      </c>
      <c r="IRI69" s="825">
        <f t="shared" ref="IRI69" si="27855">IRI60*$C$65*$C69</f>
        <v>0</v>
      </c>
      <c r="IRK69" s="825">
        <f t="shared" ref="IRK69" si="27856">IRK60*$C$65*$C69</f>
        <v>0</v>
      </c>
      <c r="IRM69" s="825">
        <f t="shared" ref="IRM69" si="27857">IRM60*$C$65*$C69</f>
        <v>0</v>
      </c>
      <c r="IRO69" s="825">
        <f t="shared" ref="IRO69" si="27858">IRO60*$C$65*$C69</f>
        <v>0</v>
      </c>
      <c r="IRQ69" s="825">
        <f t="shared" ref="IRQ69" si="27859">IRQ60*$C$65*$C69</f>
        <v>0</v>
      </c>
      <c r="IRS69" s="825">
        <f t="shared" ref="IRS69" si="27860">IRS60*$C$65*$C69</f>
        <v>0</v>
      </c>
      <c r="IRU69" s="825">
        <f t="shared" ref="IRU69" si="27861">IRU60*$C$65*$C69</f>
        <v>0</v>
      </c>
      <c r="IRW69" s="825">
        <f t="shared" ref="IRW69" si="27862">IRW60*$C$65*$C69</f>
        <v>0</v>
      </c>
      <c r="IRY69" s="825">
        <f t="shared" ref="IRY69" si="27863">IRY60*$C$65*$C69</f>
        <v>0</v>
      </c>
      <c r="ISA69" s="825">
        <f t="shared" ref="ISA69" si="27864">ISA60*$C$65*$C69</f>
        <v>0</v>
      </c>
      <c r="ISC69" s="825">
        <f t="shared" ref="ISC69" si="27865">ISC60*$C$65*$C69</f>
        <v>0</v>
      </c>
      <c r="ISE69" s="825">
        <f t="shared" ref="ISE69" si="27866">ISE60*$C$65*$C69</f>
        <v>0</v>
      </c>
      <c r="ISG69" s="825">
        <f t="shared" ref="ISG69" si="27867">ISG60*$C$65*$C69</f>
        <v>0</v>
      </c>
      <c r="ISI69" s="825">
        <f t="shared" ref="ISI69" si="27868">ISI60*$C$65*$C69</f>
        <v>0</v>
      </c>
      <c r="ISK69" s="825">
        <f t="shared" ref="ISK69" si="27869">ISK60*$C$65*$C69</f>
        <v>0</v>
      </c>
      <c r="ISM69" s="825">
        <f t="shared" ref="ISM69" si="27870">ISM60*$C$65*$C69</f>
        <v>0</v>
      </c>
      <c r="ISO69" s="825">
        <f t="shared" ref="ISO69" si="27871">ISO60*$C$65*$C69</f>
        <v>0</v>
      </c>
      <c r="ISQ69" s="825">
        <f t="shared" ref="ISQ69" si="27872">ISQ60*$C$65*$C69</f>
        <v>0</v>
      </c>
      <c r="ISS69" s="825">
        <f t="shared" ref="ISS69" si="27873">ISS60*$C$65*$C69</f>
        <v>0</v>
      </c>
      <c r="ISU69" s="825">
        <f t="shared" ref="ISU69" si="27874">ISU60*$C$65*$C69</f>
        <v>0</v>
      </c>
      <c r="ISW69" s="825">
        <f t="shared" ref="ISW69" si="27875">ISW60*$C$65*$C69</f>
        <v>0</v>
      </c>
      <c r="ISY69" s="825">
        <f t="shared" ref="ISY69" si="27876">ISY60*$C$65*$C69</f>
        <v>0</v>
      </c>
      <c r="ITA69" s="825">
        <f t="shared" ref="ITA69" si="27877">ITA60*$C$65*$C69</f>
        <v>0</v>
      </c>
      <c r="ITC69" s="825">
        <f t="shared" ref="ITC69" si="27878">ITC60*$C$65*$C69</f>
        <v>0</v>
      </c>
      <c r="ITE69" s="825">
        <f t="shared" ref="ITE69" si="27879">ITE60*$C$65*$C69</f>
        <v>0</v>
      </c>
      <c r="ITG69" s="825">
        <f t="shared" ref="ITG69" si="27880">ITG60*$C$65*$C69</f>
        <v>0</v>
      </c>
      <c r="ITI69" s="825">
        <f t="shared" ref="ITI69" si="27881">ITI60*$C$65*$C69</f>
        <v>0</v>
      </c>
      <c r="ITK69" s="825">
        <f t="shared" ref="ITK69" si="27882">ITK60*$C$65*$C69</f>
        <v>0</v>
      </c>
      <c r="ITM69" s="825">
        <f t="shared" ref="ITM69" si="27883">ITM60*$C$65*$C69</f>
        <v>0</v>
      </c>
      <c r="ITO69" s="825">
        <f t="shared" ref="ITO69" si="27884">ITO60*$C$65*$C69</f>
        <v>0</v>
      </c>
      <c r="ITQ69" s="825">
        <f t="shared" ref="ITQ69" si="27885">ITQ60*$C$65*$C69</f>
        <v>0</v>
      </c>
      <c r="ITS69" s="825">
        <f t="shared" ref="ITS69" si="27886">ITS60*$C$65*$C69</f>
        <v>0</v>
      </c>
      <c r="ITU69" s="825">
        <f t="shared" ref="ITU69" si="27887">ITU60*$C$65*$C69</f>
        <v>0</v>
      </c>
      <c r="ITW69" s="825">
        <f t="shared" ref="ITW69" si="27888">ITW60*$C$65*$C69</f>
        <v>0</v>
      </c>
      <c r="ITY69" s="825">
        <f t="shared" ref="ITY69" si="27889">ITY60*$C$65*$C69</f>
        <v>0</v>
      </c>
      <c r="IUA69" s="825">
        <f t="shared" ref="IUA69" si="27890">IUA60*$C$65*$C69</f>
        <v>0</v>
      </c>
      <c r="IUC69" s="825">
        <f t="shared" ref="IUC69" si="27891">IUC60*$C$65*$C69</f>
        <v>0</v>
      </c>
      <c r="IUE69" s="825">
        <f t="shared" ref="IUE69" si="27892">IUE60*$C$65*$C69</f>
        <v>0</v>
      </c>
      <c r="IUG69" s="825">
        <f t="shared" ref="IUG69" si="27893">IUG60*$C$65*$C69</f>
        <v>0</v>
      </c>
      <c r="IUI69" s="825">
        <f t="shared" ref="IUI69" si="27894">IUI60*$C$65*$C69</f>
        <v>0</v>
      </c>
      <c r="IUK69" s="825">
        <f t="shared" ref="IUK69" si="27895">IUK60*$C$65*$C69</f>
        <v>0</v>
      </c>
      <c r="IUM69" s="825">
        <f t="shared" ref="IUM69" si="27896">IUM60*$C$65*$C69</f>
        <v>0</v>
      </c>
      <c r="IUO69" s="825">
        <f t="shared" ref="IUO69" si="27897">IUO60*$C$65*$C69</f>
        <v>0</v>
      </c>
      <c r="IUQ69" s="825">
        <f t="shared" ref="IUQ69" si="27898">IUQ60*$C$65*$C69</f>
        <v>0</v>
      </c>
      <c r="IUS69" s="825">
        <f t="shared" ref="IUS69" si="27899">IUS60*$C$65*$C69</f>
        <v>0</v>
      </c>
      <c r="IUU69" s="825">
        <f t="shared" ref="IUU69" si="27900">IUU60*$C$65*$C69</f>
        <v>0</v>
      </c>
      <c r="IUW69" s="825">
        <f t="shared" ref="IUW69" si="27901">IUW60*$C$65*$C69</f>
        <v>0</v>
      </c>
      <c r="IUY69" s="825">
        <f t="shared" ref="IUY69" si="27902">IUY60*$C$65*$C69</f>
        <v>0</v>
      </c>
      <c r="IVA69" s="825">
        <f t="shared" ref="IVA69" si="27903">IVA60*$C$65*$C69</f>
        <v>0</v>
      </c>
      <c r="IVC69" s="825">
        <f t="shared" ref="IVC69" si="27904">IVC60*$C$65*$C69</f>
        <v>0</v>
      </c>
      <c r="IVE69" s="825">
        <f t="shared" ref="IVE69" si="27905">IVE60*$C$65*$C69</f>
        <v>0</v>
      </c>
      <c r="IVG69" s="825">
        <f t="shared" ref="IVG69" si="27906">IVG60*$C$65*$C69</f>
        <v>0</v>
      </c>
      <c r="IVI69" s="825">
        <f t="shared" ref="IVI69" si="27907">IVI60*$C$65*$C69</f>
        <v>0</v>
      </c>
      <c r="IVK69" s="825">
        <f t="shared" ref="IVK69" si="27908">IVK60*$C$65*$C69</f>
        <v>0</v>
      </c>
      <c r="IVM69" s="825">
        <f t="shared" ref="IVM69" si="27909">IVM60*$C$65*$C69</f>
        <v>0</v>
      </c>
      <c r="IVO69" s="825">
        <f t="shared" ref="IVO69" si="27910">IVO60*$C$65*$C69</f>
        <v>0</v>
      </c>
      <c r="IVQ69" s="825">
        <f t="shared" ref="IVQ69" si="27911">IVQ60*$C$65*$C69</f>
        <v>0</v>
      </c>
      <c r="IVS69" s="825">
        <f t="shared" ref="IVS69" si="27912">IVS60*$C$65*$C69</f>
        <v>0</v>
      </c>
      <c r="IVU69" s="825">
        <f t="shared" ref="IVU69" si="27913">IVU60*$C$65*$C69</f>
        <v>0</v>
      </c>
      <c r="IVW69" s="825">
        <f t="shared" ref="IVW69" si="27914">IVW60*$C$65*$C69</f>
        <v>0</v>
      </c>
      <c r="IVY69" s="825">
        <f t="shared" ref="IVY69" si="27915">IVY60*$C$65*$C69</f>
        <v>0</v>
      </c>
      <c r="IWA69" s="825">
        <f t="shared" ref="IWA69" si="27916">IWA60*$C$65*$C69</f>
        <v>0</v>
      </c>
      <c r="IWC69" s="825">
        <f t="shared" ref="IWC69" si="27917">IWC60*$C$65*$C69</f>
        <v>0</v>
      </c>
      <c r="IWE69" s="825">
        <f t="shared" ref="IWE69" si="27918">IWE60*$C$65*$C69</f>
        <v>0</v>
      </c>
      <c r="IWG69" s="825">
        <f t="shared" ref="IWG69" si="27919">IWG60*$C$65*$C69</f>
        <v>0</v>
      </c>
      <c r="IWI69" s="825">
        <f t="shared" ref="IWI69" si="27920">IWI60*$C$65*$C69</f>
        <v>0</v>
      </c>
      <c r="IWK69" s="825">
        <f t="shared" ref="IWK69" si="27921">IWK60*$C$65*$C69</f>
        <v>0</v>
      </c>
      <c r="IWM69" s="825">
        <f t="shared" ref="IWM69" si="27922">IWM60*$C$65*$C69</f>
        <v>0</v>
      </c>
      <c r="IWO69" s="825">
        <f t="shared" ref="IWO69" si="27923">IWO60*$C$65*$C69</f>
        <v>0</v>
      </c>
      <c r="IWQ69" s="825">
        <f t="shared" ref="IWQ69" si="27924">IWQ60*$C$65*$C69</f>
        <v>0</v>
      </c>
      <c r="IWS69" s="825">
        <f t="shared" ref="IWS69" si="27925">IWS60*$C$65*$C69</f>
        <v>0</v>
      </c>
      <c r="IWU69" s="825">
        <f t="shared" ref="IWU69" si="27926">IWU60*$C$65*$C69</f>
        <v>0</v>
      </c>
      <c r="IWW69" s="825">
        <f t="shared" ref="IWW69" si="27927">IWW60*$C$65*$C69</f>
        <v>0</v>
      </c>
      <c r="IWY69" s="825">
        <f t="shared" ref="IWY69" si="27928">IWY60*$C$65*$C69</f>
        <v>0</v>
      </c>
      <c r="IXA69" s="825">
        <f t="shared" ref="IXA69" si="27929">IXA60*$C$65*$C69</f>
        <v>0</v>
      </c>
      <c r="IXC69" s="825">
        <f t="shared" ref="IXC69" si="27930">IXC60*$C$65*$C69</f>
        <v>0</v>
      </c>
      <c r="IXE69" s="825">
        <f t="shared" ref="IXE69" si="27931">IXE60*$C$65*$C69</f>
        <v>0</v>
      </c>
      <c r="IXG69" s="825">
        <f t="shared" ref="IXG69" si="27932">IXG60*$C$65*$C69</f>
        <v>0</v>
      </c>
      <c r="IXI69" s="825">
        <f t="shared" ref="IXI69" si="27933">IXI60*$C$65*$C69</f>
        <v>0</v>
      </c>
      <c r="IXK69" s="825">
        <f t="shared" ref="IXK69" si="27934">IXK60*$C$65*$C69</f>
        <v>0</v>
      </c>
      <c r="IXM69" s="825">
        <f t="shared" ref="IXM69" si="27935">IXM60*$C$65*$C69</f>
        <v>0</v>
      </c>
      <c r="IXO69" s="825">
        <f t="shared" ref="IXO69" si="27936">IXO60*$C$65*$C69</f>
        <v>0</v>
      </c>
      <c r="IXQ69" s="825">
        <f t="shared" ref="IXQ69" si="27937">IXQ60*$C$65*$C69</f>
        <v>0</v>
      </c>
      <c r="IXS69" s="825">
        <f t="shared" ref="IXS69" si="27938">IXS60*$C$65*$C69</f>
        <v>0</v>
      </c>
      <c r="IXU69" s="825">
        <f t="shared" ref="IXU69" si="27939">IXU60*$C$65*$C69</f>
        <v>0</v>
      </c>
      <c r="IXW69" s="825">
        <f t="shared" ref="IXW69" si="27940">IXW60*$C$65*$C69</f>
        <v>0</v>
      </c>
      <c r="IXY69" s="825">
        <f t="shared" ref="IXY69" si="27941">IXY60*$C$65*$C69</f>
        <v>0</v>
      </c>
      <c r="IYA69" s="825">
        <f t="shared" ref="IYA69" si="27942">IYA60*$C$65*$C69</f>
        <v>0</v>
      </c>
      <c r="IYC69" s="825">
        <f t="shared" ref="IYC69" si="27943">IYC60*$C$65*$C69</f>
        <v>0</v>
      </c>
      <c r="IYE69" s="825">
        <f t="shared" ref="IYE69" si="27944">IYE60*$C$65*$C69</f>
        <v>0</v>
      </c>
      <c r="IYG69" s="825">
        <f t="shared" ref="IYG69" si="27945">IYG60*$C$65*$C69</f>
        <v>0</v>
      </c>
      <c r="IYI69" s="825">
        <f t="shared" ref="IYI69" si="27946">IYI60*$C$65*$C69</f>
        <v>0</v>
      </c>
      <c r="IYK69" s="825">
        <f t="shared" ref="IYK69" si="27947">IYK60*$C$65*$C69</f>
        <v>0</v>
      </c>
      <c r="IYM69" s="825">
        <f t="shared" ref="IYM69" si="27948">IYM60*$C$65*$C69</f>
        <v>0</v>
      </c>
      <c r="IYO69" s="825">
        <f t="shared" ref="IYO69" si="27949">IYO60*$C$65*$C69</f>
        <v>0</v>
      </c>
      <c r="IYQ69" s="825">
        <f t="shared" ref="IYQ69" si="27950">IYQ60*$C$65*$C69</f>
        <v>0</v>
      </c>
      <c r="IYS69" s="825">
        <f t="shared" ref="IYS69" si="27951">IYS60*$C$65*$C69</f>
        <v>0</v>
      </c>
      <c r="IYU69" s="825">
        <f t="shared" ref="IYU69" si="27952">IYU60*$C$65*$C69</f>
        <v>0</v>
      </c>
      <c r="IYW69" s="825">
        <f t="shared" ref="IYW69" si="27953">IYW60*$C$65*$C69</f>
        <v>0</v>
      </c>
      <c r="IYY69" s="825">
        <f t="shared" ref="IYY69" si="27954">IYY60*$C$65*$C69</f>
        <v>0</v>
      </c>
      <c r="IZA69" s="825">
        <f t="shared" ref="IZA69" si="27955">IZA60*$C$65*$C69</f>
        <v>0</v>
      </c>
      <c r="IZC69" s="825">
        <f t="shared" ref="IZC69" si="27956">IZC60*$C$65*$C69</f>
        <v>0</v>
      </c>
      <c r="IZE69" s="825">
        <f t="shared" ref="IZE69" si="27957">IZE60*$C$65*$C69</f>
        <v>0</v>
      </c>
      <c r="IZG69" s="825">
        <f t="shared" ref="IZG69" si="27958">IZG60*$C$65*$C69</f>
        <v>0</v>
      </c>
      <c r="IZI69" s="825">
        <f t="shared" ref="IZI69" si="27959">IZI60*$C$65*$C69</f>
        <v>0</v>
      </c>
      <c r="IZK69" s="825">
        <f t="shared" ref="IZK69" si="27960">IZK60*$C$65*$C69</f>
        <v>0</v>
      </c>
      <c r="IZM69" s="825">
        <f t="shared" ref="IZM69" si="27961">IZM60*$C$65*$C69</f>
        <v>0</v>
      </c>
      <c r="IZO69" s="825">
        <f t="shared" ref="IZO69" si="27962">IZO60*$C$65*$C69</f>
        <v>0</v>
      </c>
      <c r="IZQ69" s="825">
        <f t="shared" ref="IZQ69" si="27963">IZQ60*$C$65*$C69</f>
        <v>0</v>
      </c>
      <c r="IZS69" s="825">
        <f t="shared" ref="IZS69" si="27964">IZS60*$C$65*$C69</f>
        <v>0</v>
      </c>
      <c r="IZU69" s="825">
        <f t="shared" ref="IZU69" si="27965">IZU60*$C$65*$C69</f>
        <v>0</v>
      </c>
      <c r="IZW69" s="825">
        <f t="shared" ref="IZW69" si="27966">IZW60*$C$65*$C69</f>
        <v>0</v>
      </c>
      <c r="IZY69" s="825">
        <f t="shared" ref="IZY69" si="27967">IZY60*$C$65*$C69</f>
        <v>0</v>
      </c>
      <c r="JAA69" s="825">
        <f t="shared" ref="JAA69" si="27968">JAA60*$C$65*$C69</f>
        <v>0</v>
      </c>
      <c r="JAC69" s="825">
        <f t="shared" ref="JAC69" si="27969">JAC60*$C$65*$C69</f>
        <v>0</v>
      </c>
      <c r="JAE69" s="825">
        <f t="shared" ref="JAE69" si="27970">JAE60*$C$65*$C69</f>
        <v>0</v>
      </c>
      <c r="JAG69" s="825">
        <f t="shared" ref="JAG69" si="27971">JAG60*$C$65*$C69</f>
        <v>0</v>
      </c>
      <c r="JAI69" s="825">
        <f t="shared" ref="JAI69" si="27972">JAI60*$C$65*$C69</f>
        <v>0</v>
      </c>
      <c r="JAK69" s="825">
        <f t="shared" ref="JAK69" si="27973">JAK60*$C$65*$C69</f>
        <v>0</v>
      </c>
      <c r="JAM69" s="825">
        <f t="shared" ref="JAM69" si="27974">JAM60*$C$65*$C69</f>
        <v>0</v>
      </c>
      <c r="JAO69" s="825">
        <f t="shared" ref="JAO69" si="27975">JAO60*$C$65*$C69</f>
        <v>0</v>
      </c>
      <c r="JAQ69" s="825">
        <f t="shared" ref="JAQ69" si="27976">JAQ60*$C$65*$C69</f>
        <v>0</v>
      </c>
      <c r="JAS69" s="825">
        <f t="shared" ref="JAS69" si="27977">JAS60*$C$65*$C69</f>
        <v>0</v>
      </c>
      <c r="JAU69" s="825">
        <f t="shared" ref="JAU69" si="27978">JAU60*$C$65*$C69</f>
        <v>0</v>
      </c>
      <c r="JAW69" s="825">
        <f t="shared" ref="JAW69" si="27979">JAW60*$C$65*$C69</f>
        <v>0</v>
      </c>
      <c r="JAY69" s="825">
        <f t="shared" ref="JAY69" si="27980">JAY60*$C$65*$C69</f>
        <v>0</v>
      </c>
      <c r="JBA69" s="825">
        <f t="shared" ref="JBA69" si="27981">JBA60*$C$65*$C69</f>
        <v>0</v>
      </c>
      <c r="JBC69" s="825">
        <f t="shared" ref="JBC69" si="27982">JBC60*$C$65*$C69</f>
        <v>0</v>
      </c>
      <c r="JBE69" s="825">
        <f t="shared" ref="JBE69" si="27983">JBE60*$C$65*$C69</f>
        <v>0</v>
      </c>
      <c r="JBG69" s="825">
        <f t="shared" ref="JBG69" si="27984">JBG60*$C$65*$C69</f>
        <v>0</v>
      </c>
      <c r="JBI69" s="825">
        <f t="shared" ref="JBI69" si="27985">JBI60*$C$65*$C69</f>
        <v>0</v>
      </c>
      <c r="JBK69" s="825">
        <f t="shared" ref="JBK69" si="27986">JBK60*$C$65*$C69</f>
        <v>0</v>
      </c>
      <c r="JBM69" s="825">
        <f t="shared" ref="JBM69" si="27987">JBM60*$C$65*$C69</f>
        <v>0</v>
      </c>
      <c r="JBO69" s="825">
        <f t="shared" ref="JBO69" si="27988">JBO60*$C$65*$C69</f>
        <v>0</v>
      </c>
      <c r="JBQ69" s="825">
        <f t="shared" ref="JBQ69" si="27989">JBQ60*$C$65*$C69</f>
        <v>0</v>
      </c>
      <c r="JBS69" s="825">
        <f t="shared" ref="JBS69" si="27990">JBS60*$C$65*$C69</f>
        <v>0</v>
      </c>
      <c r="JBU69" s="825">
        <f t="shared" ref="JBU69" si="27991">JBU60*$C$65*$C69</f>
        <v>0</v>
      </c>
      <c r="JBW69" s="825">
        <f t="shared" ref="JBW69" si="27992">JBW60*$C$65*$C69</f>
        <v>0</v>
      </c>
      <c r="JBY69" s="825">
        <f t="shared" ref="JBY69" si="27993">JBY60*$C$65*$C69</f>
        <v>0</v>
      </c>
      <c r="JCA69" s="825">
        <f t="shared" ref="JCA69" si="27994">JCA60*$C$65*$C69</f>
        <v>0</v>
      </c>
      <c r="JCC69" s="825">
        <f t="shared" ref="JCC69" si="27995">JCC60*$C$65*$C69</f>
        <v>0</v>
      </c>
      <c r="JCE69" s="825">
        <f t="shared" ref="JCE69" si="27996">JCE60*$C$65*$C69</f>
        <v>0</v>
      </c>
      <c r="JCG69" s="825">
        <f t="shared" ref="JCG69" si="27997">JCG60*$C$65*$C69</f>
        <v>0</v>
      </c>
      <c r="JCI69" s="825">
        <f t="shared" ref="JCI69" si="27998">JCI60*$C$65*$C69</f>
        <v>0</v>
      </c>
      <c r="JCK69" s="825">
        <f t="shared" ref="JCK69" si="27999">JCK60*$C$65*$C69</f>
        <v>0</v>
      </c>
      <c r="JCM69" s="825">
        <f t="shared" ref="JCM69" si="28000">JCM60*$C$65*$C69</f>
        <v>0</v>
      </c>
      <c r="JCO69" s="825">
        <f t="shared" ref="JCO69" si="28001">JCO60*$C$65*$C69</f>
        <v>0</v>
      </c>
      <c r="JCQ69" s="825">
        <f t="shared" ref="JCQ69" si="28002">JCQ60*$C$65*$C69</f>
        <v>0</v>
      </c>
      <c r="JCS69" s="825">
        <f t="shared" ref="JCS69" si="28003">JCS60*$C$65*$C69</f>
        <v>0</v>
      </c>
      <c r="JCU69" s="825">
        <f t="shared" ref="JCU69" si="28004">JCU60*$C$65*$C69</f>
        <v>0</v>
      </c>
      <c r="JCW69" s="825">
        <f t="shared" ref="JCW69" si="28005">JCW60*$C$65*$C69</f>
        <v>0</v>
      </c>
      <c r="JCY69" s="825">
        <f t="shared" ref="JCY69" si="28006">JCY60*$C$65*$C69</f>
        <v>0</v>
      </c>
      <c r="JDA69" s="825">
        <f t="shared" ref="JDA69" si="28007">JDA60*$C$65*$C69</f>
        <v>0</v>
      </c>
      <c r="JDC69" s="825">
        <f t="shared" ref="JDC69" si="28008">JDC60*$C$65*$C69</f>
        <v>0</v>
      </c>
      <c r="JDE69" s="825">
        <f t="shared" ref="JDE69" si="28009">JDE60*$C$65*$C69</f>
        <v>0</v>
      </c>
      <c r="JDG69" s="825">
        <f t="shared" ref="JDG69" si="28010">JDG60*$C$65*$C69</f>
        <v>0</v>
      </c>
      <c r="JDI69" s="825">
        <f t="shared" ref="JDI69" si="28011">JDI60*$C$65*$C69</f>
        <v>0</v>
      </c>
      <c r="JDK69" s="825">
        <f t="shared" ref="JDK69" si="28012">JDK60*$C$65*$C69</f>
        <v>0</v>
      </c>
      <c r="JDM69" s="825">
        <f t="shared" ref="JDM69" si="28013">JDM60*$C$65*$C69</f>
        <v>0</v>
      </c>
      <c r="JDO69" s="825">
        <f t="shared" ref="JDO69" si="28014">JDO60*$C$65*$C69</f>
        <v>0</v>
      </c>
      <c r="JDQ69" s="825">
        <f t="shared" ref="JDQ69" si="28015">JDQ60*$C$65*$C69</f>
        <v>0</v>
      </c>
      <c r="JDS69" s="825">
        <f t="shared" ref="JDS69" si="28016">JDS60*$C$65*$C69</f>
        <v>0</v>
      </c>
      <c r="JDU69" s="825">
        <f t="shared" ref="JDU69" si="28017">JDU60*$C$65*$C69</f>
        <v>0</v>
      </c>
      <c r="JDW69" s="825">
        <f t="shared" ref="JDW69" si="28018">JDW60*$C$65*$C69</f>
        <v>0</v>
      </c>
      <c r="JDY69" s="825">
        <f t="shared" ref="JDY69" si="28019">JDY60*$C$65*$C69</f>
        <v>0</v>
      </c>
      <c r="JEA69" s="825">
        <f t="shared" ref="JEA69" si="28020">JEA60*$C$65*$C69</f>
        <v>0</v>
      </c>
      <c r="JEC69" s="825">
        <f t="shared" ref="JEC69" si="28021">JEC60*$C$65*$C69</f>
        <v>0</v>
      </c>
      <c r="JEE69" s="825">
        <f t="shared" ref="JEE69" si="28022">JEE60*$C$65*$C69</f>
        <v>0</v>
      </c>
      <c r="JEG69" s="825">
        <f t="shared" ref="JEG69" si="28023">JEG60*$C$65*$C69</f>
        <v>0</v>
      </c>
      <c r="JEI69" s="825">
        <f t="shared" ref="JEI69" si="28024">JEI60*$C$65*$C69</f>
        <v>0</v>
      </c>
      <c r="JEK69" s="825">
        <f t="shared" ref="JEK69" si="28025">JEK60*$C$65*$C69</f>
        <v>0</v>
      </c>
      <c r="JEM69" s="825">
        <f t="shared" ref="JEM69" si="28026">JEM60*$C$65*$C69</f>
        <v>0</v>
      </c>
      <c r="JEO69" s="825">
        <f t="shared" ref="JEO69" si="28027">JEO60*$C$65*$C69</f>
        <v>0</v>
      </c>
      <c r="JEQ69" s="825">
        <f t="shared" ref="JEQ69" si="28028">JEQ60*$C$65*$C69</f>
        <v>0</v>
      </c>
      <c r="JES69" s="825">
        <f t="shared" ref="JES69" si="28029">JES60*$C$65*$C69</f>
        <v>0</v>
      </c>
      <c r="JEU69" s="825">
        <f t="shared" ref="JEU69" si="28030">JEU60*$C$65*$C69</f>
        <v>0</v>
      </c>
      <c r="JEW69" s="825">
        <f t="shared" ref="JEW69" si="28031">JEW60*$C$65*$C69</f>
        <v>0</v>
      </c>
      <c r="JEY69" s="825">
        <f t="shared" ref="JEY69" si="28032">JEY60*$C$65*$C69</f>
        <v>0</v>
      </c>
      <c r="JFA69" s="825">
        <f t="shared" ref="JFA69" si="28033">JFA60*$C$65*$C69</f>
        <v>0</v>
      </c>
      <c r="JFC69" s="825">
        <f t="shared" ref="JFC69" si="28034">JFC60*$C$65*$C69</f>
        <v>0</v>
      </c>
      <c r="JFE69" s="825">
        <f t="shared" ref="JFE69" si="28035">JFE60*$C$65*$C69</f>
        <v>0</v>
      </c>
      <c r="JFG69" s="825">
        <f t="shared" ref="JFG69" si="28036">JFG60*$C$65*$C69</f>
        <v>0</v>
      </c>
      <c r="JFI69" s="825">
        <f t="shared" ref="JFI69" si="28037">JFI60*$C$65*$C69</f>
        <v>0</v>
      </c>
      <c r="JFK69" s="825">
        <f t="shared" ref="JFK69" si="28038">JFK60*$C$65*$C69</f>
        <v>0</v>
      </c>
      <c r="JFM69" s="825">
        <f t="shared" ref="JFM69" si="28039">JFM60*$C$65*$C69</f>
        <v>0</v>
      </c>
      <c r="JFO69" s="825">
        <f t="shared" ref="JFO69" si="28040">JFO60*$C$65*$C69</f>
        <v>0</v>
      </c>
      <c r="JFQ69" s="825">
        <f t="shared" ref="JFQ69" si="28041">JFQ60*$C$65*$C69</f>
        <v>0</v>
      </c>
      <c r="JFS69" s="825">
        <f t="shared" ref="JFS69" si="28042">JFS60*$C$65*$C69</f>
        <v>0</v>
      </c>
      <c r="JFU69" s="825">
        <f t="shared" ref="JFU69" si="28043">JFU60*$C$65*$C69</f>
        <v>0</v>
      </c>
      <c r="JFW69" s="825">
        <f t="shared" ref="JFW69" si="28044">JFW60*$C$65*$C69</f>
        <v>0</v>
      </c>
      <c r="JFY69" s="825">
        <f t="shared" ref="JFY69" si="28045">JFY60*$C$65*$C69</f>
        <v>0</v>
      </c>
      <c r="JGA69" s="825">
        <f t="shared" ref="JGA69" si="28046">JGA60*$C$65*$C69</f>
        <v>0</v>
      </c>
      <c r="JGC69" s="825">
        <f t="shared" ref="JGC69" si="28047">JGC60*$C$65*$C69</f>
        <v>0</v>
      </c>
      <c r="JGE69" s="825">
        <f t="shared" ref="JGE69" si="28048">JGE60*$C$65*$C69</f>
        <v>0</v>
      </c>
      <c r="JGG69" s="825">
        <f t="shared" ref="JGG69" si="28049">JGG60*$C$65*$C69</f>
        <v>0</v>
      </c>
      <c r="JGI69" s="825">
        <f t="shared" ref="JGI69" si="28050">JGI60*$C$65*$C69</f>
        <v>0</v>
      </c>
      <c r="JGK69" s="825">
        <f t="shared" ref="JGK69" si="28051">JGK60*$C$65*$C69</f>
        <v>0</v>
      </c>
      <c r="JGM69" s="825">
        <f t="shared" ref="JGM69" si="28052">JGM60*$C$65*$C69</f>
        <v>0</v>
      </c>
      <c r="JGO69" s="825">
        <f t="shared" ref="JGO69" si="28053">JGO60*$C$65*$C69</f>
        <v>0</v>
      </c>
      <c r="JGQ69" s="825">
        <f t="shared" ref="JGQ69" si="28054">JGQ60*$C$65*$C69</f>
        <v>0</v>
      </c>
      <c r="JGS69" s="825">
        <f t="shared" ref="JGS69" si="28055">JGS60*$C$65*$C69</f>
        <v>0</v>
      </c>
      <c r="JGU69" s="825">
        <f t="shared" ref="JGU69" si="28056">JGU60*$C$65*$C69</f>
        <v>0</v>
      </c>
      <c r="JGW69" s="825">
        <f t="shared" ref="JGW69" si="28057">JGW60*$C$65*$C69</f>
        <v>0</v>
      </c>
      <c r="JGY69" s="825">
        <f t="shared" ref="JGY69" si="28058">JGY60*$C$65*$C69</f>
        <v>0</v>
      </c>
      <c r="JHA69" s="825">
        <f t="shared" ref="JHA69" si="28059">JHA60*$C$65*$C69</f>
        <v>0</v>
      </c>
      <c r="JHC69" s="825">
        <f t="shared" ref="JHC69" si="28060">JHC60*$C$65*$C69</f>
        <v>0</v>
      </c>
      <c r="JHE69" s="825">
        <f t="shared" ref="JHE69" si="28061">JHE60*$C$65*$C69</f>
        <v>0</v>
      </c>
      <c r="JHG69" s="825">
        <f t="shared" ref="JHG69" si="28062">JHG60*$C$65*$C69</f>
        <v>0</v>
      </c>
      <c r="JHI69" s="825">
        <f t="shared" ref="JHI69" si="28063">JHI60*$C$65*$C69</f>
        <v>0</v>
      </c>
      <c r="JHK69" s="825">
        <f t="shared" ref="JHK69" si="28064">JHK60*$C$65*$C69</f>
        <v>0</v>
      </c>
      <c r="JHM69" s="825">
        <f t="shared" ref="JHM69" si="28065">JHM60*$C$65*$C69</f>
        <v>0</v>
      </c>
      <c r="JHO69" s="825">
        <f t="shared" ref="JHO69" si="28066">JHO60*$C$65*$C69</f>
        <v>0</v>
      </c>
      <c r="JHQ69" s="825">
        <f t="shared" ref="JHQ69" si="28067">JHQ60*$C$65*$C69</f>
        <v>0</v>
      </c>
      <c r="JHS69" s="825">
        <f t="shared" ref="JHS69" si="28068">JHS60*$C$65*$C69</f>
        <v>0</v>
      </c>
      <c r="JHU69" s="825">
        <f t="shared" ref="JHU69" si="28069">JHU60*$C$65*$C69</f>
        <v>0</v>
      </c>
      <c r="JHW69" s="825">
        <f t="shared" ref="JHW69" si="28070">JHW60*$C$65*$C69</f>
        <v>0</v>
      </c>
      <c r="JHY69" s="825">
        <f t="shared" ref="JHY69" si="28071">JHY60*$C$65*$C69</f>
        <v>0</v>
      </c>
      <c r="JIA69" s="825">
        <f t="shared" ref="JIA69" si="28072">JIA60*$C$65*$C69</f>
        <v>0</v>
      </c>
      <c r="JIC69" s="825">
        <f t="shared" ref="JIC69" si="28073">JIC60*$C$65*$C69</f>
        <v>0</v>
      </c>
      <c r="JIE69" s="825">
        <f t="shared" ref="JIE69" si="28074">JIE60*$C$65*$C69</f>
        <v>0</v>
      </c>
      <c r="JIG69" s="825">
        <f t="shared" ref="JIG69" si="28075">JIG60*$C$65*$C69</f>
        <v>0</v>
      </c>
      <c r="JII69" s="825">
        <f t="shared" ref="JII69" si="28076">JII60*$C$65*$C69</f>
        <v>0</v>
      </c>
      <c r="JIK69" s="825">
        <f t="shared" ref="JIK69" si="28077">JIK60*$C$65*$C69</f>
        <v>0</v>
      </c>
      <c r="JIM69" s="825">
        <f t="shared" ref="JIM69" si="28078">JIM60*$C$65*$C69</f>
        <v>0</v>
      </c>
      <c r="JIO69" s="825">
        <f t="shared" ref="JIO69" si="28079">JIO60*$C$65*$C69</f>
        <v>0</v>
      </c>
      <c r="JIQ69" s="825">
        <f t="shared" ref="JIQ69" si="28080">JIQ60*$C$65*$C69</f>
        <v>0</v>
      </c>
      <c r="JIS69" s="825">
        <f t="shared" ref="JIS69" si="28081">JIS60*$C$65*$C69</f>
        <v>0</v>
      </c>
      <c r="JIU69" s="825">
        <f t="shared" ref="JIU69" si="28082">JIU60*$C$65*$C69</f>
        <v>0</v>
      </c>
      <c r="JIW69" s="825">
        <f t="shared" ref="JIW69" si="28083">JIW60*$C$65*$C69</f>
        <v>0</v>
      </c>
      <c r="JIY69" s="825">
        <f t="shared" ref="JIY69" si="28084">JIY60*$C$65*$C69</f>
        <v>0</v>
      </c>
      <c r="JJA69" s="825">
        <f t="shared" ref="JJA69" si="28085">JJA60*$C$65*$C69</f>
        <v>0</v>
      </c>
      <c r="JJC69" s="825">
        <f t="shared" ref="JJC69" si="28086">JJC60*$C$65*$C69</f>
        <v>0</v>
      </c>
      <c r="JJE69" s="825">
        <f t="shared" ref="JJE69" si="28087">JJE60*$C$65*$C69</f>
        <v>0</v>
      </c>
      <c r="JJG69" s="825">
        <f t="shared" ref="JJG69" si="28088">JJG60*$C$65*$C69</f>
        <v>0</v>
      </c>
      <c r="JJI69" s="825">
        <f t="shared" ref="JJI69" si="28089">JJI60*$C$65*$C69</f>
        <v>0</v>
      </c>
      <c r="JJK69" s="825">
        <f t="shared" ref="JJK69" si="28090">JJK60*$C$65*$C69</f>
        <v>0</v>
      </c>
      <c r="JJM69" s="825">
        <f t="shared" ref="JJM69" si="28091">JJM60*$C$65*$C69</f>
        <v>0</v>
      </c>
      <c r="JJO69" s="825">
        <f t="shared" ref="JJO69" si="28092">JJO60*$C$65*$C69</f>
        <v>0</v>
      </c>
      <c r="JJQ69" s="825">
        <f t="shared" ref="JJQ69" si="28093">JJQ60*$C$65*$C69</f>
        <v>0</v>
      </c>
      <c r="JJS69" s="825">
        <f t="shared" ref="JJS69" si="28094">JJS60*$C$65*$C69</f>
        <v>0</v>
      </c>
      <c r="JJU69" s="825">
        <f t="shared" ref="JJU69" si="28095">JJU60*$C$65*$C69</f>
        <v>0</v>
      </c>
      <c r="JJW69" s="825">
        <f t="shared" ref="JJW69" si="28096">JJW60*$C$65*$C69</f>
        <v>0</v>
      </c>
      <c r="JJY69" s="825">
        <f t="shared" ref="JJY69" si="28097">JJY60*$C$65*$C69</f>
        <v>0</v>
      </c>
      <c r="JKA69" s="825">
        <f t="shared" ref="JKA69" si="28098">JKA60*$C$65*$C69</f>
        <v>0</v>
      </c>
      <c r="JKC69" s="825">
        <f t="shared" ref="JKC69" si="28099">JKC60*$C$65*$C69</f>
        <v>0</v>
      </c>
      <c r="JKE69" s="825">
        <f t="shared" ref="JKE69" si="28100">JKE60*$C$65*$C69</f>
        <v>0</v>
      </c>
      <c r="JKG69" s="825">
        <f t="shared" ref="JKG69" si="28101">JKG60*$C$65*$C69</f>
        <v>0</v>
      </c>
      <c r="JKI69" s="825">
        <f t="shared" ref="JKI69" si="28102">JKI60*$C$65*$C69</f>
        <v>0</v>
      </c>
      <c r="JKK69" s="825">
        <f t="shared" ref="JKK69" si="28103">JKK60*$C$65*$C69</f>
        <v>0</v>
      </c>
      <c r="JKM69" s="825">
        <f t="shared" ref="JKM69" si="28104">JKM60*$C$65*$C69</f>
        <v>0</v>
      </c>
      <c r="JKO69" s="825">
        <f t="shared" ref="JKO69" si="28105">JKO60*$C$65*$C69</f>
        <v>0</v>
      </c>
      <c r="JKQ69" s="825">
        <f t="shared" ref="JKQ69" si="28106">JKQ60*$C$65*$C69</f>
        <v>0</v>
      </c>
      <c r="JKS69" s="825">
        <f t="shared" ref="JKS69" si="28107">JKS60*$C$65*$C69</f>
        <v>0</v>
      </c>
      <c r="JKU69" s="825">
        <f t="shared" ref="JKU69" si="28108">JKU60*$C$65*$C69</f>
        <v>0</v>
      </c>
      <c r="JKW69" s="825">
        <f t="shared" ref="JKW69" si="28109">JKW60*$C$65*$C69</f>
        <v>0</v>
      </c>
      <c r="JKY69" s="825">
        <f t="shared" ref="JKY69" si="28110">JKY60*$C$65*$C69</f>
        <v>0</v>
      </c>
      <c r="JLA69" s="825">
        <f t="shared" ref="JLA69" si="28111">JLA60*$C$65*$C69</f>
        <v>0</v>
      </c>
      <c r="JLC69" s="825">
        <f t="shared" ref="JLC69" si="28112">JLC60*$C$65*$C69</f>
        <v>0</v>
      </c>
      <c r="JLE69" s="825">
        <f t="shared" ref="JLE69" si="28113">JLE60*$C$65*$C69</f>
        <v>0</v>
      </c>
      <c r="JLG69" s="825">
        <f t="shared" ref="JLG69" si="28114">JLG60*$C$65*$C69</f>
        <v>0</v>
      </c>
      <c r="JLI69" s="825">
        <f t="shared" ref="JLI69" si="28115">JLI60*$C$65*$C69</f>
        <v>0</v>
      </c>
      <c r="JLK69" s="825">
        <f t="shared" ref="JLK69" si="28116">JLK60*$C$65*$C69</f>
        <v>0</v>
      </c>
      <c r="JLM69" s="825">
        <f t="shared" ref="JLM69" si="28117">JLM60*$C$65*$C69</f>
        <v>0</v>
      </c>
      <c r="JLO69" s="825">
        <f t="shared" ref="JLO69" si="28118">JLO60*$C$65*$C69</f>
        <v>0</v>
      </c>
      <c r="JLQ69" s="825">
        <f t="shared" ref="JLQ69" si="28119">JLQ60*$C$65*$C69</f>
        <v>0</v>
      </c>
      <c r="JLS69" s="825">
        <f t="shared" ref="JLS69" si="28120">JLS60*$C$65*$C69</f>
        <v>0</v>
      </c>
      <c r="JLU69" s="825">
        <f t="shared" ref="JLU69" si="28121">JLU60*$C$65*$C69</f>
        <v>0</v>
      </c>
      <c r="JLW69" s="825">
        <f t="shared" ref="JLW69" si="28122">JLW60*$C$65*$C69</f>
        <v>0</v>
      </c>
      <c r="JLY69" s="825">
        <f t="shared" ref="JLY69" si="28123">JLY60*$C$65*$C69</f>
        <v>0</v>
      </c>
      <c r="JMA69" s="825">
        <f t="shared" ref="JMA69" si="28124">JMA60*$C$65*$C69</f>
        <v>0</v>
      </c>
      <c r="JMC69" s="825">
        <f t="shared" ref="JMC69" si="28125">JMC60*$C$65*$C69</f>
        <v>0</v>
      </c>
      <c r="JME69" s="825">
        <f t="shared" ref="JME69" si="28126">JME60*$C$65*$C69</f>
        <v>0</v>
      </c>
      <c r="JMG69" s="825">
        <f t="shared" ref="JMG69" si="28127">JMG60*$C$65*$C69</f>
        <v>0</v>
      </c>
      <c r="JMI69" s="825">
        <f t="shared" ref="JMI69" si="28128">JMI60*$C$65*$C69</f>
        <v>0</v>
      </c>
      <c r="JMK69" s="825">
        <f t="shared" ref="JMK69" si="28129">JMK60*$C$65*$C69</f>
        <v>0</v>
      </c>
      <c r="JMM69" s="825">
        <f t="shared" ref="JMM69" si="28130">JMM60*$C$65*$C69</f>
        <v>0</v>
      </c>
      <c r="JMO69" s="825">
        <f t="shared" ref="JMO69" si="28131">JMO60*$C$65*$C69</f>
        <v>0</v>
      </c>
      <c r="JMQ69" s="825">
        <f t="shared" ref="JMQ69" si="28132">JMQ60*$C$65*$C69</f>
        <v>0</v>
      </c>
      <c r="JMS69" s="825">
        <f t="shared" ref="JMS69" si="28133">JMS60*$C$65*$C69</f>
        <v>0</v>
      </c>
      <c r="JMU69" s="825">
        <f t="shared" ref="JMU69" si="28134">JMU60*$C$65*$C69</f>
        <v>0</v>
      </c>
      <c r="JMW69" s="825">
        <f t="shared" ref="JMW69" si="28135">JMW60*$C$65*$C69</f>
        <v>0</v>
      </c>
      <c r="JMY69" s="825">
        <f t="shared" ref="JMY69" si="28136">JMY60*$C$65*$C69</f>
        <v>0</v>
      </c>
      <c r="JNA69" s="825">
        <f t="shared" ref="JNA69" si="28137">JNA60*$C$65*$C69</f>
        <v>0</v>
      </c>
      <c r="JNC69" s="825">
        <f t="shared" ref="JNC69" si="28138">JNC60*$C$65*$C69</f>
        <v>0</v>
      </c>
      <c r="JNE69" s="825">
        <f t="shared" ref="JNE69" si="28139">JNE60*$C$65*$C69</f>
        <v>0</v>
      </c>
      <c r="JNG69" s="825">
        <f t="shared" ref="JNG69" si="28140">JNG60*$C$65*$C69</f>
        <v>0</v>
      </c>
      <c r="JNI69" s="825">
        <f t="shared" ref="JNI69" si="28141">JNI60*$C$65*$C69</f>
        <v>0</v>
      </c>
      <c r="JNK69" s="825">
        <f t="shared" ref="JNK69" si="28142">JNK60*$C$65*$C69</f>
        <v>0</v>
      </c>
      <c r="JNM69" s="825">
        <f t="shared" ref="JNM69" si="28143">JNM60*$C$65*$C69</f>
        <v>0</v>
      </c>
      <c r="JNO69" s="825">
        <f t="shared" ref="JNO69" si="28144">JNO60*$C$65*$C69</f>
        <v>0</v>
      </c>
      <c r="JNQ69" s="825">
        <f t="shared" ref="JNQ69" si="28145">JNQ60*$C$65*$C69</f>
        <v>0</v>
      </c>
      <c r="JNS69" s="825">
        <f t="shared" ref="JNS69" si="28146">JNS60*$C$65*$C69</f>
        <v>0</v>
      </c>
      <c r="JNU69" s="825">
        <f t="shared" ref="JNU69" si="28147">JNU60*$C$65*$C69</f>
        <v>0</v>
      </c>
      <c r="JNW69" s="825">
        <f t="shared" ref="JNW69" si="28148">JNW60*$C$65*$C69</f>
        <v>0</v>
      </c>
      <c r="JNY69" s="825">
        <f t="shared" ref="JNY69" si="28149">JNY60*$C$65*$C69</f>
        <v>0</v>
      </c>
      <c r="JOA69" s="825">
        <f t="shared" ref="JOA69" si="28150">JOA60*$C$65*$C69</f>
        <v>0</v>
      </c>
      <c r="JOC69" s="825">
        <f t="shared" ref="JOC69" si="28151">JOC60*$C$65*$C69</f>
        <v>0</v>
      </c>
      <c r="JOE69" s="825">
        <f t="shared" ref="JOE69" si="28152">JOE60*$C$65*$C69</f>
        <v>0</v>
      </c>
      <c r="JOG69" s="825">
        <f t="shared" ref="JOG69" si="28153">JOG60*$C$65*$C69</f>
        <v>0</v>
      </c>
      <c r="JOI69" s="825">
        <f t="shared" ref="JOI69" si="28154">JOI60*$C$65*$C69</f>
        <v>0</v>
      </c>
      <c r="JOK69" s="825">
        <f t="shared" ref="JOK69" si="28155">JOK60*$C$65*$C69</f>
        <v>0</v>
      </c>
      <c r="JOM69" s="825">
        <f t="shared" ref="JOM69" si="28156">JOM60*$C$65*$C69</f>
        <v>0</v>
      </c>
      <c r="JOO69" s="825">
        <f t="shared" ref="JOO69" si="28157">JOO60*$C$65*$C69</f>
        <v>0</v>
      </c>
      <c r="JOQ69" s="825">
        <f t="shared" ref="JOQ69" si="28158">JOQ60*$C$65*$C69</f>
        <v>0</v>
      </c>
      <c r="JOS69" s="825">
        <f t="shared" ref="JOS69" si="28159">JOS60*$C$65*$C69</f>
        <v>0</v>
      </c>
      <c r="JOU69" s="825">
        <f t="shared" ref="JOU69" si="28160">JOU60*$C$65*$C69</f>
        <v>0</v>
      </c>
      <c r="JOW69" s="825">
        <f t="shared" ref="JOW69" si="28161">JOW60*$C$65*$C69</f>
        <v>0</v>
      </c>
      <c r="JOY69" s="825">
        <f t="shared" ref="JOY69" si="28162">JOY60*$C$65*$C69</f>
        <v>0</v>
      </c>
      <c r="JPA69" s="825">
        <f t="shared" ref="JPA69" si="28163">JPA60*$C$65*$C69</f>
        <v>0</v>
      </c>
      <c r="JPC69" s="825">
        <f t="shared" ref="JPC69" si="28164">JPC60*$C$65*$C69</f>
        <v>0</v>
      </c>
      <c r="JPE69" s="825">
        <f t="shared" ref="JPE69" si="28165">JPE60*$C$65*$C69</f>
        <v>0</v>
      </c>
      <c r="JPG69" s="825">
        <f t="shared" ref="JPG69" si="28166">JPG60*$C$65*$C69</f>
        <v>0</v>
      </c>
      <c r="JPI69" s="825">
        <f t="shared" ref="JPI69" si="28167">JPI60*$C$65*$C69</f>
        <v>0</v>
      </c>
      <c r="JPK69" s="825">
        <f t="shared" ref="JPK69" si="28168">JPK60*$C$65*$C69</f>
        <v>0</v>
      </c>
      <c r="JPM69" s="825">
        <f t="shared" ref="JPM69" si="28169">JPM60*$C$65*$C69</f>
        <v>0</v>
      </c>
      <c r="JPO69" s="825">
        <f t="shared" ref="JPO69" si="28170">JPO60*$C$65*$C69</f>
        <v>0</v>
      </c>
      <c r="JPQ69" s="825">
        <f t="shared" ref="JPQ69" si="28171">JPQ60*$C$65*$C69</f>
        <v>0</v>
      </c>
      <c r="JPS69" s="825">
        <f t="shared" ref="JPS69" si="28172">JPS60*$C$65*$C69</f>
        <v>0</v>
      </c>
      <c r="JPU69" s="825">
        <f t="shared" ref="JPU69" si="28173">JPU60*$C$65*$C69</f>
        <v>0</v>
      </c>
      <c r="JPW69" s="825">
        <f t="shared" ref="JPW69" si="28174">JPW60*$C$65*$C69</f>
        <v>0</v>
      </c>
      <c r="JPY69" s="825">
        <f t="shared" ref="JPY69" si="28175">JPY60*$C$65*$C69</f>
        <v>0</v>
      </c>
      <c r="JQA69" s="825">
        <f t="shared" ref="JQA69" si="28176">JQA60*$C$65*$C69</f>
        <v>0</v>
      </c>
      <c r="JQC69" s="825">
        <f t="shared" ref="JQC69" si="28177">JQC60*$C$65*$C69</f>
        <v>0</v>
      </c>
      <c r="JQE69" s="825">
        <f t="shared" ref="JQE69" si="28178">JQE60*$C$65*$C69</f>
        <v>0</v>
      </c>
      <c r="JQG69" s="825">
        <f t="shared" ref="JQG69" si="28179">JQG60*$C$65*$C69</f>
        <v>0</v>
      </c>
      <c r="JQI69" s="825">
        <f t="shared" ref="JQI69" si="28180">JQI60*$C$65*$C69</f>
        <v>0</v>
      </c>
      <c r="JQK69" s="825">
        <f t="shared" ref="JQK69" si="28181">JQK60*$C$65*$C69</f>
        <v>0</v>
      </c>
      <c r="JQM69" s="825">
        <f t="shared" ref="JQM69" si="28182">JQM60*$C$65*$C69</f>
        <v>0</v>
      </c>
      <c r="JQO69" s="825">
        <f t="shared" ref="JQO69" si="28183">JQO60*$C$65*$C69</f>
        <v>0</v>
      </c>
      <c r="JQQ69" s="825">
        <f t="shared" ref="JQQ69" si="28184">JQQ60*$C$65*$C69</f>
        <v>0</v>
      </c>
      <c r="JQS69" s="825">
        <f t="shared" ref="JQS69" si="28185">JQS60*$C$65*$C69</f>
        <v>0</v>
      </c>
      <c r="JQU69" s="825">
        <f t="shared" ref="JQU69" si="28186">JQU60*$C$65*$C69</f>
        <v>0</v>
      </c>
      <c r="JQW69" s="825">
        <f t="shared" ref="JQW69" si="28187">JQW60*$C$65*$C69</f>
        <v>0</v>
      </c>
      <c r="JQY69" s="825">
        <f t="shared" ref="JQY69" si="28188">JQY60*$C$65*$C69</f>
        <v>0</v>
      </c>
      <c r="JRA69" s="825">
        <f t="shared" ref="JRA69" si="28189">JRA60*$C$65*$C69</f>
        <v>0</v>
      </c>
      <c r="JRC69" s="825">
        <f t="shared" ref="JRC69" si="28190">JRC60*$C$65*$C69</f>
        <v>0</v>
      </c>
      <c r="JRE69" s="825">
        <f t="shared" ref="JRE69" si="28191">JRE60*$C$65*$C69</f>
        <v>0</v>
      </c>
      <c r="JRG69" s="825">
        <f t="shared" ref="JRG69" si="28192">JRG60*$C$65*$C69</f>
        <v>0</v>
      </c>
      <c r="JRI69" s="825">
        <f t="shared" ref="JRI69" si="28193">JRI60*$C$65*$C69</f>
        <v>0</v>
      </c>
      <c r="JRK69" s="825">
        <f t="shared" ref="JRK69" si="28194">JRK60*$C$65*$C69</f>
        <v>0</v>
      </c>
      <c r="JRM69" s="825">
        <f t="shared" ref="JRM69" si="28195">JRM60*$C$65*$C69</f>
        <v>0</v>
      </c>
      <c r="JRO69" s="825">
        <f t="shared" ref="JRO69" si="28196">JRO60*$C$65*$C69</f>
        <v>0</v>
      </c>
      <c r="JRQ69" s="825">
        <f t="shared" ref="JRQ69" si="28197">JRQ60*$C$65*$C69</f>
        <v>0</v>
      </c>
      <c r="JRS69" s="825">
        <f t="shared" ref="JRS69" si="28198">JRS60*$C$65*$C69</f>
        <v>0</v>
      </c>
      <c r="JRU69" s="825">
        <f t="shared" ref="JRU69" si="28199">JRU60*$C$65*$C69</f>
        <v>0</v>
      </c>
      <c r="JRW69" s="825">
        <f t="shared" ref="JRW69" si="28200">JRW60*$C$65*$C69</f>
        <v>0</v>
      </c>
      <c r="JRY69" s="825">
        <f t="shared" ref="JRY69" si="28201">JRY60*$C$65*$C69</f>
        <v>0</v>
      </c>
      <c r="JSA69" s="825">
        <f t="shared" ref="JSA69" si="28202">JSA60*$C$65*$C69</f>
        <v>0</v>
      </c>
      <c r="JSC69" s="825">
        <f t="shared" ref="JSC69" si="28203">JSC60*$C$65*$C69</f>
        <v>0</v>
      </c>
      <c r="JSE69" s="825">
        <f t="shared" ref="JSE69" si="28204">JSE60*$C$65*$C69</f>
        <v>0</v>
      </c>
      <c r="JSG69" s="825">
        <f t="shared" ref="JSG69" si="28205">JSG60*$C$65*$C69</f>
        <v>0</v>
      </c>
      <c r="JSI69" s="825">
        <f t="shared" ref="JSI69" si="28206">JSI60*$C$65*$C69</f>
        <v>0</v>
      </c>
      <c r="JSK69" s="825">
        <f t="shared" ref="JSK69" si="28207">JSK60*$C$65*$C69</f>
        <v>0</v>
      </c>
      <c r="JSM69" s="825">
        <f t="shared" ref="JSM69" si="28208">JSM60*$C$65*$C69</f>
        <v>0</v>
      </c>
      <c r="JSO69" s="825">
        <f t="shared" ref="JSO69" si="28209">JSO60*$C$65*$C69</f>
        <v>0</v>
      </c>
      <c r="JSQ69" s="825">
        <f t="shared" ref="JSQ69" si="28210">JSQ60*$C$65*$C69</f>
        <v>0</v>
      </c>
      <c r="JSS69" s="825">
        <f t="shared" ref="JSS69" si="28211">JSS60*$C$65*$C69</f>
        <v>0</v>
      </c>
      <c r="JSU69" s="825">
        <f t="shared" ref="JSU69" si="28212">JSU60*$C$65*$C69</f>
        <v>0</v>
      </c>
      <c r="JSW69" s="825">
        <f t="shared" ref="JSW69" si="28213">JSW60*$C$65*$C69</f>
        <v>0</v>
      </c>
      <c r="JSY69" s="825">
        <f t="shared" ref="JSY69" si="28214">JSY60*$C$65*$C69</f>
        <v>0</v>
      </c>
      <c r="JTA69" s="825">
        <f t="shared" ref="JTA69" si="28215">JTA60*$C$65*$C69</f>
        <v>0</v>
      </c>
      <c r="JTC69" s="825">
        <f t="shared" ref="JTC69" si="28216">JTC60*$C$65*$C69</f>
        <v>0</v>
      </c>
      <c r="JTE69" s="825">
        <f t="shared" ref="JTE69" si="28217">JTE60*$C$65*$C69</f>
        <v>0</v>
      </c>
      <c r="JTG69" s="825">
        <f t="shared" ref="JTG69" si="28218">JTG60*$C$65*$C69</f>
        <v>0</v>
      </c>
      <c r="JTI69" s="825">
        <f t="shared" ref="JTI69" si="28219">JTI60*$C$65*$C69</f>
        <v>0</v>
      </c>
      <c r="JTK69" s="825">
        <f t="shared" ref="JTK69" si="28220">JTK60*$C$65*$C69</f>
        <v>0</v>
      </c>
      <c r="JTM69" s="825">
        <f t="shared" ref="JTM69" si="28221">JTM60*$C$65*$C69</f>
        <v>0</v>
      </c>
      <c r="JTO69" s="825">
        <f t="shared" ref="JTO69" si="28222">JTO60*$C$65*$C69</f>
        <v>0</v>
      </c>
      <c r="JTQ69" s="825">
        <f t="shared" ref="JTQ69" si="28223">JTQ60*$C$65*$C69</f>
        <v>0</v>
      </c>
      <c r="JTS69" s="825">
        <f t="shared" ref="JTS69" si="28224">JTS60*$C$65*$C69</f>
        <v>0</v>
      </c>
      <c r="JTU69" s="825">
        <f t="shared" ref="JTU69" si="28225">JTU60*$C$65*$C69</f>
        <v>0</v>
      </c>
      <c r="JTW69" s="825">
        <f t="shared" ref="JTW69" si="28226">JTW60*$C$65*$C69</f>
        <v>0</v>
      </c>
      <c r="JTY69" s="825">
        <f t="shared" ref="JTY69" si="28227">JTY60*$C$65*$C69</f>
        <v>0</v>
      </c>
      <c r="JUA69" s="825">
        <f t="shared" ref="JUA69" si="28228">JUA60*$C$65*$C69</f>
        <v>0</v>
      </c>
      <c r="JUC69" s="825">
        <f t="shared" ref="JUC69" si="28229">JUC60*$C$65*$C69</f>
        <v>0</v>
      </c>
      <c r="JUE69" s="825">
        <f t="shared" ref="JUE69" si="28230">JUE60*$C$65*$C69</f>
        <v>0</v>
      </c>
      <c r="JUG69" s="825">
        <f t="shared" ref="JUG69" si="28231">JUG60*$C$65*$C69</f>
        <v>0</v>
      </c>
      <c r="JUI69" s="825">
        <f t="shared" ref="JUI69" si="28232">JUI60*$C$65*$C69</f>
        <v>0</v>
      </c>
      <c r="JUK69" s="825">
        <f t="shared" ref="JUK69" si="28233">JUK60*$C$65*$C69</f>
        <v>0</v>
      </c>
      <c r="JUM69" s="825">
        <f t="shared" ref="JUM69" si="28234">JUM60*$C$65*$C69</f>
        <v>0</v>
      </c>
      <c r="JUO69" s="825">
        <f t="shared" ref="JUO69" si="28235">JUO60*$C$65*$C69</f>
        <v>0</v>
      </c>
      <c r="JUQ69" s="825">
        <f t="shared" ref="JUQ69" si="28236">JUQ60*$C$65*$C69</f>
        <v>0</v>
      </c>
      <c r="JUS69" s="825">
        <f t="shared" ref="JUS69" si="28237">JUS60*$C$65*$C69</f>
        <v>0</v>
      </c>
      <c r="JUU69" s="825">
        <f t="shared" ref="JUU69" si="28238">JUU60*$C$65*$C69</f>
        <v>0</v>
      </c>
      <c r="JUW69" s="825">
        <f t="shared" ref="JUW69" si="28239">JUW60*$C$65*$C69</f>
        <v>0</v>
      </c>
      <c r="JUY69" s="825">
        <f t="shared" ref="JUY69" si="28240">JUY60*$C$65*$C69</f>
        <v>0</v>
      </c>
      <c r="JVA69" s="825">
        <f t="shared" ref="JVA69" si="28241">JVA60*$C$65*$C69</f>
        <v>0</v>
      </c>
      <c r="JVC69" s="825">
        <f t="shared" ref="JVC69" si="28242">JVC60*$C$65*$C69</f>
        <v>0</v>
      </c>
      <c r="JVE69" s="825">
        <f t="shared" ref="JVE69" si="28243">JVE60*$C$65*$C69</f>
        <v>0</v>
      </c>
      <c r="JVG69" s="825">
        <f t="shared" ref="JVG69" si="28244">JVG60*$C$65*$C69</f>
        <v>0</v>
      </c>
      <c r="JVI69" s="825">
        <f t="shared" ref="JVI69" si="28245">JVI60*$C$65*$C69</f>
        <v>0</v>
      </c>
      <c r="JVK69" s="825">
        <f t="shared" ref="JVK69" si="28246">JVK60*$C$65*$C69</f>
        <v>0</v>
      </c>
      <c r="JVM69" s="825">
        <f t="shared" ref="JVM69" si="28247">JVM60*$C$65*$C69</f>
        <v>0</v>
      </c>
      <c r="JVO69" s="825">
        <f t="shared" ref="JVO69" si="28248">JVO60*$C$65*$C69</f>
        <v>0</v>
      </c>
      <c r="JVQ69" s="825">
        <f t="shared" ref="JVQ69" si="28249">JVQ60*$C$65*$C69</f>
        <v>0</v>
      </c>
      <c r="JVS69" s="825">
        <f t="shared" ref="JVS69" si="28250">JVS60*$C$65*$C69</f>
        <v>0</v>
      </c>
      <c r="JVU69" s="825">
        <f t="shared" ref="JVU69" si="28251">JVU60*$C$65*$C69</f>
        <v>0</v>
      </c>
      <c r="JVW69" s="825">
        <f t="shared" ref="JVW69" si="28252">JVW60*$C$65*$C69</f>
        <v>0</v>
      </c>
      <c r="JVY69" s="825">
        <f t="shared" ref="JVY69" si="28253">JVY60*$C$65*$C69</f>
        <v>0</v>
      </c>
      <c r="JWA69" s="825">
        <f t="shared" ref="JWA69" si="28254">JWA60*$C$65*$C69</f>
        <v>0</v>
      </c>
      <c r="JWC69" s="825">
        <f t="shared" ref="JWC69" si="28255">JWC60*$C$65*$C69</f>
        <v>0</v>
      </c>
      <c r="JWE69" s="825">
        <f t="shared" ref="JWE69" si="28256">JWE60*$C$65*$C69</f>
        <v>0</v>
      </c>
      <c r="JWG69" s="825">
        <f t="shared" ref="JWG69" si="28257">JWG60*$C$65*$C69</f>
        <v>0</v>
      </c>
      <c r="JWI69" s="825">
        <f t="shared" ref="JWI69" si="28258">JWI60*$C$65*$C69</f>
        <v>0</v>
      </c>
      <c r="JWK69" s="825">
        <f t="shared" ref="JWK69" si="28259">JWK60*$C$65*$C69</f>
        <v>0</v>
      </c>
      <c r="JWM69" s="825">
        <f t="shared" ref="JWM69" si="28260">JWM60*$C$65*$C69</f>
        <v>0</v>
      </c>
      <c r="JWO69" s="825">
        <f t="shared" ref="JWO69" si="28261">JWO60*$C$65*$C69</f>
        <v>0</v>
      </c>
      <c r="JWQ69" s="825">
        <f t="shared" ref="JWQ69" si="28262">JWQ60*$C$65*$C69</f>
        <v>0</v>
      </c>
      <c r="JWS69" s="825">
        <f t="shared" ref="JWS69" si="28263">JWS60*$C$65*$C69</f>
        <v>0</v>
      </c>
      <c r="JWU69" s="825">
        <f t="shared" ref="JWU69" si="28264">JWU60*$C$65*$C69</f>
        <v>0</v>
      </c>
      <c r="JWW69" s="825">
        <f t="shared" ref="JWW69" si="28265">JWW60*$C$65*$C69</f>
        <v>0</v>
      </c>
      <c r="JWY69" s="825">
        <f t="shared" ref="JWY69" si="28266">JWY60*$C$65*$C69</f>
        <v>0</v>
      </c>
      <c r="JXA69" s="825">
        <f t="shared" ref="JXA69" si="28267">JXA60*$C$65*$C69</f>
        <v>0</v>
      </c>
      <c r="JXC69" s="825">
        <f t="shared" ref="JXC69" si="28268">JXC60*$C$65*$C69</f>
        <v>0</v>
      </c>
      <c r="JXE69" s="825">
        <f t="shared" ref="JXE69" si="28269">JXE60*$C$65*$C69</f>
        <v>0</v>
      </c>
      <c r="JXG69" s="825">
        <f t="shared" ref="JXG69" si="28270">JXG60*$C$65*$C69</f>
        <v>0</v>
      </c>
      <c r="JXI69" s="825">
        <f t="shared" ref="JXI69" si="28271">JXI60*$C$65*$C69</f>
        <v>0</v>
      </c>
      <c r="JXK69" s="825">
        <f t="shared" ref="JXK69" si="28272">JXK60*$C$65*$C69</f>
        <v>0</v>
      </c>
      <c r="JXM69" s="825">
        <f t="shared" ref="JXM69" si="28273">JXM60*$C$65*$C69</f>
        <v>0</v>
      </c>
      <c r="JXO69" s="825">
        <f t="shared" ref="JXO69" si="28274">JXO60*$C$65*$C69</f>
        <v>0</v>
      </c>
      <c r="JXQ69" s="825">
        <f t="shared" ref="JXQ69" si="28275">JXQ60*$C$65*$C69</f>
        <v>0</v>
      </c>
      <c r="JXS69" s="825">
        <f t="shared" ref="JXS69" si="28276">JXS60*$C$65*$C69</f>
        <v>0</v>
      </c>
      <c r="JXU69" s="825">
        <f t="shared" ref="JXU69" si="28277">JXU60*$C$65*$C69</f>
        <v>0</v>
      </c>
      <c r="JXW69" s="825">
        <f t="shared" ref="JXW69" si="28278">JXW60*$C$65*$C69</f>
        <v>0</v>
      </c>
      <c r="JXY69" s="825">
        <f t="shared" ref="JXY69" si="28279">JXY60*$C$65*$C69</f>
        <v>0</v>
      </c>
      <c r="JYA69" s="825">
        <f t="shared" ref="JYA69" si="28280">JYA60*$C$65*$C69</f>
        <v>0</v>
      </c>
      <c r="JYC69" s="825">
        <f t="shared" ref="JYC69" si="28281">JYC60*$C$65*$C69</f>
        <v>0</v>
      </c>
      <c r="JYE69" s="825">
        <f t="shared" ref="JYE69" si="28282">JYE60*$C$65*$C69</f>
        <v>0</v>
      </c>
      <c r="JYG69" s="825">
        <f t="shared" ref="JYG69" si="28283">JYG60*$C$65*$C69</f>
        <v>0</v>
      </c>
      <c r="JYI69" s="825">
        <f t="shared" ref="JYI69" si="28284">JYI60*$C$65*$C69</f>
        <v>0</v>
      </c>
      <c r="JYK69" s="825">
        <f t="shared" ref="JYK69" si="28285">JYK60*$C$65*$C69</f>
        <v>0</v>
      </c>
      <c r="JYM69" s="825">
        <f t="shared" ref="JYM69" si="28286">JYM60*$C$65*$C69</f>
        <v>0</v>
      </c>
      <c r="JYO69" s="825">
        <f t="shared" ref="JYO69" si="28287">JYO60*$C$65*$C69</f>
        <v>0</v>
      </c>
      <c r="JYQ69" s="825">
        <f t="shared" ref="JYQ69" si="28288">JYQ60*$C$65*$C69</f>
        <v>0</v>
      </c>
      <c r="JYS69" s="825">
        <f t="shared" ref="JYS69" si="28289">JYS60*$C$65*$C69</f>
        <v>0</v>
      </c>
      <c r="JYU69" s="825">
        <f t="shared" ref="JYU69" si="28290">JYU60*$C$65*$C69</f>
        <v>0</v>
      </c>
      <c r="JYW69" s="825">
        <f t="shared" ref="JYW69" si="28291">JYW60*$C$65*$C69</f>
        <v>0</v>
      </c>
      <c r="JYY69" s="825">
        <f t="shared" ref="JYY69" si="28292">JYY60*$C$65*$C69</f>
        <v>0</v>
      </c>
      <c r="JZA69" s="825">
        <f t="shared" ref="JZA69" si="28293">JZA60*$C$65*$C69</f>
        <v>0</v>
      </c>
      <c r="JZC69" s="825">
        <f t="shared" ref="JZC69" si="28294">JZC60*$C$65*$C69</f>
        <v>0</v>
      </c>
      <c r="JZE69" s="825">
        <f t="shared" ref="JZE69" si="28295">JZE60*$C$65*$C69</f>
        <v>0</v>
      </c>
      <c r="JZG69" s="825">
        <f t="shared" ref="JZG69" si="28296">JZG60*$C$65*$C69</f>
        <v>0</v>
      </c>
      <c r="JZI69" s="825">
        <f t="shared" ref="JZI69" si="28297">JZI60*$C$65*$C69</f>
        <v>0</v>
      </c>
      <c r="JZK69" s="825">
        <f t="shared" ref="JZK69" si="28298">JZK60*$C$65*$C69</f>
        <v>0</v>
      </c>
      <c r="JZM69" s="825">
        <f t="shared" ref="JZM69" si="28299">JZM60*$C$65*$C69</f>
        <v>0</v>
      </c>
      <c r="JZO69" s="825">
        <f t="shared" ref="JZO69" si="28300">JZO60*$C$65*$C69</f>
        <v>0</v>
      </c>
      <c r="JZQ69" s="825">
        <f t="shared" ref="JZQ69" si="28301">JZQ60*$C$65*$C69</f>
        <v>0</v>
      </c>
      <c r="JZS69" s="825">
        <f t="shared" ref="JZS69" si="28302">JZS60*$C$65*$C69</f>
        <v>0</v>
      </c>
      <c r="JZU69" s="825">
        <f t="shared" ref="JZU69" si="28303">JZU60*$C$65*$C69</f>
        <v>0</v>
      </c>
      <c r="JZW69" s="825">
        <f t="shared" ref="JZW69" si="28304">JZW60*$C$65*$C69</f>
        <v>0</v>
      </c>
      <c r="JZY69" s="825">
        <f t="shared" ref="JZY69" si="28305">JZY60*$C$65*$C69</f>
        <v>0</v>
      </c>
      <c r="KAA69" s="825">
        <f t="shared" ref="KAA69" si="28306">KAA60*$C$65*$C69</f>
        <v>0</v>
      </c>
      <c r="KAC69" s="825">
        <f t="shared" ref="KAC69" si="28307">KAC60*$C$65*$C69</f>
        <v>0</v>
      </c>
      <c r="KAE69" s="825">
        <f t="shared" ref="KAE69" si="28308">KAE60*$C$65*$C69</f>
        <v>0</v>
      </c>
      <c r="KAG69" s="825">
        <f t="shared" ref="KAG69" si="28309">KAG60*$C$65*$C69</f>
        <v>0</v>
      </c>
      <c r="KAI69" s="825">
        <f t="shared" ref="KAI69" si="28310">KAI60*$C$65*$C69</f>
        <v>0</v>
      </c>
      <c r="KAK69" s="825">
        <f t="shared" ref="KAK69" si="28311">KAK60*$C$65*$C69</f>
        <v>0</v>
      </c>
      <c r="KAM69" s="825">
        <f t="shared" ref="KAM69" si="28312">KAM60*$C$65*$C69</f>
        <v>0</v>
      </c>
      <c r="KAO69" s="825">
        <f t="shared" ref="KAO69" si="28313">KAO60*$C$65*$C69</f>
        <v>0</v>
      </c>
      <c r="KAQ69" s="825">
        <f t="shared" ref="KAQ69" si="28314">KAQ60*$C$65*$C69</f>
        <v>0</v>
      </c>
      <c r="KAS69" s="825">
        <f t="shared" ref="KAS69" si="28315">KAS60*$C$65*$C69</f>
        <v>0</v>
      </c>
      <c r="KAU69" s="825">
        <f t="shared" ref="KAU69" si="28316">KAU60*$C$65*$C69</f>
        <v>0</v>
      </c>
      <c r="KAW69" s="825">
        <f t="shared" ref="KAW69" si="28317">KAW60*$C$65*$C69</f>
        <v>0</v>
      </c>
      <c r="KAY69" s="825">
        <f t="shared" ref="KAY69" si="28318">KAY60*$C$65*$C69</f>
        <v>0</v>
      </c>
      <c r="KBA69" s="825">
        <f t="shared" ref="KBA69" si="28319">KBA60*$C$65*$C69</f>
        <v>0</v>
      </c>
      <c r="KBC69" s="825">
        <f t="shared" ref="KBC69" si="28320">KBC60*$C$65*$C69</f>
        <v>0</v>
      </c>
      <c r="KBE69" s="825">
        <f t="shared" ref="KBE69" si="28321">KBE60*$C$65*$C69</f>
        <v>0</v>
      </c>
      <c r="KBG69" s="825">
        <f t="shared" ref="KBG69" si="28322">KBG60*$C$65*$C69</f>
        <v>0</v>
      </c>
      <c r="KBI69" s="825">
        <f t="shared" ref="KBI69" si="28323">KBI60*$C$65*$C69</f>
        <v>0</v>
      </c>
      <c r="KBK69" s="825">
        <f t="shared" ref="KBK69" si="28324">KBK60*$C$65*$C69</f>
        <v>0</v>
      </c>
      <c r="KBM69" s="825">
        <f t="shared" ref="KBM69" si="28325">KBM60*$C$65*$C69</f>
        <v>0</v>
      </c>
      <c r="KBO69" s="825">
        <f t="shared" ref="KBO69" si="28326">KBO60*$C$65*$C69</f>
        <v>0</v>
      </c>
      <c r="KBQ69" s="825">
        <f t="shared" ref="KBQ69" si="28327">KBQ60*$C$65*$C69</f>
        <v>0</v>
      </c>
      <c r="KBS69" s="825">
        <f t="shared" ref="KBS69" si="28328">KBS60*$C$65*$C69</f>
        <v>0</v>
      </c>
      <c r="KBU69" s="825">
        <f t="shared" ref="KBU69" si="28329">KBU60*$C$65*$C69</f>
        <v>0</v>
      </c>
      <c r="KBW69" s="825">
        <f t="shared" ref="KBW69" si="28330">KBW60*$C$65*$C69</f>
        <v>0</v>
      </c>
      <c r="KBY69" s="825">
        <f t="shared" ref="KBY69" si="28331">KBY60*$C$65*$C69</f>
        <v>0</v>
      </c>
      <c r="KCA69" s="825">
        <f t="shared" ref="KCA69" si="28332">KCA60*$C$65*$C69</f>
        <v>0</v>
      </c>
      <c r="KCC69" s="825">
        <f t="shared" ref="KCC69" si="28333">KCC60*$C$65*$C69</f>
        <v>0</v>
      </c>
      <c r="KCE69" s="825">
        <f t="shared" ref="KCE69" si="28334">KCE60*$C$65*$C69</f>
        <v>0</v>
      </c>
      <c r="KCG69" s="825">
        <f t="shared" ref="KCG69" si="28335">KCG60*$C$65*$C69</f>
        <v>0</v>
      </c>
      <c r="KCI69" s="825">
        <f t="shared" ref="KCI69" si="28336">KCI60*$C$65*$C69</f>
        <v>0</v>
      </c>
      <c r="KCK69" s="825">
        <f t="shared" ref="KCK69" si="28337">KCK60*$C$65*$C69</f>
        <v>0</v>
      </c>
      <c r="KCM69" s="825">
        <f t="shared" ref="KCM69" si="28338">KCM60*$C$65*$C69</f>
        <v>0</v>
      </c>
      <c r="KCO69" s="825">
        <f t="shared" ref="KCO69" si="28339">KCO60*$C$65*$C69</f>
        <v>0</v>
      </c>
      <c r="KCQ69" s="825">
        <f t="shared" ref="KCQ69" si="28340">KCQ60*$C$65*$C69</f>
        <v>0</v>
      </c>
      <c r="KCS69" s="825">
        <f t="shared" ref="KCS69" si="28341">KCS60*$C$65*$C69</f>
        <v>0</v>
      </c>
      <c r="KCU69" s="825">
        <f t="shared" ref="KCU69" si="28342">KCU60*$C$65*$C69</f>
        <v>0</v>
      </c>
      <c r="KCW69" s="825">
        <f t="shared" ref="KCW69" si="28343">KCW60*$C$65*$C69</f>
        <v>0</v>
      </c>
      <c r="KCY69" s="825">
        <f t="shared" ref="KCY69" si="28344">KCY60*$C$65*$C69</f>
        <v>0</v>
      </c>
      <c r="KDA69" s="825">
        <f t="shared" ref="KDA69" si="28345">KDA60*$C$65*$C69</f>
        <v>0</v>
      </c>
      <c r="KDC69" s="825">
        <f t="shared" ref="KDC69" si="28346">KDC60*$C$65*$C69</f>
        <v>0</v>
      </c>
      <c r="KDE69" s="825">
        <f t="shared" ref="KDE69" si="28347">KDE60*$C$65*$C69</f>
        <v>0</v>
      </c>
      <c r="KDG69" s="825">
        <f t="shared" ref="KDG69" si="28348">KDG60*$C$65*$C69</f>
        <v>0</v>
      </c>
      <c r="KDI69" s="825">
        <f t="shared" ref="KDI69" si="28349">KDI60*$C$65*$C69</f>
        <v>0</v>
      </c>
      <c r="KDK69" s="825">
        <f t="shared" ref="KDK69" si="28350">KDK60*$C$65*$C69</f>
        <v>0</v>
      </c>
      <c r="KDM69" s="825">
        <f t="shared" ref="KDM69" si="28351">KDM60*$C$65*$C69</f>
        <v>0</v>
      </c>
      <c r="KDO69" s="825">
        <f t="shared" ref="KDO69" si="28352">KDO60*$C$65*$C69</f>
        <v>0</v>
      </c>
      <c r="KDQ69" s="825">
        <f t="shared" ref="KDQ69" si="28353">KDQ60*$C$65*$C69</f>
        <v>0</v>
      </c>
      <c r="KDS69" s="825">
        <f t="shared" ref="KDS69" si="28354">KDS60*$C$65*$C69</f>
        <v>0</v>
      </c>
      <c r="KDU69" s="825">
        <f t="shared" ref="KDU69" si="28355">KDU60*$C$65*$C69</f>
        <v>0</v>
      </c>
      <c r="KDW69" s="825">
        <f t="shared" ref="KDW69" si="28356">KDW60*$C$65*$C69</f>
        <v>0</v>
      </c>
      <c r="KDY69" s="825">
        <f t="shared" ref="KDY69" si="28357">KDY60*$C$65*$C69</f>
        <v>0</v>
      </c>
      <c r="KEA69" s="825">
        <f t="shared" ref="KEA69" si="28358">KEA60*$C$65*$C69</f>
        <v>0</v>
      </c>
      <c r="KEC69" s="825">
        <f t="shared" ref="KEC69" si="28359">KEC60*$C$65*$C69</f>
        <v>0</v>
      </c>
      <c r="KEE69" s="825">
        <f t="shared" ref="KEE69" si="28360">KEE60*$C$65*$C69</f>
        <v>0</v>
      </c>
      <c r="KEG69" s="825">
        <f t="shared" ref="KEG69" si="28361">KEG60*$C$65*$C69</f>
        <v>0</v>
      </c>
      <c r="KEI69" s="825">
        <f t="shared" ref="KEI69" si="28362">KEI60*$C$65*$C69</f>
        <v>0</v>
      </c>
      <c r="KEK69" s="825">
        <f t="shared" ref="KEK69" si="28363">KEK60*$C$65*$C69</f>
        <v>0</v>
      </c>
      <c r="KEM69" s="825">
        <f t="shared" ref="KEM69" si="28364">KEM60*$C$65*$C69</f>
        <v>0</v>
      </c>
      <c r="KEO69" s="825">
        <f t="shared" ref="KEO69" si="28365">KEO60*$C$65*$C69</f>
        <v>0</v>
      </c>
      <c r="KEQ69" s="825">
        <f t="shared" ref="KEQ69" si="28366">KEQ60*$C$65*$C69</f>
        <v>0</v>
      </c>
      <c r="KES69" s="825">
        <f t="shared" ref="KES69" si="28367">KES60*$C$65*$C69</f>
        <v>0</v>
      </c>
      <c r="KEU69" s="825">
        <f t="shared" ref="KEU69" si="28368">KEU60*$C$65*$C69</f>
        <v>0</v>
      </c>
      <c r="KEW69" s="825">
        <f t="shared" ref="KEW69" si="28369">KEW60*$C$65*$C69</f>
        <v>0</v>
      </c>
      <c r="KEY69" s="825">
        <f t="shared" ref="KEY69" si="28370">KEY60*$C$65*$C69</f>
        <v>0</v>
      </c>
      <c r="KFA69" s="825">
        <f t="shared" ref="KFA69" si="28371">KFA60*$C$65*$C69</f>
        <v>0</v>
      </c>
      <c r="KFC69" s="825">
        <f t="shared" ref="KFC69" si="28372">KFC60*$C$65*$C69</f>
        <v>0</v>
      </c>
      <c r="KFE69" s="825">
        <f t="shared" ref="KFE69" si="28373">KFE60*$C$65*$C69</f>
        <v>0</v>
      </c>
      <c r="KFG69" s="825">
        <f t="shared" ref="KFG69" si="28374">KFG60*$C$65*$C69</f>
        <v>0</v>
      </c>
      <c r="KFI69" s="825">
        <f t="shared" ref="KFI69" si="28375">KFI60*$C$65*$C69</f>
        <v>0</v>
      </c>
      <c r="KFK69" s="825">
        <f t="shared" ref="KFK69" si="28376">KFK60*$C$65*$C69</f>
        <v>0</v>
      </c>
      <c r="KFM69" s="825">
        <f t="shared" ref="KFM69" si="28377">KFM60*$C$65*$C69</f>
        <v>0</v>
      </c>
      <c r="KFO69" s="825">
        <f t="shared" ref="KFO69" si="28378">KFO60*$C$65*$C69</f>
        <v>0</v>
      </c>
      <c r="KFQ69" s="825">
        <f t="shared" ref="KFQ69" si="28379">KFQ60*$C$65*$C69</f>
        <v>0</v>
      </c>
      <c r="KFS69" s="825">
        <f t="shared" ref="KFS69" si="28380">KFS60*$C$65*$C69</f>
        <v>0</v>
      </c>
      <c r="KFU69" s="825">
        <f t="shared" ref="KFU69" si="28381">KFU60*$C$65*$C69</f>
        <v>0</v>
      </c>
      <c r="KFW69" s="825">
        <f t="shared" ref="KFW69" si="28382">KFW60*$C$65*$C69</f>
        <v>0</v>
      </c>
      <c r="KFY69" s="825">
        <f t="shared" ref="KFY69" si="28383">KFY60*$C$65*$C69</f>
        <v>0</v>
      </c>
      <c r="KGA69" s="825">
        <f t="shared" ref="KGA69" si="28384">KGA60*$C$65*$C69</f>
        <v>0</v>
      </c>
      <c r="KGC69" s="825">
        <f t="shared" ref="KGC69" si="28385">KGC60*$C$65*$C69</f>
        <v>0</v>
      </c>
      <c r="KGE69" s="825">
        <f t="shared" ref="KGE69" si="28386">KGE60*$C$65*$C69</f>
        <v>0</v>
      </c>
      <c r="KGG69" s="825">
        <f t="shared" ref="KGG69" si="28387">KGG60*$C$65*$C69</f>
        <v>0</v>
      </c>
      <c r="KGI69" s="825">
        <f t="shared" ref="KGI69" si="28388">KGI60*$C$65*$C69</f>
        <v>0</v>
      </c>
      <c r="KGK69" s="825">
        <f t="shared" ref="KGK69" si="28389">KGK60*$C$65*$C69</f>
        <v>0</v>
      </c>
      <c r="KGM69" s="825">
        <f t="shared" ref="KGM69" si="28390">KGM60*$C$65*$C69</f>
        <v>0</v>
      </c>
      <c r="KGO69" s="825">
        <f t="shared" ref="KGO69" si="28391">KGO60*$C$65*$C69</f>
        <v>0</v>
      </c>
      <c r="KGQ69" s="825">
        <f t="shared" ref="KGQ69" si="28392">KGQ60*$C$65*$C69</f>
        <v>0</v>
      </c>
      <c r="KGS69" s="825">
        <f t="shared" ref="KGS69" si="28393">KGS60*$C$65*$C69</f>
        <v>0</v>
      </c>
      <c r="KGU69" s="825">
        <f t="shared" ref="KGU69" si="28394">KGU60*$C$65*$C69</f>
        <v>0</v>
      </c>
      <c r="KGW69" s="825">
        <f t="shared" ref="KGW69" si="28395">KGW60*$C$65*$C69</f>
        <v>0</v>
      </c>
      <c r="KGY69" s="825">
        <f t="shared" ref="KGY69" si="28396">KGY60*$C$65*$C69</f>
        <v>0</v>
      </c>
      <c r="KHA69" s="825">
        <f t="shared" ref="KHA69" si="28397">KHA60*$C$65*$C69</f>
        <v>0</v>
      </c>
      <c r="KHC69" s="825">
        <f t="shared" ref="KHC69" si="28398">KHC60*$C$65*$C69</f>
        <v>0</v>
      </c>
      <c r="KHE69" s="825">
        <f t="shared" ref="KHE69" si="28399">KHE60*$C$65*$C69</f>
        <v>0</v>
      </c>
      <c r="KHG69" s="825">
        <f t="shared" ref="KHG69" si="28400">KHG60*$C$65*$C69</f>
        <v>0</v>
      </c>
      <c r="KHI69" s="825">
        <f t="shared" ref="KHI69" si="28401">KHI60*$C$65*$C69</f>
        <v>0</v>
      </c>
      <c r="KHK69" s="825">
        <f t="shared" ref="KHK69" si="28402">KHK60*$C$65*$C69</f>
        <v>0</v>
      </c>
      <c r="KHM69" s="825">
        <f t="shared" ref="KHM69" si="28403">KHM60*$C$65*$C69</f>
        <v>0</v>
      </c>
      <c r="KHO69" s="825">
        <f t="shared" ref="KHO69" si="28404">KHO60*$C$65*$C69</f>
        <v>0</v>
      </c>
      <c r="KHQ69" s="825">
        <f t="shared" ref="KHQ69" si="28405">KHQ60*$C$65*$C69</f>
        <v>0</v>
      </c>
      <c r="KHS69" s="825">
        <f t="shared" ref="KHS69" si="28406">KHS60*$C$65*$C69</f>
        <v>0</v>
      </c>
      <c r="KHU69" s="825">
        <f t="shared" ref="KHU69" si="28407">KHU60*$C$65*$C69</f>
        <v>0</v>
      </c>
      <c r="KHW69" s="825">
        <f t="shared" ref="KHW69" si="28408">KHW60*$C$65*$C69</f>
        <v>0</v>
      </c>
      <c r="KHY69" s="825">
        <f t="shared" ref="KHY69" si="28409">KHY60*$C$65*$C69</f>
        <v>0</v>
      </c>
      <c r="KIA69" s="825">
        <f t="shared" ref="KIA69" si="28410">KIA60*$C$65*$C69</f>
        <v>0</v>
      </c>
      <c r="KIC69" s="825">
        <f t="shared" ref="KIC69" si="28411">KIC60*$C$65*$C69</f>
        <v>0</v>
      </c>
      <c r="KIE69" s="825">
        <f t="shared" ref="KIE69" si="28412">KIE60*$C$65*$C69</f>
        <v>0</v>
      </c>
      <c r="KIG69" s="825">
        <f t="shared" ref="KIG69" si="28413">KIG60*$C$65*$C69</f>
        <v>0</v>
      </c>
      <c r="KII69" s="825">
        <f t="shared" ref="KII69" si="28414">KII60*$C$65*$C69</f>
        <v>0</v>
      </c>
      <c r="KIK69" s="825">
        <f t="shared" ref="KIK69" si="28415">KIK60*$C$65*$C69</f>
        <v>0</v>
      </c>
      <c r="KIM69" s="825">
        <f t="shared" ref="KIM69" si="28416">KIM60*$C$65*$C69</f>
        <v>0</v>
      </c>
      <c r="KIO69" s="825">
        <f t="shared" ref="KIO69" si="28417">KIO60*$C$65*$C69</f>
        <v>0</v>
      </c>
      <c r="KIQ69" s="825">
        <f t="shared" ref="KIQ69" si="28418">KIQ60*$C$65*$C69</f>
        <v>0</v>
      </c>
      <c r="KIS69" s="825">
        <f t="shared" ref="KIS69" si="28419">KIS60*$C$65*$C69</f>
        <v>0</v>
      </c>
      <c r="KIU69" s="825">
        <f t="shared" ref="KIU69" si="28420">KIU60*$C$65*$C69</f>
        <v>0</v>
      </c>
      <c r="KIW69" s="825">
        <f t="shared" ref="KIW69" si="28421">KIW60*$C$65*$C69</f>
        <v>0</v>
      </c>
      <c r="KIY69" s="825">
        <f t="shared" ref="KIY69" si="28422">KIY60*$C$65*$C69</f>
        <v>0</v>
      </c>
      <c r="KJA69" s="825">
        <f t="shared" ref="KJA69" si="28423">KJA60*$C$65*$C69</f>
        <v>0</v>
      </c>
      <c r="KJC69" s="825">
        <f t="shared" ref="KJC69" si="28424">KJC60*$C$65*$C69</f>
        <v>0</v>
      </c>
      <c r="KJE69" s="825">
        <f t="shared" ref="KJE69" si="28425">KJE60*$C$65*$C69</f>
        <v>0</v>
      </c>
      <c r="KJG69" s="825">
        <f t="shared" ref="KJG69" si="28426">KJG60*$C$65*$C69</f>
        <v>0</v>
      </c>
      <c r="KJI69" s="825">
        <f t="shared" ref="KJI69" si="28427">KJI60*$C$65*$C69</f>
        <v>0</v>
      </c>
      <c r="KJK69" s="825">
        <f t="shared" ref="KJK69" si="28428">KJK60*$C$65*$C69</f>
        <v>0</v>
      </c>
      <c r="KJM69" s="825">
        <f t="shared" ref="KJM69" si="28429">KJM60*$C$65*$C69</f>
        <v>0</v>
      </c>
      <c r="KJO69" s="825">
        <f t="shared" ref="KJO69" si="28430">KJO60*$C$65*$C69</f>
        <v>0</v>
      </c>
      <c r="KJQ69" s="825">
        <f t="shared" ref="KJQ69" si="28431">KJQ60*$C$65*$C69</f>
        <v>0</v>
      </c>
      <c r="KJS69" s="825">
        <f t="shared" ref="KJS69" si="28432">KJS60*$C$65*$C69</f>
        <v>0</v>
      </c>
      <c r="KJU69" s="825">
        <f t="shared" ref="KJU69" si="28433">KJU60*$C$65*$C69</f>
        <v>0</v>
      </c>
      <c r="KJW69" s="825">
        <f t="shared" ref="KJW69" si="28434">KJW60*$C$65*$C69</f>
        <v>0</v>
      </c>
      <c r="KJY69" s="825">
        <f t="shared" ref="KJY69" si="28435">KJY60*$C$65*$C69</f>
        <v>0</v>
      </c>
      <c r="KKA69" s="825">
        <f t="shared" ref="KKA69" si="28436">KKA60*$C$65*$C69</f>
        <v>0</v>
      </c>
      <c r="KKC69" s="825">
        <f t="shared" ref="KKC69" si="28437">KKC60*$C$65*$C69</f>
        <v>0</v>
      </c>
      <c r="KKE69" s="825">
        <f t="shared" ref="KKE69" si="28438">KKE60*$C$65*$C69</f>
        <v>0</v>
      </c>
      <c r="KKG69" s="825">
        <f t="shared" ref="KKG69" si="28439">KKG60*$C$65*$C69</f>
        <v>0</v>
      </c>
      <c r="KKI69" s="825">
        <f t="shared" ref="KKI69" si="28440">KKI60*$C$65*$C69</f>
        <v>0</v>
      </c>
      <c r="KKK69" s="825">
        <f t="shared" ref="KKK69" si="28441">KKK60*$C$65*$C69</f>
        <v>0</v>
      </c>
      <c r="KKM69" s="825">
        <f t="shared" ref="KKM69" si="28442">KKM60*$C$65*$C69</f>
        <v>0</v>
      </c>
      <c r="KKO69" s="825">
        <f t="shared" ref="KKO69" si="28443">KKO60*$C$65*$C69</f>
        <v>0</v>
      </c>
      <c r="KKQ69" s="825">
        <f t="shared" ref="KKQ69" si="28444">KKQ60*$C$65*$C69</f>
        <v>0</v>
      </c>
      <c r="KKS69" s="825">
        <f t="shared" ref="KKS69" si="28445">KKS60*$C$65*$C69</f>
        <v>0</v>
      </c>
      <c r="KKU69" s="825">
        <f t="shared" ref="KKU69" si="28446">KKU60*$C$65*$C69</f>
        <v>0</v>
      </c>
      <c r="KKW69" s="825">
        <f t="shared" ref="KKW69" si="28447">KKW60*$C$65*$C69</f>
        <v>0</v>
      </c>
      <c r="KKY69" s="825">
        <f t="shared" ref="KKY69" si="28448">KKY60*$C$65*$C69</f>
        <v>0</v>
      </c>
      <c r="KLA69" s="825">
        <f t="shared" ref="KLA69" si="28449">KLA60*$C$65*$C69</f>
        <v>0</v>
      </c>
      <c r="KLC69" s="825">
        <f t="shared" ref="KLC69" si="28450">KLC60*$C$65*$C69</f>
        <v>0</v>
      </c>
      <c r="KLE69" s="825">
        <f t="shared" ref="KLE69" si="28451">KLE60*$C$65*$C69</f>
        <v>0</v>
      </c>
      <c r="KLG69" s="825">
        <f t="shared" ref="KLG69" si="28452">KLG60*$C$65*$C69</f>
        <v>0</v>
      </c>
      <c r="KLI69" s="825">
        <f t="shared" ref="KLI69" si="28453">KLI60*$C$65*$C69</f>
        <v>0</v>
      </c>
      <c r="KLK69" s="825">
        <f t="shared" ref="KLK69" si="28454">KLK60*$C$65*$C69</f>
        <v>0</v>
      </c>
      <c r="KLM69" s="825">
        <f t="shared" ref="KLM69" si="28455">KLM60*$C$65*$C69</f>
        <v>0</v>
      </c>
      <c r="KLO69" s="825">
        <f t="shared" ref="KLO69" si="28456">KLO60*$C$65*$C69</f>
        <v>0</v>
      </c>
      <c r="KLQ69" s="825">
        <f t="shared" ref="KLQ69" si="28457">KLQ60*$C$65*$C69</f>
        <v>0</v>
      </c>
      <c r="KLS69" s="825">
        <f t="shared" ref="KLS69" si="28458">KLS60*$C$65*$C69</f>
        <v>0</v>
      </c>
      <c r="KLU69" s="825">
        <f t="shared" ref="KLU69" si="28459">KLU60*$C$65*$C69</f>
        <v>0</v>
      </c>
      <c r="KLW69" s="825">
        <f t="shared" ref="KLW69" si="28460">KLW60*$C$65*$C69</f>
        <v>0</v>
      </c>
      <c r="KLY69" s="825">
        <f t="shared" ref="KLY69" si="28461">KLY60*$C$65*$C69</f>
        <v>0</v>
      </c>
      <c r="KMA69" s="825">
        <f t="shared" ref="KMA69" si="28462">KMA60*$C$65*$C69</f>
        <v>0</v>
      </c>
      <c r="KMC69" s="825">
        <f t="shared" ref="KMC69" si="28463">KMC60*$C$65*$C69</f>
        <v>0</v>
      </c>
      <c r="KME69" s="825">
        <f t="shared" ref="KME69" si="28464">KME60*$C$65*$C69</f>
        <v>0</v>
      </c>
      <c r="KMG69" s="825">
        <f t="shared" ref="KMG69" si="28465">KMG60*$C$65*$C69</f>
        <v>0</v>
      </c>
      <c r="KMI69" s="825">
        <f t="shared" ref="KMI69" si="28466">KMI60*$C$65*$C69</f>
        <v>0</v>
      </c>
      <c r="KMK69" s="825">
        <f t="shared" ref="KMK69" si="28467">KMK60*$C$65*$C69</f>
        <v>0</v>
      </c>
      <c r="KMM69" s="825">
        <f t="shared" ref="KMM69" si="28468">KMM60*$C$65*$C69</f>
        <v>0</v>
      </c>
      <c r="KMO69" s="825">
        <f t="shared" ref="KMO69" si="28469">KMO60*$C$65*$C69</f>
        <v>0</v>
      </c>
      <c r="KMQ69" s="825">
        <f t="shared" ref="KMQ69" si="28470">KMQ60*$C$65*$C69</f>
        <v>0</v>
      </c>
      <c r="KMS69" s="825">
        <f t="shared" ref="KMS69" si="28471">KMS60*$C$65*$C69</f>
        <v>0</v>
      </c>
      <c r="KMU69" s="825">
        <f t="shared" ref="KMU69" si="28472">KMU60*$C$65*$C69</f>
        <v>0</v>
      </c>
      <c r="KMW69" s="825">
        <f t="shared" ref="KMW69" si="28473">KMW60*$C$65*$C69</f>
        <v>0</v>
      </c>
      <c r="KMY69" s="825">
        <f t="shared" ref="KMY69" si="28474">KMY60*$C$65*$C69</f>
        <v>0</v>
      </c>
      <c r="KNA69" s="825">
        <f t="shared" ref="KNA69" si="28475">KNA60*$C$65*$C69</f>
        <v>0</v>
      </c>
      <c r="KNC69" s="825">
        <f t="shared" ref="KNC69" si="28476">KNC60*$C$65*$C69</f>
        <v>0</v>
      </c>
      <c r="KNE69" s="825">
        <f t="shared" ref="KNE69" si="28477">KNE60*$C$65*$C69</f>
        <v>0</v>
      </c>
      <c r="KNG69" s="825">
        <f t="shared" ref="KNG69" si="28478">KNG60*$C$65*$C69</f>
        <v>0</v>
      </c>
      <c r="KNI69" s="825">
        <f t="shared" ref="KNI69" si="28479">KNI60*$C$65*$C69</f>
        <v>0</v>
      </c>
      <c r="KNK69" s="825">
        <f t="shared" ref="KNK69" si="28480">KNK60*$C$65*$C69</f>
        <v>0</v>
      </c>
      <c r="KNM69" s="825">
        <f t="shared" ref="KNM69" si="28481">KNM60*$C$65*$C69</f>
        <v>0</v>
      </c>
      <c r="KNO69" s="825">
        <f t="shared" ref="KNO69" si="28482">KNO60*$C$65*$C69</f>
        <v>0</v>
      </c>
      <c r="KNQ69" s="825">
        <f t="shared" ref="KNQ69" si="28483">KNQ60*$C$65*$C69</f>
        <v>0</v>
      </c>
      <c r="KNS69" s="825">
        <f t="shared" ref="KNS69" si="28484">KNS60*$C$65*$C69</f>
        <v>0</v>
      </c>
      <c r="KNU69" s="825">
        <f t="shared" ref="KNU69" si="28485">KNU60*$C$65*$C69</f>
        <v>0</v>
      </c>
      <c r="KNW69" s="825">
        <f t="shared" ref="KNW69" si="28486">KNW60*$C$65*$C69</f>
        <v>0</v>
      </c>
      <c r="KNY69" s="825">
        <f t="shared" ref="KNY69" si="28487">KNY60*$C$65*$C69</f>
        <v>0</v>
      </c>
      <c r="KOA69" s="825">
        <f t="shared" ref="KOA69" si="28488">KOA60*$C$65*$C69</f>
        <v>0</v>
      </c>
      <c r="KOC69" s="825">
        <f t="shared" ref="KOC69" si="28489">KOC60*$C$65*$C69</f>
        <v>0</v>
      </c>
      <c r="KOE69" s="825">
        <f t="shared" ref="KOE69" si="28490">KOE60*$C$65*$C69</f>
        <v>0</v>
      </c>
      <c r="KOG69" s="825">
        <f t="shared" ref="KOG69" si="28491">KOG60*$C$65*$C69</f>
        <v>0</v>
      </c>
      <c r="KOI69" s="825">
        <f t="shared" ref="KOI69" si="28492">KOI60*$C$65*$C69</f>
        <v>0</v>
      </c>
      <c r="KOK69" s="825">
        <f t="shared" ref="KOK69" si="28493">KOK60*$C$65*$C69</f>
        <v>0</v>
      </c>
      <c r="KOM69" s="825">
        <f t="shared" ref="KOM69" si="28494">KOM60*$C$65*$C69</f>
        <v>0</v>
      </c>
      <c r="KOO69" s="825">
        <f t="shared" ref="KOO69" si="28495">KOO60*$C$65*$C69</f>
        <v>0</v>
      </c>
      <c r="KOQ69" s="825">
        <f t="shared" ref="KOQ69" si="28496">KOQ60*$C$65*$C69</f>
        <v>0</v>
      </c>
      <c r="KOS69" s="825">
        <f t="shared" ref="KOS69" si="28497">KOS60*$C$65*$C69</f>
        <v>0</v>
      </c>
      <c r="KOU69" s="825">
        <f t="shared" ref="KOU69" si="28498">KOU60*$C$65*$C69</f>
        <v>0</v>
      </c>
      <c r="KOW69" s="825">
        <f t="shared" ref="KOW69" si="28499">KOW60*$C$65*$C69</f>
        <v>0</v>
      </c>
      <c r="KOY69" s="825">
        <f t="shared" ref="KOY69" si="28500">KOY60*$C$65*$C69</f>
        <v>0</v>
      </c>
      <c r="KPA69" s="825">
        <f t="shared" ref="KPA69" si="28501">KPA60*$C$65*$C69</f>
        <v>0</v>
      </c>
      <c r="KPC69" s="825">
        <f t="shared" ref="KPC69" si="28502">KPC60*$C$65*$C69</f>
        <v>0</v>
      </c>
      <c r="KPE69" s="825">
        <f t="shared" ref="KPE69" si="28503">KPE60*$C$65*$C69</f>
        <v>0</v>
      </c>
      <c r="KPG69" s="825">
        <f t="shared" ref="KPG69" si="28504">KPG60*$C$65*$C69</f>
        <v>0</v>
      </c>
      <c r="KPI69" s="825">
        <f t="shared" ref="KPI69" si="28505">KPI60*$C$65*$C69</f>
        <v>0</v>
      </c>
      <c r="KPK69" s="825">
        <f t="shared" ref="KPK69" si="28506">KPK60*$C$65*$C69</f>
        <v>0</v>
      </c>
      <c r="KPM69" s="825">
        <f t="shared" ref="KPM69" si="28507">KPM60*$C$65*$C69</f>
        <v>0</v>
      </c>
      <c r="KPO69" s="825">
        <f t="shared" ref="KPO69" si="28508">KPO60*$C$65*$C69</f>
        <v>0</v>
      </c>
      <c r="KPQ69" s="825">
        <f t="shared" ref="KPQ69" si="28509">KPQ60*$C$65*$C69</f>
        <v>0</v>
      </c>
      <c r="KPS69" s="825">
        <f t="shared" ref="KPS69" si="28510">KPS60*$C$65*$C69</f>
        <v>0</v>
      </c>
      <c r="KPU69" s="825">
        <f t="shared" ref="KPU69" si="28511">KPU60*$C$65*$C69</f>
        <v>0</v>
      </c>
      <c r="KPW69" s="825">
        <f t="shared" ref="KPW69" si="28512">KPW60*$C$65*$C69</f>
        <v>0</v>
      </c>
      <c r="KPY69" s="825">
        <f t="shared" ref="KPY69" si="28513">KPY60*$C$65*$C69</f>
        <v>0</v>
      </c>
      <c r="KQA69" s="825">
        <f t="shared" ref="KQA69" si="28514">KQA60*$C$65*$C69</f>
        <v>0</v>
      </c>
      <c r="KQC69" s="825">
        <f t="shared" ref="KQC69" si="28515">KQC60*$C$65*$C69</f>
        <v>0</v>
      </c>
      <c r="KQE69" s="825">
        <f t="shared" ref="KQE69" si="28516">KQE60*$C$65*$C69</f>
        <v>0</v>
      </c>
      <c r="KQG69" s="825">
        <f t="shared" ref="KQG69" si="28517">KQG60*$C$65*$C69</f>
        <v>0</v>
      </c>
      <c r="KQI69" s="825">
        <f t="shared" ref="KQI69" si="28518">KQI60*$C$65*$C69</f>
        <v>0</v>
      </c>
      <c r="KQK69" s="825">
        <f t="shared" ref="KQK69" si="28519">KQK60*$C$65*$C69</f>
        <v>0</v>
      </c>
      <c r="KQM69" s="825">
        <f t="shared" ref="KQM69" si="28520">KQM60*$C$65*$C69</f>
        <v>0</v>
      </c>
      <c r="KQO69" s="825">
        <f t="shared" ref="KQO69" si="28521">KQO60*$C$65*$C69</f>
        <v>0</v>
      </c>
      <c r="KQQ69" s="825">
        <f t="shared" ref="KQQ69" si="28522">KQQ60*$C$65*$C69</f>
        <v>0</v>
      </c>
      <c r="KQS69" s="825">
        <f t="shared" ref="KQS69" si="28523">KQS60*$C$65*$C69</f>
        <v>0</v>
      </c>
      <c r="KQU69" s="825">
        <f t="shared" ref="KQU69" si="28524">KQU60*$C$65*$C69</f>
        <v>0</v>
      </c>
      <c r="KQW69" s="825">
        <f t="shared" ref="KQW69" si="28525">KQW60*$C$65*$C69</f>
        <v>0</v>
      </c>
      <c r="KQY69" s="825">
        <f t="shared" ref="KQY69" si="28526">KQY60*$C$65*$C69</f>
        <v>0</v>
      </c>
      <c r="KRA69" s="825">
        <f t="shared" ref="KRA69" si="28527">KRA60*$C$65*$C69</f>
        <v>0</v>
      </c>
      <c r="KRC69" s="825">
        <f t="shared" ref="KRC69" si="28528">KRC60*$C$65*$C69</f>
        <v>0</v>
      </c>
      <c r="KRE69" s="825">
        <f t="shared" ref="KRE69" si="28529">KRE60*$C$65*$C69</f>
        <v>0</v>
      </c>
      <c r="KRG69" s="825">
        <f t="shared" ref="KRG69" si="28530">KRG60*$C$65*$C69</f>
        <v>0</v>
      </c>
      <c r="KRI69" s="825">
        <f t="shared" ref="KRI69" si="28531">KRI60*$C$65*$C69</f>
        <v>0</v>
      </c>
      <c r="KRK69" s="825">
        <f t="shared" ref="KRK69" si="28532">KRK60*$C$65*$C69</f>
        <v>0</v>
      </c>
      <c r="KRM69" s="825">
        <f t="shared" ref="KRM69" si="28533">KRM60*$C$65*$C69</f>
        <v>0</v>
      </c>
      <c r="KRO69" s="825">
        <f t="shared" ref="KRO69" si="28534">KRO60*$C$65*$C69</f>
        <v>0</v>
      </c>
      <c r="KRQ69" s="825">
        <f t="shared" ref="KRQ69" si="28535">KRQ60*$C$65*$C69</f>
        <v>0</v>
      </c>
      <c r="KRS69" s="825">
        <f t="shared" ref="KRS69" si="28536">KRS60*$C$65*$C69</f>
        <v>0</v>
      </c>
      <c r="KRU69" s="825">
        <f t="shared" ref="KRU69" si="28537">KRU60*$C$65*$C69</f>
        <v>0</v>
      </c>
      <c r="KRW69" s="825">
        <f t="shared" ref="KRW69" si="28538">KRW60*$C$65*$C69</f>
        <v>0</v>
      </c>
      <c r="KRY69" s="825">
        <f t="shared" ref="KRY69" si="28539">KRY60*$C$65*$C69</f>
        <v>0</v>
      </c>
      <c r="KSA69" s="825">
        <f t="shared" ref="KSA69" si="28540">KSA60*$C$65*$C69</f>
        <v>0</v>
      </c>
      <c r="KSC69" s="825">
        <f t="shared" ref="KSC69" si="28541">KSC60*$C$65*$C69</f>
        <v>0</v>
      </c>
      <c r="KSE69" s="825">
        <f t="shared" ref="KSE69" si="28542">KSE60*$C$65*$C69</f>
        <v>0</v>
      </c>
      <c r="KSG69" s="825">
        <f t="shared" ref="KSG69" si="28543">KSG60*$C$65*$C69</f>
        <v>0</v>
      </c>
      <c r="KSI69" s="825">
        <f t="shared" ref="KSI69" si="28544">KSI60*$C$65*$C69</f>
        <v>0</v>
      </c>
      <c r="KSK69" s="825">
        <f t="shared" ref="KSK69" si="28545">KSK60*$C$65*$C69</f>
        <v>0</v>
      </c>
      <c r="KSM69" s="825">
        <f t="shared" ref="KSM69" si="28546">KSM60*$C$65*$C69</f>
        <v>0</v>
      </c>
      <c r="KSO69" s="825">
        <f t="shared" ref="KSO69" si="28547">KSO60*$C$65*$C69</f>
        <v>0</v>
      </c>
      <c r="KSQ69" s="825">
        <f t="shared" ref="KSQ69" si="28548">KSQ60*$C$65*$C69</f>
        <v>0</v>
      </c>
      <c r="KSS69" s="825">
        <f t="shared" ref="KSS69" si="28549">KSS60*$C$65*$C69</f>
        <v>0</v>
      </c>
      <c r="KSU69" s="825">
        <f t="shared" ref="KSU69" si="28550">KSU60*$C$65*$C69</f>
        <v>0</v>
      </c>
      <c r="KSW69" s="825">
        <f t="shared" ref="KSW69" si="28551">KSW60*$C$65*$C69</f>
        <v>0</v>
      </c>
      <c r="KSY69" s="825">
        <f t="shared" ref="KSY69" si="28552">KSY60*$C$65*$C69</f>
        <v>0</v>
      </c>
      <c r="KTA69" s="825">
        <f t="shared" ref="KTA69" si="28553">KTA60*$C$65*$C69</f>
        <v>0</v>
      </c>
      <c r="KTC69" s="825">
        <f t="shared" ref="KTC69" si="28554">KTC60*$C$65*$C69</f>
        <v>0</v>
      </c>
      <c r="KTE69" s="825">
        <f t="shared" ref="KTE69" si="28555">KTE60*$C$65*$C69</f>
        <v>0</v>
      </c>
      <c r="KTG69" s="825">
        <f t="shared" ref="KTG69" si="28556">KTG60*$C$65*$C69</f>
        <v>0</v>
      </c>
      <c r="KTI69" s="825">
        <f t="shared" ref="KTI69" si="28557">KTI60*$C$65*$C69</f>
        <v>0</v>
      </c>
      <c r="KTK69" s="825">
        <f t="shared" ref="KTK69" si="28558">KTK60*$C$65*$C69</f>
        <v>0</v>
      </c>
      <c r="KTM69" s="825">
        <f t="shared" ref="KTM69" si="28559">KTM60*$C$65*$C69</f>
        <v>0</v>
      </c>
      <c r="KTO69" s="825">
        <f t="shared" ref="KTO69" si="28560">KTO60*$C$65*$C69</f>
        <v>0</v>
      </c>
      <c r="KTQ69" s="825">
        <f t="shared" ref="KTQ69" si="28561">KTQ60*$C$65*$C69</f>
        <v>0</v>
      </c>
      <c r="KTS69" s="825">
        <f t="shared" ref="KTS69" si="28562">KTS60*$C$65*$C69</f>
        <v>0</v>
      </c>
      <c r="KTU69" s="825">
        <f t="shared" ref="KTU69" si="28563">KTU60*$C$65*$C69</f>
        <v>0</v>
      </c>
      <c r="KTW69" s="825">
        <f t="shared" ref="KTW69" si="28564">KTW60*$C$65*$C69</f>
        <v>0</v>
      </c>
      <c r="KTY69" s="825">
        <f t="shared" ref="KTY69" si="28565">KTY60*$C$65*$C69</f>
        <v>0</v>
      </c>
      <c r="KUA69" s="825">
        <f t="shared" ref="KUA69" si="28566">KUA60*$C$65*$C69</f>
        <v>0</v>
      </c>
      <c r="KUC69" s="825">
        <f t="shared" ref="KUC69" si="28567">KUC60*$C$65*$C69</f>
        <v>0</v>
      </c>
      <c r="KUE69" s="825">
        <f t="shared" ref="KUE69" si="28568">KUE60*$C$65*$C69</f>
        <v>0</v>
      </c>
      <c r="KUG69" s="825">
        <f t="shared" ref="KUG69" si="28569">KUG60*$C$65*$C69</f>
        <v>0</v>
      </c>
      <c r="KUI69" s="825">
        <f t="shared" ref="KUI69" si="28570">KUI60*$C$65*$C69</f>
        <v>0</v>
      </c>
      <c r="KUK69" s="825">
        <f t="shared" ref="KUK69" si="28571">KUK60*$C$65*$C69</f>
        <v>0</v>
      </c>
      <c r="KUM69" s="825">
        <f t="shared" ref="KUM69" si="28572">KUM60*$C$65*$C69</f>
        <v>0</v>
      </c>
      <c r="KUO69" s="825">
        <f t="shared" ref="KUO69" si="28573">KUO60*$C$65*$C69</f>
        <v>0</v>
      </c>
      <c r="KUQ69" s="825">
        <f t="shared" ref="KUQ69" si="28574">KUQ60*$C$65*$C69</f>
        <v>0</v>
      </c>
      <c r="KUS69" s="825">
        <f t="shared" ref="KUS69" si="28575">KUS60*$C$65*$C69</f>
        <v>0</v>
      </c>
      <c r="KUU69" s="825">
        <f t="shared" ref="KUU69" si="28576">KUU60*$C$65*$C69</f>
        <v>0</v>
      </c>
      <c r="KUW69" s="825">
        <f t="shared" ref="KUW69" si="28577">KUW60*$C$65*$C69</f>
        <v>0</v>
      </c>
      <c r="KUY69" s="825">
        <f t="shared" ref="KUY69" si="28578">KUY60*$C$65*$C69</f>
        <v>0</v>
      </c>
      <c r="KVA69" s="825">
        <f t="shared" ref="KVA69" si="28579">KVA60*$C$65*$C69</f>
        <v>0</v>
      </c>
      <c r="KVC69" s="825">
        <f t="shared" ref="KVC69" si="28580">KVC60*$C$65*$C69</f>
        <v>0</v>
      </c>
      <c r="KVE69" s="825">
        <f t="shared" ref="KVE69" si="28581">KVE60*$C$65*$C69</f>
        <v>0</v>
      </c>
      <c r="KVG69" s="825">
        <f t="shared" ref="KVG69" si="28582">KVG60*$C$65*$C69</f>
        <v>0</v>
      </c>
      <c r="KVI69" s="825">
        <f t="shared" ref="KVI69" si="28583">KVI60*$C$65*$C69</f>
        <v>0</v>
      </c>
      <c r="KVK69" s="825">
        <f t="shared" ref="KVK69" si="28584">KVK60*$C$65*$C69</f>
        <v>0</v>
      </c>
      <c r="KVM69" s="825">
        <f t="shared" ref="KVM69" si="28585">KVM60*$C$65*$C69</f>
        <v>0</v>
      </c>
      <c r="KVO69" s="825">
        <f t="shared" ref="KVO69" si="28586">KVO60*$C$65*$C69</f>
        <v>0</v>
      </c>
      <c r="KVQ69" s="825">
        <f t="shared" ref="KVQ69" si="28587">KVQ60*$C$65*$C69</f>
        <v>0</v>
      </c>
      <c r="KVS69" s="825">
        <f t="shared" ref="KVS69" si="28588">KVS60*$C$65*$C69</f>
        <v>0</v>
      </c>
      <c r="KVU69" s="825">
        <f t="shared" ref="KVU69" si="28589">KVU60*$C$65*$C69</f>
        <v>0</v>
      </c>
      <c r="KVW69" s="825">
        <f t="shared" ref="KVW69" si="28590">KVW60*$C$65*$C69</f>
        <v>0</v>
      </c>
      <c r="KVY69" s="825">
        <f t="shared" ref="KVY69" si="28591">KVY60*$C$65*$C69</f>
        <v>0</v>
      </c>
      <c r="KWA69" s="825">
        <f t="shared" ref="KWA69" si="28592">KWA60*$C$65*$C69</f>
        <v>0</v>
      </c>
      <c r="KWC69" s="825">
        <f t="shared" ref="KWC69" si="28593">KWC60*$C$65*$C69</f>
        <v>0</v>
      </c>
      <c r="KWE69" s="825">
        <f t="shared" ref="KWE69" si="28594">KWE60*$C$65*$C69</f>
        <v>0</v>
      </c>
      <c r="KWG69" s="825">
        <f t="shared" ref="KWG69" si="28595">KWG60*$C$65*$C69</f>
        <v>0</v>
      </c>
      <c r="KWI69" s="825">
        <f t="shared" ref="KWI69" si="28596">KWI60*$C$65*$C69</f>
        <v>0</v>
      </c>
      <c r="KWK69" s="825">
        <f t="shared" ref="KWK69" si="28597">KWK60*$C$65*$C69</f>
        <v>0</v>
      </c>
      <c r="KWM69" s="825">
        <f t="shared" ref="KWM69" si="28598">KWM60*$C$65*$C69</f>
        <v>0</v>
      </c>
      <c r="KWO69" s="825">
        <f t="shared" ref="KWO69" si="28599">KWO60*$C$65*$C69</f>
        <v>0</v>
      </c>
      <c r="KWQ69" s="825">
        <f t="shared" ref="KWQ69" si="28600">KWQ60*$C$65*$C69</f>
        <v>0</v>
      </c>
      <c r="KWS69" s="825">
        <f t="shared" ref="KWS69" si="28601">KWS60*$C$65*$C69</f>
        <v>0</v>
      </c>
      <c r="KWU69" s="825">
        <f t="shared" ref="KWU69" si="28602">KWU60*$C$65*$C69</f>
        <v>0</v>
      </c>
      <c r="KWW69" s="825">
        <f t="shared" ref="KWW69" si="28603">KWW60*$C$65*$C69</f>
        <v>0</v>
      </c>
      <c r="KWY69" s="825">
        <f t="shared" ref="KWY69" si="28604">KWY60*$C$65*$C69</f>
        <v>0</v>
      </c>
      <c r="KXA69" s="825">
        <f t="shared" ref="KXA69" si="28605">KXA60*$C$65*$C69</f>
        <v>0</v>
      </c>
      <c r="KXC69" s="825">
        <f t="shared" ref="KXC69" si="28606">KXC60*$C$65*$C69</f>
        <v>0</v>
      </c>
      <c r="KXE69" s="825">
        <f t="shared" ref="KXE69" si="28607">KXE60*$C$65*$C69</f>
        <v>0</v>
      </c>
      <c r="KXG69" s="825">
        <f t="shared" ref="KXG69" si="28608">KXG60*$C$65*$C69</f>
        <v>0</v>
      </c>
      <c r="KXI69" s="825">
        <f t="shared" ref="KXI69" si="28609">KXI60*$C$65*$C69</f>
        <v>0</v>
      </c>
      <c r="KXK69" s="825">
        <f t="shared" ref="KXK69" si="28610">KXK60*$C$65*$C69</f>
        <v>0</v>
      </c>
      <c r="KXM69" s="825">
        <f t="shared" ref="KXM69" si="28611">KXM60*$C$65*$C69</f>
        <v>0</v>
      </c>
      <c r="KXO69" s="825">
        <f t="shared" ref="KXO69" si="28612">KXO60*$C$65*$C69</f>
        <v>0</v>
      </c>
      <c r="KXQ69" s="825">
        <f t="shared" ref="KXQ69" si="28613">KXQ60*$C$65*$C69</f>
        <v>0</v>
      </c>
      <c r="KXS69" s="825">
        <f t="shared" ref="KXS69" si="28614">KXS60*$C$65*$C69</f>
        <v>0</v>
      </c>
      <c r="KXU69" s="825">
        <f t="shared" ref="KXU69" si="28615">KXU60*$C$65*$C69</f>
        <v>0</v>
      </c>
      <c r="KXW69" s="825">
        <f t="shared" ref="KXW69" si="28616">KXW60*$C$65*$C69</f>
        <v>0</v>
      </c>
      <c r="KXY69" s="825">
        <f t="shared" ref="KXY69" si="28617">KXY60*$C$65*$C69</f>
        <v>0</v>
      </c>
      <c r="KYA69" s="825">
        <f t="shared" ref="KYA69" si="28618">KYA60*$C$65*$C69</f>
        <v>0</v>
      </c>
      <c r="KYC69" s="825">
        <f t="shared" ref="KYC69" si="28619">KYC60*$C$65*$C69</f>
        <v>0</v>
      </c>
      <c r="KYE69" s="825">
        <f t="shared" ref="KYE69" si="28620">KYE60*$C$65*$C69</f>
        <v>0</v>
      </c>
      <c r="KYG69" s="825">
        <f t="shared" ref="KYG69" si="28621">KYG60*$C$65*$C69</f>
        <v>0</v>
      </c>
      <c r="KYI69" s="825">
        <f t="shared" ref="KYI69" si="28622">KYI60*$C$65*$C69</f>
        <v>0</v>
      </c>
      <c r="KYK69" s="825">
        <f t="shared" ref="KYK69" si="28623">KYK60*$C$65*$C69</f>
        <v>0</v>
      </c>
      <c r="KYM69" s="825">
        <f t="shared" ref="KYM69" si="28624">KYM60*$C$65*$C69</f>
        <v>0</v>
      </c>
      <c r="KYO69" s="825">
        <f t="shared" ref="KYO69" si="28625">KYO60*$C$65*$C69</f>
        <v>0</v>
      </c>
      <c r="KYQ69" s="825">
        <f t="shared" ref="KYQ69" si="28626">KYQ60*$C$65*$C69</f>
        <v>0</v>
      </c>
      <c r="KYS69" s="825">
        <f t="shared" ref="KYS69" si="28627">KYS60*$C$65*$C69</f>
        <v>0</v>
      </c>
      <c r="KYU69" s="825">
        <f t="shared" ref="KYU69" si="28628">KYU60*$C$65*$C69</f>
        <v>0</v>
      </c>
      <c r="KYW69" s="825">
        <f t="shared" ref="KYW69" si="28629">KYW60*$C$65*$C69</f>
        <v>0</v>
      </c>
      <c r="KYY69" s="825">
        <f t="shared" ref="KYY69" si="28630">KYY60*$C$65*$C69</f>
        <v>0</v>
      </c>
      <c r="KZA69" s="825">
        <f t="shared" ref="KZA69" si="28631">KZA60*$C$65*$C69</f>
        <v>0</v>
      </c>
      <c r="KZC69" s="825">
        <f t="shared" ref="KZC69" si="28632">KZC60*$C$65*$C69</f>
        <v>0</v>
      </c>
      <c r="KZE69" s="825">
        <f t="shared" ref="KZE69" si="28633">KZE60*$C$65*$C69</f>
        <v>0</v>
      </c>
      <c r="KZG69" s="825">
        <f t="shared" ref="KZG69" si="28634">KZG60*$C$65*$C69</f>
        <v>0</v>
      </c>
      <c r="KZI69" s="825">
        <f t="shared" ref="KZI69" si="28635">KZI60*$C$65*$C69</f>
        <v>0</v>
      </c>
      <c r="KZK69" s="825">
        <f t="shared" ref="KZK69" si="28636">KZK60*$C$65*$C69</f>
        <v>0</v>
      </c>
      <c r="KZM69" s="825">
        <f t="shared" ref="KZM69" si="28637">KZM60*$C$65*$C69</f>
        <v>0</v>
      </c>
      <c r="KZO69" s="825">
        <f t="shared" ref="KZO69" si="28638">KZO60*$C$65*$C69</f>
        <v>0</v>
      </c>
      <c r="KZQ69" s="825">
        <f t="shared" ref="KZQ69" si="28639">KZQ60*$C$65*$C69</f>
        <v>0</v>
      </c>
      <c r="KZS69" s="825">
        <f t="shared" ref="KZS69" si="28640">KZS60*$C$65*$C69</f>
        <v>0</v>
      </c>
      <c r="KZU69" s="825">
        <f t="shared" ref="KZU69" si="28641">KZU60*$C$65*$C69</f>
        <v>0</v>
      </c>
      <c r="KZW69" s="825">
        <f t="shared" ref="KZW69" si="28642">KZW60*$C$65*$C69</f>
        <v>0</v>
      </c>
      <c r="KZY69" s="825">
        <f t="shared" ref="KZY69" si="28643">KZY60*$C$65*$C69</f>
        <v>0</v>
      </c>
      <c r="LAA69" s="825">
        <f t="shared" ref="LAA69" si="28644">LAA60*$C$65*$C69</f>
        <v>0</v>
      </c>
      <c r="LAC69" s="825">
        <f t="shared" ref="LAC69" si="28645">LAC60*$C$65*$C69</f>
        <v>0</v>
      </c>
      <c r="LAE69" s="825">
        <f t="shared" ref="LAE69" si="28646">LAE60*$C$65*$C69</f>
        <v>0</v>
      </c>
      <c r="LAG69" s="825">
        <f t="shared" ref="LAG69" si="28647">LAG60*$C$65*$C69</f>
        <v>0</v>
      </c>
      <c r="LAI69" s="825">
        <f t="shared" ref="LAI69" si="28648">LAI60*$C$65*$C69</f>
        <v>0</v>
      </c>
      <c r="LAK69" s="825">
        <f t="shared" ref="LAK69" si="28649">LAK60*$C$65*$C69</f>
        <v>0</v>
      </c>
      <c r="LAM69" s="825">
        <f t="shared" ref="LAM69" si="28650">LAM60*$C$65*$C69</f>
        <v>0</v>
      </c>
      <c r="LAO69" s="825">
        <f t="shared" ref="LAO69" si="28651">LAO60*$C$65*$C69</f>
        <v>0</v>
      </c>
      <c r="LAQ69" s="825">
        <f t="shared" ref="LAQ69" si="28652">LAQ60*$C$65*$C69</f>
        <v>0</v>
      </c>
      <c r="LAS69" s="825">
        <f t="shared" ref="LAS69" si="28653">LAS60*$C$65*$C69</f>
        <v>0</v>
      </c>
      <c r="LAU69" s="825">
        <f t="shared" ref="LAU69" si="28654">LAU60*$C$65*$C69</f>
        <v>0</v>
      </c>
      <c r="LAW69" s="825">
        <f t="shared" ref="LAW69" si="28655">LAW60*$C$65*$C69</f>
        <v>0</v>
      </c>
      <c r="LAY69" s="825">
        <f t="shared" ref="LAY69" si="28656">LAY60*$C$65*$C69</f>
        <v>0</v>
      </c>
      <c r="LBA69" s="825">
        <f t="shared" ref="LBA69" si="28657">LBA60*$C$65*$C69</f>
        <v>0</v>
      </c>
      <c r="LBC69" s="825">
        <f t="shared" ref="LBC69" si="28658">LBC60*$C$65*$C69</f>
        <v>0</v>
      </c>
      <c r="LBE69" s="825">
        <f t="shared" ref="LBE69" si="28659">LBE60*$C$65*$C69</f>
        <v>0</v>
      </c>
      <c r="LBG69" s="825">
        <f t="shared" ref="LBG69" si="28660">LBG60*$C$65*$C69</f>
        <v>0</v>
      </c>
      <c r="LBI69" s="825">
        <f t="shared" ref="LBI69" si="28661">LBI60*$C$65*$C69</f>
        <v>0</v>
      </c>
      <c r="LBK69" s="825">
        <f t="shared" ref="LBK69" si="28662">LBK60*$C$65*$C69</f>
        <v>0</v>
      </c>
      <c r="LBM69" s="825">
        <f t="shared" ref="LBM69" si="28663">LBM60*$C$65*$C69</f>
        <v>0</v>
      </c>
      <c r="LBO69" s="825">
        <f t="shared" ref="LBO69" si="28664">LBO60*$C$65*$C69</f>
        <v>0</v>
      </c>
      <c r="LBQ69" s="825">
        <f t="shared" ref="LBQ69" si="28665">LBQ60*$C$65*$C69</f>
        <v>0</v>
      </c>
      <c r="LBS69" s="825">
        <f t="shared" ref="LBS69" si="28666">LBS60*$C$65*$C69</f>
        <v>0</v>
      </c>
      <c r="LBU69" s="825">
        <f t="shared" ref="LBU69" si="28667">LBU60*$C$65*$C69</f>
        <v>0</v>
      </c>
      <c r="LBW69" s="825">
        <f t="shared" ref="LBW69" si="28668">LBW60*$C$65*$C69</f>
        <v>0</v>
      </c>
      <c r="LBY69" s="825">
        <f t="shared" ref="LBY69" si="28669">LBY60*$C$65*$C69</f>
        <v>0</v>
      </c>
      <c r="LCA69" s="825">
        <f t="shared" ref="LCA69" si="28670">LCA60*$C$65*$C69</f>
        <v>0</v>
      </c>
      <c r="LCC69" s="825">
        <f t="shared" ref="LCC69" si="28671">LCC60*$C$65*$C69</f>
        <v>0</v>
      </c>
      <c r="LCE69" s="825">
        <f t="shared" ref="LCE69" si="28672">LCE60*$C$65*$C69</f>
        <v>0</v>
      </c>
      <c r="LCG69" s="825">
        <f t="shared" ref="LCG69" si="28673">LCG60*$C$65*$C69</f>
        <v>0</v>
      </c>
      <c r="LCI69" s="825">
        <f t="shared" ref="LCI69" si="28674">LCI60*$C$65*$C69</f>
        <v>0</v>
      </c>
      <c r="LCK69" s="825">
        <f t="shared" ref="LCK69" si="28675">LCK60*$C$65*$C69</f>
        <v>0</v>
      </c>
      <c r="LCM69" s="825">
        <f t="shared" ref="LCM69" si="28676">LCM60*$C$65*$C69</f>
        <v>0</v>
      </c>
      <c r="LCO69" s="825">
        <f t="shared" ref="LCO69" si="28677">LCO60*$C$65*$C69</f>
        <v>0</v>
      </c>
      <c r="LCQ69" s="825">
        <f t="shared" ref="LCQ69" si="28678">LCQ60*$C$65*$C69</f>
        <v>0</v>
      </c>
      <c r="LCS69" s="825">
        <f t="shared" ref="LCS69" si="28679">LCS60*$C$65*$C69</f>
        <v>0</v>
      </c>
      <c r="LCU69" s="825">
        <f t="shared" ref="LCU69" si="28680">LCU60*$C$65*$C69</f>
        <v>0</v>
      </c>
      <c r="LCW69" s="825">
        <f t="shared" ref="LCW69" si="28681">LCW60*$C$65*$C69</f>
        <v>0</v>
      </c>
      <c r="LCY69" s="825">
        <f t="shared" ref="LCY69" si="28682">LCY60*$C$65*$C69</f>
        <v>0</v>
      </c>
      <c r="LDA69" s="825">
        <f t="shared" ref="LDA69" si="28683">LDA60*$C$65*$C69</f>
        <v>0</v>
      </c>
      <c r="LDC69" s="825">
        <f t="shared" ref="LDC69" si="28684">LDC60*$C$65*$C69</f>
        <v>0</v>
      </c>
      <c r="LDE69" s="825">
        <f t="shared" ref="LDE69" si="28685">LDE60*$C$65*$C69</f>
        <v>0</v>
      </c>
      <c r="LDG69" s="825">
        <f t="shared" ref="LDG69" si="28686">LDG60*$C$65*$C69</f>
        <v>0</v>
      </c>
      <c r="LDI69" s="825">
        <f t="shared" ref="LDI69" si="28687">LDI60*$C$65*$C69</f>
        <v>0</v>
      </c>
      <c r="LDK69" s="825">
        <f t="shared" ref="LDK69" si="28688">LDK60*$C$65*$C69</f>
        <v>0</v>
      </c>
      <c r="LDM69" s="825">
        <f t="shared" ref="LDM69" si="28689">LDM60*$C$65*$C69</f>
        <v>0</v>
      </c>
      <c r="LDO69" s="825">
        <f t="shared" ref="LDO69" si="28690">LDO60*$C$65*$C69</f>
        <v>0</v>
      </c>
      <c r="LDQ69" s="825">
        <f t="shared" ref="LDQ69" si="28691">LDQ60*$C$65*$C69</f>
        <v>0</v>
      </c>
      <c r="LDS69" s="825">
        <f t="shared" ref="LDS69" si="28692">LDS60*$C$65*$C69</f>
        <v>0</v>
      </c>
      <c r="LDU69" s="825">
        <f t="shared" ref="LDU69" si="28693">LDU60*$C$65*$C69</f>
        <v>0</v>
      </c>
      <c r="LDW69" s="825">
        <f t="shared" ref="LDW69" si="28694">LDW60*$C$65*$C69</f>
        <v>0</v>
      </c>
      <c r="LDY69" s="825">
        <f t="shared" ref="LDY69" si="28695">LDY60*$C$65*$C69</f>
        <v>0</v>
      </c>
      <c r="LEA69" s="825">
        <f t="shared" ref="LEA69" si="28696">LEA60*$C$65*$C69</f>
        <v>0</v>
      </c>
      <c r="LEC69" s="825">
        <f t="shared" ref="LEC69" si="28697">LEC60*$C$65*$C69</f>
        <v>0</v>
      </c>
      <c r="LEE69" s="825">
        <f t="shared" ref="LEE69" si="28698">LEE60*$C$65*$C69</f>
        <v>0</v>
      </c>
      <c r="LEG69" s="825">
        <f t="shared" ref="LEG69" si="28699">LEG60*$C$65*$C69</f>
        <v>0</v>
      </c>
      <c r="LEI69" s="825">
        <f t="shared" ref="LEI69" si="28700">LEI60*$C$65*$C69</f>
        <v>0</v>
      </c>
      <c r="LEK69" s="825">
        <f t="shared" ref="LEK69" si="28701">LEK60*$C$65*$C69</f>
        <v>0</v>
      </c>
      <c r="LEM69" s="825">
        <f t="shared" ref="LEM69" si="28702">LEM60*$C$65*$C69</f>
        <v>0</v>
      </c>
      <c r="LEO69" s="825">
        <f t="shared" ref="LEO69" si="28703">LEO60*$C$65*$C69</f>
        <v>0</v>
      </c>
      <c r="LEQ69" s="825">
        <f t="shared" ref="LEQ69" si="28704">LEQ60*$C$65*$C69</f>
        <v>0</v>
      </c>
      <c r="LES69" s="825">
        <f t="shared" ref="LES69" si="28705">LES60*$C$65*$C69</f>
        <v>0</v>
      </c>
      <c r="LEU69" s="825">
        <f t="shared" ref="LEU69" si="28706">LEU60*$C$65*$C69</f>
        <v>0</v>
      </c>
      <c r="LEW69" s="825">
        <f t="shared" ref="LEW69" si="28707">LEW60*$C$65*$C69</f>
        <v>0</v>
      </c>
      <c r="LEY69" s="825">
        <f t="shared" ref="LEY69" si="28708">LEY60*$C$65*$C69</f>
        <v>0</v>
      </c>
      <c r="LFA69" s="825">
        <f t="shared" ref="LFA69" si="28709">LFA60*$C$65*$C69</f>
        <v>0</v>
      </c>
      <c r="LFC69" s="825">
        <f t="shared" ref="LFC69" si="28710">LFC60*$C$65*$C69</f>
        <v>0</v>
      </c>
      <c r="LFE69" s="825">
        <f t="shared" ref="LFE69" si="28711">LFE60*$C$65*$C69</f>
        <v>0</v>
      </c>
      <c r="LFG69" s="825">
        <f t="shared" ref="LFG69" si="28712">LFG60*$C$65*$C69</f>
        <v>0</v>
      </c>
      <c r="LFI69" s="825">
        <f t="shared" ref="LFI69" si="28713">LFI60*$C$65*$C69</f>
        <v>0</v>
      </c>
      <c r="LFK69" s="825">
        <f t="shared" ref="LFK69" si="28714">LFK60*$C$65*$C69</f>
        <v>0</v>
      </c>
      <c r="LFM69" s="825">
        <f t="shared" ref="LFM69" si="28715">LFM60*$C$65*$C69</f>
        <v>0</v>
      </c>
      <c r="LFO69" s="825">
        <f t="shared" ref="LFO69" si="28716">LFO60*$C$65*$C69</f>
        <v>0</v>
      </c>
      <c r="LFQ69" s="825">
        <f t="shared" ref="LFQ69" si="28717">LFQ60*$C$65*$C69</f>
        <v>0</v>
      </c>
      <c r="LFS69" s="825">
        <f t="shared" ref="LFS69" si="28718">LFS60*$C$65*$C69</f>
        <v>0</v>
      </c>
      <c r="LFU69" s="825">
        <f t="shared" ref="LFU69" si="28719">LFU60*$C$65*$C69</f>
        <v>0</v>
      </c>
      <c r="LFW69" s="825">
        <f t="shared" ref="LFW69" si="28720">LFW60*$C$65*$C69</f>
        <v>0</v>
      </c>
      <c r="LFY69" s="825">
        <f t="shared" ref="LFY69" si="28721">LFY60*$C$65*$C69</f>
        <v>0</v>
      </c>
      <c r="LGA69" s="825">
        <f t="shared" ref="LGA69" si="28722">LGA60*$C$65*$C69</f>
        <v>0</v>
      </c>
      <c r="LGC69" s="825">
        <f t="shared" ref="LGC69" si="28723">LGC60*$C$65*$C69</f>
        <v>0</v>
      </c>
      <c r="LGE69" s="825">
        <f t="shared" ref="LGE69" si="28724">LGE60*$C$65*$C69</f>
        <v>0</v>
      </c>
      <c r="LGG69" s="825">
        <f t="shared" ref="LGG69" si="28725">LGG60*$C$65*$C69</f>
        <v>0</v>
      </c>
      <c r="LGI69" s="825">
        <f t="shared" ref="LGI69" si="28726">LGI60*$C$65*$C69</f>
        <v>0</v>
      </c>
      <c r="LGK69" s="825">
        <f t="shared" ref="LGK69" si="28727">LGK60*$C$65*$C69</f>
        <v>0</v>
      </c>
      <c r="LGM69" s="825">
        <f t="shared" ref="LGM69" si="28728">LGM60*$C$65*$C69</f>
        <v>0</v>
      </c>
      <c r="LGO69" s="825">
        <f t="shared" ref="LGO69" si="28729">LGO60*$C$65*$C69</f>
        <v>0</v>
      </c>
      <c r="LGQ69" s="825">
        <f t="shared" ref="LGQ69" si="28730">LGQ60*$C$65*$C69</f>
        <v>0</v>
      </c>
      <c r="LGS69" s="825">
        <f t="shared" ref="LGS69" si="28731">LGS60*$C$65*$C69</f>
        <v>0</v>
      </c>
      <c r="LGU69" s="825">
        <f t="shared" ref="LGU69" si="28732">LGU60*$C$65*$C69</f>
        <v>0</v>
      </c>
      <c r="LGW69" s="825">
        <f t="shared" ref="LGW69" si="28733">LGW60*$C$65*$C69</f>
        <v>0</v>
      </c>
      <c r="LGY69" s="825">
        <f t="shared" ref="LGY69" si="28734">LGY60*$C$65*$C69</f>
        <v>0</v>
      </c>
      <c r="LHA69" s="825">
        <f t="shared" ref="LHA69" si="28735">LHA60*$C$65*$C69</f>
        <v>0</v>
      </c>
      <c r="LHC69" s="825">
        <f t="shared" ref="LHC69" si="28736">LHC60*$C$65*$C69</f>
        <v>0</v>
      </c>
      <c r="LHE69" s="825">
        <f t="shared" ref="LHE69" si="28737">LHE60*$C$65*$C69</f>
        <v>0</v>
      </c>
      <c r="LHG69" s="825">
        <f t="shared" ref="LHG69" si="28738">LHG60*$C$65*$C69</f>
        <v>0</v>
      </c>
      <c r="LHI69" s="825">
        <f t="shared" ref="LHI69" si="28739">LHI60*$C$65*$C69</f>
        <v>0</v>
      </c>
      <c r="LHK69" s="825">
        <f t="shared" ref="LHK69" si="28740">LHK60*$C$65*$C69</f>
        <v>0</v>
      </c>
      <c r="LHM69" s="825">
        <f t="shared" ref="LHM69" si="28741">LHM60*$C$65*$C69</f>
        <v>0</v>
      </c>
      <c r="LHO69" s="825">
        <f t="shared" ref="LHO69" si="28742">LHO60*$C$65*$C69</f>
        <v>0</v>
      </c>
      <c r="LHQ69" s="825">
        <f t="shared" ref="LHQ69" si="28743">LHQ60*$C$65*$C69</f>
        <v>0</v>
      </c>
      <c r="LHS69" s="825">
        <f t="shared" ref="LHS69" si="28744">LHS60*$C$65*$C69</f>
        <v>0</v>
      </c>
      <c r="LHU69" s="825">
        <f t="shared" ref="LHU69" si="28745">LHU60*$C$65*$C69</f>
        <v>0</v>
      </c>
      <c r="LHW69" s="825">
        <f t="shared" ref="LHW69" si="28746">LHW60*$C$65*$C69</f>
        <v>0</v>
      </c>
      <c r="LHY69" s="825">
        <f t="shared" ref="LHY69" si="28747">LHY60*$C$65*$C69</f>
        <v>0</v>
      </c>
      <c r="LIA69" s="825">
        <f t="shared" ref="LIA69" si="28748">LIA60*$C$65*$C69</f>
        <v>0</v>
      </c>
      <c r="LIC69" s="825">
        <f t="shared" ref="LIC69" si="28749">LIC60*$C$65*$C69</f>
        <v>0</v>
      </c>
      <c r="LIE69" s="825">
        <f t="shared" ref="LIE69" si="28750">LIE60*$C$65*$C69</f>
        <v>0</v>
      </c>
      <c r="LIG69" s="825">
        <f t="shared" ref="LIG69" si="28751">LIG60*$C$65*$C69</f>
        <v>0</v>
      </c>
      <c r="LII69" s="825">
        <f t="shared" ref="LII69" si="28752">LII60*$C$65*$C69</f>
        <v>0</v>
      </c>
      <c r="LIK69" s="825">
        <f t="shared" ref="LIK69" si="28753">LIK60*$C$65*$C69</f>
        <v>0</v>
      </c>
      <c r="LIM69" s="825">
        <f t="shared" ref="LIM69" si="28754">LIM60*$C$65*$C69</f>
        <v>0</v>
      </c>
      <c r="LIO69" s="825">
        <f t="shared" ref="LIO69" si="28755">LIO60*$C$65*$C69</f>
        <v>0</v>
      </c>
      <c r="LIQ69" s="825">
        <f t="shared" ref="LIQ69" si="28756">LIQ60*$C$65*$C69</f>
        <v>0</v>
      </c>
      <c r="LIS69" s="825">
        <f t="shared" ref="LIS69" si="28757">LIS60*$C$65*$C69</f>
        <v>0</v>
      </c>
      <c r="LIU69" s="825">
        <f t="shared" ref="LIU69" si="28758">LIU60*$C$65*$C69</f>
        <v>0</v>
      </c>
      <c r="LIW69" s="825">
        <f t="shared" ref="LIW69" si="28759">LIW60*$C$65*$C69</f>
        <v>0</v>
      </c>
      <c r="LIY69" s="825">
        <f t="shared" ref="LIY69" si="28760">LIY60*$C$65*$C69</f>
        <v>0</v>
      </c>
      <c r="LJA69" s="825">
        <f t="shared" ref="LJA69" si="28761">LJA60*$C$65*$C69</f>
        <v>0</v>
      </c>
      <c r="LJC69" s="825">
        <f t="shared" ref="LJC69" si="28762">LJC60*$C$65*$C69</f>
        <v>0</v>
      </c>
      <c r="LJE69" s="825">
        <f t="shared" ref="LJE69" si="28763">LJE60*$C$65*$C69</f>
        <v>0</v>
      </c>
      <c r="LJG69" s="825">
        <f t="shared" ref="LJG69" si="28764">LJG60*$C$65*$C69</f>
        <v>0</v>
      </c>
      <c r="LJI69" s="825">
        <f t="shared" ref="LJI69" si="28765">LJI60*$C$65*$C69</f>
        <v>0</v>
      </c>
      <c r="LJK69" s="825">
        <f t="shared" ref="LJK69" si="28766">LJK60*$C$65*$C69</f>
        <v>0</v>
      </c>
      <c r="LJM69" s="825">
        <f t="shared" ref="LJM69" si="28767">LJM60*$C$65*$C69</f>
        <v>0</v>
      </c>
      <c r="LJO69" s="825">
        <f t="shared" ref="LJO69" si="28768">LJO60*$C$65*$C69</f>
        <v>0</v>
      </c>
      <c r="LJQ69" s="825">
        <f t="shared" ref="LJQ69" si="28769">LJQ60*$C$65*$C69</f>
        <v>0</v>
      </c>
      <c r="LJS69" s="825">
        <f t="shared" ref="LJS69" si="28770">LJS60*$C$65*$C69</f>
        <v>0</v>
      </c>
      <c r="LJU69" s="825">
        <f t="shared" ref="LJU69" si="28771">LJU60*$C$65*$C69</f>
        <v>0</v>
      </c>
      <c r="LJW69" s="825">
        <f t="shared" ref="LJW69" si="28772">LJW60*$C$65*$C69</f>
        <v>0</v>
      </c>
      <c r="LJY69" s="825">
        <f t="shared" ref="LJY69" si="28773">LJY60*$C$65*$C69</f>
        <v>0</v>
      </c>
      <c r="LKA69" s="825">
        <f t="shared" ref="LKA69" si="28774">LKA60*$C$65*$C69</f>
        <v>0</v>
      </c>
      <c r="LKC69" s="825">
        <f t="shared" ref="LKC69" si="28775">LKC60*$C$65*$C69</f>
        <v>0</v>
      </c>
      <c r="LKE69" s="825">
        <f t="shared" ref="LKE69" si="28776">LKE60*$C$65*$C69</f>
        <v>0</v>
      </c>
      <c r="LKG69" s="825">
        <f t="shared" ref="LKG69" si="28777">LKG60*$C$65*$C69</f>
        <v>0</v>
      </c>
      <c r="LKI69" s="825">
        <f t="shared" ref="LKI69" si="28778">LKI60*$C$65*$C69</f>
        <v>0</v>
      </c>
      <c r="LKK69" s="825">
        <f t="shared" ref="LKK69" si="28779">LKK60*$C$65*$C69</f>
        <v>0</v>
      </c>
      <c r="LKM69" s="825">
        <f t="shared" ref="LKM69" si="28780">LKM60*$C$65*$C69</f>
        <v>0</v>
      </c>
      <c r="LKO69" s="825">
        <f t="shared" ref="LKO69" si="28781">LKO60*$C$65*$C69</f>
        <v>0</v>
      </c>
      <c r="LKQ69" s="825">
        <f t="shared" ref="LKQ69" si="28782">LKQ60*$C$65*$C69</f>
        <v>0</v>
      </c>
      <c r="LKS69" s="825">
        <f t="shared" ref="LKS69" si="28783">LKS60*$C$65*$C69</f>
        <v>0</v>
      </c>
      <c r="LKU69" s="825">
        <f t="shared" ref="LKU69" si="28784">LKU60*$C$65*$C69</f>
        <v>0</v>
      </c>
      <c r="LKW69" s="825">
        <f t="shared" ref="LKW69" si="28785">LKW60*$C$65*$C69</f>
        <v>0</v>
      </c>
      <c r="LKY69" s="825">
        <f t="shared" ref="LKY69" si="28786">LKY60*$C$65*$C69</f>
        <v>0</v>
      </c>
      <c r="LLA69" s="825">
        <f t="shared" ref="LLA69" si="28787">LLA60*$C$65*$C69</f>
        <v>0</v>
      </c>
      <c r="LLC69" s="825">
        <f t="shared" ref="LLC69" si="28788">LLC60*$C$65*$C69</f>
        <v>0</v>
      </c>
      <c r="LLE69" s="825">
        <f t="shared" ref="LLE69" si="28789">LLE60*$C$65*$C69</f>
        <v>0</v>
      </c>
      <c r="LLG69" s="825">
        <f t="shared" ref="LLG69" si="28790">LLG60*$C$65*$C69</f>
        <v>0</v>
      </c>
      <c r="LLI69" s="825">
        <f t="shared" ref="LLI69" si="28791">LLI60*$C$65*$C69</f>
        <v>0</v>
      </c>
      <c r="LLK69" s="825">
        <f t="shared" ref="LLK69" si="28792">LLK60*$C$65*$C69</f>
        <v>0</v>
      </c>
      <c r="LLM69" s="825">
        <f t="shared" ref="LLM69" si="28793">LLM60*$C$65*$C69</f>
        <v>0</v>
      </c>
      <c r="LLO69" s="825">
        <f t="shared" ref="LLO69" si="28794">LLO60*$C$65*$C69</f>
        <v>0</v>
      </c>
      <c r="LLQ69" s="825">
        <f t="shared" ref="LLQ69" si="28795">LLQ60*$C$65*$C69</f>
        <v>0</v>
      </c>
      <c r="LLS69" s="825">
        <f t="shared" ref="LLS69" si="28796">LLS60*$C$65*$C69</f>
        <v>0</v>
      </c>
      <c r="LLU69" s="825">
        <f t="shared" ref="LLU69" si="28797">LLU60*$C$65*$C69</f>
        <v>0</v>
      </c>
      <c r="LLW69" s="825">
        <f t="shared" ref="LLW69" si="28798">LLW60*$C$65*$C69</f>
        <v>0</v>
      </c>
      <c r="LLY69" s="825">
        <f t="shared" ref="LLY69" si="28799">LLY60*$C$65*$C69</f>
        <v>0</v>
      </c>
      <c r="LMA69" s="825">
        <f t="shared" ref="LMA69" si="28800">LMA60*$C$65*$C69</f>
        <v>0</v>
      </c>
      <c r="LMC69" s="825">
        <f t="shared" ref="LMC69" si="28801">LMC60*$C$65*$C69</f>
        <v>0</v>
      </c>
      <c r="LME69" s="825">
        <f t="shared" ref="LME69" si="28802">LME60*$C$65*$C69</f>
        <v>0</v>
      </c>
      <c r="LMG69" s="825">
        <f t="shared" ref="LMG69" si="28803">LMG60*$C$65*$C69</f>
        <v>0</v>
      </c>
      <c r="LMI69" s="825">
        <f t="shared" ref="LMI69" si="28804">LMI60*$C$65*$C69</f>
        <v>0</v>
      </c>
      <c r="LMK69" s="825">
        <f t="shared" ref="LMK69" si="28805">LMK60*$C$65*$C69</f>
        <v>0</v>
      </c>
      <c r="LMM69" s="825">
        <f t="shared" ref="LMM69" si="28806">LMM60*$C$65*$C69</f>
        <v>0</v>
      </c>
      <c r="LMO69" s="825">
        <f t="shared" ref="LMO69" si="28807">LMO60*$C$65*$C69</f>
        <v>0</v>
      </c>
      <c r="LMQ69" s="825">
        <f t="shared" ref="LMQ69" si="28808">LMQ60*$C$65*$C69</f>
        <v>0</v>
      </c>
      <c r="LMS69" s="825">
        <f t="shared" ref="LMS69" si="28809">LMS60*$C$65*$C69</f>
        <v>0</v>
      </c>
      <c r="LMU69" s="825">
        <f t="shared" ref="LMU69" si="28810">LMU60*$C$65*$C69</f>
        <v>0</v>
      </c>
      <c r="LMW69" s="825">
        <f t="shared" ref="LMW69" si="28811">LMW60*$C$65*$C69</f>
        <v>0</v>
      </c>
      <c r="LMY69" s="825">
        <f t="shared" ref="LMY69" si="28812">LMY60*$C$65*$C69</f>
        <v>0</v>
      </c>
      <c r="LNA69" s="825">
        <f t="shared" ref="LNA69" si="28813">LNA60*$C$65*$C69</f>
        <v>0</v>
      </c>
      <c r="LNC69" s="825">
        <f t="shared" ref="LNC69" si="28814">LNC60*$C$65*$C69</f>
        <v>0</v>
      </c>
      <c r="LNE69" s="825">
        <f t="shared" ref="LNE69" si="28815">LNE60*$C$65*$C69</f>
        <v>0</v>
      </c>
      <c r="LNG69" s="825">
        <f t="shared" ref="LNG69" si="28816">LNG60*$C$65*$C69</f>
        <v>0</v>
      </c>
      <c r="LNI69" s="825">
        <f t="shared" ref="LNI69" si="28817">LNI60*$C$65*$C69</f>
        <v>0</v>
      </c>
      <c r="LNK69" s="825">
        <f t="shared" ref="LNK69" si="28818">LNK60*$C$65*$C69</f>
        <v>0</v>
      </c>
      <c r="LNM69" s="825">
        <f t="shared" ref="LNM69" si="28819">LNM60*$C$65*$C69</f>
        <v>0</v>
      </c>
      <c r="LNO69" s="825">
        <f t="shared" ref="LNO69" si="28820">LNO60*$C$65*$C69</f>
        <v>0</v>
      </c>
      <c r="LNQ69" s="825">
        <f t="shared" ref="LNQ69" si="28821">LNQ60*$C$65*$C69</f>
        <v>0</v>
      </c>
      <c r="LNS69" s="825">
        <f t="shared" ref="LNS69" si="28822">LNS60*$C$65*$C69</f>
        <v>0</v>
      </c>
      <c r="LNU69" s="825">
        <f t="shared" ref="LNU69" si="28823">LNU60*$C$65*$C69</f>
        <v>0</v>
      </c>
      <c r="LNW69" s="825">
        <f t="shared" ref="LNW69" si="28824">LNW60*$C$65*$C69</f>
        <v>0</v>
      </c>
      <c r="LNY69" s="825">
        <f t="shared" ref="LNY69" si="28825">LNY60*$C$65*$C69</f>
        <v>0</v>
      </c>
      <c r="LOA69" s="825">
        <f t="shared" ref="LOA69" si="28826">LOA60*$C$65*$C69</f>
        <v>0</v>
      </c>
      <c r="LOC69" s="825">
        <f t="shared" ref="LOC69" si="28827">LOC60*$C$65*$C69</f>
        <v>0</v>
      </c>
      <c r="LOE69" s="825">
        <f t="shared" ref="LOE69" si="28828">LOE60*$C$65*$C69</f>
        <v>0</v>
      </c>
      <c r="LOG69" s="825">
        <f t="shared" ref="LOG69" si="28829">LOG60*$C$65*$C69</f>
        <v>0</v>
      </c>
      <c r="LOI69" s="825">
        <f t="shared" ref="LOI69" si="28830">LOI60*$C$65*$C69</f>
        <v>0</v>
      </c>
      <c r="LOK69" s="825">
        <f t="shared" ref="LOK69" si="28831">LOK60*$C$65*$C69</f>
        <v>0</v>
      </c>
      <c r="LOM69" s="825">
        <f t="shared" ref="LOM69" si="28832">LOM60*$C$65*$C69</f>
        <v>0</v>
      </c>
      <c r="LOO69" s="825">
        <f t="shared" ref="LOO69" si="28833">LOO60*$C$65*$C69</f>
        <v>0</v>
      </c>
      <c r="LOQ69" s="825">
        <f t="shared" ref="LOQ69" si="28834">LOQ60*$C$65*$C69</f>
        <v>0</v>
      </c>
      <c r="LOS69" s="825">
        <f t="shared" ref="LOS69" si="28835">LOS60*$C$65*$C69</f>
        <v>0</v>
      </c>
      <c r="LOU69" s="825">
        <f t="shared" ref="LOU69" si="28836">LOU60*$C$65*$C69</f>
        <v>0</v>
      </c>
      <c r="LOW69" s="825">
        <f t="shared" ref="LOW69" si="28837">LOW60*$C$65*$C69</f>
        <v>0</v>
      </c>
      <c r="LOY69" s="825">
        <f t="shared" ref="LOY69" si="28838">LOY60*$C$65*$C69</f>
        <v>0</v>
      </c>
      <c r="LPA69" s="825">
        <f t="shared" ref="LPA69" si="28839">LPA60*$C$65*$C69</f>
        <v>0</v>
      </c>
      <c r="LPC69" s="825">
        <f t="shared" ref="LPC69" si="28840">LPC60*$C$65*$C69</f>
        <v>0</v>
      </c>
      <c r="LPE69" s="825">
        <f t="shared" ref="LPE69" si="28841">LPE60*$C$65*$C69</f>
        <v>0</v>
      </c>
      <c r="LPG69" s="825">
        <f t="shared" ref="LPG69" si="28842">LPG60*$C$65*$C69</f>
        <v>0</v>
      </c>
      <c r="LPI69" s="825">
        <f t="shared" ref="LPI69" si="28843">LPI60*$C$65*$C69</f>
        <v>0</v>
      </c>
      <c r="LPK69" s="825">
        <f t="shared" ref="LPK69" si="28844">LPK60*$C$65*$C69</f>
        <v>0</v>
      </c>
      <c r="LPM69" s="825">
        <f t="shared" ref="LPM69" si="28845">LPM60*$C$65*$C69</f>
        <v>0</v>
      </c>
      <c r="LPO69" s="825">
        <f t="shared" ref="LPO69" si="28846">LPO60*$C$65*$C69</f>
        <v>0</v>
      </c>
      <c r="LPQ69" s="825">
        <f t="shared" ref="LPQ69" si="28847">LPQ60*$C$65*$C69</f>
        <v>0</v>
      </c>
      <c r="LPS69" s="825">
        <f t="shared" ref="LPS69" si="28848">LPS60*$C$65*$C69</f>
        <v>0</v>
      </c>
      <c r="LPU69" s="825">
        <f t="shared" ref="LPU69" si="28849">LPU60*$C$65*$C69</f>
        <v>0</v>
      </c>
      <c r="LPW69" s="825">
        <f t="shared" ref="LPW69" si="28850">LPW60*$C$65*$C69</f>
        <v>0</v>
      </c>
      <c r="LPY69" s="825">
        <f t="shared" ref="LPY69" si="28851">LPY60*$C$65*$C69</f>
        <v>0</v>
      </c>
      <c r="LQA69" s="825">
        <f t="shared" ref="LQA69" si="28852">LQA60*$C$65*$C69</f>
        <v>0</v>
      </c>
      <c r="LQC69" s="825">
        <f t="shared" ref="LQC69" si="28853">LQC60*$C$65*$C69</f>
        <v>0</v>
      </c>
      <c r="LQE69" s="825">
        <f t="shared" ref="LQE69" si="28854">LQE60*$C$65*$C69</f>
        <v>0</v>
      </c>
      <c r="LQG69" s="825">
        <f t="shared" ref="LQG69" si="28855">LQG60*$C$65*$C69</f>
        <v>0</v>
      </c>
      <c r="LQI69" s="825">
        <f t="shared" ref="LQI69" si="28856">LQI60*$C$65*$C69</f>
        <v>0</v>
      </c>
      <c r="LQK69" s="825">
        <f t="shared" ref="LQK69" si="28857">LQK60*$C$65*$C69</f>
        <v>0</v>
      </c>
      <c r="LQM69" s="825">
        <f t="shared" ref="LQM69" si="28858">LQM60*$C$65*$C69</f>
        <v>0</v>
      </c>
      <c r="LQO69" s="825">
        <f t="shared" ref="LQO69" si="28859">LQO60*$C$65*$C69</f>
        <v>0</v>
      </c>
      <c r="LQQ69" s="825">
        <f t="shared" ref="LQQ69" si="28860">LQQ60*$C$65*$C69</f>
        <v>0</v>
      </c>
      <c r="LQS69" s="825">
        <f t="shared" ref="LQS69" si="28861">LQS60*$C$65*$C69</f>
        <v>0</v>
      </c>
      <c r="LQU69" s="825">
        <f t="shared" ref="LQU69" si="28862">LQU60*$C$65*$C69</f>
        <v>0</v>
      </c>
      <c r="LQW69" s="825">
        <f t="shared" ref="LQW69" si="28863">LQW60*$C$65*$C69</f>
        <v>0</v>
      </c>
      <c r="LQY69" s="825">
        <f t="shared" ref="LQY69" si="28864">LQY60*$C$65*$C69</f>
        <v>0</v>
      </c>
      <c r="LRA69" s="825">
        <f t="shared" ref="LRA69" si="28865">LRA60*$C$65*$C69</f>
        <v>0</v>
      </c>
      <c r="LRC69" s="825">
        <f t="shared" ref="LRC69" si="28866">LRC60*$C$65*$C69</f>
        <v>0</v>
      </c>
      <c r="LRE69" s="825">
        <f t="shared" ref="LRE69" si="28867">LRE60*$C$65*$C69</f>
        <v>0</v>
      </c>
      <c r="LRG69" s="825">
        <f t="shared" ref="LRG69" si="28868">LRG60*$C$65*$C69</f>
        <v>0</v>
      </c>
      <c r="LRI69" s="825">
        <f t="shared" ref="LRI69" si="28869">LRI60*$C$65*$C69</f>
        <v>0</v>
      </c>
      <c r="LRK69" s="825">
        <f t="shared" ref="LRK69" si="28870">LRK60*$C$65*$C69</f>
        <v>0</v>
      </c>
      <c r="LRM69" s="825">
        <f t="shared" ref="LRM69" si="28871">LRM60*$C$65*$C69</f>
        <v>0</v>
      </c>
      <c r="LRO69" s="825">
        <f t="shared" ref="LRO69" si="28872">LRO60*$C$65*$C69</f>
        <v>0</v>
      </c>
      <c r="LRQ69" s="825">
        <f t="shared" ref="LRQ69" si="28873">LRQ60*$C$65*$C69</f>
        <v>0</v>
      </c>
      <c r="LRS69" s="825">
        <f t="shared" ref="LRS69" si="28874">LRS60*$C$65*$C69</f>
        <v>0</v>
      </c>
      <c r="LRU69" s="825">
        <f t="shared" ref="LRU69" si="28875">LRU60*$C$65*$C69</f>
        <v>0</v>
      </c>
      <c r="LRW69" s="825">
        <f t="shared" ref="LRW69" si="28876">LRW60*$C$65*$C69</f>
        <v>0</v>
      </c>
      <c r="LRY69" s="825">
        <f t="shared" ref="LRY69" si="28877">LRY60*$C$65*$C69</f>
        <v>0</v>
      </c>
      <c r="LSA69" s="825">
        <f t="shared" ref="LSA69" si="28878">LSA60*$C$65*$C69</f>
        <v>0</v>
      </c>
      <c r="LSC69" s="825">
        <f t="shared" ref="LSC69" si="28879">LSC60*$C$65*$C69</f>
        <v>0</v>
      </c>
      <c r="LSE69" s="825">
        <f t="shared" ref="LSE69" si="28880">LSE60*$C$65*$C69</f>
        <v>0</v>
      </c>
      <c r="LSG69" s="825">
        <f t="shared" ref="LSG69" si="28881">LSG60*$C$65*$C69</f>
        <v>0</v>
      </c>
      <c r="LSI69" s="825">
        <f t="shared" ref="LSI69" si="28882">LSI60*$C$65*$C69</f>
        <v>0</v>
      </c>
      <c r="LSK69" s="825">
        <f t="shared" ref="LSK69" si="28883">LSK60*$C$65*$C69</f>
        <v>0</v>
      </c>
      <c r="LSM69" s="825">
        <f t="shared" ref="LSM69" si="28884">LSM60*$C$65*$C69</f>
        <v>0</v>
      </c>
      <c r="LSO69" s="825">
        <f t="shared" ref="LSO69" si="28885">LSO60*$C$65*$C69</f>
        <v>0</v>
      </c>
      <c r="LSQ69" s="825">
        <f t="shared" ref="LSQ69" si="28886">LSQ60*$C$65*$C69</f>
        <v>0</v>
      </c>
      <c r="LSS69" s="825">
        <f t="shared" ref="LSS69" si="28887">LSS60*$C$65*$C69</f>
        <v>0</v>
      </c>
      <c r="LSU69" s="825">
        <f t="shared" ref="LSU69" si="28888">LSU60*$C$65*$C69</f>
        <v>0</v>
      </c>
      <c r="LSW69" s="825">
        <f t="shared" ref="LSW69" si="28889">LSW60*$C$65*$C69</f>
        <v>0</v>
      </c>
      <c r="LSY69" s="825">
        <f t="shared" ref="LSY69" si="28890">LSY60*$C$65*$C69</f>
        <v>0</v>
      </c>
      <c r="LTA69" s="825">
        <f t="shared" ref="LTA69" si="28891">LTA60*$C$65*$C69</f>
        <v>0</v>
      </c>
      <c r="LTC69" s="825">
        <f t="shared" ref="LTC69" si="28892">LTC60*$C$65*$C69</f>
        <v>0</v>
      </c>
      <c r="LTE69" s="825">
        <f t="shared" ref="LTE69" si="28893">LTE60*$C$65*$C69</f>
        <v>0</v>
      </c>
      <c r="LTG69" s="825">
        <f t="shared" ref="LTG69" si="28894">LTG60*$C$65*$C69</f>
        <v>0</v>
      </c>
      <c r="LTI69" s="825">
        <f t="shared" ref="LTI69" si="28895">LTI60*$C$65*$C69</f>
        <v>0</v>
      </c>
      <c r="LTK69" s="825">
        <f t="shared" ref="LTK69" si="28896">LTK60*$C$65*$C69</f>
        <v>0</v>
      </c>
      <c r="LTM69" s="825">
        <f t="shared" ref="LTM69" si="28897">LTM60*$C$65*$C69</f>
        <v>0</v>
      </c>
      <c r="LTO69" s="825">
        <f t="shared" ref="LTO69" si="28898">LTO60*$C$65*$C69</f>
        <v>0</v>
      </c>
      <c r="LTQ69" s="825">
        <f t="shared" ref="LTQ69" si="28899">LTQ60*$C$65*$C69</f>
        <v>0</v>
      </c>
      <c r="LTS69" s="825">
        <f t="shared" ref="LTS69" si="28900">LTS60*$C$65*$C69</f>
        <v>0</v>
      </c>
      <c r="LTU69" s="825">
        <f t="shared" ref="LTU69" si="28901">LTU60*$C$65*$C69</f>
        <v>0</v>
      </c>
      <c r="LTW69" s="825">
        <f t="shared" ref="LTW69" si="28902">LTW60*$C$65*$C69</f>
        <v>0</v>
      </c>
      <c r="LTY69" s="825">
        <f t="shared" ref="LTY69" si="28903">LTY60*$C$65*$C69</f>
        <v>0</v>
      </c>
      <c r="LUA69" s="825">
        <f t="shared" ref="LUA69" si="28904">LUA60*$C$65*$C69</f>
        <v>0</v>
      </c>
      <c r="LUC69" s="825">
        <f t="shared" ref="LUC69" si="28905">LUC60*$C$65*$C69</f>
        <v>0</v>
      </c>
      <c r="LUE69" s="825">
        <f t="shared" ref="LUE69" si="28906">LUE60*$C$65*$C69</f>
        <v>0</v>
      </c>
      <c r="LUG69" s="825">
        <f t="shared" ref="LUG69" si="28907">LUG60*$C$65*$C69</f>
        <v>0</v>
      </c>
      <c r="LUI69" s="825">
        <f t="shared" ref="LUI69" si="28908">LUI60*$C$65*$C69</f>
        <v>0</v>
      </c>
      <c r="LUK69" s="825">
        <f t="shared" ref="LUK69" si="28909">LUK60*$C$65*$C69</f>
        <v>0</v>
      </c>
      <c r="LUM69" s="825">
        <f t="shared" ref="LUM69" si="28910">LUM60*$C$65*$C69</f>
        <v>0</v>
      </c>
      <c r="LUO69" s="825">
        <f t="shared" ref="LUO69" si="28911">LUO60*$C$65*$C69</f>
        <v>0</v>
      </c>
      <c r="LUQ69" s="825">
        <f t="shared" ref="LUQ69" si="28912">LUQ60*$C$65*$C69</f>
        <v>0</v>
      </c>
      <c r="LUS69" s="825">
        <f t="shared" ref="LUS69" si="28913">LUS60*$C$65*$C69</f>
        <v>0</v>
      </c>
      <c r="LUU69" s="825">
        <f t="shared" ref="LUU69" si="28914">LUU60*$C$65*$C69</f>
        <v>0</v>
      </c>
      <c r="LUW69" s="825">
        <f t="shared" ref="LUW69" si="28915">LUW60*$C$65*$C69</f>
        <v>0</v>
      </c>
      <c r="LUY69" s="825">
        <f t="shared" ref="LUY69" si="28916">LUY60*$C$65*$C69</f>
        <v>0</v>
      </c>
      <c r="LVA69" s="825">
        <f t="shared" ref="LVA69" si="28917">LVA60*$C$65*$C69</f>
        <v>0</v>
      </c>
      <c r="LVC69" s="825">
        <f t="shared" ref="LVC69" si="28918">LVC60*$C$65*$C69</f>
        <v>0</v>
      </c>
      <c r="LVE69" s="825">
        <f t="shared" ref="LVE69" si="28919">LVE60*$C$65*$C69</f>
        <v>0</v>
      </c>
      <c r="LVG69" s="825">
        <f t="shared" ref="LVG69" si="28920">LVG60*$C$65*$C69</f>
        <v>0</v>
      </c>
      <c r="LVI69" s="825">
        <f t="shared" ref="LVI69" si="28921">LVI60*$C$65*$C69</f>
        <v>0</v>
      </c>
      <c r="LVK69" s="825">
        <f t="shared" ref="LVK69" si="28922">LVK60*$C$65*$C69</f>
        <v>0</v>
      </c>
      <c r="LVM69" s="825">
        <f t="shared" ref="LVM69" si="28923">LVM60*$C$65*$C69</f>
        <v>0</v>
      </c>
      <c r="LVO69" s="825">
        <f t="shared" ref="LVO69" si="28924">LVO60*$C$65*$C69</f>
        <v>0</v>
      </c>
      <c r="LVQ69" s="825">
        <f t="shared" ref="LVQ69" si="28925">LVQ60*$C$65*$C69</f>
        <v>0</v>
      </c>
      <c r="LVS69" s="825">
        <f t="shared" ref="LVS69" si="28926">LVS60*$C$65*$C69</f>
        <v>0</v>
      </c>
      <c r="LVU69" s="825">
        <f t="shared" ref="LVU69" si="28927">LVU60*$C$65*$C69</f>
        <v>0</v>
      </c>
      <c r="LVW69" s="825">
        <f t="shared" ref="LVW69" si="28928">LVW60*$C$65*$C69</f>
        <v>0</v>
      </c>
      <c r="LVY69" s="825">
        <f t="shared" ref="LVY69" si="28929">LVY60*$C$65*$C69</f>
        <v>0</v>
      </c>
      <c r="LWA69" s="825">
        <f t="shared" ref="LWA69" si="28930">LWA60*$C$65*$C69</f>
        <v>0</v>
      </c>
      <c r="LWC69" s="825">
        <f t="shared" ref="LWC69" si="28931">LWC60*$C$65*$C69</f>
        <v>0</v>
      </c>
      <c r="LWE69" s="825">
        <f t="shared" ref="LWE69" si="28932">LWE60*$C$65*$C69</f>
        <v>0</v>
      </c>
      <c r="LWG69" s="825">
        <f t="shared" ref="LWG69" si="28933">LWG60*$C$65*$C69</f>
        <v>0</v>
      </c>
      <c r="LWI69" s="825">
        <f t="shared" ref="LWI69" si="28934">LWI60*$C$65*$C69</f>
        <v>0</v>
      </c>
      <c r="LWK69" s="825">
        <f t="shared" ref="LWK69" si="28935">LWK60*$C$65*$C69</f>
        <v>0</v>
      </c>
      <c r="LWM69" s="825">
        <f t="shared" ref="LWM69" si="28936">LWM60*$C$65*$C69</f>
        <v>0</v>
      </c>
      <c r="LWO69" s="825">
        <f t="shared" ref="LWO69" si="28937">LWO60*$C$65*$C69</f>
        <v>0</v>
      </c>
      <c r="LWQ69" s="825">
        <f t="shared" ref="LWQ69" si="28938">LWQ60*$C$65*$C69</f>
        <v>0</v>
      </c>
      <c r="LWS69" s="825">
        <f t="shared" ref="LWS69" si="28939">LWS60*$C$65*$C69</f>
        <v>0</v>
      </c>
      <c r="LWU69" s="825">
        <f t="shared" ref="LWU69" si="28940">LWU60*$C$65*$C69</f>
        <v>0</v>
      </c>
      <c r="LWW69" s="825">
        <f t="shared" ref="LWW69" si="28941">LWW60*$C$65*$C69</f>
        <v>0</v>
      </c>
      <c r="LWY69" s="825">
        <f t="shared" ref="LWY69" si="28942">LWY60*$C$65*$C69</f>
        <v>0</v>
      </c>
      <c r="LXA69" s="825">
        <f t="shared" ref="LXA69" si="28943">LXA60*$C$65*$C69</f>
        <v>0</v>
      </c>
      <c r="LXC69" s="825">
        <f t="shared" ref="LXC69" si="28944">LXC60*$C$65*$C69</f>
        <v>0</v>
      </c>
      <c r="LXE69" s="825">
        <f t="shared" ref="LXE69" si="28945">LXE60*$C$65*$C69</f>
        <v>0</v>
      </c>
      <c r="LXG69" s="825">
        <f t="shared" ref="LXG69" si="28946">LXG60*$C$65*$C69</f>
        <v>0</v>
      </c>
      <c r="LXI69" s="825">
        <f t="shared" ref="LXI69" si="28947">LXI60*$C$65*$C69</f>
        <v>0</v>
      </c>
      <c r="LXK69" s="825">
        <f t="shared" ref="LXK69" si="28948">LXK60*$C$65*$C69</f>
        <v>0</v>
      </c>
      <c r="LXM69" s="825">
        <f t="shared" ref="LXM69" si="28949">LXM60*$C$65*$C69</f>
        <v>0</v>
      </c>
      <c r="LXO69" s="825">
        <f t="shared" ref="LXO69" si="28950">LXO60*$C$65*$C69</f>
        <v>0</v>
      </c>
      <c r="LXQ69" s="825">
        <f t="shared" ref="LXQ69" si="28951">LXQ60*$C$65*$C69</f>
        <v>0</v>
      </c>
      <c r="LXS69" s="825">
        <f t="shared" ref="LXS69" si="28952">LXS60*$C$65*$C69</f>
        <v>0</v>
      </c>
      <c r="LXU69" s="825">
        <f t="shared" ref="LXU69" si="28953">LXU60*$C$65*$C69</f>
        <v>0</v>
      </c>
      <c r="LXW69" s="825">
        <f t="shared" ref="LXW69" si="28954">LXW60*$C$65*$C69</f>
        <v>0</v>
      </c>
      <c r="LXY69" s="825">
        <f t="shared" ref="LXY69" si="28955">LXY60*$C$65*$C69</f>
        <v>0</v>
      </c>
      <c r="LYA69" s="825">
        <f t="shared" ref="LYA69" si="28956">LYA60*$C$65*$C69</f>
        <v>0</v>
      </c>
      <c r="LYC69" s="825">
        <f t="shared" ref="LYC69" si="28957">LYC60*$C$65*$C69</f>
        <v>0</v>
      </c>
      <c r="LYE69" s="825">
        <f t="shared" ref="LYE69" si="28958">LYE60*$C$65*$C69</f>
        <v>0</v>
      </c>
      <c r="LYG69" s="825">
        <f t="shared" ref="LYG69" si="28959">LYG60*$C$65*$C69</f>
        <v>0</v>
      </c>
      <c r="LYI69" s="825">
        <f t="shared" ref="LYI69" si="28960">LYI60*$C$65*$C69</f>
        <v>0</v>
      </c>
      <c r="LYK69" s="825">
        <f t="shared" ref="LYK69" si="28961">LYK60*$C$65*$C69</f>
        <v>0</v>
      </c>
      <c r="LYM69" s="825">
        <f t="shared" ref="LYM69" si="28962">LYM60*$C$65*$C69</f>
        <v>0</v>
      </c>
      <c r="LYO69" s="825">
        <f t="shared" ref="LYO69" si="28963">LYO60*$C$65*$C69</f>
        <v>0</v>
      </c>
      <c r="LYQ69" s="825">
        <f t="shared" ref="LYQ69" si="28964">LYQ60*$C$65*$C69</f>
        <v>0</v>
      </c>
      <c r="LYS69" s="825">
        <f t="shared" ref="LYS69" si="28965">LYS60*$C$65*$C69</f>
        <v>0</v>
      </c>
      <c r="LYU69" s="825">
        <f t="shared" ref="LYU69" si="28966">LYU60*$C$65*$C69</f>
        <v>0</v>
      </c>
      <c r="LYW69" s="825">
        <f t="shared" ref="LYW69" si="28967">LYW60*$C$65*$C69</f>
        <v>0</v>
      </c>
      <c r="LYY69" s="825">
        <f t="shared" ref="LYY69" si="28968">LYY60*$C$65*$C69</f>
        <v>0</v>
      </c>
      <c r="LZA69" s="825">
        <f t="shared" ref="LZA69" si="28969">LZA60*$C$65*$C69</f>
        <v>0</v>
      </c>
      <c r="LZC69" s="825">
        <f t="shared" ref="LZC69" si="28970">LZC60*$C$65*$C69</f>
        <v>0</v>
      </c>
      <c r="LZE69" s="825">
        <f t="shared" ref="LZE69" si="28971">LZE60*$C$65*$C69</f>
        <v>0</v>
      </c>
      <c r="LZG69" s="825">
        <f t="shared" ref="LZG69" si="28972">LZG60*$C$65*$C69</f>
        <v>0</v>
      </c>
      <c r="LZI69" s="825">
        <f t="shared" ref="LZI69" si="28973">LZI60*$C$65*$C69</f>
        <v>0</v>
      </c>
      <c r="LZK69" s="825">
        <f t="shared" ref="LZK69" si="28974">LZK60*$C$65*$C69</f>
        <v>0</v>
      </c>
      <c r="LZM69" s="825">
        <f t="shared" ref="LZM69" si="28975">LZM60*$C$65*$C69</f>
        <v>0</v>
      </c>
      <c r="LZO69" s="825">
        <f t="shared" ref="LZO69" si="28976">LZO60*$C$65*$C69</f>
        <v>0</v>
      </c>
      <c r="LZQ69" s="825">
        <f t="shared" ref="LZQ69" si="28977">LZQ60*$C$65*$C69</f>
        <v>0</v>
      </c>
      <c r="LZS69" s="825">
        <f t="shared" ref="LZS69" si="28978">LZS60*$C$65*$C69</f>
        <v>0</v>
      </c>
      <c r="LZU69" s="825">
        <f t="shared" ref="LZU69" si="28979">LZU60*$C$65*$C69</f>
        <v>0</v>
      </c>
      <c r="LZW69" s="825">
        <f t="shared" ref="LZW69" si="28980">LZW60*$C$65*$C69</f>
        <v>0</v>
      </c>
      <c r="LZY69" s="825">
        <f t="shared" ref="LZY69" si="28981">LZY60*$C$65*$C69</f>
        <v>0</v>
      </c>
      <c r="MAA69" s="825">
        <f t="shared" ref="MAA69" si="28982">MAA60*$C$65*$C69</f>
        <v>0</v>
      </c>
      <c r="MAC69" s="825">
        <f t="shared" ref="MAC69" si="28983">MAC60*$C$65*$C69</f>
        <v>0</v>
      </c>
      <c r="MAE69" s="825">
        <f t="shared" ref="MAE69" si="28984">MAE60*$C$65*$C69</f>
        <v>0</v>
      </c>
      <c r="MAG69" s="825">
        <f t="shared" ref="MAG69" si="28985">MAG60*$C$65*$C69</f>
        <v>0</v>
      </c>
      <c r="MAI69" s="825">
        <f t="shared" ref="MAI69" si="28986">MAI60*$C$65*$C69</f>
        <v>0</v>
      </c>
      <c r="MAK69" s="825">
        <f t="shared" ref="MAK69" si="28987">MAK60*$C$65*$C69</f>
        <v>0</v>
      </c>
      <c r="MAM69" s="825">
        <f t="shared" ref="MAM69" si="28988">MAM60*$C$65*$C69</f>
        <v>0</v>
      </c>
      <c r="MAO69" s="825">
        <f t="shared" ref="MAO69" si="28989">MAO60*$C$65*$C69</f>
        <v>0</v>
      </c>
      <c r="MAQ69" s="825">
        <f t="shared" ref="MAQ69" si="28990">MAQ60*$C$65*$C69</f>
        <v>0</v>
      </c>
      <c r="MAS69" s="825">
        <f t="shared" ref="MAS69" si="28991">MAS60*$C$65*$C69</f>
        <v>0</v>
      </c>
      <c r="MAU69" s="825">
        <f t="shared" ref="MAU69" si="28992">MAU60*$C$65*$C69</f>
        <v>0</v>
      </c>
      <c r="MAW69" s="825">
        <f t="shared" ref="MAW69" si="28993">MAW60*$C$65*$C69</f>
        <v>0</v>
      </c>
      <c r="MAY69" s="825">
        <f t="shared" ref="MAY69" si="28994">MAY60*$C$65*$C69</f>
        <v>0</v>
      </c>
      <c r="MBA69" s="825">
        <f t="shared" ref="MBA69" si="28995">MBA60*$C$65*$C69</f>
        <v>0</v>
      </c>
      <c r="MBC69" s="825">
        <f t="shared" ref="MBC69" si="28996">MBC60*$C$65*$C69</f>
        <v>0</v>
      </c>
      <c r="MBE69" s="825">
        <f t="shared" ref="MBE69" si="28997">MBE60*$C$65*$C69</f>
        <v>0</v>
      </c>
      <c r="MBG69" s="825">
        <f t="shared" ref="MBG69" si="28998">MBG60*$C$65*$C69</f>
        <v>0</v>
      </c>
      <c r="MBI69" s="825">
        <f t="shared" ref="MBI69" si="28999">MBI60*$C$65*$C69</f>
        <v>0</v>
      </c>
      <c r="MBK69" s="825">
        <f t="shared" ref="MBK69" si="29000">MBK60*$C$65*$C69</f>
        <v>0</v>
      </c>
      <c r="MBM69" s="825">
        <f t="shared" ref="MBM69" si="29001">MBM60*$C$65*$C69</f>
        <v>0</v>
      </c>
      <c r="MBO69" s="825">
        <f t="shared" ref="MBO69" si="29002">MBO60*$C$65*$C69</f>
        <v>0</v>
      </c>
      <c r="MBQ69" s="825">
        <f t="shared" ref="MBQ69" si="29003">MBQ60*$C$65*$C69</f>
        <v>0</v>
      </c>
      <c r="MBS69" s="825">
        <f t="shared" ref="MBS69" si="29004">MBS60*$C$65*$C69</f>
        <v>0</v>
      </c>
      <c r="MBU69" s="825">
        <f t="shared" ref="MBU69" si="29005">MBU60*$C$65*$C69</f>
        <v>0</v>
      </c>
      <c r="MBW69" s="825">
        <f t="shared" ref="MBW69" si="29006">MBW60*$C$65*$C69</f>
        <v>0</v>
      </c>
      <c r="MBY69" s="825">
        <f t="shared" ref="MBY69" si="29007">MBY60*$C$65*$C69</f>
        <v>0</v>
      </c>
      <c r="MCA69" s="825">
        <f t="shared" ref="MCA69" si="29008">MCA60*$C$65*$C69</f>
        <v>0</v>
      </c>
      <c r="MCC69" s="825">
        <f t="shared" ref="MCC69" si="29009">MCC60*$C$65*$C69</f>
        <v>0</v>
      </c>
      <c r="MCE69" s="825">
        <f t="shared" ref="MCE69" si="29010">MCE60*$C$65*$C69</f>
        <v>0</v>
      </c>
      <c r="MCG69" s="825">
        <f t="shared" ref="MCG69" si="29011">MCG60*$C$65*$C69</f>
        <v>0</v>
      </c>
      <c r="MCI69" s="825">
        <f t="shared" ref="MCI69" si="29012">MCI60*$C$65*$C69</f>
        <v>0</v>
      </c>
      <c r="MCK69" s="825">
        <f t="shared" ref="MCK69" si="29013">MCK60*$C$65*$C69</f>
        <v>0</v>
      </c>
      <c r="MCM69" s="825">
        <f t="shared" ref="MCM69" si="29014">MCM60*$C$65*$C69</f>
        <v>0</v>
      </c>
      <c r="MCO69" s="825">
        <f t="shared" ref="MCO69" si="29015">MCO60*$C$65*$C69</f>
        <v>0</v>
      </c>
      <c r="MCQ69" s="825">
        <f t="shared" ref="MCQ69" si="29016">MCQ60*$C$65*$C69</f>
        <v>0</v>
      </c>
      <c r="MCS69" s="825">
        <f t="shared" ref="MCS69" si="29017">MCS60*$C$65*$C69</f>
        <v>0</v>
      </c>
      <c r="MCU69" s="825">
        <f t="shared" ref="MCU69" si="29018">MCU60*$C$65*$C69</f>
        <v>0</v>
      </c>
      <c r="MCW69" s="825">
        <f t="shared" ref="MCW69" si="29019">MCW60*$C$65*$C69</f>
        <v>0</v>
      </c>
      <c r="MCY69" s="825">
        <f t="shared" ref="MCY69" si="29020">MCY60*$C$65*$C69</f>
        <v>0</v>
      </c>
      <c r="MDA69" s="825">
        <f t="shared" ref="MDA69" si="29021">MDA60*$C$65*$C69</f>
        <v>0</v>
      </c>
      <c r="MDC69" s="825">
        <f t="shared" ref="MDC69" si="29022">MDC60*$C$65*$C69</f>
        <v>0</v>
      </c>
      <c r="MDE69" s="825">
        <f t="shared" ref="MDE69" si="29023">MDE60*$C$65*$C69</f>
        <v>0</v>
      </c>
      <c r="MDG69" s="825">
        <f t="shared" ref="MDG69" si="29024">MDG60*$C$65*$C69</f>
        <v>0</v>
      </c>
      <c r="MDI69" s="825">
        <f t="shared" ref="MDI69" si="29025">MDI60*$C$65*$C69</f>
        <v>0</v>
      </c>
      <c r="MDK69" s="825">
        <f t="shared" ref="MDK69" si="29026">MDK60*$C$65*$C69</f>
        <v>0</v>
      </c>
      <c r="MDM69" s="825">
        <f t="shared" ref="MDM69" si="29027">MDM60*$C$65*$C69</f>
        <v>0</v>
      </c>
      <c r="MDO69" s="825">
        <f t="shared" ref="MDO69" si="29028">MDO60*$C$65*$C69</f>
        <v>0</v>
      </c>
      <c r="MDQ69" s="825">
        <f t="shared" ref="MDQ69" si="29029">MDQ60*$C$65*$C69</f>
        <v>0</v>
      </c>
      <c r="MDS69" s="825">
        <f t="shared" ref="MDS69" si="29030">MDS60*$C$65*$C69</f>
        <v>0</v>
      </c>
      <c r="MDU69" s="825">
        <f t="shared" ref="MDU69" si="29031">MDU60*$C$65*$C69</f>
        <v>0</v>
      </c>
      <c r="MDW69" s="825">
        <f t="shared" ref="MDW69" si="29032">MDW60*$C$65*$C69</f>
        <v>0</v>
      </c>
      <c r="MDY69" s="825">
        <f t="shared" ref="MDY69" si="29033">MDY60*$C$65*$C69</f>
        <v>0</v>
      </c>
      <c r="MEA69" s="825">
        <f t="shared" ref="MEA69" si="29034">MEA60*$C$65*$C69</f>
        <v>0</v>
      </c>
      <c r="MEC69" s="825">
        <f t="shared" ref="MEC69" si="29035">MEC60*$C$65*$C69</f>
        <v>0</v>
      </c>
      <c r="MEE69" s="825">
        <f t="shared" ref="MEE69" si="29036">MEE60*$C$65*$C69</f>
        <v>0</v>
      </c>
      <c r="MEG69" s="825">
        <f t="shared" ref="MEG69" si="29037">MEG60*$C$65*$C69</f>
        <v>0</v>
      </c>
      <c r="MEI69" s="825">
        <f t="shared" ref="MEI69" si="29038">MEI60*$C$65*$C69</f>
        <v>0</v>
      </c>
      <c r="MEK69" s="825">
        <f t="shared" ref="MEK69" si="29039">MEK60*$C$65*$C69</f>
        <v>0</v>
      </c>
      <c r="MEM69" s="825">
        <f t="shared" ref="MEM69" si="29040">MEM60*$C$65*$C69</f>
        <v>0</v>
      </c>
      <c r="MEO69" s="825">
        <f t="shared" ref="MEO69" si="29041">MEO60*$C$65*$C69</f>
        <v>0</v>
      </c>
      <c r="MEQ69" s="825">
        <f t="shared" ref="MEQ69" si="29042">MEQ60*$C$65*$C69</f>
        <v>0</v>
      </c>
      <c r="MES69" s="825">
        <f t="shared" ref="MES69" si="29043">MES60*$C$65*$C69</f>
        <v>0</v>
      </c>
      <c r="MEU69" s="825">
        <f t="shared" ref="MEU69" si="29044">MEU60*$C$65*$C69</f>
        <v>0</v>
      </c>
      <c r="MEW69" s="825">
        <f t="shared" ref="MEW69" si="29045">MEW60*$C$65*$C69</f>
        <v>0</v>
      </c>
      <c r="MEY69" s="825">
        <f t="shared" ref="MEY69" si="29046">MEY60*$C$65*$C69</f>
        <v>0</v>
      </c>
      <c r="MFA69" s="825">
        <f t="shared" ref="MFA69" si="29047">MFA60*$C$65*$C69</f>
        <v>0</v>
      </c>
      <c r="MFC69" s="825">
        <f t="shared" ref="MFC69" si="29048">MFC60*$C$65*$C69</f>
        <v>0</v>
      </c>
      <c r="MFE69" s="825">
        <f t="shared" ref="MFE69" si="29049">MFE60*$C$65*$C69</f>
        <v>0</v>
      </c>
      <c r="MFG69" s="825">
        <f t="shared" ref="MFG69" si="29050">MFG60*$C$65*$C69</f>
        <v>0</v>
      </c>
      <c r="MFI69" s="825">
        <f t="shared" ref="MFI69" si="29051">MFI60*$C$65*$C69</f>
        <v>0</v>
      </c>
      <c r="MFK69" s="825">
        <f t="shared" ref="MFK69" si="29052">MFK60*$C$65*$C69</f>
        <v>0</v>
      </c>
      <c r="MFM69" s="825">
        <f t="shared" ref="MFM69" si="29053">MFM60*$C$65*$C69</f>
        <v>0</v>
      </c>
      <c r="MFO69" s="825">
        <f t="shared" ref="MFO69" si="29054">MFO60*$C$65*$C69</f>
        <v>0</v>
      </c>
      <c r="MFQ69" s="825">
        <f t="shared" ref="MFQ69" si="29055">MFQ60*$C$65*$C69</f>
        <v>0</v>
      </c>
      <c r="MFS69" s="825">
        <f t="shared" ref="MFS69" si="29056">MFS60*$C$65*$C69</f>
        <v>0</v>
      </c>
      <c r="MFU69" s="825">
        <f t="shared" ref="MFU69" si="29057">MFU60*$C$65*$C69</f>
        <v>0</v>
      </c>
      <c r="MFW69" s="825">
        <f t="shared" ref="MFW69" si="29058">MFW60*$C$65*$C69</f>
        <v>0</v>
      </c>
      <c r="MFY69" s="825">
        <f t="shared" ref="MFY69" si="29059">MFY60*$C$65*$C69</f>
        <v>0</v>
      </c>
      <c r="MGA69" s="825">
        <f t="shared" ref="MGA69" si="29060">MGA60*$C$65*$C69</f>
        <v>0</v>
      </c>
      <c r="MGC69" s="825">
        <f t="shared" ref="MGC69" si="29061">MGC60*$C$65*$C69</f>
        <v>0</v>
      </c>
      <c r="MGE69" s="825">
        <f t="shared" ref="MGE69" si="29062">MGE60*$C$65*$C69</f>
        <v>0</v>
      </c>
      <c r="MGG69" s="825">
        <f t="shared" ref="MGG69" si="29063">MGG60*$C$65*$C69</f>
        <v>0</v>
      </c>
      <c r="MGI69" s="825">
        <f t="shared" ref="MGI69" si="29064">MGI60*$C$65*$C69</f>
        <v>0</v>
      </c>
      <c r="MGK69" s="825">
        <f t="shared" ref="MGK69" si="29065">MGK60*$C$65*$C69</f>
        <v>0</v>
      </c>
      <c r="MGM69" s="825">
        <f t="shared" ref="MGM69" si="29066">MGM60*$C$65*$C69</f>
        <v>0</v>
      </c>
      <c r="MGO69" s="825">
        <f t="shared" ref="MGO69" si="29067">MGO60*$C$65*$C69</f>
        <v>0</v>
      </c>
      <c r="MGQ69" s="825">
        <f t="shared" ref="MGQ69" si="29068">MGQ60*$C$65*$C69</f>
        <v>0</v>
      </c>
      <c r="MGS69" s="825">
        <f t="shared" ref="MGS69" si="29069">MGS60*$C$65*$C69</f>
        <v>0</v>
      </c>
      <c r="MGU69" s="825">
        <f t="shared" ref="MGU69" si="29070">MGU60*$C$65*$C69</f>
        <v>0</v>
      </c>
      <c r="MGW69" s="825">
        <f t="shared" ref="MGW69" si="29071">MGW60*$C$65*$C69</f>
        <v>0</v>
      </c>
      <c r="MGY69" s="825">
        <f t="shared" ref="MGY69" si="29072">MGY60*$C$65*$C69</f>
        <v>0</v>
      </c>
      <c r="MHA69" s="825">
        <f t="shared" ref="MHA69" si="29073">MHA60*$C$65*$C69</f>
        <v>0</v>
      </c>
      <c r="MHC69" s="825">
        <f t="shared" ref="MHC69" si="29074">MHC60*$C$65*$C69</f>
        <v>0</v>
      </c>
      <c r="MHE69" s="825">
        <f t="shared" ref="MHE69" si="29075">MHE60*$C$65*$C69</f>
        <v>0</v>
      </c>
      <c r="MHG69" s="825">
        <f t="shared" ref="MHG69" si="29076">MHG60*$C$65*$C69</f>
        <v>0</v>
      </c>
      <c r="MHI69" s="825">
        <f t="shared" ref="MHI69" si="29077">MHI60*$C$65*$C69</f>
        <v>0</v>
      </c>
      <c r="MHK69" s="825">
        <f t="shared" ref="MHK69" si="29078">MHK60*$C$65*$C69</f>
        <v>0</v>
      </c>
      <c r="MHM69" s="825">
        <f t="shared" ref="MHM69" si="29079">MHM60*$C$65*$C69</f>
        <v>0</v>
      </c>
      <c r="MHO69" s="825">
        <f t="shared" ref="MHO69" si="29080">MHO60*$C$65*$C69</f>
        <v>0</v>
      </c>
      <c r="MHQ69" s="825">
        <f t="shared" ref="MHQ69" si="29081">MHQ60*$C$65*$C69</f>
        <v>0</v>
      </c>
      <c r="MHS69" s="825">
        <f t="shared" ref="MHS69" si="29082">MHS60*$C$65*$C69</f>
        <v>0</v>
      </c>
      <c r="MHU69" s="825">
        <f t="shared" ref="MHU69" si="29083">MHU60*$C$65*$C69</f>
        <v>0</v>
      </c>
      <c r="MHW69" s="825">
        <f t="shared" ref="MHW69" si="29084">MHW60*$C$65*$C69</f>
        <v>0</v>
      </c>
      <c r="MHY69" s="825">
        <f t="shared" ref="MHY69" si="29085">MHY60*$C$65*$C69</f>
        <v>0</v>
      </c>
      <c r="MIA69" s="825">
        <f t="shared" ref="MIA69" si="29086">MIA60*$C$65*$C69</f>
        <v>0</v>
      </c>
      <c r="MIC69" s="825">
        <f t="shared" ref="MIC69" si="29087">MIC60*$C$65*$C69</f>
        <v>0</v>
      </c>
      <c r="MIE69" s="825">
        <f t="shared" ref="MIE69" si="29088">MIE60*$C$65*$C69</f>
        <v>0</v>
      </c>
      <c r="MIG69" s="825">
        <f t="shared" ref="MIG69" si="29089">MIG60*$C$65*$C69</f>
        <v>0</v>
      </c>
      <c r="MII69" s="825">
        <f t="shared" ref="MII69" si="29090">MII60*$C$65*$C69</f>
        <v>0</v>
      </c>
      <c r="MIK69" s="825">
        <f t="shared" ref="MIK69" si="29091">MIK60*$C$65*$C69</f>
        <v>0</v>
      </c>
      <c r="MIM69" s="825">
        <f t="shared" ref="MIM69" si="29092">MIM60*$C$65*$C69</f>
        <v>0</v>
      </c>
      <c r="MIO69" s="825">
        <f t="shared" ref="MIO69" si="29093">MIO60*$C$65*$C69</f>
        <v>0</v>
      </c>
      <c r="MIQ69" s="825">
        <f t="shared" ref="MIQ69" si="29094">MIQ60*$C$65*$C69</f>
        <v>0</v>
      </c>
      <c r="MIS69" s="825">
        <f t="shared" ref="MIS69" si="29095">MIS60*$C$65*$C69</f>
        <v>0</v>
      </c>
      <c r="MIU69" s="825">
        <f t="shared" ref="MIU69" si="29096">MIU60*$C$65*$C69</f>
        <v>0</v>
      </c>
      <c r="MIW69" s="825">
        <f t="shared" ref="MIW69" si="29097">MIW60*$C$65*$C69</f>
        <v>0</v>
      </c>
      <c r="MIY69" s="825">
        <f t="shared" ref="MIY69" si="29098">MIY60*$C$65*$C69</f>
        <v>0</v>
      </c>
      <c r="MJA69" s="825">
        <f t="shared" ref="MJA69" si="29099">MJA60*$C$65*$C69</f>
        <v>0</v>
      </c>
      <c r="MJC69" s="825">
        <f t="shared" ref="MJC69" si="29100">MJC60*$C$65*$C69</f>
        <v>0</v>
      </c>
      <c r="MJE69" s="825">
        <f t="shared" ref="MJE69" si="29101">MJE60*$C$65*$C69</f>
        <v>0</v>
      </c>
      <c r="MJG69" s="825">
        <f t="shared" ref="MJG69" si="29102">MJG60*$C$65*$C69</f>
        <v>0</v>
      </c>
      <c r="MJI69" s="825">
        <f t="shared" ref="MJI69" si="29103">MJI60*$C$65*$C69</f>
        <v>0</v>
      </c>
      <c r="MJK69" s="825">
        <f t="shared" ref="MJK69" si="29104">MJK60*$C$65*$C69</f>
        <v>0</v>
      </c>
      <c r="MJM69" s="825">
        <f t="shared" ref="MJM69" si="29105">MJM60*$C$65*$C69</f>
        <v>0</v>
      </c>
      <c r="MJO69" s="825">
        <f t="shared" ref="MJO69" si="29106">MJO60*$C$65*$C69</f>
        <v>0</v>
      </c>
      <c r="MJQ69" s="825">
        <f t="shared" ref="MJQ69" si="29107">MJQ60*$C$65*$C69</f>
        <v>0</v>
      </c>
      <c r="MJS69" s="825">
        <f t="shared" ref="MJS69" si="29108">MJS60*$C$65*$C69</f>
        <v>0</v>
      </c>
      <c r="MJU69" s="825">
        <f t="shared" ref="MJU69" si="29109">MJU60*$C$65*$C69</f>
        <v>0</v>
      </c>
      <c r="MJW69" s="825">
        <f t="shared" ref="MJW69" si="29110">MJW60*$C$65*$C69</f>
        <v>0</v>
      </c>
      <c r="MJY69" s="825">
        <f t="shared" ref="MJY69" si="29111">MJY60*$C$65*$C69</f>
        <v>0</v>
      </c>
      <c r="MKA69" s="825">
        <f t="shared" ref="MKA69" si="29112">MKA60*$C$65*$C69</f>
        <v>0</v>
      </c>
      <c r="MKC69" s="825">
        <f t="shared" ref="MKC69" si="29113">MKC60*$C$65*$C69</f>
        <v>0</v>
      </c>
      <c r="MKE69" s="825">
        <f t="shared" ref="MKE69" si="29114">MKE60*$C$65*$C69</f>
        <v>0</v>
      </c>
      <c r="MKG69" s="825">
        <f t="shared" ref="MKG69" si="29115">MKG60*$C$65*$C69</f>
        <v>0</v>
      </c>
      <c r="MKI69" s="825">
        <f t="shared" ref="MKI69" si="29116">MKI60*$C$65*$C69</f>
        <v>0</v>
      </c>
      <c r="MKK69" s="825">
        <f t="shared" ref="MKK69" si="29117">MKK60*$C$65*$C69</f>
        <v>0</v>
      </c>
      <c r="MKM69" s="825">
        <f t="shared" ref="MKM69" si="29118">MKM60*$C$65*$C69</f>
        <v>0</v>
      </c>
      <c r="MKO69" s="825">
        <f t="shared" ref="MKO69" si="29119">MKO60*$C$65*$C69</f>
        <v>0</v>
      </c>
      <c r="MKQ69" s="825">
        <f t="shared" ref="MKQ69" si="29120">MKQ60*$C$65*$C69</f>
        <v>0</v>
      </c>
      <c r="MKS69" s="825">
        <f t="shared" ref="MKS69" si="29121">MKS60*$C$65*$C69</f>
        <v>0</v>
      </c>
      <c r="MKU69" s="825">
        <f t="shared" ref="MKU69" si="29122">MKU60*$C$65*$C69</f>
        <v>0</v>
      </c>
      <c r="MKW69" s="825">
        <f t="shared" ref="MKW69" si="29123">MKW60*$C$65*$C69</f>
        <v>0</v>
      </c>
      <c r="MKY69" s="825">
        <f t="shared" ref="MKY69" si="29124">MKY60*$C$65*$C69</f>
        <v>0</v>
      </c>
      <c r="MLA69" s="825">
        <f t="shared" ref="MLA69" si="29125">MLA60*$C$65*$C69</f>
        <v>0</v>
      </c>
      <c r="MLC69" s="825">
        <f t="shared" ref="MLC69" si="29126">MLC60*$C$65*$C69</f>
        <v>0</v>
      </c>
      <c r="MLE69" s="825">
        <f t="shared" ref="MLE69" si="29127">MLE60*$C$65*$C69</f>
        <v>0</v>
      </c>
      <c r="MLG69" s="825">
        <f t="shared" ref="MLG69" si="29128">MLG60*$C$65*$C69</f>
        <v>0</v>
      </c>
      <c r="MLI69" s="825">
        <f t="shared" ref="MLI69" si="29129">MLI60*$C$65*$C69</f>
        <v>0</v>
      </c>
      <c r="MLK69" s="825">
        <f t="shared" ref="MLK69" si="29130">MLK60*$C$65*$C69</f>
        <v>0</v>
      </c>
      <c r="MLM69" s="825">
        <f t="shared" ref="MLM69" si="29131">MLM60*$C$65*$C69</f>
        <v>0</v>
      </c>
      <c r="MLO69" s="825">
        <f t="shared" ref="MLO69" si="29132">MLO60*$C$65*$C69</f>
        <v>0</v>
      </c>
      <c r="MLQ69" s="825">
        <f t="shared" ref="MLQ69" si="29133">MLQ60*$C$65*$C69</f>
        <v>0</v>
      </c>
      <c r="MLS69" s="825">
        <f t="shared" ref="MLS69" si="29134">MLS60*$C$65*$C69</f>
        <v>0</v>
      </c>
      <c r="MLU69" s="825">
        <f t="shared" ref="MLU69" si="29135">MLU60*$C$65*$C69</f>
        <v>0</v>
      </c>
      <c r="MLW69" s="825">
        <f t="shared" ref="MLW69" si="29136">MLW60*$C$65*$C69</f>
        <v>0</v>
      </c>
      <c r="MLY69" s="825">
        <f t="shared" ref="MLY69" si="29137">MLY60*$C$65*$C69</f>
        <v>0</v>
      </c>
      <c r="MMA69" s="825">
        <f t="shared" ref="MMA69" si="29138">MMA60*$C$65*$C69</f>
        <v>0</v>
      </c>
      <c r="MMC69" s="825">
        <f t="shared" ref="MMC69" si="29139">MMC60*$C$65*$C69</f>
        <v>0</v>
      </c>
      <c r="MME69" s="825">
        <f t="shared" ref="MME69" si="29140">MME60*$C$65*$C69</f>
        <v>0</v>
      </c>
      <c r="MMG69" s="825">
        <f t="shared" ref="MMG69" si="29141">MMG60*$C$65*$C69</f>
        <v>0</v>
      </c>
      <c r="MMI69" s="825">
        <f t="shared" ref="MMI69" si="29142">MMI60*$C$65*$C69</f>
        <v>0</v>
      </c>
      <c r="MMK69" s="825">
        <f t="shared" ref="MMK69" si="29143">MMK60*$C$65*$C69</f>
        <v>0</v>
      </c>
      <c r="MMM69" s="825">
        <f t="shared" ref="MMM69" si="29144">MMM60*$C$65*$C69</f>
        <v>0</v>
      </c>
      <c r="MMO69" s="825">
        <f t="shared" ref="MMO69" si="29145">MMO60*$C$65*$C69</f>
        <v>0</v>
      </c>
      <c r="MMQ69" s="825">
        <f t="shared" ref="MMQ69" si="29146">MMQ60*$C$65*$C69</f>
        <v>0</v>
      </c>
      <c r="MMS69" s="825">
        <f t="shared" ref="MMS69" si="29147">MMS60*$C$65*$C69</f>
        <v>0</v>
      </c>
      <c r="MMU69" s="825">
        <f t="shared" ref="MMU69" si="29148">MMU60*$C$65*$C69</f>
        <v>0</v>
      </c>
      <c r="MMW69" s="825">
        <f t="shared" ref="MMW69" si="29149">MMW60*$C$65*$C69</f>
        <v>0</v>
      </c>
      <c r="MMY69" s="825">
        <f t="shared" ref="MMY69" si="29150">MMY60*$C$65*$C69</f>
        <v>0</v>
      </c>
      <c r="MNA69" s="825">
        <f t="shared" ref="MNA69" si="29151">MNA60*$C$65*$C69</f>
        <v>0</v>
      </c>
      <c r="MNC69" s="825">
        <f t="shared" ref="MNC69" si="29152">MNC60*$C$65*$C69</f>
        <v>0</v>
      </c>
      <c r="MNE69" s="825">
        <f t="shared" ref="MNE69" si="29153">MNE60*$C$65*$C69</f>
        <v>0</v>
      </c>
      <c r="MNG69" s="825">
        <f t="shared" ref="MNG69" si="29154">MNG60*$C$65*$C69</f>
        <v>0</v>
      </c>
      <c r="MNI69" s="825">
        <f t="shared" ref="MNI69" si="29155">MNI60*$C$65*$C69</f>
        <v>0</v>
      </c>
      <c r="MNK69" s="825">
        <f t="shared" ref="MNK69" si="29156">MNK60*$C$65*$C69</f>
        <v>0</v>
      </c>
      <c r="MNM69" s="825">
        <f t="shared" ref="MNM69" si="29157">MNM60*$C$65*$C69</f>
        <v>0</v>
      </c>
      <c r="MNO69" s="825">
        <f t="shared" ref="MNO69" si="29158">MNO60*$C$65*$C69</f>
        <v>0</v>
      </c>
      <c r="MNQ69" s="825">
        <f t="shared" ref="MNQ69" si="29159">MNQ60*$C$65*$C69</f>
        <v>0</v>
      </c>
      <c r="MNS69" s="825">
        <f t="shared" ref="MNS69" si="29160">MNS60*$C$65*$C69</f>
        <v>0</v>
      </c>
      <c r="MNU69" s="825">
        <f t="shared" ref="MNU69" si="29161">MNU60*$C$65*$C69</f>
        <v>0</v>
      </c>
      <c r="MNW69" s="825">
        <f t="shared" ref="MNW69" si="29162">MNW60*$C$65*$C69</f>
        <v>0</v>
      </c>
      <c r="MNY69" s="825">
        <f t="shared" ref="MNY69" si="29163">MNY60*$C$65*$C69</f>
        <v>0</v>
      </c>
      <c r="MOA69" s="825">
        <f t="shared" ref="MOA69" si="29164">MOA60*$C$65*$C69</f>
        <v>0</v>
      </c>
      <c r="MOC69" s="825">
        <f t="shared" ref="MOC69" si="29165">MOC60*$C$65*$C69</f>
        <v>0</v>
      </c>
      <c r="MOE69" s="825">
        <f t="shared" ref="MOE69" si="29166">MOE60*$C$65*$C69</f>
        <v>0</v>
      </c>
      <c r="MOG69" s="825">
        <f t="shared" ref="MOG69" si="29167">MOG60*$C$65*$C69</f>
        <v>0</v>
      </c>
      <c r="MOI69" s="825">
        <f t="shared" ref="MOI69" si="29168">MOI60*$C$65*$C69</f>
        <v>0</v>
      </c>
      <c r="MOK69" s="825">
        <f t="shared" ref="MOK69" si="29169">MOK60*$C$65*$C69</f>
        <v>0</v>
      </c>
      <c r="MOM69" s="825">
        <f t="shared" ref="MOM69" si="29170">MOM60*$C$65*$C69</f>
        <v>0</v>
      </c>
      <c r="MOO69" s="825">
        <f t="shared" ref="MOO69" si="29171">MOO60*$C$65*$C69</f>
        <v>0</v>
      </c>
      <c r="MOQ69" s="825">
        <f t="shared" ref="MOQ69" si="29172">MOQ60*$C$65*$C69</f>
        <v>0</v>
      </c>
      <c r="MOS69" s="825">
        <f t="shared" ref="MOS69" si="29173">MOS60*$C$65*$C69</f>
        <v>0</v>
      </c>
      <c r="MOU69" s="825">
        <f t="shared" ref="MOU69" si="29174">MOU60*$C$65*$C69</f>
        <v>0</v>
      </c>
      <c r="MOW69" s="825">
        <f t="shared" ref="MOW69" si="29175">MOW60*$C$65*$C69</f>
        <v>0</v>
      </c>
      <c r="MOY69" s="825">
        <f t="shared" ref="MOY69" si="29176">MOY60*$C$65*$C69</f>
        <v>0</v>
      </c>
      <c r="MPA69" s="825">
        <f t="shared" ref="MPA69" si="29177">MPA60*$C$65*$C69</f>
        <v>0</v>
      </c>
      <c r="MPC69" s="825">
        <f t="shared" ref="MPC69" si="29178">MPC60*$C$65*$C69</f>
        <v>0</v>
      </c>
      <c r="MPE69" s="825">
        <f t="shared" ref="MPE69" si="29179">MPE60*$C$65*$C69</f>
        <v>0</v>
      </c>
      <c r="MPG69" s="825">
        <f t="shared" ref="MPG69" si="29180">MPG60*$C$65*$C69</f>
        <v>0</v>
      </c>
      <c r="MPI69" s="825">
        <f t="shared" ref="MPI69" si="29181">MPI60*$C$65*$C69</f>
        <v>0</v>
      </c>
      <c r="MPK69" s="825">
        <f t="shared" ref="MPK69" si="29182">MPK60*$C$65*$C69</f>
        <v>0</v>
      </c>
      <c r="MPM69" s="825">
        <f t="shared" ref="MPM69" si="29183">MPM60*$C$65*$C69</f>
        <v>0</v>
      </c>
      <c r="MPO69" s="825">
        <f t="shared" ref="MPO69" si="29184">MPO60*$C$65*$C69</f>
        <v>0</v>
      </c>
      <c r="MPQ69" s="825">
        <f t="shared" ref="MPQ69" si="29185">MPQ60*$C$65*$C69</f>
        <v>0</v>
      </c>
      <c r="MPS69" s="825">
        <f t="shared" ref="MPS69" si="29186">MPS60*$C$65*$C69</f>
        <v>0</v>
      </c>
      <c r="MPU69" s="825">
        <f t="shared" ref="MPU69" si="29187">MPU60*$C$65*$C69</f>
        <v>0</v>
      </c>
      <c r="MPW69" s="825">
        <f t="shared" ref="MPW69" si="29188">MPW60*$C$65*$C69</f>
        <v>0</v>
      </c>
      <c r="MPY69" s="825">
        <f t="shared" ref="MPY69" si="29189">MPY60*$C$65*$C69</f>
        <v>0</v>
      </c>
      <c r="MQA69" s="825">
        <f t="shared" ref="MQA69" si="29190">MQA60*$C$65*$C69</f>
        <v>0</v>
      </c>
      <c r="MQC69" s="825">
        <f t="shared" ref="MQC69" si="29191">MQC60*$C$65*$C69</f>
        <v>0</v>
      </c>
      <c r="MQE69" s="825">
        <f t="shared" ref="MQE69" si="29192">MQE60*$C$65*$C69</f>
        <v>0</v>
      </c>
      <c r="MQG69" s="825">
        <f t="shared" ref="MQG69" si="29193">MQG60*$C$65*$C69</f>
        <v>0</v>
      </c>
      <c r="MQI69" s="825">
        <f t="shared" ref="MQI69" si="29194">MQI60*$C$65*$C69</f>
        <v>0</v>
      </c>
      <c r="MQK69" s="825">
        <f t="shared" ref="MQK69" si="29195">MQK60*$C$65*$C69</f>
        <v>0</v>
      </c>
      <c r="MQM69" s="825">
        <f t="shared" ref="MQM69" si="29196">MQM60*$C$65*$C69</f>
        <v>0</v>
      </c>
      <c r="MQO69" s="825">
        <f t="shared" ref="MQO69" si="29197">MQO60*$C$65*$C69</f>
        <v>0</v>
      </c>
      <c r="MQQ69" s="825">
        <f t="shared" ref="MQQ69" si="29198">MQQ60*$C$65*$C69</f>
        <v>0</v>
      </c>
      <c r="MQS69" s="825">
        <f t="shared" ref="MQS69" si="29199">MQS60*$C$65*$C69</f>
        <v>0</v>
      </c>
      <c r="MQU69" s="825">
        <f t="shared" ref="MQU69" si="29200">MQU60*$C$65*$C69</f>
        <v>0</v>
      </c>
      <c r="MQW69" s="825">
        <f t="shared" ref="MQW69" si="29201">MQW60*$C$65*$C69</f>
        <v>0</v>
      </c>
      <c r="MQY69" s="825">
        <f t="shared" ref="MQY69" si="29202">MQY60*$C$65*$C69</f>
        <v>0</v>
      </c>
      <c r="MRA69" s="825">
        <f t="shared" ref="MRA69" si="29203">MRA60*$C$65*$C69</f>
        <v>0</v>
      </c>
      <c r="MRC69" s="825">
        <f t="shared" ref="MRC69" si="29204">MRC60*$C$65*$C69</f>
        <v>0</v>
      </c>
      <c r="MRE69" s="825">
        <f t="shared" ref="MRE69" si="29205">MRE60*$C$65*$C69</f>
        <v>0</v>
      </c>
      <c r="MRG69" s="825">
        <f t="shared" ref="MRG69" si="29206">MRG60*$C$65*$C69</f>
        <v>0</v>
      </c>
      <c r="MRI69" s="825">
        <f t="shared" ref="MRI69" si="29207">MRI60*$C$65*$C69</f>
        <v>0</v>
      </c>
      <c r="MRK69" s="825">
        <f t="shared" ref="MRK69" si="29208">MRK60*$C$65*$C69</f>
        <v>0</v>
      </c>
      <c r="MRM69" s="825">
        <f t="shared" ref="MRM69" si="29209">MRM60*$C$65*$C69</f>
        <v>0</v>
      </c>
      <c r="MRO69" s="825">
        <f t="shared" ref="MRO69" si="29210">MRO60*$C$65*$C69</f>
        <v>0</v>
      </c>
      <c r="MRQ69" s="825">
        <f t="shared" ref="MRQ69" si="29211">MRQ60*$C$65*$C69</f>
        <v>0</v>
      </c>
      <c r="MRS69" s="825">
        <f t="shared" ref="MRS69" si="29212">MRS60*$C$65*$C69</f>
        <v>0</v>
      </c>
      <c r="MRU69" s="825">
        <f t="shared" ref="MRU69" si="29213">MRU60*$C$65*$C69</f>
        <v>0</v>
      </c>
      <c r="MRW69" s="825">
        <f t="shared" ref="MRW69" si="29214">MRW60*$C$65*$C69</f>
        <v>0</v>
      </c>
      <c r="MRY69" s="825">
        <f t="shared" ref="MRY69" si="29215">MRY60*$C$65*$C69</f>
        <v>0</v>
      </c>
      <c r="MSA69" s="825">
        <f t="shared" ref="MSA69" si="29216">MSA60*$C$65*$C69</f>
        <v>0</v>
      </c>
      <c r="MSC69" s="825">
        <f t="shared" ref="MSC69" si="29217">MSC60*$C$65*$C69</f>
        <v>0</v>
      </c>
      <c r="MSE69" s="825">
        <f t="shared" ref="MSE69" si="29218">MSE60*$C$65*$C69</f>
        <v>0</v>
      </c>
      <c r="MSG69" s="825">
        <f t="shared" ref="MSG69" si="29219">MSG60*$C$65*$C69</f>
        <v>0</v>
      </c>
      <c r="MSI69" s="825">
        <f t="shared" ref="MSI69" si="29220">MSI60*$C$65*$C69</f>
        <v>0</v>
      </c>
      <c r="MSK69" s="825">
        <f t="shared" ref="MSK69" si="29221">MSK60*$C$65*$C69</f>
        <v>0</v>
      </c>
      <c r="MSM69" s="825">
        <f t="shared" ref="MSM69" si="29222">MSM60*$C$65*$C69</f>
        <v>0</v>
      </c>
      <c r="MSO69" s="825">
        <f t="shared" ref="MSO69" si="29223">MSO60*$C$65*$C69</f>
        <v>0</v>
      </c>
      <c r="MSQ69" s="825">
        <f t="shared" ref="MSQ69" si="29224">MSQ60*$C$65*$C69</f>
        <v>0</v>
      </c>
      <c r="MSS69" s="825">
        <f t="shared" ref="MSS69" si="29225">MSS60*$C$65*$C69</f>
        <v>0</v>
      </c>
      <c r="MSU69" s="825">
        <f t="shared" ref="MSU69" si="29226">MSU60*$C$65*$C69</f>
        <v>0</v>
      </c>
      <c r="MSW69" s="825">
        <f t="shared" ref="MSW69" si="29227">MSW60*$C$65*$C69</f>
        <v>0</v>
      </c>
      <c r="MSY69" s="825">
        <f t="shared" ref="MSY69" si="29228">MSY60*$C$65*$C69</f>
        <v>0</v>
      </c>
      <c r="MTA69" s="825">
        <f t="shared" ref="MTA69" si="29229">MTA60*$C$65*$C69</f>
        <v>0</v>
      </c>
      <c r="MTC69" s="825">
        <f t="shared" ref="MTC69" si="29230">MTC60*$C$65*$C69</f>
        <v>0</v>
      </c>
      <c r="MTE69" s="825">
        <f t="shared" ref="MTE69" si="29231">MTE60*$C$65*$C69</f>
        <v>0</v>
      </c>
      <c r="MTG69" s="825">
        <f t="shared" ref="MTG69" si="29232">MTG60*$C$65*$C69</f>
        <v>0</v>
      </c>
      <c r="MTI69" s="825">
        <f t="shared" ref="MTI69" si="29233">MTI60*$C$65*$C69</f>
        <v>0</v>
      </c>
      <c r="MTK69" s="825">
        <f t="shared" ref="MTK69" si="29234">MTK60*$C$65*$C69</f>
        <v>0</v>
      </c>
      <c r="MTM69" s="825">
        <f t="shared" ref="MTM69" si="29235">MTM60*$C$65*$C69</f>
        <v>0</v>
      </c>
      <c r="MTO69" s="825">
        <f t="shared" ref="MTO69" si="29236">MTO60*$C$65*$C69</f>
        <v>0</v>
      </c>
      <c r="MTQ69" s="825">
        <f t="shared" ref="MTQ69" si="29237">MTQ60*$C$65*$C69</f>
        <v>0</v>
      </c>
      <c r="MTS69" s="825">
        <f t="shared" ref="MTS69" si="29238">MTS60*$C$65*$C69</f>
        <v>0</v>
      </c>
      <c r="MTU69" s="825">
        <f t="shared" ref="MTU69" si="29239">MTU60*$C$65*$C69</f>
        <v>0</v>
      </c>
      <c r="MTW69" s="825">
        <f t="shared" ref="MTW69" si="29240">MTW60*$C$65*$C69</f>
        <v>0</v>
      </c>
      <c r="MTY69" s="825">
        <f t="shared" ref="MTY69" si="29241">MTY60*$C$65*$C69</f>
        <v>0</v>
      </c>
      <c r="MUA69" s="825">
        <f t="shared" ref="MUA69" si="29242">MUA60*$C$65*$C69</f>
        <v>0</v>
      </c>
      <c r="MUC69" s="825">
        <f t="shared" ref="MUC69" si="29243">MUC60*$C$65*$C69</f>
        <v>0</v>
      </c>
      <c r="MUE69" s="825">
        <f t="shared" ref="MUE69" si="29244">MUE60*$C$65*$C69</f>
        <v>0</v>
      </c>
      <c r="MUG69" s="825">
        <f t="shared" ref="MUG69" si="29245">MUG60*$C$65*$C69</f>
        <v>0</v>
      </c>
      <c r="MUI69" s="825">
        <f t="shared" ref="MUI69" si="29246">MUI60*$C$65*$C69</f>
        <v>0</v>
      </c>
      <c r="MUK69" s="825">
        <f t="shared" ref="MUK69" si="29247">MUK60*$C$65*$C69</f>
        <v>0</v>
      </c>
      <c r="MUM69" s="825">
        <f t="shared" ref="MUM69" si="29248">MUM60*$C$65*$C69</f>
        <v>0</v>
      </c>
      <c r="MUO69" s="825">
        <f t="shared" ref="MUO69" si="29249">MUO60*$C$65*$C69</f>
        <v>0</v>
      </c>
      <c r="MUQ69" s="825">
        <f t="shared" ref="MUQ69" si="29250">MUQ60*$C$65*$C69</f>
        <v>0</v>
      </c>
      <c r="MUS69" s="825">
        <f t="shared" ref="MUS69" si="29251">MUS60*$C$65*$C69</f>
        <v>0</v>
      </c>
      <c r="MUU69" s="825">
        <f t="shared" ref="MUU69" si="29252">MUU60*$C$65*$C69</f>
        <v>0</v>
      </c>
      <c r="MUW69" s="825">
        <f t="shared" ref="MUW69" si="29253">MUW60*$C$65*$C69</f>
        <v>0</v>
      </c>
      <c r="MUY69" s="825">
        <f t="shared" ref="MUY69" si="29254">MUY60*$C$65*$C69</f>
        <v>0</v>
      </c>
      <c r="MVA69" s="825">
        <f t="shared" ref="MVA69" si="29255">MVA60*$C$65*$C69</f>
        <v>0</v>
      </c>
      <c r="MVC69" s="825">
        <f t="shared" ref="MVC69" si="29256">MVC60*$C$65*$C69</f>
        <v>0</v>
      </c>
      <c r="MVE69" s="825">
        <f t="shared" ref="MVE69" si="29257">MVE60*$C$65*$C69</f>
        <v>0</v>
      </c>
      <c r="MVG69" s="825">
        <f t="shared" ref="MVG69" si="29258">MVG60*$C$65*$C69</f>
        <v>0</v>
      </c>
      <c r="MVI69" s="825">
        <f t="shared" ref="MVI69" si="29259">MVI60*$C$65*$C69</f>
        <v>0</v>
      </c>
      <c r="MVK69" s="825">
        <f t="shared" ref="MVK69" si="29260">MVK60*$C$65*$C69</f>
        <v>0</v>
      </c>
      <c r="MVM69" s="825">
        <f t="shared" ref="MVM69" si="29261">MVM60*$C$65*$C69</f>
        <v>0</v>
      </c>
      <c r="MVO69" s="825">
        <f t="shared" ref="MVO69" si="29262">MVO60*$C$65*$C69</f>
        <v>0</v>
      </c>
      <c r="MVQ69" s="825">
        <f t="shared" ref="MVQ69" si="29263">MVQ60*$C$65*$C69</f>
        <v>0</v>
      </c>
      <c r="MVS69" s="825">
        <f t="shared" ref="MVS69" si="29264">MVS60*$C$65*$C69</f>
        <v>0</v>
      </c>
      <c r="MVU69" s="825">
        <f t="shared" ref="MVU69" si="29265">MVU60*$C$65*$C69</f>
        <v>0</v>
      </c>
      <c r="MVW69" s="825">
        <f t="shared" ref="MVW69" si="29266">MVW60*$C$65*$C69</f>
        <v>0</v>
      </c>
      <c r="MVY69" s="825">
        <f t="shared" ref="MVY69" si="29267">MVY60*$C$65*$C69</f>
        <v>0</v>
      </c>
      <c r="MWA69" s="825">
        <f t="shared" ref="MWA69" si="29268">MWA60*$C$65*$C69</f>
        <v>0</v>
      </c>
      <c r="MWC69" s="825">
        <f t="shared" ref="MWC69" si="29269">MWC60*$C$65*$C69</f>
        <v>0</v>
      </c>
      <c r="MWE69" s="825">
        <f t="shared" ref="MWE69" si="29270">MWE60*$C$65*$C69</f>
        <v>0</v>
      </c>
      <c r="MWG69" s="825">
        <f t="shared" ref="MWG69" si="29271">MWG60*$C$65*$C69</f>
        <v>0</v>
      </c>
      <c r="MWI69" s="825">
        <f t="shared" ref="MWI69" si="29272">MWI60*$C$65*$C69</f>
        <v>0</v>
      </c>
      <c r="MWK69" s="825">
        <f t="shared" ref="MWK69" si="29273">MWK60*$C$65*$C69</f>
        <v>0</v>
      </c>
      <c r="MWM69" s="825">
        <f t="shared" ref="MWM69" si="29274">MWM60*$C$65*$C69</f>
        <v>0</v>
      </c>
      <c r="MWO69" s="825">
        <f t="shared" ref="MWO69" si="29275">MWO60*$C$65*$C69</f>
        <v>0</v>
      </c>
      <c r="MWQ69" s="825">
        <f t="shared" ref="MWQ69" si="29276">MWQ60*$C$65*$C69</f>
        <v>0</v>
      </c>
      <c r="MWS69" s="825">
        <f t="shared" ref="MWS69" si="29277">MWS60*$C$65*$C69</f>
        <v>0</v>
      </c>
      <c r="MWU69" s="825">
        <f t="shared" ref="MWU69" si="29278">MWU60*$C$65*$C69</f>
        <v>0</v>
      </c>
      <c r="MWW69" s="825">
        <f t="shared" ref="MWW69" si="29279">MWW60*$C$65*$C69</f>
        <v>0</v>
      </c>
      <c r="MWY69" s="825">
        <f t="shared" ref="MWY69" si="29280">MWY60*$C$65*$C69</f>
        <v>0</v>
      </c>
      <c r="MXA69" s="825">
        <f t="shared" ref="MXA69" si="29281">MXA60*$C$65*$C69</f>
        <v>0</v>
      </c>
      <c r="MXC69" s="825">
        <f t="shared" ref="MXC69" si="29282">MXC60*$C$65*$C69</f>
        <v>0</v>
      </c>
      <c r="MXE69" s="825">
        <f t="shared" ref="MXE69" si="29283">MXE60*$C$65*$C69</f>
        <v>0</v>
      </c>
      <c r="MXG69" s="825">
        <f t="shared" ref="MXG69" si="29284">MXG60*$C$65*$C69</f>
        <v>0</v>
      </c>
      <c r="MXI69" s="825">
        <f t="shared" ref="MXI69" si="29285">MXI60*$C$65*$C69</f>
        <v>0</v>
      </c>
      <c r="MXK69" s="825">
        <f t="shared" ref="MXK69" si="29286">MXK60*$C$65*$C69</f>
        <v>0</v>
      </c>
      <c r="MXM69" s="825">
        <f t="shared" ref="MXM69" si="29287">MXM60*$C$65*$C69</f>
        <v>0</v>
      </c>
      <c r="MXO69" s="825">
        <f t="shared" ref="MXO69" si="29288">MXO60*$C$65*$C69</f>
        <v>0</v>
      </c>
      <c r="MXQ69" s="825">
        <f t="shared" ref="MXQ69" si="29289">MXQ60*$C$65*$C69</f>
        <v>0</v>
      </c>
      <c r="MXS69" s="825">
        <f t="shared" ref="MXS69" si="29290">MXS60*$C$65*$C69</f>
        <v>0</v>
      </c>
      <c r="MXU69" s="825">
        <f t="shared" ref="MXU69" si="29291">MXU60*$C$65*$C69</f>
        <v>0</v>
      </c>
      <c r="MXW69" s="825">
        <f t="shared" ref="MXW69" si="29292">MXW60*$C$65*$C69</f>
        <v>0</v>
      </c>
      <c r="MXY69" s="825">
        <f t="shared" ref="MXY69" si="29293">MXY60*$C$65*$C69</f>
        <v>0</v>
      </c>
      <c r="MYA69" s="825">
        <f t="shared" ref="MYA69" si="29294">MYA60*$C$65*$C69</f>
        <v>0</v>
      </c>
      <c r="MYC69" s="825">
        <f t="shared" ref="MYC69" si="29295">MYC60*$C$65*$C69</f>
        <v>0</v>
      </c>
      <c r="MYE69" s="825">
        <f t="shared" ref="MYE69" si="29296">MYE60*$C$65*$C69</f>
        <v>0</v>
      </c>
      <c r="MYG69" s="825">
        <f t="shared" ref="MYG69" si="29297">MYG60*$C$65*$C69</f>
        <v>0</v>
      </c>
      <c r="MYI69" s="825">
        <f t="shared" ref="MYI69" si="29298">MYI60*$C$65*$C69</f>
        <v>0</v>
      </c>
      <c r="MYK69" s="825">
        <f t="shared" ref="MYK69" si="29299">MYK60*$C$65*$C69</f>
        <v>0</v>
      </c>
      <c r="MYM69" s="825">
        <f t="shared" ref="MYM69" si="29300">MYM60*$C$65*$C69</f>
        <v>0</v>
      </c>
      <c r="MYO69" s="825">
        <f t="shared" ref="MYO69" si="29301">MYO60*$C$65*$C69</f>
        <v>0</v>
      </c>
      <c r="MYQ69" s="825">
        <f t="shared" ref="MYQ69" si="29302">MYQ60*$C$65*$C69</f>
        <v>0</v>
      </c>
      <c r="MYS69" s="825">
        <f t="shared" ref="MYS69" si="29303">MYS60*$C$65*$C69</f>
        <v>0</v>
      </c>
      <c r="MYU69" s="825">
        <f t="shared" ref="MYU69" si="29304">MYU60*$C$65*$C69</f>
        <v>0</v>
      </c>
      <c r="MYW69" s="825">
        <f t="shared" ref="MYW69" si="29305">MYW60*$C$65*$C69</f>
        <v>0</v>
      </c>
      <c r="MYY69" s="825">
        <f t="shared" ref="MYY69" si="29306">MYY60*$C$65*$C69</f>
        <v>0</v>
      </c>
      <c r="MZA69" s="825">
        <f t="shared" ref="MZA69" si="29307">MZA60*$C$65*$C69</f>
        <v>0</v>
      </c>
      <c r="MZC69" s="825">
        <f t="shared" ref="MZC69" si="29308">MZC60*$C$65*$C69</f>
        <v>0</v>
      </c>
      <c r="MZE69" s="825">
        <f t="shared" ref="MZE69" si="29309">MZE60*$C$65*$C69</f>
        <v>0</v>
      </c>
      <c r="MZG69" s="825">
        <f t="shared" ref="MZG69" si="29310">MZG60*$C$65*$C69</f>
        <v>0</v>
      </c>
      <c r="MZI69" s="825">
        <f t="shared" ref="MZI69" si="29311">MZI60*$C$65*$C69</f>
        <v>0</v>
      </c>
      <c r="MZK69" s="825">
        <f t="shared" ref="MZK69" si="29312">MZK60*$C$65*$C69</f>
        <v>0</v>
      </c>
      <c r="MZM69" s="825">
        <f t="shared" ref="MZM69" si="29313">MZM60*$C$65*$C69</f>
        <v>0</v>
      </c>
      <c r="MZO69" s="825">
        <f t="shared" ref="MZO69" si="29314">MZO60*$C$65*$C69</f>
        <v>0</v>
      </c>
      <c r="MZQ69" s="825">
        <f t="shared" ref="MZQ69" si="29315">MZQ60*$C$65*$C69</f>
        <v>0</v>
      </c>
      <c r="MZS69" s="825">
        <f t="shared" ref="MZS69" si="29316">MZS60*$C$65*$C69</f>
        <v>0</v>
      </c>
      <c r="MZU69" s="825">
        <f t="shared" ref="MZU69" si="29317">MZU60*$C$65*$C69</f>
        <v>0</v>
      </c>
      <c r="MZW69" s="825">
        <f t="shared" ref="MZW69" si="29318">MZW60*$C$65*$C69</f>
        <v>0</v>
      </c>
      <c r="MZY69" s="825">
        <f t="shared" ref="MZY69" si="29319">MZY60*$C$65*$C69</f>
        <v>0</v>
      </c>
      <c r="NAA69" s="825">
        <f t="shared" ref="NAA69" si="29320">NAA60*$C$65*$C69</f>
        <v>0</v>
      </c>
      <c r="NAC69" s="825">
        <f t="shared" ref="NAC69" si="29321">NAC60*$C$65*$C69</f>
        <v>0</v>
      </c>
      <c r="NAE69" s="825">
        <f t="shared" ref="NAE69" si="29322">NAE60*$C$65*$C69</f>
        <v>0</v>
      </c>
      <c r="NAG69" s="825">
        <f t="shared" ref="NAG69" si="29323">NAG60*$C$65*$C69</f>
        <v>0</v>
      </c>
      <c r="NAI69" s="825">
        <f t="shared" ref="NAI69" si="29324">NAI60*$C$65*$C69</f>
        <v>0</v>
      </c>
      <c r="NAK69" s="825">
        <f t="shared" ref="NAK69" si="29325">NAK60*$C$65*$C69</f>
        <v>0</v>
      </c>
      <c r="NAM69" s="825">
        <f t="shared" ref="NAM69" si="29326">NAM60*$C$65*$C69</f>
        <v>0</v>
      </c>
      <c r="NAO69" s="825">
        <f t="shared" ref="NAO69" si="29327">NAO60*$C$65*$C69</f>
        <v>0</v>
      </c>
      <c r="NAQ69" s="825">
        <f t="shared" ref="NAQ69" si="29328">NAQ60*$C$65*$C69</f>
        <v>0</v>
      </c>
      <c r="NAS69" s="825">
        <f t="shared" ref="NAS69" si="29329">NAS60*$C$65*$C69</f>
        <v>0</v>
      </c>
      <c r="NAU69" s="825">
        <f t="shared" ref="NAU69" si="29330">NAU60*$C$65*$C69</f>
        <v>0</v>
      </c>
      <c r="NAW69" s="825">
        <f t="shared" ref="NAW69" si="29331">NAW60*$C$65*$C69</f>
        <v>0</v>
      </c>
      <c r="NAY69" s="825">
        <f t="shared" ref="NAY69" si="29332">NAY60*$C$65*$C69</f>
        <v>0</v>
      </c>
      <c r="NBA69" s="825">
        <f t="shared" ref="NBA69" si="29333">NBA60*$C$65*$C69</f>
        <v>0</v>
      </c>
      <c r="NBC69" s="825">
        <f t="shared" ref="NBC69" si="29334">NBC60*$C$65*$C69</f>
        <v>0</v>
      </c>
      <c r="NBE69" s="825">
        <f t="shared" ref="NBE69" si="29335">NBE60*$C$65*$C69</f>
        <v>0</v>
      </c>
      <c r="NBG69" s="825">
        <f t="shared" ref="NBG69" si="29336">NBG60*$C$65*$C69</f>
        <v>0</v>
      </c>
      <c r="NBI69" s="825">
        <f t="shared" ref="NBI69" si="29337">NBI60*$C$65*$C69</f>
        <v>0</v>
      </c>
      <c r="NBK69" s="825">
        <f t="shared" ref="NBK69" si="29338">NBK60*$C$65*$C69</f>
        <v>0</v>
      </c>
      <c r="NBM69" s="825">
        <f t="shared" ref="NBM69" si="29339">NBM60*$C$65*$C69</f>
        <v>0</v>
      </c>
      <c r="NBO69" s="825">
        <f t="shared" ref="NBO69" si="29340">NBO60*$C$65*$C69</f>
        <v>0</v>
      </c>
      <c r="NBQ69" s="825">
        <f t="shared" ref="NBQ69" si="29341">NBQ60*$C$65*$C69</f>
        <v>0</v>
      </c>
      <c r="NBS69" s="825">
        <f t="shared" ref="NBS69" si="29342">NBS60*$C$65*$C69</f>
        <v>0</v>
      </c>
      <c r="NBU69" s="825">
        <f t="shared" ref="NBU69" si="29343">NBU60*$C$65*$C69</f>
        <v>0</v>
      </c>
      <c r="NBW69" s="825">
        <f t="shared" ref="NBW69" si="29344">NBW60*$C$65*$C69</f>
        <v>0</v>
      </c>
      <c r="NBY69" s="825">
        <f t="shared" ref="NBY69" si="29345">NBY60*$C$65*$C69</f>
        <v>0</v>
      </c>
      <c r="NCA69" s="825">
        <f t="shared" ref="NCA69" si="29346">NCA60*$C$65*$C69</f>
        <v>0</v>
      </c>
      <c r="NCC69" s="825">
        <f t="shared" ref="NCC69" si="29347">NCC60*$C$65*$C69</f>
        <v>0</v>
      </c>
      <c r="NCE69" s="825">
        <f t="shared" ref="NCE69" si="29348">NCE60*$C$65*$C69</f>
        <v>0</v>
      </c>
      <c r="NCG69" s="825">
        <f t="shared" ref="NCG69" si="29349">NCG60*$C$65*$C69</f>
        <v>0</v>
      </c>
      <c r="NCI69" s="825">
        <f t="shared" ref="NCI69" si="29350">NCI60*$C$65*$C69</f>
        <v>0</v>
      </c>
      <c r="NCK69" s="825">
        <f t="shared" ref="NCK69" si="29351">NCK60*$C$65*$C69</f>
        <v>0</v>
      </c>
      <c r="NCM69" s="825">
        <f t="shared" ref="NCM69" si="29352">NCM60*$C$65*$C69</f>
        <v>0</v>
      </c>
      <c r="NCO69" s="825">
        <f t="shared" ref="NCO69" si="29353">NCO60*$C$65*$C69</f>
        <v>0</v>
      </c>
      <c r="NCQ69" s="825">
        <f t="shared" ref="NCQ69" si="29354">NCQ60*$C$65*$C69</f>
        <v>0</v>
      </c>
      <c r="NCS69" s="825">
        <f t="shared" ref="NCS69" si="29355">NCS60*$C$65*$C69</f>
        <v>0</v>
      </c>
      <c r="NCU69" s="825">
        <f t="shared" ref="NCU69" si="29356">NCU60*$C$65*$C69</f>
        <v>0</v>
      </c>
      <c r="NCW69" s="825">
        <f t="shared" ref="NCW69" si="29357">NCW60*$C$65*$C69</f>
        <v>0</v>
      </c>
      <c r="NCY69" s="825">
        <f t="shared" ref="NCY69" si="29358">NCY60*$C$65*$C69</f>
        <v>0</v>
      </c>
      <c r="NDA69" s="825">
        <f t="shared" ref="NDA69" si="29359">NDA60*$C$65*$C69</f>
        <v>0</v>
      </c>
      <c r="NDC69" s="825">
        <f t="shared" ref="NDC69" si="29360">NDC60*$C$65*$C69</f>
        <v>0</v>
      </c>
      <c r="NDE69" s="825">
        <f t="shared" ref="NDE69" si="29361">NDE60*$C$65*$C69</f>
        <v>0</v>
      </c>
      <c r="NDG69" s="825">
        <f t="shared" ref="NDG69" si="29362">NDG60*$C$65*$C69</f>
        <v>0</v>
      </c>
      <c r="NDI69" s="825">
        <f t="shared" ref="NDI69" si="29363">NDI60*$C$65*$C69</f>
        <v>0</v>
      </c>
      <c r="NDK69" s="825">
        <f t="shared" ref="NDK69" si="29364">NDK60*$C$65*$C69</f>
        <v>0</v>
      </c>
      <c r="NDM69" s="825">
        <f t="shared" ref="NDM69" si="29365">NDM60*$C$65*$C69</f>
        <v>0</v>
      </c>
      <c r="NDO69" s="825">
        <f t="shared" ref="NDO69" si="29366">NDO60*$C$65*$C69</f>
        <v>0</v>
      </c>
      <c r="NDQ69" s="825">
        <f t="shared" ref="NDQ69" si="29367">NDQ60*$C$65*$C69</f>
        <v>0</v>
      </c>
      <c r="NDS69" s="825">
        <f t="shared" ref="NDS69" si="29368">NDS60*$C$65*$C69</f>
        <v>0</v>
      </c>
      <c r="NDU69" s="825">
        <f t="shared" ref="NDU69" si="29369">NDU60*$C$65*$C69</f>
        <v>0</v>
      </c>
      <c r="NDW69" s="825">
        <f t="shared" ref="NDW69" si="29370">NDW60*$C$65*$C69</f>
        <v>0</v>
      </c>
      <c r="NDY69" s="825">
        <f t="shared" ref="NDY69" si="29371">NDY60*$C$65*$C69</f>
        <v>0</v>
      </c>
      <c r="NEA69" s="825">
        <f t="shared" ref="NEA69" si="29372">NEA60*$C$65*$C69</f>
        <v>0</v>
      </c>
      <c r="NEC69" s="825">
        <f t="shared" ref="NEC69" si="29373">NEC60*$C$65*$C69</f>
        <v>0</v>
      </c>
      <c r="NEE69" s="825">
        <f t="shared" ref="NEE69" si="29374">NEE60*$C$65*$C69</f>
        <v>0</v>
      </c>
      <c r="NEG69" s="825">
        <f t="shared" ref="NEG69" si="29375">NEG60*$C$65*$C69</f>
        <v>0</v>
      </c>
      <c r="NEI69" s="825">
        <f t="shared" ref="NEI69" si="29376">NEI60*$C$65*$C69</f>
        <v>0</v>
      </c>
      <c r="NEK69" s="825">
        <f t="shared" ref="NEK69" si="29377">NEK60*$C$65*$C69</f>
        <v>0</v>
      </c>
      <c r="NEM69" s="825">
        <f t="shared" ref="NEM69" si="29378">NEM60*$C$65*$C69</f>
        <v>0</v>
      </c>
      <c r="NEO69" s="825">
        <f t="shared" ref="NEO69" si="29379">NEO60*$C$65*$C69</f>
        <v>0</v>
      </c>
      <c r="NEQ69" s="825">
        <f t="shared" ref="NEQ69" si="29380">NEQ60*$C$65*$C69</f>
        <v>0</v>
      </c>
      <c r="NES69" s="825">
        <f t="shared" ref="NES69" si="29381">NES60*$C$65*$C69</f>
        <v>0</v>
      </c>
      <c r="NEU69" s="825">
        <f t="shared" ref="NEU69" si="29382">NEU60*$C$65*$C69</f>
        <v>0</v>
      </c>
      <c r="NEW69" s="825">
        <f t="shared" ref="NEW69" si="29383">NEW60*$C$65*$C69</f>
        <v>0</v>
      </c>
      <c r="NEY69" s="825">
        <f t="shared" ref="NEY69" si="29384">NEY60*$C$65*$C69</f>
        <v>0</v>
      </c>
      <c r="NFA69" s="825">
        <f t="shared" ref="NFA69" si="29385">NFA60*$C$65*$C69</f>
        <v>0</v>
      </c>
      <c r="NFC69" s="825">
        <f t="shared" ref="NFC69" si="29386">NFC60*$C$65*$C69</f>
        <v>0</v>
      </c>
      <c r="NFE69" s="825">
        <f t="shared" ref="NFE69" si="29387">NFE60*$C$65*$C69</f>
        <v>0</v>
      </c>
      <c r="NFG69" s="825">
        <f t="shared" ref="NFG69" si="29388">NFG60*$C$65*$C69</f>
        <v>0</v>
      </c>
      <c r="NFI69" s="825">
        <f t="shared" ref="NFI69" si="29389">NFI60*$C$65*$C69</f>
        <v>0</v>
      </c>
      <c r="NFK69" s="825">
        <f t="shared" ref="NFK69" si="29390">NFK60*$C$65*$C69</f>
        <v>0</v>
      </c>
      <c r="NFM69" s="825">
        <f t="shared" ref="NFM69" si="29391">NFM60*$C$65*$C69</f>
        <v>0</v>
      </c>
      <c r="NFO69" s="825">
        <f t="shared" ref="NFO69" si="29392">NFO60*$C$65*$C69</f>
        <v>0</v>
      </c>
      <c r="NFQ69" s="825">
        <f t="shared" ref="NFQ69" si="29393">NFQ60*$C$65*$C69</f>
        <v>0</v>
      </c>
      <c r="NFS69" s="825">
        <f t="shared" ref="NFS69" si="29394">NFS60*$C$65*$C69</f>
        <v>0</v>
      </c>
      <c r="NFU69" s="825">
        <f t="shared" ref="NFU69" si="29395">NFU60*$C$65*$C69</f>
        <v>0</v>
      </c>
      <c r="NFW69" s="825">
        <f t="shared" ref="NFW69" si="29396">NFW60*$C$65*$C69</f>
        <v>0</v>
      </c>
      <c r="NFY69" s="825">
        <f t="shared" ref="NFY69" si="29397">NFY60*$C$65*$C69</f>
        <v>0</v>
      </c>
      <c r="NGA69" s="825">
        <f t="shared" ref="NGA69" si="29398">NGA60*$C$65*$C69</f>
        <v>0</v>
      </c>
      <c r="NGC69" s="825">
        <f t="shared" ref="NGC69" si="29399">NGC60*$C$65*$C69</f>
        <v>0</v>
      </c>
      <c r="NGE69" s="825">
        <f t="shared" ref="NGE69" si="29400">NGE60*$C$65*$C69</f>
        <v>0</v>
      </c>
      <c r="NGG69" s="825">
        <f t="shared" ref="NGG69" si="29401">NGG60*$C$65*$C69</f>
        <v>0</v>
      </c>
      <c r="NGI69" s="825">
        <f t="shared" ref="NGI69" si="29402">NGI60*$C$65*$C69</f>
        <v>0</v>
      </c>
      <c r="NGK69" s="825">
        <f t="shared" ref="NGK69" si="29403">NGK60*$C$65*$C69</f>
        <v>0</v>
      </c>
      <c r="NGM69" s="825">
        <f t="shared" ref="NGM69" si="29404">NGM60*$C$65*$C69</f>
        <v>0</v>
      </c>
      <c r="NGO69" s="825">
        <f t="shared" ref="NGO69" si="29405">NGO60*$C$65*$C69</f>
        <v>0</v>
      </c>
      <c r="NGQ69" s="825">
        <f t="shared" ref="NGQ69" si="29406">NGQ60*$C$65*$C69</f>
        <v>0</v>
      </c>
      <c r="NGS69" s="825">
        <f t="shared" ref="NGS69" si="29407">NGS60*$C$65*$C69</f>
        <v>0</v>
      </c>
      <c r="NGU69" s="825">
        <f t="shared" ref="NGU69" si="29408">NGU60*$C$65*$C69</f>
        <v>0</v>
      </c>
      <c r="NGW69" s="825">
        <f t="shared" ref="NGW69" si="29409">NGW60*$C$65*$C69</f>
        <v>0</v>
      </c>
      <c r="NGY69" s="825">
        <f t="shared" ref="NGY69" si="29410">NGY60*$C$65*$C69</f>
        <v>0</v>
      </c>
      <c r="NHA69" s="825">
        <f t="shared" ref="NHA69" si="29411">NHA60*$C$65*$C69</f>
        <v>0</v>
      </c>
      <c r="NHC69" s="825">
        <f t="shared" ref="NHC69" si="29412">NHC60*$C$65*$C69</f>
        <v>0</v>
      </c>
      <c r="NHE69" s="825">
        <f t="shared" ref="NHE69" si="29413">NHE60*$C$65*$C69</f>
        <v>0</v>
      </c>
      <c r="NHG69" s="825">
        <f t="shared" ref="NHG69" si="29414">NHG60*$C$65*$C69</f>
        <v>0</v>
      </c>
      <c r="NHI69" s="825">
        <f t="shared" ref="NHI69" si="29415">NHI60*$C$65*$C69</f>
        <v>0</v>
      </c>
      <c r="NHK69" s="825">
        <f t="shared" ref="NHK69" si="29416">NHK60*$C$65*$C69</f>
        <v>0</v>
      </c>
      <c r="NHM69" s="825">
        <f t="shared" ref="NHM69" si="29417">NHM60*$C$65*$C69</f>
        <v>0</v>
      </c>
      <c r="NHO69" s="825">
        <f t="shared" ref="NHO69" si="29418">NHO60*$C$65*$C69</f>
        <v>0</v>
      </c>
      <c r="NHQ69" s="825">
        <f t="shared" ref="NHQ69" si="29419">NHQ60*$C$65*$C69</f>
        <v>0</v>
      </c>
      <c r="NHS69" s="825">
        <f t="shared" ref="NHS69" si="29420">NHS60*$C$65*$C69</f>
        <v>0</v>
      </c>
      <c r="NHU69" s="825">
        <f t="shared" ref="NHU69" si="29421">NHU60*$C$65*$C69</f>
        <v>0</v>
      </c>
      <c r="NHW69" s="825">
        <f t="shared" ref="NHW69" si="29422">NHW60*$C$65*$C69</f>
        <v>0</v>
      </c>
      <c r="NHY69" s="825">
        <f t="shared" ref="NHY69" si="29423">NHY60*$C$65*$C69</f>
        <v>0</v>
      </c>
      <c r="NIA69" s="825">
        <f t="shared" ref="NIA69" si="29424">NIA60*$C$65*$C69</f>
        <v>0</v>
      </c>
      <c r="NIC69" s="825">
        <f t="shared" ref="NIC69" si="29425">NIC60*$C$65*$C69</f>
        <v>0</v>
      </c>
      <c r="NIE69" s="825">
        <f t="shared" ref="NIE69" si="29426">NIE60*$C$65*$C69</f>
        <v>0</v>
      </c>
      <c r="NIG69" s="825">
        <f t="shared" ref="NIG69" si="29427">NIG60*$C$65*$C69</f>
        <v>0</v>
      </c>
      <c r="NII69" s="825">
        <f t="shared" ref="NII69" si="29428">NII60*$C$65*$C69</f>
        <v>0</v>
      </c>
      <c r="NIK69" s="825">
        <f t="shared" ref="NIK69" si="29429">NIK60*$C$65*$C69</f>
        <v>0</v>
      </c>
      <c r="NIM69" s="825">
        <f t="shared" ref="NIM69" si="29430">NIM60*$C$65*$C69</f>
        <v>0</v>
      </c>
      <c r="NIO69" s="825">
        <f t="shared" ref="NIO69" si="29431">NIO60*$C$65*$C69</f>
        <v>0</v>
      </c>
      <c r="NIQ69" s="825">
        <f t="shared" ref="NIQ69" si="29432">NIQ60*$C$65*$C69</f>
        <v>0</v>
      </c>
      <c r="NIS69" s="825">
        <f t="shared" ref="NIS69" si="29433">NIS60*$C$65*$C69</f>
        <v>0</v>
      </c>
      <c r="NIU69" s="825">
        <f t="shared" ref="NIU69" si="29434">NIU60*$C$65*$C69</f>
        <v>0</v>
      </c>
      <c r="NIW69" s="825">
        <f t="shared" ref="NIW69" si="29435">NIW60*$C$65*$C69</f>
        <v>0</v>
      </c>
      <c r="NIY69" s="825">
        <f t="shared" ref="NIY69" si="29436">NIY60*$C$65*$C69</f>
        <v>0</v>
      </c>
      <c r="NJA69" s="825">
        <f t="shared" ref="NJA69" si="29437">NJA60*$C$65*$C69</f>
        <v>0</v>
      </c>
      <c r="NJC69" s="825">
        <f t="shared" ref="NJC69" si="29438">NJC60*$C$65*$C69</f>
        <v>0</v>
      </c>
      <c r="NJE69" s="825">
        <f t="shared" ref="NJE69" si="29439">NJE60*$C$65*$C69</f>
        <v>0</v>
      </c>
      <c r="NJG69" s="825">
        <f t="shared" ref="NJG69" si="29440">NJG60*$C$65*$C69</f>
        <v>0</v>
      </c>
      <c r="NJI69" s="825">
        <f t="shared" ref="NJI69" si="29441">NJI60*$C$65*$C69</f>
        <v>0</v>
      </c>
      <c r="NJK69" s="825">
        <f t="shared" ref="NJK69" si="29442">NJK60*$C$65*$C69</f>
        <v>0</v>
      </c>
      <c r="NJM69" s="825">
        <f t="shared" ref="NJM69" si="29443">NJM60*$C$65*$C69</f>
        <v>0</v>
      </c>
      <c r="NJO69" s="825">
        <f t="shared" ref="NJO69" si="29444">NJO60*$C$65*$C69</f>
        <v>0</v>
      </c>
      <c r="NJQ69" s="825">
        <f t="shared" ref="NJQ69" si="29445">NJQ60*$C$65*$C69</f>
        <v>0</v>
      </c>
      <c r="NJS69" s="825">
        <f t="shared" ref="NJS69" si="29446">NJS60*$C$65*$C69</f>
        <v>0</v>
      </c>
      <c r="NJU69" s="825">
        <f t="shared" ref="NJU69" si="29447">NJU60*$C$65*$C69</f>
        <v>0</v>
      </c>
      <c r="NJW69" s="825">
        <f t="shared" ref="NJW69" si="29448">NJW60*$C$65*$C69</f>
        <v>0</v>
      </c>
      <c r="NJY69" s="825">
        <f t="shared" ref="NJY69" si="29449">NJY60*$C$65*$C69</f>
        <v>0</v>
      </c>
      <c r="NKA69" s="825">
        <f t="shared" ref="NKA69" si="29450">NKA60*$C$65*$C69</f>
        <v>0</v>
      </c>
      <c r="NKC69" s="825">
        <f t="shared" ref="NKC69" si="29451">NKC60*$C$65*$C69</f>
        <v>0</v>
      </c>
      <c r="NKE69" s="825">
        <f t="shared" ref="NKE69" si="29452">NKE60*$C$65*$C69</f>
        <v>0</v>
      </c>
      <c r="NKG69" s="825">
        <f t="shared" ref="NKG69" si="29453">NKG60*$C$65*$C69</f>
        <v>0</v>
      </c>
      <c r="NKI69" s="825">
        <f t="shared" ref="NKI69" si="29454">NKI60*$C$65*$C69</f>
        <v>0</v>
      </c>
      <c r="NKK69" s="825">
        <f t="shared" ref="NKK69" si="29455">NKK60*$C$65*$C69</f>
        <v>0</v>
      </c>
      <c r="NKM69" s="825">
        <f t="shared" ref="NKM69" si="29456">NKM60*$C$65*$C69</f>
        <v>0</v>
      </c>
      <c r="NKO69" s="825">
        <f t="shared" ref="NKO69" si="29457">NKO60*$C$65*$C69</f>
        <v>0</v>
      </c>
      <c r="NKQ69" s="825">
        <f t="shared" ref="NKQ69" si="29458">NKQ60*$C$65*$C69</f>
        <v>0</v>
      </c>
      <c r="NKS69" s="825">
        <f t="shared" ref="NKS69" si="29459">NKS60*$C$65*$C69</f>
        <v>0</v>
      </c>
      <c r="NKU69" s="825">
        <f t="shared" ref="NKU69" si="29460">NKU60*$C$65*$C69</f>
        <v>0</v>
      </c>
      <c r="NKW69" s="825">
        <f t="shared" ref="NKW69" si="29461">NKW60*$C$65*$C69</f>
        <v>0</v>
      </c>
      <c r="NKY69" s="825">
        <f t="shared" ref="NKY69" si="29462">NKY60*$C$65*$C69</f>
        <v>0</v>
      </c>
      <c r="NLA69" s="825">
        <f t="shared" ref="NLA69" si="29463">NLA60*$C$65*$C69</f>
        <v>0</v>
      </c>
      <c r="NLC69" s="825">
        <f t="shared" ref="NLC69" si="29464">NLC60*$C$65*$C69</f>
        <v>0</v>
      </c>
      <c r="NLE69" s="825">
        <f t="shared" ref="NLE69" si="29465">NLE60*$C$65*$C69</f>
        <v>0</v>
      </c>
      <c r="NLG69" s="825">
        <f t="shared" ref="NLG69" si="29466">NLG60*$C$65*$C69</f>
        <v>0</v>
      </c>
      <c r="NLI69" s="825">
        <f t="shared" ref="NLI69" si="29467">NLI60*$C$65*$C69</f>
        <v>0</v>
      </c>
      <c r="NLK69" s="825">
        <f t="shared" ref="NLK69" si="29468">NLK60*$C$65*$C69</f>
        <v>0</v>
      </c>
      <c r="NLM69" s="825">
        <f t="shared" ref="NLM69" si="29469">NLM60*$C$65*$C69</f>
        <v>0</v>
      </c>
      <c r="NLO69" s="825">
        <f t="shared" ref="NLO69" si="29470">NLO60*$C$65*$C69</f>
        <v>0</v>
      </c>
      <c r="NLQ69" s="825">
        <f t="shared" ref="NLQ69" si="29471">NLQ60*$C$65*$C69</f>
        <v>0</v>
      </c>
      <c r="NLS69" s="825">
        <f t="shared" ref="NLS69" si="29472">NLS60*$C$65*$C69</f>
        <v>0</v>
      </c>
      <c r="NLU69" s="825">
        <f t="shared" ref="NLU69" si="29473">NLU60*$C$65*$C69</f>
        <v>0</v>
      </c>
      <c r="NLW69" s="825">
        <f t="shared" ref="NLW69" si="29474">NLW60*$C$65*$C69</f>
        <v>0</v>
      </c>
      <c r="NLY69" s="825">
        <f t="shared" ref="NLY69" si="29475">NLY60*$C$65*$C69</f>
        <v>0</v>
      </c>
      <c r="NMA69" s="825">
        <f t="shared" ref="NMA69" si="29476">NMA60*$C$65*$C69</f>
        <v>0</v>
      </c>
      <c r="NMC69" s="825">
        <f t="shared" ref="NMC69" si="29477">NMC60*$C$65*$C69</f>
        <v>0</v>
      </c>
      <c r="NME69" s="825">
        <f t="shared" ref="NME69" si="29478">NME60*$C$65*$C69</f>
        <v>0</v>
      </c>
      <c r="NMG69" s="825">
        <f t="shared" ref="NMG69" si="29479">NMG60*$C$65*$C69</f>
        <v>0</v>
      </c>
      <c r="NMI69" s="825">
        <f t="shared" ref="NMI69" si="29480">NMI60*$C$65*$C69</f>
        <v>0</v>
      </c>
      <c r="NMK69" s="825">
        <f t="shared" ref="NMK69" si="29481">NMK60*$C$65*$C69</f>
        <v>0</v>
      </c>
      <c r="NMM69" s="825">
        <f t="shared" ref="NMM69" si="29482">NMM60*$C$65*$C69</f>
        <v>0</v>
      </c>
      <c r="NMO69" s="825">
        <f t="shared" ref="NMO69" si="29483">NMO60*$C$65*$C69</f>
        <v>0</v>
      </c>
      <c r="NMQ69" s="825">
        <f t="shared" ref="NMQ69" si="29484">NMQ60*$C$65*$C69</f>
        <v>0</v>
      </c>
      <c r="NMS69" s="825">
        <f t="shared" ref="NMS69" si="29485">NMS60*$C$65*$C69</f>
        <v>0</v>
      </c>
      <c r="NMU69" s="825">
        <f t="shared" ref="NMU69" si="29486">NMU60*$C$65*$C69</f>
        <v>0</v>
      </c>
      <c r="NMW69" s="825">
        <f t="shared" ref="NMW69" si="29487">NMW60*$C$65*$C69</f>
        <v>0</v>
      </c>
      <c r="NMY69" s="825">
        <f t="shared" ref="NMY69" si="29488">NMY60*$C$65*$C69</f>
        <v>0</v>
      </c>
      <c r="NNA69" s="825">
        <f t="shared" ref="NNA69" si="29489">NNA60*$C$65*$C69</f>
        <v>0</v>
      </c>
      <c r="NNC69" s="825">
        <f t="shared" ref="NNC69" si="29490">NNC60*$C$65*$C69</f>
        <v>0</v>
      </c>
      <c r="NNE69" s="825">
        <f t="shared" ref="NNE69" si="29491">NNE60*$C$65*$C69</f>
        <v>0</v>
      </c>
      <c r="NNG69" s="825">
        <f t="shared" ref="NNG69" si="29492">NNG60*$C$65*$C69</f>
        <v>0</v>
      </c>
      <c r="NNI69" s="825">
        <f t="shared" ref="NNI69" si="29493">NNI60*$C$65*$C69</f>
        <v>0</v>
      </c>
      <c r="NNK69" s="825">
        <f t="shared" ref="NNK69" si="29494">NNK60*$C$65*$C69</f>
        <v>0</v>
      </c>
      <c r="NNM69" s="825">
        <f t="shared" ref="NNM69" si="29495">NNM60*$C$65*$C69</f>
        <v>0</v>
      </c>
      <c r="NNO69" s="825">
        <f t="shared" ref="NNO69" si="29496">NNO60*$C$65*$C69</f>
        <v>0</v>
      </c>
      <c r="NNQ69" s="825">
        <f t="shared" ref="NNQ69" si="29497">NNQ60*$C$65*$C69</f>
        <v>0</v>
      </c>
      <c r="NNS69" s="825">
        <f t="shared" ref="NNS69" si="29498">NNS60*$C$65*$C69</f>
        <v>0</v>
      </c>
      <c r="NNU69" s="825">
        <f t="shared" ref="NNU69" si="29499">NNU60*$C$65*$C69</f>
        <v>0</v>
      </c>
      <c r="NNW69" s="825">
        <f t="shared" ref="NNW69" si="29500">NNW60*$C$65*$C69</f>
        <v>0</v>
      </c>
      <c r="NNY69" s="825">
        <f t="shared" ref="NNY69" si="29501">NNY60*$C$65*$C69</f>
        <v>0</v>
      </c>
      <c r="NOA69" s="825">
        <f t="shared" ref="NOA69" si="29502">NOA60*$C$65*$C69</f>
        <v>0</v>
      </c>
      <c r="NOC69" s="825">
        <f t="shared" ref="NOC69" si="29503">NOC60*$C$65*$C69</f>
        <v>0</v>
      </c>
      <c r="NOE69" s="825">
        <f t="shared" ref="NOE69" si="29504">NOE60*$C$65*$C69</f>
        <v>0</v>
      </c>
      <c r="NOG69" s="825">
        <f t="shared" ref="NOG69" si="29505">NOG60*$C$65*$C69</f>
        <v>0</v>
      </c>
      <c r="NOI69" s="825">
        <f t="shared" ref="NOI69" si="29506">NOI60*$C$65*$C69</f>
        <v>0</v>
      </c>
      <c r="NOK69" s="825">
        <f t="shared" ref="NOK69" si="29507">NOK60*$C$65*$C69</f>
        <v>0</v>
      </c>
      <c r="NOM69" s="825">
        <f t="shared" ref="NOM69" si="29508">NOM60*$C$65*$C69</f>
        <v>0</v>
      </c>
      <c r="NOO69" s="825">
        <f t="shared" ref="NOO69" si="29509">NOO60*$C$65*$C69</f>
        <v>0</v>
      </c>
      <c r="NOQ69" s="825">
        <f t="shared" ref="NOQ69" si="29510">NOQ60*$C$65*$C69</f>
        <v>0</v>
      </c>
      <c r="NOS69" s="825">
        <f t="shared" ref="NOS69" si="29511">NOS60*$C$65*$C69</f>
        <v>0</v>
      </c>
      <c r="NOU69" s="825">
        <f t="shared" ref="NOU69" si="29512">NOU60*$C$65*$C69</f>
        <v>0</v>
      </c>
      <c r="NOW69" s="825">
        <f t="shared" ref="NOW69" si="29513">NOW60*$C$65*$C69</f>
        <v>0</v>
      </c>
      <c r="NOY69" s="825">
        <f t="shared" ref="NOY69" si="29514">NOY60*$C$65*$C69</f>
        <v>0</v>
      </c>
      <c r="NPA69" s="825">
        <f t="shared" ref="NPA69" si="29515">NPA60*$C$65*$C69</f>
        <v>0</v>
      </c>
      <c r="NPC69" s="825">
        <f t="shared" ref="NPC69" si="29516">NPC60*$C$65*$C69</f>
        <v>0</v>
      </c>
      <c r="NPE69" s="825">
        <f t="shared" ref="NPE69" si="29517">NPE60*$C$65*$C69</f>
        <v>0</v>
      </c>
      <c r="NPG69" s="825">
        <f t="shared" ref="NPG69" si="29518">NPG60*$C$65*$C69</f>
        <v>0</v>
      </c>
      <c r="NPI69" s="825">
        <f t="shared" ref="NPI69" si="29519">NPI60*$C$65*$C69</f>
        <v>0</v>
      </c>
      <c r="NPK69" s="825">
        <f t="shared" ref="NPK69" si="29520">NPK60*$C$65*$C69</f>
        <v>0</v>
      </c>
      <c r="NPM69" s="825">
        <f t="shared" ref="NPM69" si="29521">NPM60*$C$65*$C69</f>
        <v>0</v>
      </c>
      <c r="NPO69" s="825">
        <f t="shared" ref="NPO69" si="29522">NPO60*$C$65*$C69</f>
        <v>0</v>
      </c>
      <c r="NPQ69" s="825">
        <f t="shared" ref="NPQ69" si="29523">NPQ60*$C$65*$C69</f>
        <v>0</v>
      </c>
      <c r="NPS69" s="825">
        <f t="shared" ref="NPS69" si="29524">NPS60*$C$65*$C69</f>
        <v>0</v>
      </c>
      <c r="NPU69" s="825">
        <f t="shared" ref="NPU69" si="29525">NPU60*$C$65*$C69</f>
        <v>0</v>
      </c>
      <c r="NPW69" s="825">
        <f t="shared" ref="NPW69" si="29526">NPW60*$C$65*$C69</f>
        <v>0</v>
      </c>
      <c r="NPY69" s="825">
        <f t="shared" ref="NPY69" si="29527">NPY60*$C$65*$C69</f>
        <v>0</v>
      </c>
      <c r="NQA69" s="825">
        <f t="shared" ref="NQA69" si="29528">NQA60*$C$65*$C69</f>
        <v>0</v>
      </c>
      <c r="NQC69" s="825">
        <f t="shared" ref="NQC69" si="29529">NQC60*$C$65*$C69</f>
        <v>0</v>
      </c>
      <c r="NQE69" s="825">
        <f t="shared" ref="NQE69" si="29530">NQE60*$C$65*$C69</f>
        <v>0</v>
      </c>
      <c r="NQG69" s="825">
        <f t="shared" ref="NQG69" si="29531">NQG60*$C$65*$C69</f>
        <v>0</v>
      </c>
      <c r="NQI69" s="825">
        <f t="shared" ref="NQI69" si="29532">NQI60*$C$65*$C69</f>
        <v>0</v>
      </c>
      <c r="NQK69" s="825">
        <f t="shared" ref="NQK69" si="29533">NQK60*$C$65*$C69</f>
        <v>0</v>
      </c>
      <c r="NQM69" s="825">
        <f t="shared" ref="NQM69" si="29534">NQM60*$C$65*$C69</f>
        <v>0</v>
      </c>
      <c r="NQO69" s="825">
        <f t="shared" ref="NQO69" si="29535">NQO60*$C$65*$C69</f>
        <v>0</v>
      </c>
      <c r="NQQ69" s="825">
        <f t="shared" ref="NQQ69" si="29536">NQQ60*$C$65*$C69</f>
        <v>0</v>
      </c>
      <c r="NQS69" s="825">
        <f t="shared" ref="NQS69" si="29537">NQS60*$C$65*$C69</f>
        <v>0</v>
      </c>
      <c r="NQU69" s="825">
        <f t="shared" ref="NQU69" si="29538">NQU60*$C$65*$C69</f>
        <v>0</v>
      </c>
      <c r="NQW69" s="825">
        <f t="shared" ref="NQW69" si="29539">NQW60*$C$65*$C69</f>
        <v>0</v>
      </c>
      <c r="NQY69" s="825">
        <f t="shared" ref="NQY69" si="29540">NQY60*$C$65*$C69</f>
        <v>0</v>
      </c>
      <c r="NRA69" s="825">
        <f t="shared" ref="NRA69" si="29541">NRA60*$C$65*$C69</f>
        <v>0</v>
      </c>
      <c r="NRC69" s="825">
        <f t="shared" ref="NRC69" si="29542">NRC60*$C$65*$C69</f>
        <v>0</v>
      </c>
      <c r="NRE69" s="825">
        <f t="shared" ref="NRE69" si="29543">NRE60*$C$65*$C69</f>
        <v>0</v>
      </c>
      <c r="NRG69" s="825">
        <f t="shared" ref="NRG69" si="29544">NRG60*$C$65*$C69</f>
        <v>0</v>
      </c>
      <c r="NRI69" s="825">
        <f t="shared" ref="NRI69" si="29545">NRI60*$C$65*$C69</f>
        <v>0</v>
      </c>
      <c r="NRK69" s="825">
        <f t="shared" ref="NRK69" si="29546">NRK60*$C$65*$C69</f>
        <v>0</v>
      </c>
      <c r="NRM69" s="825">
        <f t="shared" ref="NRM69" si="29547">NRM60*$C$65*$C69</f>
        <v>0</v>
      </c>
      <c r="NRO69" s="825">
        <f t="shared" ref="NRO69" si="29548">NRO60*$C$65*$C69</f>
        <v>0</v>
      </c>
      <c r="NRQ69" s="825">
        <f t="shared" ref="NRQ69" si="29549">NRQ60*$C$65*$C69</f>
        <v>0</v>
      </c>
      <c r="NRS69" s="825">
        <f t="shared" ref="NRS69" si="29550">NRS60*$C$65*$C69</f>
        <v>0</v>
      </c>
      <c r="NRU69" s="825">
        <f t="shared" ref="NRU69" si="29551">NRU60*$C$65*$C69</f>
        <v>0</v>
      </c>
      <c r="NRW69" s="825">
        <f t="shared" ref="NRW69" si="29552">NRW60*$C$65*$C69</f>
        <v>0</v>
      </c>
      <c r="NRY69" s="825">
        <f t="shared" ref="NRY69" si="29553">NRY60*$C$65*$C69</f>
        <v>0</v>
      </c>
      <c r="NSA69" s="825">
        <f t="shared" ref="NSA69" si="29554">NSA60*$C$65*$C69</f>
        <v>0</v>
      </c>
      <c r="NSC69" s="825">
        <f t="shared" ref="NSC69" si="29555">NSC60*$C$65*$C69</f>
        <v>0</v>
      </c>
      <c r="NSE69" s="825">
        <f t="shared" ref="NSE69" si="29556">NSE60*$C$65*$C69</f>
        <v>0</v>
      </c>
      <c r="NSG69" s="825">
        <f t="shared" ref="NSG69" si="29557">NSG60*$C$65*$C69</f>
        <v>0</v>
      </c>
      <c r="NSI69" s="825">
        <f t="shared" ref="NSI69" si="29558">NSI60*$C$65*$C69</f>
        <v>0</v>
      </c>
      <c r="NSK69" s="825">
        <f t="shared" ref="NSK69" si="29559">NSK60*$C$65*$C69</f>
        <v>0</v>
      </c>
      <c r="NSM69" s="825">
        <f t="shared" ref="NSM69" si="29560">NSM60*$C$65*$C69</f>
        <v>0</v>
      </c>
      <c r="NSO69" s="825">
        <f t="shared" ref="NSO69" si="29561">NSO60*$C$65*$C69</f>
        <v>0</v>
      </c>
      <c r="NSQ69" s="825">
        <f t="shared" ref="NSQ69" si="29562">NSQ60*$C$65*$C69</f>
        <v>0</v>
      </c>
      <c r="NSS69" s="825">
        <f t="shared" ref="NSS69" si="29563">NSS60*$C$65*$C69</f>
        <v>0</v>
      </c>
      <c r="NSU69" s="825">
        <f t="shared" ref="NSU69" si="29564">NSU60*$C$65*$C69</f>
        <v>0</v>
      </c>
      <c r="NSW69" s="825">
        <f t="shared" ref="NSW69" si="29565">NSW60*$C$65*$C69</f>
        <v>0</v>
      </c>
      <c r="NSY69" s="825">
        <f t="shared" ref="NSY69" si="29566">NSY60*$C$65*$C69</f>
        <v>0</v>
      </c>
      <c r="NTA69" s="825">
        <f t="shared" ref="NTA69" si="29567">NTA60*$C$65*$C69</f>
        <v>0</v>
      </c>
      <c r="NTC69" s="825">
        <f t="shared" ref="NTC69" si="29568">NTC60*$C$65*$C69</f>
        <v>0</v>
      </c>
      <c r="NTE69" s="825">
        <f t="shared" ref="NTE69" si="29569">NTE60*$C$65*$C69</f>
        <v>0</v>
      </c>
      <c r="NTG69" s="825">
        <f t="shared" ref="NTG69" si="29570">NTG60*$C$65*$C69</f>
        <v>0</v>
      </c>
      <c r="NTI69" s="825">
        <f t="shared" ref="NTI69" si="29571">NTI60*$C$65*$C69</f>
        <v>0</v>
      </c>
      <c r="NTK69" s="825">
        <f t="shared" ref="NTK69" si="29572">NTK60*$C$65*$C69</f>
        <v>0</v>
      </c>
      <c r="NTM69" s="825">
        <f t="shared" ref="NTM69" si="29573">NTM60*$C$65*$C69</f>
        <v>0</v>
      </c>
      <c r="NTO69" s="825">
        <f t="shared" ref="NTO69" si="29574">NTO60*$C$65*$C69</f>
        <v>0</v>
      </c>
      <c r="NTQ69" s="825">
        <f t="shared" ref="NTQ69" si="29575">NTQ60*$C$65*$C69</f>
        <v>0</v>
      </c>
      <c r="NTS69" s="825">
        <f t="shared" ref="NTS69" si="29576">NTS60*$C$65*$C69</f>
        <v>0</v>
      </c>
      <c r="NTU69" s="825">
        <f t="shared" ref="NTU69" si="29577">NTU60*$C$65*$C69</f>
        <v>0</v>
      </c>
      <c r="NTW69" s="825">
        <f t="shared" ref="NTW69" si="29578">NTW60*$C$65*$C69</f>
        <v>0</v>
      </c>
      <c r="NTY69" s="825">
        <f t="shared" ref="NTY69" si="29579">NTY60*$C$65*$C69</f>
        <v>0</v>
      </c>
      <c r="NUA69" s="825">
        <f t="shared" ref="NUA69" si="29580">NUA60*$C$65*$C69</f>
        <v>0</v>
      </c>
      <c r="NUC69" s="825">
        <f t="shared" ref="NUC69" si="29581">NUC60*$C$65*$C69</f>
        <v>0</v>
      </c>
      <c r="NUE69" s="825">
        <f t="shared" ref="NUE69" si="29582">NUE60*$C$65*$C69</f>
        <v>0</v>
      </c>
      <c r="NUG69" s="825">
        <f t="shared" ref="NUG69" si="29583">NUG60*$C$65*$C69</f>
        <v>0</v>
      </c>
      <c r="NUI69" s="825">
        <f t="shared" ref="NUI69" si="29584">NUI60*$C$65*$C69</f>
        <v>0</v>
      </c>
      <c r="NUK69" s="825">
        <f t="shared" ref="NUK69" si="29585">NUK60*$C$65*$C69</f>
        <v>0</v>
      </c>
      <c r="NUM69" s="825">
        <f t="shared" ref="NUM69" si="29586">NUM60*$C$65*$C69</f>
        <v>0</v>
      </c>
      <c r="NUO69" s="825">
        <f t="shared" ref="NUO69" si="29587">NUO60*$C$65*$C69</f>
        <v>0</v>
      </c>
      <c r="NUQ69" s="825">
        <f t="shared" ref="NUQ69" si="29588">NUQ60*$C$65*$C69</f>
        <v>0</v>
      </c>
      <c r="NUS69" s="825">
        <f t="shared" ref="NUS69" si="29589">NUS60*$C$65*$C69</f>
        <v>0</v>
      </c>
      <c r="NUU69" s="825">
        <f t="shared" ref="NUU69" si="29590">NUU60*$C$65*$C69</f>
        <v>0</v>
      </c>
      <c r="NUW69" s="825">
        <f t="shared" ref="NUW69" si="29591">NUW60*$C$65*$C69</f>
        <v>0</v>
      </c>
      <c r="NUY69" s="825">
        <f t="shared" ref="NUY69" si="29592">NUY60*$C$65*$C69</f>
        <v>0</v>
      </c>
      <c r="NVA69" s="825">
        <f t="shared" ref="NVA69" si="29593">NVA60*$C$65*$C69</f>
        <v>0</v>
      </c>
      <c r="NVC69" s="825">
        <f t="shared" ref="NVC69" si="29594">NVC60*$C$65*$C69</f>
        <v>0</v>
      </c>
      <c r="NVE69" s="825">
        <f t="shared" ref="NVE69" si="29595">NVE60*$C$65*$C69</f>
        <v>0</v>
      </c>
      <c r="NVG69" s="825">
        <f t="shared" ref="NVG69" si="29596">NVG60*$C$65*$C69</f>
        <v>0</v>
      </c>
      <c r="NVI69" s="825">
        <f t="shared" ref="NVI69" si="29597">NVI60*$C$65*$C69</f>
        <v>0</v>
      </c>
      <c r="NVK69" s="825">
        <f t="shared" ref="NVK69" si="29598">NVK60*$C$65*$C69</f>
        <v>0</v>
      </c>
      <c r="NVM69" s="825">
        <f t="shared" ref="NVM69" si="29599">NVM60*$C$65*$C69</f>
        <v>0</v>
      </c>
      <c r="NVO69" s="825">
        <f t="shared" ref="NVO69" si="29600">NVO60*$C$65*$C69</f>
        <v>0</v>
      </c>
      <c r="NVQ69" s="825">
        <f t="shared" ref="NVQ69" si="29601">NVQ60*$C$65*$C69</f>
        <v>0</v>
      </c>
      <c r="NVS69" s="825">
        <f t="shared" ref="NVS69" si="29602">NVS60*$C$65*$C69</f>
        <v>0</v>
      </c>
      <c r="NVU69" s="825">
        <f t="shared" ref="NVU69" si="29603">NVU60*$C$65*$C69</f>
        <v>0</v>
      </c>
      <c r="NVW69" s="825">
        <f t="shared" ref="NVW69" si="29604">NVW60*$C$65*$C69</f>
        <v>0</v>
      </c>
      <c r="NVY69" s="825">
        <f t="shared" ref="NVY69" si="29605">NVY60*$C$65*$C69</f>
        <v>0</v>
      </c>
      <c r="NWA69" s="825">
        <f t="shared" ref="NWA69" si="29606">NWA60*$C$65*$C69</f>
        <v>0</v>
      </c>
      <c r="NWC69" s="825">
        <f t="shared" ref="NWC69" si="29607">NWC60*$C$65*$C69</f>
        <v>0</v>
      </c>
      <c r="NWE69" s="825">
        <f t="shared" ref="NWE69" si="29608">NWE60*$C$65*$C69</f>
        <v>0</v>
      </c>
      <c r="NWG69" s="825">
        <f t="shared" ref="NWG69" si="29609">NWG60*$C$65*$C69</f>
        <v>0</v>
      </c>
      <c r="NWI69" s="825">
        <f t="shared" ref="NWI69" si="29610">NWI60*$C$65*$C69</f>
        <v>0</v>
      </c>
      <c r="NWK69" s="825">
        <f t="shared" ref="NWK69" si="29611">NWK60*$C$65*$C69</f>
        <v>0</v>
      </c>
      <c r="NWM69" s="825">
        <f t="shared" ref="NWM69" si="29612">NWM60*$C$65*$C69</f>
        <v>0</v>
      </c>
      <c r="NWO69" s="825">
        <f t="shared" ref="NWO69" si="29613">NWO60*$C$65*$C69</f>
        <v>0</v>
      </c>
      <c r="NWQ69" s="825">
        <f t="shared" ref="NWQ69" si="29614">NWQ60*$C$65*$C69</f>
        <v>0</v>
      </c>
      <c r="NWS69" s="825">
        <f t="shared" ref="NWS69" si="29615">NWS60*$C$65*$C69</f>
        <v>0</v>
      </c>
      <c r="NWU69" s="825">
        <f t="shared" ref="NWU69" si="29616">NWU60*$C$65*$C69</f>
        <v>0</v>
      </c>
      <c r="NWW69" s="825">
        <f t="shared" ref="NWW69" si="29617">NWW60*$C$65*$C69</f>
        <v>0</v>
      </c>
      <c r="NWY69" s="825">
        <f t="shared" ref="NWY69" si="29618">NWY60*$C$65*$C69</f>
        <v>0</v>
      </c>
      <c r="NXA69" s="825">
        <f t="shared" ref="NXA69" si="29619">NXA60*$C$65*$C69</f>
        <v>0</v>
      </c>
      <c r="NXC69" s="825">
        <f t="shared" ref="NXC69" si="29620">NXC60*$C$65*$C69</f>
        <v>0</v>
      </c>
      <c r="NXE69" s="825">
        <f t="shared" ref="NXE69" si="29621">NXE60*$C$65*$C69</f>
        <v>0</v>
      </c>
      <c r="NXG69" s="825">
        <f t="shared" ref="NXG69" si="29622">NXG60*$C$65*$C69</f>
        <v>0</v>
      </c>
      <c r="NXI69" s="825">
        <f t="shared" ref="NXI69" si="29623">NXI60*$C$65*$C69</f>
        <v>0</v>
      </c>
      <c r="NXK69" s="825">
        <f t="shared" ref="NXK69" si="29624">NXK60*$C$65*$C69</f>
        <v>0</v>
      </c>
      <c r="NXM69" s="825">
        <f t="shared" ref="NXM69" si="29625">NXM60*$C$65*$C69</f>
        <v>0</v>
      </c>
      <c r="NXO69" s="825">
        <f t="shared" ref="NXO69" si="29626">NXO60*$C$65*$C69</f>
        <v>0</v>
      </c>
      <c r="NXQ69" s="825">
        <f t="shared" ref="NXQ69" si="29627">NXQ60*$C$65*$C69</f>
        <v>0</v>
      </c>
      <c r="NXS69" s="825">
        <f t="shared" ref="NXS69" si="29628">NXS60*$C$65*$C69</f>
        <v>0</v>
      </c>
      <c r="NXU69" s="825">
        <f t="shared" ref="NXU69" si="29629">NXU60*$C$65*$C69</f>
        <v>0</v>
      </c>
      <c r="NXW69" s="825">
        <f t="shared" ref="NXW69" si="29630">NXW60*$C$65*$C69</f>
        <v>0</v>
      </c>
      <c r="NXY69" s="825">
        <f t="shared" ref="NXY69" si="29631">NXY60*$C$65*$C69</f>
        <v>0</v>
      </c>
      <c r="NYA69" s="825">
        <f t="shared" ref="NYA69" si="29632">NYA60*$C$65*$C69</f>
        <v>0</v>
      </c>
      <c r="NYC69" s="825">
        <f t="shared" ref="NYC69" si="29633">NYC60*$C$65*$C69</f>
        <v>0</v>
      </c>
      <c r="NYE69" s="825">
        <f t="shared" ref="NYE69" si="29634">NYE60*$C$65*$C69</f>
        <v>0</v>
      </c>
      <c r="NYG69" s="825">
        <f t="shared" ref="NYG69" si="29635">NYG60*$C$65*$C69</f>
        <v>0</v>
      </c>
      <c r="NYI69" s="825">
        <f t="shared" ref="NYI69" si="29636">NYI60*$C$65*$C69</f>
        <v>0</v>
      </c>
      <c r="NYK69" s="825">
        <f t="shared" ref="NYK69" si="29637">NYK60*$C$65*$C69</f>
        <v>0</v>
      </c>
      <c r="NYM69" s="825">
        <f t="shared" ref="NYM69" si="29638">NYM60*$C$65*$C69</f>
        <v>0</v>
      </c>
      <c r="NYO69" s="825">
        <f t="shared" ref="NYO69" si="29639">NYO60*$C$65*$C69</f>
        <v>0</v>
      </c>
      <c r="NYQ69" s="825">
        <f t="shared" ref="NYQ69" si="29640">NYQ60*$C$65*$C69</f>
        <v>0</v>
      </c>
      <c r="NYS69" s="825">
        <f t="shared" ref="NYS69" si="29641">NYS60*$C$65*$C69</f>
        <v>0</v>
      </c>
      <c r="NYU69" s="825">
        <f t="shared" ref="NYU69" si="29642">NYU60*$C$65*$C69</f>
        <v>0</v>
      </c>
      <c r="NYW69" s="825">
        <f t="shared" ref="NYW69" si="29643">NYW60*$C$65*$C69</f>
        <v>0</v>
      </c>
      <c r="NYY69" s="825">
        <f t="shared" ref="NYY69" si="29644">NYY60*$C$65*$C69</f>
        <v>0</v>
      </c>
      <c r="NZA69" s="825">
        <f t="shared" ref="NZA69" si="29645">NZA60*$C$65*$C69</f>
        <v>0</v>
      </c>
      <c r="NZC69" s="825">
        <f t="shared" ref="NZC69" si="29646">NZC60*$C$65*$C69</f>
        <v>0</v>
      </c>
      <c r="NZE69" s="825">
        <f t="shared" ref="NZE69" si="29647">NZE60*$C$65*$C69</f>
        <v>0</v>
      </c>
      <c r="NZG69" s="825">
        <f t="shared" ref="NZG69" si="29648">NZG60*$C$65*$C69</f>
        <v>0</v>
      </c>
      <c r="NZI69" s="825">
        <f t="shared" ref="NZI69" si="29649">NZI60*$C$65*$C69</f>
        <v>0</v>
      </c>
      <c r="NZK69" s="825">
        <f t="shared" ref="NZK69" si="29650">NZK60*$C$65*$C69</f>
        <v>0</v>
      </c>
      <c r="NZM69" s="825">
        <f t="shared" ref="NZM69" si="29651">NZM60*$C$65*$C69</f>
        <v>0</v>
      </c>
      <c r="NZO69" s="825">
        <f t="shared" ref="NZO69" si="29652">NZO60*$C$65*$C69</f>
        <v>0</v>
      </c>
      <c r="NZQ69" s="825">
        <f t="shared" ref="NZQ69" si="29653">NZQ60*$C$65*$C69</f>
        <v>0</v>
      </c>
      <c r="NZS69" s="825">
        <f t="shared" ref="NZS69" si="29654">NZS60*$C$65*$C69</f>
        <v>0</v>
      </c>
      <c r="NZU69" s="825">
        <f t="shared" ref="NZU69" si="29655">NZU60*$C$65*$C69</f>
        <v>0</v>
      </c>
      <c r="NZW69" s="825">
        <f t="shared" ref="NZW69" si="29656">NZW60*$C$65*$C69</f>
        <v>0</v>
      </c>
      <c r="NZY69" s="825">
        <f t="shared" ref="NZY69" si="29657">NZY60*$C$65*$C69</f>
        <v>0</v>
      </c>
      <c r="OAA69" s="825">
        <f t="shared" ref="OAA69" si="29658">OAA60*$C$65*$C69</f>
        <v>0</v>
      </c>
      <c r="OAC69" s="825">
        <f t="shared" ref="OAC69" si="29659">OAC60*$C$65*$C69</f>
        <v>0</v>
      </c>
      <c r="OAE69" s="825">
        <f t="shared" ref="OAE69" si="29660">OAE60*$C$65*$C69</f>
        <v>0</v>
      </c>
      <c r="OAG69" s="825">
        <f t="shared" ref="OAG69" si="29661">OAG60*$C$65*$C69</f>
        <v>0</v>
      </c>
      <c r="OAI69" s="825">
        <f t="shared" ref="OAI69" si="29662">OAI60*$C$65*$C69</f>
        <v>0</v>
      </c>
      <c r="OAK69" s="825">
        <f t="shared" ref="OAK69" si="29663">OAK60*$C$65*$C69</f>
        <v>0</v>
      </c>
      <c r="OAM69" s="825">
        <f t="shared" ref="OAM69" si="29664">OAM60*$C$65*$C69</f>
        <v>0</v>
      </c>
      <c r="OAO69" s="825">
        <f t="shared" ref="OAO69" si="29665">OAO60*$C$65*$C69</f>
        <v>0</v>
      </c>
      <c r="OAQ69" s="825">
        <f t="shared" ref="OAQ69" si="29666">OAQ60*$C$65*$C69</f>
        <v>0</v>
      </c>
      <c r="OAS69" s="825">
        <f t="shared" ref="OAS69" si="29667">OAS60*$C$65*$C69</f>
        <v>0</v>
      </c>
      <c r="OAU69" s="825">
        <f t="shared" ref="OAU69" si="29668">OAU60*$C$65*$C69</f>
        <v>0</v>
      </c>
      <c r="OAW69" s="825">
        <f t="shared" ref="OAW69" si="29669">OAW60*$C$65*$C69</f>
        <v>0</v>
      </c>
      <c r="OAY69" s="825">
        <f t="shared" ref="OAY69" si="29670">OAY60*$C$65*$C69</f>
        <v>0</v>
      </c>
      <c r="OBA69" s="825">
        <f t="shared" ref="OBA69" si="29671">OBA60*$C$65*$C69</f>
        <v>0</v>
      </c>
      <c r="OBC69" s="825">
        <f t="shared" ref="OBC69" si="29672">OBC60*$C$65*$C69</f>
        <v>0</v>
      </c>
      <c r="OBE69" s="825">
        <f t="shared" ref="OBE69" si="29673">OBE60*$C$65*$C69</f>
        <v>0</v>
      </c>
      <c r="OBG69" s="825">
        <f t="shared" ref="OBG69" si="29674">OBG60*$C$65*$C69</f>
        <v>0</v>
      </c>
      <c r="OBI69" s="825">
        <f t="shared" ref="OBI69" si="29675">OBI60*$C$65*$C69</f>
        <v>0</v>
      </c>
      <c r="OBK69" s="825">
        <f t="shared" ref="OBK69" si="29676">OBK60*$C$65*$C69</f>
        <v>0</v>
      </c>
      <c r="OBM69" s="825">
        <f t="shared" ref="OBM69" si="29677">OBM60*$C$65*$C69</f>
        <v>0</v>
      </c>
      <c r="OBO69" s="825">
        <f t="shared" ref="OBO69" si="29678">OBO60*$C$65*$C69</f>
        <v>0</v>
      </c>
      <c r="OBQ69" s="825">
        <f t="shared" ref="OBQ69" si="29679">OBQ60*$C$65*$C69</f>
        <v>0</v>
      </c>
      <c r="OBS69" s="825">
        <f t="shared" ref="OBS69" si="29680">OBS60*$C$65*$C69</f>
        <v>0</v>
      </c>
      <c r="OBU69" s="825">
        <f t="shared" ref="OBU69" si="29681">OBU60*$C$65*$C69</f>
        <v>0</v>
      </c>
      <c r="OBW69" s="825">
        <f t="shared" ref="OBW69" si="29682">OBW60*$C$65*$C69</f>
        <v>0</v>
      </c>
      <c r="OBY69" s="825">
        <f t="shared" ref="OBY69" si="29683">OBY60*$C$65*$C69</f>
        <v>0</v>
      </c>
      <c r="OCA69" s="825">
        <f t="shared" ref="OCA69" si="29684">OCA60*$C$65*$C69</f>
        <v>0</v>
      </c>
      <c r="OCC69" s="825">
        <f t="shared" ref="OCC69" si="29685">OCC60*$C$65*$C69</f>
        <v>0</v>
      </c>
      <c r="OCE69" s="825">
        <f t="shared" ref="OCE69" si="29686">OCE60*$C$65*$C69</f>
        <v>0</v>
      </c>
      <c r="OCG69" s="825">
        <f t="shared" ref="OCG69" si="29687">OCG60*$C$65*$C69</f>
        <v>0</v>
      </c>
      <c r="OCI69" s="825">
        <f t="shared" ref="OCI69" si="29688">OCI60*$C$65*$C69</f>
        <v>0</v>
      </c>
      <c r="OCK69" s="825">
        <f t="shared" ref="OCK69" si="29689">OCK60*$C$65*$C69</f>
        <v>0</v>
      </c>
      <c r="OCM69" s="825">
        <f t="shared" ref="OCM69" si="29690">OCM60*$C$65*$C69</f>
        <v>0</v>
      </c>
      <c r="OCO69" s="825">
        <f t="shared" ref="OCO69" si="29691">OCO60*$C$65*$C69</f>
        <v>0</v>
      </c>
      <c r="OCQ69" s="825">
        <f t="shared" ref="OCQ69" si="29692">OCQ60*$C$65*$C69</f>
        <v>0</v>
      </c>
      <c r="OCS69" s="825">
        <f t="shared" ref="OCS69" si="29693">OCS60*$C$65*$C69</f>
        <v>0</v>
      </c>
      <c r="OCU69" s="825">
        <f t="shared" ref="OCU69" si="29694">OCU60*$C$65*$C69</f>
        <v>0</v>
      </c>
      <c r="OCW69" s="825">
        <f t="shared" ref="OCW69" si="29695">OCW60*$C$65*$C69</f>
        <v>0</v>
      </c>
      <c r="OCY69" s="825">
        <f t="shared" ref="OCY69" si="29696">OCY60*$C$65*$C69</f>
        <v>0</v>
      </c>
      <c r="ODA69" s="825">
        <f t="shared" ref="ODA69" si="29697">ODA60*$C$65*$C69</f>
        <v>0</v>
      </c>
      <c r="ODC69" s="825">
        <f t="shared" ref="ODC69" si="29698">ODC60*$C$65*$C69</f>
        <v>0</v>
      </c>
      <c r="ODE69" s="825">
        <f t="shared" ref="ODE69" si="29699">ODE60*$C$65*$C69</f>
        <v>0</v>
      </c>
      <c r="ODG69" s="825">
        <f t="shared" ref="ODG69" si="29700">ODG60*$C$65*$C69</f>
        <v>0</v>
      </c>
      <c r="ODI69" s="825">
        <f t="shared" ref="ODI69" si="29701">ODI60*$C$65*$C69</f>
        <v>0</v>
      </c>
      <c r="ODK69" s="825">
        <f t="shared" ref="ODK69" si="29702">ODK60*$C$65*$C69</f>
        <v>0</v>
      </c>
      <c r="ODM69" s="825">
        <f t="shared" ref="ODM69" si="29703">ODM60*$C$65*$C69</f>
        <v>0</v>
      </c>
      <c r="ODO69" s="825">
        <f t="shared" ref="ODO69" si="29704">ODO60*$C$65*$C69</f>
        <v>0</v>
      </c>
      <c r="ODQ69" s="825">
        <f t="shared" ref="ODQ69" si="29705">ODQ60*$C$65*$C69</f>
        <v>0</v>
      </c>
      <c r="ODS69" s="825">
        <f t="shared" ref="ODS69" si="29706">ODS60*$C$65*$C69</f>
        <v>0</v>
      </c>
      <c r="ODU69" s="825">
        <f t="shared" ref="ODU69" si="29707">ODU60*$C$65*$C69</f>
        <v>0</v>
      </c>
      <c r="ODW69" s="825">
        <f t="shared" ref="ODW69" si="29708">ODW60*$C$65*$C69</f>
        <v>0</v>
      </c>
      <c r="ODY69" s="825">
        <f t="shared" ref="ODY69" si="29709">ODY60*$C$65*$C69</f>
        <v>0</v>
      </c>
      <c r="OEA69" s="825">
        <f t="shared" ref="OEA69" si="29710">OEA60*$C$65*$C69</f>
        <v>0</v>
      </c>
      <c r="OEC69" s="825">
        <f t="shared" ref="OEC69" si="29711">OEC60*$C$65*$C69</f>
        <v>0</v>
      </c>
      <c r="OEE69" s="825">
        <f t="shared" ref="OEE69" si="29712">OEE60*$C$65*$C69</f>
        <v>0</v>
      </c>
      <c r="OEG69" s="825">
        <f t="shared" ref="OEG69" si="29713">OEG60*$C$65*$C69</f>
        <v>0</v>
      </c>
      <c r="OEI69" s="825">
        <f t="shared" ref="OEI69" si="29714">OEI60*$C$65*$C69</f>
        <v>0</v>
      </c>
      <c r="OEK69" s="825">
        <f t="shared" ref="OEK69" si="29715">OEK60*$C$65*$C69</f>
        <v>0</v>
      </c>
      <c r="OEM69" s="825">
        <f t="shared" ref="OEM69" si="29716">OEM60*$C$65*$C69</f>
        <v>0</v>
      </c>
      <c r="OEO69" s="825">
        <f t="shared" ref="OEO69" si="29717">OEO60*$C$65*$C69</f>
        <v>0</v>
      </c>
      <c r="OEQ69" s="825">
        <f t="shared" ref="OEQ69" si="29718">OEQ60*$C$65*$C69</f>
        <v>0</v>
      </c>
      <c r="OES69" s="825">
        <f t="shared" ref="OES69" si="29719">OES60*$C$65*$C69</f>
        <v>0</v>
      </c>
      <c r="OEU69" s="825">
        <f t="shared" ref="OEU69" si="29720">OEU60*$C$65*$C69</f>
        <v>0</v>
      </c>
      <c r="OEW69" s="825">
        <f t="shared" ref="OEW69" si="29721">OEW60*$C$65*$C69</f>
        <v>0</v>
      </c>
      <c r="OEY69" s="825">
        <f t="shared" ref="OEY69" si="29722">OEY60*$C$65*$C69</f>
        <v>0</v>
      </c>
      <c r="OFA69" s="825">
        <f t="shared" ref="OFA69" si="29723">OFA60*$C$65*$C69</f>
        <v>0</v>
      </c>
      <c r="OFC69" s="825">
        <f t="shared" ref="OFC69" si="29724">OFC60*$C$65*$C69</f>
        <v>0</v>
      </c>
      <c r="OFE69" s="825">
        <f t="shared" ref="OFE69" si="29725">OFE60*$C$65*$C69</f>
        <v>0</v>
      </c>
      <c r="OFG69" s="825">
        <f t="shared" ref="OFG69" si="29726">OFG60*$C$65*$C69</f>
        <v>0</v>
      </c>
      <c r="OFI69" s="825">
        <f t="shared" ref="OFI69" si="29727">OFI60*$C$65*$C69</f>
        <v>0</v>
      </c>
      <c r="OFK69" s="825">
        <f t="shared" ref="OFK69" si="29728">OFK60*$C$65*$C69</f>
        <v>0</v>
      </c>
      <c r="OFM69" s="825">
        <f t="shared" ref="OFM69" si="29729">OFM60*$C$65*$C69</f>
        <v>0</v>
      </c>
      <c r="OFO69" s="825">
        <f t="shared" ref="OFO69" si="29730">OFO60*$C$65*$C69</f>
        <v>0</v>
      </c>
      <c r="OFQ69" s="825">
        <f t="shared" ref="OFQ69" si="29731">OFQ60*$C$65*$C69</f>
        <v>0</v>
      </c>
      <c r="OFS69" s="825">
        <f t="shared" ref="OFS69" si="29732">OFS60*$C$65*$C69</f>
        <v>0</v>
      </c>
      <c r="OFU69" s="825">
        <f t="shared" ref="OFU69" si="29733">OFU60*$C$65*$C69</f>
        <v>0</v>
      </c>
      <c r="OFW69" s="825">
        <f t="shared" ref="OFW69" si="29734">OFW60*$C$65*$C69</f>
        <v>0</v>
      </c>
      <c r="OFY69" s="825">
        <f t="shared" ref="OFY69" si="29735">OFY60*$C$65*$C69</f>
        <v>0</v>
      </c>
      <c r="OGA69" s="825">
        <f t="shared" ref="OGA69" si="29736">OGA60*$C$65*$C69</f>
        <v>0</v>
      </c>
      <c r="OGC69" s="825">
        <f t="shared" ref="OGC69" si="29737">OGC60*$C$65*$C69</f>
        <v>0</v>
      </c>
      <c r="OGE69" s="825">
        <f t="shared" ref="OGE69" si="29738">OGE60*$C$65*$C69</f>
        <v>0</v>
      </c>
      <c r="OGG69" s="825">
        <f t="shared" ref="OGG69" si="29739">OGG60*$C$65*$C69</f>
        <v>0</v>
      </c>
      <c r="OGI69" s="825">
        <f t="shared" ref="OGI69" si="29740">OGI60*$C$65*$C69</f>
        <v>0</v>
      </c>
      <c r="OGK69" s="825">
        <f t="shared" ref="OGK69" si="29741">OGK60*$C$65*$C69</f>
        <v>0</v>
      </c>
      <c r="OGM69" s="825">
        <f t="shared" ref="OGM69" si="29742">OGM60*$C$65*$C69</f>
        <v>0</v>
      </c>
      <c r="OGO69" s="825">
        <f t="shared" ref="OGO69" si="29743">OGO60*$C$65*$C69</f>
        <v>0</v>
      </c>
      <c r="OGQ69" s="825">
        <f t="shared" ref="OGQ69" si="29744">OGQ60*$C$65*$C69</f>
        <v>0</v>
      </c>
      <c r="OGS69" s="825">
        <f t="shared" ref="OGS69" si="29745">OGS60*$C$65*$C69</f>
        <v>0</v>
      </c>
      <c r="OGU69" s="825">
        <f t="shared" ref="OGU69" si="29746">OGU60*$C$65*$C69</f>
        <v>0</v>
      </c>
      <c r="OGW69" s="825">
        <f t="shared" ref="OGW69" si="29747">OGW60*$C$65*$C69</f>
        <v>0</v>
      </c>
      <c r="OGY69" s="825">
        <f t="shared" ref="OGY69" si="29748">OGY60*$C$65*$C69</f>
        <v>0</v>
      </c>
      <c r="OHA69" s="825">
        <f t="shared" ref="OHA69" si="29749">OHA60*$C$65*$C69</f>
        <v>0</v>
      </c>
      <c r="OHC69" s="825">
        <f t="shared" ref="OHC69" si="29750">OHC60*$C$65*$C69</f>
        <v>0</v>
      </c>
      <c r="OHE69" s="825">
        <f t="shared" ref="OHE69" si="29751">OHE60*$C$65*$C69</f>
        <v>0</v>
      </c>
      <c r="OHG69" s="825">
        <f t="shared" ref="OHG69" si="29752">OHG60*$C$65*$C69</f>
        <v>0</v>
      </c>
      <c r="OHI69" s="825">
        <f t="shared" ref="OHI69" si="29753">OHI60*$C$65*$C69</f>
        <v>0</v>
      </c>
      <c r="OHK69" s="825">
        <f t="shared" ref="OHK69" si="29754">OHK60*$C$65*$C69</f>
        <v>0</v>
      </c>
      <c r="OHM69" s="825">
        <f t="shared" ref="OHM69" si="29755">OHM60*$C$65*$C69</f>
        <v>0</v>
      </c>
      <c r="OHO69" s="825">
        <f t="shared" ref="OHO69" si="29756">OHO60*$C$65*$C69</f>
        <v>0</v>
      </c>
      <c r="OHQ69" s="825">
        <f t="shared" ref="OHQ69" si="29757">OHQ60*$C$65*$C69</f>
        <v>0</v>
      </c>
      <c r="OHS69" s="825">
        <f t="shared" ref="OHS69" si="29758">OHS60*$C$65*$C69</f>
        <v>0</v>
      </c>
      <c r="OHU69" s="825">
        <f t="shared" ref="OHU69" si="29759">OHU60*$C$65*$C69</f>
        <v>0</v>
      </c>
      <c r="OHW69" s="825">
        <f t="shared" ref="OHW69" si="29760">OHW60*$C$65*$C69</f>
        <v>0</v>
      </c>
      <c r="OHY69" s="825">
        <f t="shared" ref="OHY69" si="29761">OHY60*$C$65*$C69</f>
        <v>0</v>
      </c>
      <c r="OIA69" s="825">
        <f t="shared" ref="OIA69" si="29762">OIA60*$C$65*$C69</f>
        <v>0</v>
      </c>
      <c r="OIC69" s="825">
        <f t="shared" ref="OIC69" si="29763">OIC60*$C$65*$C69</f>
        <v>0</v>
      </c>
      <c r="OIE69" s="825">
        <f t="shared" ref="OIE69" si="29764">OIE60*$C$65*$C69</f>
        <v>0</v>
      </c>
      <c r="OIG69" s="825">
        <f t="shared" ref="OIG69" si="29765">OIG60*$C$65*$C69</f>
        <v>0</v>
      </c>
      <c r="OII69" s="825">
        <f t="shared" ref="OII69" si="29766">OII60*$C$65*$C69</f>
        <v>0</v>
      </c>
      <c r="OIK69" s="825">
        <f t="shared" ref="OIK69" si="29767">OIK60*$C$65*$C69</f>
        <v>0</v>
      </c>
      <c r="OIM69" s="825">
        <f t="shared" ref="OIM69" si="29768">OIM60*$C$65*$C69</f>
        <v>0</v>
      </c>
      <c r="OIO69" s="825">
        <f t="shared" ref="OIO69" si="29769">OIO60*$C$65*$C69</f>
        <v>0</v>
      </c>
      <c r="OIQ69" s="825">
        <f t="shared" ref="OIQ69" si="29770">OIQ60*$C$65*$C69</f>
        <v>0</v>
      </c>
      <c r="OIS69" s="825">
        <f t="shared" ref="OIS69" si="29771">OIS60*$C$65*$C69</f>
        <v>0</v>
      </c>
      <c r="OIU69" s="825">
        <f t="shared" ref="OIU69" si="29772">OIU60*$C$65*$C69</f>
        <v>0</v>
      </c>
      <c r="OIW69" s="825">
        <f t="shared" ref="OIW69" si="29773">OIW60*$C$65*$C69</f>
        <v>0</v>
      </c>
      <c r="OIY69" s="825">
        <f t="shared" ref="OIY69" si="29774">OIY60*$C$65*$C69</f>
        <v>0</v>
      </c>
      <c r="OJA69" s="825">
        <f t="shared" ref="OJA69" si="29775">OJA60*$C$65*$C69</f>
        <v>0</v>
      </c>
      <c r="OJC69" s="825">
        <f t="shared" ref="OJC69" si="29776">OJC60*$C$65*$C69</f>
        <v>0</v>
      </c>
      <c r="OJE69" s="825">
        <f t="shared" ref="OJE69" si="29777">OJE60*$C$65*$C69</f>
        <v>0</v>
      </c>
      <c r="OJG69" s="825">
        <f t="shared" ref="OJG69" si="29778">OJG60*$C$65*$C69</f>
        <v>0</v>
      </c>
      <c r="OJI69" s="825">
        <f t="shared" ref="OJI69" si="29779">OJI60*$C$65*$C69</f>
        <v>0</v>
      </c>
      <c r="OJK69" s="825">
        <f t="shared" ref="OJK69" si="29780">OJK60*$C$65*$C69</f>
        <v>0</v>
      </c>
      <c r="OJM69" s="825">
        <f t="shared" ref="OJM69" si="29781">OJM60*$C$65*$C69</f>
        <v>0</v>
      </c>
      <c r="OJO69" s="825">
        <f t="shared" ref="OJO69" si="29782">OJO60*$C$65*$C69</f>
        <v>0</v>
      </c>
      <c r="OJQ69" s="825">
        <f t="shared" ref="OJQ69" si="29783">OJQ60*$C$65*$C69</f>
        <v>0</v>
      </c>
      <c r="OJS69" s="825">
        <f t="shared" ref="OJS69" si="29784">OJS60*$C$65*$C69</f>
        <v>0</v>
      </c>
      <c r="OJU69" s="825">
        <f t="shared" ref="OJU69" si="29785">OJU60*$C$65*$C69</f>
        <v>0</v>
      </c>
      <c r="OJW69" s="825">
        <f t="shared" ref="OJW69" si="29786">OJW60*$C$65*$C69</f>
        <v>0</v>
      </c>
      <c r="OJY69" s="825">
        <f t="shared" ref="OJY69" si="29787">OJY60*$C$65*$C69</f>
        <v>0</v>
      </c>
      <c r="OKA69" s="825">
        <f t="shared" ref="OKA69" si="29788">OKA60*$C$65*$C69</f>
        <v>0</v>
      </c>
      <c r="OKC69" s="825">
        <f t="shared" ref="OKC69" si="29789">OKC60*$C$65*$C69</f>
        <v>0</v>
      </c>
      <c r="OKE69" s="825">
        <f t="shared" ref="OKE69" si="29790">OKE60*$C$65*$C69</f>
        <v>0</v>
      </c>
      <c r="OKG69" s="825">
        <f t="shared" ref="OKG69" si="29791">OKG60*$C$65*$C69</f>
        <v>0</v>
      </c>
      <c r="OKI69" s="825">
        <f t="shared" ref="OKI69" si="29792">OKI60*$C$65*$C69</f>
        <v>0</v>
      </c>
      <c r="OKK69" s="825">
        <f t="shared" ref="OKK69" si="29793">OKK60*$C$65*$C69</f>
        <v>0</v>
      </c>
      <c r="OKM69" s="825">
        <f t="shared" ref="OKM69" si="29794">OKM60*$C$65*$C69</f>
        <v>0</v>
      </c>
      <c r="OKO69" s="825">
        <f t="shared" ref="OKO69" si="29795">OKO60*$C$65*$C69</f>
        <v>0</v>
      </c>
      <c r="OKQ69" s="825">
        <f t="shared" ref="OKQ69" si="29796">OKQ60*$C$65*$C69</f>
        <v>0</v>
      </c>
      <c r="OKS69" s="825">
        <f t="shared" ref="OKS69" si="29797">OKS60*$C$65*$C69</f>
        <v>0</v>
      </c>
      <c r="OKU69" s="825">
        <f t="shared" ref="OKU69" si="29798">OKU60*$C$65*$C69</f>
        <v>0</v>
      </c>
      <c r="OKW69" s="825">
        <f t="shared" ref="OKW69" si="29799">OKW60*$C$65*$C69</f>
        <v>0</v>
      </c>
      <c r="OKY69" s="825">
        <f t="shared" ref="OKY69" si="29800">OKY60*$C$65*$C69</f>
        <v>0</v>
      </c>
      <c r="OLA69" s="825">
        <f t="shared" ref="OLA69" si="29801">OLA60*$C$65*$C69</f>
        <v>0</v>
      </c>
      <c r="OLC69" s="825">
        <f t="shared" ref="OLC69" si="29802">OLC60*$C$65*$C69</f>
        <v>0</v>
      </c>
      <c r="OLE69" s="825">
        <f t="shared" ref="OLE69" si="29803">OLE60*$C$65*$C69</f>
        <v>0</v>
      </c>
      <c r="OLG69" s="825">
        <f t="shared" ref="OLG69" si="29804">OLG60*$C$65*$C69</f>
        <v>0</v>
      </c>
      <c r="OLI69" s="825">
        <f t="shared" ref="OLI69" si="29805">OLI60*$C$65*$C69</f>
        <v>0</v>
      </c>
      <c r="OLK69" s="825">
        <f t="shared" ref="OLK69" si="29806">OLK60*$C$65*$C69</f>
        <v>0</v>
      </c>
      <c r="OLM69" s="825">
        <f t="shared" ref="OLM69" si="29807">OLM60*$C$65*$C69</f>
        <v>0</v>
      </c>
      <c r="OLO69" s="825">
        <f t="shared" ref="OLO69" si="29808">OLO60*$C$65*$C69</f>
        <v>0</v>
      </c>
      <c r="OLQ69" s="825">
        <f t="shared" ref="OLQ69" si="29809">OLQ60*$C$65*$C69</f>
        <v>0</v>
      </c>
      <c r="OLS69" s="825">
        <f t="shared" ref="OLS69" si="29810">OLS60*$C$65*$C69</f>
        <v>0</v>
      </c>
      <c r="OLU69" s="825">
        <f t="shared" ref="OLU69" si="29811">OLU60*$C$65*$C69</f>
        <v>0</v>
      </c>
      <c r="OLW69" s="825">
        <f t="shared" ref="OLW69" si="29812">OLW60*$C$65*$C69</f>
        <v>0</v>
      </c>
      <c r="OLY69" s="825">
        <f t="shared" ref="OLY69" si="29813">OLY60*$C$65*$C69</f>
        <v>0</v>
      </c>
      <c r="OMA69" s="825">
        <f t="shared" ref="OMA69" si="29814">OMA60*$C$65*$C69</f>
        <v>0</v>
      </c>
      <c r="OMC69" s="825">
        <f t="shared" ref="OMC69" si="29815">OMC60*$C$65*$C69</f>
        <v>0</v>
      </c>
      <c r="OME69" s="825">
        <f t="shared" ref="OME69" si="29816">OME60*$C$65*$C69</f>
        <v>0</v>
      </c>
      <c r="OMG69" s="825">
        <f t="shared" ref="OMG69" si="29817">OMG60*$C$65*$C69</f>
        <v>0</v>
      </c>
      <c r="OMI69" s="825">
        <f t="shared" ref="OMI69" si="29818">OMI60*$C$65*$C69</f>
        <v>0</v>
      </c>
      <c r="OMK69" s="825">
        <f t="shared" ref="OMK69" si="29819">OMK60*$C$65*$C69</f>
        <v>0</v>
      </c>
      <c r="OMM69" s="825">
        <f t="shared" ref="OMM69" si="29820">OMM60*$C$65*$C69</f>
        <v>0</v>
      </c>
      <c r="OMO69" s="825">
        <f t="shared" ref="OMO69" si="29821">OMO60*$C$65*$C69</f>
        <v>0</v>
      </c>
      <c r="OMQ69" s="825">
        <f t="shared" ref="OMQ69" si="29822">OMQ60*$C$65*$C69</f>
        <v>0</v>
      </c>
      <c r="OMS69" s="825">
        <f t="shared" ref="OMS69" si="29823">OMS60*$C$65*$C69</f>
        <v>0</v>
      </c>
      <c r="OMU69" s="825">
        <f t="shared" ref="OMU69" si="29824">OMU60*$C$65*$C69</f>
        <v>0</v>
      </c>
      <c r="OMW69" s="825">
        <f t="shared" ref="OMW69" si="29825">OMW60*$C$65*$C69</f>
        <v>0</v>
      </c>
      <c r="OMY69" s="825">
        <f t="shared" ref="OMY69" si="29826">OMY60*$C$65*$C69</f>
        <v>0</v>
      </c>
      <c r="ONA69" s="825">
        <f t="shared" ref="ONA69" si="29827">ONA60*$C$65*$C69</f>
        <v>0</v>
      </c>
      <c r="ONC69" s="825">
        <f t="shared" ref="ONC69" si="29828">ONC60*$C$65*$C69</f>
        <v>0</v>
      </c>
      <c r="ONE69" s="825">
        <f t="shared" ref="ONE69" si="29829">ONE60*$C$65*$C69</f>
        <v>0</v>
      </c>
      <c r="ONG69" s="825">
        <f t="shared" ref="ONG69" si="29830">ONG60*$C$65*$C69</f>
        <v>0</v>
      </c>
      <c r="ONI69" s="825">
        <f t="shared" ref="ONI69" si="29831">ONI60*$C$65*$C69</f>
        <v>0</v>
      </c>
      <c r="ONK69" s="825">
        <f t="shared" ref="ONK69" si="29832">ONK60*$C$65*$C69</f>
        <v>0</v>
      </c>
      <c r="ONM69" s="825">
        <f t="shared" ref="ONM69" si="29833">ONM60*$C$65*$C69</f>
        <v>0</v>
      </c>
      <c r="ONO69" s="825">
        <f t="shared" ref="ONO69" si="29834">ONO60*$C$65*$C69</f>
        <v>0</v>
      </c>
      <c r="ONQ69" s="825">
        <f t="shared" ref="ONQ69" si="29835">ONQ60*$C$65*$C69</f>
        <v>0</v>
      </c>
      <c r="ONS69" s="825">
        <f t="shared" ref="ONS69" si="29836">ONS60*$C$65*$C69</f>
        <v>0</v>
      </c>
      <c r="ONU69" s="825">
        <f t="shared" ref="ONU69" si="29837">ONU60*$C$65*$C69</f>
        <v>0</v>
      </c>
      <c r="ONW69" s="825">
        <f t="shared" ref="ONW69" si="29838">ONW60*$C$65*$C69</f>
        <v>0</v>
      </c>
      <c r="ONY69" s="825">
        <f t="shared" ref="ONY69" si="29839">ONY60*$C$65*$C69</f>
        <v>0</v>
      </c>
      <c r="OOA69" s="825">
        <f t="shared" ref="OOA69" si="29840">OOA60*$C$65*$C69</f>
        <v>0</v>
      </c>
      <c r="OOC69" s="825">
        <f t="shared" ref="OOC69" si="29841">OOC60*$C$65*$C69</f>
        <v>0</v>
      </c>
      <c r="OOE69" s="825">
        <f t="shared" ref="OOE69" si="29842">OOE60*$C$65*$C69</f>
        <v>0</v>
      </c>
      <c r="OOG69" s="825">
        <f t="shared" ref="OOG69" si="29843">OOG60*$C$65*$C69</f>
        <v>0</v>
      </c>
      <c r="OOI69" s="825">
        <f t="shared" ref="OOI69" si="29844">OOI60*$C$65*$C69</f>
        <v>0</v>
      </c>
      <c r="OOK69" s="825">
        <f t="shared" ref="OOK69" si="29845">OOK60*$C$65*$C69</f>
        <v>0</v>
      </c>
      <c r="OOM69" s="825">
        <f t="shared" ref="OOM69" si="29846">OOM60*$C$65*$C69</f>
        <v>0</v>
      </c>
      <c r="OOO69" s="825">
        <f t="shared" ref="OOO69" si="29847">OOO60*$C$65*$C69</f>
        <v>0</v>
      </c>
      <c r="OOQ69" s="825">
        <f t="shared" ref="OOQ69" si="29848">OOQ60*$C$65*$C69</f>
        <v>0</v>
      </c>
      <c r="OOS69" s="825">
        <f t="shared" ref="OOS69" si="29849">OOS60*$C$65*$C69</f>
        <v>0</v>
      </c>
      <c r="OOU69" s="825">
        <f t="shared" ref="OOU69" si="29850">OOU60*$C$65*$C69</f>
        <v>0</v>
      </c>
      <c r="OOW69" s="825">
        <f t="shared" ref="OOW69" si="29851">OOW60*$C$65*$C69</f>
        <v>0</v>
      </c>
      <c r="OOY69" s="825">
        <f t="shared" ref="OOY69" si="29852">OOY60*$C$65*$C69</f>
        <v>0</v>
      </c>
      <c r="OPA69" s="825">
        <f t="shared" ref="OPA69" si="29853">OPA60*$C$65*$C69</f>
        <v>0</v>
      </c>
      <c r="OPC69" s="825">
        <f t="shared" ref="OPC69" si="29854">OPC60*$C$65*$C69</f>
        <v>0</v>
      </c>
      <c r="OPE69" s="825">
        <f t="shared" ref="OPE69" si="29855">OPE60*$C$65*$C69</f>
        <v>0</v>
      </c>
      <c r="OPG69" s="825">
        <f t="shared" ref="OPG69" si="29856">OPG60*$C$65*$C69</f>
        <v>0</v>
      </c>
      <c r="OPI69" s="825">
        <f t="shared" ref="OPI69" si="29857">OPI60*$C$65*$C69</f>
        <v>0</v>
      </c>
      <c r="OPK69" s="825">
        <f t="shared" ref="OPK69" si="29858">OPK60*$C$65*$C69</f>
        <v>0</v>
      </c>
      <c r="OPM69" s="825">
        <f t="shared" ref="OPM69" si="29859">OPM60*$C$65*$C69</f>
        <v>0</v>
      </c>
      <c r="OPO69" s="825">
        <f t="shared" ref="OPO69" si="29860">OPO60*$C$65*$C69</f>
        <v>0</v>
      </c>
      <c r="OPQ69" s="825">
        <f t="shared" ref="OPQ69" si="29861">OPQ60*$C$65*$C69</f>
        <v>0</v>
      </c>
      <c r="OPS69" s="825">
        <f t="shared" ref="OPS69" si="29862">OPS60*$C$65*$C69</f>
        <v>0</v>
      </c>
      <c r="OPU69" s="825">
        <f t="shared" ref="OPU69" si="29863">OPU60*$C$65*$C69</f>
        <v>0</v>
      </c>
      <c r="OPW69" s="825">
        <f t="shared" ref="OPW69" si="29864">OPW60*$C$65*$C69</f>
        <v>0</v>
      </c>
      <c r="OPY69" s="825">
        <f t="shared" ref="OPY69" si="29865">OPY60*$C$65*$C69</f>
        <v>0</v>
      </c>
      <c r="OQA69" s="825">
        <f t="shared" ref="OQA69" si="29866">OQA60*$C$65*$C69</f>
        <v>0</v>
      </c>
      <c r="OQC69" s="825">
        <f t="shared" ref="OQC69" si="29867">OQC60*$C$65*$C69</f>
        <v>0</v>
      </c>
      <c r="OQE69" s="825">
        <f t="shared" ref="OQE69" si="29868">OQE60*$C$65*$C69</f>
        <v>0</v>
      </c>
      <c r="OQG69" s="825">
        <f t="shared" ref="OQG69" si="29869">OQG60*$C$65*$C69</f>
        <v>0</v>
      </c>
      <c r="OQI69" s="825">
        <f t="shared" ref="OQI69" si="29870">OQI60*$C$65*$C69</f>
        <v>0</v>
      </c>
      <c r="OQK69" s="825">
        <f t="shared" ref="OQK69" si="29871">OQK60*$C$65*$C69</f>
        <v>0</v>
      </c>
      <c r="OQM69" s="825">
        <f t="shared" ref="OQM69" si="29872">OQM60*$C$65*$C69</f>
        <v>0</v>
      </c>
      <c r="OQO69" s="825">
        <f t="shared" ref="OQO69" si="29873">OQO60*$C$65*$C69</f>
        <v>0</v>
      </c>
      <c r="OQQ69" s="825">
        <f t="shared" ref="OQQ69" si="29874">OQQ60*$C$65*$C69</f>
        <v>0</v>
      </c>
      <c r="OQS69" s="825">
        <f t="shared" ref="OQS69" si="29875">OQS60*$C$65*$C69</f>
        <v>0</v>
      </c>
      <c r="OQU69" s="825">
        <f t="shared" ref="OQU69" si="29876">OQU60*$C$65*$C69</f>
        <v>0</v>
      </c>
      <c r="OQW69" s="825">
        <f t="shared" ref="OQW69" si="29877">OQW60*$C$65*$C69</f>
        <v>0</v>
      </c>
      <c r="OQY69" s="825">
        <f t="shared" ref="OQY69" si="29878">OQY60*$C$65*$C69</f>
        <v>0</v>
      </c>
      <c r="ORA69" s="825">
        <f t="shared" ref="ORA69" si="29879">ORA60*$C$65*$C69</f>
        <v>0</v>
      </c>
      <c r="ORC69" s="825">
        <f t="shared" ref="ORC69" si="29880">ORC60*$C$65*$C69</f>
        <v>0</v>
      </c>
      <c r="ORE69" s="825">
        <f t="shared" ref="ORE69" si="29881">ORE60*$C$65*$C69</f>
        <v>0</v>
      </c>
      <c r="ORG69" s="825">
        <f t="shared" ref="ORG69" si="29882">ORG60*$C$65*$C69</f>
        <v>0</v>
      </c>
      <c r="ORI69" s="825">
        <f t="shared" ref="ORI69" si="29883">ORI60*$C$65*$C69</f>
        <v>0</v>
      </c>
      <c r="ORK69" s="825">
        <f t="shared" ref="ORK69" si="29884">ORK60*$C$65*$C69</f>
        <v>0</v>
      </c>
      <c r="ORM69" s="825">
        <f t="shared" ref="ORM69" si="29885">ORM60*$C$65*$C69</f>
        <v>0</v>
      </c>
      <c r="ORO69" s="825">
        <f t="shared" ref="ORO69" si="29886">ORO60*$C$65*$C69</f>
        <v>0</v>
      </c>
      <c r="ORQ69" s="825">
        <f t="shared" ref="ORQ69" si="29887">ORQ60*$C$65*$C69</f>
        <v>0</v>
      </c>
      <c r="ORS69" s="825">
        <f t="shared" ref="ORS69" si="29888">ORS60*$C$65*$C69</f>
        <v>0</v>
      </c>
      <c r="ORU69" s="825">
        <f t="shared" ref="ORU69" si="29889">ORU60*$C$65*$C69</f>
        <v>0</v>
      </c>
      <c r="ORW69" s="825">
        <f t="shared" ref="ORW69" si="29890">ORW60*$C$65*$C69</f>
        <v>0</v>
      </c>
      <c r="ORY69" s="825">
        <f t="shared" ref="ORY69" si="29891">ORY60*$C$65*$C69</f>
        <v>0</v>
      </c>
      <c r="OSA69" s="825">
        <f t="shared" ref="OSA69" si="29892">OSA60*$C$65*$C69</f>
        <v>0</v>
      </c>
      <c r="OSC69" s="825">
        <f t="shared" ref="OSC69" si="29893">OSC60*$C$65*$C69</f>
        <v>0</v>
      </c>
      <c r="OSE69" s="825">
        <f t="shared" ref="OSE69" si="29894">OSE60*$C$65*$C69</f>
        <v>0</v>
      </c>
      <c r="OSG69" s="825">
        <f t="shared" ref="OSG69" si="29895">OSG60*$C$65*$C69</f>
        <v>0</v>
      </c>
      <c r="OSI69" s="825">
        <f t="shared" ref="OSI69" si="29896">OSI60*$C$65*$C69</f>
        <v>0</v>
      </c>
      <c r="OSK69" s="825">
        <f t="shared" ref="OSK69" si="29897">OSK60*$C$65*$C69</f>
        <v>0</v>
      </c>
      <c r="OSM69" s="825">
        <f t="shared" ref="OSM69" si="29898">OSM60*$C$65*$C69</f>
        <v>0</v>
      </c>
      <c r="OSO69" s="825">
        <f t="shared" ref="OSO69" si="29899">OSO60*$C$65*$C69</f>
        <v>0</v>
      </c>
      <c r="OSQ69" s="825">
        <f t="shared" ref="OSQ69" si="29900">OSQ60*$C$65*$C69</f>
        <v>0</v>
      </c>
      <c r="OSS69" s="825">
        <f t="shared" ref="OSS69" si="29901">OSS60*$C$65*$C69</f>
        <v>0</v>
      </c>
      <c r="OSU69" s="825">
        <f t="shared" ref="OSU69" si="29902">OSU60*$C$65*$C69</f>
        <v>0</v>
      </c>
      <c r="OSW69" s="825">
        <f t="shared" ref="OSW69" si="29903">OSW60*$C$65*$C69</f>
        <v>0</v>
      </c>
      <c r="OSY69" s="825">
        <f t="shared" ref="OSY69" si="29904">OSY60*$C$65*$C69</f>
        <v>0</v>
      </c>
      <c r="OTA69" s="825">
        <f t="shared" ref="OTA69" si="29905">OTA60*$C$65*$C69</f>
        <v>0</v>
      </c>
      <c r="OTC69" s="825">
        <f t="shared" ref="OTC69" si="29906">OTC60*$C$65*$C69</f>
        <v>0</v>
      </c>
      <c r="OTE69" s="825">
        <f t="shared" ref="OTE69" si="29907">OTE60*$C$65*$C69</f>
        <v>0</v>
      </c>
      <c r="OTG69" s="825">
        <f t="shared" ref="OTG69" si="29908">OTG60*$C$65*$C69</f>
        <v>0</v>
      </c>
      <c r="OTI69" s="825">
        <f t="shared" ref="OTI69" si="29909">OTI60*$C$65*$C69</f>
        <v>0</v>
      </c>
      <c r="OTK69" s="825">
        <f t="shared" ref="OTK69" si="29910">OTK60*$C$65*$C69</f>
        <v>0</v>
      </c>
      <c r="OTM69" s="825">
        <f t="shared" ref="OTM69" si="29911">OTM60*$C$65*$C69</f>
        <v>0</v>
      </c>
      <c r="OTO69" s="825">
        <f t="shared" ref="OTO69" si="29912">OTO60*$C$65*$C69</f>
        <v>0</v>
      </c>
      <c r="OTQ69" s="825">
        <f t="shared" ref="OTQ69" si="29913">OTQ60*$C$65*$C69</f>
        <v>0</v>
      </c>
      <c r="OTS69" s="825">
        <f t="shared" ref="OTS69" si="29914">OTS60*$C$65*$C69</f>
        <v>0</v>
      </c>
      <c r="OTU69" s="825">
        <f t="shared" ref="OTU69" si="29915">OTU60*$C$65*$C69</f>
        <v>0</v>
      </c>
      <c r="OTW69" s="825">
        <f t="shared" ref="OTW69" si="29916">OTW60*$C$65*$C69</f>
        <v>0</v>
      </c>
      <c r="OTY69" s="825">
        <f t="shared" ref="OTY69" si="29917">OTY60*$C$65*$C69</f>
        <v>0</v>
      </c>
      <c r="OUA69" s="825">
        <f t="shared" ref="OUA69" si="29918">OUA60*$C$65*$C69</f>
        <v>0</v>
      </c>
      <c r="OUC69" s="825">
        <f t="shared" ref="OUC69" si="29919">OUC60*$C$65*$C69</f>
        <v>0</v>
      </c>
      <c r="OUE69" s="825">
        <f t="shared" ref="OUE69" si="29920">OUE60*$C$65*$C69</f>
        <v>0</v>
      </c>
      <c r="OUG69" s="825">
        <f t="shared" ref="OUG69" si="29921">OUG60*$C$65*$C69</f>
        <v>0</v>
      </c>
      <c r="OUI69" s="825">
        <f t="shared" ref="OUI69" si="29922">OUI60*$C$65*$C69</f>
        <v>0</v>
      </c>
      <c r="OUK69" s="825">
        <f t="shared" ref="OUK69" si="29923">OUK60*$C$65*$C69</f>
        <v>0</v>
      </c>
      <c r="OUM69" s="825">
        <f t="shared" ref="OUM69" si="29924">OUM60*$C$65*$C69</f>
        <v>0</v>
      </c>
      <c r="OUO69" s="825">
        <f t="shared" ref="OUO69" si="29925">OUO60*$C$65*$C69</f>
        <v>0</v>
      </c>
      <c r="OUQ69" s="825">
        <f t="shared" ref="OUQ69" si="29926">OUQ60*$C$65*$C69</f>
        <v>0</v>
      </c>
      <c r="OUS69" s="825">
        <f t="shared" ref="OUS69" si="29927">OUS60*$C$65*$C69</f>
        <v>0</v>
      </c>
      <c r="OUU69" s="825">
        <f t="shared" ref="OUU69" si="29928">OUU60*$C$65*$C69</f>
        <v>0</v>
      </c>
      <c r="OUW69" s="825">
        <f t="shared" ref="OUW69" si="29929">OUW60*$C$65*$C69</f>
        <v>0</v>
      </c>
      <c r="OUY69" s="825">
        <f t="shared" ref="OUY69" si="29930">OUY60*$C$65*$C69</f>
        <v>0</v>
      </c>
      <c r="OVA69" s="825">
        <f t="shared" ref="OVA69" si="29931">OVA60*$C$65*$C69</f>
        <v>0</v>
      </c>
      <c r="OVC69" s="825">
        <f t="shared" ref="OVC69" si="29932">OVC60*$C$65*$C69</f>
        <v>0</v>
      </c>
      <c r="OVE69" s="825">
        <f t="shared" ref="OVE69" si="29933">OVE60*$C$65*$C69</f>
        <v>0</v>
      </c>
      <c r="OVG69" s="825">
        <f t="shared" ref="OVG69" si="29934">OVG60*$C$65*$C69</f>
        <v>0</v>
      </c>
      <c r="OVI69" s="825">
        <f t="shared" ref="OVI69" si="29935">OVI60*$C$65*$C69</f>
        <v>0</v>
      </c>
      <c r="OVK69" s="825">
        <f t="shared" ref="OVK69" si="29936">OVK60*$C$65*$C69</f>
        <v>0</v>
      </c>
      <c r="OVM69" s="825">
        <f t="shared" ref="OVM69" si="29937">OVM60*$C$65*$C69</f>
        <v>0</v>
      </c>
      <c r="OVO69" s="825">
        <f t="shared" ref="OVO69" si="29938">OVO60*$C$65*$C69</f>
        <v>0</v>
      </c>
      <c r="OVQ69" s="825">
        <f t="shared" ref="OVQ69" si="29939">OVQ60*$C$65*$C69</f>
        <v>0</v>
      </c>
      <c r="OVS69" s="825">
        <f t="shared" ref="OVS69" si="29940">OVS60*$C$65*$C69</f>
        <v>0</v>
      </c>
      <c r="OVU69" s="825">
        <f t="shared" ref="OVU69" si="29941">OVU60*$C$65*$C69</f>
        <v>0</v>
      </c>
      <c r="OVW69" s="825">
        <f t="shared" ref="OVW69" si="29942">OVW60*$C$65*$C69</f>
        <v>0</v>
      </c>
      <c r="OVY69" s="825">
        <f t="shared" ref="OVY69" si="29943">OVY60*$C$65*$C69</f>
        <v>0</v>
      </c>
      <c r="OWA69" s="825">
        <f t="shared" ref="OWA69" si="29944">OWA60*$C$65*$C69</f>
        <v>0</v>
      </c>
      <c r="OWC69" s="825">
        <f t="shared" ref="OWC69" si="29945">OWC60*$C$65*$C69</f>
        <v>0</v>
      </c>
      <c r="OWE69" s="825">
        <f t="shared" ref="OWE69" si="29946">OWE60*$C$65*$C69</f>
        <v>0</v>
      </c>
      <c r="OWG69" s="825">
        <f t="shared" ref="OWG69" si="29947">OWG60*$C$65*$C69</f>
        <v>0</v>
      </c>
      <c r="OWI69" s="825">
        <f t="shared" ref="OWI69" si="29948">OWI60*$C$65*$C69</f>
        <v>0</v>
      </c>
      <c r="OWK69" s="825">
        <f t="shared" ref="OWK69" si="29949">OWK60*$C$65*$C69</f>
        <v>0</v>
      </c>
      <c r="OWM69" s="825">
        <f t="shared" ref="OWM69" si="29950">OWM60*$C$65*$C69</f>
        <v>0</v>
      </c>
      <c r="OWO69" s="825">
        <f t="shared" ref="OWO69" si="29951">OWO60*$C$65*$C69</f>
        <v>0</v>
      </c>
      <c r="OWQ69" s="825">
        <f t="shared" ref="OWQ69" si="29952">OWQ60*$C$65*$C69</f>
        <v>0</v>
      </c>
      <c r="OWS69" s="825">
        <f t="shared" ref="OWS69" si="29953">OWS60*$C$65*$C69</f>
        <v>0</v>
      </c>
      <c r="OWU69" s="825">
        <f t="shared" ref="OWU69" si="29954">OWU60*$C$65*$C69</f>
        <v>0</v>
      </c>
      <c r="OWW69" s="825">
        <f t="shared" ref="OWW69" si="29955">OWW60*$C$65*$C69</f>
        <v>0</v>
      </c>
      <c r="OWY69" s="825">
        <f t="shared" ref="OWY69" si="29956">OWY60*$C$65*$C69</f>
        <v>0</v>
      </c>
      <c r="OXA69" s="825">
        <f t="shared" ref="OXA69" si="29957">OXA60*$C$65*$C69</f>
        <v>0</v>
      </c>
      <c r="OXC69" s="825">
        <f t="shared" ref="OXC69" si="29958">OXC60*$C$65*$C69</f>
        <v>0</v>
      </c>
      <c r="OXE69" s="825">
        <f t="shared" ref="OXE69" si="29959">OXE60*$C$65*$C69</f>
        <v>0</v>
      </c>
      <c r="OXG69" s="825">
        <f t="shared" ref="OXG69" si="29960">OXG60*$C$65*$C69</f>
        <v>0</v>
      </c>
      <c r="OXI69" s="825">
        <f t="shared" ref="OXI69" si="29961">OXI60*$C$65*$C69</f>
        <v>0</v>
      </c>
      <c r="OXK69" s="825">
        <f t="shared" ref="OXK69" si="29962">OXK60*$C$65*$C69</f>
        <v>0</v>
      </c>
      <c r="OXM69" s="825">
        <f t="shared" ref="OXM69" si="29963">OXM60*$C$65*$C69</f>
        <v>0</v>
      </c>
      <c r="OXO69" s="825">
        <f t="shared" ref="OXO69" si="29964">OXO60*$C$65*$C69</f>
        <v>0</v>
      </c>
      <c r="OXQ69" s="825">
        <f t="shared" ref="OXQ69" si="29965">OXQ60*$C$65*$C69</f>
        <v>0</v>
      </c>
      <c r="OXS69" s="825">
        <f t="shared" ref="OXS69" si="29966">OXS60*$C$65*$C69</f>
        <v>0</v>
      </c>
      <c r="OXU69" s="825">
        <f t="shared" ref="OXU69" si="29967">OXU60*$C$65*$C69</f>
        <v>0</v>
      </c>
      <c r="OXW69" s="825">
        <f t="shared" ref="OXW69" si="29968">OXW60*$C$65*$C69</f>
        <v>0</v>
      </c>
      <c r="OXY69" s="825">
        <f t="shared" ref="OXY69" si="29969">OXY60*$C$65*$C69</f>
        <v>0</v>
      </c>
      <c r="OYA69" s="825">
        <f t="shared" ref="OYA69" si="29970">OYA60*$C$65*$C69</f>
        <v>0</v>
      </c>
      <c r="OYC69" s="825">
        <f t="shared" ref="OYC69" si="29971">OYC60*$C$65*$C69</f>
        <v>0</v>
      </c>
      <c r="OYE69" s="825">
        <f t="shared" ref="OYE69" si="29972">OYE60*$C$65*$C69</f>
        <v>0</v>
      </c>
      <c r="OYG69" s="825">
        <f t="shared" ref="OYG69" si="29973">OYG60*$C$65*$C69</f>
        <v>0</v>
      </c>
      <c r="OYI69" s="825">
        <f t="shared" ref="OYI69" si="29974">OYI60*$C$65*$C69</f>
        <v>0</v>
      </c>
      <c r="OYK69" s="825">
        <f t="shared" ref="OYK69" si="29975">OYK60*$C$65*$C69</f>
        <v>0</v>
      </c>
      <c r="OYM69" s="825">
        <f t="shared" ref="OYM69" si="29976">OYM60*$C$65*$C69</f>
        <v>0</v>
      </c>
      <c r="OYO69" s="825">
        <f t="shared" ref="OYO69" si="29977">OYO60*$C$65*$C69</f>
        <v>0</v>
      </c>
      <c r="OYQ69" s="825">
        <f t="shared" ref="OYQ69" si="29978">OYQ60*$C$65*$C69</f>
        <v>0</v>
      </c>
      <c r="OYS69" s="825">
        <f t="shared" ref="OYS69" si="29979">OYS60*$C$65*$C69</f>
        <v>0</v>
      </c>
      <c r="OYU69" s="825">
        <f t="shared" ref="OYU69" si="29980">OYU60*$C$65*$C69</f>
        <v>0</v>
      </c>
      <c r="OYW69" s="825">
        <f t="shared" ref="OYW69" si="29981">OYW60*$C$65*$C69</f>
        <v>0</v>
      </c>
      <c r="OYY69" s="825">
        <f t="shared" ref="OYY69" si="29982">OYY60*$C$65*$C69</f>
        <v>0</v>
      </c>
      <c r="OZA69" s="825">
        <f t="shared" ref="OZA69" si="29983">OZA60*$C$65*$C69</f>
        <v>0</v>
      </c>
      <c r="OZC69" s="825">
        <f t="shared" ref="OZC69" si="29984">OZC60*$C$65*$C69</f>
        <v>0</v>
      </c>
      <c r="OZE69" s="825">
        <f t="shared" ref="OZE69" si="29985">OZE60*$C$65*$C69</f>
        <v>0</v>
      </c>
      <c r="OZG69" s="825">
        <f t="shared" ref="OZG69" si="29986">OZG60*$C$65*$C69</f>
        <v>0</v>
      </c>
      <c r="OZI69" s="825">
        <f t="shared" ref="OZI69" si="29987">OZI60*$C$65*$C69</f>
        <v>0</v>
      </c>
      <c r="OZK69" s="825">
        <f t="shared" ref="OZK69" si="29988">OZK60*$C$65*$C69</f>
        <v>0</v>
      </c>
      <c r="OZM69" s="825">
        <f t="shared" ref="OZM69" si="29989">OZM60*$C$65*$C69</f>
        <v>0</v>
      </c>
      <c r="OZO69" s="825">
        <f t="shared" ref="OZO69" si="29990">OZO60*$C$65*$C69</f>
        <v>0</v>
      </c>
      <c r="OZQ69" s="825">
        <f t="shared" ref="OZQ69" si="29991">OZQ60*$C$65*$C69</f>
        <v>0</v>
      </c>
      <c r="OZS69" s="825">
        <f t="shared" ref="OZS69" si="29992">OZS60*$C$65*$C69</f>
        <v>0</v>
      </c>
      <c r="OZU69" s="825">
        <f t="shared" ref="OZU69" si="29993">OZU60*$C$65*$C69</f>
        <v>0</v>
      </c>
      <c r="OZW69" s="825">
        <f t="shared" ref="OZW69" si="29994">OZW60*$C$65*$C69</f>
        <v>0</v>
      </c>
      <c r="OZY69" s="825">
        <f t="shared" ref="OZY69" si="29995">OZY60*$C$65*$C69</f>
        <v>0</v>
      </c>
      <c r="PAA69" s="825">
        <f t="shared" ref="PAA69" si="29996">PAA60*$C$65*$C69</f>
        <v>0</v>
      </c>
      <c r="PAC69" s="825">
        <f t="shared" ref="PAC69" si="29997">PAC60*$C$65*$C69</f>
        <v>0</v>
      </c>
      <c r="PAE69" s="825">
        <f t="shared" ref="PAE69" si="29998">PAE60*$C$65*$C69</f>
        <v>0</v>
      </c>
      <c r="PAG69" s="825">
        <f t="shared" ref="PAG69" si="29999">PAG60*$C$65*$C69</f>
        <v>0</v>
      </c>
      <c r="PAI69" s="825">
        <f t="shared" ref="PAI69" si="30000">PAI60*$C$65*$C69</f>
        <v>0</v>
      </c>
      <c r="PAK69" s="825">
        <f t="shared" ref="PAK69" si="30001">PAK60*$C$65*$C69</f>
        <v>0</v>
      </c>
      <c r="PAM69" s="825">
        <f t="shared" ref="PAM69" si="30002">PAM60*$C$65*$C69</f>
        <v>0</v>
      </c>
      <c r="PAO69" s="825">
        <f t="shared" ref="PAO69" si="30003">PAO60*$C$65*$C69</f>
        <v>0</v>
      </c>
      <c r="PAQ69" s="825">
        <f t="shared" ref="PAQ69" si="30004">PAQ60*$C$65*$C69</f>
        <v>0</v>
      </c>
      <c r="PAS69" s="825">
        <f t="shared" ref="PAS69" si="30005">PAS60*$C$65*$C69</f>
        <v>0</v>
      </c>
      <c r="PAU69" s="825">
        <f t="shared" ref="PAU69" si="30006">PAU60*$C$65*$C69</f>
        <v>0</v>
      </c>
      <c r="PAW69" s="825">
        <f t="shared" ref="PAW69" si="30007">PAW60*$C$65*$C69</f>
        <v>0</v>
      </c>
      <c r="PAY69" s="825">
        <f t="shared" ref="PAY69" si="30008">PAY60*$C$65*$C69</f>
        <v>0</v>
      </c>
      <c r="PBA69" s="825">
        <f t="shared" ref="PBA69" si="30009">PBA60*$C$65*$C69</f>
        <v>0</v>
      </c>
      <c r="PBC69" s="825">
        <f t="shared" ref="PBC69" si="30010">PBC60*$C$65*$C69</f>
        <v>0</v>
      </c>
      <c r="PBE69" s="825">
        <f t="shared" ref="PBE69" si="30011">PBE60*$C$65*$C69</f>
        <v>0</v>
      </c>
      <c r="PBG69" s="825">
        <f t="shared" ref="PBG69" si="30012">PBG60*$C$65*$C69</f>
        <v>0</v>
      </c>
      <c r="PBI69" s="825">
        <f t="shared" ref="PBI69" si="30013">PBI60*$C$65*$C69</f>
        <v>0</v>
      </c>
      <c r="PBK69" s="825">
        <f t="shared" ref="PBK69" si="30014">PBK60*$C$65*$C69</f>
        <v>0</v>
      </c>
      <c r="PBM69" s="825">
        <f t="shared" ref="PBM69" si="30015">PBM60*$C$65*$C69</f>
        <v>0</v>
      </c>
      <c r="PBO69" s="825">
        <f t="shared" ref="PBO69" si="30016">PBO60*$C$65*$C69</f>
        <v>0</v>
      </c>
      <c r="PBQ69" s="825">
        <f t="shared" ref="PBQ69" si="30017">PBQ60*$C$65*$C69</f>
        <v>0</v>
      </c>
      <c r="PBS69" s="825">
        <f t="shared" ref="PBS69" si="30018">PBS60*$C$65*$C69</f>
        <v>0</v>
      </c>
      <c r="PBU69" s="825">
        <f t="shared" ref="PBU69" si="30019">PBU60*$C$65*$C69</f>
        <v>0</v>
      </c>
      <c r="PBW69" s="825">
        <f t="shared" ref="PBW69" si="30020">PBW60*$C$65*$C69</f>
        <v>0</v>
      </c>
      <c r="PBY69" s="825">
        <f t="shared" ref="PBY69" si="30021">PBY60*$C$65*$C69</f>
        <v>0</v>
      </c>
      <c r="PCA69" s="825">
        <f t="shared" ref="PCA69" si="30022">PCA60*$C$65*$C69</f>
        <v>0</v>
      </c>
      <c r="PCC69" s="825">
        <f t="shared" ref="PCC69" si="30023">PCC60*$C$65*$C69</f>
        <v>0</v>
      </c>
      <c r="PCE69" s="825">
        <f t="shared" ref="PCE69" si="30024">PCE60*$C$65*$C69</f>
        <v>0</v>
      </c>
      <c r="PCG69" s="825">
        <f t="shared" ref="PCG69" si="30025">PCG60*$C$65*$C69</f>
        <v>0</v>
      </c>
      <c r="PCI69" s="825">
        <f t="shared" ref="PCI69" si="30026">PCI60*$C$65*$C69</f>
        <v>0</v>
      </c>
      <c r="PCK69" s="825">
        <f t="shared" ref="PCK69" si="30027">PCK60*$C$65*$C69</f>
        <v>0</v>
      </c>
      <c r="PCM69" s="825">
        <f t="shared" ref="PCM69" si="30028">PCM60*$C$65*$C69</f>
        <v>0</v>
      </c>
      <c r="PCO69" s="825">
        <f t="shared" ref="PCO69" si="30029">PCO60*$C$65*$C69</f>
        <v>0</v>
      </c>
      <c r="PCQ69" s="825">
        <f t="shared" ref="PCQ69" si="30030">PCQ60*$C$65*$C69</f>
        <v>0</v>
      </c>
      <c r="PCS69" s="825">
        <f t="shared" ref="PCS69" si="30031">PCS60*$C$65*$C69</f>
        <v>0</v>
      </c>
      <c r="PCU69" s="825">
        <f t="shared" ref="PCU69" si="30032">PCU60*$C$65*$C69</f>
        <v>0</v>
      </c>
      <c r="PCW69" s="825">
        <f t="shared" ref="PCW69" si="30033">PCW60*$C$65*$C69</f>
        <v>0</v>
      </c>
      <c r="PCY69" s="825">
        <f t="shared" ref="PCY69" si="30034">PCY60*$C$65*$C69</f>
        <v>0</v>
      </c>
      <c r="PDA69" s="825">
        <f t="shared" ref="PDA69" si="30035">PDA60*$C$65*$C69</f>
        <v>0</v>
      </c>
      <c r="PDC69" s="825">
        <f t="shared" ref="PDC69" si="30036">PDC60*$C$65*$C69</f>
        <v>0</v>
      </c>
      <c r="PDE69" s="825">
        <f t="shared" ref="PDE69" si="30037">PDE60*$C$65*$C69</f>
        <v>0</v>
      </c>
      <c r="PDG69" s="825">
        <f t="shared" ref="PDG69" si="30038">PDG60*$C$65*$C69</f>
        <v>0</v>
      </c>
      <c r="PDI69" s="825">
        <f t="shared" ref="PDI69" si="30039">PDI60*$C$65*$C69</f>
        <v>0</v>
      </c>
      <c r="PDK69" s="825">
        <f t="shared" ref="PDK69" si="30040">PDK60*$C$65*$C69</f>
        <v>0</v>
      </c>
      <c r="PDM69" s="825">
        <f t="shared" ref="PDM69" si="30041">PDM60*$C$65*$C69</f>
        <v>0</v>
      </c>
      <c r="PDO69" s="825">
        <f t="shared" ref="PDO69" si="30042">PDO60*$C$65*$C69</f>
        <v>0</v>
      </c>
      <c r="PDQ69" s="825">
        <f t="shared" ref="PDQ69" si="30043">PDQ60*$C$65*$C69</f>
        <v>0</v>
      </c>
      <c r="PDS69" s="825">
        <f t="shared" ref="PDS69" si="30044">PDS60*$C$65*$C69</f>
        <v>0</v>
      </c>
      <c r="PDU69" s="825">
        <f t="shared" ref="PDU69" si="30045">PDU60*$C$65*$C69</f>
        <v>0</v>
      </c>
      <c r="PDW69" s="825">
        <f t="shared" ref="PDW69" si="30046">PDW60*$C$65*$C69</f>
        <v>0</v>
      </c>
      <c r="PDY69" s="825">
        <f t="shared" ref="PDY69" si="30047">PDY60*$C$65*$C69</f>
        <v>0</v>
      </c>
      <c r="PEA69" s="825">
        <f t="shared" ref="PEA69" si="30048">PEA60*$C$65*$C69</f>
        <v>0</v>
      </c>
      <c r="PEC69" s="825">
        <f t="shared" ref="PEC69" si="30049">PEC60*$C$65*$C69</f>
        <v>0</v>
      </c>
      <c r="PEE69" s="825">
        <f t="shared" ref="PEE69" si="30050">PEE60*$C$65*$C69</f>
        <v>0</v>
      </c>
      <c r="PEG69" s="825">
        <f t="shared" ref="PEG69" si="30051">PEG60*$C$65*$C69</f>
        <v>0</v>
      </c>
      <c r="PEI69" s="825">
        <f t="shared" ref="PEI69" si="30052">PEI60*$C$65*$C69</f>
        <v>0</v>
      </c>
      <c r="PEK69" s="825">
        <f t="shared" ref="PEK69" si="30053">PEK60*$C$65*$C69</f>
        <v>0</v>
      </c>
      <c r="PEM69" s="825">
        <f t="shared" ref="PEM69" si="30054">PEM60*$C$65*$C69</f>
        <v>0</v>
      </c>
      <c r="PEO69" s="825">
        <f t="shared" ref="PEO69" si="30055">PEO60*$C$65*$C69</f>
        <v>0</v>
      </c>
      <c r="PEQ69" s="825">
        <f t="shared" ref="PEQ69" si="30056">PEQ60*$C$65*$C69</f>
        <v>0</v>
      </c>
      <c r="PES69" s="825">
        <f t="shared" ref="PES69" si="30057">PES60*$C$65*$C69</f>
        <v>0</v>
      </c>
      <c r="PEU69" s="825">
        <f t="shared" ref="PEU69" si="30058">PEU60*$C$65*$C69</f>
        <v>0</v>
      </c>
      <c r="PEW69" s="825">
        <f t="shared" ref="PEW69" si="30059">PEW60*$C$65*$C69</f>
        <v>0</v>
      </c>
      <c r="PEY69" s="825">
        <f t="shared" ref="PEY69" si="30060">PEY60*$C$65*$C69</f>
        <v>0</v>
      </c>
      <c r="PFA69" s="825">
        <f t="shared" ref="PFA69" si="30061">PFA60*$C$65*$C69</f>
        <v>0</v>
      </c>
      <c r="PFC69" s="825">
        <f t="shared" ref="PFC69" si="30062">PFC60*$C$65*$C69</f>
        <v>0</v>
      </c>
      <c r="PFE69" s="825">
        <f t="shared" ref="PFE69" si="30063">PFE60*$C$65*$C69</f>
        <v>0</v>
      </c>
      <c r="PFG69" s="825">
        <f t="shared" ref="PFG69" si="30064">PFG60*$C$65*$C69</f>
        <v>0</v>
      </c>
      <c r="PFI69" s="825">
        <f t="shared" ref="PFI69" si="30065">PFI60*$C$65*$C69</f>
        <v>0</v>
      </c>
      <c r="PFK69" s="825">
        <f t="shared" ref="PFK69" si="30066">PFK60*$C$65*$C69</f>
        <v>0</v>
      </c>
      <c r="PFM69" s="825">
        <f t="shared" ref="PFM69" si="30067">PFM60*$C$65*$C69</f>
        <v>0</v>
      </c>
      <c r="PFO69" s="825">
        <f t="shared" ref="PFO69" si="30068">PFO60*$C$65*$C69</f>
        <v>0</v>
      </c>
      <c r="PFQ69" s="825">
        <f t="shared" ref="PFQ69" si="30069">PFQ60*$C$65*$C69</f>
        <v>0</v>
      </c>
      <c r="PFS69" s="825">
        <f t="shared" ref="PFS69" si="30070">PFS60*$C$65*$C69</f>
        <v>0</v>
      </c>
      <c r="PFU69" s="825">
        <f t="shared" ref="PFU69" si="30071">PFU60*$C$65*$C69</f>
        <v>0</v>
      </c>
      <c r="PFW69" s="825">
        <f t="shared" ref="PFW69" si="30072">PFW60*$C$65*$C69</f>
        <v>0</v>
      </c>
      <c r="PFY69" s="825">
        <f t="shared" ref="PFY69" si="30073">PFY60*$C$65*$C69</f>
        <v>0</v>
      </c>
      <c r="PGA69" s="825">
        <f t="shared" ref="PGA69" si="30074">PGA60*$C$65*$C69</f>
        <v>0</v>
      </c>
      <c r="PGC69" s="825">
        <f t="shared" ref="PGC69" si="30075">PGC60*$C$65*$C69</f>
        <v>0</v>
      </c>
      <c r="PGE69" s="825">
        <f t="shared" ref="PGE69" si="30076">PGE60*$C$65*$C69</f>
        <v>0</v>
      </c>
      <c r="PGG69" s="825">
        <f t="shared" ref="PGG69" si="30077">PGG60*$C$65*$C69</f>
        <v>0</v>
      </c>
      <c r="PGI69" s="825">
        <f t="shared" ref="PGI69" si="30078">PGI60*$C$65*$C69</f>
        <v>0</v>
      </c>
      <c r="PGK69" s="825">
        <f t="shared" ref="PGK69" si="30079">PGK60*$C$65*$C69</f>
        <v>0</v>
      </c>
      <c r="PGM69" s="825">
        <f t="shared" ref="PGM69" si="30080">PGM60*$C$65*$C69</f>
        <v>0</v>
      </c>
      <c r="PGO69" s="825">
        <f t="shared" ref="PGO69" si="30081">PGO60*$C$65*$C69</f>
        <v>0</v>
      </c>
      <c r="PGQ69" s="825">
        <f t="shared" ref="PGQ69" si="30082">PGQ60*$C$65*$C69</f>
        <v>0</v>
      </c>
      <c r="PGS69" s="825">
        <f t="shared" ref="PGS69" si="30083">PGS60*$C$65*$C69</f>
        <v>0</v>
      </c>
      <c r="PGU69" s="825">
        <f t="shared" ref="PGU69" si="30084">PGU60*$C$65*$C69</f>
        <v>0</v>
      </c>
      <c r="PGW69" s="825">
        <f t="shared" ref="PGW69" si="30085">PGW60*$C$65*$C69</f>
        <v>0</v>
      </c>
      <c r="PGY69" s="825">
        <f t="shared" ref="PGY69" si="30086">PGY60*$C$65*$C69</f>
        <v>0</v>
      </c>
      <c r="PHA69" s="825">
        <f t="shared" ref="PHA69" si="30087">PHA60*$C$65*$C69</f>
        <v>0</v>
      </c>
      <c r="PHC69" s="825">
        <f t="shared" ref="PHC69" si="30088">PHC60*$C$65*$C69</f>
        <v>0</v>
      </c>
      <c r="PHE69" s="825">
        <f t="shared" ref="PHE69" si="30089">PHE60*$C$65*$C69</f>
        <v>0</v>
      </c>
      <c r="PHG69" s="825">
        <f t="shared" ref="PHG69" si="30090">PHG60*$C$65*$C69</f>
        <v>0</v>
      </c>
      <c r="PHI69" s="825">
        <f t="shared" ref="PHI69" si="30091">PHI60*$C$65*$C69</f>
        <v>0</v>
      </c>
      <c r="PHK69" s="825">
        <f t="shared" ref="PHK69" si="30092">PHK60*$C$65*$C69</f>
        <v>0</v>
      </c>
      <c r="PHM69" s="825">
        <f t="shared" ref="PHM69" si="30093">PHM60*$C$65*$C69</f>
        <v>0</v>
      </c>
      <c r="PHO69" s="825">
        <f t="shared" ref="PHO69" si="30094">PHO60*$C$65*$C69</f>
        <v>0</v>
      </c>
      <c r="PHQ69" s="825">
        <f t="shared" ref="PHQ69" si="30095">PHQ60*$C$65*$C69</f>
        <v>0</v>
      </c>
      <c r="PHS69" s="825">
        <f t="shared" ref="PHS69" si="30096">PHS60*$C$65*$C69</f>
        <v>0</v>
      </c>
      <c r="PHU69" s="825">
        <f t="shared" ref="PHU69" si="30097">PHU60*$C$65*$C69</f>
        <v>0</v>
      </c>
      <c r="PHW69" s="825">
        <f t="shared" ref="PHW69" si="30098">PHW60*$C$65*$C69</f>
        <v>0</v>
      </c>
      <c r="PHY69" s="825">
        <f t="shared" ref="PHY69" si="30099">PHY60*$C$65*$C69</f>
        <v>0</v>
      </c>
      <c r="PIA69" s="825">
        <f t="shared" ref="PIA69" si="30100">PIA60*$C$65*$C69</f>
        <v>0</v>
      </c>
      <c r="PIC69" s="825">
        <f t="shared" ref="PIC69" si="30101">PIC60*$C$65*$C69</f>
        <v>0</v>
      </c>
      <c r="PIE69" s="825">
        <f t="shared" ref="PIE69" si="30102">PIE60*$C$65*$C69</f>
        <v>0</v>
      </c>
      <c r="PIG69" s="825">
        <f t="shared" ref="PIG69" si="30103">PIG60*$C$65*$C69</f>
        <v>0</v>
      </c>
      <c r="PII69" s="825">
        <f t="shared" ref="PII69" si="30104">PII60*$C$65*$C69</f>
        <v>0</v>
      </c>
      <c r="PIK69" s="825">
        <f t="shared" ref="PIK69" si="30105">PIK60*$C$65*$C69</f>
        <v>0</v>
      </c>
      <c r="PIM69" s="825">
        <f t="shared" ref="PIM69" si="30106">PIM60*$C$65*$C69</f>
        <v>0</v>
      </c>
      <c r="PIO69" s="825">
        <f t="shared" ref="PIO69" si="30107">PIO60*$C$65*$C69</f>
        <v>0</v>
      </c>
      <c r="PIQ69" s="825">
        <f t="shared" ref="PIQ69" si="30108">PIQ60*$C$65*$C69</f>
        <v>0</v>
      </c>
      <c r="PIS69" s="825">
        <f t="shared" ref="PIS69" si="30109">PIS60*$C$65*$C69</f>
        <v>0</v>
      </c>
      <c r="PIU69" s="825">
        <f t="shared" ref="PIU69" si="30110">PIU60*$C$65*$C69</f>
        <v>0</v>
      </c>
      <c r="PIW69" s="825">
        <f t="shared" ref="PIW69" si="30111">PIW60*$C$65*$C69</f>
        <v>0</v>
      </c>
      <c r="PIY69" s="825">
        <f t="shared" ref="PIY69" si="30112">PIY60*$C$65*$C69</f>
        <v>0</v>
      </c>
      <c r="PJA69" s="825">
        <f t="shared" ref="PJA69" si="30113">PJA60*$C$65*$C69</f>
        <v>0</v>
      </c>
      <c r="PJC69" s="825">
        <f t="shared" ref="PJC69" si="30114">PJC60*$C$65*$C69</f>
        <v>0</v>
      </c>
      <c r="PJE69" s="825">
        <f t="shared" ref="PJE69" si="30115">PJE60*$C$65*$C69</f>
        <v>0</v>
      </c>
      <c r="PJG69" s="825">
        <f t="shared" ref="PJG69" si="30116">PJG60*$C$65*$C69</f>
        <v>0</v>
      </c>
      <c r="PJI69" s="825">
        <f t="shared" ref="PJI69" si="30117">PJI60*$C$65*$C69</f>
        <v>0</v>
      </c>
      <c r="PJK69" s="825">
        <f t="shared" ref="PJK69" si="30118">PJK60*$C$65*$C69</f>
        <v>0</v>
      </c>
      <c r="PJM69" s="825">
        <f t="shared" ref="PJM69" si="30119">PJM60*$C$65*$C69</f>
        <v>0</v>
      </c>
      <c r="PJO69" s="825">
        <f t="shared" ref="PJO69" si="30120">PJO60*$C$65*$C69</f>
        <v>0</v>
      </c>
      <c r="PJQ69" s="825">
        <f t="shared" ref="PJQ69" si="30121">PJQ60*$C$65*$C69</f>
        <v>0</v>
      </c>
      <c r="PJS69" s="825">
        <f t="shared" ref="PJS69" si="30122">PJS60*$C$65*$C69</f>
        <v>0</v>
      </c>
      <c r="PJU69" s="825">
        <f t="shared" ref="PJU69" si="30123">PJU60*$C$65*$C69</f>
        <v>0</v>
      </c>
      <c r="PJW69" s="825">
        <f t="shared" ref="PJW69" si="30124">PJW60*$C$65*$C69</f>
        <v>0</v>
      </c>
      <c r="PJY69" s="825">
        <f t="shared" ref="PJY69" si="30125">PJY60*$C$65*$C69</f>
        <v>0</v>
      </c>
      <c r="PKA69" s="825">
        <f t="shared" ref="PKA69" si="30126">PKA60*$C$65*$C69</f>
        <v>0</v>
      </c>
      <c r="PKC69" s="825">
        <f t="shared" ref="PKC69" si="30127">PKC60*$C$65*$C69</f>
        <v>0</v>
      </c>
      <c r="PKE69" s="825">
        <f t="shared" ref="PKE69" si="30128">PKE60*$C$65*$C69</f>
        <v>0</v>
      </c>
      <c r="PKG69" s="825">
        <f t="shared" ref="PKG69" si="30129">PKG60*$C$65*$C69</f>
        <v>0</v>
      </c>
      <c r="PKI69" s="825">
        <f t="shared" ref="PKI69" si="30130">PKI60*$C$65*$C69</f>
        <v>0</v>
      </c>
      <c r="PKK69" s="825">
        <f t="shared" ref="PKK69" si="30131">PKK60*$C$65*$C69</f>
        <v>0</v>
      </c>
      <c r="PKM69" s="825">
        <f t="shared" ref="PKM69" si="30132">PKM60*$C$65*$C69</f>
        <v>0</v>
      </c>
      <c r="PKO69" s="825">
        <f t="shared" ref="PKO69" si="30133">PKO60*$C$65*$C69</f>
        <v>0</v>
      </c>
      <c r="PKQ69" s="825">
        <f t="shared" ref="PKQ69" si="30134">PKQ60*$C$65*$C69</f>
        <v>0</v>
      </c>
      <c r="PKS69" s="825">
        <f t="shared" ref="PKS69" si="30135">PKS60*$C$65*$C69</f>
        <v>0</v>
      </c>
      <c r="PKU69" s="825">
        <f t="shared" ref="PKU69" si="30136">PKU60*$C$65*$C69</f>
        <v>0</v>
      </c>
      <c r="PKW69" s="825">
        <f t="shared" ref="PKW69" si="30137">PKW60*$C$65*$C69</f>
        <v>0</v>
      </c>
      <c r="PKY69" s="825">
        <f t="shared" ref="PKY69" si="30138">PKY60*$C$65*$C69</f>
        <v>0</v>
      </c>
      <c r="PLA69" s="825">
        <f t="shared" ref="PLA69" si="30139">PLA60*$C$65*$C69</f>
        <v>0</v>
      </c>
      <c r="PLC69" s="825">
        <f t="shared" ref="PLC69" si="30140">PLC60*$C$65*$C69</f>
        <v>0</v>
      </c>
      <c r="PLE69" s="825">
        <f t="shared" ref="PLE69" si="30141">PLE60*$C$65*$C69</f>
        <v>0</v>
      </c>
      <c r="PLG69" s="825">
        <f t="shared" ref="PLG69" si="30142">PLG60*$C$65*$C69</f>
        <v>0</v>
      </c>
      <c r="PLI69" s="825">
        <f t="shared" ref="PLI69" si="30143">PLI60*$C$65*$C69</f>
        <v>0</v>
      </c>
      <c r="PLK69" s="825">
        <f t="shared" ref="PLK69" si="30144">PLK60*$C$65*$C69</f>
        <v>0</v>
      </c>
      <c r="PLM69" s="825">
        <f t="shared" ref="PLM69" si="30145">PLM60*$C$65*$C69</f>
        <v>0</v>
      </c>
      <c r="PLO69" s="825">
        <f t="shared" ref="PLO69" si="30146">PLO60*$C$65*$C69</f>
        <v>0</v>
      </c>
      <c r="PLQ69" s="825">
        <f t="shared" ref="PLQ69" si="30147">PLQ60*$C$65*$C69</f>
        <v>0</v>
      </c>
      <c r="PLS69" s="825">
        <f t="shared" ref="PLS69" si="30148">PLS60*$C$65*$C69</f>
        <v>0</v>
      </c>
      <c r="PLU69" s="825">
        <f t="shared" ref="PLU69" si="30149">PLU60*$C$65*$C69</f>
        <v>0</v>
      </c>
      <c r="PLW69" s="825">
        <f t="shared" ref="PLW69" si="30150">PLW60*$C$65*$C69</f>
        <v>0</v>
      </c>
      <c r="PLY69" s="825">
        <f t="shared" ref="PLY69" si="30151">PLY60*$C$65*$C69</f>
        <v>0</v>
      </c>
      <c r="PMA69" s="825">
        <f t="shared" ref="PMA69" si="30152">PMA60*$C$65*$C69</f>
        <v>0</v>
      </c>
      <c r="PMC69" s="825">
        <f t="shared" ref="PMC69" si="30153">PMC60*$C$65*$C69</f>
        <v>0</v>
      </c>
      <c r="PME69" s="825">
        <f t="shared" ref="PME69" si="30154">PME60*$C$65*$C69</f>
        <v>0</v>
      </c>
      <c r="PMG69" s="825">
        <f t="shared" ref="PMG69" si="30155">PMG60*$C$65*$C69</f>
        <v>0</v>
      </c>
      <c r="PMI69" s="825">
        <f t="shared" ref="PMI69" si="30156">PMI60*$C$65*$C69</f>
        <v>0</v>
      </c>
      <c r="PMK69" s="825">
        <f t="shared" ref="PMK69" si="30157">PMK60*$C$65*$C69</f>
        <v>0</v>
      </c>
      <c r="PMM69" s="825">
        <f t="shared" ref="PMM69" si="30158">PMM60*$C$65*$C69</f>
        <v>0</v>
      </c>
      <c r="PMO69" s="825">
        <f t="shared" ref="PMO69" si="30159">PMO60*$C$65*$C69</f>
        <v>0</v>
      </c>
      <c r="PMQ69" s="825">
        <f t="shared" ref="PMQ69" si="30160">PMQ60*$C$65*$C69</f>
        <v>0</v>
      </c>
      <c r="PMS69" s="825">
        <f t="shared" ref="PMS69" si="30161">PMS60*$C$65*$C69</f>
        <v>0</v>
      </c>
      <c r="PMU69" s="825">
        <f t="shared" ref="PMU69" si="30162">PMU60*$C$65*$C69</f>
        <v>0</v>
      </c>
      <c r="PMW69" s="825">
        <f t="shared" ref="PMW69" si="30163">PMW60*$C$65*$C69</f>
        <v>0</v>
      </c>
      <c r="PMY69" s="825">
        <f t="shared" ref="PMY69" si="30164">PMY60*$C$65*$C69</f>
        <v>0</v>
      </c>
      <c r="PNA69" s="825">
        <f t="shared" ref="PNA69" si="30165">PNA60*$C$65*$C69</f>
        <v>0</v>
      </c>
      <c r="PNC69" s="825">
        <f t="shared" ref="PNC69" si="30166">PNC60*$C$65*$C69</f>
        <v>0</v>
      </c>
      <c r="PNE69" s="825">
        <f t="shared" ref="PNE69" si="30167">PNE60*$C$65*$C69</f>
        <v>0</v>
      </c>
      <c r="PNG69" s="825">
        <f t="shared" ref="PNG69" si="30168">PNG60*$C$65*$C69</f>
        <v>0</v>
      </c>
      <c r="PNI69" s="825">
        <f t="shared" ref="PNI69" si="30169">PNI60*$C$65*$C69</f>
        <v>0</v>
      </c>
      <c r="PNK69" s="825">
        <f t="shared" ref="PNK69" si="30170">PNK60*$C$65*$C69</f>
        <v>0</v>
      </c>
      <c r="PNM69" s="825">
        <f t="shared" ref="PNM69" si="30171">PNM60*$C$65*$C69</f>
        <v>0</v>
      </c>
      <c r="PNO69" s="825">
        <f t="shared" ref="PNO69" si="30172">PNO60*$C$65*$C69</f>
        <v>0</v>
      </c>
      <c r="PNQ69" s="825">
        <f t="shared" ref="PNQ69" si="30173">PNQ60*$C$65*$C69</f>
        <v>0</v>
      </c>
      <c r="PNS69" s="825">
        <f t="shared" ref="PNS69" si="30174">PNS60*$C$65*$C69</f>
        <v>0</v>
      </c>
      <c r="PNU69" s="825">
        <f t="shared" ref="PNU69" si="30175">PNU60*$C$65*$C69</f>
        <v>0</v>
      </c>
      <c r="PNW69" s="825">
        <f t="shared" ref="PNW69" si="30176">PNW60*$C$65*$C69</f>
        <v>0</v>
      </c>
      <c r="PNY69" s="825">
        <f t="shared" ref="PNY69" si="30177">PNY60*$C$65*$C69</f>
        <v>0</v>
      </c>
      <c r="POA69" s="825">
        <f t="shared" ref="POA69" si="30178">POA60*$C$65*$C69</f>
        <v>0</v>
      </c>
      <c r="POC69" s="825">
        <f t="shared" ref="POC69" si="30179">POC60*$C$65*$C69</f>
        <v>0</v>
      </c>
      <c r="POE69" s="825">
        <f t="shared" ref="POE69" si="30180">POE60*$C$65*$C69</f>
        <v>0</v>
      </c>
      <c r="POG69" s="825">
        <f t="shared" ref="POG69" si="30181">POG60*$C$65*$C69</f>
        <v>0</v>
      </c>
      <c r="POI69" s="825">
        <f t="shared" ref="POI69" si="30182">POI60*$C$65*$C69</f>
        <v>0</v>
      </c>
      <c r="POK69" s="825">
        <f t="shared" ref="POK69" si="30183">POK60*$C$65*$C69</f>
        <v>0</v>
      </c>
      <c r="POM69" s="825">
        <f t="shared" ref="POM69" si="30184">POM60*$C$65*$C69</f>
        <v>0</v>
      </c>
      <c r="POO69" s="825">
        <f t="shared" ref="POO69" si="30185">POO60*$C$65*$C69</f>
        <v>0</v>
      </c>
      <c r="POQ69" s="825">
        <f t="shared" ref="POQ69" si="30186">POQ60*$C$65*$C69</f>
        <v>0</v>
      </c>
      <c r="POS69" s="825">
        <f t="shared" ref="POS69" si="30187">POS60*$C$65*$C69</f>
        <v>0</v>
      </c>
      <c r="POU69" s="825">
        <f t="shared" ref="POU69" si="30188">POU60*$C$65*$C69</f>
        <v>0</v>
      </c>
      <c r="POW69" s="825">
        <f t="shared" ref="POW69" si="30189">POW60*$C$65*$C69</f>
        <v>0</v>
      </c>
      <c r="POY69" s="825">
        <f t="shared" ref="POY69" si="30190">POY60*$C$65*$C69</f>
        <v>0</v>
      </c>
      <c r="PPA69" s="825">
        <f t="shared" ref="PPA69" si="30191">PPA60*$C$65*$C69</f>
        <v>0</v>
      </c>
      <c r="PPC69" s="825">
        <f t="shared" ref="PPC69" si="30192">PPC60*$C$65*$C69</f>
        <v>0</v>
      </c>
      <c r="PPE69" s="825">
        <f t="shared" ref="PPE69" si="30193">PPE60*$C$65*$C69</f>
        <v>0</v>
      </c>
      <c r="PPG69" s="825">
        <f t="shared" ref="PPG69" si="30194">PPG60*$C$65*$C69</f>
        <v>0</v>
      </c>
      <c r="PPI69" s="825">
        <f t="shared" ref="PPI69" si="30195">PPI60*$C$65*$C69</f>
        <v>0</v>
      </c>
      <c r="PPK69" s="825">
        <f t="shared" ref="PPK69" si="30196">PPK60*$C$65*$C69</f>
        <v>0</v>
      </c>
      <c r="PPM69" s="825">
        <f t="shared" ref="PPM69" si="30197">PPM60*$C$65*$C69</f>
        <v>0</v>
      </c>
      <c r="PPO69" s="825">
        <f t="shared" ref="PPO69" si="30198">PPO60*$C$65*$C69</f>
        <v>0</v>
      </c>
      <c r="PPQ69" s="825">
        <f t="shared" ref="PPQ69" si="30199">PPQ60*$C$65*$C69</f>
        <v>0</v>
      </c>
      <c r="PPS69" s="825">
        <f t="shared" ref="PPS69" si="30200">PPS60*$C$65*$C69</f>
        <v>0</v>
      </c>
      <c r="PPU69" s="825">
        <f t="shared" ref="PPU69" si="30201">PPU60*$C$65*$C69</f>
        <v>0</v>
      </c>
      <c r="PPW69" s="825">
        <f t="shared" ref="PPW69" si="30202">PPW60*$C$65*$C69</f>
        <v>0</v>
      </c>
      <c r="PPY69" s="825">
        <f t="shared" ref="PPY69" si="30203">PPY60*$C$65*$C69</f>
        <v>0</v>
      </c>
      <c r="PQA69" s="825">
        <f t="shared" ref="PQA69" si="30204">PQA60*$C$65*$C69</f>
        <v>0</v>
      </c>
      <c r="PQC69" s="825">
        <f t="shared" ref="PQC69" si="30205">PQC60*$C$65*$C69</f>
        <v>0</v>
      </c>
      <c r="PQE69" s="825">
        <f t="shared" ref="PQE69" si="30206">PQE60*$C$65*$C69</f>
        <v>0</v>
      </c>
      <c r="PQG69" s="825">
        <f t="shared" ref="PQG69" si="30207">PQG60*$C$65*$C69</f>
        <v>0</v>
      </c>
      <c r="PQI69" s="825">
        <f t="shared" ref="PQI69" si="30208">PQI60*$C$65*$C69</f>
        <v>0</v>
      </c>
      <c r="PQK69" s="825">
        <f t="shared" ref="PQK69" si="30209">PQK60*$C$65*$C69</f>
        <v>0</v>
      </c>
      <c r="PQM69" s="825">
        <f t="shared" ref="PQM69" si="30210">PQM60*$C$65*$C69</f>
        <v>0</v>
      </c>
      <c r="PQO69" s="825">
        <f t="shared" ref="PQO69" si="30211">PQO60*$C$65*$C69</f>
        <v>0</v>
      </c>
      <c r="PQQ69" s="825">
        <f t="shared" ref="PQQ69" si="30212">PQQ60*$C$65*$C69</f>
        <v>0</v>
      </c>
      <c r="PQS69" s="825">
        <f t="shared" ref="PQS69" si="30213">PQS60*$C$65*$C69</f>
        <v>0</v>
      </c>
      <c r="PQU69" s="825">
        <f t="shared" ref="PQU69" si="30214">PQU60*$C$65*$C69</f>
        <v>0</v>
      </c>
      <c r="PQW69" s="825">
        <f t="shared" ref="PQW69" si="30215">PQW60*$C$65*$C69</f>
        <v>0</v>
      </c>
      <c r="PQY69" s="825">
        <f t="shared" ref="PQY69" si="30216">PQY60*$C$65*$C69</f>
        <v>0</v>
      </c>
      <c r="PRA69" s="825">
        <f t="shared" ref="PRA69" si="30217">PRA60*$C$65*$C69</f>
        <v>0</v>
      </c>
      <c r="PRC69" s="825">
        <f t="shared" ref="PRC69" si="30218">PRC60*$C$65*$C69</f>
        <v>0</v>
      </c>
      <c r="PRE69" s="825">
        <f t="shared" ref="PRE69" si="30219">PRE60*$C$65*$C69</f>
        <v>0</v>
      </c>
      <c r="PRG69" s="825">
        <f t="shared" ref="PRG69" si="30220">PRG60*$C$65*$C69</f>
        <v>0</v>
      </c>
      <c r="PRI69" s="825">
        <f t="shared" ref="PRI69" si="30221">PRI60*$C$65*$C69</f>
        <v>0</v>
      </c>
      <c r="PRK69" s="825">
        <f t="shared" ref="PRK69" si="30222">PRK60*$C$65*$C69</f>
        <v>0</v>
      </c>
      <c r="PRM69" s="825">
        <f t="shared" ref="PRM69" si="30223">PRM60*$C$65*$C69</f>
        <v>0</v>
      </c>
      <c r="PRO69" s="825">
        <f t="shared" ref="PRO69" si="30224">PRO60*$C$65*$C69</f>
        <v>0</v>
      </c>
      <c r="PRQ69" s="825">
        <f t="shared" ref="PRQ69" si="30225">PRQ60*$C$65*$C69</f>
        <v>0</v>
      </c>
      <c r="PRS69" s="825">
        <f t="shared" ref="PRS69" si="30226">PRS60*$C$65*$C69</f>
        <v>0</v>
      </c>
      <c r="PRU69" s="825">
        <f t="shared" ref="PRU69" si="30227">PRU60*$C$65*$C69</f>
        <v>0</v>
      </c>
      <c r="PRW69" s="825">
        <f t="shared" ref="PRW69" si="30228">PRW60*$C$65*$C69</f>
        <v>0</v>
      </c>
      <c r="PRY69" s="825">
        <f t="shared" ref="PRY69" si="30229">PRY60*$C$65*$C69</f>
        <v>0</v>
      </c>
      <c r="PSA69" s="825">
        <f t="shared" ref="PSA69" si="30230">PSA60*$C$65*$C69</f>
        <v>0</v>
      </c>
      <c r="PSC69" s="825">
        <f t="shared" ref="PSC69" si="30231">PSC60*$C$65*$C69</f>
        <v>0</v>
      </c>
      <c r="PSE69" s="825">
        <f t="shared" ref="PSE69" si="30232">PSE60*$C$65*$C69</f>
        <v>0</v>
      </c>
      <c r="PSG69" s="825">
        <f t="shared" ref="PSG69" si="30233">PSG60*$C$65*$C69</f>
        <v>0</v>
      </c>
      <c r="PSI69" s="825">
        <f t="shared" ref="PSI69" si="30234">PSI60*$C$65*$C69</f>
        <v>0</v>
      </c>
      <c r="PSK69" s="825">
        <f t="shared" ref="PSK69" si="30235">PSK60*$C$65*$C69</f>
        <v>0</v>
      </c>
      <c r="PSM69" s="825">
        <f t="shared" ref="PSM69" si="30236">PSM60*$C$65*$C69</f>
        <v>0</v>
      </c>
      <c r="PSO69" s="825">
        <f t="shared" ref="PSO69" si="30237">PSO60*$C$65*$C69</f>
        <v>0</v>
      </c>
      <c r="PSQ69" s="825">
        <f t="shared" ref="PSQ69" si="30238">PSQ60*$C$65*$C69</f>
        <v>0</v>
      </c>
      <c r="PSS69" s="825">
        <f t="shared" ref="PSS69" si="30239">PSS60*$C$65*$C69</f>
        <v>0</v>
      </c>
      <c r="PSU69" s="825">
        <f t="shared" ref="PSU69" si="30240">PSU60*$C$65*$C69</f>
        <v>0</v>
      </c>
      <c r="PSW69" s="825">
        <f t="shared" ref="PSW69" si="30241">PSW60*$C$65*$C69</f>
        <v>0</v>
      </c>
      <c r="PSY69" s="825">
        <f t="shared" ref="PSY69" si="30242">PSY60*$C$65*$C69</f>
        <v>0</v>
      </c>
      <c r="PTA69" s="825">
        <f t="shared" ref="PTA69" si="30243">PTA60*$C$65*$C69</f>
        <v>0</v>
      </c>
      <c r="PTC69" s="825">
        <f t="shared" ref="PTC69" si="30244">PTC60*$C$65*$C69</f>
        <v>0</v>
      </c>
      <c r="PTE69" s="825">
        <f t="shared" ref="PTE69" si="30245">PTE60*$C$65*$C69</f>
        <v>0</v>
      </c>
      <c r="PTG69" s="825">
        <f t="shared" ref="PTG69" si="30246">PTG60*$C$65*$C69</f>
        <v>0</v>
      </c>
      <c r="PTI69" s="825">
        <f t="shared" ref="PTI69" si="30247">PTI60*$C$65*$C69</f>
        <v>0</v>
      </c>
      <c r="PTK69" s="825">
        <f t="shared" ref="PTK69" si="30248">PTK60*$C$65*$C69</f>
        <v>0</v>
      </c>
      <c r="PTM69" s="825">
        <f t="shared" ref="PTM69" si="30249">PTM60*$C$65*$C69</f>
        <v>0</v>
      </c>
      <c r="PTO69" s="825">
        <f t="shared" ref="PTO69" si="30250">PTO60*$C$65*$C69</f>
        <v>0</v>
      </c>
      <c r="PTQ69" s="825">
        <f t="shared" ref="PTQ69" si="30251">PTQ60*$C$65*$C69</f>
        <v>0</v>
      </c>
      <c r="PTS69" s="825">
        <f t="shared" ref="PTS69" si="30252">PTS60*$C$65*$C69</f>
        <v>0</v>
      </c>
      <c r="PTU69" s="825">
        <f t="shared" ref="PTU69" si="30253">PTU60*$C$65*$C69</f>
        <v>0</v>
      </c>
      <c r="PTW69" s="825">
        <f t="shared" ref="PTW69" si="30254">PTW60*$C$65*$C69</f>
        <v>0</v>
      </c>
      <c r="PTY69" s="825">
        <f t="shared" ref="PTY69" si="30255">PTY60*$C$65*$C69</f>
        <v>0</v>
      </c>
      <c r="PUA69" s="825">
        <f t="shared" ref="PUA69" si="30256">PUA60*$C$65*$C69</f>
        <v>0</v>
      </c>
      <c r="PUC69" s="825">
        <f t="shared" ref="PUC69" si="30257">PUC60*$C$65*$C69</f>
        <v>0</v>
      </c>
      <c r="PUE69" s="825">
        <f t="shared" ref="PUE69" si="30258">PUE60*$C$65*$C69</f>
        <v>0</v>
      </c>
      <c r="PUG69" s="825">
        <f t="shared" ref="PUG69" si="30259">PUG60*$C$65*$C69</f>
        <v>0</v>
      </c>
      <c r="PUI69" s="825">
        <f t="shared" ref="PUI69" si="30260">PUI60*$C$65*$C69</f>
        <v>0</v>
      </c>
      <c r="PUK69" s="825">
        <f t="shared" ref="PUK69" si="30261">PUK60*$C$65*$C69</f>
        <v>0</v>
      </c>
      <c r="PUM69" s="825">
        <f t="shared" ref="PUM69" si="30262">PUM60*$C$65*$C69</f>
        <v>0</v>
      </c>
      <c r="PUO69" s="825">
        <f t="shared" ref="PUO69" si="30263">PUO60*$C$65*$C69</f>
        <v>0</v>
      </c>
      <c r="PUQ69" s="825">
        <f t="shared" ref="PUQ69" si="30264">PUQ60*$C$65*$C69</f>
        <v>0</v>
      </c>
      <c r="PUS69" s="825">
        <f t="shared" ref="PUS69" si="30265">PUS60*$C$65*$C69</f>
        <v>0</v>
      </c>
      <c r="PUU69" s="825">
        <f t="shared" ref="PUU69" si="30266">PUU60*$C$65*$C69</f>
        <v>0</v>
      </c>
      <c r="PUW69" s="825">
        <f t="shared" ref="PUW69" si="30267">PUW60*$C$65*$C69</f>
        <v>0</v>
      </c>
      <c r="PUY69" s="825">
        <f t="shared" ref="PUY69" si="30268">PUY60*$C$65*$C69</f>
        <v>0</v>
      </c>
      <c r="PVA69" s="825">
        <f t="shared" ref="PVA69" si="30269">PVA60*$C$65*$C69</f>
        <v>0</v>
      </c>
      <c r="PVC69" s="825">
        <f t="shared" ref="PVC69" si="30270">PVC60*$C$65*$C69</f>
        <v>0</v>
      </c>
      <c r="PVE69" s="825">
        <f t="shared" ref="PVE69" si="30271">PVE60*$C$65*$C69</f>
        <v>0</v>
      </c>
      <c r="PVG69" s="825">
        <f t="shared" ref="PVG69" si="30272">PVG60*$C$65*$C69</f>
        <v>0</v>
      </c>
      <c r="PVI69" s="825">
        <f t="shared" ref="PVI69" si="30273">PVI60*$C$65*$C69</f>
        <v>0</v>
      </c>
      <c r="PVK69" s="825">
        <f t="shared" ref="PVK69" si="30274">PVK60*$C$65*$C69</f>
        <v>0</v>
      </c>
      <c r="PVM69" s="825">
        <f t="shared" ref="PVM69" si="30275">PVM60*$C$65*$C69</f>
        <v>0</v>
      </c>
      <c r="PVO69" s="825">
        <f t="shared" ref="PVO69" si="30276">PVO60*$C$65*$C69</f>
        <v>0</v>
      </c>
      <c r="PVQ69" s="825">
        <f t="shared" ref="PVQ69" si="30277">PVQ60*$C$65*$C69</f>
        <v>0</v>
      </c>
      <c r="PVS69" s="825">
        <f t="shared" ref="PVS69" si="30278">PVS60*$C$65*$C69</f>
        <v>0</v>
      </c>
      <c r="PVU69" s="825">
        <f t="shared" ref="PVU69" si="30279">PVU60*$C$65*$C69</f>
        <v>0</v>
      </c>
      <c r="PVW69" s="825">
        <f t="shared" ref="PVW69" si="30280">PVW60*$C$65*$C69</f>
        <v>0</v>
      </c>
      <c r="PVY69" s="825">
        <f t="shared" ref="PVY69" si="30281">PVY60*$C$65*$C69</f>
        <v>0</v>
      </c>
      <c r="PWA69" s="825">
        <f t="shared" ref="PWA69" si="30282">PWA60*$C$65*$C69</f>
        <v>0</v>
      </c>
      <c r="PWC69" s="825">
        <f t="shared" ref="PWC69" si="30283">PWC60*$C$65*$C69</f>
        <v>0</v>
      </c>
      <c r="PWE69" s="825">
        <f t="shared" ref="PWE69" si="30284">PWE60*$C$65*$C69</f>
        <v>0</v>
      </c>
      <c r="PWG69" s="825">
        <f t="shared" ref="PWG69" si="30285">PWG60*$C$65*$C69</f>
        <v>0</v>
      </c>
      <c r="PWI69" s="825">
        <f t="shared" ref="PWI69" si="30286">PWI60*$C$65*$C69</f>
        <v>0</v>
      </c>
      <c r="PWK69" s="825">
        <f t="shared" ref="PWK69" si="30287">PWK60*$C$65*$C69</f>
        <v>0</v>
      </c>
      <c r="PWM69" s="825">
        <f t="shared" ref="PWM69" si="30288">PWM60*$C$65*$C69</f>
        <v>0</v>
      </c>
      <c r="PWO69" s="825">
        <f t="shared" ref="PWO69" si="30289">PWO60*$C$65*$C69</f>
        <v>0</v>
      </c>
      <c r="PWQ69" s="825">
        <f t="shared" ref="PWQ69" si="30290">PWQ60*$C$65*$C69</f>
        <v>0</v>
      </c>
      <c r="PWS69" s="825">
        <f t="shared" ref="PWS69" si="30291">PWS60*$C$65*$C69</f>
        <v>0</v>
      </c>
      <c r="PWU69" s="825">
        <f t="shared" ref="PWU69" si="30292">PWU60*$C$65*$C69</f>
        <v>0</v>
      </c>
      <c r="PWW69" s="825">
        <f t="shared" ref="PWW69" si="30293">PWW60*$C$65*$C69</f>
        <v>0</v>
      </c>
      <c r="PWY69" s="825">
        <f t="shared" ref="PWY69" si="30294">PWY60*$C$65*$C69</f>
        <v>0</v>
      </c>
      <c r="PXA69" s="825">
        <f t="shared" ref="PXA69" si="30295">PXA60*$C$65*$C69</f>
        <v>0</v>
      </c>
      <c r="PXC69" s="825">
        <f t="shared" ref="PXC69" si="30296">PXC60*$C$65*$C69</f>
        <v>0</v>
      </c>
      <c r="PXE69" s="825">
        <f t="shared" ref="PXE69" si="30297">PXE60*$C$65*$C69</f>
        <v>0</v>
      </c>
      <c r="PXG69" s="825">
        <f t="shared" ref="PXG69" si="30298">PXG60*$C$65*$C69</f>
        <v>0</v>
      </c>
      <c r="PXI69" s="825">
        <f t="shared" ref="PXI69" si="30299">PXI60*$C$65*$C69</f>
        <v>0</v>
      </c>
      <c r="PXK69" s="825">
        <f t="shared" ref="PXK69" si="30300">PXK60*$C$65*$C69</f>
        <v>0</v>
      </c>
      <c r="PXM69" s="825">
        <f t="shared" ref="PXM69" si="30301">PXM60*$C$65*$C69</f>
        <v>0</v>
      </c>
      <c r="PXO69" s="825">
        <f t="shared" ref="PXO69" si="30302">PXO60*$C$65*$C69</f>
        <v>0</v>
      </c>
      <c r="PXQ69" s="825">
        <f t="shared" ref="PXQ69" si="30303">PXQ60*$C$65*$C69</f>
        <v>0</v>
      </c>
      <c r="PXS69" s="825">
        <f t="shared" ref="PXS69" si="30304">PXS60*$C$65*$C69</f>
        <v>0</v>
      </c>
      <c r="PXU69" s="825">
        <f t="shared" ref="PXU69" si="30305">PXU60*$C$65*$C69</f>
        <v>0</v>
      </c>
      <c r="PXW69" s="825">
        <f t="shared" ref="PXW69" si="30306">PXW60*$C$65*$C69</f>
        <v>0</v>
      </c>
      <c r="PXY69" s="825">
        <f t="shared" ref="PXY69" si="30307">PXY60*$C$65*$C69</f>
        <v>0</v>
      </c>
      <c r="PYA69" s="825">
        <f t="shared" ref="PYA69" si="30308">PYA60*$C$65*$C69</f>
        <v>0</v>
      </c>
      <c r="PYC69" s="825">
        <f t="shared" ref="PYC69" si="30309">PYC60*$C$65*$C69</f>
        <v>0</v>
      </c>
      <c r="PYE69" s="825">
        <f t="shared" ref="PYE69" si="30310">PYE60*$C$65*$C69</f>
        <v>0</v>
      </c>
      <c r="PYG69" s="825">
        <f t="shared" ref="PYG69" si="30311">PYG60*$C$65*$C69</f>
        <v>0</v>
      </c>
      <c r="PYI69" s="825">
        <f t="shared" ref="PYI69" si="30312">PYI60*$C$65*$C69</f>
        <v>0</v>
      </c>
      <c r="PYK69" s="825">
        <f t="shared" ref="PYK69" si="30313">PYK60*$C$65*$C69</f>
        <v>0</v>
      </c>
      <c r="PYM69" s="825">
        <f t="shared" ref="PYM69" si="30314">PYM60*$C$65*$C69</f>
        <v>0</v>
      </c>
      <c r="PYO69" s="825">
        <f t="shared" ref="PYO69" si="30315">PYO60*$C$65*$C69</f>
        <v>0</v>
      </c>
      <c r="PYQ69" s="825">
        <f t="shared" ref="PYQ69" si="30316">PYQ60*$C$65*$C69</f>
        <v>0</v>
      </c>
      <c r="PYS69" s="825">
        <f t="shared" ref="PYS69" si="30317">PYS60*$C$65*$C69</f>
        <v>0</v>
      </c>
      <c r="PYU69" s="825">
        <f t="shared" ref="PYU69" si="30318">PYU60*$C$65*$C69</f>
        <v>0</v>
      </c>
      <c r="PYW69" s="825">
        <f t="shared" ref="PYW69" si="30319">PYW60*$C$65*$C69</f>
        <v>0</v>
      </c>
      <c r="PYY69" s="825">
        <f t="shared" ref="PYY69" si="30320">PYY60*$C$65*$C69</f>
        <v>0</v>
      </c>
      <c r="PZA69" s="825">
        <f t="shared" ref="PZA69" si="30321">PZA60*$C$65*$C69</f>
        <v>0</v>
      </c>
      <c r="PZC69" s="825">
        <f t="shared" ref="PZC69" si="30322">PZC60*$C$65*$C69</f>
        <v>0</v>
      </c>
      <c r="PZE69" s="825">
        <f t="shared" ref="PZE69" si="30323">PZE60*$C$65*$C69</f>
        <v>0</v>
      </c>
      <c r="PZG69" s="825">
        <f t="shared" ref="PZG69" si="30324">PZG60*$C$65*$C69</f>
        <v>0</v>
      </c>
      <c r="PZI69" s="825">
        <f t="shared" ref="PZI69" si="30325">PZI60*$C$65*$C69</f>
        <v>0</v>
      </c>
      <c r="PZK69" s="825">
        <f t="shared" ref="PZK69" si="30326">PZK60*$C$65*$C69</f>
        <v>0</v>
      </c>
      <c r="PZM69" s="825">
        <f t="shared" ref="PZM69" si="30327">PZM60*$C$65*$C69</f>
        <v>0</v>
      </c>
      <c r="PZO69" s="825">
        <f t="shared" ref="PZO69" si="30328">PZO60*$C$65*$C69</f>
        <v>0</v>
      </c>
      <c r="PZQ69" s="825">
        <f t="shared" ref="PZQ69" si="30329">PZQ60*$C$65*$C69</f>
        <v>0</v>
      </c>
      <c r="PZS69" s="825">
        <f t="shared" ref="PZS69" si="30330">PZS60*$C$65*$C69</f>
        <v>0</v>
      </c>
      <c r="PZU69" s="825">
        <f t="shared" ref="PZU69" si="30331">PZU60*$C$65*$C69</f>
        <v>0</v>
      </c>
      <c r="PZW69" s="825">
        <f t="shared" ref="PZW69" si="30332">PZW60*$C$65*$C69</f>
        <v>0</v>
      </c>
      <c r="PZY69" s="825">
        <f t="shared" ref="PZY69" si="30333">PZY60*$C$65*$C69</f>
        <v>0</v>
      </c>
      <c r="QAA69" s="825">
        <f t="shared" ref="QAA69" si="30334">QAA60*$C$65*$C69</f>
        <v>0</v>
      </c>
      <c r="QAC69" s="825">
        <f t="shared" ref="QAC69" si="30335">QAC60*$C$65*$C69</f>
        <v>0</v>
      </c>
      <c r="QAE69" s="825">
        <f t="shared" ref="QAE69" si="30336">QAE60*$C$65*$C69</f>
        <v>0</v>
      </c>
      <c r="QAG69" s="825">
        <f t="shared" ref="QAG69" si="30337">QAG60*$C$65*$C69</f>
        <v>0</v>
      </c>
      <c r="QAI69" s="825">
        <f t="shared" ref="QAI69" si="30338">QAI60*$C$65*$C69</f>
        <v>0</v>
      </c>
      <c r="QAK69" s="825">
        <f t="shared" ref="QAK69" si="30339">QAK60*$C$65*$C69</f>
        <v>0</v>
      </c>
      <c r="QAM69" s="825">
        <f t="shared" ref="QAM69" si="30340">QAM60*$C$65*$C69</f>
        <v>0</v>
      </c>
      <c r="QAO69" s="825">
        <f t="shared" ref="QAO69" si="30341">QAO60*$C$65*$C69</f>
        <v>0</v>
      </c>
      <c r="QAQ69" s="825">
        <f t="shared" ref="QAQ69" si="30342">QAQ60*$C$65*$C69</f>
        <v>0</v>
      </c>
      <c r="QAS69" s="825">
        <f t="shared" ref="QAS69" si="30343">QAS60*$C$65*$C69</f>
        <v>0</v>
      </c>
      <c r="QAU69" s="825">
        <f t="shared" ref="QAU69" si="30344">QAU60*$C$65*$C69</f>
        <v>0</v>
      </c>
      <c r="QAW69" s="825">
        <f t="shared" ref="QAW69" si="30345">QAW60*$C$65*$C69</f>
        <v>0</v>
      </c>
      <c r="QAY69" s="825">
        <f t="shared" ref="QAY69" si="30346">QAY60*$C$65*$C69</f>
        <v>0</v>
      </c>
      <c r="QBA69" s="825">
        <f t="shared" ref="QBA69" si="30347">QBA60*$C$65*$C69</f>
        <v>0</v>
      </c>
      <c r="QBC69" s="825">
        <f t="shared" ref="QBC69" si="30348">QBC60*$C$65*$C69</f>
        <v>0</v>
      </c>
      <c r="QBE69" s="825">
        <f t="shared" ref="QBE69" si="30349">QBE60*$C$65*$C69</f>
        <v>0</v>
      </c>
      <c r="QBG69" s="825">
        <f t="shared" ref="QBG69" si="30350">QBG60*$C$65*$C69</f>
        <v>0</v>
      </c>
      <c r="QBI69" s="825">
        <f t="shared" ref="QBI69" si="30351">QBI60*$C$65*$C69</f>
        <v>0</v>
      </c>
      <c r="QBK69" s="825">
        <f t="shared" ref="QBK69" si="30352">QBK60*$C$65*$C69</f>
        <v>0</v>
      </c>
      <c r="QBM69" s="825">
        <f t="shared" ref="QBM69" si="30353">QBM60*$C$65*$C69</f>
        <v>0</v>
      </c>
      <c r="QBO69" s="825">
        <f t="shared" ref="QBO69" si="30354">QBO60*$C$65*$C69</f>
        <v>0</v>
      </c>
      <c r="QBQ69" s="825">
        <f t="shared" ref="QBQ69" si="30355">QBQ60*$C$65*$C69</f>
        <v>0</v>
      </c>
      <c r="QBS69" s="825">
        <f t="shared" ref="QBS69" si="30356">QBS60*$C$65*$C69</f>
        <v>0</v>
      </c>
      <c r="QBU69" s="825">
        <f t="shared" ref="QBU69" si="30357">QBU60*$C$65*$C69</f>
        <v>0</v>
      </c>
      <c r="QBW69" s="825">
        <f t="shared" ref="QBW69" si="30358">QBW60*$C$65*$C69</f>
        <v>0</v>
      </c>
      <c r="QBY69" s="825">
        <f t="shared" ref="QBY69" si="30359">QBY60*$C$65*$C69</f>
        <v>0</v>
      </c>
      <c r="QCA69" s="825">
        <f t="shared" ref="QCA69" si="30360">QCA60*$C$65*$C69</f>
        <v>0</v>
      </c>
      <c r="QCC69" s="825">
        <f t="shared" ref="QCC69" si="30361">QCC60*$C$65*$C69</f>
        <v>0</v>
      </c>
      <c r="QCE69" s="825">
        <f t="shared" ref="QCE69" si="30362">QCE60*$C$65*$C69</f>
        <v>0</v>
      </c>
      <c r="QCG69" s="825">
        <f t="shared" ref="QCG69" si="30363">QCG60*$C$65*$C69</f>
        <v>0</v>
      </c>
      <c r="QCI69" s="825">
        <f t="shared" ref="QCI69" si="30364">QCI60*$C$65*$C69</f>
        <v>0</v>
      </c>
      <c r="QCK69" s="825">
        <f t="shared" ref="QCK69" si="30365">QCK60*$C$65*$C69</f>
        <v>0</v>
      </c>
      <c r="QCM69" s="825">
        <f t="shared" ref="QCM69" si="30366">QCM60*$C$65*$C69</f>
        <v>0</v>
      </c>
      <c r="QCO69" s="825">
        <f t="shared" ref="QCO69" si="30367">QCO60*$C$65*$C69</f>
        <v>0</v>
      </c>
      <c r="QCQ69" s="825">
        <f t="shared" ref="QCQ69" si="30368">QCQ60*$C$65*$C69</f>
        <v>0</v>
      </c>
      <c r="QCS69" s="825">
        <f t="shared" ref="QCS69" si="30369">QCS60*$C$65*$C69</f>
        <v>0</v>
      </c>
      <c r="QCU69" s="825">
        <f t="shared" ref="QCU69" si="30370">QCU60*$C$65*$C69</f>
        <v>0</v>
      </c>
      <c r="QCW69" s="825">
        <f t="shared" ref="QCW69" si="30371">QCW60*$C$65*$C69</f>
        <v>0</v>
      </c>
      <c r="QCY69" s="825">
        <f t="shared" ref="QCY69" si="30372">QCY60*$C$65*$C69</f>
        <v>0</v>
      </c>
      <c r="QDA69" s="825">
        <f t="shared" ref="QDA69" si="30373">QDA60*$C$65*$C69</f>
        <v>0</v>
      </c>
      <c r="QDC69" s="825">
        <f t="shared" ref="QDC69" si="30374">QDC60*$C$65*$C69</f>
        <v>0</v>
      </c>
      <c r="QDE69" s="825">
        <f t="shared" ref="QDE69" si="30375">QDE60*$C$65*$C69</f>
        <v>0</v>
      </c>
      <c r="QDG69" s="825">
        <f t="shared" ref="QDG69" si="30376">QDG60*$C$65*$C69</f>
        <v>0</v>
      </c>
      <c r="QDI69" s="825">
        <f t="shared" ref="QDI69" si="30377">QDI60*$C$65*$C69</f>
        <v>0</v>
      </c>
      <c r="QDK69" s="825">
        <f t="shared" ref="QDK69" si="30378">QDK60*$C$65*$C69</f>
        <v>0</v>
      </c>
      <c r="QDM69" s="825">
        <f t="shared" ref="QDM69" si="30379">QDM60*$C$65*$C69</f>
        <v>0</v>
      </c>
      <c r="QDO69" s="825">
        <f t="shared" ref="QDO69" si="30380">QDO60*$C$65*$C69</f>
        <v>0</v>
      </c>
      <c r="QDQ69" s="825">
        <f t="shared" ref="QDQ69" si="30381">QDQ60*$C$65*$C69</f>
        <v>0</v>
      </c>
      <c r="QDS69" s="825">
        <f t="shared" ref="QDS69" si="30382">QDS60*$C$65*$C69</f>
        <v>0</v>
      </c>
      <c r="QDU69" s="825">
        <f t="shared" ref="QDU69" si="30383">QDU60*$C$65*$C69</f>
        <v>0</v>
      </c>
      <c r="QDW69" s="825">
        <f t="shared" ref="QDW69" si="30384">QDW60*$C$65*$C69</f>
        <v>0</v>
      </c>
      <c r="QDY69" s="825">
        <f t="shared" ref="QDY69" si="30385">QDY60*$C$65*$C69</f>
        <v>0</v>
      </c>
      <c r="QEA69" s="825">
        <f t="shared" ref="QEA69" si="30386">QEA60*$C$65*$C69</f>
        <v>0</v>
      </c>
      <c r="QEC69" s="825">
        <f t="shared" ref="QEC69" si="30387">QEC60*$C$65*$C69</f>
        <v>0</v>
      </c>
      <c r="QEE69" s="825">
        <f t="shared" ref="QEE69" si="30388">QEE60*$C$65*$C69</f>
        <v>0</v>
      </c>
      <c r="QEG69" s="825">
        <f t="shared" ref="QEG69" si="30389">QEG60*$C$65*$C69</f>
        <v>0</v>
      </c>
      <c r="QEI69" s="825">
        <f t="shared" ref="QEI69" si="30390">QEI60*$C$65*$C69</f>
        <v>0</v>
      </c>
      <c r="QEK69" s="825">
        <f t="shared" ref="QEK69" si="30391">QEK60*$C$65*$C69</f>
        <v>0</v>
      </c>
      <c r="QEM69" s="825">
        <f t="shared" ref="QEM69" si="30392">QEM60*$C$65*$C69</f>
        <v>0</v>
      </c>
      <c r="QEO69" s="825">
        <f t="shared" ref="QEO69" si="30393">QEO60*$C$65*$C69</f>
        <v>0</v>
      </c>
      <c r="QEQ69" s="825">
        <f t="shared" ref="QEQ69" si="30394">QEQ60*$C$65*$C69</f>
        <v>0</v>
      </c>
      <c r="QES69" s="825">
        <f t="shared" ref="QES69" si="30395">QES60*$C$65*$C69</f>
        <v>0</v>
      </c>
      <c r="QEU69" s="825">
        <f t="shared" ref="QEU69" si="30396">QEU60*$C$65*$C69</f>
        <v>0</v>
      </c>
      <c r="QEW69" s="825">
        <f t="shared" ref="QEW69" si="30397">QEW60*$C$65*$C69</f>
        <v>0</v>
      </c>
      <c r="QEY69" s="825">
        <f t="shared" ref="QEY69" si="30398">QEY60*$C$65*$C69</f>
        <v>0</v>
      </c>
      <c r="QFA69" s="825">
        <f t="shared" ref="QFA69" si="30399">QFA60*$C$65*$C69</f>
        <v>0</v>
      </c>
      <c r="QFC69" s="825">
        <f t="shared" ref="QFC69" si="30400">QFC60*$C$65*$C69</f>
        <v>0</v>
      </c>
      <c r="QFE69" s="825">
        <f t="shared" ref="QFE69" si="30401">QFE60*$C$65*$C69</f>
        <v>0</v>
      </c>
      <c r="QFG69" s="825">
        <f t="shared" ref="QFG69" si="30402">QFG60*$C$65*$C69</f>
        <v>0</v>
      </c>
      <c r="QFI69" s="825">
        <f t="shared" ref="QFI69" si="30403">QFI60*$C$65*$C69</f>
        <v>0</v>
      </c>
      <c r="QFK69" s="825">
        <f t="shared" ref="QFK69" si="30404">QFK60*$C$65*$C69</f>
        <v>0</v>
      </c>
      <c r="QFM69" s="825">
        <f t="shared" ref="QFM69" si="30405">QFM60*$C$65*$C69</f>
        <v>0</v>
      </c>
      <c r="QFO69" s="825">
        <f t="shared" ref="QFO69" si="30406">QFO60*$C$65*$C69</f>
        <v>0</v>
      </c>
      <c r="QFQ69" s="825">
        <f t="shared" ref="QFQ69" si="30407">QFQ60*$C$65*$C69</f>
        <v>0</v>
      </c>
      <c r="QFS69" s="825">
        <f t="shared" ref="QFS69" si="30408">QFS60*$C$65*$C69</f>
        <v>0</v>
      </c>
      <c r="QFU69" s="825">
        <f t="shared" ref="QFU69" si="30409">QFU60*$C$65*$C69</f>
        <v>0</v>
      </c>
      <c r="QFW69" s="825">
        <f t="shared" ref="QFW69" si="30410">QFW60*$C$65*$C69</f>
        <v>0</v>
      </c>
      <c r="QFY69" s="825">
        <f t="shared" ref="QFY69" si="30411">QFY60*$C$65*$C69</f>
        <v>0</v>
      </c>
      <c r="QGA69" s="825">
        <f t="shared" ref="QGA69" si="30412">QGA60*$C$65*$C69</f>
        <v>0</v>
      </c>
      <c r="QGC69" s="825">
        <f t="shared" ref="QGC69" si="30413">QGC60*$C$65*$C69</f>
        <v>0</v>
      </c>
      <c r="QGE69" s="825">
        <f t="shared" ref="QGE69" si="30414">QGE60*$C$65*$C69</f>
        <v>0</v>
      </c>
      <c r="QGG69" s="825">
        <f t="shared" ref="QGG69" si="30415">QGG60*$C$65*$C69</f>
        <v>0</v>
      </c>
      <c r="QGI69" s="825">
        <f t="shared" ref="QGI69" si="30416">QGI60*$C$65*$C69</f>
        <v>0</v>
      </c>
      <c r="QGK69" s="825">
        <f t="shared" ref="QGK69" si="30417">QGK60*$C$65*$C69</f>
        <v>0</v>
      </c>
      <c r="QGM69" s="825">
        <f t="shared" ref="QGM69" si="30418">QGM60*$C$65*$C69</f>
        <v>0</v>
      </c>
      <c r="QGO69" s="825">
        <f t="shared" ref="QGO69" si="30419">QGO60*$C$65*$C69</f>
        <v>0</v>
      </c>
      <c r="QGQ69" s="825">
        <f t="shared" ref="QGQ69" si="30420">QGQ60*$C$65*$C69</f>
        <v>0</v>
      </c>
      <c r="QGS69" s="825">
        <f t="shared" ref="QGS69" si="30421">QGS60*$C$65*$C69</f>
        <v>0</v>
      </c>
      <c r="QGU69" s="825">
        <f t="shared" ref="QGU69" si="30422">QGU60*$C$65*$C69</f>
        <v>0</v>
      </c>
      <c r="QGW69" s="825">
        <f t="shared" ref="QGW69" si="30423">QGW60*$C$65*$C69</f>
        <v>0</v>
      </c>
      <c r="QGY69" s="825">
        <f t="shared" ref="QGY69" si="30424">QGY60*$C$65*$C69</f>
        <v>0</v>
      </c>
      <c r="QHA69" s="825">
        <f t="shared" ref="QHA69" si="30425">QHA60*$C$65*$C69</f>
        <v>0</v>
      </c>
      <c r="QHC69" s="825">
        <f t="shared" ref="QHC69" si="30426">QHC60*$C$65*$C69</f>
        <v>0</v>
      </c>
      <c r="QHE69" s="825">
        <f t="shared" ref="QHE69" si="30427">QHE60*$C$65*$C69</f>
        <v>0</v>
      </c>
      <c r="QHG69" s="825">
        <f t="shared" ref="QHG69" si="30428">QHG60*$C$65*$C69</f>
        <v>0</v>
      </c>
      <c r="QHI69" s="825">
        <f t="shared" ref="QHI69" si="30429">QHI60*$C$65*$C69</f>
        <v>0</v>
      </c>
      <c r="QHK69" s="825">
        <f t="shared" ref="QHK69" si="30430">QHK60*$C$65*$C69</f>
        <v>0</v>
      </c>
      <c r="QHM69" s="825">
        <f t="shared" ref="QHM69" si="30431">QHM60*$C$65*$C69</f>
        <v>0</v>
      </c>
      <c r="QHO69" s="825">
        <f t="shared" ref="QHO69" si="30432">QHO60*$C$65*$C69</f>
        <v>0</v>
      </c>
      <c r="QHQ69" s="825">
        <f t="shared" ref="QHQ69" si="30433">QHQ60*$C$65*$C69</f>
        <v>0</v>
      </c>
      <c r="QHS69" s="825">
        <f t="shared" ref="QHS69" si="30434">QHS60*$C$65*$C69</f>
        <v>0</v>
      </c>
      <c r="QHU69" s="825">
        <f t="shared" ref="QHU69" si="30435">QHU60*$C$65*$C69</f>
        <v>0</v>
      </c>
      <c r="QHW69" s="825">
        <f t="shared" ref="QHW69" si="30436">QHW60*$C$65*$C69</f>
        <v>0</v>
      </c>
      <c r="QHY69" s="825">
        <f t="shared" ref="QHY69" si="30437">QHY60*$C$65*$C69</f>
        <v>0</v>
      </c>
      <c r="QIA69" s="825">
        <f t="shared" ref="QIA69" si="30438">QIA60*$C$65*$C69</f>
        <v>0</v>
      </c>
      <c r="QIC69" s="825">
        <f t="shared" ref="QIC69" si="30439">QIC60*$C$65*$C69</f>
        <v>0</v>
      </c>
      <c r="QIE69" s="825">
        <f t="shared" ref="QIE69" si="30440">QIE60*$C$65*$C69</f>
        <v>0</v>
      </c>
      <c r="QIG69" s="825">
        <f t="shared" ref="QIG69" si="30441">QIG60*$C$65*$C69</f>
        <v>0</v>
      </c>
      <c r="QII69" s="825">
        <f t="shared" ref="QII69" si="30442">QII60*$C$65*$C69</f>
        <v>0</v>
      </c>
      <c r="QIK69" s="825">
        <f t="shared" ref="QIK69" si="30443">QIK60*$C$65*$C69</f>
        <v>0</v>
      </c>
      <c r="QIM69" s="825">
        <f t="shared" ref="QIM69" si="30444">QIM60*$C$65*$C69</f>
        <v>0</v>
      </c>
      <c r="QIO69" s="825">
        <f t="shared" ref="QIO69" si="30445">QIO60*$C$65*$C69</f>
        <v>0</v>
      </c>
      <c r="QIQ69" s="825">
        <f t="shared" ref="QIQ69" si="30446">QIQ60*$C$65*$C69</f>
        <v>0</v>
      </c>
      <c r="QIS69" s="825">
        <f t="shared" ref="QIS69" si="30447">QIS60*$C$65*$C69</f>
        <v>0</v>
      </c>
      <c r="QIU69" s="825">
        <f t="shared" ref="QIU69" si="30448">QIU60*$C$65*$C69</f>
        <v>0</v>
      </c>
      <c r="QIW69" s="825">
        <f t="shared" ref="QIW69" si="30449">QIW60*$C$65*$C69</f>
        <v>0</v>
      </c>
      <c r="QIY69" s="825">
        <f t="shared" ref="QIY69" si="30450">QIY60*$C$65*$C69</f>
        <v>0</v>
      </c>
      <c r="QJA69" s="825">
        <f t="shared" ref="QJA69" si="30451">QJA60*$C$65*$C69</f>
        <v>0</v>
      </c>
      <c r="QJC69" s="825">
        <f t="shared" ref="QJC69" si="30452">QJC60*$C$65*$C69</f>
        <v>0</v>
      </c>
      <c r="QJE69" s="825">
        <f t="shared" ref="QJE69" si="30453">QJE60*$C$65*$C69</f>
        <v>0</v>
      </c>
      <c r="QJG69" s="825">
        <f t="shared" ref="QJG69" si="30454">QJG60*$C$65*$C69</f>
        <v>0</v>
      </c>
      <c r="QJI69" s="825">
        <f t="shared" ref="QJI69" si="30455">QJI60*$C$65*$C69</f>
        <v>0</v>
      </c>
      <c r="QJK69" s="825">
        <f t="shared" ref="QJK69" si="30456">QJK60*$C$65*$C69</f>
        <v>0</v>
      </c>
      <c r="QJM69" s="825">
        <f t="shared" ref="QJM69" si="30457">QJM60*$C$65*$C69</f>
        <v>0</v>
      </c>
      <c r="QJO69" s="825">
        <f t="shared" ref="QJO69" si="30458">QJO60*$C$65*$C69</f>
        <v>0</v>
      </c>
      <c r="QJQ69" s="825">
        <f t="shared" ref="QJQ69" si="30459">QJQ60*$C$65*$C69</f>
        <v>0</v>
      </c>
      <c r="QJS69" s="825">
        <f t="shared" ref="QJS69" si="30460">QJS60*$C$65*$C69</f>
        <v>0</v>
      </c>
      <c r="QJU69" s="825">
        <f t="shared" ref="QJU69" si="30461">QJU60*$C$65*$C69</f>
        <v>0</v>
      </c>
      <c r="QJW69" s="825">
        <f t="shared" ref="QJW69" si="30462">QJW60*$C$65*$C69</f>
        <v>0</v>
      </c>
      <c r="QJY69" s="825">
        <f t="shared" ref="QJY69" si="30463">QJY60*$C$65*$C69</f>
        <v>0</v>
      </c>
      <c r="QKA69" s="825">
        <f t="shared" ref="QKA69" si="30464">QKA60*$C$65*$C69</f>
        <v>0</v>
      </c>
      <c r="QKC69" s="825">
        <f t="shared" ref="QKC69" si="30465">QKC60*$C$65*$C69</f>
        <v>0</v>
      </c>
      <c r="QKE69" s="825">
        <f t="shared" ref="QKE69" si="30466">QKE60*$C$65*$C69</f>
        <v>0</v>
      </c>
      <c r="QKG69" s="825">
        <f t="shared" ref="QKG69" si="30467">QKG60*$C$65*$C69</f>
        <v>0</v>
      </c>
      <c r="QKI69" s="825">
        <f t="shared" ref="QKI69" si="30468">QKI60*$C$65*$C69</f>
        <v>0</v>
      </c>
      <c r="QKK69" s="825">
        <f t="shared" ref="QKK69" si="30469">QKK60*$C$65*$C69</f>
        <v>0</v>
      </c>
      <c r="QKM69" s="825">
        <f t="shared" ref="QKM69" si="30470">QKM60*$C$65*$C69</f>
        <v>0</v>
      </c>
      <c r="QKO69" s="825">
        <f t="shared" ref="QKO69" si="30471">QKO60*$C$65*$C69</f>
        <v>0</v>
      </c>
      <c r="QKQ69" s="825">
        <f t="shared" ref="QKQ69" si="30472">QKQ60*$C$65*$C69</f>
        <v>0</v>
      </c>
      <c r="QKS69" s="825">
        <f t="shared" ref="QKS69" si="30473">QKS60*$C$65*$C69</f>
        <v>0</v>
      </c>
      <c r="QKU69" s="825">
        <f t="shared" ref="QKU69" si="30474">QKU60*$C$65*$C69</f>
        <v>0</v>
      </c>
      <c r="QKW69" s="825">
        <f t="shared" ref="QKW69" si="30475">QKW60*$C$65*$C69</f>
        <v>0</v>
      </c>
      <c r="QKY69" s="825">
        <f t="shared" ref="QKY69" si="30476">QKY60*$C$65*$C69</f>
        <v>0</v>
      </c>
      <c r="QLA69" s="825">
        <f t="shared" ref="QLA69" si="30477">QLA60*$C$65*$C69</f>
        <v>0</v>
      </c>
      <c r="QLC69" s="825">
        <f t="shared" ref="QLC69" si="30478">QLC60*$C$65*$C69</f>
        <v>0</v>
      </c>
      <c r="QLE69" s="825">
        <f t="shared" ref="QLE69" si="30479">QLE60*$C$65*$C69</f>
        <v>0</v>
      </c>
      <c r="QLG69" s="825">
        <f t="shared" ref="QLG69" si="30480">QLG60*$C$65*$C69</f>
        <v>0</v>
      </c>
      <c r="QLI69" s="825">
        <f t="shared" ref="QLI69" si="30481">QLI60*$C$65*$C69</f>
        <v>0</v>
      </c>
      <c r="QLK69" s="825">
        <f t="shared" ref="QLK69" si="30482">QLK60*$C$65*$C69</f>
        <v>0</v>
      </c>
      <c r="QLM69" s="825">
        <f t="shared" ref="QLM69" si="30483">QLM60*$C$65*$C69</f>
        <v>0</v>
      </c>
      <c r="QLO69" s="825">
        <f t="shared" ref="QLO69" si="30484">QLO60*$C$65*$C69</f>
        <v>0</v>
      </c>
      <c r="QLQ69" s="825">
        <f t="shared" ref="QLQ69" si="30485">QLQ60*$C$65*$C69</f>
        <v>0</v>
      </c>
      <c r="QLS69" s="825">
        <f t="shared" ref="QLS69" si="30486">QLS60*$C$65*$C69</f>
        <v>0</v>
      </c>
      <c r="QLU69" s="825">
        <f t="shared" ref="QLU69" si="30487">QLU60*$C$65*$C69</f>
        <v>0</v>
      </c>
      <c r="QLW69" s="825">
        <f t="shared" ref="QLW69" si="30488">QLW60*$C$65*$C69</f>
        <v>0</v>
      </c>
      <c r="QLY69" s="825">
        <f t="shared" ref="QLY69" si="30489">QLY60*$C$65*$C69</f>
        <v>0</v>
      </c>
      <c r="QMA69" s="825">
        <f t="shared" ref="QMA69" si="30490">QMA60*$C$65*$C69</f>
        <v>0</v>
      </c>
      <c r="QMC69" s="825">
        <f t="shared" ref="QMC69" si="30491">QMC60*$C$65*$C69</f>
        <v>0</v>
      </c>
      <c r="QME69" s="825">
        <f t="shared" ref="QME69" si="30492">QME60*$C$65*$C69</f>
        <v>0</v>
      </c>
      <c r="QMG69" s="825">
        <f t="shared" ref="QMG69" si="30493">QMG60*$C$65*$C69</f>
        <v>0</v>
      </c>
      <c r="QMI69" s="825">
        <f t="shared" ref="QMI69" si="30494">QMI60*$C$65*$C69</f>
        <v>0</v>
      </c>
      <c r="QMK69" s="825">
        <f t="shared" ref="QMK69" si="30495">QMK60*$C$65*$C69</f>
        <v>0</v>
      </c>
      <c r="QMM69" s="825">
        <f t="shared" ref="QMM69" si="30496">QMM60*$C$65*$C69</f>
        <v>0</v>
      </c>
      <c r="QMO69" s="825">
        <f t="shared" ref="QMO69" si="30497">QMO60*$C$65*$C69</f>
        <v>0</v>
      </c>
      <c r="QMQ69" s="825">
        <f t="shared" ref="QMQ69" si="30498">QMQ60*$C$65*$C69</f>
        <v>0</v>
      </c>
      <c r="QMS69" s="825">
        <f t="shared" ref="QMS69" si="30499">QMS60*$C$65*$C69</f>
        <v>0</v>
      </c>
      <c r="QMU69" s="825">
        <f t="shared" ref="QMU69" si="30500">QMU60*$C$65*$C69</f>
        <v>0</v>
      </c>
      <c r="QMW69" s="825">
        <f t="shared" ref="QMW69" si="30501">QMW60*$C$65*$C69</f>
        <v>0</v>
      </c>
      <c r="QMY69" s="825">
        <f t="shared" ref="QMY69" si="30502">QMY60*$C$65*$C69</f>
        <v>0</v>
      </c>
      <c r="QNA69" s="825">
        <f t="shared" ref="QNA69" si="30503">QNA60*$C$65*$C69</f>
        <v>0</v>
      </c>
      <c r="QNC69" s="825">
        <f t="shared" ref="QNC69" si="30504">QNC60*$C$65*$C69</f>
        <v>0</v>
      </c>
      <c r="QNE69" s="825">
        <f t="shared" ref="QNE69" si="30505">QNE60*$C$65*$C69</f>
        <v>0</v>
      </c>
      <c r="QNG69" s="825">
        <f t="shared" ref="QNG69" si="30506">QNG60*$C$65*$C69</f>
        <v>0</v>
      </c>
      <c r="QNI69" s="825">
        <f t="shared" ref="QNI69" si="30507">QNI60*$C$65*$C69</f>
        <v>0</v>
      </c>
      <c r="QNK69" s="825">
        <f t="shared" ref="QNK69" si="30508">QNK60*$C$65*$C69</f>
        <v>0</v>
      </c>
      <c r="QNM69" s="825">
        <f t="shared" ref="QNM69" si="30509">QNM60*$C$65*$C69</f>
        <v>0</v>
      </c>
      <c r="QNO69" s="825">
        <f t="shared" ref="QNO69" si="30510">QNO60*$C$65*$C69</f>
        <v>0</v>
      </c>
      <c r="QNQ69" s="825">
        <f t="shared" ref="QNQ69" si="30511">QNQ60*$C$65*$C69</f>
        <v>0</v>
      </c>
      <c r="QNS69" s="825">
        <f t="shared" ref="QNS69" si="30512">QNS60*$C$65*$C69</f>
        <v>0</v>
      </c>
      <c r="QNU69" s="825">
        <f t="shared" ref="QNU69" si="30513">QNU60*$C$65*$C69</f>
        <v>0</v>
      </c>
      <c r="QNW69" s="825">
        <f t="shared" ref="QNW69" si="30514">QNW60*$C$65*$C69</f>
        <v>0</v>
      </c>
      <c r="QNY69" s="825">
        <f t="shared" ref="QNY69" si="30515">QNY60*$C$65*$C69</f>
        <v>0</v>
      </c>
      <c r="QOA69" s="825">
        <f t="shared" ref="QOA69" si="30516">QOA60*$C$65*$C69</f>
        <v>0</v>
      </c>
      <c r="QOC69" s="825">
        <f t="shared" ref="QOC69" si="30517">QOC60*$C$65*$C69</f>
        <v>0</v>
      </c>
      <c r="QOE69" s="825">
        <f t="shared" ref="QOE69" si="30518">QOE60*$C$65*$C69</f>
        <v>0</v>
      </c>
      <c r="QOG69" s="825">
        <f t="shared" ref="QOG69" si="30519">QOG60*$C$65*$C69</f>
        <v>0</v>
      </c>
      <c r="QOI69" s="825">
        <f t="shared" ref="QOI69" si="30520">QOI60*$C$65*$C69</f>
        <v>0</v>
      </c>
      <c r="QOK69" s="825">
        <f t="shared" ref="QOK69" si="30521">QOK60*$C$65*$C69</f>
        <v>0</v>
      </c>
      <c r="QOM69" s="825">
        <f t="shared" ref="QOM69" si="30522">QOM60*$C$65*$C69</f>
        <v>0</v>
      </c>
      <c r="QOO69" s="825">
        <f t="shared" ref="QOO69" si="30523">QOO60*$C$65*$C69</f>
        <v>0</v>
      </c>
      <c r="QOQ69" s="825">
        <f t="shared" ref="QOQ69" si="30524">QOQ60*$C$65*$C69</f>
        <v>0</v>
      </c>
      <c r="QOS69" s="825">
        <f t="shared" ref="QOS69" si="30525">QOS60*$C$65*$C69</f>
        <v>0</v>
      </c>
      <c r="QOU69" s="825">
        <f t="shared" ref="QOU69" si="30526">QOU60*$C$65*$C69</f>
        <v>0</v>
      </c>
      <c r="QOW69" s="825">
        <f t="shared" ref="QOW69" si="30527">QOW60*$C$65*$C69</f>
        <v>0</v>
      </c>
      <c r="QOY69" s="825">
        <f t="shared" ref="QOY69" si="30528">QOY60*$C$65*$C69</f>
        <v>0</v>
      </c>
      <c r="QPA69" s="825">
        <f t="shared" ref="QPA69" si="30529">QPA60*$C$65*$C69</f>
        <v>0</v>
      </c>
      <c r="QPC69" s="825">
        <f t="shared" ref="QPC69" si="30530">QPC60*$C$65*$C69</f>
        <v>0</v>
      </c>
      <c r="QPE69" s="825">
        <f t="shared" ref="QPE69" si="30531">QPE60*$C$65*$C69</f>
        <v>0</v>
      </c>
      <c r="QPG69" s="825">
        <f t="shared" ref="QPG69" si="30532">QPG60*$C$65*$C69</f>
        <v>0</v>
      </c>
      <c r="QPI69" s="825">
        <f t="shared" ref="QPI69" si="30533">QPI60*$C$65*$C69</f>
        <v>0</v>
      </c>
      <c r="QPK69" s="825">
        <f t="shared" ref="QPK69" si="30534">QPK60*$C$65*$C69</f>
        <v>0</v>
      </c>
      <c r="QPM69" s="825">
        <f t="shared" ref="QPM69" si="30535">QPM60*$C$65*$C69</f>
        <v>0</v>
      </c>
      <c r="QPO69" s="825">
        <f t="shared" ref="QPO69" si="30536">QPO60*$C$65*$C69</f>
        <v>0</v>
      </c>
      <c r="QPQ69" s="825">
        <f t="shared" ref="QPQ69" si="30537">QPQ60*$C$65*$C69</f>
        <v>0</v>
      </c>
      <c r="QPS69" s="825">
        <f t="shared" ref="QPS69" si="30538">QPS60*$C$65*$C69</f>
        <v>0</v>
      </c>
      <c r="QPU69" s="825">
        <f t="shared" ref="QPU69" si="30539">QPU60*$C$65*$C69</f>
        <v>0</v>
      </c>
      <c r="QPW69" s="825">
        <f t="shared" ref="QPW69" si="30540">QPW60*$C$65*$C69</f>
        <v>0</v>
      </c>
      <c r="QPY69" s="825">
        <f t="shared" ref="QPY69" si="30541">QPY60*$C$65*$C69</f>
        <v>0</v>
      </c>
      <c r="QQA69" s="825">
        <f t="shared" ref="QQA69" si="30542">QQA60*$C$65*$C69</f>
        <v>0</v>
      </c>
      <c r="QQC69" s="825">
        <f t="shared" ref="QQC69" si="30543">QQC60*$C$65*$C69</f>
        <v>0</v>
      </c>
      <c r="QQE69" s="825">
        <f t="shared" ref="QQE69" si="30544">QQE60*$C$65*$C69</f>
        <v>0</v>
      </c>
      <c r="QQG69" s="825">
        <f t="shared" ref="QQG69" si="30545">QQG60*$C$65*$C69</f>
        <v>0</v>
      </c>
      <c r="QQI69" s="825">
        <f t="shared" ref="QQI69" si="30546">QQI60*$C$65*$C69</f>
        <v>0</v>
      </c>
      <c r="QQK69" s="825">
        <f t="shared" ref="QQK69" si="30547">QQK60*$C$65*$C69</f>
        <v>0</v>
      </c>
      <c r="QQM69" s="825">
        <f t="shared" ref="QQM69" si="30548">QQM60*$C$65*$C69</f>
        <v>0</v>
      </c>
      <c r="QQO69" s="825">
        <f t="shared" ref="QQO69" si="30549">QQO60*$C$65*$C69</f>
        <v>0</v>
      </c>
      <c r="QQQ69" s="825">
        <f t="shared" ref="QQQ69" si="30550">QQQ60*$C$65*$C69</f>
        <v>0</v>
      </c>
      <c r="QQS69" s="825">
        <f t="shared" ref="QQS69" si="30551">QQS60*$C$65*$C69</f>
        <v>0</v>
      </c>
      <c r="QQU69" s="825">
        <f t="shared" ref="QQU69" si="30552">QQU60*$C$65*$C69</f>
        <v>0</v>
      </c>
      <c r="QQW69" s="825">
        <f t="shared" ref="QQW69" si="30553">QQW60*$C$65*$C69</f>
        <v>0</v>
      </c>
      <c r="QQY69" s="825">
        <f t="shared" ref="QQY69" si="30554">QQY60*$C$65*$C69</f>
        <v>0</v>
      </c>
      <c r="QRA69" s="825">
        <f t="shared" ref="QRA69" si="30555">QRA60*$C$65*$C69</f>
        <v>0</v>
      </c>
      <c r="QRC69" s="825">
        <f t="shared" ref="QRC69" si="30556">QRC60*$C$65*$C69</f>
        <v>0</v>
      </c>
      <c r="QRE69" s="825">
        <f t="shared" ref="QRE69" si="30557">QRE60*$C$65*$C69</f>
        <v>0</v>
      </c>
      <c r="QRG69" s="825">
        <f t="shared" ref="QRG69" si="30558">QRG60*$C$65*$C69</f>
        <v>0</v>
      </c>
      <c r="QRI69" s="825">
        <f t="shared" ref="QRI69" si="30559">QRI60*$C$65*$C69</f>
        <v>0</v>
      </c>
      <c r="QRK69" s="825">
        <f t="shared" ref="QRK69" si="30560">QRK60*$C$65*$C69</f>
        <v>0</v>
      </c>
      <c r="QRM69" s="825">
        <f t="shared" ref="QRM69" si="30561">QRM60*$C$65*$C69</f>
        <v>0</v>
      </c>
      <c r="QRO69" s="825">
        <f t="shared" ref="QRO69" si="30562">QRO60*$C$65*$C69</f>
        <v>0</v>
      </c>
      <c r="QRQ69" s="825">
        <f t="shared" ref="QRQ69" si="30563">QRQ60*$C$65*$C69</f>
        <v>0</v>
      </c>
      <c r="QRS69" s="825">
        <f t="shared" ref="QRS69" si="30564">QRS60*$C$65*$C69</f>
        <v>0</v>
      </c>
      <c r="QRU69" s="825">
        <f t="shared" ref="QRU69" si="30565">QRU60*$C$65*$C69</f>
        <v>0</v>
      </c>
      <c r="QRW69" s="825">
        <f t="shared" ref="QRW69" si="30566">QRW60*$C$65*$C69</f>
        <v>0</v>
      </c>
      <c r="QRY69" s="825">
        <f t="shared" ref="QRY69" si="30567">QRY60*$C$65*$C69</f>
        <v>0</v>
      </c>
      <c r="QSA69" s="825">
        <f t="shared" ref="QSA69" si="30568">QSA60*$C$65*$C69</f>
        <v>0</v>
      </c>
      <c r="QSC69" s="825">
        <f t="shared" ref="QSC69" si="30569">QSC60*$C$65*$C69</f>
        <v>0</v>
      </c>
      <c r="QSE69" s="825">
        <f t="shared" ref="QSE69" si="30570">QSE60*$C$65*$C69</f>
        <v>0</v>
      </c>
      <c r="QSG69" s="825">
        <f t="shared" ref="QSG69" si="30571">QSG60*$C$65*$C69</f>
        <v>0</v>
      </c>
      <c r="QSI69" s="825">
        <f t="shared" ref="QSI69" si="30572">QSI60*$C$65*$C69</f>
        <v>0</v>
      </c>
      <c r="QSK69" s="825">
        <f t="shared" ref="QSK69" si="30573">QSK60*$C$65*$C69</f>
        <v>0</v>
      </c>
      <c r="QSM69" s="825">
        <f t="shared" ref="QSM69" si="30574">QSM60*$C$65*$C69</f>
        <v>0</v>
      </c>
      <c r="QSO69" s="825">
        <f t="shared" ref="QSO69" si="30575">QSO60*$C$65*$C69</f>
        <v>0</v>
      </c>
      <c r="QSQ69" s="825">
        <f t="shared" ref="QSQ69" si="30576">QSQ60*$C$65*$C69</f>
        <v>0</v>
      </c>
      <c r="QSS69" s="825">
        <f t="shared" ref="QSS69" si="30577">QSS60*$C$65*$C69</f>
        <v>0</v>
      </c>
      <c r="QSU69" s="825">
        <f t="shared" ref="QSU69" si="30578">QSU60*$C$65*$C69</f>
        <v>0</v>
      </c>
      <c r="QSW69" s="825">
        <f t="shared" ref="QSW69" si="30579">QSW60*$C$65*$C69</f>
        <v>0</v>
      </c>
      <c r="QSY69" s="825">
        <f t="shared" ref="QSY69" si="30580">QSY60*$C$65*$C69</f>
        <v>0</v>
      </c>
      <c r="QTA69" s="825">
        <f t="shared" ref="QTA69" si="30581">QTA60*$C$65*$C69</f>
        <v>0</v>
      </c>
      <c r="QTC69" s="825">
        <f t="shared" ref="QTC69" si="30582">QTC60*$C$65*$C69</f>
        <v>0</v>
      </c>
      <c r="QTE69" s="825">
        <f t="shared" ref="QTE69" si="30583">QTE60*$C$65*$C69</f>
        <v>0</v>
      </c>
      <c r="QTG69" s="825">
        <f t="shared" ref="QTG69" si="30584">QTG60*$C$65*$C69</f>
        <v>0</v>
      </c>
      <c r="QTI69" s="825">
        <f t="shared" ref="QTI69" si="30585">QTI60*$C$65*$C69</f>
        <v>0</v>
      </c>
      <c r="QTK69" s="825">
        <f t="shared" ref="QTK69" si="30586">QTK60*$C$65*$C69</f>
        <v>0</v>
      </c>
      <c r="QTM69" s="825">
        <f t="shared" ref="QTM69" si="30587">QTM60*$C$65*$C69</f>
        <v>0</v>
      </c>
      <c r="QTO69" s="825">
        <f t="shared" ref="QTO69" si="30588">QTO60*$C$65*$C69</f>
        <v>0</v>
      </c>
      <c r="QTQ69" s="825">
        <f t="shared" ref="QTQ69" si="30589">QTQ60*$C$65*$C69</f>
        <v>0</v>
      </c>
      <c r="QTS69" s="825">
        <f t="shared" ref="QTS69" si="30590">QTS60*$C$65*$C69</f>
        <v>0</v>
      </c>
      <c r="QTU69" s="825">
        <f t="shared" ref="QTU69" si="30591">QTU60*$C$65*$C69</f>
        <v>0</v>
      </c>
      <c r="QTW69" s="825">
        <f t="shared" ref="QTW69" si="30592">QTW60*$C$65*$C69</f>
        <v>0</v>
      </c>
      <c r="QTY69" s="825">
        <f t="shared" ref="QTY69" si="30593">QTY60*$C$65*$C69</f>
        <v>0</v>
      </c>
      <c r="QUA69" s="825">
        <f t="shared" ref="QUA69" si="30594">QUA60*$C$65*$C69</f>
        <v>0</v>
      </c>
      <c r="QUC69" s="825">
        <f t="shared" ref="QUC69" si="30595">QUC60*$C$65*$C69</f>
        <v>0</v>
      </c>
      <c r="QUE69" s="825">
        <f t="shared" ref="QUE69" si="30596">QUE60*$C$65*$C69</f>
        <v>0</v>
      </c>
      <c r="QUG69" s="825">
        <f t="shared" ref="QUG69" si="30597">QUG60*$C$65*$C69</f>
        <v>0</v>
      </c>
      <c r="QUI69" s="825">
        <f t="shared" ref="QUI69" si="30598">QUI60*$C$65*$C69</f>
        <v>0</v>
      </c>
      <c r="QUK69" s="825">
        <f t="shared" ref="QUK69" si="30599">QUK60*$C$65*$C69</f>
        <v>0</v>
      </c>
      <c r="QUM69" s="825">
        <f t="shared" ref="QUM69" si="30600">QUM60*$C$65*$C69</f>
        <v>0</v>
      </c>
      <c r="QUO69" s="825">
        <f t="shared" ref="QUO69" si="30601">QUO60*$C$65*$C69</f>
        <v>0</v>
      </c>
      <c r="QUQ69" s="825">
        <f t="shared" ref="QUQ69" si="30602">QUQ60*$C$65*$C69</f>
        <v>0</v>
      </c>
      <c r="QUS69" s="825">
        <f t="shared" ref="QUS69" si="30603">QUS60*$C$65*$C69</f>
        <v>0</v>
      </c>
      <c r="QUU69" s="825">
        <f t="shared" ref="QUU69" si="30604">QUU60*$C$65*$C69</f>
        <v>0</v>
      </c>
      <c r="QUW69" s="825">
        <f t="shared" ref="QUW69" si="30605">QUW60*$C$65*$C69</f>
        <v>0</v>
      </c>
      <c r="QUY69" s="825">
        <f t="shared" ref="QUY69" si="30606">QUY60*$C$65*$C69</f>
        <v>0</v>
      </c>
      <c r="QVA69" s="825">
        <f t="shared" ref="QVA69" si="30607">QVA60*$C$65*$C69</f>
        <v>0</v>
      </c>
      <c r="QVC69" s="825">
        <f t="shared" ref="QVC69" si="30608">QVC60*$C$65*$C69</f>
        <v>0</v>
      </c>
      <c r="QVE69" s="825">
        <f t="shared" ref="QVE69" si="30609">QVE60*$C$65*$C69</f>
        <v>0</v>
      </c>
      <c r="QVG69" s="825">
        <f t="shared" ref="QVG69" si="30610">QVG60*$C$65*$C69</f>
        <v>0</v>
      </c>
      <c r="QVI69" s="825">
        <f t="shared" ref="QVI69" si="30611">QVI60*$C$65*$C69</f>
        <v>0</v>
      </c>
      <c r="QVK69" s="825">
        <f t="shared" ref="QVK69" si="30612">QVK60*$C$65*$C69</f>
        <v>0</v>
      </c>
      <c r="QVM69" s="825">
        <f t="shared" ref="QVM69" si="30613">QVM60*$C$65*$C69</f>
        <v>0</v>
      </c>
      <c r="QVO69" s="825">
        <f t="shared" ref="QVO69" si="30614">QVO60*$C$65*$C69</f>
        <v>0</v>
      </c>
      <c r="QVQ69" s="825">
        <f t="shared" ref="QVQ69" si="30615">QVQ60*$C$65*$C69</f>
        <v>0</v>
      </c>
      <c r="QVS69" s="825">
        <f t="shared" ref="QVS69" si="30616">QVS60*$C$65*$C69</f>
        <v>0</v>
      </c>
      <c r="QVU69" s="825">
        <f t="shared" ref="QVU69" si="30617">QVU60*$C$65*$C69</f>
        <v>0</v>
      </c>
      <c r="QVW69" s="825">
        <f t="shared" ref="QVW69" si="30618">QVW60*$C$65*$C69</f>
        <v>0</v>
      </c>
      <c r="QVY69" s="825">
        <f t="shared" ref="QVY69" si="30619">QVY60*$C$65*$C69</f>
        <v>0</v>
      </c>
      <c r="QWA69" s="825">
        <f t="shared" ref="QWA69" si="30620">QWA60*$C$65*$C69</f>
        <v>0</v>
      </c>
      <c r="QWC69" s="825">
        <f t="shared" ref="QWC69" si="30621">QWC60*$C$65*$C69</f>
        <v>0</v>
      </c>
      <c r="QWE69" s="825">
        <f t="shared" ref="QWE69" si="30622">QWE60*$C$65*$C69</f>
        <v>0</v>
      </c>
      <c r="QWG69" s="825">
        <f t="shared" ref="QWG69" si="30623">QWG60*$C$65*$C69</f>
        <v>0</v>
      </c>
      <c r="QWI69" s="825">
        <f t="shared" ref="QWI69" si="30624">QWI60*$C$65*$C69</f>
        <v>0</v>
      </c>
      <c r="QWK69" s="825">
        <f t="shared" ref="QWK69" si="30625">QWK60*$C$65*$C69</f>
        <v>0</v>
      </c>
      <c r="QWM69" s="825">
        <f t="shared" ref="QWM69" si="30626">QWM60*$C$65*$C69</f>
        <v>0</v>
      </c>
      <c r="QWO69" s="825">
        <f t="shared" ref="QWO69" si="30627">QWO60*$C$65*$C69</f>
        <v>0</v>
      </c>
      <c r="QWQ69" s="825">
        <f t="shared" ref="QWQ69" si="30628">QWQ60*$C$65*$C69</f>
        <v>0</v>
      </c>
      <c r="QWS69" s="825">
        <f t="shared" ref="QWS69" si="30629">QWS60*$C$65*$C69</f>
        <v>0</v>
      </c>
      <c r="QWU69" s="825">
        <f t="shared" ref="QWU69" si="30630">QWU60*$C$65*$C69</f>
        <v>0</v>
      </c>
      <c r="QWW69" s="825">
        <f t="shared" ref="QWW69" si="30631">QWW60*$C$65*$C69</f>
        <v>0</v>
      </c>
      <c r="QWY69" s="825">
        <f t="shared" ref="QWY69" si="30632">QWY60*$C$65*$C69</f>
        <v>0</v>
      </c>
      <c r="QXA69" s="825">
        <f t="shared" ref="QXA69" si="30633">QXA60*$C$65*$C69</f>
        <v>0</v>
      </c>
      <c r="QXC69" s="825">
        <f t="shared" ref="QXC69" si="30634">QXC60*$C$65*$C69</f>
        <v>0</v>
      </c>
      <c r="QXE69" s="825">
        <f t="shared" ref="QXE69" si="30635">QXE60*$C$65*$C69</f>
        <v>0</v>
      </c>
      <c r="QXG69" s="825">
        <f t="shared" ref="QXG69" si="30636">QXG60*$C$65*$C69</f>
        <v>0</v>
      </c>
      <c r="QXI69" s="825">
        <f t="shared" ref="QXI69" si="30637">QXI60*$C$65*$C69</f>
        <v>0</v>
      </c>
      <c r="QXK69" s="825">
        <f t="shared" ref="QXK69" si="30638">QXK60*$C$65*$C69</f>
        <v>0</v>
      </c>
      <c r="QXM69" s="825">
        <f t="shared" ref="QXM69" si="30639">QXM60*$C$65*$C69</f>
        <v>0</v>
      </c>
      <c r="QXO69" s="825">
        <f t="shared" ref="QXO69" si="30640">QXO60*$C$65*$C69</f>
        <v>0</v>
      </c>
      <c r="QXQ69" s="825">
        <f t="shared" ref="QXQ69" si="30641">QXQ60*$C$65*$C69</f>
        <v>0</v>
      </c>
      <c r="QXS69" s="825">
        <f t="shared" ref="QXS69" si="30642">QXS60*$C$65*$C69</f>
        <v>0</v>
      </c>
      <c r="QXU69" s="825">
        <f t="shared" ref="QXU69" si="30643">QXU60*$C$65*$C69</f>
        <v>0</v>
      </c>
      <c r="QXW69" s="825">
        <f t="shared" ref="QXW69" si="30644">QXW60*$C$65*$C69</f>
        <v>0</v>
      </c>
      <c r="QXY69" s="825">
        <f t="shared" ref="QXY69" si="30645">QXY60*$C$65*$C69</f>
        <v>0</v>
      </c>
      <c r="QYA69" s="825">
        <f t="shared" ref="QYA69" si="30646">QYA60*$C$65*$C69</f>
        <v>0</v>
      </c>
      <c r="QYC69" s="825">
        <f t="shared" ref="QYC69" si="30647">QYC60*$C$65*$C69</f>
        <v>0</v>
      </c>
      <c r="QYE69" s="825">
        <f t="shared" ref="QYE69" si="30648">QYE60*$C$65*$C69</f>
        <v>0</v>
      </c>
      <c r="QYG69" s="825">
        <f t="shared" ref="QYG69" si="30649">QYG60*$C$65*$C69</f>
        <v>0</v>
      </c>
      <c r="QYI69" s="825">
        <f t="shared" ref="QYI69" si="30650">QYI60*$C$65*$C69</f>
        <v>0</v>
      </c>
      <c r="QYK69" s="825">
        <f t="shared" ref="QYK69" si="30651">QYK60*$C$65*$C69</f>
        <v>0</v>
      </c>
      <c r="QYM69" s="825">
        <f t="shared" ref="QYM69" si="30652">QYM60*$C$65*$C69</f>
        <v>0</v>
      </c>
      <c r="QYO69" s="825">
        <f t="shared" ref="QYO69" si="30653">QYO60*$C$65*$C69</f>
        <v>0</v>
      </c>
      <c r="QYQ69" s="825">
        <f t="shared" ref="QYQ69" si="30654">QYQ60*$C$65*$C69</f>
        <v>0</v>
      </c>
      <c r="QYS69" s="825">
        <f t="shared" ref="QYS69" si="30655">QYS60*$C$65*$C69</f>
        <v>0</v>
      </c>
      <c r="QYU69" s="825">
        <f t="shared" ref="QYU69" si="30656">QYU60*$C$65*$C69</f>
        <v>0</v>
      </c>
      <c r="QYW69" s="825">
        <f t="shared" ref="QYW69" si="30657">QYW60*$C$65*$C69</f>
        <v>0</v>
      </c>
      <c r="QYY69" s="825">
        <f t="shared" ref="QYY69" si="30658">QYY60*$C$65*$C69</f>
        <v>0</v>
      </c>
      <c r="QZA69" s="825">
        <f t="shared" ref="QZA69" si="30659">QZA60*$C$65*$C69</f>
        <v>0</v>
      </c>
      <c r="QZC69" s="825">
        <f t="shared" ref="QZC69" si="30660">QZC60*$C$65*$C69</f>
        <v>0</v>
      </c>
      <c r="QZE69" s="825">
        <f t="shared" ref="QZE69" si="30661">QZE60*$C$65*$C69</f>
        <v>0</v>
      </c>
      <c r="QZG69" s="825">
        <f t="shared" ref="QZG69" si="30662">QZG60*$C$65*$C69</f>
        <v>0</v>
      </c>
      <c r="QZI69" s="825">
        <f t="shared" ref="QZI69" si="30663">QZI60*$C$65*$C69</f>
        <v>0</v>
      </c>
      <c r="QZK69" s="825">
        <f t="shared" ref="QZK69" si="30664">QZK60*$C$65*$C69</f>
        <v>0</v>
      </c>
      <c r="QZM69" s="825">
        <f t="shared" ref="QZM69" si="30665">QZM60*$C$65*$C69</f>
        <v>0</v>
      </c>
      <c r="QZO69" s="825">
        <f t="shared" ref="QZO69" si="30666">QZO60*$C$65*$C69</f>
        <v>0</v>
      </c>
      <c r="QZQ69" s="825">
        <f t="shared" ref="QZQ69" si="30667">QZQ60*$C$65*$C69</f>
        <v>0</v>
      </c>
      <c r="QZS69" s="825">
        <f t="shared" ref="QZS69" si="30668">QZS60*$C$65*$C69</f>
        <v>0</v>
      </c>
      <c r="QZU69" s="825">
        <f t="shared" ref="QZU69" si="30669">QZU60*$C$65*$C69</f>
        <v>0</v>
      </c>
      <c r="QZW69" s="825">
        <f t="shared" ref="QZW69" si="30670">QZW60*$C$65*$C69</f>
        <v>0</v>
      </c>
      <c r="QZY69" s="825">
        <f t="shared" ref="QZY69" si="30671">QZY60*$C$65*$C69</f>
        <v>0</v>
      </c>
      <c r="RAA69" s="825">
        <f t="shared" ref="RAA69" si="30672">RAA60*$C$65*$C69</f>
        <v>0</v>
      </c>
      <c r="RAC69" s="825">
        <f t="shared" ref="RAC69" si="30673">RAC60*$C$65*$C69</f>
        <v>0</v>
      </c>
      <c r="RAE69" s="825">
        <f t="shared" ref="RAE69" si="30674">RAE60*$C$65*$C69</f>
        <v>0</v>
      </c>
      <c r="RAG69" s="825">
        <f t="shared" ref="RAG69" si="30675">RAG60*$C$65*$C69</f>
        <v>0</v>
      </c>
      <c r="RAI69" s="825">
        <f t="shared" ref="RAI69" si="30676">RAI60*$C$65*$C69</f>
        <v>0</v>
      </c>
      <c r="RAK69" s="825">
        <f t="shared" ref="RAK69" si="30677">RAK60*$C$65*$C69</f>
        <v>0</v>
      </c>
      <c r="RAM69" s="825">
        <f t="shared" ref="RAM69" si="30678">RAM60*$C$65*$C69</f>
        <v>0</v>
      </c>
      <c r="RAO69" s="825">
        <f t="shared" ref="RAO69" si="30679">RAO60*$C$65*$C69</f>
        <v>0</v>
      </c>
      <c r="RAQ69" s="825">
        <f t="shared" ref="RAQ69" si="30680">RAQ60*$C$65*$C69</f>
        <v>0</v>
      </c>
      <c r="RAS69" s="825">
        <f t="shared" ref="RAS69" si="30681">RAS60*$C$65*$C69</f>
        <v>0</v>
      </c>
      <c r="RAU69" s="825">
        <f t="shared" ref="RAU69" si="30682">RAU60*$C$65*$C69</f>
        <v>0</v>
      </c>
      <c r="RAW69" s="825">
        <f t="shared" ref="RAW69" si="30683">RAW60*$C$65*$C69</f>
        <v>0</v>
      </c>
      <c r="RAY69" s="825">
        <f t="shared" ref="RAY69" si="30684">RAY60*$C$65*$C69</f>
        <v>0</v>
      </c>
      <c r="RBA69" s="825">
        <f t="shared" ref="RBA69" si="30685">RBA60*$C$65*$C69</f>
        <v>0</v>
      </c>
      <c r="RBC69" s="825">
        <f t="shared" ref="RBC69" si="30686">RBC60*$C$65*$C69</f>
        <v>0</v>
      </c>
      <c r="RBE69" s="825">
        <f t="shared" ref="RBE69" si="30687">RBE60*$C$65*$C69</f>
        <v>0</v>
      </c>
      <c r="RBG69" s="825">
        <f t="shared" ref="RBG69" si="30688">RBG60*$C$65*$C69</f>
        <v>0</v>
      </c>
      <c r="RBI69" s="825">
        <f t="shared" ref="RBI69" si="30689">RBI60*$C$65*$C69</f>
        <v>0</v>
      </c>
      <c r="RBK69" s="825">
        <f t="shared" ref="RBK69" si="30690">RBK60*$C$65*$C69</f>
        <v>0</v>
      </c>
      <c r="RBM69" s="825">
        <f t="shared" ref="RBM69" si="30691">RBM60*$C$65*$C69</f>
        <v>0</v>
      </c>
      <c r="RBO69" s="825">
        <f t="shared" ref="RBO69" si="30692">RBO60*$C$65*$C69</f>
        <v>0</v>
      </c>
      <c r="RBQ69" s="825">
        <f t="shared" ref="RBQ69" si="30693">RBQ60*$C$65*$C69</f>
        <v>0</v>
      </c>
      <c r="RBS69" s="825">
        <f t="shared" ref="RBS69" si="30694">RBS60*$C$65*$C69</f>
        <v>0</v>
      </c>
      <c r="RBU69" s="825">
        <f t="shared" ref="RBU69" si="30695">RBU60*$C$65*$C69</f>
        <v>0</v>
      </c>
      <c r="RBW69" s="825">
        <f t="shared" ref="RBW69" si="30696">RBW60*$C$65*$C69</f>
        <v>0</v>
      </c>
      <c r="RBY69" s="825">
        <f t="shared" ref="RBY69" si="30697">RBY60*$C$65*$C69</f>
        <v>0</v>
      </c>
      <c r="RCA69" s="825">
        <f t="shared" ref="RCA69" si="30698">RCA60*$C$65*$C69</f>
        <v>0</v>
      </c>
      <c r="RCC69" s="825">
        <f t="shared" ref="RCC69" si="30699">RCC60*$C$65*$C69</f>
        <v>0</v>
      </c>
      <c r="RCE69" s="825">
        <f t="shared" ref="RCE69" si="30700">RCE60*$C$65*$C69</f>
        <v>0</v>
      </c>
      <c r="RCG69" s="825">
        <f t="shared" ref="RCG69" si="30701">RCG60*$C$65*$C69</f>
        <v>0</v>
      </c>
      <c r="RCI69" s="825">
        <f t="shared" ref="RCI69" si="30702">RCI60*$C$65*$C69</f>
        <v>0</v>
      </c>
      <c r="RCK69" s="825">
        <f t="shared" ref="RCK69" si="30703">RCK60*$C$65*$C69</f>
        <v>0</v>
      </c>
      <c r="RCM69" s="825">
        <f t="shared" ref="RCM69" si="30704">RCM60*$C$65*$C69</f>
        <v>0</v>
      </c>
      <c r="RCO69" s="825">
        <f t="shared" ref="RCO69" si="30705">RCO60*$C$65*$C69</f>
        <v>0</v>
      </c>
      <c r="RCQ69" s="825">
        <f t="shared" ref="RCQ69" si="30706">RCQ60*$C$65*$C69</f>
        <v>0</v>
      </c>
      <c r="RCS69" s="825">
        <f t="shared" ref="RCS69" si="30707">RCS60*$C$65*$C69</f>
        <v>0</v>
      </c>
      <c r="RCU69" s="825">
        <f t="shared" ref="RCU69" si="30708">RCU60*$C$65*$C69</f>
        <v>0</v>
      </c>
      <c r="RCW69" s="825">
        <f t="shared" ref="RCW69" si="30709">RCW60*$C$65*$C69</f>
        <v>0</v>
      </c>
      <c r="RCY69" s="825">
        <f t="shared" ref="RCY69" si="30710">RCY60*$C$65*$C69</f>
        <v>0</v>
      </c>
      <c r="RDA69" s="825">
        <f t="shared" ref="RDA69" si="30711">RDA60*$C$65*$C69</f>
        <v>0</v>
      </c>
      <c r="RDC69" s="825">
        <f t="shared" ref="RDC69" si="30712">RDC60*$C$65*$C69</f>
        <v>0</v>
      </c>
      <c r="RDE69" s="825">
        <f t="shared" ref="RDE69" si="30713">RDE60*$C$65*$C69</f>
        <v>0</v>
      </c>
      <c r="RDG69" s="825">
        <f t="shared" ref="RDG69" si="30714">RDG60*$C$65*$C69</f>
        <v>0</v>
      </c>
      <c r="RDI69" s="825">
        <f t="shared" ref="RDI69" si="30715">RDI60*$C$65*$C69</f>
        <v>0</v>
      </c>
      <c r="RDK69" s="825">
        <f t="shared" ref="RDK69" si="30716">RDK60*$C$65*$C69</f>
        <v>0</v>
      </c>
      <c r="RDM69" s="825">
        <f t="shared" ref="RDM69" si="30717">RDM60*$C$65*$C69</f>
        <v>0</v>
      </c>
      <c r="RDO69" s="825">
        <f t="shared" ref="RDO69" si="30718">RDO60*$C$65*$C69</f>
        <v>0</v>
      </c>
      <c r="RDQ69" s="825">
        <f t="shared" ref="RDQ69" si="30719">RDQ60*$C$65*$C69</f>
        <v>0</v>
      </c>
      <c r="RDS69" s="825">
        <f t="shared" ref="RDS69" si="30720">RDS60*$C$65*$C69</f>
        <v>0</v>
      </c>
      <c r="RDU69" s="825">
        <f t="shared" ref="RDU69" si="30721">RDU60*$C$65*$C69</f>
        <v>0</v>
      </c>
      <c r="RDW69" s="825">
        <f t="shared" ref="RDW69" si="30722">RDW60*$C$65*$C69</f>
        <v>0</v>
      </c>
      <c r="RDY69" s="825">
        <f t="shared" ref="RDY69" si="30723">RDY60*$C$65*$C69</f>
        <v>0</v>
      </c>
      <c r="REA69" s="825">
        <f t="shared" ref="REA69" si="30724">REA60*$C$65*$C69</f>
        <v>0</v>
      </c>
      <c r="REC69" s="825">
        <f t="shared" ref="REC69" si="30725">REC60*$C$65*$C69</f>
        <v>0</v>
      </c>
      <c r="REE69" s="825">
        <f t="shared" ref="REE69" si="30726">REE60*$C$65*$C69</f>
        <v>0</v>
      </c>
      <c r="REG69" s="825">
        <f t="shared" ref="REG69" si="30727">REG60*$C$65*$C69</f>
        <v>0</v>
      </c>
      <c r="REI69" s="825">
        <f t="shared" ref="REI69" si="30728">REI60*$C$65*$C69</f>
        <v>0</v>
      </c>
      <c r="REK69" s="825">
        <f t="shared" ref="REK69" si="30729">REK60*$C$65*$C69</f>
        <v>0</v>
      </c>
      <c r="REM69" s="825">
        <f t="shared" ref="REM69" si="30730">REM60*$C$65*$C69</f>
        <v>0</v>
      </c>
      <c r="REO69" s="825">
        <f t="shared" ref="REO69" si="30731">REO60*$C$65*$C69</f>
        <v>0</v>
      </c>
      <c r="REQ69" s="825">
        <f t="shared" ref="REQ69" si="30732">REQ60*$C$65*$C69</f>
        <v>0</v>
      </c>
      <c r="RES69" s="825">
        <f t="shared" ref="RES69" si="30733">RES60*$C$65*$C69</f>
        <v>0</v>
      </c>
      <c r="REU69" s="825">
        <f t="shared" ref="REU69" si="30734">REU60*$C$65*$C69</f>
        <v>0</v>
      </c>
      <c r="REW69" s="825">
        <f t="shared" ref="REW69" si="30735">REW60*$C$65*$C69</f>
        <v>0</v>
      </c>
      <c r="REY69" s="825">
        <f t="shared" ref="REY69" si="30736">REY60*$C$65*$C69</f>
        <v>0</v>
      </c>
      <c r="RFA69" s="825">
        <f t="shared" ref="RFA69" si="30737">RFA60*$C$65*$C69</f>
        <v>0</v>
      </c>
      <c r="RFC69" s="825">
        <f t="shared" ref="RFC69" si="30738">RFC60*$C$65*$C69</f>
        <v>0</v>
      </c>
      <c r="RFE69" s="825">
        <f t="shared" ref="RFE69" si="30739">RFE60*$C$65*$C69</f>
        <v>0</v>
      </c>
      <c r="RFG69" s="825">
        <f t="shared" ref="RFG69" si="30740">RFG60*$C$65*$C69</f>
        <v>0</v>
      </c>
      <c r="RFI69" s="825">
        <f t="shared" ref="RFI69" si="30741">RFI60*$C$65*$C69</f>
        <v>0</v>
      </c>
      <c r="RFK69" s="825">
        <f t="shared" ref="RFK69" si="30742">RFK60*$C$65*$C69</f>
        <v>0</v>
      </c>
      <c r="RFM69" s="825">
        <f t="shared" ref="RFM69" si="30743">RFM60*$C$65*$C69</f>
        <v>0</v>
      </c>
      <c r="RFO69" s="825">
        <f t="shared" ref="RFO69" si="30744">RFO60*$C$65*$C69</f>
        <v>0</v>
      </c>
      <c r="RFQ69" s="825">
        <f t="shared" ref="RFQ69" si="30745">RFQ60*$C$65*$C69</f>
        <v>0</v>
      </c>
      <c r="RFS69" s="825">
        <f t="shared" ref="RFS69" si="30746">RFS60*$C$65*$C69</f>
        <v>0</v>
      </c>
      <c r="RFU69" s="825">
        <f t="shared" ref="RFU69" si="30747">RFU60*$C$65*$C69</f>
        <v>0</v>
      </c>
      <c r="RFW69" s="825">
        <f t="shared" ref="RFW69" si="30748">RFW60*$C$65*$C69</f>
        <v>0</v>
      </c>
      <c r="RFY69" s="825">
        <f t="shared" ref="RFY69" si="30749">RFY60*$C$65*$C69</f>
        <v>0</v>
      </c>
      <c r="RGA69" s="825">
        <f t="shared" ref="RGA69" si="30750">RGA60*$C$65*$C69</f>
        <v>0</v>
      </c>
      <c r="RGC69" s="825">
        <f t="shared" ref="RGC69" si="30751">RGC60*$C$65*$C69</f>
        <v>0</v>
      </c>
      <c r="RGE69" s="825">
        <f t="shared" ref="RGE69" si="30752">RGE60*$C$65*$C69</f>
        <v>0</v>
      </c>
      <c r="RGG69" s="825">
        <f t="shared" ref="RGG69" si="30753">RGG60*$C$65*$C69</f>
        <v>0</v>
      </c>
      <c r="RGI69" s="825">
        <f t="shared" ref="RGI69" si="30754">RGI60*$C$65*$C69</f>
        <v>0</v>
      </c>
      <c r="RGK69" s="825">
        <f t="shared" ref="RGK69" si="30755">RGK60*$C$65*$C69</f>
        <v>0</v>
      </c>
      <c r="RGM69" s="825">
        <f t="shared" ref="RGM69" si="30756">RGM60*$C$65*$C69</f>
        <v>0</v>
      </c>
      <c r="RGO69" s="825">
        <f t="shared" ref="RGO69" si="30757">RGO60*$C$65*$C69</f>
        <v>0</v>
      </c>
      <c r="RGQ69" s="825">
        <f t="shared" ref="RGQ69" si="30758">RGQ60*$C$65*$C69</f>
        <v>0</v>
      </c>
      <c r="RGS69" s="825">
        <f t="shared" ref="RGS69" si="30759">RGS60*$C$65*$C69</f>
        <v>0</v>
      </c>
      <c r="RGU69" s="825">
        <f t="shared" ref="RGU69" si="30760">RGU60*$C$65*$C69</f>
        <v>0</v>
      </c>
      <c r="RGW69" s="825">
        <f t="shared" ref="RGW69" si="30761">RGW60*$C$65*$C69</f>
        <v>0</v>
      </c>
      <c r="RGY69" s="825">
        <f t="shared" ref="RGY69" si="30762">RGY60*$C$65*$C69</f>
        <v>0</v>
      </c>
      <c r="RHA69" s="825">
        <f t="shared" ref="RHA69" si="30763">RHA60*$C$65*$C69</f>
        <v>0</v>
      </c>
      <c r="RHC69" s="825">
        <f t="shared" ref="RHC69" si="30764">RHC60*$C$65*$C69</f>
        <v>0</v>
      </c>
      <c r="RHE69" s="825">
        <f t="shared" ref="RHE69" si="30765">RHE60*$C$65*$C69</f>
        <v>0</v>
      </c>
      <c r="RHG69" s="825">
        <f t="shared" ref="RHG69" si="30766">RHG60*$C$65*$C69</f>
        <v>0</v>
      </c>
      <c r="RHI69" s="825">
        <f t="shared" ref="RHI69" si="30767">RHI60*$C$65*$C69</f>
        <v>0</v>
      </c>
      <c r="RHK69" s="825">
        <f t="shared" ref="RHK69" si="30768">RHK60*$C$65*$C69</f>
        <v>0</v>
      </c>
      <c r="RHM69" s="825">
        <f t="shared" ref="RHM69" si="30769">RHM60*$C$65*$C69</f>
        <v>0</v>
      </c>
      <c r="RHO69" s="825">
        <f t="shared" ref="RHO69" si="30770">RHO60*$C$65*$C69</f>
        <v>0</v>
      </c>
      <c r="RHQ69" s="825">
        <f t="shared" ref="RHQ69" si="30771">RHQ60*$C$65*$C69</f>
        <v>0</v>
      </c>
      <c r="RHS69" s="825">
        <f t="shared" ref="RHS69" si="30772">RHS60*$C$65*$C69</f>
        <v>0</v>
      </c>
      <c r="RHU69" s="825">
        <f t="shared" ref="RHU69" si="30773">RHU60*$C$65*$C69</f>
        <v>0</v>
      </c>
      <c r="RHW69" s="825">
        <f t="shared" ref="RHW69" si="30774">RHW60*$C$65*$C69</f>
        <v>0</v>
      </c>
      <c r="RHY69" s="825">
        <f t="shared" ref="RHY69" si="30775">RHY60*$C$65*$C69</f>
        <v>0</v>
      </c>
      <c r="RIA69" s="825">
        <f t="shared" ref="RIA69" si="30776">RIA60*$C$65*$C69</f>
        <v>0</v>
      </c>
      <c r="RIC69" s="825">
        <f t="shared" ref="RIC69" si="30777">RIC60*$C$65*$C69</f>
        <v>0</v>
      </c>
      <c r="RIE69" s="825">
        <f t="shared" ref="RIE69" si="30778">RIE60*$C$65*$C69</f>
        <v>0</v>
      </c>
      <c r="RIG69" s="825">
        <f t="shared" ref="RIG69" si="30779">RIG60*$C$65*$C69</f>
        <v>0</v>
      </c>
      <c r="RII69" s="825">
        <f t="shared" ref="RII69" si="30780">RII60*$C$65*$C69</f>
        <v>0</v>
      </c>
      <c r="RIK69" s="825">
        <f t="shared" ref="RIK69" si="30781">RIK60*$C$65*$C69</f>
        <v>0</v>
      </c>
      <c r="RIM69" s="825">
        <f t="shared" ref="RIM69" si="30782">RIM60*$C$65*$C69</f>
        <v>0</v>
      </c>
      <c r="RIO69" s="825">
        <f t="shared" ref="RIO69" si="30783">RIO60*$C$65*$C69</f>
        <v>0</v>
      </c>
      <c r="RIQ69" s="825">
        <f t="shared" ref="RIQ69" si="30784">RIQ60*$C$65*$C69</f>
        <v>0</v>
      </c>
      <c r="RIS69" s="825">
        <f t="shared" ref="RIS69" si="30785">RIS60*$C$65*$C69</f>
        <v>0</v>
      </c>
      <c r="RIU69" s="825">
        <f t="shared" ref="RIU69" si="30786">RIU60*$C$65*$C69</f>
        <v>0</v>
      </c>
      <c r="RIW69" s="825">
        <f t="shared" ref="RIW69" si="30787">RIW60*$C$65*$C69</f>
        <v>0</v>
      </c>
      <c r="RIY69" s="825">
        <f t="shared" ref="RIY69" si="30788">RIY60*$C$65*$C69</f>
        <v>0</v>
      </c>
      <c r="RJA69" s="825">
        <f t="shared" ref="RJA69" si="30789">RJA60*$C$65*$C69</f>
        <v>0</v>
      </c>
      <c r="RJC69" s="825">
        <f t="shared" ref="RJC69" si="30790">RJC60*$C$65*$C69</f>
        <v>0</v>
      </c>
      <c r="RJE69" s="825">
        <f t="shared" ref="RJE69" si="30791">RJE60*$C$65*$C69</f>
        <v>0</v>
      </c>
      <c r="RJG69" s="825">
        <f t="shared" ref="RJG69" si="30792">RJG60*$C$65*$C69</f>
        <v>0</v>
      </c>
      <c r="RJI69" s="825">
        <f t="shared" ref="RJI69" si="30793">RJI60*$C$65*$C69</f>
        <v>0</v>
      </c>
      <c r="RJK69" s="825">
        <f t="shared" ref="RJK69" si="30794">RJK60*$C$65*$C69</f>
        <v>0</v>
      </c>
      <c r="RJM69" s="825">
        <f t="shared" ref="RJM69" si="30795">RJM60*$C$65*$C69</f>
        <v>0</v>
      </c>
      <c r="RJO69" s="825">
        <f t="shared" ref="RJO69" si="30796">RJO60*$C$65*$C69</f>
        <v>0</v>
      </c>
      <c r="RJQ69" s="825">
        <f t="shared" ref="RJQ69" si="30797">RJQ60*$C$65*$C69</f>
        <v>0</v>
      </c>
      <c r="RJS69" s="825">
        <f t="shared" ref="RJS69" si="30798">RJS60*$C$65*$C69</f>
        <v>0</v>
      </c>
      <c r="RJU69" s="825">
        <f t="shared" ref="RJU69" si="30799">RJU60*$C$65*$C69</f>
        <v>0</v>
      </c>
      <c r="RJW69" s="825">
        <f t="shared" ref="RJW69" si="30800">RJW60*$C$65*$C69</f>
        <v>0</v>
      </c>
      <c r="RJY69" s="825">
        <f t="shared" ref="RJY69" si="30801">RJY60*$C$65*$C69</f>
        <v>0</v>
      </c>
      <c r="RKA69" s="825">
        <f t="shared" ref="RKA69" si="30802">RKA60*$C$65*$C69</f>
        <v>0</v>
      </c>
      <c r="RKC69" s="825">
        <f t="shared" ref="RKC69" si="30803">RKC60*$C$65*$C69</f>
        <v>0</v>
      </c>
      <c r="RKE69" s="825">
        <f t="shared" ref="RKE69" si="30804">RKE60*$C$65*$C69</f>
        <v>0</v>
      </c>
      <c r="RKG69" s="825">
        <f t="shared" ref="RKG69" si="30805">RKG60*$C$65*$C69</f>
        <v>0</v>
      </c>
      <c r="RKI69" s="825">
        <f t="shared" ref="RKI69" si="30806">RKI60*$C$65*$C69</f>
        <v>0</v>
      </c>
      <c r="RKK69" s="825">
        <f t="shared" ref="RKK69" si="30807">RKK60*$C$65*$C69</f>
        <v>0</v>
      </c>
      <c r="RKM69" s="825">
        <f t="shared" ref="RKM69" si="30808">RKM60*$C$65*$C69</f>
        <v>0</v>
      </c>
      <c r="RKO69" s="825">
        <f t="shared" ref="RKO69" si="30809">RKO60*$C$65*$C69</f>
        <v>0</v>
      </c>
      <c r="RKQ69" s="825">
        <f t="shared" ref="RKQ69" si="30810">RKQ60*$C$65*$C69</f>
        <v>0</v>
      </c>
      <c r="RKS69" s="825">
        <f t="shared" ref="RKS69" si="30811">RKS60*$C$65*$C69</f>
        <v>0</v>
      </c>
      <c r="RKU69" s="825">
        <f t="shared" ref="RKU69" si="30812">RKU60*$C$65*$C69</f>
        <v>0</v>
      </c>
      <c r="RKW69" s="825">
        <f t="shared" ref="RKW69" si="30813">RKW60*$C$65*$C69</f>
        <v>0</v>
      </c>
      <c r="RKY69" s="825">
        <f t="shared" ref="RKY69" si="30814">RKY60*$C$65*$C69</f>
        <v>0</v>
      </c>
      <c r="RLA69" s="825">
        <f t="shared" ref="RLA69" si="30815">RLA60*$C$65*$C69</f>
        <v>0</v>
      </c>
      <c r="RLC69" s="825">
        <f t="shared" ref="RLC69" si="30816">RLC60*$C$65*$C69</f>
        <v>0</v>
      </c>
      <c r="RLE69" s="825">
        <f t="shared" ref="RLE69" si="30817">RLE60*$C$65*$C69</f>
        <v>0</v>
      </c>
      <c r="RLG69" s="825">
        <f t="shared" ref="RLG69" si="30818">RLG60*$C$65*$C69</f>
        <v>0</v>
      </c>
      <c r="RLI69" s="825">
        <f t="shared" ref="RLI69" si="30819">RLI60*$C$65*$C69</f>
        <v>0</v>
      </c>
      <c r="RLK69" s="825">
        <f t="shared" ref="RLK69" si="30820">RLK60*$C$65*$C69</f>
        <v>0</v>
      </c>
      <c r="RLM69" s="825">
        <f t="shared" ref="RLM69" si="30821">RLM60*$C$65*$C69</f>
        <v>0</v>
      </c>
      <c r="RLO69" s="825">
        <f t="shared" ref="RLO69" si="30822">RLO60*$C$65*$C69</f>
        <v>0</v>
      </c>
      <c r="RLQ69" s="825">
        <f t="shared" ref="RLQ69" si="30823">RLQ60*$C$65*$C69</f>
        <v>0</v>
      </c>
      <c r="RLS69" s="825">
        <f t="shared" ref="RLS69" si="30824">RLS60*$C$65*$C69</f>
        <v>0</v>
      </c>
      <c r="RLU69" s="825">
        <f t="shared" ref="RLU69" si="30825">RLU60*$C$65*$C69</f>
        <v>0</v>
      </c>
      <c r="RLW69" s="825">
        <f t="shared" ref="RLW69" si="30826">RLW60*$C$65*$C69</f>
        <v>0</v>
      </c>
      <c r="RLY69" s="825">
        <f t="shared" ref="RLY69" si="30827">RLY60*$C$65*$C69</f>
        <v>0</v>
      </c>
      <c r="RMA69" s="825">
        <f t="shared" ref="RMA69" si="30828">RMA60*$C$65*$C69</f>
        <v>0</v>
      </c>
      <c r="RMC69" s="825">
        <f t="shared" ref="RMC69" si="30829">RMC60*$C$65*$C69</f>
        <v>0</v>
      </c>
      <c r="RME69" s="825">
        <f t="shared" ref="RME69" si="30830">RME60*$C$65*$C69</f>
        <v>0</v>
      </c>
      <c r="RMG69" s="825">
        <f t="shared" ref="RMG69" si="30831">RMG60*$C$65*$C69</f>
        <v>0</v>
      </c>
      <c r="RMI69" s="825">
        <f t="shared" ref="RMI69" si="30832">RMI60*$C$65*$C69</f>
        <v>0</v>
      </c>
      <c r="RMK69" s="825">
        <f t="shared" ref="RMK69" si="30833">RMK60*$C$65*$C69</f>
        <v>0</v>
      </c>
      <c r="RMM69" s="825">
        <f t="shared" ref="RMM69" si="30834">RMM60*$C$65*$C69</f>
        <v>0</v>
      </c>
      <c r="RMO69" s="825">
        <f t="shared" ref="RMO69" si="30835">RMO60*$C$65*$C69</f>
        <v>0</v>
      </c>
      <c r="RMQ69" s="825">
        <f t="shared" ref="RMQ69" si="30836">RMQ60*$C$65*$C69</f>
        <v>0</v>
      </c>
      <c r="RMS69" s="825">
        <f t="shared" ref="RMS69" si="30837">RMS60*$C$65*$C69</f>
        <v>0</v>
      </c>
      <c r="RMU69" s="825">
        <f t="shared" ref="RMU69" si="30838">RMU60*$C$65*$C69</f>
        <v>0</v>
      </c>
      <c r="RMW69" s="825">
        <f t="shared" ref="RMW69" si="30839">RMW60*$C$65*$C69</f>
        <v>0</v>
      </c>
      <c r="RMY69" s="825">
        <f t="shared" ref="RMY69" si="30840">RMY60*$C$65*$C69</f>
        <v>0</v>
      </c>
      <c r="RNA69" s="825">
        <f t="shared" ref="RNA69" si="30841">RNA60*$C$65*$C69</f>
        <v>0</v>
      </c>
      <c r="RNC69" s="825">
        <f t="shared" ref="RNC69" si="30842">RNC60*$C$65*$C69</f>
        <v>0</v>
      </c>
      <c r="RNE69" s="825">
        <f t="shared" ref="RNE69" si="30843">RNE60*$C$65*$C69</f>
        <v>0</v>
      </c>
      <c r="RNG69" s="825">
        <f t="shared" ref="RNG69" si="30844">RNG60*$C$65*$C69</f>
        <v>0</v>
      </c>
      <c r="RNI69" s="825">
        <f t="shared" ref="RNI69" si="30845">RNI60*$C$65*$C69</f>
        <v>0</v>
      </c>
      <c r="RNK69" s="825">
        <f t="shared" ref="RNK69" si="30846">RNK60*$C$65*$C69</f>
        <v>0</v>
      </c>
      <c r="RNM69" s="825">
        <f t="shared" ref="RNM69" si="30847">RNM60*$C$65*$C69</f>
        <v>0</v>
      </c>
      <c r="RNO69" s="825">
        <f t="shared" ref="RNO69" si="30848">RNO60*$C$65*$C69</f>
        <v>0</v>
      </c>
      <c r="RNQ69" s="825">
        <f t="shared" ref="RNQ69" si="30849">RNQ60*$C$65*$C69</f>
        <v>0</v>
      </c>
      <c r="RNS69" s="825">
        <f t="shared" ref="RNS69" si="30850">RNS60*$C$65*$C69</f>
        <v>0</v>
      </c>
      <c r="RNU69" s="825">
        <f t="shared" ref="RNU69" si="30851">RNU60*$C$65*$C69</f>
        <v>0</v>
      </c>
      <c r="RNW69" s="825">
        <f t="shared" ref="RNW69" si="30852">RNW60*$C$65*$C69</f>
        <v>0</v>
      </c>
      <c r="RNY69" s="825">
        <f t="shared" ref="RNY69" si="30853">RNY60*$C$65*$C69</f>
        <v>0</v>
      </c>
      <c r="ROA69" s="825">
        <f t="shared" ref="ROA69" si="30854">ROA60*$C$65*$C69</f>
        <v>0</v>
      </c>
      <c r="ROC69" s="825">
        <f t="shared" ref="ROC69" si="30855">ROC60*$C$65*$C69</f>
        <v>0</v>
      </c>
      <c r="ROE69" s="825">
        <f t="shared" ref="ROE69" si="30856">ROE60*$C$65*$C69</f>
        <v>0</v>
      </c>
      <c r="ROG69" s="825">
        <f t="shared" ref="ROG69" si="30857">ROG60*$C$65*$C69</f>
        <v>0</v>
      </c>
      <c r="ROI69" s="825">
        <f t="shared" ref="ROI69" si="30858">ROI60*$C$65*$C69</f>
        <v>0</v>
      </c>
      <c r="ROK69" s="825">
        <f t="shared" ref="ROK69" si="30859">ROK60*$C$65*$C69</f>
        <v>0</v>
      </c>
      <c r="ROM69" s="825">
        <f t="shared" ref="ROM69" si="30860">ROM60*$C$65*$C69</f>
        <v>0</v>
      </c>
      <c r="ROO69" s="825">
        <f t="shared" ref="ROO69" si="30861">ROO60*$C$65*$C69</f>
        <v>0</v>
      </c>
      <c r="ROQ69" s="825">
        <f t="shared" ref="ROQ69" si="30862">ROQ60*$C$65*$C69</f>
        <v>0</v>
      </c>
      <c r="ROS69" s="825">
        <f t="shared" ref="ROS69" si="30863">ROS60*$C$65*$C69</f>
        <v>0</v>
      </c>
      <c r="ROU69" s="825">
        <f t="shared" ref="ROU69" si="30864">ROU60*$C$65*$C69</f>
        <v>0</v>
      </c>
      <c r="ROW69" s="825">
        <f t="shared" ref="ROW69" si="30865">ROW60*$C$65*$C69</f>
        <v>0</v>
      </c>
      <c r="ROY69" s="825">
        <f t="shared" ref="ROY69" si="30866">ROY60*$C$65*$C69</f>
        <v>0</v>
      </c>
      <c r="RPA69" s="825">
        <f t="shared" ref="RPA69" si="30867">RPA60*$C$65*$C69</f>
        <v>0</v>
      </c>
      <c r="RPC69" s="825">
        <f t="shared" ref="RPC69" si="30868">RPC60*$C$65*$C69</f>
        <v>0</v>
      </c>
      <c r="RPE69" s="825">
        <f t="shared" ref="RPE69" si="30869">RPE60*$C$65*$C69</f>
        <v>0</v>
      </c>
      <c r="RPG69" s="825">
        <f t="shared" ref="RPG69" si="30870">RPG60*$C$65*$C69</f>
        <v>0</v>
      </c>
      <c r="RPI69" s="825">
        <f t="shared" ref="RPI69" si="30871">RPI60*$C$65*$C69</f>
        <v>0</v>
      </c>
      <c r="RPK69" s="825">
        <f t="shared" ref="RPK69" si="30872">RPK60*$C$65*$C69</f>
        <v>0</v>
      </c>
      <c r="RPM69" s="825">
        <f t="shared" ref="RPM69" si="30873">RPM60*$C$65*$C69</f>
        <v>0</v>
      </c>
      <c r="RPO69" s="825">
        <f t="shared" ref="RPO69" si="30874">RPO60*$C$65*$C69</f>
        <v>0</v>
      </c>
      <c r="RPQ69" s="825">
        <f t="shared" ref="RPQ69" si="30875">RPQ60*$C$65*$C69</f>
        <v>0</v>
      </c>
      <c r="RPS69" s="825">
        <f t="shared" ref="RPS69" si="30876">RPS60*$C$65*$C69</f>
        <v>0</v>
      </c>
      <c r="RPU69" s="825">
        <f t="shared" ref="RPU69" si="30877">RPU60*$C$65*$C69</f>
        <v>0</v>
      </c>
      <c r="RPW69" s="825">
        <f t="shared" ref="RPW69" si="30878">RPW60*$C$65*$C69</f>
        <v>0</v>
      </c>
      <c r="RPY69" s="825">
        <f t="shared" ref="RPY69" si="30879">RPY60*$C$65*$C69</f>
        <v>0</v>
      </c>
      <c r="RQA69" s="825">
        <f t="shared" ref="RQA69" si="30880">RQA60*$C$65*$C69</f>
        <v>0</v>
      </c>
      <c r="RQC69" s="825">
        <f t="shared" ref="RQC69" si="30881">RQC60*$C$65*$C69</f>
        <v>0</v>
      </c>
      <c r="RQE69" s="825">
        <f t="shared" ref="RQE69" si="30882">RQE60*$C$65*$C69</f>
        <v>0</v>
      </c>
      <c r="RQG69" s="825">
        <f t="shared" ref="RQG69" si="30883">RQG60*$C$65*$C69</f>
        <v>0</v>
      </c>
      <c r="RQI69" s="825">
        <f t="shared" ref="RQI69" si="30884">RQI60*$C$65*$C69</f>
        <v>0</v>
      </c>
      <c r="RQK69" s="825">
        <f t="shared" ref="RQK69" si="30885">RQK60*$C$65*$C69</f>
        <v>0</v>
      </c>
      <c r="RQM69" s="825">
        <f t="shared" ref="RQM69" si="30886">RQM60*$C$65*$C69</f>
        <v>0</v>
      </c>
      <c r="RQO69" s="825">
        <f t="shared" ref="RQO69" si="30887">RQO60*$C$65*$C69</f>
        <v>0</v>
      </c>
      <c r="RQQ69" s="825">
        <f t="shared" ref="RQQ69" si="30888">RQQ60*$C$65*$C69</f>
        <v>0</v>
      </c>
      <c r="RQS69" s="825">
        <f t="shared" ref="RQS69" si="30889">RQS60*$C$65*$C69</f>
        <v>0</v>
      </c>
      <c r="RQU69" s="825">
        <f t="shared" ref="RQU69" si="30890">RQU60*$C$65*$C69</f>
        <v>0</v>
      </c>
      <c r="RQW69" s="825">
        <f t="shared" ref="RQW69" si="30891">RQW60*$C$65*$C69</f>
        <v>0</v>
      </c>
      <c r="RQY69" s="825">
        <f t="shared" ref="RQY69" si="30892">RQY60*$C$65*$C69</f>
        <v>0</v>
      </c>
      <c r="RRA69" s="825">
        <f t="shared" ref="RRA69" si="30893">RRA60*$C$65*$C69</f>
        <v>0</v>
      </c>
      <c r="RRC69" s="825">
        <f t="shared" ref="RRC69" si="30894">RRC60*$C$65*$C69</f>
        <v>0</v>
      </c>
      <c r="RRE69" s="825">
        <f t="shared" ref="RRE69" si="30895">RRE60*$C$65*$C69</f>
        <v>0</v>
      </c>
      <c r="RRG69" s="825">
        <f t="shared" ref="RRG69" si="30896">RRG60*$C$65*$C69</f>
        <v>0</v>
      </c>
      <c r="RRI69" s="825">
        <f t="shared" ref="RRI69" si="30897">RRI60*$C$65*$C69</f>
        <v>0</v>
      </c>
      <c r="RRK69" s="825">
        <f t="shared" ref="RRK69" si="30898">RRK60*$C$65*$C69</f>
        <v>0</v>
      </c>
      <c r="RRM69" s="825">
        <f t="shared" ref="RRM69" si="30899">RRM60*$C$65*$C69</f>
        <v>0</v>
      </c>
      <c r="RRO69" s="825">
        <f t="shared" ref="RRO69" si="30900">RRO60*$C$65*$C69</f>
        <v>0</v>
      </c>
      <c r="RRQ69" s="825">
        <f t="shared" ref="RRQ69" si="30901">RRQ60*$C$65*$C69</f>
        <v>0</v>
      </c>
      <c r="RRS69" s="825">
        <f t="shared" ref="RRS69" si="30902">RRS60*$C$65*$C69</f>
        <v>0</v>
      </c>
      <c r="RRU69" s="825">
        <f t="shared" ref="RRU69" si="30903">RRU60*$C$65*$C69</f>
        <v>0</v>
      </c>
      <c r="RRW69" s="825">
        <f t="shared" ref="RRW69" si="30904">RRW60*$C$65*$C69</f>
        <v>0</v>
      </c>
      <c r="RRY69" s="825">
        <f t="shared" ref="RRY69" si="30905">RRY60*$C$65*$C69</f>
        <v>0</v>
      </c>
      <c r="RSA69" s="825">
        <f t="shared" ref="RSA69" si="30906">RSA60*$C$65*$C69</f>
        <v>0</v>
      </c>
      <c r="RSC69" s="825">
        <f t="shared" ref="RSC69" si="30907">RSC60*$C$65*$C69</f>
        <v>0</v>
      </c>
      <c r="RSE69" s="825">
        <f t="shared" ref="RSE69" si="30908">RSE60*$C$65*$C69</f>
        <v>0</v>
      </c>
      <c r="RSG69" s="825">
        <f t="shared" ref="RSG69" si="30909">RSG60*$C$65*$C69</f>
        <v>0</v>
      </c>
      <c r="RSI69" s="825">
        <f t="shared" ref="RSI69" si="30910">RSI60*$C$65*$C69</f>
        <v>0</v>
      </c>
      <c r="RSK69" s="825">
        <f t="shared" ref="RSK69" si="30911">RSK60*$C$65*$C69</f>
        <v>0</v>
      </c>
      <c r="RSM69" s="825">
        <f t="shared" ref="RSM69" si="30912">RSM60*$C$65*$C69</f>
        <v>0</v>
      </c>
      <c r="RSO69" s="825">
        <f t="shared" ref="RSO69" si="30913">RSO60*$C$65*$C69</f>
        <v>0</v>
      </c>
      <c r="RSQ69" s="825">
        <f t="shared" ref="RSQ69" si="30914">RSQ60*$C$65*$C69</f>
        <v>0</v>
      </c>
      <c r="RSS69" s="825">
        <f t="shared" ref="RSS69" si="30915">RSS60*$C$65*$C69</f>
        <v>0</v>
      </c>
      <c r="RSU69" s="825">
        <f t="shared" ref="RSU69" si="30916">RSU60*$C$65*$C69</f>
        <v>0</v>
      </c>
      <c r="RSW69" s="825">
        <f t="shared" ref="RSW69" si="30917">RSW60*$C$65*$C69</f>
        <v>0</v>
      </c>
      <c r="RSY69" s="825">
        <f t="shared" ref="RSY69" si="30918">RSY60*$C$65*$C69</f>
        <v>0</v>
      </c>
      <c r="RTA69" s="825">
        <f t="shared" ref="RTA69" si="30919">RTA60*$C$65*$C69</f>
        <v>0</v>
      </c>
      <c r="RTC69" s="825">
        <f t="shared" ref="RTC69" si="30920">RTC60*$C$65*$C69</f>
        <v>0</v>
      </c>
      <c r="RTE69" s="825">
        <f t="shared" ref="RTE69" si="30921">RTE60*$C$65*$C69</f>
        <v>0</v>
      </c>
      <c r="RTG69" s="825">
        <f t="shared" ref="RTG69" si="30922">RTG60*$C$65*$C69</f>
        <v>0</v>
      </c>
      <c r="RTI69" s="825">
        <f t="shared" ref="RTI69" si="30923">RTI60*$C$65*$C69</f>
        <v>0</v>
      </c>
      <c r="RTK69" s="825">
        <f t="shared" ref="RTK69" si="30924">RTK60*$C$65*$C69</f>
        <v>0</v>
      </c>
      <c r="RTM69" s="825">
        <f t="shared" ref="RTM69" si="30925">RTM60*$C$65*$C69</f>
        <v>0</v>
      </c>
      <c r="RTO69" s="825">
        <f t="shared" ref="RTO69" si="30926">RTO60*$C$65*$C69</f>
        <v>0</v>
      </c>
      <c r="RTQ69" s="825">
        <f t="shared" ref="RTQ69" si="30927">RTQ60*$C$65*$C69</f>
        <v>0</v>
      </c>
      <c r="RTS69" s="825">
        <f t="shared" ref="RTS69" si="30928">RTS60*$C$65*$C69</f>
        <v>0</v>
      </c>
      <c r="RTU69" s="825">
        <f t="shared" ref="RTU69" si="30929">RTU60*$C$65*$C69</f>
        <v>0</v>
      </c>
      <c r="RTW69" s="825">
        <f t="shared" ref="RTW69" si="30930">RTW60*$C$65*$C69</f>
        <v>0</v>
      </c>
      <c r="RTY69" s="825">
        <f t="shared" ref="RTY69" si="30931">RTY60*$C$65*$C69</f>
        <v>0</v>
      </c>
      <c r="RUA69" s="825">
        <f t="shared" ref="RUA69" si="30932">RUA60*$C$65*$C69</f>
        <v>0</v>
      </c>
      <c r="RUC69" s="825">
        <f t="shared" ref="RUC69" si="30933">RUC60*$C$65*$C69</f>
        <v>0</v>
      </c>
      <c r="RUE69" s="825">
        <f t="shared" ref="RUE69" si="30934">RUE60*$C$65*$C69</f>
        <v>0</v>
      </c>
      <c r="RUG69" s="825">
        <f t="shared" ref="RUG69" si="30935">RUG60*$C$65*$C69</f>
        <v>0</v>
      </c>
      <c r="RUI69" s="825">
        <f t="shared" ref="RUI69" si="30936">RUI60*$C$65*$C69</f>
        <v>0</v>
      </c>
      <c r="RUK69" s="825">
        <f t="shared" ref="RUK69" si="30937">RUK60*$C$65*$C69</f>
        <v>0</v>
      </c>
      <c r="RUM69" s="825">
        <f t="shared" ref="RUM69" si="30938">RUM60*$C$65*$C69</f>
        <v>0</v>
      </c>
      <c r="RUO69" s="825">
        <f t="shared" ref="RUO69" si="30939">RUO60*$C$65*$C69</f>
        <v>0</v>
      </c>
      <c r="RUQ69" s="825">
        <f t="shared" ref="RUQ69" si="30940">RUQ60*$C$65*$C69</f>
        <v>0</v>
      </c>
      <c r="RUS69" s="825">
        <f t="shared" ref="RUS69" si="30941">RUS60*$C$65*$C69</f>
        <v>0</v>
      </c>
      <c r="RUU69" s="825">
        <f t="shared" ref="RUU69" si="30942">RUU60*$C$65*$C69</f>
        <v>0</v>
      </c>
      <c r="RUW69" s="825">
        <f t="shared" ref="RUW69" si="30943">RUW60*$C$65*$C69</f>
        <v>0</v>
      </c>
      <c r="RUY69" s="825">
        <f t="shared" ref="RUY69" si="30944">RUY60*$C$65*$C69</f>
        <v>0</v>
      </c>
      <c r="RVA69" s="825">
        <f t="shared" ref="RVA69" si="30945">RVA60*$C$65*$C69</f>
        <v>0</v>
      </c>
      <c r="RVC69" s="825">
        <f t="shared" ref="RVC69" si="30946">RVC60*$C$65*$C69</f>
        <v>0</v>
      </c>
      <c r="RVE69" s="825">
        <f t="shared" ref="RVE69" si="30947">RVE60*$C$65*$C69</f>
        <v>0</v>
      </c>
      <c r="RVG69" s="825">
        <f t="shared" ref="RVG69" si="30948">RVG60*$C$65*$C69</f>
        <v>0</v>
      </c>
      <c r="RVI69" s="825">
        <f t="shared" ref="RVI69" si="30949">RVI60*$C$65*$C69</f>
        <v>0</v>
      </c>
      <c r="RVK69" s="825">
        <f t="shared" ref="RVK69" si="30950">RVK60*$C$65*$C69</f>
        <v>0</v>
      </c>
      <c r="RVM69" s="825">
        <f t="shared" ref="RVM69" si="30951">RVM60*$C$65*$C69</f>
        <v>0</v>
      </c>
      <c r="RVO69" s="825">
        <f t="shared" ref="RVO69" si="30952">RVO60*$C$65*$C69</f>
        <v>0</v>
      </c>
      <c r="RVQ69" s="825">
        <f t="shared" ref="RVQ69" si="30953">RVQ60*$C$65*$C69</f>
        <v>0</v>
      </c>
      <c r="RVS69" s="825">
        <f t="shared" ref="RVS69" si="30954">RVS60*$C$65*$C69</f>
        <v>0</v>
      </c>
      <c r="RVU69" s="825">
        <f t="shared" ref="RVU69" si="30955">RVU60*$C$65*$C69</f>
        <v>0</v>
      </c>
      <c r="RVW69" s="825">
        <f t="shared" ref="RVW69" si="30956">RVW60*$C$65*$C69</f>
        <v>0</v>
      </c>
      <c r="RVY69" s="825">
        <f t="shared" ref="RVY69" si="30957">RVY60*$C$65*$C69</f>
        <v>0</v>
      </c>
      <c r="RWA69" s="825">
        <f t="shared" ref="RWA69" si="30958">RWA60*$C$65*$C69</f>
        <v>0</v>
      </c>
      <c r="RWC69" s="825">
        <f t="shared" ref="RWC69" si="30959">RWC60*$C$65*$C69</f>
        <v>0</v>
      </c>
      <c r="RWE69" s="825">
        <f t="shared" ref="RWE69" si="30960">RWE60*$C$65*$C69</f>
        <v>0</v>
      </c>
      <c r="RWG69" s="825">
        <f t="shared" ref="RWG69" si="30961">RWG60*$C$65*$C69</f>
        <v>0</v>
      </c>
      <c r="RWI69" s="825">
        <f t="shared" ref="RWI69" si="30962">RWI60*$C$65*$C69</f>
        <v>0</v>
      </c>
      <c r="RWK69" s="825">
        <f t="shared" ref="RWK69" si="30963">RWK60*$C$65*$C69</f>
        <v>0</v>
      </c>
      <c r="RWM69" s="825">
        <f t="shared" ref="RWM69" si="30964">RWM60*$C$65*$C69</f>
        <v>0</v>
      </c>
      <c r="RWO69" s="825">
        <f t="shared" ref="RWO69" si="30965">RWO60*$C$65*$C69</f>
        <v>0</v>
      </c>
      <c r="RWQ69" s="825">
        <f t="shared" ref="RWQ69" si="30966">RWQ60*$C$65*$C69</f>
        <v>0</v>
      </c>
      <c r="RWS69" s="825">
        <f t="shared" ref="RWS69" si="30967">RWS60*$C$65*$C69</f>
        <v>0</v>
      </c>
      <c r="RWU69" s="825">
        <f t="shared" ref="RWU69" si="30968">RWU60*$C$65*$C69</f>
        <v>0</v>
      </c>
      <c r="RWW69" s="825">
        <f t="shared" ref="RWW69" si="30969">RWW60*$C$65*$C69</f>
        <v>0</v>
      </c>
      <c r="RWY69" s="825">
        <f t="shared" ref="RWY69" si="30970">RWY60*$C$65*$C69</f>
        <v>0</v>
      </c>
      <c r="RXA69" s="825">
        <f t="shared" ref="RXA69" si="30971">RXA60*$C$65*$C69</f>
        <v>0</v>
      </c>
      <c r="RXC69" s="825">
        <f t="shared" ref="RXC69" si="30972">RXC60*$C$65*$C69</f>
        <v>0</v>
      </c>
      <c r="RXE69" s="825">
        <f t="shared" ref="RXE69" si="30973">RXE60*$C$65*$C69</f>
        <v>0</v>
      </c>
      <c r="RXG69" s="825">
        <f t="shared" ref="RXG69" si="30974">RXG60*$C$65*$C69</f>
        <v>0</v>
      </c>
      <c r="RXI69" s="825">
        <f t="shared" ref="RXI69" si="30975">RXI60*$C$65*$C69</f>
        <v>0</v>
      </c>
      <c r="RXK69" s="825">
        <f t="shared" ref="RXK69" si="30976">RXK60*$C$65*$C69</f>
        <v>0</v>
      </c>
      <c r="RXM69" s="825">
        <f t="shared" ref="RXM69" si="30977">RXM60*$C$65*$C69</f>
        <v>0</v>
      </c>
      <c r="RXO69" s="825">
        <f t="shared" ref="RXO69" si="30978">RXO60*$C$65*$C69</f>
        <v>0</v>
      </c>
      <c r="RXQ69" s="825">
        <f t="shared" ref="RXQ69" si="30979">RXQ60*$C$65*$C69</f>
        <v>0</v>
      </c>
      <c r="RXS69" s="825">
        <f t="shared" ref="RXS69" si="30980">RXS60*$C$65*$C69</f>
        <v>0</v>
      </c>
      <c r="RXU69" s="825">
        <f t="shared" ref="RXU69" si="30981">RXU60*$C$65*$C69</f>
        <v>0</v>
      </c>
      <c r="RXW69" s="825">
        <f t="shared" ref="RXW69" si="30982">RXW60*$C$65*$C69</f>
        <v>0</v>
      </c>
      <c r="RXY69" s="825">
        <f t="shared" ref="RXY69" si="30983">RXY60*$C$65*$C69</f>
        <v>0</v>
      </c>
      <c r="RYA69" s="825">
        <f t="shared" ref="RYA69" si="30984">RYA60*$C$65*$C69</f>
        <v>0</v>
      </c>
      <c r="RYC69" s="825">
        <f t="shared" ref="RYC69" si="30985">RYC60*$C$65*$C69</f>
        <v>0</v>
      </c>
      <c r="RYE69" s="825">
        <f t="shared" ref="RYE69" si="30986">RYE60*$C$65*$C69</f>
        <v>0</v>
      </c>
      <c r="RYG69" s="825">
        <f t="shared" ref="RYG69" si="30987">RYG60*$C$65*$C69</f>
        <v>0</v>
      </c>
      <c r="RYI69" s="825">
        <f t="shared" ref="RYI69" si="30988">RYI60*$C$65*$C69</f>
        <v>0</v>
      </c>
      <c r="RYK69" s="825">
        <f t="shared" ref="RYK69" si="30989">RYK60*$C$65*$C69</f>
        <v>0</v>
      </c>
      <c r="RYM69" s="825">
        <f t="shared" ref="RYM69" si="30990">RYM60*$C$65*$C69</f>
        <v>0</v>
      </c>
      <c r="RYO69" s="825">
        <f t="shared" ref="RYO69" si="30991">RYO60*$C$65*$C69</f>
        <v>0</v>
      </c>
      <c r="RYQ69" s="825">
        <f t="shared" ref="RYQ69" si="30992">RYQ60*$C$65*$C69</f>
        <v>0</v>
      </c>
      <c r="RYS69" s="825">
        <f t="shared" ref="RYS69" si="30993">RYS60*$C$65*$C69</f>
        <v>0</v>
      </c>
      <c r="RYU69" s="825">
        <f t="shared" ref="RYU69" si="30994">RYU60*$C$65*$C69</f>
        <v>0</v>
      </c>
      <c r="RYW69" s="825">
        <f t="shared" ref="RYW69" si="30995">RYW60*$C$65*$C69</f>
        <v>0</v>
      </c>
      <c r="RYY69" s="825">
        <f t="shared" ref="RYY69" si="30996">RYY60*$C$65*$C69</f>
        <v>0</v>
      </c>
      <c r="RZA69" s="825">
        <f t="shared" ref="RZA69" si="30997">RZA60*$C$65*$C69</f>
        <v>0</v>
      </c>
      <c r="RZC69" s="825">
        <f t="shared" ref="RZC69" si="30998">RZC60*$C$65*$C69</f>
        <v>0</v>
      </c>
      <c r="RZE69" s="825">
        <f t="shared" ref="RZE69" si="30999">RZE60*$C$65*$C69</f>
        <v>0</v>
      </c>
      <c r="RZG69" s="825">
        <f t="shared" ref="RZG69" si="31000">RZG60*$C$65*$C69</f>
        <v>0</v>
      </c>
      <c r="RZI69" s="825">
        <f t="shared" ref="RZI69" si="31001">RZI60*$C$65*$C69</f>
        <v>0</v>
      </c>
      <c r="RZK69" s="825">
        <f t="shared" ref="RZK69" si="31002">RZK60*$C$65*$C69</f>
        <v>0</v>
      </c>
      <c r="RZM69" s="825">
        <f t="shared" ref="RZM69" si="31003">RZM60*$C$65*$C69</f>
        <v>0</v>
      </c>
      <c r="RZO69" s="825">
        <f t="shared" ref="RZO69" si="31004">RZO60*$C$65*$C69</f>
        <v>0</v>
      </c>
      <c r="RZQ69" s="825">
        <f t="shared" ref="RZQ69" si="31005">RZQ60*$C$65*$C69</f>
        <v>0</v>
      </c>
      <c r="RZS69" s="825">
        <f t="shared" ref="RZS69" si="31006">RZS60*$C$65*$C69</f>
        <v>0</v>
      </c>
      <c r="RZU69" s="825">
        <f t="shared" ref="RZU69" si="31007">RZU60*$C$65*$C69</f>
        <v>0</v>
      </c>
      <c r="RZW69" s="825">
        <f t="shared" ref="RZW69" si="31008">RZW60*$C$65*$C69</f>
        <v>0</v>
      </c>
      <c r="RZY69" s="825">
        <f t="shared" ref="RZY69" si="31009">RZY60*$C$65*$C69</f>
        <v>0</v>
      </c>
      <c r="SAA69" s="825">
        <f t="shared" ref="SAA69" si="31010">SAA60*$C$65*$C69</f>
        <v>0</v>
      </c>
      <c r="SAC69" s="825">
        <f t="shared" ref="SAC69" si="31011">SAC60*$C$65*$C69</f>
        <v>0</v>
      </c>
      <c r="SAE69" s="825">
        <f t="shared" ref="SAE69" si="31012">SAE60*$C$65*$C69</f>
        <v>0</v>
      </c>
      <c r="SAG69" s="825">
        <f t="shared" ref="SAG69" si="31013">SAG60*$C$65*$C69</f>
        <v>0</v>
      </c>
      <c r="SAI69" s="825">
        <f t="shared" ref="SAI69" si="31014">SAI60*$C$65*$C69</f>
        <v>0</v>
      </c>
      <c r="SAK69" s="825">
        <f t="shared" ref="SAK69" si="31015">SAK60*$C$65*$C69</f>
        <v>0</v>
      </c>
      <c r="SAM69" s="825">
        <f t="shared" ref="SAM69" si="31016">SAM60*$C$65*$C69</f>
        <v>0</v>
      </c>
      <c r="SAO69" s="825">
        <f t="shared" ref="SAO69" si="31017">SAO60*$C$65*$C69</f>
        <v>0</v>
      </c>
      <c r="SAQ69" s="825">
        <f t="shared" ref="SAQ69" si="31018">SAQ60*$C$65*$C69</f>
        <v>0</v>
      </c>
      <c r="SAS69" s="825">
        <f t="shared" ref="SAS69" si="31019">SAS60*$C$65*$C69</f>
        <v>0</v>
      </c>
      <c r="SAU69" s="825">
        <f t="shared" ref="SAU69" si="31020">SAU60*$C$65*$C69</f>
        <v>0</v>
      </c>
      <c r="SAW69" s="825">
        <f t="shared" ref="SAW69" si="31021">SAW60*$C$65*$C69</f>
        <v>0</v>
      </c>
      <c r="SAY69" s="825">
        <f t="shared" ref="SAY69" si="31022">SAY60*$C$65*$C69</f>
        <v>0</v>
      </c>
      <c r="SBA69" s="825">
        <f t="shared" ref="SBA69" si="31023">SBA60*$C$65*$C69</f>
        <v>0</v>
      </c>
      <c r="SBC69" s="825">
        <f t="shared" ref="SBC69" si="31024">SBC60*$C$65*$C69</f>
        <v>0</v>
      </c>
      <c r="SBE69" s="825">
        <f t="shared" ref="SBE69" si="31025">SBE60*$C$65*$C69</f>
        <v>0</v>
      </c>
      <c r="SBG69" s="825">
        <f t="shared" ref="SBG69" si="31026">SBG60*$C$65*$C69</f>
        <v>0</v>
      </c>
      <c r="SBI69" s="825">
        <f t="shared" ref="SBI69" si="31027">SBI60*$C$65*$C69</f>
        <v>0</v>
      </c>
      <c r="SBK69" s="825">
        <f t="shared" ref="SBK69" si="31028">SBK60*$C$65*$C69</f>
        <v>0</v>
      </c>
      <c r="SBM69" s="825">
        <f t="shared" ref="SBM69" si="31029">SBM60*$C$65*$C69</f>
        <v>0</v>
      </c>
      <c r="SBO69" s="825">
        <f t="shared" ref="SBO69" si="31030">SBO60*$C$65*$C69</f>
        <v>0</v>
      </c>
      <c r="SBQ69" s="825">
        <f t="shared" ref="SBQ69" si="31031">SBQ60*$C$65*$C69</f>
        <v>0</v>
      </c>
      <c r="SBS69" s="825">
        <f t="shared" ref="SBS69" si="31032">SBS60*$C$65*$C69</f>
        <v>0</v>
      </c>
      <c r="SBU69" s="825">
        <f t="shared" ref="SBU69" si="31033">SBU60*$C$65*$C69</f>
        <v>0</v>
      </c>
      <c r="SBW69" s="825">
        <f t="shared" ref="SBW69" si="31034">SBW60*$C$65*$C69</f>
        <v>0</v>
      </c>
      <c r="SBY69" s="825">
        <f t="shared" ref="SBY69" si="31035">SBY60*$C$65*$C69</f>
        <v>0</v>
      </c>
      <c r="SCA69" s="825">
        <f t="shared" ref="SCA69" si="31036">SCA60*$C$65*$C69</f>
        <v>0</v>
      </c>
      <c r="SCC69" s="825">
        <f t="shared" ref="SCC69" si="31037">SCC60*$C$65*$C69</f>
        <v>0</v>
      </c>
      <c r="SCE69" s="825">
        <f t="shared" ref="SCE69" si="31038">SCE60*$C$65*$C69</f>
        <v>0</v>
      </c>
      <c r="SCG69" s="825">
        <f t="shared" ref="SCG69" si="31039">SCG60*$C$65*$C69</f>
        <v>0</v>
      </c>
      <c r="SCI69" s="825">
        <f t="shared" ref="SCI69" si="31040">SCI60*$C$65*$C69</f>
        <v>0</v>
      </c>
      <c r="SCK69" s="825">
        <f t="shared" ref="SCK69" si="31041">SCK60*$C$65*$C69</f>
        <v>0</v>
      </c>
      <c r="SCM69" s="825">
        <f t="shared" ref="SCM69" si="31042">SCM60*$C$65*$C69</f>
        <v>0</v>
      </c>
      <c r="SCO69" s="825">
        <f t="shared" ref="SCO69" si="31043">SCO60*$C$65*$C69</f>
        <v>0</v>
      </c>
      <c r="SCQ69" s="825">
        <f t="shared" ref="SCQ69" si="31044">SCQ60*$C$65*$C69</f>
        <v>0</v>
      </c>
      <c r="SCS69" s="825">
        <f t="shared" ref="SCS69" si="31045">SCS60*$C$65*$C69</f>
        <v>0</v>
      </c>
      <c r="SCU69" s="825">
        <f t="shared" ref="SCU69" si="31046">SCU60*$C$65*$C69</f>
        <v>0</v>
      </c>
      <c r="SCW69" s="825">
        <f t="shared" ref="SCW69" si="31047">SCW60*$C$65*$C69</f>
        <v>0</v>
      </c>
      <c r="SCY69" s="825">
        <f t="shared" ref="SCY69" si="31048">SCY60*$C$65*$C69</f>
        <v>0</v>
      </c>
      <c r="SDA69" s="825">
        <f t="shared" ref="SDA69" si="31049">SDA60*$C$65*$C69</f>
        <v>0</v>
      </c>
      <c r="SDC69" s="825">
        <f t="shared" ref="SDC69" si="31050">SDC60*$C$65*$C69</f>
        <v>0</v>
      </c>
      <c r="SDE69" s="825">
        <f t="shared" ref="SDE69" si="31051">SDE60*$C$65*$C69</f>
        <v>0</v>
      </c>
      <c r="SDG69" s="825">
        <f t="shared" ref="SDG69" si="31052">SDG60*$C$65*$C69</f>
        <v>0</v>
      </c>
      <c r="SDI69" s="825">
        <f t="shared" ref="SDI69" si="31053">SDI60*$C$65*$C69</f>
        <v>0</v>
      </c>
      <c r="SDK69" s="825">
        <f t="shared" ref="SDK69" si="31054">SDK60*$C$65*$C69</f>
        <v>0</v>
      </c>
      <c r="SDM69" s="825">
        <f t="shared" ref="SDM69" si="31055">SDM60*$C$65*$C69</f>
        <v>0</v>
      </c>
      <c r="SDO69" s="825">
        <f t="shared" ref="SDO69" si="31056">SDO60*$C$65*$C69</f>
        <v>0</v>
      </c>
      <c r="SDQ69" s="825">
        <f t="shared" ref="SDQ69" si="31057">SDQ60*$C$65*$C69</f>
        <v>0</v>
      </c>
      <c r="SDS69" s="825">
        <f t="shared" ref="SDS69" si="31058">SDS60*$C$65*$C69</f>
        <v>0</v>
      </c>
      <c r="SDU69" s="825">
        <f t="shared" ref="SDU69" si="31059">SDU60*$C$65*$C69</f>
        <v>0</v>
      </c>
      <c r="SDW69" s="825">
        <f t="shared" ref="SDW69" si="31060">SDW60*$C$65*$C69</f>
        <v>0</v>
      </c>
      <c r="SDY69" s="825">
        <f t="shared" ref="SDY69" si="31061">SDY60*$C$65*$C69</f>
        <v>0</v>
      </c>
      <c r="SEA69" s="825">
        <f t="shared" ref="SEA69" si="31062">SEA60*$C$65*$C69</f>
        <v>0</v>
      </c>
      <c r="SEC69" s="825">
        <f t="shared" ref="SEC69" si="31063">SEC60*$C$65*$C69</f>
        <v>0</v>
      </c>
      <c r="SEE69" s="825">
        <f t="shared" ref="SEE69" si="31064">SEE60*$C$65*$C69</f>
        <v>0</v>
      </c>
      <c r="SEG69" s="825">
        <f t="shared" ref="SEG69" si="31065">SEG60*$C$65*$C69</f>
        <v>0</v>
      </c>
      <c r="SEI69" s="825">
        <f t="shared" ref="SEI69" si="31066">SEI60*$C$65*$C69</f>
        <v>0</v>
      </c>
      <c r="SEK69" s="825">
        <f t="shared" ref="SEK69" si="31067">SEK60*$C$65*$C69</f>
        <v>0</v>
      </c>
      <c r="SEM69" s="825">
        <f t="shared" ref="SEM69" si="31068">SEM60*$C$65*$C69</f>
        <v>0</v>
      </c>
      <c r="SEO69" s="825">
        <f t="shared" ref="SEO69" si="31069">SEO60*$C$65*$C69</f>
        <v>0</v>
      </c>
      <c r="SEQ69" s="825">
        <f t="shared" ref="SEQ69" si="31070">SEQ60*$C$65*$C69</f>
        <v>0</v>
      </c>
      <c r="SES69" s="825">
        <f t="shared" ref="SES69" si="31071">SES60*$C$65*$C69</f>
        <v>0</v>
      </c>
      <c r="SEU69" s="825">
        <f t="shared" ref="SEU69" si="31072">SEU60*$C$65*$C69</f>
        <v>0</v>
      </c>
      <c r="SEW69" s="825">
        <f t="shared" ref="SEW69" si="31073">SEW60*$C$65*$C69</f>
        <v>0</v>
      </c>
      <c r="SEY69" s="825">
        <f t="shared" ref="SEY69" si="31074">SEY60*$C$65*$C69</f>
        <v>0</v>
      </c>
      <c r="SFA69" s="825">
        <f t="shared" ref="SFA69" si="31075">SFA60*$C$65*$C69</f>
        <v>0</v>
      </c>
      <c r="SFC69" s="825">
        <f t="shared" ref="SFC69" si="31076">SFC60*$C$65*$C69</f>
        <v>0</v>
      </c>
      <c r="SFE69" s="825">
        <f t="shared" ref="SFE69" si="31077">SFE60*$C$65*$C69</f>
        <v>0</v>
      </c>
      <c r="SFG69" s="825">
        <f t="shared" ref="SFG69" si="31078">SFG60*$C$65*$C69</f>
        <v>0</v>
      </c>
      <c r="SFI69" s="825">
        <f t="shared" ref="SFI69" si="31079">SFI60*$C$65*$C69</f>
        <v>0</v>
      </c>
      <c r="SFK69" s="825">
        <f t="shared" ref="SFK69" si="31080">SFK60*$C$65*$C69</f>
        <v>0</v>
      </c>
      <c r="SFM69" s="825">
        <f t="shared" ref="SFM69" si="31081">SFM60*$C$65*$C69</f>
        <v>0</v>
      </c>
      <c r="SFO69" s="825">
        <f t="shared" ref="SFO69" si="31082">SFO60*$C$65*$C69</f>
        <v>0</v>
      </c>
      <c r="SFQ69" s="825">
        <f t="shared" ref="SFQ69" si="31083">SFQ60*$C$65*$C69</f>
        <v>0</v>
      </c>
      <c r="SFS69" s="825">
        <f t="shared" ref="SFS69" si="31084">SFS60*$C$65*$C69</f>
        <v>0</v>
      </c>
      <c r="SFU69" s="825">
        <f t="shared" ref="SFU69" si="31085">SFU60*$C$65*$C69</f>
        <v>0</v>
      </c>
      <c r="SFW69" s="825">
        <f t="shared" ref="SFW69" si="31086">SFW60*$C$65*$C69</f>
        <v>0</v>
      </c>
      <c r="SFY69" s="825">
        <f t="shared" ref="SFY69" si="31087">SFY60*$C$65*$C69</f>
        <v>0</v>
      </c>
      <c r="SGA69" s="825">
        <f t="shared" ref="SGA69" si="31088">SGA60*$C$65*$C69</f>
        <v>0</v>
      </c>
      <c r="SGC69" s="825">
        <f t="shared" ref="SGC69" si="31089">SGC60*$C$65*$C69</f>
        <v>0</v>
      </c>
      <c r="SGE69" s="825">
        <f t="shared" ref="SGE69" si="31090">SGE60*$C$65*$C69</f>
        <v>0</v>
      </c>
      <c r="SGG69" s="825">
        <f t="shared" ref="SGG69" si="31091">SGG60*$C$65*$C69</f>
        <v>0</v>
      </c>
      <c r="SGI69" s="825">
        <f t="shared" ref="SGI69" si="31092">SGI60*$C$65*$C69</f>
        <v>0</v>
      </c>
      <c r="SGK69" s="825">
        <f t="shared" ref="SGK69" si="31093">SGK60*$C$65*$C69</f>
        <v>0</v>
      </c>
      <c r="SGM69" s="825">
        <f t="shared" ref="SGM69" si="31094">SGM60*$C$65*$C69</f>
        <v>0</v>
      </c>
      <c r="SGO69" s="825">
        <f t="shared" ref="SGO69" si="31095">SGO60*$C$65*$C69</f>
        <v>0</v>
      </c>
      <c r="SGQ69" s="825">
        <f t="shared" ref="SGQ69" si="31096">SGQ60*$C$65*$C69</f>
        <v>0</v>
      </c>
      <c r="SGS69" s="825">
        <f t="shared" ref="SGS69" si="31097">SGS60*$C$65*$C69</f>
        <v>0</v>
      </c>
      <c r="SGU69" s="825">
        <f t="shared" ref="SGU69" si="31098">SGU60*$C$65*$C69</f>
        <v>0</v>
      </c>
      <c r="SGW69" s="825">
        <f t="shared" ref="SGW69" si="31099">SGW60*$C$65*$C69</f>
        <v>0</v>
      </c>
      <c r="SGY69" s="825">
        <f t="shared" ref="SGY69" si="31100">SGY60*$C$65*$C69</f>
        <v>0</v>
      </c>
      <c r="SHA69" s="825">
        <f t="shared" ref="SHA69" si="31101">SHA60*$C$65*$C69</f>
        <v>0</v>
      </c>
      <c r="SHC69" s="825">
        <f t="shared" ref="SHC69" si="31102">SHC60*$C$65*$C69</f>
        <v>0</v>
      </c>
      <c r="SHE69" s="825">
        <f t="shared" ref="SHE69" si="31103">SHE60*$C$65*$C69</f>
        <v>0</v>
      </c>
      <c r="SHG69" s="825">
        <f t="shared" ref="SHG69" si="31104">SHG60*$C$65*$C69</f>
        <v>0</v>
      </c>
      <c r="SHI69" s="825">
        <f t="shared" ref="SHI69" si="31105">SHI60*$C$65*$C69</f>
        <v>0</v>
      </c>
      <c r="SHK69" s="825">
        <f t="shared" ref="SHK69" si="31106">SHK60*$C$65*$C69</f>
        <v>0</v>
      </c>
      <c r="SHM69" s="825">
        <f t="shared" ref="SHM69" si="31107">SHM60*$C$65*$C69</f>
        <v>0</v>
      </c>
      <c r="SHO69" s="825">
        <f t="shared" ref="SHO69" si="31108">SHO60*$C$65*$C69</f>
        <v>0</v>
      </c>
      <c r="SHQ69" s="825">
        <f t="shared" ref="SHQ69" si="31109">SHQ60*$C$65*$C69</f>
        <v>0</v>
      </c>
      <c r="SHS69" s="825">
        <f t="shared" ref="SHS69" si="31110">SHS60*$C$65*$C69</f>
        <v>0</v>
      </c>
      <c r="SHU69" s="825">
        <f t="shared" ref="SHU69" si="31111">SHU60*$C$65*$C69</f>
        <v>0</v>
      </c>
      <c r="SHW69" s="825">
        <f t="shared" ref="SHW69" si="31112">SHW60*$C$65*$C69</f>
        <v>0</v>
      </c>
      <c r="SHY69" s="825">
        <f t="shared" ref="SHY69" si="31113">SHY60*$C$65*$C69</f>
        <v>0</v>
      </c>
      <c r="SIA69" s="825">
        <f t="shared" ref="SIA69" si="31114">SIA60*$C$65*$C69</f>
        <v>0</v>
      </c>
      <c r="SIC69" s="825">
        <f t="shared" ref="SIC69" si="31115">SIC60*$C$65*$C69</f>
        <v>0</v>
      </c>
      <c r="SIE69" s="825">
        <f t="shared" ref="SIE69" si="31116">SIE60*$C$65*$C69</f>
        <v>0</v>
      </c>
      <c r="SIG69" s="825">
        <f t="shared" ref="SIG69" si="31117">SIG60*$C$65*$C69</f>
        <v>0</v>
      </c>
      <c r="SII69" s="825">
        <f t="shared" ref="SII69" si="31118">SII60*$C$65*$C69</f>
        <v>0</v>
      </c>
      <c r="SIK69" s="825">
        <f t="shared" ref="SIK69" si="31119">SIK60*$C$65*$C69</f>
        <v>0</v>
      </c>
      <c r="SIM69" s="825">
        <f t="shared" ref="SIM69" si="31120">SIM60*$C$65*$C69</f>
        <v>0</v>
      </c>
      <c r="SIO69" s="825">
        <f t="shared" ref="SIO69" si="31121">SIO60*$C$65*$C69</f>
        <v>0</v>
      </c>
      <c r="SIQ69" s="825">
        <f t="shared" ref="SIQ69" si="31122">SIQ60*$C$65*$C69</f>
        <v>0</v>
      </c>
      <c r="SIS69" s="825">
        <f t="shared" ref="SIS69" si="31123">SIS60*$C$65*$C69</f>
        <v>0</v>
      </c>
      <c r="SIU69" s="825">
        <f t="shared" ref="SIU69" si="31124">SIU60*$C$65*$C69</f>
        <v>0</v>
      </c>
      <c r="SIW69" s="825">
        <f t="shared" ref="SIW69" si="31125">SIW60*$C$65*$C69</f>
        <v>0</v>
      </c>
      <c r="SIY69" s="825">
        <f t="shared" ref="SIY69" si="31126">SIY60*$C$65*$C69</f>
        <v>0</v>
      </c>
      <c r="SJA69" s="825">
        <f t="shared" ref="SJA69" si="31127">SJA60*$C$65*$C69</f>
        <v>0</v>
      </c>
      <c r="SJC69" s="825">
        <f t="shared" ref="SJC69" si="31128">SJC60*$C$65*$C69</f>
        <v>0</v>
      </c>
      <c r="SJE69" s="825">
        <f t="shared" ref="SJE69" si="31129">SJE60*$C$65*$C69</f>
        <v>0</v>
      </c>
      <c r="SJG69" s="825">
        <f t="shared" ref="SJG69" si="31130">SJG60*$C$65*$C69</f>
        <v>0</v>
      </c>
      <c r="SJI69" s="825">
        <f t="shared" ref="SJI69" si="31131">SJI60*$C$65*$C69</f>
        <v>0</v>
      </c>
      <c r="SJK69" s="825">
        <f t="shared" ref="SJK69" si="31132">SJK60*$C$65*$C69</f>
        <v>0</v>
      </c>
      <c r="SJM69" s="825">
        <f t="shared" ref="SJM69" si="31133">SJM60*$C$65*$C69</f>
        <v>0</v>
      </c>
      <c r="SJO69" s="825">
        <f t="shared" ref="SJO69" si="31134">SJO60*$C$65*$C69</f>
        <v>0</v>
      </c>
      <c r="SJQ69" s="825">
        <f t="shared" ref="SJQ69" si="31135">SJQ60*$C$65*$C69</f>
        <v>0</v>
      </c>
      <c r="SJS69" s="825">
        <f t="shared" ref="SJS69" si="31136">SJS60*$C$65*$C69</f>
        <v>0</v>
      </c>
      <c r="SJU69" s="825">
        <f t="shared" ref="SJU69" si="31137">SJU60*$C$65*$C69</f>
        <v>0</v>
      </c>
      <c r="SJW69" s="825">
        <f t="shared" ref="SJW69" si="31138">SJW60*$C$65*$C69</f>
        <v>0</v>
      </c>
      <c r="SJY69" s="825">
        <f t="shared" ref="SJY69" si="31139">SJY60*$C$65*$C69</f>
        <v>0</v>
      </c>
      <c r="SKA69" s="825">
        <f t="shared" ref="SKA69" si="31140">SKA60*$C$65*$C69</f>
        <v>0</v>
      </c>
      <c r="SKC69" s="825">
        <f t="shared" ref="SKC69" si="31141">SKC60*$C$65*$C69</f>
        <v>0</v>
      </c>
      <c r="SKE69" s="825">
        <f t="shared" ref="SKE69" si="31142">SKE60*$C$65*$C69</f>
        <v>0</v>
      </c>
      <c r="SKG69" s="825">
        <f t="shared" ref="SKG69" si="31143">SKG60*$C$65*$C69</f>
        <v>0</v>
      </c>
      <c r="SKI69" s="825">
        <f t="shared" ref="SKI69" si="31144">SKI60*$C$65*$C69</f>
        <v>0</v>
      </c>
      <c r="SKK69" s="825">
        <f t="shared" ref="SKK69" si="31145">SKK60*$C$65*$C69</f>
        <v>0</v>
      </c>
      <c r="SKM69" s="825">
        <f t="shared" ref="SKM69" si="31146">SKM60*$C$65*$C69</f>
        <v>0</v>
      </c>
      <c r="SKO69" s="825">
        <f t="shared" ref="SKO69" si="31147">SKO60*$C$65*$C69</f>
        <v>0</v>
      </c>
      <c r="SKQ69" s="825">
        <f t="shared" ref="SKQ69" si="31148">SKQ60*$C$65*$C69</f>
        <v>0</v>
      </c>
      <c r="SKS69" s="825">
        <f t="shared" ref="SKS69" si="31149">SKS60*$C$65*$C69</f>
        <v>0</v>
      </c>
      <c r="SKU69" s="825">
        <f t="shared" ref="SKU69" si="31150">SKU60*$C$65*$C69</f>
        <v>0</v>
      </c>
      <c r="SKW69" s="825">
        <f t="shared" ref="SKW69" si="31151">SKW60*$C$65*$C69</f>
        <v>0</v>
      </c>
      <c r="SKY69" s="825">
        <f t="shared" ref="SKY69" si="31152">SKY60*$C$65*$C69</f>
        <v>0</v>
      </c>
      <c r="SLA69" s="825">
        <f t="shared" ref="SLA69" si="31153">SLA60*$C$65*$C69</f>
        <v>0</v>
      </c>
      <c r="SLC69" s="825">
        <f t="shared" ref="SLC69" si="31154">SLC60*$C$65*$C69</f>
        <v>0</v>
      </c>
      <c r="SLE69" s="825">
        <f t="shared" ref="SLE69" si="31155">SLE60*$C$65*$C69</f>
        <v>0</v>
      </c>
      <c r="SLG69" s="825">
        <f t="shared" ref="SLG69" si="31156">SLG60*$C$65*$C69</f>
        <v>0</v>
      </c>
      <c r="SLI69" s="825">
        <f t="shared" ref="SLI69" si="31157">SLI60*$C$65*$C69</f>
        <v>0</v>
      </c>
      <c r="SLK69" s="825">
        <f t="shared" ref="SLK69" si="31158">SLK60*$C$65*$C69</f>
        <v>0</v>
      </c>
      <c r="SLM69" s="825">
        <f t="shared" ref="SLM69" si="31159">SLM60*$C$65*$C69</f>
        <v>0</v>
      </c>
      <c r="SLO69" s="825">
        <f t="shared" ref="SLO69" si="31160">SLO60*$C$65*$C69</f>
        <v>0</v>
      </c>
      <c r="SLQ69" s="825">
        <f t="shared" ref="SLQ69" si="31161">SLQ60*$C$65*$C69</f>
        <v>0</v>
      </c>
      <c r="SLS69" s="825">
        <f t="shared" ref="SLS69" si="31162">SLS60*$C$65*$C69</f>
        <v>0</v>
      </c>
      <c r="SLU69" s="825">
        <f t="shared" ref="SLU69" si="31163">SLU60*$C$65*$C69</f>
        <v>0</v>
      </c>
      <c r="SLW69" s="825">
        <f t="shared" ref="SLW69" si="31164">SLW60*$C$65*$C69</f>
        <v>0</v>
      </c>
      <c r="SLY69" s="825">
        <f t="shared" ref="SLY69" si="31165">SLY60*$C$65*$C69</f>
        <v>0</v>
      </c>
      <c r="SMA69" s="825">
        <f t="shared" ref="SMA69" si="31166">SMA60*$C$65*$C69</f>
        <v>0</v>
      </c>
      <c r="SMC69" s="825">
        <f t="shared" ref="SMC69" si="31167">SMC60*$C$65*$C69</f>
        <v>0</v>
      </c>
      <c r="SME69" s="825">
        <f t="shared" ref="SME69" si="31168">SME60*$C$65*$C69</f>
        <v>0</v>
      </c>
      <c r="SMG69" s="825">
        <f t="shared" ref="SMG69" si="31169">SMG60*$C$65*$C69</f>
        <v>0</v>
      </c>
      <c r="SMI69" s="825">
        <f t="shared" ref="SMI69" si="31170">SMI60*$C$65*$C69</f>
        <v>0</v>
      </c>
      <c r="SMK69" s="825">
        <f t="shared" ref="SMK69" si="31171">SMK60*$C$65*$C69</f>
        <v>0</v>
      </c>
      <c r="SMM69" s="825">
        <f t="shared" ref="SMM69" si="31172">SMM60*$C$65*$C69</f>
        <v>0</v>
      </c>
      <c r="SMO69" s="825">
        <f t="shared" ref="SMO69" si="31173">SMO60*$C$65*$C69</f>
        <v>0</v>
      </c>
      <c r="SMQ69" s="825">
        <f t="shared" ref="SMQ69" si="31174">SMQ60*$C$65*$C69</f>
        <v>0</v>
      </c>
      <c r="SMS69" s="825">
        <f t="shared" ref="SMS69" si="31175">SMS60*$C$65*$C69</f>
        <v>0</v>
      </c>
      <c r="SMU69" s="825">
        <f t="shared" ref="SMU69" si="31176">SMU60*$C$65*$C69</f>
        <v>0</v>
      </c>
      <c r="SMW69" s="825">
        <f t="shared" ref="SMW69" si="31177">SMW60*$C$65*$C69</f>
        <v>0</v>
      </c>
      <c r="SMY69" s="825">
        <f t="shared" ref="SMY69" si="31178">SMY60*$C$65*$C69</f>
        <v>0</v>
      </c>
      <c r="SNA69" s="825">
        <f t="shared" ref="SNA69" si="31179">SNA60*$C$65*$C69</f>
        <v>0</v>
      </c>
      <c r="SNC69" s="825">
        <f t="shared" ref="SNC69" si="31180">SNC60*$C$65*$C69</f>
        <v>0</v>
      </c>
      <c r="SNE69" s="825">
        <f t="shared" ref="SNE69" si="31181">SNE60*$C$65*$C69</f>
        <v>0</v>
      </c>
      <c r="SNG69" s="825">
        <f t="shared" ref="SNG69" si="31182">SNG60*$C$65*$C69</f>
        <v>0</v>
      </c>
      <c r="SNI69" s="825">
        <f t="shared" ref="SNI69" si="31183">SNI60*$C$65*$C69</f>
        <v>0</v>
      </c>
      <c r="SNK69" s="825">
        <f t="shared" ref="SNK69" si="31184">SNK60*$C$65*$C69</f>
        <v>0</v>
      </c>
      <c r="SNM69" s="825">
        <f t="shared" ref="SNM69" si="31185">SNM60*$C$65*$C69</f>
        <v>0</v>
      </c>
      <c r="SNO69" s="825">
        <f t="shared" ref="SNO69" si="31186">SNO60*$C$65*$C69</f>
        <v>0</v>
      </c>
      <c r="SNQ69" s="825">
        <f t="shared" ref="SNQ69" si="31187">SNQ60*$C$65*$C69</f>
        <v>0</v>
      </c>
      <c r="SNS69" s="825">
        <f t="shared" ref="SNS69" si="31188">SNS60*$C$65*$C69</f>
        <v>0</v>
      </c>
      <c r="SNU69" s="825">
        <f t="shared" ref="SNU69" si="31189">SNU60*$C$65*$C69</f>
        <v>0</v>
      </c>
      <c r="SNW69" s="825">
        <f t="shared" ref="SNW69" si="31190">SNW60*$C$65*$C69</f>
        <v>0</v>
      </c>
      <c r="SNY69" s="825">
        <f t="shared" ref="SNY69" si="31191">SNY60*$C$65*$C69</f>
        <v>0</v>
      </c>
      <c r="SOA69" s="825">
        <f t="shared" ref="SOA69" si="31192">SOA60*$C$65*$C69</f>
        <v>0</v>
      </c>
      <c r="SOC69" s="825">
        <f t="shared" ref="SOC69" si="31193">SOC60*$C$65*$C69</f>
        <v>0</v>
      </c>
      <c r="SOE69" s="825">
        <f t="shared" ref="SOE69" si="31194">SOE60*$C$65*$C69</f>
        <v>0</v>
      </c>
      <c r="SOG69" s="825">
        <f t="shared" ref="SOG69" si="31195">SOG60*$C$65*$C69</f>
        <v>0</v>
      </c>
      <c r="SOI69" s="825">
        <f t="shared" ref="SOI69" si="31196">SOI60*$C$65*$C69</f>
        <v>0</v>
      </c>
      <c r="SOK69" s="825">
        <f t="shared" ref="SOK69" si="31197">SOK60*$C$65*$C69</f>
        <v>0</v>
      </c>
      <c r="SOM69" s="825">
        <f t="shared" ref="SOM69" si="31198">SOM60*$C$65*$C69</f>
        <v>0</v>
      </c>
      <c r="SOO69" s="825">
        <f t="shared" ref="SOO69" si="31199">SOO60*$C$65*$C69</f>
        <v>0</v>
      </c>
      <c r="SOQ69" s="825">
        <f t="shared" ref="SOQ69" si="31200">SOQ60*$C$65*$C69</f>
        <v>0</v>
      </c>
      <c r="SOS69" s="825">
        <f t="shared" ref="SOS69" si="31201">SOS60*$C$65*$C69</f>
        <v>0</v>
      </c>
      <c r="SOU69" s="825">
        <f t="shared" ref="SOU69" si="31202">SOU60*$C$65*$C69</f>
        <v>0</v>
      </c>
      <c r="SOW69" s="825">
        <f t="shared" ref="SOW69" si="31203">SOW60*$C$65*$C69</f>
        <v>0</v>
      </c>
      <c r="SOY69" s="825">
        <f t="shared" ref="SOY69" si="31204">SOY60*$C$65*$C69</f>
        <v>0</v>
      </c>
      <c r="SPA69" s="825">
        <f t="shared" ref="SPA69" si="31205">SPA60*$C$65*$C69</f>
        <v>0</v>
      </c>
      <c r="SPC69" s="825">
        <f t="shared" ref="SPC69" si="31206">SPC60*$C$65*$C69</f>
        <v>0</v>
      </c>
      <c r="SPE69" s="825">
        <f t="shared" ref="SPE69" si="31207">SPE60*$C$65*$C69</f>
        <v>0</v>
      </c>
      <c r="SPG69" s="825">
        <f t="shared" ref="SPG69" si="31208">SPG60*$C$65*$C69</f>
        <v>0</v>
      </c>
      <c r="SPI69" s="825">
        <f t="shared" ref="SPI69" si="31209">SPI60*$C$65*$C69</f>
        <v>0</v>
      </c>
      <c r="SPK69" s="825">
        <f t="shared" ref="SPK69" si="31210">SPK60*$C$65*$C69</f>
        <v>0</v>
      </c>
      <c r="SPM69" s="825">
        <f t="shared" ref="SPM69" si="31211">SPM60*$C$65*$C69</f>
        <v>0</v>
      </c>
      <c r="SPO69" s="825">
        <f t="shared" ref="SPO69" si="31212">SPO60*$C$65*$C69</f>
        <v>0</v>
      </c>
      <c r="SPQ69" s="825">
        <f t="shared" ref="SPQ69" si="31213">SPQ60*$C$65*$C69</f>
        <v>0</v>
      </c>
      <c r="SPS69" s="825">
        <f t="shared" ref="SPS69" si="31214">SPS60*$C$65*$C69</f>
        <v>0</v>
      </c>
      <c r="SPU69" s="825">
        <f t="shared" ref="SPU69" si="31215">SPU60*$C$65*$C69</f>
        <v>0</v>
      </c>
      <c r="SPW69" s="825">
        <f t="shared" ref="SPW69" si="31216">SPW60*$C$65*$C69</f>
        <v>0</v>
      </c>
      <c r="SPY69" s="825">
        <f t="shared" ref="SPY69" si="31217">SPY60*$C$65*$C69</f>
        <v>0</v>
      </c>
      <c r="SQA69" s="825">
        <f t="shared" ref="SQA69" si="31218">SQA60*$C$65*$C69</f>
        <v>0</v>
      </c>
      <c r="SQC69" s="825">
        <f t="shared" ref="SQC69" si="31219">SQC60*$C$65*$C69</f>
        <v>0</v>
      </c>
      <c r="SQE69" s="825">
        <f t="shared" ref="SQE69" si="31220">SQE60*$C$65*$C69</f>
        <v>0</v>
      </c>
      <c r="SQG69" s="825">
        <f t="shared" ref="SQG69" si="31221">SQG60*$C$65*$C69</f>
        <v>0</v>
      </c>
      <c r="SQI69" s="825">
        <f t="shared" ref="SQI69" si="31222">SQI60*$C$65*$C69</f>
        <v>0</v>
      </c>
      <c r="SQK69" s="825">
        <f t="shared" ref="SQK69" si="31223">SQK60*$C$65*$C69</f>
        <v>0</v>
      </c>
      <c r="SQM69" s="825">
        <f t="shared" ref="SQM69" si="31224">SQM60*$C$65*$C69</f>
        <v>0</v>
      </c>
      <c r="SQO69" s="825">
        <f t="shared" ref="SQO69" si="31225">SQO60*$C$65*$C69</f>
        <v>0</v>
      </c>
      <c r="SQQ69" s="825">
        <f t="shared" ref="SQQ69" si="31226">SQQ60*$C$65*$C69</f>
        <v>0</v>
      </c>
      <c r="SQS69" s="825">
        <f t="shared" ref="SQS69" si="31227">SQS60*$C$65*$C69</f>
        <v>0</v>
      </c>
      <c r="SQU69" s="825">
        <f t="shared" ref="SQU69" si="31228">SQU60*$C$65*$C69</f>
        <v>0</v>
      </c>
      <c r="SQW69" s="825">
        <f t="shared" ref="SQW69" si="31229">SQW60*$C$65*$C69</f>
        <v>0</v>
      </c>
      <c r="SQY69" s="825">
        <f t="shared" ref="SQY69" si="31230">SQY60*$C$65*$C69</f>
        <v>0</v>
      </c>
      <c r="SRA69" s="825">
        <f t="shared" ref="SRA69" si="31231">SRA60*$C$65*$C69</f>
        <v>0</v>
      </c>
      <c r="SRC69" s="825">
        <f t="shared" ref="SRC69" si="31232">SRC60*$C$65*$C69</f>
        <v>0</v>
      </c>
      <c r="SRE69" s="825">
        <f t="shared" ref="SRE69" si="31233">SRE60*$C$65*$C69</f>
        <v>0</v>
      </c>
      <c r="SRG69" s="825">
        <f t="shared" ref="SRG69" si="31234">SRG60*$C$65*$C69</f>
        <v>0</v>
      </c>
      <c r="SRI69" s="825">
        <f t="shared" ref="SRI69" si="31235">SRI60*$C$65*$C69</f>
        <v>0</v>
      </c>
      <c r="SRK69" s="825">
        <f t="shared" ref="SRK69" si="31236">SRK60*$C$65*$C69</f>
        <v>0</v>
      </c>
      <c r="SRM69" s="825">
        <f t="shared" ref="SRM69" si="31237">SRM60*$C$65*$C69</f>
        <v>0</v>
      </c>
      <c r="SRO69" s="825">
        <f t="shared" ref="SRO69" si="31238">SRO60*$C$65*$C69</f>
        <v>0</v>
      </c>
      <c r="SRQ69" s="825">
        <f t="shared" ref="SRQ69" si="31239">SRQ60*$C$65*$C69</f>
        <v>0</v>
      </c>
      <c r="SRS69" s="825">
        <f t="shared" ref="SRS69" si="31240">SRS60*$C$65*$C69</f>
        <v>0</v>
      </c>
      <c r="SRU69" s="825">
        <f t="shared" ref="SRU69" si="31241">SRU60*$C$65*$C69</f>
        <v>0</v>
      </c>
      <c r="SRW69" s="825">
        <f t="shared" ref="SRW69" si="31242">SRW60*$C$65*$C69</f>
        <v>0</v>
      </c>
      <c r="SRY69" s="825">
        <f t="shared" ref="SRY69" si="31243">SRY60*$C$65*$C69</f>
        <v>0</v>
      </c>
      <c r="SSA69" s="825">
        <f t="shared" ref="SSA69" si="31244">SSA60*$C$65*$C69</f>
        <v>0</v>
      </c>
      <c r="SSC69" s="825">
        <f t="shared" ref="SSC69" si="31245">SSC60*$C$65*$C69</f>
        <v>0</v>
      </c>
      <c r="SSE69" s="825">
        <f t="shared" ref="SSE69" si="31246">SSE60*$C$65*$C69</f>
        <v>0</v>
      </c>
      <c r="SSG69" s="825">
        <f t="shared" ref="SSG69" si="31247">SSG60*$C$65*$C69</f>
        <v>0</v>
      </c>
      <c r="SSI69" s="825">
        <f t="shared" ref="SSI69" si="31248">SSI60*$C$65*$C69</f>
        <v>0</v>
      </c>
      <c r="SSK69" s="825">
        <f t="shared" ref="SSK69" si="31249">SSK60*$C$65*$C69</f>
        <v>0</v>
      </c>
      <c r="SSM69" s="825">
        <f t="shared" ref="SSM69" si="31250">SSM60*$C$65*$C69</f>
        <v>0</v>
      </c>
      <c r="SSO69" s="825">
        <f t="shared" ref="SSO69" si="31251">SSO60*$C$65*$C69</f>
        <v>0</v>
      </c>
      <c r="SSQ69" s="825">
        <f t="shared" ref="SSQ69" si="31252">SSQ60*$C$65*$C69</f>
        <v>0</v>
      </c>
      <c r="SSS69" s="825">
        <f t="shared" ref="SSS69" si="31253">SSS60*$C$65*$C69</f>
        <v>0</v>
      </c>
      <c r="SSU69" s="825">
        <f t="shared" ref="SSU69" si="31254">SSU60*$C$65*$C69</f>
        <v>0</v>
      </c>
      <c r="SSW69" s="825">
        <f t="shared" ref="SSW69" si="31255">SSW60*$C$65*$C69</f>
        <v>0</v>
      </c>
      <c r="SSY69" s="825">
        <f t="shared" ref="SSY69" si="31256">SSY60*$C$65*$C69</f>
        <v>0</v>
      </c>
      <c r="STA69" s="825">
        <f t="shared" ref="STA69" si="31257">STA60*$C$65*$C69</f>
        <v>0</v>
      </c>
      <c r="STC69" s="825">
        <f t="shared" ref="STC69" si="31258">STC60*$C$65*$C69</f>
        <v>0</v>
      </c>
      <c r="STE69" s="825">
        <f t="shared" ref="STE69" si="31259">STE60*$C$65*$C69</f>
        <v>0</v>
      </c>
      <c r="STG69" s="825">
        <f t="shared" ref="STG69" si="31260">STG60*$C$65*$C69</f>
        <v>0</v>
      </c>
      <c r="STI69" s="825">
        <f t="shared" ref="STI69" si="31261">STI60*$C$65*$C69</f>
        <v>0</v>
      </c>
      <c r="STK69" s="825">
        <f t="shared" ref="STK69" si="31262">STK60*$C$65*$C69</f>
        <v>0</v>
      </c>
      <c r="STM69" s="825">
        <f t="shared" ref="STM69" si="31263">STM60*$C$65*$C69</f>
        <v>0</v>
      </c>
      <c r="STO69" s="825">
        <f t="shared" ref="STO69" si="31264">STO60*$C$65*$C69</f>
        <v>0</v>
      </c>
      <c r="STQ69" s="825">
        <f t="shared" ref="STQ69" si="31265">STQ60*$C$65*$C69</f>
        <v>0</v>
      </c>
      <c r="STS69" s="825">
        <f t="shared" ref="STS69" si="31266">STS60*$C$65*$C69</f>
        <v>0</v>
      </c>
      <c r="STU69" s="825">
        <f t="shared" ref="STU69" si="31267">STU60*$C$65*$C69</f>
        <v>0</v>
      </c>
      <c r="STW69" s="825">
        <f t="shared" ref="STW69" si="31268">STW60*$C$65*$C69</f>
        <v>0</v>
      </c>
      <c r="STY69" s="825">
        <f t="shared" ref="STY69" si="31269">STY60*$C$65*$C69</f>
        <v>0</v>
      </c>
      <c r="SUA69" s="825">
        <f t="shared" ref="SUA69" si="31270">SUA60*$C$65*$C69</f>
        <v>0</v>
      </c>
      <c r="SUC69" s="825">
        <f t="shared" ref="SUC69" si="31271">SUC60*$C$65*$C69</f>
        <v>0</v>
      </c>
      <c r="SUE69" s="825">
        <f t="shared" ref="SUE69" si="31272">SUE60*$C$65*$C69</f>
        <v>0</v>
      </c>
      <c r="SUG69" s="825">
        <f t="shared" ref="SUG69" si="31273">SUG60*$C$65*$C69</f>
        <v>0</v>
      </c>
      <c r="SUI69" s="825">
        <f t="shared" ref="SUI69" si="31274">SUI60*$C$65*$C69</f>
        <v>0</v>
      </c>
      <c r="SUK69" s="825">
        <f t="shared" ref="SUK69" si="31275">SUK60*$C$65*$C69</f>
        <v>0</v>
      </c>
      <c r="SUM69" s="825">
        <f t="shared" ref="SUM69" si="31276">SUM60*$C$65*$C69</f>
        <v>0</v>
      </c>
      <c r="SUO69" s="825">
        <f t="shared" ref="SUO69" si="31277">SUO60*$C$65*$C69</f>
        <v>0</v>
      </c>
      <c r="SUQ69" s="825">
        <f t="shared" ref="SUQ69" si="31278">SUQ60*$C$65*$C69</f>
        <v>0</v>
      </c>
      <c r="SUS69" s="825">
        <f t="shared" ref="SUS69" si="31279">SUS60*$C$65*$C69</f>
        <v>0</v>
      </c>
      <c r="SUU69" s="825">
        <f t="shared" ref="SUU69" si="31280">SUU60*$C$65*$C69</f>
        <v>0</v>
      </c>
      <c r="SUW69" s="825">
        <f t="shared" ref="SUW69" si="31281">SUW60*$C$65*$C69</f>
        <v>0</v>
      </c>
      <c r="SUY69" s="825">
        <f t="shared" ref="SUY69" si="31282">SUY60*$C$65*$C69</f>
        <v>0</v>
      </c>
      <c r="SVA69" s="825">
        <f t="shared" ref="SVA69" si="31283">SVA60*$C$65*$C69</f>
        <v>0</v>
      </c>
      <c r="SVC69" s="825">
        <f t="shared" ref="SVC69" si="31284">SVC60*$C$65*$C69</f>
        <v>0</v>
      </c>
      <c r="SVE69" s="825">
        <f t="shared" ref="SVE69" si="31285">SVE60*$C$65*$C69</f>
        <v>0</v>
      </c>
      <c r="SVG69" s="825">
        <f t="shared" ref="SVG69" si="31286">SVG60*$C$65*$C69</f>
        <v>0</v>
      </c>
      <c r="SVI69" s="825">
        <f t="shared" ref="SVI69" si="31287">SVI60*$C$65*$C69</f>
        <v>0</v>
      </c>
      <c r="SVK69" s="825">
        <f t="shared" ref="SVK69" si="31288">SVK60*$C$65*$C69</f>
        <v>0</v>
      </c>
      <c r="SVM69" s="825">
        <f t="shared" ref="SVM69" si="31289">SVM60*$C$65*$C69</f>
        <v>0</v>
      </c>
      <c r="SVO69" s="825">
        <f t="shared" ref="SVO69" si="31290">SVO60*$C$65*$C69</f>
        <v>0</v>
      </c>
      <c r="SVQ69" s="825">
        <f t="shared" ref="SVQ69" si="31291">SVQ60*$C$65*$C69</f>
        <v>0</v>
      </c>
      <c r="SVS69" s="825">
        <f t="shared" ref="SVS69" si="31292">SVS60*$C$65*$C69</f>
        <v>0</v>
      </c>
      <c r="SVU69" s="825">
        <f t="shared" ref="SVU69" si="31293">SVU60*$C$65*$C69</f>
        <v>0</v>
      </c>
      <c r="SVW69" s="825">
        <f t="shared" ref="SVW69" si="31294">SVW60*$C$65*$C69</f>
        <v>0</v>
      </c>
      <c r="SVY69" s="825">
        <f t="shared" ref="SVY69" si="31295">SVY60*$C$65*$C69</f>
        <v>0</v>
      </c>
      <c r="SWA69" s="825">
        <f t="shared" ref="SWA69" si="31296">SWA60*$C$65*$C69</f>
        <v>0</v>
      </c>
      <c r="SWC69" s="825">
        <f t="shared" ref="SWC69" si="31297">SWC60*$C$65*$C69</f>
        <v>0</v>
      </c>
      <c r="SWE69" s="825">
        <f t="shared" ref="SWE69" si="31298">SWE60*$C$65*$C69</f>
        <v>0</v>
      </c>
      <c r="SWG69" s="825">
        <f t="shared" ref="SWG69" si="31299">SWG60*$C$65*$C69</f>
        <v>0</v>
      </c>
      <c r="SWI69" s="825">
        <f t="shared" ref="SWI69" si="31300">SWI60*$C$65*$C69</f>
        <v>0</v>
      </c>
      <c r="SWK69" s="825">
        <f t="shared" ref="SWK69" si="31301">SWK60*$C$65*$C69</f>
        <v>0</v>
      </c>
      <c r="SWM69" s="825">
        <f t="shared" ref="SWM69" si="31302">SWM60*$C$65*$C69</f>
        <v>0</v>
      </c>
      <c r="SWO69" s="825">
        <f t="shared" ref="SWO69" si="31303">SWO60*$C$65*$C69</f>
        <v>0</v>
      </c>
      <c r="SWQ69" s="825">
        <f t="shared" ref="SWQ69" si="31304">SWQ60*$C$65*$C69</f>
        <v>0</v>
      </c>
      <c r="SWS69" s="825">
        <f t="shared" ref="SWS69" si="31305">SWS60*$C$65*$C69</f>
        <v>0</v>
      </c>
      <c r="SWU69" s="825">
        <f t="shared" ref="SWU69" si="31306">SWU60*$C$65*$C69</f>
        <v>0</v>
      </c>
      <c r="SWW69" s="825">
        <f t="shared" ref="SWW69" si="31307">SWW60*$C$65*$C69</f>
        <v>0</v>
      </c>
      <c r="SWY69" s="825">
        <f t="shared" ref="SWY69" si="31308">SWY60*$C$65*$C69</f>
        <v>0</v>
      </c>
      <c r="SXA69" s="825">
        <f t="shared" ref="SXA69" si="31309">SXA60*$C$65*$C69</f>
        <v>0</v>
      </c>
      <c r="SXC69" s="825">
        <f t="shared" ref="SXC69" si="31310">SXC60*$C$65*$C69</f>
        <v>0</v>
      </c>
      <c r="SXE69" s="825">
        <f t="shared" ref="SXE69" si="31311">SXE60*$C$65*$C69</f>
        <v>0</v>
      </c>
      <c r="SXG69" s="825">
        <f t="shared" ref="SXG69" si="31312">SXG60*$C$65*$C69</f>
        <v>0</v>
      </c>
      <c r="SXI69" s="825">
        <f t="shared" ref="SXI69" si="31313">SXI60*$C$65*$C69</f>
        <v>0</v>
      </c>
      <c r="SXK69" s="825">
        <f t="shared" ref="SXK69" si="31314">SXK60*$C$65*$C69</f>
        <v>0</v>
      </c>
      <c r="SXM69" s="825">
        <f t="shared" ref="SXM69" si="31315">SXM60*$C$65*$C69</f>
        <v>0</v>
      </c>
      <c r="SXO69" s="825">
        <f t="shared" ref="SXO69" si="31316">SXO60*$C$65*$C69</f>
        <v>0</v>
      </c>
      <c r="SXQ69" s="825">
        <f t="shared" ref="SXQ69" si="31317">SXQ60*$C$65*$C69</f>
        <v>0</v>
      </c>
      <c r="SXS69" s="825">
        <f t="shared" ref="SXS69" si="31318">SXS60*$C$65*$C69</f>
        <v>0</v>
      </c>
      <c r="SXU69" s="825">
        <f t="shared" ref="SXU69" si="31319">SXU60*$C$65*$C69</f>
        <v>0</v>
      </c>
      <c r="SXW69" s="825">
        <f t="shared" ref="SXW69" si="31320">SXW60*$C$65*$C69</f>
        <v>0</v>
      </c>
      <c r="SXY69" s="825">
        <f t="shared" ref="SXY69" si="31321">SXY60*$C$65*$C69</f>
        <v>0</v>
      </c>
      <c r="SYA69" s="825">
        <f t="shared" ref="SYA69" si="31322">SYA60*$C$65*$C69</f>
        <v>0</v>
      </c>
      <c r="SYC69" s="825">
        <f t="shared" ref="SYC69" si="31323">SYC60*$C$65*$C69</f>
        <v>0</v>
      </c>
      <c r="SYE69" s="825">
        <f t="shared" ref="SYE69" si="31324">SYE60*$C$65*$C69</f>
        <v>0</v>
      </c>
      <c r="SYG69" s="825">
        <f t="shared" ref="SYG69" si="31325">SYG60*$C$65*$C69</f>
        <v>0</v>
      </c>
      <c r="SYI69" s="825">
        <f t="shared" ref="SYI69" si="31326">SYI60*$C$65*$C69</f>
        <v>0</v>
      </c>
      <c r="SYK69" s="825">
        <f t="shared" ref="SYK69" si="31327">SYK60*$C$65*$C69</f>
        <v>0</v>
      </c>
      <c r="SYM69" s="825">
        <f t="shared" ref="SYM69" si="31328">SYM60*$C$65*$C69</f>
        <v>0</v>
      </c>
      <c r="SYO69" s="825">
        <f t="shared" ref="SYO69" si="31329">SYO60*$C$65*$C69</f>
        <v>0</v>
      </c>
      <c r="SYQ69" s="825">
        <f t="shared" ref="SYQ69" si="31330">SYQ60*$C$65*$C69</f>
        <v>0</v>
      </c>
      <c r="SYS69" s="825">
        <f t="shared" ref="SYS69" si="31331">SYS60*$C$65*$C69</f>
        <v>0</v>
      </c>
      <c r="SYU69" s="825">
        <f t="shared" ref="SYU69" si="31332">SYU60*$C$65*$C69</f>
        <v>0</v>
      </c>
      <c r="SYW69" s="825">
        <f t="shared" ref="SYW69" si="31333">SYW60*$C$65*$C69</f>
        <v>0</v>
      </c>
      <c r="SYY69" s="825">
        <f t="shared" ref="SYY69" si="31334">SYY60*$C$65*$C69</f>
        <v>0</v>
      </c>
      <c r="SZA69" s="825">
        <f t="shared" ref="SZA69" si="31335">SZA60*$C$65*$C69</f>
        <v>0</v>
      </c>
      <c r="SZC69" s="825">
        <f t="shared" ref="SZC69" si="31336">SZC60*$C$65*$C69</f>
        <v>0</v>
      </c>
      <c r="SZE69" s="825">
        <f t="shared" ref="SZE69" si="31337">SZE60*$C$65*$C69</f>
        <v>0</v>
      </c>
      <c r="SZG69" s="825">
        <f t="shared" ref="SZG69" si="31338">SZG60*$C$65*$C69</f>
        <v>0</v>
      </c>
      <c r="SZI69" s="825">
        <f t="shared" ref="SZI69" si="31339">SZI60*$C$65*$C69</f>
        <v>0</v>
      </c>
      <c r="SZK69" s="825">
        <f t="shared" ref="SZK69" si="31340">SZK60*$C$65*$C69</f>
        <v>0</v>
      </c>
      <c r="SZM69" s="825">
        <f t="shared" ref="SZM69" si="31341">SZM60*$C$65*$C69</f>
        <v>0</v>
      </c>
      <c r="SZO69" s="825">
        <f t="shared" ref="SZO69" si="31342">SZO60*$C$65*$C69</f>
        <v>0</v>
      </c>
      <c r="SZQ69" s="825">
        <f t="shared" ref="SZQ69" si="31343">SZQ60*$C$65*$C69</f>
        <v>0</v>
      </c>
      <c r="SZS69" s="825">
        <f t="shared" ref="SZS69" si="31344">SZS60*$C$65*$C69</f>
        <v>0</v>
      </c>
      <c r="SZU69" s="825">
        <f t="shared" ref="SZU69" si="31345">SZU60*$C$65*$C69</f>
        <v>0</v>
      </c>
      <c r="SZW69" s="825">
        <f t="shared" ref="SZW69" si="31346">SZW60*$C$65*$C69</f>
        <v>0</v>
      </c>
      <c r="SZY69" s="825">
        <f t="shared" ref="SZY69" si="31347">SZY60*$C$65*$C69</f>
        <v>0</v>
      </c>
      <c r="TAA69" s="825">
        <f t="shared" ref="TAA69" si="31348">TAA60*$C$65*$C69</f>
        <v>0</v>
      </c>
      <c r="TAC69" s="825">
        <f t="shared" ref="TAC69" si="31349">TAC60*$C$65*$C69</f>
        <v>0</v>
      </c>
      <c r="TAE69" s="825">
        <f t="shared" ref="TAE69" si="31350">TAE60*$C$65*$C69</f>
        <v>0</v>
      </c>
      <c r="TAG69" s="825">
        <f t="shared" ref="TAG69" si="31351">TAG60*$C$65*$C69</f>
        <v>0</v>
      </c>
      <c r="TAI69" s="825">
        <f t="shared" ref="TAI69" si="31352">TAI60*$C$65*$C69</f>
        <v>0</v>
      </c>
      <c r="TAK69" s="825">
        <f t="shared" ref="TAK69" si="31353">TAK60*$C$65*$C69</f>
        <v>0</v>
      </c>
      <c r="TAM69" s="825">
        <f t="shared" ref="TAM69" si="31354">TAM60*$C$65*$C69</f>
        <v>0</v>
      </c>
      <c r="TAO69" s="825">
        <f t="shared" ref="TAO69" si="31355">TAO60*$C$65*$C69</f>
        <v>0</v>
      </c>
      <c r="TAQ69" s="825">
        <f t="shared" ref="TAQ69" si="31356">TAQ60*$C$65*$C69</f>
        <v>0</v>
      </c>
      <c r="TAS69" s="825">
        <f t="shared" ref="TAS69" si="31357">TAS60*$C$65*$C69</f>
        <v>0</v>
      </c>
      <c r="TAU69" s="825">
        <f t="shared" ref="TAU69" si="31358">TAU60*$C$65*$C69</f>
        <v>0</v>
      </c>
      <c r="TAW69" s="825">
        <f t="shared" ref="TAW69" si="31359">TAW60*$C$65*$C69</f>
        <v>0</v>
      </c>
      <c r="TAY69" s="825">
        <f t="shared" ref="TAY69" si="31360">TAY60*$C$65*$C69</f>
        <v>0</v>
      </c>
      <c r="TBA69" s="825">
        <f t="shared" ref="TBA69" si="31361">TBA60*$C$65*$C69</f>
        <v>0</v>
      </c>
      <c r="TBC69" s="825">
        <f t="shared" ref="TBC69" si="31362">TBC60*$C$65*$C69</f>
        <v>0</v>
      </c>
      <c r="TBE69" s="825">
        <f t="shared" ref="TBE69" si="31363">TBE60*$C$65*$C69</f>
        <v>0</v>
      </c>
      <c r="TBG69" s="825">
        <f t="shared" ref="TBG69" si="31364">TBG60*$C$65*$C69</f>
        <v>0</v>
      </c>
      <c r="TBI69" s="825">
        <f t="shared" ref="TBI69" si="31365">TBI60*$C$65*$C69</f>
        <v>0</v>
      </c>
      <c r="TBK69" s="825">
        <f t="shared" ref="TBK69" si="31366">TBK60*$C$65*$C69</f>
        <v>0</v>
      </c>
      <c r="TBM69" s="825">
        <f t="shared" ref="TBM69" si="31367">TBM60*$C$65*$C69</f>
        <v>0</v>
      </c>
      <c r="TBO69" s="825">
        <f t="shared" ref="TBO69" si="31368">TBO60*$C$65*$C69</f>
        <v>0</v>
      </c>
      <c r="TBQ69" s="825">
        <f t="shared" ref="TBQ69" si="31369">TBQ60*$C$65*$C69</f>
        <v>0</v>
      </c>
      <c r="TBS69" s="825">
        <f t="shared" ref="TBS69" si="31370">TBS60*$C$65*$C69</f>
        <v>0</v>
      </c>
      <c r="TBU69" s="825">
        <f t="shared" ref="TBU69" si="31371">TBU60*$C$65*$C69</f>
        <v>0</v>
      </c>
      <c r="TBW69" s="825">
        <f t="shared" ref="TBW69" si="31372">TBW60*$C$65*$C69</f>
        <v>0</v>
      </c>
      <c r="TBY69" s="825">
        <f t="shared" ref="TBY69" si="31373">TBY60*$C$65*$C69</f>
        <v>0</v>
      </c>
      <c r="TCA69" s="825">
        <f t="shared" ref="TCA69" si="31374">TCA60*$C$65*$C69</f>
        <v>0</v>
      </c>
      <c r="TCC69" s="825">
        <f t="shared" ref="TCC69" si="31375">TCC60*$C$65*$C69</f>
        <v>0</v>
      </c>
      <c r="TCE69" s="825">
        <f t="shared" ref="TCE69" si="31376">TCE60*$C$65*$C69</f>
        <v>0</v>
      </c>
      <c r="TCG69" s="825">
        <f t="shared" ref="TCG69" si="31377">TCG60*$C$65*$C69</f>
        <v>0</v>
      </c>
      <c r="TCI69" s="825">
        <f t="shared" ref="TCI69" si="31378">TCI60*$C$65*$C69</f>
        <v>0</v>
      </c>
      <c r="TCK69" s="825">
        <f t="shared" ref="TCK69" si="31379">TCK60*$C$65*$C69</f>
        <v>0</v>
      </c>
      <c r="TCM69" s="825">
        <f t="shared" ref="TCM69" si="31380">TCM60*$C$65*$C69</f>
        <v>0</v>
      </c>
      <c r="TCO69" s="825">
        <f t="shared" ref="TCO69" si="31381">TCO60*$C$65*$C69</f>
        <v>0</v>
      </c>
      <c r="TCQ69" s="825">
        <f t="shared" ref="TCQ69" si="31382">TCQ60*$C$65*$C69</f>
        <v>0</v>
      </c>
      <c r="TCS69" s="825">
        <f t="shared" ref="TCS69" si="31383">TCS60*$C$65*$C69</f>
        <v>0</v>
      </c>
      <c r="TCU69" s="825">
        <f t="shared" ref="TCU69" si="31384">TCU60*$C$65*$C69</f>
        <v>0</v>
      </c>
      <c r="TCW69" s="825">
        <f t="shared" ref="TCW69" si="31385">TCW60*$C$65*$C69</f>
        <v>0</v>
      </c>
      <c r="TCY69" s="825">
        <f t="shared" ref="TCY69" si="31386">TCY60*$C$65*$C69</f>
        <v>0</v>
      </c>
      <c r="TDA69" s="825">
        <f t="shared" ref="TDA69" si="31387">TDA60*$C$65*$C69</f>
        <v>0</v>
      </c>
      <c r="TDC69" s="825">
        <f t="shared" ref="TDC69" si="31388">TDC60*$C$65*$C69</f>
        <v>0</v>
      </c>
      <c r="TDE69" s="825">
        <f t="shared" ref="TDE69" si="31389">TDE60*$C$65*$C69</f>
        <v>0</v>
      </c>
      <c r="TDG69" s="825">
        <f t="shared" ref="TDG69" si="31390">TDG60*$C$65*$C69</f>
        <v>0</v>
      </c>
      <c r="TDI69" s="825">
        <f t="shared" ref="TDI69" si="31391">TDI60*$C$65*$C69</f>
        <v>0</v>
      </c>
      <c r="TDK69" s="825">
        <f t="shared" ref="TDK69" si="31392">TDK60*$C$65*$C69</f>
        <v>0</v>
      </c>
      <c r="TDM69" s="825">
        <f t="shared" ref="TDM69" si="31393">TDM60*$C$65*$C69</f>
        <v>0</v>
      </c>
      <c r="TDO69" s="825">
        <f t="shared" ref="TDO69" si="31394">TDO60*$C$65*$C69</f>
        <v>0</v>
      </c>
      <c r="TDQ69" s="825">
        <f t="shared" ref="TDQ69" si="31395">TDQ60*$C$65*$C69</f>
        <v>0</v>
      </c>
      <c r="TDS69" s="825">
        <f t="shared" ref="TDS69" si="31396">TDS60*$C$65*$C69</f>
        <v>0</v>
      </c>
      <c r="TDU69" s="825">
        <f t="shared" ref="TDU69" si="31397">TDU60*$C$65*$C69</f>
        <v>0</v>
      </c>
      <c r="TDW69" s="825">
        <f t="shared" ref="TDW69" si="31398">TDW60*$C$65*$C69</f>
        <v>0</v>
      </c>
      <c r="TDY69" s="825">
        <f t="shared" ref="TDY69" si="31399">TDY60*$C$65*$C69</f>
        <v>0</v>
      </c>
      <c r="TEA69" s="825">
        <f t="shared" ref="TEA69" si="31400">TEA60*$C$65*$C69</f>
        <v>0</v>
      </c>
      <c r="TEC69" s="825">
        <f t="shared" ref="TEC69" si="31401">TEC60*$C$65*$C69</f>
        <v>0</v>
      </c>
      <c r="TEE69" s="825">
        <f t="shared" ref="TEE69" si="31402">TEE60*$C$65*$C69</f>
        <v>0</v>
      </c>
      <c r="TEG69" s="825">
        <f t="shared" ref="TEG69" si="31403">TEG60*$C$65*$C69</f>
        <v>0</v>
      </c>
      <c r="TEI69" s="825">
        <f t="shared" ref="TEI69" si="31404">TEI60*$C$65*$C69</f>
        <v>0</v>
      </c>
      <c r="TEK69" s="825">
        <f t="shared" ref="TEK69" si="31405">TEK60*$C$65*$C69</f>
        <v>0</v>
      </c>
      <c r="TEM69" s="825">
        <f t="shared" ref="TEM69" si="31406">TEM60*$C$65*$C69</f>
        <v>0</v>
      </c>
      <c r="TEO69" s="825">
        <f t="shared" ref="TEO69" si="31407">TEO60*$C$65*$C69</f>
        <v>0</v>
      </c>
      <c r="TEQ69" s="825">
        <f t="shared" ref="TEQ69" si="31408">TEQ60*$C$65*$C69</f>
        <v>0</v>
      </c>
      <c r="TES69" s="825">
        <f t="shared" ref="TES69" si="31409">TES60*$C$65*$C69</f>
        <v>0</v>
      </c>
      <c r="TEU69" s="825">
        <f t="shared" ref="TEU69" si="31410">TEU60*$C$65*$C69</f>
        <v>0</v>
      </c>
      <c r="TEW69" s="825">
        <f t="shared" ref="TEW69" si="31411">TEW60*$C$65*$C69</f>
        <v>0</v>
      </c>
      <c r="TEY69" s="825">
        <f t="shared" ref="TEY69" si="31412">TEY60*$C$65*$C69</f>
        <v>0</v>
      </c>
      <c r="TFA69" s="825">
        <f t="shared" ref="TFA69" si="31413">TFA60*$C$65*$C69</f>
        <v>0</v>
      </c>
      <c r="TFC69" s="825">
        <f t="shared" ref="TFC69" si="31414">TFC60*$C$65*$C69</f>
        <v>0</v>
      </c>
      <c r="TFE69" s="825">
        <f t="shared" ref="TFE69" si="31415">TFE60*$C$65*$C69</f>
        <v>0</v>
      </c>
      <c r="TFG69" s="825">
        <f t="shared" ref="TFG69" si="31416">TFG60*$C$65*$C69</f>
        <v>0</v>
      </c>
      <c r="TFI69" s="825">
        <f t="shared" ref="TFI69" si="31417">TFI60*$C$65*$C69</f>
        <v>0</v>
      </c>
      <c r="TFK69" s="825">
        <f t="shared" ref="TFK69" si="31418">TFK60*$C$65*$C69</f>
        <v>0</v>
      </c>
      <c r="TFM69" s="825">
        <f t="shared" ref="TFM69" si="31419">TFM60*$C$65*$C69</f>
        <v>0</v>
      </c>
      <c r="TFO69" s="825">
        <f t="shared" ref="TFO69" si="31420">TFO60*$C$65*$C69</f>
        <v>0</v>
      </c>
      <c r="TFQ69" s="825">
        <f t="shared" ref="TFQ69" si="31421">TFQ60*$C$65*$C69</f>
        <v>0</v>
      </c>
      <c r="TFS69" s="825">
        <f t="shared" ref="TFS69" si="31422">TFS60*$C$65*$C69</f>
        <v>0</v>
      </c>
      <c r="TFU69" s="825">
        <f t="shared" ref="TFU69" si="31423">TFU60*$C$65*$C69</f>
        <v>0</v>
      </c>
      <c r="TFW69" s="825">
        <f t="shared" ref="TFW69" si="31424">TFW60*$C$65*$C69</f>
        <v>0</v>
      </c>
      <c r="TFY69" s="825">
        <f t="shared" ref="TFY69" si="31425">TFY60*$C$65*$C69</f>
        <v>0</v>
      </c>
      <c r="TGA69" s="825">
        <f t="shared" ref="TGA69" si="31426">TGA60*$C$65*$C69</f>
        <v>0</v>
      </c>
      <c r="TGC69" s="825">
        <f t="shared" ref="TGC69" si="31427">TGC60*$C$65*$C69</f>
        <v>0</v>
      </c>
      <c r="TGE69" s="825">
        <f t="shared" ref="TGE69" si="31428">TGE60*$C$65*$C69</f>
        <v>0</v>
      </c>
      <c r="TGG69" s="825">
        <f t="shared" ref="TGG69" si="31429">TGG60*$C$65*$C69</f>
        <v>0</v>
      </c>
      <c r="TGI69" s="825">
        <f t="shared" ref="TGI69" si="31430">TGI60*$C$65*$C69</f>
        <v>0</v>
      </c>
      <c r="TGK69" s="825">
        <f t="shared" ref="TGK69" si="31431">TGK60*$C$65*$C69</f>
        <v>0</v>
      </c>
      <c r="TGM69" s="825">
        <f t="shared" ref="TGM69" si="31432">TGM60*$C$65*$C69</f>
        <v>0</v>
      </c>
      <c r="TGO69" s="825">
        <f t="shared" ref="TGO69" si="31433">TGO60*$C$65*$C69</f>
        <v>0</v>
      </c>
      <c r="TGQ69" s="825">
        <f t="shared" ref="TGQ69" si="31434">TGQ60*$C$65*$C69</f>
        <v>0</v>
      </c>
      <c r="TGS69" s="825">
        <f t="shared" ref="TGS69" si="31435">TGS60*$C$65*$C69</f>
        <v>0</v>
      </c>
      <c r="TGU69" s="825">
        <f t="shared" ref="TGU69" si="31436">TGU60*$C$65*$C69</f>
        <v>0</v>
      </c>
      <c r="TGW69" s="825">
        <f t="shared" ref="TGW69" si="31437">TGW60*$C$65*$C69</f>
        <v>0</v>
      </c>
      <c r="TGY69" s="825">
        <f t="shared" ref="TGY69" si="31438">TGY60*$C$65*$C69</f>
        <v>0</v>
      </c>
      <c r="THA69" s="825">
        <f t="shared" ref="THA69" si="31439">THA60*$C$65*$C69</f>
        <v>0</v>
      </c>
      <c r="THC69" s="825">
        <f t="shared" ref="THC69" si="31440">THC60*$C$65*$C69</f>
        <v>0</v>
      </c>
      <c r="THE69" s="825">
        <f t="shared" ref="THE69" si="31441">THE60*$C$65*$C69</f>
        <v>0</v>
      </c>
      <c r="THG69" s="825">
        <f t="shared" ref="THG69" si="31442">THG60*$C$65*$C69</f>
        <v>0</v>
      </c>
      <c r="THI69" s="825">
        <f t="shared" ref="THI69" si="31443">THI60*$C$65*$C69</f>
        <v>0</v>
      </c>
      <c r="THK69" s="825">
        <f t="shared" ref="THK69" si="31444">THK60*$C$65*$C69</f>
        <v>0</v>
      </c>
      <c r="THM69" s="825">
        <f t="shared" ref="THM69" si="31445">THM60*$C$65*$C69</f>
        <v>0</v>
      </c>
      <c r="THO69" s="825">
        <f t="shared" ref="THO69" si="31446">THO60*$C$65*$C69</f>
        <v>0</v>
      </c>
      <c r="THQ69" s="825">
        <f t="shared" ref="THQ69" si="31447">THQ60*$C$65*$C69</f>
        <v>0</v>
      </c>
      <c r="THS69" s="825">
        <f t="shared" ref="THS69" si="31448">THS60*$C$65*$C69</f>
        <v>0</v>
      </c>
      <c r="THU69" s="825">
        <f t="shared" ref="THU69" si="31449">THU60*$C$65*$C69</f>
        <v>0</v>
      </c>
      <c r="THW69" s="825">
        <f t="shared" ref="THW69" si="31450">THW60*$C$65*$C69</f>
        <v>0</v>
      </c>
      <c r="THY69" s="825">
        <f t="shared" ref="THY69" si="31451">THY60*$C$65*$C69</f>
        <v>0</v>
      </c>
      <c r="TIA69" s="825">
        <f t="shared" ref="TIA69" si="31452">TIA60*$C$65*$C69</f>
        <v>0</v>
      </c>
      <c r="TIC69" s="825">
        <f t="shared" ref="TIC69" si="31453">TIC60*$C$65*$C69</f>
        <v>0</v>
      </c>
      <c r="TIE69" s="825">
        <f t="shared" ref="TIE69" si="31454">TIE60*$C$65*$C69</f>
        <v>0</v>
      </c>
      <c r="TIG69" s="825">
        <f t="shared" ref="TIG69" si="31455">TIG60*$C$65*$C69</f>
        <v>0</v>
      </c>
      <c r="TII69" s="825">
        <f t="shared" ref="TII69" si="31456">TII60*$C$65*$C69</f>
        <v>0</v>
      </c>
      <c r="TIK69" s="825">
        <f t="shared" ref="TIK69" si="31457">TIK60*$C$65*$C69</f>
        <v>0</v>
      </c>
      <c r="TIM69" s="825">
        <f t="shared" ref="TIM69" si="31458">TIM60*$C$65*$C69</f>
        <v>0</v>
      </c>
      <c r="TIO69" s="825">
        <f t="shared" ref="TIO69" si="31459">TIO60*$C$65*$C69</f>
        <v>0</v>
      </c>
      <c r="TIQ69" s="825">
        <f t="shared" ref="TIQ69" si="31460">TIQ60*$C$65*$C69</f>
        <v>0</v>
      </c>
      <c r="TIS69" s="825">
        <f t="shared" ref="TIS69" si="31461">TIS60*$C$65*$C69</f>
        <v>0</v>
      </c>
      <c r="TIU69" s="825">
        <f t="shared" ref="TIU69" si="31462">TIU60*$C$65*$C69</f>
        <v>0</v>
      </c>
      <c r="TIW69" s="825">
        <f t="shared" ref="TIW69" si="31463">TIW60*$C$65*$C69</f>
        <v>0</v>
      </c>
      <c r="TIY69" s="825">
        <f t="shared" ref="TIY69" si="31464">TIY60*$C$65*$C69</f>
        <v>0</v>
      </c>
      <c r="TJA69" s="825">
        <f t="shared" ref="TJA69" si="31465">TJA60*$C$65*$C69</f>
        <v>0</v>
      </c>
      <c r="TJC69" s="825">
        <f t="shared" ref="TJC69" si="31466">TJC60*$C$65*$C69</f>
        <v>0</v>
      </c>
      <c r="TJE69" s="825">
        <f t="shared" ref="TJE69" si="31467">TJE60*$C$65*$C69</f>
        <v>0</v>
      </c>
      <c r="TJG69" s="825">
        <f t="shared" ref="TJG69" si="31468">TJG60*$C$65*$C69</f>
        <v>0</v>
      </c>
      <c r="TJI69" s="825">
        <f t="shared" ref="TJI69" si="31469">TJI60*$C$65*$C69</f>
        <v>0</v>
      </c>
      <c r="TJK69" s="825">
        <f t="shared" ref="TJK69" si="31470">TJK60*$C$65*$C69</f>
        <v>0</v>
      </c>
      <c r="TJM69" s="825">
        <f t="shared" ref="TJM69" si="31471">TJM60*$C$65*$C69</f>
        <v>0</v>
      </c>
      <c r="TJO69" s="825">
        <f t="shared" ref="TJO69" si="31472">TJO60*$C$65*$C69</f>
        <v>0</v>
      </c>
      <c r="TJQ69" s="825">
        <f t="shared" ref="TJQ69" si="31473">TJQ60*$C$65*$C69</f>
        <v>0</v>
      </c>
      <c r="TJS69" s="825">
        <f t="shared" ref="TJS69" si="31474">TJS60*$C$65*$C69</f>
        <v>0</v>
      </c>
      <c r="TJU69" s="825">
        <f t="shared" ref="TJU69" si="31475">TJU60*$C$65*$C69</f>
        <v>0</v>
      </c>
      <c r="TJW69" s="825">
        <f t="shared" ref="TJW69" si="31476">TJW60*$C$65*$C69</f>
        <v>0</v>
      </c>
      <c r="TJY69" s="825">
        <f t="shared" ref="TJY69" si="31477">TJY60*$C$65*$C69</f>
        <v>0</v>
      </c>
      <c r="TKA69" s="825">
        <f t="shared" ref="TKA69" si="31478">TKA60*$C$65*$C69</f>
        <v>0</v>
      </c>
      <c r="TKC69" s="825">
        <f t="shared" ref="TKC69" si="31479">TKC60*$C$65*$C69</f>
        <v>0</v>
      </c>
      <c r="TKE69" s="825">
        <f t="shared" ref="TKE69" si="31480">TKE60*$C$65*$C69</f>
        <v>0</v>
      </c>
      <c r="TKG69" s="825">
        <f t="shared" ref="TKG69" si="31481">TKG60*$C$65*$C69</f>
        <v>0</v>
      </c>
      <c r="TKI69" s="825">
        <f t="shared" ref="TKI69" si="31482">TKI60*$C$65*$C69</f>
        <v>0</v>
      </c>
      <c r="TKK69" s="825">
        <f t="shared" ref="TKK69" si="31483">TKK60*$C$65*$C69</f>
        <v>0</v>
      </c>
      <c r="TKM69" s="825">
        <f t="shared" ref="TKM69" si="31484">TKM60*$C$65*$C69</f>
        <v>0</v>
      </c>
      <c r="TKO69" s="825">
        <f t="shared" ref="TKO69" si="31485">TKO60*$C$65*$C69</f>
        <v>0</v>
      </c>
      <c r="TKQ69" s="825">
        <f t="shared" ref="TKQ69" si="31486">TKQ60*$C$65*$C69</f>
        <v>0</v>
      </c>
      <c r="TKS69" s="825">
        <f t="shared" ref="TKS69" si="31487">TKS60*$C$65*$C69</f>
        <v>0</v>
      </c>
      <c r="TKU69" s="825">
        <f t="shared" ref="TKU69" si="31488">TKU60*$C$65*$C69</f>
        <v>0</v>
      </c>
      <c r="TKW69" s="825">
        <f t="shared" ref="TKW69" si="31489">TKW60*$C$65*$C69</f>
        <v>0</v>
      </c>
      <c r="TKY69" s="825">
        <f t="shared" ref="TKY69" si="31490">TKY60*$C$65*$C69</f>
        <v>0</v>
      </c>
      <c r="TLA69" s="825">
        <f t="shared" ref="TLA69" si="31491">TLA60*$C$65*$C69</f>
        <v>0</v>
      </c>
      <c r="TLC69" s="825">
        <f t="shared" ref="TLC69" si="31492">TLC60*$C$65*$C69</f>
        <v>0</v>
      </c>
      <c r="TLE69" s="825">
        <f t="shared" ref="TLE69" si="31493">TLE60*$C$65*$C69</f>
        <v>0</v>
      </c>
      <c r="TLG69" s="825">
        <f t="shared" ref="TLG69" si="31494">TLG60*$C$65*$C69</f>
        <v>0</v>
      </c>
      <c r="TLI69" s="825">
        <f t="shared" ref="TLI69" si="31495">TLI60*$C$65*$C69</f>
        <v>0</v>
      </c>
      <c r="TLK69" s="825">
        <f t="shared" ref="TLK69" si="31496">TLK60*$C$65*$C69</f>
        <v>0</v>
      </c>
      <c r="TLM69" s="825">
        <f t="shared" ref="TLM69" si="31497">TLM60*$C$65*$C69</f>
        <v>0</v>
      </c>
      <c r="TLO69" s="825">
        <f t="shared" ref="TLO69" si="31498">TLO60*$C$65*$C69</f>
        <v>0</v>
      </c>
      <c r="TLQ69" s="825">
        <f t="shared" ref="TLQ69" si="31499">TLQ60*$C$65*$C69</f>
        <v>0</v>
      </c>
      <c r="TLS69" s="825">
        <f t="shared" ref="TLS69" si="31500">TLS60*$C$65*$C69</f>
        <v>0</v>
      </c>
      <c r="TLU69" s="825">
        <f t="shared" ref="TLU69" si="31501">TLU60*$C$65*$C69</f>
        <v>0</v>
      </c>
      <c r="TLW69" s="825">
        <f t="shared" ref="TLW69" si="31502">TLW60*$C$65*$C69</f>
        <v>0</v>
      </c>
      <c r="TLY69" s="825">
        <f t="shared" ref="TLY69" si="31503">TLY60*$C$65*$C69</f>
        <v>0</v>
      </c>
      <c r="TMA69" s="825">
        <f t="shared" ref="TMA69" si="31504">TMA60*$C$65*$C69</f>
        <v>0</v>
      </c>
      <c r="TMC69" s="825">
        <f t="shared" ref="TMC69" si="31505">TMC60*$C$65*$C69</f>
        <v>0</v>
      </c>
      <c r="TME69" s="825">
        <f t="shared" ref="TME69" si="31506">TME60*$C$65*$C69</f>
        <v>0</v>
      </c>
      <c r="TMG69" s="825">
        <f t="shared" ref="TMG69" si="31507">TMG60*$C$65*$C69</f>
        <v>0</v>
      </c>
      <c r="TMI69" s="825">
        <f t="shared" ref="TMI69" si="31508">TMI60*$C$65*$C69</f>
        <v>0</v>
      </c>
      <c r="TMK69" s="825">
        <f t="shared" ref="TMK69" si="31509">TMK60*$C$65*$C69</f>
        <v>0</v>
      </c>
      <c r="TMM69" s="825">
        <f t="shared" ref="TMM69" si="31510">TMM60*$C$65*$C69</f>
        <v>0</v>
      </c>
      <c r="TMO69" s="825">
        <f t="shared" ref="TMO69" si="31511">TMO60*$C$65*$C69</f>
        <v>0</v>
      </c>
      <c r="TMQ69" s="825">
        <f t="shared" ref="TMQ69" si="31512">TMQ60*$C$65*$C69</f>
        <v>0</v>
      </c>
      <c r="TMS69" s="825">
        <f t="shared" ref="TMS69" si="31513">TMS60*$C$65*$C69</f>
        <v>0</v>
      </c>
      <c r="TMU69" s="825">
        <f t="shared" ref="TMU69" si="31514">TMU60*$C$65*$C69</f>
        <v>0</v>
      </c>
      <c r="TMW69" s="825">
        <f t="shared" ref="TMW69" si="31515">TMW60*$C$65*$C69</f>
        <v>0</v>
      </c>
      <c r="TMY69" s="825">
        <f t="shared" ref="TMY69" si="31516">TMY60*$C$65*$C69</f>
        <v>0</v>
      </c>
      <c r="TNA69" s="825">
        <f t="shared" ref="TNA69" si="31517">TNA60*$C$65*$C69</f>
        <v>0</v>
      </c>
      <c r="TNC69" s="825">
        <f t="shared" ref="TNC69" si="31518">TNC60*$C$65*$C69</f>
        <v>0</v>
      </c>
      <c r="TNE69" s="825">
        <f t="shared" ref="TNE69" si="31519">TNE60*$C$65*$C69</f>
        <v>0</v>
      </c>
      <c r="TNG69" s="825">
        <f t="shared" ref="TNG69" si="31520">TNG60*$C$65*$C69</f>
        <v>0</v>
      </c>
      <c r="TNI69" s="825">
        <f t="shared" ref="TNI69" si="31521">TNI60*$C$65*$C69</f>
        <v>0</v>
      </c>
      <c r="TNK69" s="825">
        <f t="shared" ref="TNK69" si="31522">TNK60*$C$65*$C69</f>
        <v>0</v>
      </c>
      <c r="TNM69" s="825">
        <f t="shared" ref="TNM69" si="31523">TNM60*$C$65*$C69</f>
        <v>0</v>
      </c>
      <c r="TNO69" s="825">
        <f t="shared" ref="TNO69" si="31524">TNO60*$C$65*$C69</f>
        <v>0</v>
      </c>
      <c r="TNQ69" s="825">
        <f t="shared" ref="TNQ69" si="31525">TNQ60*$C$65*$C69</f>
        <v>0</v>
      </c>
      <c r="TNS69" s="825">
        <f t="shared" ref="TNS69" si="31526">TNS60*$C$65*$C69</f>
        <v>0</v>
      </c>
      <c r="TNU69" s="825">
        <f t="shared" ref="TNU69" si="31527">TNU60*$C$65*$C69</f>
        <v>0</v>
      </c>
      <c r="TNW69" s="825">
        <f t="shared" ref="TNW69" si="31528">TNW60*$C$65*$C69</f>
        <v>0</v>
      </c>
      <c r="TNY69" s="825">
        <f t="shared" ref="TNY69" si="31529">TNY60*$C$65*$C69</f>
        <v>0</v>
      </c>
      <c r="TOA69" s="825">
        <f t="shared" ref="TOA69" si="31530">TOA60*$C$65*$C69</f>
        <v>0</v>
      </c>
      <c r="TOC69" s="825">
        <f t="shared" ref="TOC69" si="31531">TOC60*$C$65*$C69</f>
        <v>0</v>
      </c>
      <c r="TOE69" s="825">
        <f t="shared" ref="TOE69" si="31532">TOE60*$C$65*$C69</f>
        <v>0</v>
      </c>
      <c r="TOG69" s="825">
        <f t="shared" ref="TOG69" si="31533">TOG60*$C$65*$C69</f>
        <v>0</v>
      </c>
      <c r="TOI69" s="825">
        <f t="shared" ref="TOI69" si="31534">TOI60*$C$65*$C69</f>
        <v>0</v>
      </c>
      <c r="TOK69" s="825">
        <f t="shared" ref="TOK69" si="31535">TOK60*$C$65*$C69</f>
        <v>0</v>
      </c>
      <c r="TOM69" s="825">
        <f t="shared" ref="TOM69" si="31536">TOM60*$C$65*$C69</f>
        <v>0</v>
      </c>
      <c r="TOO69" s="825">
        <f t="shared" ref="TOO69" si="31537">TOO60*$C$65*$C69</f>
        <v>0</v>
      </c>
      <c r="TOQ69" s="825">
        <f t="shared" ref="TOQ69" si="31538">TOQ60*$C$65*$C69</f>
        <v>0</v>
      </c>
      <c r="TOS69" s="825">
        <f t="shared" ref="TOS69" si="31539">TOS60*$C$65*$C69</f>
        <v>0</v>
      </c>
      <c r="TOU69" s="825">
        <f t="shared" ref="TOU69" si="31540">TOU60*$C$65*$C69</f>
        <v>0</v>
      </c>
      <c r="TOW69" s="825">
        <f t="shared" ref="TOW69" si="31541">TOW60*$C$65*$C69</f>
        <v>0</v>
      </c>
      <c r="TOY69" s="825">
        <f t="shared" ref="TOY69" si="31542">TOY60*$C$65*$C69</f>
        <v>0</v>
      </c>
      <c r="TPA69" s="825">
        <f t="shared" ref="TPA69" si="31543">TPA60*$C$65*$C69</f>
        <v>0</v>
      </c>
      <c r="TPC69" s="825">
        <f t="shared" ref="TPC69" si="31544">TPC60*$C$65*$C69</f>
        <v>0</v>
      </c>
      <c r="TPE69" s="825">
        <f t="shared" ref="TPE69" si="31545">TPE60*$C$65*$C69</f>
        <v>0</v>
      </c>
      <c r="TPG69" s="825">
        <f t="shared" ref="TPG69" si="31546">TPG60*$C$65*$C69</f>
        <v>0</v>
      </c>
      <c r="TPI69" s="825">
        <f t="shared" ref="TPI69" si="31547">TPI60*$C$65*$C69</f>
        <v>0</v>
      </c>
      <c r="TPK69" s="825">
        <f t="shared" ref="TPK69" si="31548">TPK60*$C$65*$C69</f>
        <v>0</v>
      </c>
      <c r="TPM69" s="825">
        <f t="shared" ref="TPM69" si="31549">TPM60*$C$65*$C69</f>
        <v>0</v>
      </c>
      <c r="TPO69" s="825">
        <f t="shared" ref="TPO69" si="31550">TPO60*$C$65*$C69</f>
        <v>0</v>
      </c>
      <c r="TPQ69" s="825">
        <f t="shared" ref="TPQ69" si="31551">TPQ60*$C$65*$C69</f>
        <v>0</v>
      </c>
      <c r="TPS69" s="825">
        <f t="shared" ref="TPS69" si="31552">TPS60*$C$65*$C69</f>
        <v>0</v>
      </c>
      <c r="TPU69" s="825">
        <f t="shared" ref="TPU69" si="31553">TPU60*$C$65*$C69</f>
        <v>0</v>
      </c>
      <c r="TPW69" s="825">
        <f t="shared" ref="TPW69" si="31554">TPW60*$C$65*$C69</f>
        <v>0</v>
      </c>
      <c r="TPY69" s="825">
        <f t="shared" ref="TPY69" si="31555">TPY60*$C$65*$C69</f>
        <v>0</v>
      </c>
      <c r="TQA69" s="825">
        <f t="shared" ref="TQA69" si="31556">TQA60*$C$65*$C69</f>
        <v>0</v>
      </c>
      <c r="TQC69" s="825">
        <f t="shared" ref="TQC69" si="31557">TQC60*$C$65*$C69</f>
        <v>0</v>
      </c>
      <c r="TQE69" s="825">
        <f t="shared" ref="TQE69" si="31558">TQE60*$C$65*$C69</f>
        <v>0</v>
      </c>
      <c r="TQG69" s="825">
        <f t="shared" ref="TQG69" si="31559">TQG60*$C$65*$C69</f>
        <v>0</v>
      </c>
      <c r="TQI69" s="825">
        <f t="shared" ref="TQI69" si="31560">TQI60*$C$65*$C69</f>
        <v>0</v>
      </c>
      <c r="TQK69" s="825">
        <f t="shared" ref="TQK69" si="31561">TQK60*$C$65*$C69</f>
        <v>0</v>
      </c>
      <c r="TQM69" s="825">
        <f t="shared" ref="TQM69" si="31562">TQM60*$C$65*$C69</f>
        <v>0</v>
      </c>
      <c r="TQO69" s="825">
        <f t="shared" ref="TQO69" si="31563">TQO60*$C$65*$C69</f>
        <v>0</v>
      </c>
      <c r="TQQ69" s="825">
        <f t="shared" ref="TQQ69" si="31564">TQQ60*$C$65*$C69</f>
        <v>0</v>
      </c>
      <c r="TQS69" s="825">
        <f t="shared" ref="TQS69" si="31565">TQS60*$C$65*$C69</f>
        <v>0</v>
      </c>
      <c r="TQU69" s="825">
        <f t="shared" ref="TQU69" si="31566">TQU60*$C$65*$C69</f>
        <v>0</v>
      </c>
      <c r="TQW69" s="825">
        <f t="shared" ref="TQW69" si="31567">TQW60*$C$65*$C69</f>
        <v>0</v>
      </c>
      <c r="TQY69" s="825">
        <f t="shared" ref="TQY69" si="31568">TQY60*$C$65*$C69</f>
        <v>0</v>
      </c>
      <c r="TRA69" s="825">
        <f t="shared" ref="TRA69" si="31569">TRA60*$C$65*$C69</f>
        <v>0</v>
      </c>
      <c r="TRC69" s="825">
        <f t="shared" ref="TRC69" si="31570">TRC60*$C$65*$C69</f>
        <v>0</v>
      </c>
      <c r="TRE69" s="825">
        <f t="shared" ref="TRE69" si="31571">TRE60*$C$65*$C69</f>
        <v>0</v>
      </c>
      <c r="TRG69" s="825">
        <f t="shared" ref="TRG69" si="31572">TRG60*$C$65*$C69</f>
        <v>0</v>
      </c>
      <c r="TRI69" s="825">
        <f t="shared" ref="TRI69" si="31573">TRI60*$C$65*$C69</f>
        <v>0</v>
      </c>
      <c r="TRK69" s="825">
        <f t="shared" ref="TRK69" si="31574">TRK60*$C$65*$C69</f>
        <v>0</v>
      </c>
      <c r="TRM69" s="825">
        <f t="shared" ref="TRM69" si="31575">TRM60*$C$65*$C69</f>
        <v>0</v>
      </c>
      <c r="TRO69" s="825">
        <f t="shared" ref="TRO69" si="31576">TRO60*$C$65*$C69</f>
        <v>0</v>
      </c>
      <c r="TRQ69" s="825">
        <f t="shared" ref="TRQ69" si="31577">TRQ60*$C$65*$C69</f>
        <v>0</v>
      </c>
      <c r="TRS69" s="825">
        <f t="shared" ref="TRS69" si="31578">TRS60*$C$65*$C69</f>
        <v>0</v>
      </c>
      <c r="TRU69" s="825">
        <f t="shared" ref="TRU69" si="31579">TRU60*$C$65*$C69</f>
        <v>0</v>
      </c>
      <c r="TRW69" s="825">
        <f t="shared" ref="TRW69" si="31580">TRW60*$C$65*$C69</f>
        <v>0</v>
      </c>
      <c r="TRY69" s="825">
        <f t="shared" ref="TRY69" si="31581">TRY60*$C$65*$C69</f>
        <v>0</v>
      </c>
      <c r="TSA69" s="825">
        <f t="shared" ref="TSA69" si="31582">TSA60*$C$65*$C69</f>
        <v>0</v>
      </c>
      <c r="TSC69" s="825">
        <f t="shared" ref="TSC69" si="31583">TSC60*$C$65*$C69</f>
        <v>0</v>
      </c>
      <c r="TSE69" s="825">
        <f t="shared" ref="TSE69" si="31584">TSE60*$C$65*$C69</f>
        <v>0</v>
      </c>
      <c r="TSG69" s="825">
        <f t="shared" ref="TSG69" si="31585">TSG60*$C$65*$C69</f>
        <v>0</v>
      </c>
      <c r="TSI69" s="825">
        <f t="shared" ref="TSI69" si="31586">TSI60*$C$65*$C69</f>
        <v>0</v>
      </c>
      <c r="TSK69" s="825">
        <f t="shared" ref="TSK69" si="31587">TSK60*$C$65*$C69</f>
        <v>0</v>
      </c>
      <c r="TSM69" s="825">
        <f t="shared" ref="TSM69" si="31588">TSM60*$C$65*$C69</f>
        <v>0</v>
      </c>
      <c r="TSO69" s="825">
        <f t="shared" ref="TSO69" si="31589">TSO60*$C$65*$C69</f>
        <v>0</v>
      </c>
      <c r="TSQ69" s="825">
        <f t="shared" ref="TSQ69" si="31590">TSQ60*$C$65*$C69</f>
        <v>0</v>
      </c>
      <c r="TSS69" s="825">
        <f t="shared" ref="TSS69" si="31591">TSS60*$C$65*$C69</f>
        <v>0</v>
      </c>
      <c r="TSU69" s="825">
        <f t="shared" ref="TSU69" si="31592">TSU60*$C$65*$C69</f>
        <v>0</v>
      </c>
      <c r="TSW69" s="825">
        <f t="shared" ref="TSW69" si="31593">TSW60*$C$65*$C69</f>
        <v>0</v>
      </c>
      <c r="TSY69" s="825">
        <f t="shared" ref="TSY69" si="31594">TSY60*$C$65*$C69</f>
        <v>0</v>
      </c>
      <c r="TTA69" s="825">
        <f t="shared" ref="TTA69" si="31595">TTA60*$C$65*$C69</f>
        <v>0</v>
      </c>
      <c r="TTC69" s="825">
        <f t="shared" ref="TTC69" si="31596">TTC60*$C$65*$C69</f>
        <v>0</v>
      </c>
      <c r="TTE69" s="825">
        <f t="shared" ref="TTE69" si="31597">TTE60*$C$65*$C69</f>
        <v>0</v>
      </c>
      <c r="TTG69" s="825">
        <f t="shared" ref="TTG69" si="31598">TTG60*$C$65*$C69</f>
        <v>0</v>
      </c>
      <c r="TTI69" s="825">
        <f t="shared" ref="TTI69" si="31599">TTI60*$C$65*$C69</f>
        <v>0</v>
      </c>
      <c r="TTK69" s="825">
        <f t="shared" ref="TTK69" si="31600">TTK60*$C$65*$C69</f>
        <v>0</v>
      </c>
      <c r="TTM69" s="825">
        <f t="shared" ref="TTM69" si="31601">TTM60*$C$65*$C69</f>
        <v>0</v>
      </c>
      <c r="TTO69" s="825">
        <f t="shared" ref="TTO69" si="31602">TTO60*$C$65*$C69</f>
        <v>0</v>
      </c>
      <c r="TTQ69" s="825">
        <f t="shared" ref="TTQ69" si="31603">TTQ60*$C$65*$C69</f>
        <v>0</v>
      </c>
      <c r="TTS69" s="825">
        <f t="shared" ref="TTS69" si="31604">TTS60*$C$65*$C69</f>
        <v>0</v>
      </c>
      <c r="TTU69" s="825">
        <f t="shared" ref="TTU69" si="31605">TTU60*$C$65*$C69</f>
        <v>0</v>
      </c>
      <c r="TTW69" s="825">
        <f t="shared" ref="TTW69" si="31606">TTW60*$C$65*$C69</f>
        <v>0</v>
      </c>
      <c r="TTY69" s="825">
        <f t="shared" ref="TTY69" si="31607">TTY60*$C$65*$C69</f>
        <v>0</v>
      </c>
      <c r="TUA69" s="825">
        <f t="shared" ref="TUA69" si="31608">TUA60*$C$65*$C69</f>
        <v>0</v>
      </c>
      <c r="TUC69" s="825">
        <f t="shared" ref="TUC69" si="31609">TUC60*$C$65*$C69</f>
        <v>0</v>
      </c>
      <c r="TUE69" s="825">
        <f t="shared" ref="TUE69" si="31610">TUE60*$C$65*$C69</f>
        <v>0</v>
      </c>
      <c r="TUG69" s="825">
        <f t="shared" ref="TUG69" si="31611">TUG60*$C$65*$C69</f>
        <v>0</v>
      </c>
      <c r="TUI69" s="825">
        <f t="shared" ref="TUI69" si="31612">TUI60*$C$65*$C69</f>
        <v>0</v>
      </c>
      <c r="TUK69" s="825">
        <f t="shared" ref="TUK69" si="31613">TUK60*$C$65*$C69</f>
        <v>0</v>
      </c>
      <c r="TUM69" s="825">
        <f t="shared" ref="TUM69" si="31614">TUM60*$C$65*$C69</f>
        <v>0</v>
      </c>
      <c r="TUO69" s="825">
        <f t="shared" ref="TUO69" si="31615">TUO60*$C$65*$C69</f>
        <v>0</v>
      </c>
      <c r="TUQ69" s="825">
        <f t="shared" ref="TUQ69" si="31616">TUQ60*$C$65*$C69</f>
        <v>0</v>
      </c>
      <c r="TUS69" s="825">
        <f t="shared" ref="TUS69" si="31617">TUS60*$C$65*$C69</f>
        <v>0</v>
      </c>
      <c r="TUU69" s="825">
        <f t="shared" ref="TUU69" si="31618">TUU60*$C$65*$C69</f>
        <v>0</v>
      </c>
      <c r="TUW69" s="825">
        <f t="shared" ref="TUW69" si="31619">TUW60*$C$65*$C69</f>
        <v>0</v>
      </c>
      <c r="TUY69" s="825">
        <f t="shared" ref="TUY69" si="31620">TUY60*$C$65*$C69</f>
        <v>0</v>
      </c>
      <c r="TVA69" s="825">
        <f t="shared" ref="TVA69" si="31621">TVA60*$C$65*$C69</f>
        <v>0</v>
      </c>
      <c r="TVC69" s="825">
        <f t="shared" ref="TVC69" si="31622">TVC60*$C$65*$C69</f>
        <v>0</v>
      </c>
      <c r="TVE69" s="825">
        <f t="shared" ref="TVE69" si="31623">TVE60*$C$65*$C69</f>
        <v>0</v>
      </c>
      <c r="TVG69" s="825">
        <f t="shared" ref="TVG69" si="31624">TVG60*$C$65*$C69</f>
        <v>0</v>
      </c>
      <c r="TVI69" s="825">
        <f t="shared" ref="TVI69" si="31625">TVI60*$C$65*$C69</f>
        <v>0</v>
      </c>
      <c r="TVK69" s="825">
        <f t="shared" ref="TVK69" si="31626">TVK60*$C$65*$C69</f>
        <v>0</v>
      </c>
      <c r="TVM69" s="825">
        <f t="shared" ref="TVM69" si="31627">TVM60*$C$65*$C69</f>
        <v>0</v>
      </c>
      <c r="TVO69" s="825">
        <f t="shared" ref="TVO69" si="31628">TVO60*$C$65*$C69</f>
        <v>0</v>
      </c>
      <c r="TVQ69" s="825">
        <f t="shared" ref="TVQ69" si="31629">TVQ60*$C$65*$C69</f>
        <v>0</v>
      </c>
      <c r="TVS69" s="825">
        <f t="shared" ref="TVS69" si="31630">TVS60*$C$65*$C69</f>
        <v>0</v>
      </c>
      <c r="TVU69" s="825">
        <f t="shared" ref="TVU69" si="31631">TVU60*$C$65*$C69</f>
        <v>0</v>
      </c>
      <c r="TVW69" s="825">
        <f t="shared" ref="TVW69" si="31632">TVW60*$C$65*$C69</f>
        <v>0</v>
      </c>
      <c r="TVY69" s="825">
        <f t="shared" ref="TVY69" si="31633">TVY60*$C$65*$C69</f>
        <v>0</v>
      </c>
      <c r="TWA69" s="825">
        <f t="shared" ref="TWA69" si="31634">TWA60*$C$65*$C69</f>
        <v>0</v>
      </c>
      <c r="TWC69" s="825">
        <f t="shared" ref="TWC69" si="31635">TWC60*$C$65*$C69</f>
        <v>0</v>
      </c>
      <c r="TWE69" s="825">
        <f t="shared" ref="TWE69" si="31636">TWE60*$C$65*$C69</f>
        <v>0</v>
      </c>
      <c r="TWG69" s="825">
        <f t="shared" ref="TWG69" si="31637">TWG60*$C$65*$C69</f>
        <v>0</v>
      </c>
      <c r="TWI69" s="825">
        <f t="shared" ref="TWI69" si="31638">TWI60*$C$65*$C69</f>
        <v>0</v>
      </c>
      <c r="TWK69" s="825">
        <f t="shared" ref="TWK69" si="31639">TWK60*$C$65*$C69</f>
        <v>0</v>
      </c>
      <c r="TWM69" s="825">
        <f t="shared" ref="TWM69" si="31640">TWM60*$C$65*$C69</f>
        <v>0</v>
      </c>
      <c r="TWO69" s="825">
        <f t="shared" ref="TWO69" si="31641">TWO60*$C$65*$C69</f>
        <v>0</v>
      </c>
      <c r="TWQ69" s="825">
        <f t="shared" ref="TWQ69" si="31642">TWQ60*$C$65*$C69</f>
        <v>0</v>
      </c>
      <c r="TWS69" s="825">
        <f t="shared" ref="TWS69" si="31643">TWS60*$C$65*$C69</f>
        <v>0</v>
      </c>
      <c r="TWU69" s="825">
        <f t="shared" ref="TWU69" si="31644">TWU60*$C$65*$C69</f>
        <v>0</v>
      </c>
      <c r="TWW69" s="825">
        <f t="shared" ref="TWW69" si="31645">TWW60*$C$65*$C69</f>
        <v>0</v>
      </c>
      <c r="TWY69" s="825">
        <f t="shared" ref="TWY69" si="31646">TWY60*$C$65*$C69</f>
        <v>0</v>
      </c>
      <c r="TXA69" s="825">
        <f t="shared" ref="TXA69" si="31647">TXA60*$C$65*$C69</f>
        <v>0</v>
      </c>
      <c r="TXC69" s="825">
        <f t="shared" ref="TXC69" si="31648">TXC60*$C$65*$C69</f>
        <v>0</v>
      </c>
      <c r="TXE69" s="825">
        <f t="shared" ref="TXE69" si="31649">TXE60*$C$65*$C69</f>
        <v>0</v>
      </c>
      <c r="TXG69" s="825">
        <f t="shared" ref="TXG69" si="31650">TXG60*$C$65*$C69</f>
        <v>0</v>
      </c>
      <c r="TXI69" s="825">
        <f t="shared" ref="TXI69" si="31651">TXI60*$C$65*$C69</f>
        <v>0</v>
      </c>
      <c r="TXK69" s="825">
        <f t="shared" ref="TXK69" si="31652">TXK60*$C$65*$C69</f>
        <v>0</v>
      </c>
      <c r="TXM69" s="825">
        <f t="shared" ref="TXM69" si="31653">TXM60*$C$65*$C69</f>
        <v>0</v>
      </c>
      <c r="TXO69" s="825">
        <f t="shared" ref="TXO69" si="31654">TXO60*$C$65*$C69</f>
        <v>0</v>
      </c>
      <c r="TXQ69" s="825">
        <f t="shared" ref="TXQ69" si="31655">TXQ60*$C$65*$C69</f>
        <v>0</v>
      </c>
      <c r="TXS69" s="825">
        <f t="shared" ref="TXS69" si="31656">TXS60*$C$65*$C69</f>
        <v>0</v>
      </c>
      <c r="TXU69" s="825">
        <f t="shared" ref="TXU69" si="31657">TXU60*$C$65*$C69</f>
        <v>0</v>
      </c>
      <c r="TXW69" s="825">
        <f t="shared" ref="TXW69" si="31658">TXW60*$C$65*$C69</f>
        <v>0</v>
      </c>
      <c r="TXY69" s="825">
        <f t="shared" ref="TXY69" si="31659">TXY60*$C$65*$C69</f>
        <v>0</v>
      </c>
      <c r="TYA69" s="825">
        <f t="shared" ref="TYA69" si="31660">TYA60*$C$65*$C69</f>
        <v>0</v>
      </c>
      <c r="TYC69" s="825">
        <f t="shared" ref="TYC69" si="31661">TYC60*$C$65*$C69</f>
        <v>0</v>
      </c>
      <c r="TYE69" s="825">
        <f t="shared" ref="TYE69" si="31662">TYE60*$C$65*$C69</f>
        <v>0</v>
      </c>
      <c r="TYG69" s="825">
        <f t="shared" ref="TYG69" si="31663">TYG60*$C$65*$C69</f>
        <v>0</v>
      </c>
      <c r="TYI69" s="825">
        <f t="shared" ref="TYI69" si="31664">TYI60*$C$65*$C69</f>
        <v>0</v>
      </c>
      <c r="TYK69" s="825">
        <f t="shared" ref="TYK69" si="31665">TYK60*$C$65*$C69</f>
        <v>0</v>
      </c>
      <c r="TYM69" s="825">
        <f t="shared" ref="TYM69" si="31666">TYM60*$C$65*$C69</f>
        <v>0</v>
      </c>
      <c r="TYO69" s="825">
        <f t="shared" ref="TYO69" si="31667">TYO60*$C$65*$C69</f>
        <v>0</v>
      </c>
      <c r="TYQ69" s="825">
        <f t="shared" ref="TYQ69" si="31668">TYQ60*$C$65*$C69</f>
        <v>0</v>
      </c>
      <c r="TYS69" s="825">
        <f t="shared" ref="TYS69" si="31669">TYS60*$C$65*$C69</f>
        <v>0</v>
      </c>
      <c r="TYU69" s="825">
        <f t="shared" ref="TYU69" si="31670">TYU60*$C$65*$C69</f>
        <v>0</v>
      </c>
      <c r="TYW69" s="825">
        <f t="shared" ref="TYW69" si="31671">TYW60*$C$65*$C69</f>
        <v>0</v>
      </c>
      <c r="TYY69" s="825">
        <f t="shared" ref="TYY69" si="31672">TYY60*$C$65*$C69</f>
        <v>0</v>
      </c>
      <c r="TZA69" s="825">
        <f t="shared" ref="TZA69" si="31673">TZA60*$C$65*$C69</f>
        <v>0</v>
      </c>
      <c r="TZC69" s="825">
        <f t="shared" ref="TZC69" si="31674">TZC60*$C$65*$C69</f>
        <v>0</v>
      </c>
      <c r="TZE69" s="825">
        <f t="shared" ref="TZE69" si="31675">TZE60*$C$65*$C69</f>
        <v>0</v>
      </c>
      <c r="TZG69" s="825">
        <f t="shared" ref="TZG69" si="31676">TZG60*$C$65*$C69</f>
        <v>0</v>
      </c>
      <c r="TZI69" s="825">
        <f t="shared" ref="TZI69" si="31677">TZI60*$C$65*$C69</f>
        <v>0</v>
      </c>
      <c r="TZK69" s="825">
        <f t="shared" ref="TZK69" si="31678">TZK60*$C$65*$C69</f>
        <v>0</v>
      </c>
      <c r="TZM69" s="825">
        <f t="shared" ref="TZM69" si="31679">TZM60*$C$65*$C69</f>
        <v>0</v>
      </c>
      <c r="TZO69" s="825">
        <f t="shared" ref="TZO69" si="31680">TZO60*$C$65*$C69</f>
        <v>0</v>
      </c>
      <c r="TZQ69" s="825">
        <f t="shared" ref="TZQ69" si="31681">TZQ60*$C$65*$C69</f>
        <v>0</v>
      </c>
      <c r="TZS69" s="825">
        <f t="shared" ref="TZS69" si="31682">TZS60*$C$65*$C69</f>
        <v>0</v>
      </c>
      <c r="TZU69" s="825">
        <f t="shared" ref="TZU69" si="31683">TZU60*$C$65*$C69</f>
        <v>0</v>
      </c>
      <c r="TZW69" s="825">
        <f t="shared" ref="TZW69" si="31684">TZW60*$C$65*$C69</f>
        <v>0</v>
      </c>
      <c r="TZY69" s="825">
        <f t="shared" ref="TZY69" si="31685">TZY60*$C$65*$C69</f>
        <v>0</v>
      </c>
      <c r="UAA69" s="825">
        <f t="shared" ref="UAA69" si="31686">UAA60*$C$65*$C69</f>
        <v>0</v>
      </c>
      <c r="UAC69" s="825">
        <f t="shared" ref="UAC69" si="31687">UAC60*$C$65*$C69</f>
        <v>0</v>
      </c>
      <c r="UAE69" s="825">
        <f t="shared" ref="UAE69" si="31688">UAE60*$C$65*$C69</f>
        <v>0</v>
      </c>
      <c r="UAG69" s="825">
        <f t="shared" ref="UAG69" si="31689">UAG60*$C$65*$C69</f>
        <v>0</v>
      </c>
      <c r="UAI69" s="825">
        <f t="shared" ref="UAI69" si="31690">UAI60*$C$65*$C69</f>
        <v>0</v>
      </c>
      <c r="UAK69" s="825">
        <f t="shared" ref="UAK69" si="31691">UAK60*$C$65*$C69</f>
        <v>0</v>
      </c>
      <c r="UAM69" s="825">
        <f t="shared" ref="UAM69" si="31692">UAM60*$C$65*$C69</f>
        <v>0</v>
      </c>
      <c r="UAO69" s="825">
        <f t="shared" ref="UAO69" si="31693">UAO60*$C$65*$C69</f>
        <v>0</v>
      </c>
      <c r="UAQ69" s="825">
        <f t="shared" ref="UAQ69" si="31694">UAQ60*$C$65*$C69</f>
        <v>0</v>
      </c>
      <c r="UAS69" s="825">
        <f t="shared" ref="UAS69" si="31695">UAS60*$C$65*$C69</f>
        <v>0</v>
      </c>
      <c r="UAU69" s="825">
        <f t="shared" ref="UAU69" si="31696">UAU60*$C$65*$C69</f>
        <v>0</v>
      </c>
      <c r="UAW69" s="825">
        <f t="shared" ref="UAW69" si="31697">UAW60*$C$65*$C69</f>
        <v>0</v>
      </c>
      <c r="UAY69" s="825">
        <f t="shared" ref="UAY69" si="31698">UAY60*$C$65*$C69</f>
        <v>0</v>
      </c>
      <c r="UBA69" s="825">
        <f t="shared" ref="UBA69" si="31699">UBA60*$C$65*$C69</f>
        <v>0</v>
      </c>
      <c r="UBC69" s="825">
        <f t="shared" ref="UBC69" si="31700">UBC60*$C$65*$C69</f>
        <v>0</v>
      </c>
      <c r="UBE69" s="825">
        <f t="shared" ref="UBE69" si="31701">UBE60*$C$65*$C69</f>
        <v>0</v>
      </c>
      <c r="UBG69" s="825">
        <f t="shared" ref="UBG69" si="31702">UBG60*$C$65*$C69</f>
        <v>0</v>
      </c>
      <c r="UBI69" s="825">
        <f t="shared" ref="UBI69" si="31703">UBI60*$C$65*$C69</f>
        <v>0</v>
      </c>
      <c r="UBK69" s="825">
        <f t="shared" ref="UBK69" si="31704">UBK60*$C$65*$C69</f>
        <v>0</v>
      </c>
      <c r="UBM69" s="825">
        <f t="shared" ref="UBM69" si="31705">UBM60*$C$65*$C69</f>
        <v>0</v>
      </c>
      <c r="UBO69" s="825">
        <f t="shared" ref="UBO69" si="31706">UBO60*$C$65*$C69</f>
        <v>0</v>
      </c>
      <c r="UBQ69" s="825">
        <f t="shared" ref="UBQ69" si="31707">UBQ60*$C$65*$C69</f>
        <v>0</v>
      </c>
      <c r="UBS69" s="825">
        <f t="shared" ref="UBS69" si="31708">UBS60*$C$65*$C69</f>
        <v>0</v>
      </c>
      <c r="UBU69" s="825">
        <f t="shared" ref="UBU69" si="31709">UBU60*$C$65*$C69</f>
        <v>0</v>
      </c>
      <c r="UBW69" s="825">
        <f t="shared" ref="UBW69" si="31710">UBW60*$C$65*$C69</f>
        <v>0</v>
      </c>
      <c r="UBY69" s="825">
        <f t="shared" ref="UBY69" si="31711">UBY60*$C$65*$C69</f>
        <v>0</v>
      </c>
      <c r="UCA69" s="825">
        <f t="shared" ref="UCA69" si="31712">UCA60*$C$65*$C69</f>
        <v>0</v>
      </c>
      <c r="UCC69" s="825">
        <f t="shared" ref="UCC69" si="31713">UCC60*$C$65*$C69</f>
        <v>0</v>
      </c>
      <c r="UCE69" s="825">
        <f t="shared" ref="UCE69" si="31714">UCE60*$C$65*$C69</f>
        <v>0</v>
      </c>
      <c r="UCG69" s="825">
        <f t="shared" ref="UCG69" si="31715">UCG60*$C$65*$C69</f>
        <v>0</v>
      </c>
      <c r="UCI69" s="825">
        <f t="shared" ref="UCI69" si="31716">UCI60*$C$65*$C69</f>
        <v>0</v>
      </c>
      <c r="UCK69" s="825">
        <f t="shared" ref="UCK69" si="31717">UCK60*$C$65*$C69</f>
        <v>0</v>
      </c>
      <c r="UCM69" s="825">
        <f t="shared" ref="UCM69" si="31718">UCM60*$C$65*$C69</f>
        <v>0</v>
      </c>
      <c r="UCO69" s="825">
        <f t="shared" ref="UCO69" si="31719">UCO60*$C$65*$C69</f>
        <v>0</v>
      </c>
      <c r="UCQ69" s="825">
        <f t="shared" ref="UCQ69" si="31720">UCQ60*$C$65*$C69</f>
        <v>0</v>
      </c>
      <c r="UCS69" s="825">
        <f t="shared" ref="UCS69" si="31721">UCS60*$C$65*$C69</f>
        <v>0</v>
      </c>
      <c r="UCU69" s="825">
        <f t="shared" ref="UCU69" si="31722">UCU60*$C$65*$C69</f>
        <v>0</v>
      </c>
      <c r="UCW69" s="825">
        <f t="shared" ref="UCW69" si="31723">UCW60*$C$65*$C69</f>
        <v>0</v>
      </c>
      <c r="UCY69" s="825">
        <f t="shared" ref="UCY69" si="31724">UCY60*$C$65*$C69</f>
        <v>0</v>
      </c>
      <c r="UDA69" s="825">
        <f t="shared" ref="UDA69" si="31725">UDA60*$C$65*$C69</f>
        <v>0</v>
      </c>
      <c r="UDC69" s="825">
        <f t="shared" ref="UDC69" si="31726">UDC60*$C$65*$C69</f>
        <v>0</v>
      </c>
      <c r="UDE69" s="825">
        <f t="shared" ref="UDE69" si="31727">UDE60*$C$65*$C69</f>
        <v>0</v>
      </c>
      <c r="UDG69" s="825">
        <f t="shared" ref="UDG69" si="31728">UDG60*$C$65*$C69</f>
        <v>0</v>
      </c>
      <c r="UDI69" s="825">
        <f t="shared" ref="UDI69" si="31729">UDI60*$C$65*$C69</f>
        <v>0</v>
      </c>
      <c r="UDK69" s="825">
        <f t="shared" ref="UDK69" si="31730">UDK60*$C$65*$C69</f>
        <v>0</v>
      </c>
      <c r="UDM69" s="825">
        <f t="shared" ref="UDM69" si="31731">UDM60*$C$65*$C69</f>
        <v>0</v>
      </c>
      <c r="UDO69" s="825">
        <f t="shared" ref="UDO69" si="31732">UDO60*$C$65*$C69</f>
        <v>0</v>
      </c>
      <c r="UDQ69" s="825">
        <f t="shared" ref="UDQ69" si="31733">UDQ60*$C$65*$C69</f>
        <v>0</v>
      </c>
      <c r="UDS69" s="825">
        <f t="shared" ref="UDS69" si="31734">UDS60*$C$65*$C69</f>
        <v>0</v>
      </c>
      <c r="UDU69" s="825">
        <f t="shared" ref="UDU69" si="31735">UDU60*$C$65*$C69</f>
        <v>0</v>
      </c>
      <c r="UDW69" s="825">
        <f t="shared" ref="UDW69" si="31736">UDW60*$C$65*$C69</f>
        <v>0</v>
      </c>
      <c r="UDY69" s="825">
        <f t="shared" ref="UDY69" si="31737">UDY60*$C$65*$C69</f>
        <v>0</v>
      </c>
      <c r="UEA69" s="825">
        <f t="shared" ref="UEA69" si="31738">UEA60*$C$65*$C69</f>
        <v>0</v>
      </c>
      <c r="UEC69" s="825">
        <f t="shared" ref="UEC69" si="31739">UEC60*$C$65*$C69</f>
        <v>0</v>
      </c>
      <c r="UEE69" s="825">
        <f t="shared" ref="UEE69" si="31740">UEE60*$C$65*$C69</f>
        <v>0</v>
      </c>
      <c r="UEG69" s="825">
        <f t="shared" ref="UEG69" si="31741">UEG60*$C$65*$C69</f>
        <v>0</v>
      </c>
      <c r="UEI69" s="825">
        <f t="shared" ref="UEI69" si="31742">UEI60*$C$65*$C69</f>
        <v>0</v>
      </c>
      <c r="UEK69" s="825">
        <f t="shared" ref="UEK69" si="31743">UEK60*$C$65*$C69</f>
        <v>0</v>
      </c>
      <c r="UEM69" s="825">
        <f t="shared" ref="UEM69" si="31744">UEM60*$C$65*$C69</f>
        <v>0</v>
      </c>
      <c r="UEO69" s="825">
        <f t="shared" ref="UEO69" si="31745">UEO60*$C$65*$C69</f>
        <v>0</v>
      </c>
      <c r="UEQ69" s="825">
        <f t="shared" ref="UEQ69" si="31746">UEQ60*$C$65*$C69</f>
        <v>0</v>
      </c>
      <c r="UES69" s="825">
        <f t="shared" ref="UES69" si="31747">UES60*$C$65*$C69</f>
        <v>0</v>
      </c>
      <c r="UEU69" s="825">
        <f t="shared" ref="UEU69" si="31748">UEU60*$C$65*$C69</f>
        <v>0</v>
      </c>
      <c r="UEW69" s="825">
        <f t="shared" ref="UEW69" si="31749">UEW60*$C$65*$C69</f>
        <v>0</v>
      </c>
      <c r="UEY69" s="825">
        <f t="shared" ref="UEY69" si="31750">UEY60*$C$65*$C69</f>
        <v>0</v>
      </c>
      <c r="UFA69" s="825">
        <f t="shared" ref="UFA69" si="31751">UFA60*$C$65*$C69</f>
        <v>0</v>
      </c>
      <c r="UFC69" s="825">
        <f t="shared" ref="UFC69" si="31752">UFC60*$C$65*$C69</f>
        <v>0</v>
      </c>
      <c r="UFE69" s="825">
        <f t="shared" ref="UFE69" si="31753">UFE60*$C$65*$C69</f>
        <v>0</v>
      </c>
      <c r="UFG69" s="825">
        <f t="shared" ref="UFG69" si="31754">UFG60*$C$65*$C69</f>
        <v>0</v>
      </c>
      <c r="UFI69" s="825">
        <f t="shared" ref="UFI69" si="31755">UFI60*$C$65*$C69</f>
        <v>0</v>
      </c>
      <c r="UFK69" s="825">
        <f t="shared" ref="UFK69" si="31756">UFK60*$C$65*$C69</f>
        <v>0</v>
      </c>
      <c r="UFM69" s="825">
        <f t="shared" ref="UFM69" si="31757">UFM60*$C$65*$C69</f>
        <v>0</v>
      </c>
      <c r="UFO69" s="825">
        <f t="shared" ref="UFO69" si="31758">UFO60*$C$65*$C69</f>
        <v>0</v>
      </c>
      <c r="UFQ69" s="825">
        <f t="shared" ref="UFQ69" si="31759">UFQ60*$C$65*$C69</f>
        <v>0</v>
      </c>
      <c r="UFS69" s="825">
        <f t="shared" ref="UFS69" si="31760">UFS60*$C$65*$C69</f>
        <v>0</v>
      </c>
      <c r="UFU69" s="825">
        <f t="shared" ref="UFU69" si="31761">UFU60*$C$65*$C69</f>
        <v>0</v>
      </c>
      <c r="UFW69" s="825">
        <f t="shared" ref="UFW69" si="31762">UFW60*$C$65*$C69</f>
        <v>0</v>
      </c>
      <c r="UFY69" s="825">
        <f t="shared" ref="UFY69" si="31763">UFY60*$C$65*$C69</f>
        <v>0</v>
      </c>
      <c r="UGA69" s="825">
        <f t="shared" ref="UGA69" si="31764">UGA60*$C$65*$C69</f>
        <v>0</v>
      </c>
      <c r="UGC69" s="825">
        <f t="shared" ref="UGC69" si="31765">UGC60*$C$65*$C69</f>
        <v>0</v>
      </c>
      <c r="UGE69" s="825">
        <f t="shared" ref="UGE69" si="31766">UGE60*$C$65*$C69</f>
        <v>0</v>
      </c>
      <c r="UGG69" s="825">
        <f t="shared" ref="UGG69" si="31767">UGG60*$C$65*$C69</f>
        <v>0</v>
      </c>
      <c r="UGI69" s="825">
        <f t="shared" ref="UGI69" si="31768">UGI60*$C$65*$C69</f>
        <v>0</v>
      </c>
      <c r="UGK69" s="825">
        <f t="shared" ref="UGK69" si="31769">UGK60*$C$65*$C69</f>
        <v>0</v>
      </c>
      <c r="UGM69" s="825">
        <f t="shared" ref="UGM69" si="31770">UGM60*$C$65*$C69</f>
        <v>0</v>
      </c>
      <c r="UGO69" s="825">
        <f t="shared" ref="UGO69" si="31771">UGO60*$C$65*$C69</f>
        <v>0</v>
      </c>
      <c r="UGQ69" s="825">
        <f t="shared" ref="UGQ69" si="31772">UGQ60*$C$65*$C69</f>
        <v>0</v>
      </c>
      <c r="UGS69" s="825">
        <f t="shared" ref="UGS69" si="31773">UGS60*$C$65*$C69</f>
        <v>0</v>
      </c>
      <c r="UGU69" s="825">
        <f t="shared" ref="UGU69" si="31774">UGU60*$C$65*$C69</f>
        <v>0</v>
      </c>
      <c r="UGW69" s="825">
        <f t="shared" ref="UGW69" si="31775">UGW60*$C$65*$C69</f>
        <v>0</v>
      </c>
      <c r="UGY69" s="825">
        <f t="shared" ref="UGY69" si="31776">UGY60*$C$65*$C69</f>
        <v>0</v>
      </c>
      <c r="UHA69" s="825">
        <f t="shared" ref="UHA69" si="31777">UHA60*$C$65*$C69</f>
        <v>0</v>
      </c>
      <c r="UHC69" s="825">
        <f t="shared" ref="UHC69" si="31778">UHC60*$C$65*$C69</f>
        <v>0</v>
      </c>
      <c r="UHE69" s="825">
        <f t="shared" ref="UHE69" si="31779">UHE60*$C$65*$C69</f>
        <v>0</v>
      </c>
      <c r="UHG69" s="825">
        <f t="shared" ref="UHG69" si="31780">UHG60*$C$65*$C69</f>
        <v>0</v>
      </c>
      <c r="UHI69" s="825">
        <f t="shared" ref="UHI69" si="31781">UHI60*$C$65*$C69</f>
        <v>0</v>
      </c>
      <c r="UHK69" s="825">
        <f t="shared" ref="UHK69" si="31782">UHK60*$C$65*$C69</f>
        <v>0</v>
      </c>
      <c r="UHM69" s="825">
        <f t="shared" ref="UHM69" si="31783">UHM60*$C$65*$C69</f>
        <v>0</v>
      </c>
      <c r="UHO69" s="825">
        <f t="shared" ref="UHO69" si="31784">UHO60*$C$65*$C69</f>
        <v>0</v>
      </c>
      <c r="UHQ69" s="825">
        <f t="shared" ref="UHQ69" si="31785">UHQ60*$C$65*$C69</f>
        <v>0</v>
      </c>
      <c r="UHS69" s="825">
        <f t="shared" ref="UHS69" si="31786">UHS60*$C$65*$C69</f>
        <v>0</v>
      </c>
      <c r="UHU69" s="825">
        <f t="shared" ref="UHU69" si="31787">UHU60*$C$65*$C69</f>
        <v>0</v>
      </c>
      <c r="UHW69" s="825">
        <f t="shared" ref="UHW69" si="31788">UHW60*$C$65*$C69</f>
        <v>0</v>
      </c>
      <c r="UHY69" s="825">
        <f t="shared" ref="UHY69" si="31789">UHY60*$C$65*$C69</f>
        <v>0</v>
      </c>
      <c r="UIA69" s="825">
        <f t="shared" ref="UIA69" si="31790">UIA60*$C$65*$C69</f>
        <v>0</v>
      </c>
      <c r="UIC69" s="825">
        <f t="shared" ref="UIC69" si="31791">UIC60*$C$65*$C69</f>
        <v>0</v>
      </c>
      <c r="UIE69" s="825">
        <f t="shared" ref="UIE69" si="31792">UIE60*$C$65*$C69</f>
        <v>0</v>
      </c>
      <c r="UIG69" s="825">
        <f t="shared" ref="UIG69" si="31793">UIG60*$C$65*$C69</f>
        <v>0</v>
      </c>
      <c r="UII69" s="825">
        <f t="shared" ref="UII69" si="31794">UII60*$C$65*$C69</f>
        <v>0</v>
      </c>
      <c r="UIK69" s="825">
        <f t="shared" ref="UIK69" si="31795">UIK60*$C$65*$C69</f>
        <v>0</v>
      </c>
      <c r="UIM69" s="825">
        <f t="shared" ref="UIM69" si="31796">UIM60*$C$65*$C69</f>
        <v>0</v>
      </c>
      <c r="UIO69" s="825">
        <f t="shared" ref="UIO69" si="31797">UIO60*$C$65*$C69</f>
        <v>0</v>
      </c>
      <c r="UIQ69" s="825">
        <f t="shared" ref="UIQ69" si="31798">UIQ60*$C$65*$C69</f>
        <v>0</v>
      </c>
      <c r="UIS69" s="825">
        <f t="shared" ref="UIS69" si="31799">UIS60*$C$65*$C69</f>
        <v>0</v>
      </c>
      <c r="UIU69" s="825">
        <f t="shared" ref="UIU69" si="31800">UIU60*$C$65*$C69</f>
        <v>0</v>
      </c>
      <c r="UIW69" s="825">
        <f t="shared" ref="UIW69" si="31801">UIW60*$C$65*$C69</f>
        <v>0</v>
      </c>
      <c r="UIY69" s="825">
        <f t="shared" ref="UIY69" si="31802">UIY60*$C$65*$C69</f>
        <v>0</v>
      </c>
      <c r="UJA69" s="825">
        <f t="shared" ref="UJA69" si="31803">UJA60*$C$65*$C69</f>
        <v>0</v>
      </c>
      <c r="UJC69" s="825">
        <f t="shared" ref="UJC69" si="31804">UJC60*$C$65*$C69</f>
        <v>0</v>
      </c>
      <c r="UJE69" s="825">
        <f t="shared" ref="UJE69" si="31805">UJE60*$C$65*$C69</f>
        <v>0</v>
      </c>
      <c r="UJG69" s="825">
        <f t="shared" ref="UJG69" si="31806">UJG60*$C$65*$C69</f>
        <v>0</v>
      </c>
      <c r="UJI69" s="825">
        <f t="shared" ref="UJI69" si="31807">UJI60*$C$65*$C69</f>
        <v>0</v>
      </c>
      <c r="UJK69" s="825">
        <f t="shared" ref="UJK69" si="31808">UJK60*$C$65*$C69</f>
        <v>0</v>
      </c>
      <c r="UJM69" s="825">
        <f t="shared" ref="UJM69" si="31809">UJM60*$C$65*$C69</f>
        <v>0</v>
      </c>
      <c r="UJO69" s="825">
        <f t="shared" ref="UJO69" si="31810">UJO60*$C$65*$C69</f>
        <v>0</v>
      </c>
      <c r="UJQ69" s="825">
        <f t="shared" ref="UJQ69" si="31811">UJQ60*$C$65*$C69</f>
        <v>0</v>
      </c>
      <c r="UJS69" s="825">
        <f t="shared" ref="UJS69" si="31812">UJS60*$C$65*$C69</f>
        <v>0</v>
      </c>
      <c r="UJU69" s="825">
        <f t="shared" ref="UJU69" si="31813">UJU60*$C$65*$C69</f>
        <v>0</v>
      </c>
      <c r="UJW69" s="825">
        <f t="shared" ref="UJW69" si="31814">UJW60*$C$65*$C69</f>
        <v>0</v>
      </c>
      <c r="UJY69" s="825">
        <f t="shared" ref="UJY69" si="31815">UJY60*$C$65*$C69</f>
        <v>0</v>
      </c>
      <c r="UKA69" s="825">
        <f t="shared" ref="UKA69" si="31816">UKA60*$C$65*$C69</f>
        <v>0</v>
      </c>
      <c r="UKC69" s="825">
        <f t="shared" ref="UKC69" si="31817">UKC60*$C$65*$C69</f>
        <v>0</v>
      </c>
      <c r="UKE69" s="825">
        <f t="shared" ref="UKE69" si="31818">UKE60*$C$65*$C69</f>
        <v>0</v>
      </c>
      <c r="UKG69" s="825">
        <f t="shared" ref="UKG69" si="31819">UKG60*$C$65*$C69</f>
        <v>0</v>
      </c>
      <c r="UKI69" s="825">
        <f t="shared" ref="UKI69" si="31820">UKI60*$C$65*$C69</f>
        <v>0</v>
      </c>
      <c r="UKK69" s="825">
        <f t="shared" ref="UKK69" si="31821">UKK60*$C$65*$C69</f>
        <v>0</v>
      </c>
      <c r="UKM69" s="825">
        <f t="shared" ref="UKM69" si="31822">UKM60*$C$65*$C69</f>
        <v>0</v>
      </c>
      <c r="UKO69" s="825">
        <f t="shared" ref="UKO69" si="31823">UKO60*$C$65*$C69</f>
        <v>0</v>
      </c>
      <c r="UKQ69" s="825">
        <f t="shared" ref="UKQ69" si="31824">UKQ60*$C$65*$C69</f>
        <v>0</v>
      </c>
      <c r="UKS69" s="825">
        <f t="shared" ref="UKS69" si="31825">UKS60*$C$65*$C69</f>
        <v>0</v>
      </c>
      <c r="UKU69" s="825">
        <f t="shared" ref="UKU69" si="31826">UKU60*$C$65*$C69</f>
        <v>0</v>
      </c>
      <c r="UKW69" s="825">
        <f t="shared" ref="UKW69" si="31827">UKW60*$C$65*$C69</f>
        <v>0</v>
      </c>
      <c r="UKY69" s="825">
        <f t="shared" ref="UKY69" si="31828">UKY60*$C$65*$C69</f>
        <v>0</v>
      </c>
      <c r="ULA69" s="825">
        <f t="shared" ref="ULA69" si="31829">ULA60*$C$65*$C69</f>
        <v>0</v>
      </c>
      <c r="ULC69" s="825">
        <f t="shared" ref="ULC69" si="31830">ULC60*$C$65*$C69</f>
        <v>0</v>
      </c>
      <c r="ULE69" s="825">
        <f t="shared" ref="ULE69" si="31831">ULE60*$C$65*$C69</f>
        <v>0</v>
      </c>
      <c r="ULG69" s="825">
        <f t="shared" ref="ULG69" si="31832">ULG60*$C$65*$C69</f>
        <v>0</v>
      </c>
      <c r="ULI69" s="825">
        <f t="shared" ref="ULI69" si="31833">ULI60*$C$65*$C69</f>
        <v>0</v>
      </c>
      <c r="ULK69" s="825">
        <f t="shared" ref="ULK69" si="31834">ULK60*$C$65*$C69</f>
        <v>0</v>
      </c>
      <c r="ULM69" s="825">
        <f t="shared" ref="ULM69" si="31835">ULM60*$C$65*$C69</f>
        <v>0</v>
      </c>
      <c r="ULO69" s="825">
        <f t="shared" ref="ULO69" si="31836">ULO60*$C$65*$C69</f>
        <v>0</v>
      </c>
      <c r="ULQ69" s="825">
        <f t="shared" ref="ULQ69" si="31837">ULQ60*$C$65*$C69</f>
        <v>0</v>
      </c>
      <c r="ULS69" s="825">
        <f t="shared" ref="ULS69" si="31838">ULS60*$C$65*$C69</f>
        <v>0</v>
      </c>
      <c r="ULU69" s="825">
        <f t="shared" ref="ULU69" si="31839">ULU60*$C$65*$C69</f>
        <v>0</v>
      </c>
      <c r="ULW69" s="825">
        <f t="shared" ref="ULW69" si="31840">ULW60*$C$65*$C69</f>
        <v>0</v>
      </c>
      <c r="ULY69" s="825">
        <f t="shared" ref="ULY69" si="31841">ULY60*$C$65*$C69</f>
        <v>0</v>
      </c>
      <c r="UMA69" s="825">
        <f t="shared" ref="UMA69" si="31842">UMA60*$C$65*$C69</f>
        <v>0</v>
      </c>
      <c r="UMC69" s="825">
        <f t="shared" ref="UMC69" si="31843">UMC60*$C$65*$C69</f>
        <v>0</v>
      </c>
      <c r="UME69" s="825">
        <f t="shared" ref="UME69" si="31844">UME60*$C$65*$C69</f>
        <v>0</v>
      </c>
      <c r="UMG69" s="825">
        <f t="shared" ref="UMG69" si="31845">UMG60*$C$65*$C69</f>
        <v>0</v>
      </c>
      <c r="UMI69" s="825">
        <f t="shared" ref="UMI69" si="31846">UMI60*$C$65*$C69</f>
        <v>0</v>
      </c>
      <c r="UMK69" s="825">
        <f t="shared" ref="UMK69" si="31847">UMK60*$C$65*$C69</f>
        <v>0</v>
      </c>
      <c r="UMM69" s="825">
        <f t="shared" ref="UMM69" si="31848">UMM60*$C$65*$C69</f>
        <v>0</v>
      </c>
      <c r="UMO69" s="825">
        <f t="shared" ref="UMO69" si="31849">UMO60*$C$65*$C69</f>
        <v>0</v>
      </c>
      <c r="UMQ69" s="825">
        <f t="shared" ref="UMQ69" si="31850">UMQ60*$C$65*$C69</f>
        <v>0</v>
      </c>
      <c r="UMS69" s="825">
        <f t="shared" ref="UMS69" si="31851">UMS60*$C$65*$C69</f>
        <v>0</v>
      </c>
      <c r="UMU69" s="825">
        <f t="shared" ref="UMU69" si="31852">UMU60*$C$65*$C69</f>
        <v>0</v>
      </c>
      <c r="UMW69" s="825">
        <f t="shared" ref="UMW69" si="31853">UMW60*$C$65*$C69</f>
        <v>0</v>
      </c>
      <c r="UMY69" s="825">
        <f t="shared" ref="UMY69" si="31854">UMY60*$C$65*$C69</f>
        <v>0</v>
      </c>
      <c r="UNA69" s="825">
        <f t="shared" ref="UNA69" si="31855">UNA60*$C$65*$C69</f>
        <v>0</v>
      </c>
      <c r="UNC69" s="825">
        <f t="shared" ref="UNC69" si="31856">UNC60*$C$65*$C69</f>
        <v>0</v>
      </c>
      <c r="UNE69" s="825">
        <f t="shared" ref="UNE69" si="31857">UNE60*$C$65*$C69</f>
        <v>0</v>
      </c>
      <c r="UNG69" s="825">
        <f t="shared" ref="UNG69" si="31858">UNG60*$C$65*$C69</f>
        <v>0</v>
      </c>
      <c r="UNI69" s="825">
        <f t="shared" ref="UNI69" si="31859">UNI60*$C$65*$C69</f>
        <v>0</v>
      </c>
      <c r="UNK69" s="825">
        <f t="shared" ref="UNK69" si="31860">UNK60*$C$65*$C69</f>
        <v>0</v>
      </c>
      <c r="UNM69" s="825">
        <f t="shared" ref="UNM69" si="31861">UNM60*$C$65*$C69</f>
        <v>0</v>
      </c>
      <c r="UNO69" s="825">
        <f t="shared" ref="UNO69" si="31862">UNO60*$C$65*$C69</f>
        <v>0</v>
      </c>
      <c r="UNQ69" s="825">
        <f t="shared" ref="UNQ69" si="31863">UNQ60*$C$65*$C69</f>
        <v>0</v>
      </c>
      <c r="UNS69" s="825">
        <f t="shared" ref="UNS69" si="31864">UNS60*$C$65*$C69</f>
        <v>0</v>
      </c>
      <c r="UNU69" s="825">
        <f t="shared" ref="UNU69" si="31865">UNU60*$C$65*$C69</f>
        <v>0</v>
      </c>
      <c r="UNW69" s="825">
        <f t="shared" ref="UNW69" si="31866">UNW60*$C$65*$C69</f>
        <v>0</v>
      </c>
      <c r="UNY69" s="825">
        <f t="shared" ref="UNY69" si="31867">UNY60*$C$65*$C69</f>
        <v>0</v>
      </c>
      <c r="UOA69" s="825">
        <f t="shared" ref="UOA69" si="31868">UOA60*$C$65*$C69</f>
        <v>0</v>
      </c>
      <c r="UOC69" s="825">
        <f t="shared" ref="UOC69" si="31869">UOC60*$C$65*$C69</f>
        <v>0</v>
      </c>
      <c r="UOE69" s="825">
        <f t="shared" ref="UOE69" si="31870">UOE60*$C$65*$C69</f>
        <v>0</v>
      </c>
      <c r="UOG69" s="825">
        <f t="shared" ref="UOG69" si="31871">UOG60*$C$65*$C69</f>
        <v>0</v>
      </c>
      <c r="UOI69" s="825">
        <f t="shared" ref="UOI69" si="31872">UOI60*$C$65*$C69</f>
        <v>0</v>
      </c>
      <c r="UOK69" s="825">
        <f t="shared" ref="UOK69" si="31873">UOK60*$C$65*$C69</f>
        <v>0</v>
      </c>
      <c r="UOM69" s="825">
        <f t="shared" ref="UOM69" si="31874">UOM60*$C$65*$C69</f>
        <v>0</v>
      </c>
      <c r="UOO69" s="825">
        <f t="shared" ref="UOO69" si="31875">UOO60*$C$65*$C69</f>
        <v>0</v>
      </c>
      <c r="UOQ69" s="825">
        <f t="shared" ref="UOQ69" si="31876">UOQ60*$C$65*$C69</f>
        <v>0</v>
      </c>
      <c r="UOS69" s="825">
        <f t="shared" ref="UOS69" si="31877">UOS60*$C$65*$C69</f>
        <v>0</v>
      </c>
      <c r="UOU69" s="825">
        <f t="shared" ref="UOU69" si="31878">UOU60*$C$65*$C69</f>
        <v>0</v>
      </c>
      <c r="UOW69" s="825">
        <f t="shared" ref="UOW69" si="31879">UOW60*$C$65*$C69</f>
        <v>0</v>
      </c>
      <c r="UOY69" s="825">
        <f t="shared" ref="UOY69" si="31880">UOY60*$C$65*$C69</f>
        <v>0</v>
      </c>
      <c r="UPA69" s="825">
        <f t="shared" ref="UPA69" si="31881">UPA60*$C$65*$C69</f>
        <v>0</v>
      </c>
      <c r="UPC69" s="825">
        <f t="shared" ref="UPC69" si="31882">UPC60*$C$65*$C69</f>
        <v>0</v>
      </c>
      <c r="UPE69" s="825">
        <f t="shared" ref="UPE69" si="31883">UPE60*$C$65*$C69</f>
        <v>0</v>
      </c>
      <c r="UPG69" s="825">
        <f t="shared" ref="UPG69" si="31884">UPG60*$C$65*$C69</f>
        <v>0</v>
      </c>
      <c r="UPI69" s="825">
        <f t="shared" ref="UPI69" si="31885">UPI60*$C$65*$C69</f>
        <v>0</v>
      </c>
      <c r="UPK69" s="825">
        <f t="shared" ref="UPK69" si="31886">UPK60*$C$65*$C69</f>
        <v>0</v>
      </c>
      <c r="UPM69" s="825">
        <f t="shared" ref="UPM69" si="31887">UPM60*$C$65*$C69</f>
        <v>0</v>
      </c>
      <c r="UPO69" s="825">
        <f t="shared" ref="UPO69" si="31888">UPO60*$C$65*$C69</f>
        <v>0</v>
      </c>
      <c r="UPQ69" s="825">
        <f t="shared" ref="UPQ69" si="31889">UPQ60*$C$65*$C69</f>
        <v>0</v>
      </c>
      <c r="UPS69" s="825">
        <f t="shared" ref="UPS69" si="31890">UPS60*$C$65*$C69</f>
        <v>0</v>
      </c>
      <c r="UPU69" s="825">
        <f t="shared" ref="UPU69" si="31891">UPU60*$C$65*$C69</f>
        <v>0</v>
      </c>
      <c r="UPW69" s="825">
        <f t="shared" ref="UPW69" si="31892">UPW60*$C$65*$C69</f>
        <v>0</v>
      </c>
      <c r="UPY69" s="825">
        <f t="shared" ref="UPY69" si="31893">UPY60*$C$65*$C69</f>
        <v>0</v>
      </c>
      <c r="UQA69" s="825">
        <f t="shared" ref="UQA69" si="31894">UQA60*$C$65*$C69</f>
        <v>0</v>
      </c>
      <c r="UQC69" s="825">
        <f t="shared" ref="UQC69" si="31895">UQC60*$C$65*$C69</f>
        <v>0</v>
      </c>
      <c r="UQE69" s="825">
        <f t="shared" ref="UQE69" si="31896">UQE60*$C$65*$C69</f>
        <v>0</v>
      </c>
      <c r="UQG69" s="825">
        <f t="shared" ref="UQG69" si="31897">UQG60*$C$65*$C69</f>
        <v>0</v>
      </c>
      <c r="UQI69" s="825">
        <f t="shared" ref="UQI69" si="31898">UQI60*$C$65*$C69</f>
        <v>0</v>
      </c>
      <c r="UQK69" s="825">
        <f t="shared" ref="UQK69" si="31899">UQK60*$C$65*$C69</f>
        <v>0</v>
      </c>
      <c r="UQM69" s="825">
        <f t="shared" ref="UQM69" si="31900">UQM60*$C$65*$C69</f>
        <v>0</v>
      </c>
      <c r="UQO69" s="825">
        <f t="shared" ref="UQO69" si="31901">UQO60*$C$65*$C69</f>
        <v>0</v>
      </c>
      <c r="UQQ69" s="825">
        <f t="shared" ref="UQQ69" si="31902">UQQ60*$C$65*$C69</f>
        <v>0</v>
      </c>
      <c r="UQS69" s="825">
        <f t="shared" ref="UQS69" si="31903">UQS60*$C$65*$C69</f>
        <v>0</v>
      </c>
      <c r="UQU69" s="825">
        <f t="shared" ref="UQU69" si="31904">UQU60*$C$65*$C69</f>
        <v>0</v>
      </c>
      <c r="UQW69" s="825">
        <f t="shared" ref="UQW69" si="31905">UQW60*$C$65*$C69</f>
        <v>0</v>
      </c>
      <c r="UQY69" s="825">
        <f t="shared" ref="UQY69" si="31906">UQY60*$C$65*$C69</f>
        <v>0</v>
      </c>
      <c r="URA69" s="825">
        <f t="shared" ref="URA69" si="31907">URA60*$C$65*$C69</f>
        <v>0</v>
      </c>
      <c r="URC69" s="825">
        <f t="shared" ref="URC69" si="31908">URC60*$C$65*$C69</f>
        <v>0</v>
      </c>
      <c r="URE69" s="825">
        <f t="shared" ref="URE69" si="31909">URE60*$C$65*$C69</f>
        <v>0</v>
      </c>
      <c r="URG69" s="825">
        <f t="shared" ref="URG69" si="31910">URG60*$C$65*$C69</f>
        <v>0</v>
      </c>
      <c r="URI69" s="825">
        <f t="shared" ref="URI69" si="31911">URI60*$C$65*$C69</f>
        <v>0</v>
      </c>
      <c r="URK69" s="825">
        <f t="shared" ref="URK69" si="31912">URK60*$C$65*$C69</f>
        <v>0</v>
      </c>
      <c r="URM69" s="825">
        <f t="shared" ref="URM69" si="31913">URM60*$C$65*$C69</f>
        <v>0</v>
      </c>
      <c r="URO69" s="825">
        <f t="shared" ref="URO69" si="31914">URO60*$C$65*$C69</f>
        <v>0</v>
      </c>
      <c r="URQ69" s="825">
        <f t="shared" ref="URQ69" si="31915">URQ60*$C$65*$C69</f>
        <v>0</v>
      </c>
      <c r="URS69" s="825">
        <f t="shared" ref="URS69" si="31916">URS60*$C$65*$C69</f>
        <v>0</v>
      </c>
      <c r="URU69" s="825">
        <f t="shared" ref="URU69" si="31917">URU60*$C$65*$C69</f>
        <v>0</v>
      </c>
      <c r="URW69" s="825">
        <f t="shared" ref="URW69" si="31918">URW60*$C$65*$C69</f>
        <v>0</v>
      </c>
      <c r="URY69" s="825">
        <f t="shared" ref="URY69" si="31919">URY60*$C$65*$C69</f>
        <v>0</v>
      </c>
      <c r="USA69" s="825">
        <f t="shared" ref="USA69" si="31920">USA60*$C$65*$C69</f>
        <v>0</v>
      </c>
      <c r="USC69" s="825">
        <f t="shared" ref="USC69" si="31921">USC60*$C$65*$C69</f>
        <v>0</v>
      </c>
      <c r="USE69" s="825">
        <f t="shared" ref="USE69" si="31922">USE60*$C$65*$C69</f>
        <v>0</v>
      </c>
      <c r="USG69" s="825">
        <f t="shared" ref="USG69" si="31923">USG60*$C$65*$C69</f>
        <v>0</v>
      </c>
      <c r="USI69" s="825">
        <f t="shared" ref="USI69" si="31924">USI60*$C$65*$C69</f>
        <v>0</v>
      </c>
      <c r="USK69" s="825">
        <f t="shared" ref="USK69" si="31925">USK60*$C$65*$C69</f>
        <v>0</v>
      </c>
      <c r="USM69" s="825">
        <f t="shared" ref="USM69" si="31926">USM60*$C$65*$C69</f>
        <v>0</v>
      </c>
      <c r="USO69" s="825">
        <f t="shared" ref="USO69" si="31927">USO60*$C$65*$C69</f>
        <v>0</v>
      </c>
      <c r="USQ69" s="825">
        <f t="shared" ref="USQ69" si="31928">USQ60*$C$65*$C69</f>
        <v>0</v>
      </c>
      <c r="USS69" s="825">
        <f t="shared" ref="USS69" si="31929">USS60*$C$65*$C69</f>
        <v>0</v>
      </c>
      <c r="USU69" s="825">
        <f t="shared" ref="USU69" si="31930">USU60*$C$65*$C69</f>
        <v>0</v>
      </c>
      <c r="USW69" s="825">
        <f t="shared" ref="USW69" si="31931">USW60*$C$65*$C69</f>
        <v>0</v>
      </c>
      <c r="USY69" s="825">
        <f t="shared" ref="USY69" si="31932">USY60*$C$65*$C69</f>
        <v>0</v>
      </c>
      <c r="UTA69" s="825">
        <f t="shared" ref="UTA69" si="31933">UTA60*$C$65*$C69</f>
        <v>0</v>
      </c>
      <c r="UTC69" s="825">
        <f t="shared" ref="UTC69" si="31934">UTC60*$C$65*$C69</f>
        <v>0</v>
      </c>
      <c r="UTE69" s="825">
        <f t="shared" ref="UTE69" si="31935">UTE60*$C$65*$C69</f>
        <v>0</v>
      </c>
      <c r="UTG69" s="825">
        <f t="shared" ref="UTG69" si="31936">UTG60*$C$65*$C69</f>
        <v>0</v>
      </c>
      <c r="UTI69" s="825">
        <f t="shared" ref="UTI69" si="31937">UTI60*$C$65*$C69</f>
        <v>0</v>
      </c>
      <c r="UTK69" s="825">
        <f t="shared" ref="UTK69" si="31938">UTK60*$C$65*$C69</f>
        <v>0</v>
      </c>
      <c r="UTM69" s="825">
        <f t="shared" ref="UTM69" si="31939">UTM60*$C$65*$C69</f>
        <v>0</v>
      </c>
      <c r="UTO69" s="825">
        <f t="shared" ref="UTO69" si="31940">UTO60*$C$65*$C69</f>
        <v>0</v>
      </c>
      <c r="UTQ69" s="825">
        <f t="shared" ref="UTQ69" si="31941">UTQ60*$C$65*$C69</f>
        <v>0</v>
      </c>
      <c r="UTS69" s="825">
        <f t="shared" ref="UTS69" si="31942">UTS60*$C$65*$C69</f>
        <v>0</v>
      </c>
      <c r="UTU69" s="825">
        <f t="shared" ref="UTU69" si="31943">UTU60*$C$65*$C69</f>
        <v>0</v>
      </c>
      <c r="UTW69" s="825">
        <f t="shared" ref="UTW69" si="31944">UTW60*$C$65*$C69</f>
        <v>0</v>
      </c>
      <c r="UTY69" s="825">
        <f t="shared" ref="UTY69" si="31945">UTY60*$C$65*$C69</f>
        <v>0</v>
      </c>
      <c r="UUA69" s="825">
        <f t="shared" ref="UUA69" si="31946">UUA60*$C$65*$C69</f>
        <v>0</v>
      </c>
      <c r="UUC69" s="825">
        <f t="shared" ref="UUC69" si="31947">UUC60*$C$65*$C69</f>
        <v>0</v>
      </c>
      <c r="UUE69" s="825">
        <f t="shared" ref="UUE69" si="31948">UUE60*$C$65*$C69</f>
        <v>0</v>
      </c>
      <c r="UUG69" s="825">
        <f t="shared" ref="UUG69" si="31949">UUG60*$C$65*$C69</f>
        <v>0</v>
      </c>
      <c r="UUI69" s="825">
        <f t="shared" ref="UUI69" si="31950">UUI60*$C$65*$C69</f>
        <v>0</v>
      </c>
      <c r="UUK69" s="825">
        <f t="shared" ref="UUK69" si="31951">UUK60*$C$65*$C69</f>
        <v>0</v>
      </c>
      <c r="UUM69" s="825">
        <f t="shared" ref="UUM69" si="31952">UUM60*$C$65*$C69</f>
        <v>0</v>
      </c>
      <c r="UUO69" s="825">
        <f t="shared" ref="UUO69" si="31953">UUO60*$C$65*$C69</f>
        <v>0</v>
      </c>
      <c r="UUQ69" s="825">
        <f t="shared" ref="UUQ69" si="31954">UUQ60*$C$65*$C69</f>
        <v>0</v>
      </c>
      <c r="UUS69" s="825">
        <f t="shared" ref="UUS69" si="31955">UUS60*$C$65*$C69</f>
        <v>0</v>
      </c>
      <c r="UUU69" s="825">
        <f t="shared" ref="UUU69" si="31956">UUU60*$C$65*$C69</f>
        <v>0</v>
      </c>
      <c r="UUW69" s="825">
        <f t="shared" ref="UUW69" si="31957">UUW60*$C$65*$C69</f>
        <v>0</v>
      </c>
      <c r="UUY69" s="825">
        <f t="shared" ref="UUY69" si="31958">UUY60*$C$65*$C69</f>
        <v>0</v>
      </c>
      <c r="UVA69" s="825">
        <f t="shared" ref="UVA69" si="31959">UVA60*$C$65*$C69</f>
        <v>0</v>
      </c>
      <c r="UVC69" s="825">
        <f t="shared" ref="UVC69" si="31960">UVC60*$C$65*$C69</f>
        <v>0</v>
      </c>
      <c r="UVE69" s="825">
        <f t="shared" ref="UVE69" si="31961">UVE60*$C$65*$C69</f>
        <v>0</v>
      </c>
      <c r="UVG69" s="825">
        <f t="shared" ref="UVG69" si="31962">UVG60*$C$65*$C69</f>
        <v>0</v>
      </c>
      <c r="UVI69" s="825">
        <f t="shared" ref="UVI69" si="31963">UVI60*$C$65*$C69</f>
        <v>0</v>
      </c>
      <c r="UVK69" s="825">
        <f t="shared" ref="UVK69" si="31964">UVK60*$C$65*$C69</f>
        <v>0</v>
      </c>
      <c r="UVM69" s="825">
        <f t="shared" ref="UVM69" si="31965">UVM60*$C$65*$C69</f>
        <v>0</v>
      </c>
      <c r="UVO69" s="825">
        <f t="shared" ref="UVO69" si="31966">UVO60*$C$65*$C69</f>
        <v>0</v>
      </c>
      <c r="UVQ69" s="825">
        <f t="shared" ref="UVQ69" si="31967">UVQ60*$C$65*$C69</f>
        <v>0</v>
      </c>
      <c r="UVS69" s="825">
        <f t="shared" ref="UVS69" si="31968">UVS60*$C$65*$C69</f>
        <v>0</v>
      </c>
      <c r="UVU69" s="825">
        <f t="shared" ref="UVU69" si="31969">UVU60*$C$65*$C69</f>
        <v>0</v>
      </c>
      <c r="UVW69" s="825">
        <f t="shared" ref="UVW69" si="31970">UVW60*$C$65*$C69</f>
        <v>0</v>
      </c>
      <c r="UVY69" s="825">
        <f t="shared" ref="UVY69" si="31971">UVY60*$C$65*$C69</f>
        <v>0</v>
      </c>
      <c r="UWA69" s="825">
        <f t="shared" ref="UWA69" si="31972">UWA60*$C$65*$C69</f>
        <v>0</v>
      </c>
      <c r="UWC69" s="825">
        <f t="shared" ref="UWC69" si="31973">UWC60*$C$65*$C69</f>
        <v>0</v>
      </c>
      <c r="UWE69" s="825">
        <f t="shared" ref="UWE69" si="31974">UWE60*$C$65*$C69</f>
        <v>0</v>
      </c>
      <c r="UWG69" s="825">
        <f t="shared" ref="UWG69" si="31975">UWG60*$C$65*$C69</f>
        <v>0</v>
      </c>
      <c r="UWI69" s="825">
        <f t="shared" ref="UWI69" si="31976">UWI60*$C$65*$C69</f>
        <v>0</v>
      </c>
      <c r="UWK69" s="825">
        <f t="shared" ref="UWK69" si="31977">UWK60*$C$65*$C69</f>
        <v>0</v>
      </c>
      <c r="UWM69" s="825">
        <f t="shared" ref="UWM69" si="31978">UWM60*$C$65*$C69</f>
        <v>0</v>
      </c>
      <c r="UWO69" s="825">
        <f t="shared" ref="UWO69" si="31979">UWO60*$C$65*$C69</f>
        <v>0</v>
      </c>
      <c r="UWQ69" s="825">
        <f t="shared" ref="UWQ69" si="31980">UWQ60*$C$65*$C69</f>
        <v>0</v>
      </c>
      <c r="UWS69" s="825">
        <f t="shared" ref="UWS69" si="31981">UWS60*$C$65*$C69</f>
        <v>0</v>
      </c>
      <c r="UWU69" s="825">
        <f t="shared" ref="UWU69" si="31982">UWU60*$C$65*$C69</f>
        <v>0</v>
      </c>
      <c r="UWW69" s="825">
        <f t="shared" ref="UWW69" si="31983">UWW60*$C$65*$C69</f>
        <v>0</v>
      </c>
      <c r="UWY69" s="825">
        <f t="shared" ref="UWY69" si="31984">UWY60*$C$65*$C69</f>
        <v>0</v>
      </c>
      <c r="UXA69" s="825">
        <f t="shared" ref="UXA69" si="31985">UXA60*$C$65*$C69</f>
        <v>0</v>
      </c>
      <c r="UXC69" s="825">
        <f t="shared" ref="UXC69" si="31986">UXC60*$C$65*$C69</f>
        <v>0</v>
      </c>
      <c r="UXE69" s="825">
        <f t="shared" ref="UXE69" si="31987">UXE60*$C$65*$C69</f>
        <v>0</v>
      </c>
      <c r="UXG69" s="825">
        <f t="shared" ref="UXG69" si="31988">UXG60*$C$65*$C69</f>
        <v>0</v>
      </c>
      <c r="UXI69" s="825">
        <f t="shared" ref="UXI69" si="31989">UXI60*$C$65*$C69</f>
        <v>0</v>
      </c>
      <c r="UXK69" s="825">
        <f t="shared" ref="UXK69" si="31990">UXK60*$C$65*$C69</f>
        <v>0</v>
      </c>
      <c r="UXM69" s="825">
        <f t="shared" ref="UXM69" si="31991">UXM60*$C$65*$C69</f>
        <v>0</v>
      </c>
      <c r="UXO69" s="825">
        <f t="shared" ref="UXO69" si="31992">UXO60*$C$65*$C69</f>
        <v>0</v>
      </c>
      <c r="UXQ69" s="825">
        <f t="shared" ref="UXQ69" si="31993">UXQ60*$C$65*$C69</f>
        <v>0</v>
      </c>
      <c r="UXS69" s="825">
        <f t="shared" ref="UXS69" si="31994">UXS60*$C$65*$C69</f>
        <v>0</v>
      </c>
      <c r="UXU69" s="825">
        <f t="shared" ref="UXU69" si="31995">UXU60*$C$65*$C69</f>
        <v>0</v>
      </c>
      <c r="UXW69" s="825">
        <f t="shared" ref="UXW69" si="31996">UXW60*$C$65*$C69</f>
        <v>0</v>
      </c>
      <c r="UXY69" s="825">
        <f t="shared" ref="UXY69" si="31997">UXY60*$C$65*$C69</f>
        <v>0</v>
      </c>
      <c r="UYA69" s="825">
        <f t="shared" ref="UYA69" si="31998">UYA60*$C$65*$C69</f>
        <v>0</v>
      </c>
      <c r="UYC69" s="825">
        <f t="shared" ref="UYC69" si="31999">UYC60*$C$65*$C69</f>
        <v>0</v>
      </c>
      <c r="UYE69" s="825">
        <f t="shared" ref="UYE69" si="32000">UYE60*$C$65*$C69</f>
        <v>0</v>
      </c>
      <c r="UYG69" s="825">
        <f t="shared" ref="UYG69" si="32001">UYG60*$C$65*$C69</f>
        <v>0</v>
      </c>
      <c r="UYI69" s="825">
        <f t="shared" ref="UYI69" si="32002">UYI60*$C$65*$C69</f>
        <v>0</v>
      </c>
      <c r="UYK69" s="825">
        <f t="shared" ref="UYK69" si="32003">UYK60*$C$65*$C69</f>
        <v>0</v>
      </c>
      <c r="UYM69" s="825">
        <f t="shared" ref="UYM69" si="32004">UYM60*$C$65*$C69</f>
        <v>0</v>
      </c>
      <c r="UYO69" s="825">
        <f t="shared" ref="UYO69" si="32005">UYO60*$C$65*$C69</f>
        <v>0</v>
      </c>
      <c r="UYQ69" s="825">
        <f t="shared" ref="UYQ69" si="32006">UYQ60*$C$65*$C69</f>
        <v>0</v>
      </c>
      <c r="UYS69" s="825">
        <f t="shared" ref="UYS69" si="32007">UYS60*$C$65*$C69</f>
        <v>0</v>
      </c>
      <c r="UYU69" s="825">
        <f t="shared" ref="UYU69" si="32008">UYU60*$C$65*$C69</f>
        <v>0</v>
      </c>
      <c r="UYW69" s="825">
        <f t="shared" ref="UYW69" si="32009">UYW60*$C$65*$C69</f>
        <v>0</v>
      </c>
      <c r="UYY69" s="825">
        <f t="shared" ref="UYY69" si="32010">UYY60*$C$65*$C69</f>
        <v>0</v>
      </c>
      <c r="UZA69" s="825">
        <f t="shared" ref="UZA69" si="32011">UZA60*$C$65*$C69</f>
        <v>0</v>
      </c>
      <c r="UZC69" s="825">
        <f t="shared" ref="UZC69" si="32012">UZC60*$C$65*$C69</f>
        <v>0</v>
      </c>
      <c r="UZE69" s="825">
        <f t="shared" ref="UZE69" si="32013">UZE60*$C$65*$C69</f>
        <v>0</v>
      </c>
      <c r="UZG69" s="825">
        <f t="shared" ref="UZG69" si="32014">UZG60*$C$65*$C69</f>
        <v>0</v>
      </c>
      <c r="UZI69" s="825">
        <f t="shared" ref="UZI69" si="32015">UZI60*$C$65*$C69</f>
        <v>0</v>
      </c>
      <c r="UZK69" s="825">
        <f t="shared" ref="UZK69" si="32016">UZK60*$C$65*$C69</f>
        <v>0</v>
      </c>
      <c r="UZM69" s="825">
        <f t="shared" ref="UZM69" si="32017">UZM60*$C$65*$C69</f>
        <v>0</v>
      </c>
      <c r="UZO69" s="825">
        <f t="shared" ref="UZO69" si="32018">UZO60*$C$65*$C69</f>
        <v>0</v>
      </c>
      <c r="UZQ69" s="825">
        <f t="shared" ref="UZQ69" si="32019">UZQ60*$C$65*$C69</f>
        <v>0</v>
      </c>
      <c r="UZS69" s="825">
        <f t="shared" ref="UZS69" si="32020">UZS60*$C$65*$C69</f>
        <v>0</v>
      </c>
      <c r="UZU69" s="825">
        <f t="shared" ref="UZU69" si="32021">UZU60*$C$65*$C69</f>
        <v>0</v>
      </c>
      <c r="UZW69" s="825">
        <f t="shared" ref="UZW69" si="32022">UZW60*$C$65*$C69</f>
        <v>0</v>
      </c>
      <c r="UZY69" s="825">
        <f t="shared" ref="UZY69" si="32023">UZY60*$C$65*$C69</f>
        <v>0</v>
      </c>
      <c r="VAA69" s="825">
        <f t="shared" ref="VAA69" si="32024">VAA60*$C$65*$C69</f>
        <v>0</v>
      </c>
      <c r="VAC69" s="825">
        <f t="shared" ref="VAC69" si="32025">VAC60*$C$65*$C69</f>
        <v>0</v>
      </c>
      <c r="VAE69" s="825">
        <f t="shared" ref="VAE69" si="32026">VAE60*$C$65*$C69</f>
        <v>0</v>
      </c>
      <c r="VAG69" s="825">
        <f t="shared" ref="VAG69" si="32027">VAG60*$C$65*$C69</f>
        <v>0</v>
      </c>
      <c r="VAI69" s="825">
        <f t="shared" ref="VAI69" si="32028">VAI60*$C$65*$C69</f>
        <v>0</v>
      </c>
      <c r="VAK69" s="825">
        <f t="shared" ref="VAK69" si="32029">VAK60*$C$65*$C69</f>
        <v>0</v>
      </c>
      <c r="VAM69" s="825">
        <f t="shared" ref="VAM69" si="32030">VAM60*$C$65*$C69</f>
        <v>0</v>
      </c>
      <c r="VAO69" s="825">
        <f t="shared" ref="VAO69" si="32031">VAO60*$C$65*$C69</f>
        <v>0</v>
      </c>
      <c r="VAQ69" s="825">
        <f t="shared" ref="VAQ69" si="32032">VAQ60*$C$65*$C69</f>
        <v>0</v>
      </c>
      <c r="VAS69" s="825">
        <f t="shared" ref="VAS69" si="32033">VAS60*$C$65*$C69</f>
        <v>0</v>
      </c>
      <c r="VAU69" s="825">
        <f t="shared" ref="VAU69" si="32034">VAU60*$C$65*$C69</f>
        <v>0</v>
      </c>
      <c r="VAW69" s="825">
        <f t="shared" ref="VAW69" si="32035">VAW60*$C$65*$C69</f>
        <v>0</v>
      </c>
      <c r="VAY69" s="825">
        <f t="shared" ref="VAY69" si="32036">VAY60*$C$65*$C69</f>
        <v>0</v>
      </c>
      <c r="VBA69" s="825">
        <f t="shared" ref="VBA69" si="32037">VBA60*$C$65*$C69</f>
        <v>0</v>
      </c>
      <c r="VBC69" s="825">
        <f t="shared" ref="VBC69" si="32038">VBC60*$C$65*$C69</f>
        <v>0</v>
      </c>
      <c r="VBE69" s="825">
        <f t="shared" ref="VBE69" si="32039">VBE60*$C$65*$C69</f>
        <v>0</v>
      </c>
      <c r="VBG69" s="825">
        <f t="shared" ref="VBG69" si="32040">VBG60*$C$65*$C69</f>
        <v>0</v>
      </c>
      <c r="VBI69" s="825">
        <f t="shared" ref="VBI69" si="32041">VBI60*$C$65*$C69</f>
        <v>0</v>
      </c>
      <c r="VBK69" s="825">
        <f t="shared" ref="VBK69" si="32042">VBK60*$C$65*$C69</f>
        <v>0</v>
      </c>
      <c r="VBM69" s="825">
        <f t="shared" ref="VBM69" si="32043">VBM60*$C$65*$C69</f>
        <v>0</v>
      </c>
      <c r="VBO69" s="825">
        <f t="shared" ref="VBO69" si="32044">VBO60*$C$65*$C69</f>
        <v>0</v>
      </c>
      <c r="VBQ69" s="825">
        <f t="shared" ref="VBQ69" si="32045">VBQ60*$C$65*$C69</f>
        <v>0</v>
      </c>
      <c r="VBS69" s="825">
        <f t="shared" ref="VBS69" si="32046">VBS60*$C$65*$C69</f>
        <v>0</v>
      </c>
      <c r="VBU69" s="825">
        <f t="shared" ref="VBU69" si="32047">VBU60*$C$65*$C69</f>
        <v>0</v>
      </c>
      <c r="VBW69" s="825">
        <f t="shared" ref="VBW69" si="32048">VBW60*$C$65*$C69</f>
        <v>0</v>
      </c>
      <c r="VBY69" s="825">
        <f t="shared" ref="VBY69" si="32049">VBY60*$C$65*$C69</f>
        <v>0</v>
      </c>
      <c r="VCA69" s="825">
        <f t="shared" ref="VCA69" si="32050">VCA60*$C$65*$C69</f>
        <v>0</v>
      </c>
      <c r="VCC69" s="825">
        <f t="shared" ref="VCC69" si="32051">VCC60*$C$65*$C69</f>
        <v>0</v>
      </c>
      <c r="VCE69" s="825">
        <f t="shared" ref="VCE69" si="32052">VCE60*$C$65*$C69</f>
        <v>0</v>
      </c>
      <c r="VCG69" s="825">
        <f t="shared" ref="VCG69" si="32053">VCG60*$C$65*$C69</f>
        <v>0</v>
      </c>
      <c r="VCI69" s="825">
        <f t="shared" ref="VCI69" si="32054">VCI60*$C$65*$C69</f>
        <v>0</v>
      </c>
      <c r="VCK69" s="825">
        <f t="shared" ref="VCK69" si="32055">VCK60*$C$65*$C69</f>
        <v>0</v>
      </c>
      <c r="VCM69" s="825">
        <f t="shared" ref="VCM69" si="32056">VCM60*$C$65*$C69</f>
        <v>0</v>
      </c>
      <c r="VCO69" s="825">
        <f t="shared" ref="VCO69" si="32057">VCO60*$C$65*$C69</f>
        <v>0</v>
      </c>
      <c r="VCQ69" s="825">
        <f t="shared" ref="VCQ69" si="32058">VCQ60*$C$65*$C69</f>
        <v>0</v>
      </c>
      <c r="VCS69" s="825">
        <f t="shared" ref="VCS69" si="32059">VCS60*$C$65*$C69</f>
        <v>0</v>
      </c>
      <c r="VCU69" s="825">
        <f t="shared" ref="VCU69" si="32060">VCU60*$C$65*$C69</f>
        <v>0</v>
      </c>
      <c r="VCW69" s="825">
        <f t="shared" ref="VCW69" si="32061">VCW60*$C$65*$C69</f>
        <v>0</v>
      </c>
      <c r="VCY69" s="825">
        <f t="shared" ref="VCY69" si="32062">VCY60*$C$65*$C69</f>
        <v>0</v>
      </c>
      <c r="VDA69" s="825">
        <f t="shared" ref="VDA69" si="32063">VDA60*$C$65*$C69</f>
        <v>0</v>
      </c>
      <c r="VDC69" s="825">
        <f t="shared" ref="VDC69" si="32064">VDC60*$C$65*$C69</f>
        <v>0</v>
      </c>
      <c r="VDE69" s="825">
        <f t="shared" ref="VDE69" si="32065">VDE60*$C$65*$C69</f>
        <v>0</v>
      </c>
      <c r="VDG69" s="825">
        <f t="shared" ref="VDG69" si="32066">VDG60*$C$65*$C69</f>
        <v>0</v>
      </c>
      <c r="VDI69" s="825">
        <f t="shared" ref="VDI69" si="32067">VDI60*$C$65*$C69</f>
        <v>0</v>
      </c>
      <c r="VDK69" s="825">
        <f t="shared" ref="VDK69" si="32068">VDK60*$C$65*$C69</f>
        <v>0</v>
      </c>
      <c r="VDM69" s="825">
        <f t="shared" ref="VDM69" si="32069">VDM60*$C$65*$C69</f>
        <v>0</v>
      </c>
      <c r="VDO69" s="825">
        <f t="shared" ref="VDO69" si="32070">VDO60*$C$65*$C69</f>
        <v>0</v>
      </c>
      <c r="VDQ69" s="825">
        <f t="shared" ref="VDQ69" si="32071">VDQ60*$C$65*$C69</f>
        <v>0</v>
      </c>
      <c r="VDS69" s="825">
        <f t="shared" ref="VDS69" si="32072">VDS60*$C$65*$C69</f>
        <v>0</v>
      </c>
      <c r="VDU69" s="825">
        <f t="shared" ref="VDU69" si="32073">VDU60*$C$65*$C69</f>
        <v>0</v>
      </c>
      <c r="VDW69" s="825">
        <f t="shared" ref="VDW69" si="32074">VDW60*$C$65*$C69</f>
        <v>0</v>
      </c>
      <c r="VDY69" s="825">
        <f t="shared" ref="VDY69" si="32075">VDY60*$C$65*$C69</f>
        <v>0</v>
      </c>
      <c r="VEA69" s="825">
        <f t="shared" ref="VEA69" si="32076">VEA60*$C$65*$C69</f>
        <v>0</v>
      </c>
      <c r="VEC69" s="825">
        <f t="shared" ref="VEC69" si="32077">VEC60*$C$65*$C69</f>
        <v>0</v>
      </c>
      <c r="VEE69" s="825">
        <f t="shared" ref="VEE69" si="32078">VEE60*$C$65*$C69</f>
        <v>0</v>
      </c>
      <c r="VEG69" s="825">
        <f t="shared" ref="VEG69" si="32079">VEG60*$C$65*$C69</f>
        <v>0</v>
      </c>
      <c r="VEI69" s="825">
        <f t="shared" ref="VEI69" si="32080">VEI60*$C$65*$C69</f>
        <v>0</v>
      </c>
      <c r="VEK69" s="825">
        <f t="shared" ref="VEK69" si="32081">VEK60*$C$65*$C69</f>
        <v>0</v>
      </c>
      <c r="VEM69" s="825">
        <f t="shared" ref="VEM69" si="32082">VEM60*$C$65*$C69</f>
        <v>0</v>
      </c>
      <c r="VEO69" s="825">
        <f t="shared" ref="VEO69" si="32083">VEO60*$C$65*$C69</f>
        <v>0</v>
      </c>
      <c r="VEQ69" s="825">
        <f t="shared" ref="VEQ69" si="32084">VEQ60*$C$65*$C69</f>
        <v>0</v>
      </c>
      <c r="VES69" s="825">
        <f t="shared" ref="VES69" si="32085">VES60*$C$65*$C69</f>
        <v>0</v>
      </c>
      <c r="VEU69" s="825">
        <f t="shared" ref="VEU69" si="32086">VEU60*$C$65*$C69</f>
        <v>0</v>
      </c>
      <c r="VEW69" s="825">
        <f t="shared" ref="VEW69" si="32087">VEW60*$C$65*$C69</f>
        <v>0</v>
      </c>
      <c r="VEY69" s="825">
        <f t="shared" ref="VEY69" si="32088">VEY60*$C$65*$C69</f>
        <v>0</v>
      </c>
      <c r="VFA69" s="825">
        <f t="shared" ref="VFA69" si="32089">VFA60*$C$65*$C69</f>
        <v>0</v>
      </c>
      <c r="VFC69" s="825">
        <f t="shared" ref="VFC69" si="32090">VFC60*$C$65*$C69</f>
        <v>0</v>
      </c>
      <c r="VFE69" s="825">
        <f t="shared" ref="VFE69" si="32091">VFE60*$C$65*$C69</f>
        <v>0</v>
      </c>
      <c r="VFG69" s="825">
        <f t="shared" ref="VFG69" si="32092">VFG60*$C$65*$C69</f>
        <v>0</v>
      </c>
      <c r="VFI69" s="825">
        <f t="shared" ref="VFI69" si="32093">VFI60*$C$65*$C69</f>
        <v>0</v>
      </c>
      <c r="VFK69" s="825">
        <f t="shared" ref="VFK69" si="32094">VFK60*$C$65*$C69</f>
        <v>0</v>
      </c>
      <c r="VFM69" s="825">
        <f t="shared" ref="VFM69" si="32095">VFM60*$C$65*$C69</f>
        <v>0</v>
      </c>
      <c r="VFO69" s="825">
        <f t="shared" ref="VFO69" si="32096">VFO60*$C$65*$C69</f>
        <v>0</v>
      </c>
      <c r="VFQ69" s="825">
        <f t="shared" ref="VFQ69" si="32097">VFQ60*$C$65*$C69</f>
        <v>0</v>
      </c>
      <c r="VFS69" s="825">
        <f t="shared" ref="VFS69" si="32098">VFS60*$C$65*$C69</f>
        <v>0</v>
      </c>
      <c r="VFU69" s="825">
        <f t="shared" ref="VFU69" si="32099">VFU60*$C$65*$C69</f>
        <v>0</v>
      </c>
      <c r="VFW69" s="825">
        <f t="shared" ref="VFW69" si="32100">VFW60*$C$65*$C69</f>
        <v>0</v>
      </c>
      <c r="VFY69" s="825">
        <f t="shared" ref="VFY69" si="32101">VFY60*$C$65*$C69</f>
        <v>0</v>
      </c>
      <c r="VGA69" s="825">
        <f t="shared" ref="VGA69" si="32102">VGA60*$C$65*$C69</f>
        <v>0</v>
      </c>
      <c r="VGC69" s="825">
        <f t="shared" ref="VGC69" si="32103">VGC60*$C$65*$C69</f>
        <v>0</v>
      </c>
      <c r="VGE69" s="825">
        <f t="shared" ref="VGE69" si="32104">VGE60*$C$65*$C69</f>
        <v>0</v>
      </c>
      <c r="VGG69" s="825">
        <f t="shared" ref="VGG69" si="32105">VGG60*$C$65*$C69</f>
        <v>0</v>
      </c>
      <c r="VGI69" s="825">
        <f t="shared" ref="VGI69" si="32106">VGI60*$C$65*$C69</f>
        <v>0</v>
      </c>
      <c r="VGK69" s="825">
        <f t="shared" ref="VGK69" si="32107">VGK60*$C$65*$C69</f>
        <v>0</v>
      </c>
      <c r="VGM69" s="825">
        <f t="shared" ref="VGM69" si="32108">VGM60*$C$65*$C69</f>
        <v>0</v>
      </c>
      <c r="VGO69" s="825">
        <f t="shared" ref="VGO69" si="32109">VGO60*$C$65*$C69</f>
        <v>0</v>
      </c>
      <c r="VGQ69" s="825">
        <f t="shared" ref="VGQ69" si="32110">VGQ60*$C$65*$C69</f>
        <v>0</v>
      </c>
      <c r="VGS69" s="825">
        <f t="shared" ref="VGS69" si="32111">VGS60*$C$65*$C69</f>
        <v>0</v>
      </c>
      <c r="VGU69" s="825">
        <f t="shared" ref="VGU69" si="32112">VGU60*$C$65*$C69</f>
        <v>0</v>
      </c>
      <c r="VGW69" s="825">
        <f t="shared" ref="VGW69" si="32113">VGW60*$C$65*$C69</f>
        <v>0</v>
      </c>
      <c r="VGY69" s="825">
        <f t="shared" ref="VGY69" si="32114">VGY60*$C$65*$C69</f>
        <v>0</v>
      </c>
      <c r="VHA69" s="825">
        <f t="shared" ref="VHA69" si="32115">VHA60*$C$65*$C69</f>
        <v>0</v>
      </c>
      <c r="VHC69" s="825">
        <f t="shared" ref="VHC69" si="32116">VHC60*$C$65*$C69</f>
        <v>0</v>
      </c>
      <c r="VHE69" s="825">
        <f t="shared" ref="VHE69" si="32117">VHE60*$C$65*$C69</f>
        <v>0</v>
      </c>
      <c r="VHG69" s="825">
        <f t="shared" ref="VHG69" si="32118">VHG60*$C$65*$C69</f>
        <v>0</v>
      </c>
      <c r="VHI69" s="825">
        <f t="shared" ref="VHI69" si="32119">VHI60*$C$65*$C69</f>
        <v>0</v>
      </c>
      <c r="VHK69" s="825">
        <f t="shared" ref="VHK69" si="32120">VHK60*$C$65*$C69</f>
        <v>0</v>
      </c>
      <c r="VHM69" s="825">
        <f t="shared" ref="VHM69" si="32121">VHM60*$C$65*$C69</f>
        <v>0</v>
      </c>
      <c r="VHO69" s="825">
        <f t="shared" ref="VHO69" si="32122">VHO60*$C$65*$C69</f>
        <v>0</v>
      </c>
      <c r="VHQ69" s="825">
        <f t="shared" ref="VHQ69" si="32123">VHQ60*$C$65*$C69</f>
        <v>0</v>
      </c>
      <c r="VHS69" s="825">
        <f t="shared" ref="VHS69" si="32124">VHS60*$C$65*$C69</f>
        <v>0</v>
      </c>
      <c r="VHU69" s="825">
        <f t="shared" ref="VHU69" si="32125">VHU60*$C$65*$C69</f>
        <v>0</v>
      </c>
      <c r="VHW69" s="825">
        <f t="shared" ref="VHW69" si="32126">VHW60*$C$65*$C69</f>
        <v>0</v>
      </c>
      <c r="VHY69" s="825">
        <f t="shared" ref="VHY69" si="32127">VHY60*$C$65*$C69</f>
        <v>0</v>
      </c>
      <c r="VIA69" s="825">
        <f t="shared" ref="VIA69" si="32128">VIA60*$C$65*$C69</f>
        <v>0</v>
      </c>
      <c r="VIC69" s="825">
        <f t="shared" ref="VIC69" si="32129">VIC60*$C$65*$C69</f>
        <v>0</v>
      </c>
      <c r="VIE69" s="825">
        <f t="shared" ref="VIE69" si="32130">VIE60*$C$65*$C69</f>
        <v>0</v>
      </c>
      <c r="VIG69" s="825">
        <f t="shared" ref="VIG69" si="32131">VIG60*$C$65*$C69</f>
        <v>0</v>
      </c>
      <c r="VII69" s="825">
        <f t="shared" ref="VII69" si="32132">VII60*$C$65*$C69</f>
        <v>0</v>
      </c>
      <c r="VIK69" s="825">
        <f t="shared" ref="VIK69" si="32133">VIK60*$C$65*$C69</f>
        <v>0</v>
      </c>
      <c r="VIM69" s="825">
        <f t="shared" ref="VIM69" si="32134">VIM60*$C$65*$C69</f>
        <v>0</v>
      </c>
      <c r="VIO69" s="825">
        <f t="shared" ref="VIO69" si="32135">VIO60*$C$65*$C69</f>
        <v>0</v>
      </c>
      <c r="VIQ69" s="825">
        <f t="shared" ref="VIQ69" si="32136">VIQ60*$C$65*$C69</f>
        <v>0</v>
      </c>
      <c r="VIS69" s="825">
        <f t="shared" ref="VIS69" si="32137">VIS60*$C$65*$C69</f>
        <v>0</v>
      </c>
      <c r="VIU69" s="825">
        <f t="shared" ref="VIU69" si="32138">VIU60*$C$65*$C69</f>
        <v>0</v>
      </c>
      <c r="VIW69" s="825">
        <f t="shared" ref="VIW69" si="32139">VIW60*$C$65*$C69</f>
        <v>0</v>
      </c>
      <c r="VIY69" s="825">
        <f t="shared" ref="VIY69" si="32140">VIY60*$C$65*$C69</f>
        <v>0</v>
      </c>
      <c r="VJA69" s="825">
        <f t="shared" ref="VJA69" si="32141">VJA60*$C$65*$C69</f>
        <v>0</v>
      </c>
      <c r="VJC69" s="825">
        <f t="shared" ref="VJC69" si="32142">VJC60*$C$65*$C69</f>
        <v>0</v>
      </c>
      <c r="VJE69" s="825">
        <f t="shared" ref="VJE69" si="32143">VJE60*$C$65*$C69</f>
        <v>0</v>
      </c>
      <c r="VJG69" s="825">
        <f t="shared" ref="VJG69" si="32144">VJG60*$C$65*$C69</f>
        <v>0</v>
      </c>
      <c r="VJI69" s="825">
        <f t="shared" ref="VJI69" si="32145">VJI60*$C$65*$C69</f>
        <v>0</v>
      </c>
      <c r="VJK69" s="825">
        <f t="shared" ref="VJK69" si="32146">VJK60*$C$65*$C69</f>
        <v>0</v>
      </c>
      <c r="VJM69" s="825">
        <f t="shared" ref="VJM69" si="32147">VJM60*$C$65*$C69</f>
        <v>0</v>
      </c>
      <c r="VJO69" s="825">
        <f t="shared" ref="VJO69" si="32148">VJO60*$C$65*$C69</f>
        <v>0</v>
      </c>
      <c r="VJQ69" s="825">
        <f t="shared" ref="VJQ69" si="32149">VJQ60*$C$65*$C69</f>
        <v>0</v>
      </c>
      <c r="VJS69" s="825">
        <f t="shared" ref="VJS69" si="32150">VJS60*$C$65*$C69</f>
        <v>0</v>
      </c>
      <c r="VJU69" s="825">
        <f t="shared" ref="VJU69" si="32151">VJU60*$C$65*$C69</f>
        <v>0</v>
      </c>
      <c r="VJW69" s="825">
        <f t="shared" ref="VJW69" si="32152">VJW60*$C$65*$C69</f>
        <v>0</v>
      </c>
      <c r="VJY69" s="825">
        <f t="shared" ref="VJY69" si="32153">VJY60*$C$65*$C69</f>
        <v>0</v>
      </c>
      <c r="VKA69" s="825">
        <f t="shared" ref="VKA69" si="32154">VKA60*$C$65*$C69</f>
        <v>0</v>
      </c>
      <c r="VKC69" s="825">
        <f t="shared" ref="VKC69" si="32155">VKC60*$C$65*$C69</f>
        <v>0</v>
      </c>
      <c r="VKE69" s="825">
        <f t="shared" ref="VKE69" si="32156">VKE60*$C$65*$C69</f>
        <v>0</v>
      </c>
      <c r="VKG69" s="825">
        <f t="shared" ref="VKG69" si="32157">VKG60*$C$65*$C69</f>
        <v>0</v>
      </c>
      <c r="VKI69" s="825">
        <f t="shared" ref="VKI69" si="32158">VKI60*$C$65*$C69</f>
        <v>0</v>
      </c>
      <c r="VKK69" s="825">
        <f t="shared" ref="VKK69" si="32159">VKK60*$C$65*$C69</f>
        <v>0</v>
      </c>
      <c r="VKM69" s="825">
        <f t="shared" ref="VKM69" si="32160">VKM60*$C$65*$C69</f>
        <v>0</v>
      </c>
      <c r="VKO69" s="825">
        <f t="shared" ref="VKO69" si="32161">VKO60*$C$65*$C69</f>
        <v>0</v>
      </c>
      <c r="VKQ69" s="825">
        <f t="shared" ref="VKQ69" si="32162">VKQ60*$C$65*$C69</f>
        <v>0</v>
      </c>
      <c r="VKS69" s="825">
        <f t="shared" ref="VKS69" si="32163">VKS60*$C$65*$C69</f>
        <v>0</v>
      </c>
      <c r="VKU69" s="825">
        <f t="shared" ref="VKU69" si="32164">VKU60*$C$65*$C69</f>
        <v>0</v>
      </c>
      <c r="VKW69" s="825">
        <f t="shared" ref="VKW69" si="32165">VKW60*$C$65*$C69</f>
        <v>0</v>
      </c>
      <c r="VKY69" s="825">
        <f t="shared" ref="VKY69" si="32166">VKY60*$C$65*$C69</f>
        <v>0</v>
      </c>
      <c r="VLA69" s="825">
        <f t="shared" ref="VLA69" si="32167">VLA60*$C$65*$C69</f>
        <v>0</v>
      </c>
      <c r="VLC69" s="825">
        <f t="shared" ref="VLC69" si="32168">VLC60*$C$65*$C69</f>
        <v>0</v>
      </c>
      <c r="VLE69" s="825">
        <f t="shared" ref="VLE69" si="32169">VLE60*$C$65*$C69</f>
        <v>0</v>
      </c>
      <c r="VLG69" s="825">
        <f t="shared" ref="VLG69" si="32170">VLG60*$C$65*$C69</f>
        <v>0</v>
      </c>
      <c r="VLI69" s="825">
        <f t="shared" ref="VLI69" si="32171">VLI60*$C$65*$C69</f>
        <v>0</v>
      </c>
      <c r="VLK69" s="825">
        <f t="shared" ref="VLK69" si="32172">VLK60*$C$65*$C69</f>
        <v>0</v>
      </c>
      <c r="VLM69" s="825">
        <f t="shared" ref="VLM69" si="32173">VLM60*$C$65*$C69</f>
        <v>0</v>
      </c>
      <c r="VLO69" s="825">
        <f t="shared" ref="VLO69" si="32174">VLO60*$C$65*$C69</f>
        <v>0</v>
      </c>
      <c r="VLQ69" s="825">
        <f t="shared" ref="VLQ69" si="32175">VLQ60*$C$65*$C69</f>
        <v>0</v>
      </c>
      <c r="VLS69" s="825">
        <f t="shared" ref="VLS69" si="32176">VLS60*$C$65*$C69</f>
        <v>0</v>
      </c>
      <c r="VLU69" s="825">
        <f t="shared" ref="VLU69" si="32177">VLU60*$C$65*$C69</f>
        <v>0</v>
      </c>
      <c r="VLW69" s="825">
        <f t="shared" ref="VLW69" si="32178">VLW60*$C$65*$C69</f>
        <v>0</v>
      </c>
      <c r="VLY69" s="825">
        <f t="shared" ref="VLY69" si="32179">VLY60*$C$65*$C69</f>
        <v>0</v>
      </c>
      <c r="VMA69" s="825">
        <f t="shared" ref="VMA69" si="32180">VMA60*$C$65*$C69</f>
        <v>0</v>
      </c>
      <c r="VMC69" s="825">
        <f t="shared" ref="VMC69" si="32181">VMC60*$C$65*$C69</f>
        <v>0</v>
      </c>
      <c r="VME69" s="825">
        <f t="shared" ref="VME69" si="32182">VME60*$C$65*$C69</f>
        <v>0</v>
      </c>
      <c r="VMG69" s="825">
        <f t="shared" ref="VMG69" si="32183">VMG60*$C$65*$C69</f>
        <v>0</v>
      </c>
      <c r="VMI69" s="825">
        <f t="shared" ref="VMI69" si="32184">VMI60*$C$65*$C69</f>
        <v>0</v>
      </c>
      <c r="VMK69" s="825">
        <f t="shared" ref="VMK69" si="32185">VMK60*$C$65*$C69</f>
        <v>0</v>
      </c>
      <c r="VMM69" s="825">
        <f t="shared" ref="VMM69" si="32186">VMM60*$C$65*$C69</f>
        <v>0</v>
      </c>
      <c r="VMO69" s="825">
        <f t="shared" ref="VMO69" si="32187">VMO60*$C$65*$C69</f>
        <v>0</v>
      </c>
      <c r="VMQ69" s="825">
        <f t="shared" ref="VMQ69" si="32188">VMQ60*$C$65*$C69</f>
        <v>0</v>
      </c>
      <c r="VMS69" s="825">
        <f t="shared" ref="VMS69" si="32189">VMS60*$C$65*$C69</f>
        <v>0</v>
      </c>
      <c r="VMU69" s="825">
        <f t="shared" ref="VMU69" si="32190">VMU60*$C$65*$C69</f>
        <v>0</v>
      </c>
      <c r="VMW69" s="825">
        <f t="shared" ref="VMW69" si="32191">VMW60*$C$65*$C69</f>
        <v>0</v>
      </c>
      <c r="VMY69" s="825">
        <f t="shared" ref="VMY69" si="32192">VMY60*$C$65*$C69</f>
        <v>0</v>
      </c>
      <c r="VNA69" s="825">
        <f t="shared" ref="VNA69" si="32193">VNA60*$C$65*$C69</f>
        <v>0</v>
      </c>
      <c r="VNC69" s="825">
        <f t="shared" ref="VNC69" si="32194">VNC60*$C$65*$C69</f>
        <v>0</v>
      </c>
      <c r="VNE69" s="825">
        <f t="shared" ref="VNE69" si="32195">VNE60*$C$65*$C69</f>
        <v>0</v>
      </c>
      <c r="VNG69" s="825">
        <f t="shared" ref="VNG69" si="32196">VNG60*$C$65*$C69</f>
        <v>0</v>
      </c>
      <c r="VNI69" s="825">
        <f t="shared" ref="VNI69" si="32197">VNI60*$C$65*$C69</f>
        <v>0</v>
      </c>
      <c r="VNK69" s="825">
        <f t="shared" ref="VNK69" si="32198">VNK60*$C$65*$C69</f>
        <v>0</v>
      </c>
      <c r="VNM69" s="825">
        <f t="shared" ref="VNM69" si="32199">VNM60*$C$65*$C69</f>
        <v>0</v>
      </c>
      <c r="VNO69" s="825">
        <f t="shared" ref="VNO69" si="32200">VNO60*$C$65*$C69</f>
        <v>0</v>
      </c>
      <c r="VNQ69" s="825">
        <f t="shared" ref="VNQ69" si="32201">VNQ60*$C$65*$C69</f>
        <v>0</v>
      </c>
      <c r="VNS69" s="825">
        <f t="shared" ref="VNS69" si="32202">VNS60*$C$65*$C69</f>
        <v>0</v>
      </c>
      <c r="VNU69" s="825">
        <f t="shared" ref="VNU69" si="32203">VNU60*$C$65*$C69</f>
        <v>0</v>
      </c>
      <c r="VNW69" s="825">
        <f t="shared" ref="VNW69" si="32204">VNW60*$C$65*$C69</f>
        <v>0</v>
      </c>
      <c r="VNY69" s="825">
        <f t="shared" ref="VNY69" si="32205">VNY60*$C$65*$C69</f>
        <v>0</v>
      </c>
      <c r="VOA69" s="825">
        <f t="shared" ref="VOA69" si="32206">VOA60*$C$65*$C69</f>
        <v>0</v>
      </c>
      <c r="VOC69" s="825">
        <f t="shared" ref="VOC69" si="32207">VOC60*$C$65*$C69</f>
        <v>0</v>
      </c>
      <c r="VOE69" s="825">
        <f t="shared" ref="VOE69" si="32208">VOE60*$C$65*$C69</f>
        <v>0</v>
      </c>
      <c r="VOG69" s="825">
        <f t="shared" ref="VOG69" si="32209">VOG60*$C$65*$C69</f>
        <v>0</v>
      </c>
      <c r="VOI69" s="825">
        <f t="shared" ref="VOI69" si="32210">VOI60*$C$65*$C69</f>
        <v>0</v>
      </c>
      <c r="VOK69" s="825">
        <f t="shared" ref="VOK69" si="32211">VOK60*$C$65*$C69</f>
        <v>0</v>
      </c>
      <c r="VOM69" s="825">
        <f t="shared" ref="VOM69" si="32212">VOM60*$C$65*$C69</f>
        <v>0</v>
      </c>
      <c r="VOO69" s="825">
        <f t="shared" ref="VOO69" si="32213">VOO60*$C$65*$C69</f>
        <v>0</v>
      </c>
      <c r="VOQ69" s="825">
        <f t="shared" ref="VOQ69" si="32214">VOQ60*$C$65*$C69</f>
        <v>0</v>
      </c>
      <c r="VOS69" s="825">
        <f t="shared" ref="VOS69" si="32215">VOS60*$C$65*$C69</f>
        <v>0</v>
      </c>
      <c r="VOU69" s="825">
        <f t="shared" ref="VOU69" si="32216">VOU60*$C$65*$C69</f>
        <v>0</v>
      </c>
      <c r="VOW69" s="825">
        <f t="shared" ref="VOW69" si="32217">VOW60*$C$65*$C69</f>
        <v>0</v>
      </c>
      <c r="VOY69" s="825">
        <f t="shared" ref="VOY69" si="32218">VOY60*$C$65*$C69</f>
        <v>0</v>
      </c>
      <c r="VPA69" s="825">
        <f t="shared" ref="VPA69" si="32219">VPA60*$C$65*$C69</f>
        <v>0</v>
      </c>
      <c r="VPC69" s="825">
        <f t="shared" ref="VPC69" si="32220">VPC60*$C$65*$C69</f>
        <v>0</v>
      </c>
      <c r="VPE69" s="825">
        <f t="shared" ref="VPE69" si="32221">VPE60*$C$65*$C69</f>
        <v>0</v>
      </c>
      <c r="VPG69" s="825">
        <f t="shared" ref="VPG69" si="32222">VPG60*$C$65*$C69</f>
        <v>0</v>
      </c>
      <c r="VPI69" s="825">
        <f t="shared" ref="VPI69" si="32223">VPI60*$C$65*$C69</f>
        <v>0</v>
      </c>
      <c r="VPK69" s="825">
        <f t="shared" ref="VPK69" si="32224">VPK60*$C$65*$C69</f>
        <v>0</v>
      </c>
      <c r="VPM69" s="825">
        <f t="shared" ref="VPM69" si="32225">VPM60*$C$65*$C69</f>
        <v>0</v>
      </c>
      <c r="VPO69" s="825">
        <f t="shared" ref="VPO69" si="32226">VPO60*$C$65*$C69</f>
        <v>0</v>
      </c>
      <c r="VPQ69" s="825">
        <f t="shared" ref="VPQ69" si="32227">VPQ60*$C$65*$C69</f>
        <v>0</v>
      </c>
      <c r="VPS69" s="825">
        <f t="shared" ref="VPS69" si="32228">VPS60*$C$65*$C69</f>
        <v>0</v>
      </c>
      <c r="VPU69" s="825">
        <f t="shared" ref="VPU69" si="32229">VPU60*$C$65*$C69</f>
        <v>0</v>
      </c>
      <c r="VPW69" s="825">
        <f t="shared" ref="VPW69" si="32230">VPW60*$C$65*$C69</f>
        <v>0</v>
      </c>
      <c r="VPY69" s="825">
        <f t="shared" ref="VPY69" si="32231">VPY60*$C$65*$C69</f>
        <v>0</v>
      </c>
      <c r="VQA69" s="825">
        <f t="shared" ref="VQA69" si="32232">VQA60*$C$65*$C69</f>
        <v>0</v>
      </c>
      <c r="VQC69" s="825">
        <f t="shared" ref="VQC69" si="32233">VQC60*$C$65*$C69</f>
        <v>0</v>
      </c>
      <c r="VQE69" s="825">
        <f t="shared" ref="VQE69" si="32234">VQE60*$C$65*$C69</f>
        <v>0</v>
      </c>
      <c r="VQG69" s="825">
        <f t="shared" ref="VQG69" si="32235">VQG60*$C$65*$C69</f>
        <v>0</v>
      </c>
      <c r="VQI69" s="825">
        <f t="shared" ref="VQI69" si="32236">VQI60*$C$65*$C69</f>
        <v>0</v>
      </c>
      <c r="VQK69" s="825">
        <f t="shared" ref="VQK69" si="32237">VQK60*$C$65*$C69</f>
        <v>0</v>
      </c>
      <c r="VQM69" s="825">
        <f t="shared" ref="VQM69" si="32238">VQM60*$C$65*$C69</f>
        <v>0</v>
      </c>
      <c r="VQO69" s="825">
        <f t="shared" ref="VQO69" si="32239">VQO60*$C$65*$C69</f>
        <v>0</v>
      </c>
      <c r="VQQ69" s="825">
        <f t="shared" ref="VQQ69" si="32240">VQQ60*$C$65*$C69</f>
        <v>0</v>
      </c>
      <c r="VQS69" s="825">
        <f t="shared" ref="VQS69" si="32241">VQS60*$C$65*$C69</f>
        <v>0</v>
      </c>
      <c r="VQU69" s="825">
        <f t="shared" ref="VQU69" si="32242">VQU60*$C$65*$C69</f>
        <v>0</v>
      </c>
      <c r="VQW69" s="825">
        <f t="shared" ref="VQW69" si="32243">VQW60*$C$65*$C69</f>
        <v>0</v>
      </c>
      <c r="VQY69" s="825">
        <f t="shared" ref="VQY69" si="32244">VQY60*$C$65*$C69</f>
        <v>0</v>
      </c>
      <c r="VRA69" s="825">
        <f t="shared" ref="VRA69" si="32245">VRA60*$C$65*$C69</f>
        <v>0</v>
      </c>
      <c r="VRC69" s="825">
        <f t="shared" ref="VRC69" si="32246">VRC60*$C$65*$C69</f>
        <v>0</v>
      </c>
      <c r="VRE69" s="825">
        <f t="shared" ref="VRE69" si="32247">VRE60*$C$65*$C69</f>
        <v>0</v>
      </c>
      <c r="VRG69" s="825">
        <f t="shared" ref="VRG69" si="32248">VRG60*$C$65*$C69</f>
        <v>0</v>
      </c>
      <c r="VRI69" s="825">
        <f t="shared" ref="VRI69" si="32249">VRI60*$C$65*$C69</f>
        <v>0</v>
      </c>
      <c r="VRK69" s="825">
        <f t="shared" ref="VRK69" si="32250">VRK60*$C$65*$C69</f>
        <v>0</v>
      </c>
      <c r="VRM69" s="825">
        <f t="shared" ref="VRM69" si="32251">VRM60*$C$65*$C69</f>
        <v>0</v>
      </c>
      <c r="VRO69" s="825">
        <f t="shared" ref="VRO69" si="32252">VRO60*$C$65*$C69</f>
        <v>0</v>
      </c>
      <c r="VRQ69" s="825">
        <f t="shared" ref="VRQ69" si="32253">VRQ60*$C$65*$C69</f>
        <v>0</v>
      </c>
      <c r="VRS69" s="825">
        <f t="shared" ref="VRS69" si="32254">VRS60*$C$65*$C69</f>
        <v>0</v>
      </c>
      <c r="VRU69" s="825">
        <f t="shared" ref="VRU69" si="32255">VRU60*$C$65*$C69</f>
        <v>0</v>
      </c>
      <c r="VRW69" s="825">
        <f t="shared" ref="VRW69" si="32256">VRW60*$C$65*$C69</f>
        <v>0</v>
      </c>
      <c r="VRY69" s="825">
        <f t="shared" ref="VRY69" si="32257">VRY60*$C$65*$C69</f>
        <v>0</v>
      </c>
      <c r="VSA69" s="825">
        <f t="shared" ref="VSA69" si="32258">VSA60*$C$65*$C69</f>
        <v>0</v>
      </c>
      <c r="VSC69" s="825">
        <f t="shared" ref="VSC69" si="32259">VSC60*$C$65*$C69</f>
        <v>0</v>
      </c>
      <c r="VSE69" s="825">
        <f t="shared" ref="VSE69" si="32260">VSE60*$C$65*$C69</f>
        <v>0</v>
      </c>
      <c r="VSG69" s="825">
        <f t="shared" ref="VSG69" si="32261">VSG60*$C$65*$C69</f>
        <v>0</v>
      </c>
      <c r="VSI69" s="825">
        <f t="shared" ref="VSI69" si="32262">VSI60*$C$65*$C69</f>
        <v>0</v>
      </c>
      <c r="VSK69" s="825">
        <f t="shared" ref="VSK69" si="32263">VSK60*$C$65*$C69</f>
        <v>0</v>
      </c>
      <c r="VSM69" s="825">
        <f t="shared" ref="VSM69" si="32264">VSM60*$C$65*$C69</f>
        <v>0</v>
      </c>
      <c r="VSO69" s="825">
        <f t="shared" ref="VSO69" si="32265">VSO60*$C$65*$C69</f>
        <v>0</v>
      </c>
      <c r="VSQ69" s="825">
        <f t="shared" ref="VSQ69" si="32266">VSQ60*$C$65*$C69</f>
        <v>0</v>
      </c>
      <c r="VSS69" s="825">
        <f t="shared" ref="VSS69" si="32267">VSS60*$C$65*$C69</f>
        <v>0</v>
      </c>
      <c r="VSU69" s="825">
        <f t="shared" ref="VSU69" si="32268">VSU60*$C$65*$C69</f>
        <v>0</v>
      </c>
      <c r="VSW69" s="825">
        <f t="shared" ref="VSW69" si="32269">VSW60*$C$65*$C69</f>
        <v>0</v>
      </c>
      <c r="VSY69" s="825">
        <f t="shared" ref="VSY69" si="32270">VSY60*$C$65*$C69</f>
        <v>0</v>
      </c>
      <c r="VTA69" s="825">
        <f t="shared" ref="VTA69" si="32271">VTA60*$C$65*$C69</f>
        <v>0</v>
      </c>
      <c r="VTC69" s="825">
        <f t="shared" ref="VTC69" si="32272">VTC60*$C$65*$C69</f>
        <v>0</v>
      </c>
      <c r="VTE69" s="825">
        <f t="shared" ref="VTE69" si="32273">VTE60*$C$65*$C69</f>
        <v>0</v>
      </c>
      <c r="VTG69" s="825">
        <f t="shared" ref="VTG69" si="32274">VTG60*$C$65*$C69</f>
        <v>0</v>
      </c>
      <c r="VTI69" s="825">
        <f t="shared" ref="VTI69" si="32275">VTI60*$C$65*$C69</f>
        <v>0</v>
      </c>
      <c r="VTK69" s="825">
        <f t="shared" ref="VTK69" si="32276">VTK60*$C$65*$C69</f>
        <v>0</v>
      </c>
      <c r="VTM69" s="825">
        <f t="shared" ref="VTM69" si="32277">VTM60*$C$65*$C69</f>
        <v>0</v>
      </c>
      <c r="VTO69" s="825">
        <f t="shared" ref="VTO69" si="32278">VTO60*$C$65*$C69</f>
        <v>0</v>
      </c>
      <c r="VTQ69" s="825">
        <f t="shared" ref="VTQ69" si="32279">VTQ60*$C$65*$C69</f>
        <v>0</v>
      </c>
      <c r="VTS69" s="825">
        <f t="shared" ref="VTS69" si="32280">VTS60*$C$65*$C69</f>
        <v>0</v>
      </c>
      <c r="VTU69" s="825">
        <f t="shared" ref="VTU69" si="32281">VTU60*$C$65*$C69</f>
        <v>0</v>
      </c>
      <c r="VTW69" s="825">
        <f t="shared" ref="VTW69" si="32282">VTW60*$C$65*$C69</f>
        <v>0</v>
      </c>
      <c r="VTY69" s="825">
        <f t="shared" ref="VTY69" si="32283">VTY60*$C$65*$C69</f>
        <v>0</v>
      </c>
      <c r="VUA69" s="825">
        <f t="shared" ref="VUA69" si="32284">VUA60*$C$65*$C69</f>
        <v>0</v>
      </c>
      <c r="VUC69" s="825">
        <f t="shared" ref="VUC69" si="32285">VUC60*$C$65*$C69</f>
        <v>0</v>
      </c>
      <c r="VUE69" s="825">
        <f t="shared" ref="VUE69" si="32286">VUE60*$C$65*$C69</f>
        <v>0</v>
      </c>
      <c r="VUG69" s="825">
        <f t="shared" ref="VUG69" si="32287">VUG60*$C$65*$C69</f>
        <v>0</v>
      </c>
      <c r="VUI69" s="825">
        <f t="shared" ref="VUI69" si="32288">VUI60*$C$65*$C69</f>
        <v>0</v>
      </c>
      <c r="VUK69" s="825">
        <f t="shared" ref="VUK69" si="32289">VUK60*$C$65*$C69</f>
        <v>0</v>
      </c>
      <c r="VUM69" s="825">
        <f t="shared" ref="VUM69" si="32290">VUM60*$C$65*$C69</f>
        <v>0</v>
      </c>
      <c r="VUO69" s="825">
        <f t="shared" ref="VUO69" si="32291">VUO60*$C$65*$C69</f>
        <v>0</v>
      </c>
      <c r="VUQ69" s="825">
        <f t="shared" ref="VUQ69" si="32292">VUQ60*$C$65*$C69</f>
        <v>0</v>
      </c>
      <c r="VUS69" s="825">
        <f t="shared" ref="VUS69" si="32293">VUS60*$C$65*$C69</f>
        <v>0</v>
      </c>
      <c r="VUU69" s="825">
        <f t="shared" ref="VUU69" si="32294">VUU60*$C$65*$C69</f>
        <v>0</v>
      </c>
      <c r="VUW69" s="825">
        <f t="shared" ref="VUW69" si="32295">VUW60*$C$65*$C69</f>
        <v>0</v>
      </c>
      <c r="VUY69" s="825">
        <f t="shared" ref="VUY69" si="32296">VUY60*$C$65*$C69</f>
        <v>0</v>
      </c>
      <c r="VVA69" s="825">
        <f t="shared" ref="VVA69" si="32297">VVA60*$C$65*$C69</f>
        <v>0</v>
      </c>
      <c r="VVC69" s="825">
        <f t="shared" ref="VVC69" si="32298">VVC60*$C$65*$C69</f>
        <v>0</v>
      </c>
      <c r="VVE69" s="825">
        <f t="shared" ref="VVE69" si="32299">VVE60*$C$65*$C69</f>
        <v>0</v>
      </c>
      <c r="VVG69" s="825">
        <f t="shared" ref="VVG69" si="32300">VVG60*$C$65*$C69</f>
        <v>0</v>
      </c>
      <c r="VVI69" s="825">
        <f t="shared" ref="VVI69" si="32301">VVI60*$C$65*$C69</f>
        <v>0</v>
      </c>
      <c r="VVK69" s="825">
        <f t="shared" ref="VVK69" si="32302">VVK60*$C$65*$C69</f>
        <v>0</v>
      </c>
      <c r="VVM69" s="825">
        <f t="shared" ref="VVM69" si="32303">VVM60*$C$65*$C69</f>
        <v>0</v>
      </c>
      <c r="VVO69" s="825">
        <f t="shared" ref="VVO69" si="32304">VVO60*$C$65*$C69</f>
        <v>0</v>
      </c>
      <c r="VVQ69" s="825">
        <f t="shared" ref="VVQ69" si="32305">VVQ60*$C$65*$C69</f>
        <v>0</v>
      </c>
      <c r="VVS69" s="825">
        <f t="shared" ref="VVS69" si="32306">VVS60*$C$65*$C69</f>
        <v>0</v>
      </c>
      <c r="VVU69" s="825">
        <f t="shared" ref="VVU69" si="32307">VVU60*$C$65*$C69</f>
        <v>0</v>
      </c>
      <c r="VVW69" s="825">
        <f t="shared" ref="VVW69" si="32308">VVW60*$C$65*$C69</f>
        <v>0</v>
      </c>
      <c r="VVY69" s="825">
        <f t="shared" ref="VVY69" si="32309">VVY60*$C$65*$C69</f>
        <v>0</v>
      </c>
      <c r="VWA69" s="825">
        <f t="shared" ref="VWA69" si="32310">VWA60*$C$65*$C69</f>
        <v>0</v>
      </c>
      <c r="VWC69" s="825">
        <f t="shared" ref="VWC69" si="32311">VWC60*$C$65*$C69</f>
        <v>0</v>
      </c>
      <c r="VWE69" s="825">
        <f t="shared" ref="VWE69" si="32312">VWE60*$C$65*$C69</f>
        <v>0</v>
      </c>
      <c r="VWG69" s="825">
        <f t="shared" ref="VWG69" si="32313">VWG60*$C$65*$C69</f>
        <v>0</v>
      </c>
      <c r="VWI69" s="825">
        <f t="shared" ref="VWI69" si="32314">VWI60*$C$65*$C69</f>
        <v>0</v>
      </c>
      <c r="VWK69" s="825">
        <f t="shared" ref="VWK69" si="32315">VWK60*$C$65*$C69</f>
        <v>0</v>
      </c>
      <c r="VWM69" s="825">
        <f t="shared" ref="VWM69" si="32316">VWM60*$C$65*$C69</f>
        <v>0</v>
      </c>
      <c r="VWO69" s="825">
        <f t="shared" ref="VWO69" si="32317">VWO60*$C$65*$C69</f>
        <v>0</v>
      </c>
      <c r="VWQ69" s="825">
        <f t="shared" ref="VWQ69" si="32318">VWQ60*$C$65*$C69</f>
        <v>0</v>
      </c>
      <c r="VWS69" s="825">
        <f t="shared" ref="VWS69" si="32319">VWS60*$C$65*$C69</f>
        <v>0</v>
      </c>
      <c r="VWU69" s="825">
        <f t="shared" ref="VWU69" si="32320">VWU60*$C$65*$C69</f>
        <v>0</v>
      </c>
      <c r="VWW69" s="825">
        <f t="shared" ref="VWW69" si="32321">VWW60*$C$65*$C69</f>
        <v>0</v>
      </c>
      <c r="VWY69" s="825">
        <f t="shared" ref="VWY69" si="32322">VWY60*$C$65*$C69</f>
        <v>0</v>
      </c>
      <c r="VXA69" s="825">
        <f t="shared" ref="VXA69" si="32323">VXA60*$C$65*$C69</f>
        <v>0</v>
      </c>
      <c r="VXC69" s="825">
        <f t="shared" ref="VXC69" si="32324">VXC60*$C$65*$C69</f>
        <v>0</v>
      </c>
      <c r="VXE69" s="825">
        <f t="shared" ref="VXE69" si="32325">VXE60*$C$65*$C69</f>
        <v>0</v>
      </c>
      <c r="VXG69" s="825">
        <f t="shared" ref="VXG69" si="32326">VXG60*$C$65*$C69</f>
        <v>0</v>
      </c>
      <c r="VXI69" s="825">
        <f t="shared" ref="VXI69" si="32327">VXI60*$C$65*$C69</f>
        <v>0</v>
      </c>
      <c r="VXK69" s="825">
        <f t="shared" ref="VXK69" si="32328">VXK60*$C$65*$C69</f>
        <v>0</v>
      </c>
      <c r="VXM69" s="825">
        <f t="shared" ref="VXM69" si="32329">VXM60*$C$65*$C69</f>
        <v>0</v>
      </c>
      <c r="VXO69" s="825">
        <f t="shared" ref="VXO69" si="32330">VXO60*$C$65*$C69</f>
        <v>0</v>
      </c>
      <c r="VXQ69" s="825">
        <f t="shared" ref="VXQ69" si="32331">VXQ60*$C$65*$C69</f>
        <v>0</v>
      </c>
      <c r="VXS69" s="825">
        <f t="shared" ref="VXS69" si="32332">VXS60*$C$65*$C69</f>
        <v>0</v>
      </c>
      <c r="VXU69" s="825">
        <f t="shared" ref="VXU69" si="32333">VXU60*$C$65*$C69</f>
        <v>0</v>
      </c>
      <c r="VXW69" s="825">
        <f t="shared" ref="VXW69" si="32334">VXW60*$C$65*$C69</f>
        <v>0</v>
      </c>
      <c r="VXY69" s="825">
        <f t="shared" ref="VXY69" si="32335">VXY60*$C$65*$C69</f>
        <v>0</v>
      </c>
      <c r="VYA69" s="825">
        <f t="shared" ref="VYA69" si="32336">VYA60*$C$65*$C69</f>
        <v>0</v>
      </c>
      <c r="VYC69" s="825">
        <f t="shared" ref="VYC69" si="32337">VYC60*$C$65*$C69</f>
        <v>0</v>
      </c>
      <c r="VYE69" s="825">
        <f t="shared" ref="VYE69" si="32338">VYE60*$C$65*$C69</f>
        <v>0</v>
      </c>
      <c r="VYG69" s="825">
        <f t="shared" ref="VYG69" si="32339">VYG60*$C$65*$C69</f>
        <v>0</v>
      </c>
      <c r="VYI69" s="825">
        <f t="shared" ref="VYI69" si="32340">VYI60*$C$65*$C69</f>
        <v>0</v>
      </c>
      <c r="VYK69" s="825">
        <f t="shared" ref="VYK69" si="32341">VYK60*$C$65*$C69</f>
        <v>0</v>
      </c>
      <c r="VYM69" s="825">
        <f t="shared" ref="VYM69" si="32342">VYM60*$C$65*$C69</f>
        <v>0</v>
      </c>
      <c r="VYO69" s="825">
        <f t="shared" ref="VYO69" si="32343">VYO60*$C$65*$C69</f>
        <v>0</v>
      </c>
      <c r="VYQ69" s="825">
        <f t="shared" ref="VYQ69" si="32344">VYQ60*$C$65*$C69</f>
        <v>0</v>
      </c>
      <c r="VYS69" s="825">
        <f t="shared" ref="VYS69" si="32345">VYS60*$C$65*$C69</f>
        <v>0</v>
      </c>
      <c r="VYU69" s="825">
        <f t="shared" ref="VYU69" si="32346">VYU60*$C$65*$C69</f>
        <v>0</v>
      </c>
      <c r="VYW69" s="825">
        <f t="shared" ref="VYW69" si="32347">VYW60*$C$65*$C69</f>
        <v>0</v>
      </c>
      <c r="VYY69" s="825">
        <f t="shared" ref="VYY69" si="32348">VYY60*$C$65*$C69</f>
        <v>0</v>
      </c>
      <c r="VZA69" s="825">
        <f t="shared" ref="VZA69" si="32349">VZA60*$C$65*$C69</f>
        <v>0</v>
      </c>
      <c r="VZC69" s="825">
        <f t="shared" ref="VZC69" si="32350">VZC60*$C$65*$C69</f>
        <v>0</v>
      </c>
      <c r="VZE69" s="825">
        <f t="shared" ref="VZE69" si="32351">VZE60*$C$65*$C69</f>
        <v>0</v>
      </c>
      <c r="VZG69" s="825">
        <f t="shared" ref="VZG69" si="32352">VZG60*$C$65*$C69</f>
        <v>0</v>
      </c>
      <c r="VZI69" s="825">
        <f t="shared" ref="VZI69" si="32353">VZI60*$C$65*$C69</f>
        <v>0</v>
      </c>
      <c r="VZK69" s="825">
        <f t="shared" ref="VZK69" si="32354">VZK60*$C$65*$C69</f>
        <v>0</v>
      </c>
      <c r="VZM69" s="825">
        <f t="shared" ref="VZM69" si="32355">VZM60*$C$65*$C69</f>
        <v>0</v>
      </c>
      <c r="VZO69" s="825">
        <f t="shared" ref="VZO69" si="32356">VZO60*$C$65*$C69</f>
        <v>0</v>
      </c>
      <c r="VZQ69" s="825">
        <f t="shared" ref="VZQ69" si="32357">VZQ60*$C$65*$C69</f>
        <v>0</v>
      </c>
      <c r="VZS69" s="825">
        <f t="shared" ref="VZS69" si="32358">VZS60*$C$65*$C69</f>
        <v>0</v>
      </c>
      <c r="VZU69" s="825">
        <f t="shared" ref="VZU69" si="32359">VZU60*$C$65*$C69</f>
        <v>0</v>
      </c>
      <c r="VZW69" s="825">
        <f t="shared" ref="VZW69" si="32360">VZW60*$C$65*$C69</f>
        <v>0</v>
      </c>
      <c r="VZY69" s="825">
        <f t="shared" ref="VZY69" si="32361">VZY60*$C$65*$C69</f>
        <v>0</v>
      </c>
      <c r="WAA69" s="825">
        <f t="shared" ref="WAA69" si="32362">WAA60*$C$65*$C69</f>
        <v>0</v>
      </c>
      <c r="WAC69" s="825">
        <f t="shared" ref="WAC69" si="32363">WAC60*$C$65*$C69</f>
        <v>0</v>
      </c>
      <c r="WAE69" s="825">
        <f t="shared" ref="WAE69" si="32364">WAE60*$C$65*$C69</f>
        <v>0</v>
      </c>
      <c r="WAG69" s="825">
        <f t="shared" ref="WAG69" si="32365">WAG60*$C$65*$C69</f>
        <v>0</v>
      </c>
      <c r="WAI69" s="825">
        <f t="shared" ref="WAI69" si="32366">WAI60*$C$65*$C69</f>
        <v>0</v>
      </c>
      <c r="WAK69" s="825">
        <f t="shared" ref="WAK69" si="32367">WAK60*$C$65*$C69</f>
        <v>0</v>
      </c>
      <c r="WAM69" s="825">
        <f t="shared" ref="WAM69" si="32368">WAM60*$C$65*$C69</f>
        <v>0</v>
      </c>
      <c r="WAO69" s="825">
        <f t="shared" ref="WAO69" si="32369">WAO60*$C$65*$C69</f>
        <v>0</v>
      </c>
      <c r="WAQ69" s="825">
        <f t="shared" ref="WAQ69" si="32370">WAQ60*$C$65*$C69</f>
        <v>0</v>
      </c>
      <c r="WAS69" s="825">
        <f t="shared" ref="WAS69" si="32371">WAS60*$C$65*$C69</f>
        <v>0</v>
      </c>
      <c r="WAU69" s="825">
        <f t="shared" ref="WAU69" si="32372">WAU60*$C$65*$C69</f>
        <v>0</v>
      </c>
      <c r="WAW69" s="825">
        <f t="shared" ref="WAW69" si="32373">WAW60*$C$65*$C69</f>
        <v>0</v>
      </c>
      <c r="WAY69" s="825">
        <f t="shared" ref="WAY69" si="32374">WAY60*$C$65*$C69</f>
        <v>0</v>
      </c>
      <c r="WBA69" s="825">
        <f t="shared" ref="WBA69" si="32375">WBA60*$C$65*$C69</f>
        <v>0</v>
      </c>
      <c r="WBC69" s="825">
        <f t="shared" ref="WBC69" si="32376">WBC60*$C$65*$C69</f>
        <v>0</v>
      </c>
      <c r="WBE69" s="825">
        <f t="shared" ref="WBE69" si="32377">WBE60*$C$65*$C69</f>
        <v>0</v>
      </c>
      <c r="WBG69" s="825">
        <f t="shared" ref="WBG69" si="32378">WBG60*$C$65*$C69</f>
        <v>0</v>
      </c>
      <c r="WBI69" s="825">
        <f t="shared" ref="WBI69" si="32379">WBI60*$C$65*$C69</f>
        <v>0</v>
      </c>
      <c r="WBK69" s="825">
        <f t="shared" ref="WBK69" si="32380">WBK60*$C$65*$C69</f>
        <v>0</v>
      </c>
      <c r="WBM69" s="825">
        <f t="shared" ref="WBM69" si="32381">WBM60*$C$65*$C69</f>
        <v>0</v>
      </c>
      <c r="WBO69" s="825">
        <f t="shared" ref="WBO69" si="32382">WBO60*$C$65*$C69</f>
        <v>0</v>
      </c>
      <c r="WBQ69" s="825">
        <f t="shared" ref="WBQ69" si="32383">WBQ60*$C$65*$C69</f>
        <v>0</v>
      </c>
      <c r="WBS69" s="825">
        <f t="shared" ref="WBS69" si="32384">WBS60*$C$65*$C69</f>
        <v>0</v>
      </c>
      <c r="WBU69" s="825">
        <f t="shared" ref="WBU69" si="32385">WBU60*$C$65*$C69</f>
        <v>0</v>
      </c>
      <c r="WBW69" s="825">
        <f t="shared" ref="WBW69" si="32386">WBW60*$C$65*$C69</f>
        <v>0</v>
      </c>
      <c r="WBY69" s="825">
        <f t="shared" ref="WBY69" si="32387">WBY60*$C$65*$C69</f>
        <v>0</v>
      </c>
      <c r="WCA69" s="825">
        <f t="shared" ref="WCA69" si="32388">WCA60*$C$65*$C69</f>
        <v>0</v>
      </c>
      <c r="WCC69" s="825">
        <f t="shared" ref="WCC69" si="32389">WCC60*$C$65*$C69</f>
        <v>0</v>
      </c>
      <c r="WCE69" s="825">
        <f t="shared" ref="WCE69" si="32390">WCE60*$C$65*$C69</f>
        <v>0</v>
      </c>
      <c r="WCG69" s="825">
        <f t="shared" ref="WCG69" si="32391">WCG60*$C$65*$C69</f>
        <v>0</v>
      </c>
      <c r="WCI69" s="825">
        <f t="shared" ref="WCI69" si="32392">WCI60*$C$65*$C69</f>
        <v>0</v>
      </c>
      <c r="WCK69" s="825">
        <f t="shared" ref="WCK69" si="32393">WCK60*$C$65*$C69</f>
        <v>0</v>
      </c>
      <c r="WCM69" s="825">
        <f t="shared" ref="WCM69" si="32394">WCM60*$C$65*$C69</f>
        <v>0</v>
      </c>
      <c r="WCO69" s="825">
        <f t="shared" ref="WCO69" si="32395">WCO60*$C$65*$C69</f>
        <v>0</v>
      </c>
      <c r="WCQ69" s="825">
        <f t="shared" ref="WCQ69" si="32396">WCQ60*$C$65*$C69</f>
        <v>0</v>
      </c>
      <c r="WCS69" s="825">
        <f t="shared" ref="WCS69" si="32397">WCS60*$C$65*$C69</f>
        <v>0</v>
      </c>
      <c r="WCU69" s="825">
        <f t="shared" ref="WCU69" si="32398">WCU60*$C$65*$C69</f>
        <v>0</v>
      </c>
      <c r="WCW69" s="825">
        <f t="shared" ref="WCW69" si="32399">WCW60*$C$65*$C69</f>
        <v>0</v>
      </c>
      <c r="WCY69" s="825">
        <f t="shared" ref="WCY69" si="32400">WCY60*$C$65*$C69</f>
        <v>0</v>
      </c>
      <c r="WDA69" s="825">
        <f t="shared" ref="WDA69" si="32401">WDA60*$C$65*$C69</f>
        <v>0</v>
      </c>
      <c r="WDC69" s="825">
        <f t="shared" ref="WDC69" si="32402">WDC60*$C$65*$C69</f>
        <v>0</v>
      </c>
      <c r="WDE69" s="825">
        <f t="shared" ref="WDE69" si="32403">WDE60*$C$65*$C69</f>
        <v>0</v>
      </c>
      <c r="WDG69" s="825">
        <f t="shared" ref="WDG69" si="32404">WDG60*$C$65*$C69</f>
        <v>0</v>
      </c>
      <c r="WDI69" s="825">
        <f t="shared" ref="WDI69" si="32405">WDI60*$C$65*$C69</f>
        <v>0</v>
      </c>
      <c r="WDK69" s="825">
        <f t="shared" ref="WDK69" si="32406">WDK60*$C$65*$C69</f>
        <v>0</v>
      </c>
      <c r="WDM69" s="825">
        <f t="shared" ref="WDM69" si="32407">WDM60*$C$65*$C69</f>
        <v>0</v>
      </c>
      <c r="WDO69" s="825">
        <f t="shared" ref="WDO69" si="32408">WDO60*$C$65*$C69</f>
        <v>0</v>
      </c>
      <c r="WDQ69" s="825">
        <f t="shared" ref="WDQ69" si="32409">WDQ60*$C$65*$C69</f>
        <v>0</v>
      </c>
      <c r="WDS69" s="825">
        <f t="shared" ref="WDS69" si="32410">WDS60*$C$65*$C69</f>
        <v>0</v>
      </c>
      <c r="WDU69" s="825">
        <f t="shared" ref="WDU69" si="32411">WDU60*$C$65*$C69</f>
        <v>0</v>
      </c>
      <c r="WDW69" s="825">
        <f t="shared" ref="WDW69" si="32412">WDW60*$C$65*$C69</f>
        <v>0</v>
      </c>
      <c r="WDY69" s="825">
        <f t="shared" ref="WDY69" si="32413">WDY60*$C$65*$C69</f>
        <v>0</v>
      </c>
      <c r="WEA69" s="825">
        <f t="shared" ref="WEA69" si="32414">WEA60*$C$65*$C69</f>
        <v>0</v>
      </c>
      <c r="WEC69" s="825">
        <f t="shared" ref="WEC69" si="32415">WEC60*$C$65*$C69</f>
        <v>0</v>
      </c>
      <c r="WEE69" s="825">
        <f t="shared" ref="WEE69" si="32416">WEE60*$C$65*$C69</f>
        <v>0</v>
      </c>
      <c r="WEG69" s="825">
        <f t="shared" ref="WEG69" si="32417">WEG60*$C$65*$C69</f>
        <v>0</v>
      </c>
      <c r="WEI69" s="825">
        <f t="shared" ref="WEI69" si="32418">WEI60*$C$65*$C69</f>
        <v>0</v>
      </c>
      <c r="WEK69" s="825">
        <f t="shared" ref="WEK69" si="32419">WEK60*$C$65*$C69</f>
        <v>0</v>
      </c>
      <c r="WEM69" s="825">
        <f t="shared" ref="WEM69" si="32420">WEM60*$C$65*$C69</f>
        <v>0</v>
      </c>
      <c r="WEO69" s="825">
        <f t="shared" ref="WEO69" si="32421">WEO60*$C$65*$C69</f>
        <v>0</v>
      </c>
      <c r="WEQ69" s="825">
        <f t="shared" ref="WEQ69" si="32422">WEQ60*$C$65*$C69</f>
        <v>0</v>
      </c>
      <c r="WES69" s="825">
        <f t="shared" ref="WES69" si="32423">WES60*$C$65*$C69</f>
        <v>0</v>
      </c>
      <c r="WEU69" s="825">
        <f t="shared" ref="WEU69" si="32424">WEU60*$C$65*$C69</f>
        <v>0</v>
      </c>
      <c r="WEW69" s="825">
        <f t="shared" ref="WEW69" si="32425">WEW60*$C$65*$C69</f>
        <v>0</v>
      </c>
      <c r="WEY69" s="825">
        <f t="shared" ref="WEY69" si="32426">WEY60*$C$65*$C69</f>
        <v>0</v>
      </c>
      <c r="WFA69" s="825">
        <f t="shared" ref="WFA69" si="32427">WFA60*$C$65*$C69</f>
        <v>0</v>
      </c>
      <c r="WFC69" s="825">
        <f t="shared" ref="WFC69" si="32428">WFC60*$C$65*$C69</f>
        <v>0</v>
      </c>
      <c r="WFE69" s="825">
        <f t="shared" ref="WFE69" si="32429">WFE60*$C$65*$C69</f>
        <v>0</v>
      </c>
      <c r="WFG69" s="825">
        <f t="shared" ref="WFG69" si="32430">WFG60*$C$65*$C69</f>
        <v>0</v>
      </c>
      <c r="WFI69" s="825">
        <f t="shared" ref="WFI69" si="32431">WFI60*$C$65*$C69</f>
        <v>0</v>
      </c>
      <c r="WFK69" s="825">
        <f t="shared" ref="WFK69" si="32432">WFK60*$C$65*$C69</f>
        <v>0</v>
      </c>
      <c r="WFM69" s="825">
        <f t="shared" ref="WFM69" si="32433">WFM60*$C$65*$C69</f>
        <v>0</v>
      </c>
      <c r="WFO69" s="825">
        <f t="shared" ref="WFO69" si="32434">WFO60*$C$65*$C69</f>
        <v>0</v>
      </c>
      <c r="WFQ69" s="825">
        <f t="shared" ref="WFQ69" si="32435">WFQ60*$C$65*$C69</f>
        <v>0</v>
      </c>
      <c r="WFS69" s="825">
        <f t="shared" ref="WFS69" si="32436">WFS60*$C$65*$C69</f>
        <v>0</v>
      </c>
      <c r="WFU69" s="825">
        <f t="shared" ref="WFU69" si="32437">WFU60*$C$65*$C69</f>
        <v>0</v>
      </c>
      <c r="WFW69" s="825">
        <f t="shared" ref="WFW69" si="32438">WFW60*$C$65*$C69</f>
        <v>0</v>
      </c>
      <c r="WFY69" s="825">
        <f t="shared" ref="WFY69" si="32439">WFY60*$C$65*$C69</f>
        <v>0</v>
      </c>
      <c r="WGA69" s="825">
        <f t="shared" ref="WGA69" si="32440">WGA60*$C$65*$C69</f>
        <v>0</v>
      </c>
      <c r="WGC69" s="825">
        <f t="shared" ref="WGC69" si="32441">WGC60*$C$65*$C69</f>
        <v>0</v>
      </c>
      <c r="WGE69" s="825">
        <f t="shared" ref="WGE69" si="32442">WGE60*$C$65*$C69</f>
        <v>0</v>
      </c>
      <c r="WGG69" s="825">
        <f t="shared" ref="WGG69" si="32443">WGG60*$C$65*$C69</f>
        <v>0</v>
      </c>
      <c r="WGI69" s="825">
        <f t="shared" ref="WGI69" si="32444">WGI60*$C$65*$C69</f>
        <v>0</v>
      </c>
      <c r="WGK69" s="825">
        <f t="shared" ref="WGK69" si="32445">WGK60*$C$65*$C69</f>
        <v>0</v>
      </c>
      <c r="WGM69" s="825">
        <f t="shared" ref="WGM69" si="32446">WGM60*$C$65*$C69</f>
        <v>0</v>
      </c>
      <c r="WGO69" s="825">
        <f t="shared" ref="WGO69" si="32447">WGO60*$C$65*$C69</f>
        <v>0</v>
      </c>
      <c r="WGQ69" s="825">
        <f t="shared" ref="WGQ69" si="32448">WGQ60*$C$65*$C69</f>
        <v>0</v>
      </c>
      <c r="WGS69" s="825">
        <f t="shared" ref="WGS69" si="32449">WGS60*$C$65*$C69</f>
        <v>0</v>
      </c>
      <c r="WGU69" s="825">
        <f t="shared" ref="WGU69" si="32450">WGU60*$C$65*$C69</f>
        <v>0</v>
      </c>
      <c r="WGW69" s="825">
        <f t="shared" ref="WGW69" si="32451">WGW60*$C$65*$C69</f>
        <v>0</v>
      </c>
      <c r="WGY69" s="825">
        <f t="shared" ref="WGY69" si="32452">WGY60*$C$65*$C69</f>
        <v>0</v>
      </c>
      <c r="WHA69" s="825">
        <f t="shared" ref="WHA69" si="32453">WHA60*$C$65*$C69</f>
        <v>0</v>
      </c>
      <c r="WHC69" s="825">
        <f t="shared" ref="WHC69" si="32454">WHC60*$C$65*$C69</f>
        <v>0</v>
      </c>
      <c r="WHE69" s="825">
        <f t="shared" ref="WHE69" si="32455">WHE60*$C$65*$C69</f>
        <v>0</v>
      </c>
      <c r="WHG69" s="825">
        <f t="shared" ref="WHG69" si="32456">WHG60*$C$65*$C69</f>
        <v>0</v>
      </c>
      <c r="WHI69" s="825">
        <f t="shared" ref="WHI69" si="32457">WHI60*$C$65*$C69</f>
        <v>0</v>
      </c>
      <c r="WHK69" s="825">
        <f t="shared" ref="WHK69" si="32458">WHK60*$C$65*$C69</f>
        <v>0</v>
      </c>
      <c r="WHM69" s="825">
        <f t="shared" ref="WHM69" si="32459">WHM60*$C$65*$C69</f>
        <v>0</v>
      </c>
      <c r="WHO69" s="825">
        <f t="shared" ref="WHO69" si="32460">WHO60*$C$65*$C69</f>
        <v>0</v>
      </c>
      <c r="WHQ69" s="825">
        <f t="shared" ref="WHQ69" si="32461">WHQ60*$C$65*$C69</f>
        <v>0</v>
      </c>
      <c r="WHS69" s="825">
        <f t="shared" ref="WHS69" si="32462">WHS60*$C$65*$C69</f>
        <v>0</v>
      </c>
      <c r="WHU69" s="825">
        <f t="shared" ref="WHU69" si="32463">WHU60*$C$65*$C69</f>
        <v>0</v>
      </c>
      <c r="WHW69" s="825">
        <f t="shared" ref="WHW69" si="32464">WHW60*$C$65*$C69</f>
        <v>0</v>
      </c>
      <c r="WHY69" s="825">
        <f t="shared" ref="WHY69" si="32465">WHY60*$C$65*$C69</f>
        <v>0</v>
      </c>
      <c r="WIA69" s="825">
        <f t="shared" ref="WIA69" si="32466">WIA60*$C$65*$C69</f>
        <v>0</v>
      </c>
      <c r="WIC69" s="825">
        <f t="shared" ref="WIC69" si="32467">WIC60*$C$65*$C69</f>
        <v>0</v>
      </c>
      <c r="WIE69" s="825">
        <f t="shared" ref="WIE69" si="32468">WIE60*$C$65*$C69</f>
        <v>0</v>
      </c>
      <c r="WIG69" s="825">
        <f t="shared" ref="WIG69" si="32469">WIG60*$C$65*$C69</f>
        <v>0</v>
      </c>
      <c r="WII69" s="825">
        <f t="shared" ref="WII69" si="32470">WII60*$C$65*$C69</f>
        <v>0</v>
      </c>
      <c r="WIK69" s="825">
        <f t="shared" ref="WIK69" si="32471">WIK60*$C$65*$C69</f>
        <v>0</v>
      </c>
      <c r="WIM69" s="825">
        <f t="shared" ref="WIM69" si="32472">WIM60*$C$65*$C69</f>
        <v>0</v>
      </c>
      <c r="WIO69" s="825">
        <f t="shared" ref="WIO69" si="32473">WIO60*$C$65*$C69</f>
        <v>0</v>
      </c>
      <c r="WIQ69" s="825">
        <f t="shared" ref="WIQ69" si="32474">WIQ60*$C$65*$C69</f>
        <v>0</v>
      </c>
      <c r="WIS69" s="825">
        <f t="shared" ref="WIS69" si="32475">WIS60*$C$65*$C69</f>
        <v>0</v>
      </c>
      <c r="WIU69" s="825">
        <f t="shared" ref="WIU69" si="32476">WIU60*$C$65*$C69</f>
        <v>0</v>
      </c>
      <c r="WIW69" s="825">
        <f t="shared" ref="WIW69" si="32477">WIW60*$C$65*$C69</f>
        <v>0</v>
      </c>
      <c r="WIY69" s="825">
        <f t="shared" ref="WIY69" si="32478">WIY60*$C$65*$C69</f>
        <v>0</v>
      </c>
      <c r="WJA69" s="825">
        <f t="shared" ref="WJA69" si="32479">WJA60*$C$65*$C69</f>
        <v>0</v>
      </c>
      <c r="WJC69" s="825">
        <f t="shared" ref="WJC69" si="32480">WJC60*$C$65*$C69</f>
        <v>0</v>
      </c>
      <c r="WJE69" s="825">
        <f t="shared" ref="WJE69" si="32481">WJE60*$C$65*$C69</f>
        <v>0</v>
      </c>
      <c r="WJG69" s="825">
        <f t="shared" ref="WJG69" si="32482">WJG60*$C$65*$C69</f>
        <v>0</v>
      </c>
      <c r="WJI69" s="825">
        <f t="shared" ref="WJI69" si="32483">WJI60*$C$65*$C69</f>
        <v>0</v>
      </c>
      <c r="WJK69" s="825">
        <f t="shared" ref="WJK69" si="32484">WJK60*$C$65*$C69</f>
        <v>0</v>
      </c>
      <c r="WJM69" s="825">
        <f t="shared" ref="WJM69" si="32485">WJM60*$C$65*$C69</f>
        <v>0</v>
      </c>
      <c r="WJO69" s="825">
        <f t="shared" ref="WJO69" si="32486">WJO60*$C$65*$C69</f>
        <v>0</v>
      </c>
      <c r="WJQ69" s="825">
        <f t="shared" ref="WJQ69" si="32487">WJQ60*$C$65*$C69</f>
        <v>0</v>
      </c>
      <c r="WJS69" s="825">
        <f t="shared" ref="WJS69" si="32488">WJS60*$C$65*$C69</f>
        <v>0</v>
      </c>
      <c r="WJU69" s="825">
        <f t="shared" ref="WJU69" si="32489">WJU60*$C$65*$C69</f>
        <v>0</v>
      </c>
      <c r="WJW69" s="825">
        <f t="shared" ref="WJW69" si="32490">WJW60*$C$65*$C69</f>
        <v>0</v>
      </c>
      <c r="WJY69" s="825">
        <f t="shared" ref="WJY69" si="32491">WJY60*$C$65*$C69</f>
        <v>0</v>
      </c>
      <c r="WKA69" s="825">
        <f t="shared" ref="WKA69" si="32492">WKA60*$C$65*$C69</f>
        <v>0</v>
      </c>
      <c r="WKC69" s="825">
        <f t="shared" ref="WKC69" si="32493">WKC60*$C$65*$C69</f>
        <v>0</v>
      </c>
      <c r="WKE69" s="825">
        <f t="shared" ref="WKE69" si="32494">WKE60*$C$65*$C69</f>
        <v>0</v>
      </c>
      <c r="WKG69" s="825">
        <f t="shared" ref="WKG69" si="32495">WKG60*$C$65*$C69</f>
        <v>0</v>
      </c>
      <c r="WKI69" s="825">
        <f t="shared" ref="WKI69" si="32496">WKI60*$C$65*$C69</f>
        <v>0</v>
      </c>
      <c r="WKK69" s="825">
        <f t="shared" ref="WKK69" si="32497">WKK60*$C$65*$C69</f>
        <v>0</v>
      </c>
      <c r="WKM69" s="825">
        <f t="shared" ref="WKM69" si="32498">WKM60*$C$65*$C69</f>
        <v>0</v>
      </c>
      <c r="WKO69" s="825">
        <f t="shared" ref="WKO69" si="32499">WKO60*$C$65*$C69</f>
        <v>0</v>
      </c>
      <c r="WKQ69" s="825">
        <f t="shared" ref="WKQ69" si="32500">WKQ60*$C$65*$C69</f>
        <v>0</v>
      </c>
      <c r="WKS69" s="825">
        <f t="shared" ref="WKS69" si="32501">WKS60*$C$65*$C69</f>
        <v>0</v>
      </c>
      <c r="WKU69" s="825">
        <f t="shared" ref="WKU69" si="32502">WKU60*$C$65*$C69</f>
        <v>0</v>
      </c>
      <c r="WKW69" s="825">
        <f t="shared" ref="WKW69" si="32503">WKW60*$C$65*$C69</f>
        <v>0</v>
      </c>
      <c r="WKY69" s="825">
        <f t="shared" ref="WKY69" si="32504">WKY60*$C$65*$C69</f>
        <v>0</v>
      </c>
      <c r="WLA69" s="825">
        <f t="shared" ref="WLA69" si="32505">WLA60*$C$65*$C69</f>
        <v>0</v>
      </c>
      <c r="WLC69" s="825">
        <f t="shared" ref="WLC69" si="32506">WLC60*$C$65*$C69</f>
        <v>0</v>
      </c>
      <c r="WLE69" s="825">
        <f t="shared" ref="WLE69" si="32507">WLE60*$C$65*$C69</f>
        <v>0</v>
      </c>
      <c r="WLG69" s="825">
        <f t="shared" ref="WLG69" si="32508">WLG60*$C$65*$C69</f>
        <v>0</v>
      </c>
      <c r="WLI69" s="825">
        <f t="shared" ref="WLI69" si="32509">WLI60*$C$65*$C69</f>
        <v>0</v>
      </c>
      <c r="WLK69" s="825">
        <f t="shared" ref="WLK69" si="32510">WLK60*$C$65*$C69</f>
        <v>0</v>
      </c>
      <c r="WLM69" s="825">
        <f t="shared" ref="WLM69" si="32511">WLM60*$C$65*$C69</f>
        <v>0</v>
      </c>
      <c r="WLO69" s="825">
        <f t="shared" ref="WLO69" si="32512">WLO60*$C$65*$C69</f>
        <v>0</v>
      </c>
      <c r="WLQ69" s="825">
        <f t="shared" ref="WLQ69" si="32513">WLQ60*$C$65*$C69</f>
        <v>0</v>
      </c>
      <c r="WLS69" s="825">
        <f t="shared" ref="WLS69" si="32514">WLS60*$C$65*$C69</f>
        <v>0</v>
      </c>
      <c r="WLU69" s="825">
        <f t="shared" ref="WLU69" si="32515">WLU60*$C$65*$C69</f>
        <v>0</v>
      </c>
      <c r="WLW69" s="825">
        <f t="shared" ref="WLW69" si="32516">WLW60*$C$65*$C69</f>
        <v>0</v>
      </c>
      <c r="WLY69" s="825">
        <f t="shared" ref="WLY69" si="32517">WLY60*$C$65*$C69</f>
        <v>0</v>
      </c>
      <c r="WMA69" s="825">
        <f t="shared" ref="WMA69" si="32518">WMA60*$C$65*$C69</f>
        <v>0</v>
      </c>
      <c r="WMC69" s="825">
        <f t="shared" ref="WMC69" si="32519">WMC60*$C$65*$C69</f>
        <v>0</v>
      </c>
      <c r="WME69" s="825">
        <f t="shared" ref="WME69" si="32520">WME60*$C$65*$C69</f>
        <v>0</v>
      </c>
      <c r="WMG69" s="825">
        <f t="shared" ref="WMG69" si="32521">WMG60*$C$65*$C69</f>
        <v>0</v>
      </c>
      <c r="WMI69" s="825">
        <f t="shared" ref="WMI69" si="32522">WMI60*$C$65*$C69</f>
        <v>0</v>
      </c>
      <c r="WMK69" s="825">
        <f t="shared" ref="WMK69" si="32523">WMK60*$C$65*$C69</f>
        <v>0</v>
      </c>
      <c r="WMM69" s="825">
        <f t="shared" ref="WMM69" si="32524">WMM60*$C$65*$C69</f>
        <v>0</v>
      </c>
      <c r="WMO69" s="825">
        <f t="shared" ref="WMO69" si="32525">WMO60*$C$65*$C69</f>
        <v>0</v>
      </c>
      <c r="WMQ69" s="825">
        <f t="shared" ref="WMQ69" si="32526">WMQ60*$C$65*$C69</f>
        <v>0</v>
      </c>
      <c r="WMS69" s="825">
        <f t="shared" ref="WMS69" si="32527">WMS60*$C$65*$C69</f>
        <v>0</v>
      </c>
      <c r="WMU69" s="825">
        <f t="shared" ref="WMU69" si="32528">WMU60*$C$65*$C69</f>
        <v>0</v>
      </c>
      <c r="WMW69" s="825">
        <f t="shared" ref="WMW69" si="32529">WMW60*$C$65*$C69</f>
        <v>0</v>
      </c>
      <c r="WMY69" s="825">
        <f t="shared" ref="WMY69" si="32530">WMY60*$C$65*$C69</f>
        <v>0</v>
      </c>
      <c r="WNA69" s="825">
        <f t="shared" ref="WNA69" si="32531">WNA60*$C$65*$C69</f>
        <v>0</v>
      </c>
      <c r="WNC69" s="825">
        <f t="shared" ref="WNC69" si="32532">WNC60*$C$65*$C69</f>
        <v>0</v>
      </c>
      <c r="WNE69" s="825">
        <f t="shared" ref="WNE69" si="32533">WNE60*$C$65*$C69</f>
        <v>0</v>
      </c>
      <c r="WNG69" s="825">
        <f t="shared" ref="WNG69" si="32534">WNG60*$C$65*$C69</f>
        <v>0</v>
      </c>
      <c r="WNI69" s="825">
        <f t="shared" ref="WNI69" si="32535">WNI60*$C$65*$C69</f>
        <v>0</v>
      </c>
      <c r="WNK69" s="825">
        <f t="shared" ref="WNK69" si="32536">WNK60*$C$65*$C69</f>
        <v>0</v>
      </c>
      <c r="WNM69" s="825">
        <f t="shared" ref="WNM69" si="32537">WNM60*$C$65*$C69</f>
        <v>0</v>
      </c>
      <c r="WNO69" s="825">
        <f t="shared" ref="WNO69" si="32538">WNO60*$C$65*$C69</f>
        <v>0</v>
      </c>
      <c r="WNQ69" s="825">
        <f t="shared" ref="WNQ69" si="32539">WNQ60*$C$65*$C69</f>
        <v>0</v>
      </c>
      <c r="WNS69" s="825">
        <f t="shared" ref="WNS69" si="32540">WNS60*$C$65*$C69</f>
        <v>0</v>
      </c>
      <c r="WNU69" s="825">
        <f t="shared" ref="WNU69" si="32541">WNU60*$C$65*$C69</f>
        <v>0</v>
      </c>
      <c r="WNW69" s="825">
        <f t="shared" ref="WNW69" si="32542">WNW60*$C$65*$C69</f>
        <v>0</v>
      </c>
      <c r="WNY69" s="825">
        <f t="shared" ref="WNY69" si="32543">WNY60*$C$65*$C69</f>
        <v>0</v>
      </c>
      <c r="WOA69" s="825">
        <f t="shared" ref="WOA69" si="32544">WOA60*$C$65*$C69</f>
        <v>0</v>
      </c>
      <c r="WOC69" s="825">
        <f t="shared" ref="WOC69" si="32545">WOC60*$C$65*$C69</f>
        <v>0</v>
      </c>
      <c r="WOE69" s="825">
        <f t="shared" ref="WOE69" si="32546">WOE60*$C$65*$C69</f>
        <v>0</v>
      </c>
      <c r="WOG69" s="825">
        <f t="shared" ref="WOG69" si="32547">WOG60*$C$65*$C69</f>
        <v>0</v>
      </c>
      <c r="WOI69" s="825">
        <f t="shared" ref="WOI69" si="32548">WOI60*$C$65*$C69</f>
        <v>0</v>
      </c>
      <c r="WOK69" s="825">
        <f t="shared" ref="WOK69" si="32549">WOK60*$C$65*$C69</f>
        <v>0</v>
      </c>
      <c r="WOM69" s="825">
        <f t="shared" ref="WOM69" si="32550">WOM60*$C$65*$C69</f>
        <v>0</v>
      </c>
      <c r="WOO69" s="825">
        <f t="shared" ref="WOO69" si="32551">WOO60*$C$65*$C69</f>
        <v>0</v>
      </c>
      <c r="WOQ69" s="825">
        <f t="shared" ref="WOQ69" si="32552">WOQ60*$C$65*$C69</f>
        <v>0</v>
      </c>
      <c r="WOS69" s="825">
        <f t="shared" ref="WOS69" si="32553">WOS60*$C$65*$C69</f>
        <v>0</v>
      </c>
      <c r="WOU69" s="825">
        <f t="shared" ref="WOU69" si="32554">WOU60*$C$65*$C69</f>
        <v>0</v>
      </c>
      <c r="WOW69" s="825">
        <f t="shared" ref="WOW69" si="32555">WOW60*$C$65*$C69</f>
        <v>0</v>
      </c>
      <c r="WOY69" s="825">
        <f t="shared" ref="WOY69" si="32556">WOY60*$C$65*$C69</f>
        <v>0</v>
      </c>
      <c r="WPA69" s="825">
        <f t="shared" ref="WPA69" si="32557">WPA60*$C$65*$C69</f>
        <v>0</v>
      </c>
      <c r="WPC69" s="825">
        <f t="shared" ref="WPC69" si="32558">WPC60*$C$65*$C69</f>
        <v>0</v>
      </c>
      <c r="WPE69" s="825">
        <f t="shared" ref="WPE69" si="32559">WPE60*$C$65*$C69</f>
        <v>0</v>
      </c>
      <c r="WPG69" s="825">
        <f t="shared" ref="WPG69" si="32560">WPG60*$C$65*$C69</f>
        <v>0</v>
      </c>
      <c r="WPI69" s="825">
        <f t="shared" ref="WPI69" si="32561">WPI60*$C$65*$C69</f>
        <v>0</v>
      </c>
      <c r="WPK69" s="825">
        <f t="shared" ref="WPK69" si="32562">WPK60*$C$65*$C69</f>
        <v>0</v>
      </c>
      <c r="WPM69" s="825">
        <f t="shared" ref="WPM69" si="32563">WPM60*$C$65*$C69</f>
        <v>0</v>
      </c>
      <c r="WPO69" s="825">
        <f t="shared" ref="WPO69" si="32564">WPO60*$C$65*$C69</f>
        <v>0</v>
      </c>
      <c r="WPQ69" s="825">
        <f t="shared" ref="WPQ69" si="32565">WPQ60*$C$65*$C69</f>
        <v>0</v>
      </c>
      <c r="WPS69" s="825">
        <f t="shared" ref="WPS69" si="32566">WPS60*$C$65*$C69</f>
        <v>0</v>
      </c>
      <c r="WPU69" s="825">
        <f t="shared" ref="WPU69" si="32567">WPU60*$C$65*$C69</f>
        <v>0</v>
      </c>
      <c r="WPW69" s="825">
        <f t="shared" ref="WPW69" si="32568">WPW60*$C$65*$C69</f>
        <v>0</v>
      </c>
      <c r="WPY69" s="825">
        <f t="shared" ref="WPY69" si="32569">WPY60*$C$65*$C69</f>
        <v>0</v>
      </c>
      <c r="WQA69" s="825">
        <f t="shared" ref="WQA69" si="32570">WQA60*$C$65*$C69</f>
        <v>0</v>
      </c>
      <c r="WQC69" s="825">
        <f t="shared" ref="WQC69" si="32571">WQC60*$C$65*$C69</f>
        <v>0</v>
      </c>
      <c r="WQE69" s="825">
        <f t="shared" ref="WQE69" si="32572">WQE60*$C$65*$C69</f>
        <v>0</v>
      </c>
      <c r="WQG69" s="825">
        <f t="shared" ref="WQG69" si="32573">WQG60*$C$65*$C69</f>
        <v>0</v>
      </c>
      <c r="WQI69" s="825">
        <f t="shared" ref="WQI69" si="32574">WQI60*$C$65*$C69</f>
        <v>0</v>
      </c>
      <c r="WQK69" s="825">
        <f t="shared" ref="WQK69" si="32575">WQK60*$C$65*$C69</f>
        <v>0</v>
      </c>
      <c r="WQM69" s="825">
        <f t="shared" ref="WQM69" si="32576">WQM60*$C$65*$C69</f>
        <v>0</v>
      </c>
      <c r="WQO69" s="825">
        <f t="shared" ref="WQO69" si="32577">WQO60*$C$65*$C69</f>
        <v>0</v>
      </c>
      <c r="WQQ69" s="825">
        <f t="shared" ref="WQQ69" si="32578">WQQ60*$C$65*$C69</f>
        <v>0</v>
      </c>
      <c r="WQS69" s="825">
        <f t="shared" ref="WQS69" si="32579">WQS60*$C$65*$C69</f>
        <v>0</v>
      </c>
      <c r="WQU69" s="825">
        <f t="shared" ref="WQU69" si="32580">WQU60*$C$65*$C69</f>
        <v>0</v>
      </c>
      <c r="WQW69" s="825">
        <f t="shared" ref="WQW69" si="32581">WQW60*$C$65*$C69</f>
        <v>0</v>
      </c>
      <c r="WQY69" s="825">
        <f t="shared" ref="WQY69" si="32582">WQY60*$C$65*$C69</f>
        <v>0</v>
      </c>
      <c r="WRA69" s="825">
        <f t="shared" ref="WRA69" si="32583">WRA60*$C$65*$C69</f>
        <v>0</v>
      </c>
      <c r="WRC69" s="825">
        <f t="shared" ref="WRC69" si="32584">WRC60*$C$65*$C69</f>
        <v>0</v>
      </c>
      <c r="WRE69" s="825">
        <f t="shared" ref="WRE69" si="32585">WRE60*$C$65*$C69</f>
        <v>0</v>
      </c>
      <c r="WRG69" s="825">
        <f t="shared" ref="WRG69" si="32586">WRG60*$C$65*$C69</f>
        <v>0</v>
      </c>
      <c r="WRI69" s="825">
        <f t="shared" ref="WRI69" si="32587">WRI60*$C$65*$C69</f>
        <v>0</v>
      </c>
      <c r="WRK69" s="825">
        <f t="shared" ref="WRK69" si="32588">WRK60*$C$65*$C69</f>
        <v>0</v>
      </c>
      <c r="WRM69" s="825">
        <f t="shared" ref="WRM69" si="32589">WRM60*$C$65*$C69</f>
        <v>0</v>
      </c>
      <c r="WRO69" s="825">
        <f t="shared" ref="WRO69" si="32590">WRO60*$C$65*$C69</f>
        <v>0</v>
      </c>
      <c r="WRQ69" s="825">
        <f t="shared" ref="WRQ69" si="32591">WRQ60*$C$65*$C69</f>
        <v>0</v>
      </c>
      <c r="WRS69" s="825">
        <f t="shared" ref="WRS69" si="32592">WRS60*$C$65*$C69</f>
        <v>0</v>
      </c>
      <c r="WRU69" s="825">
        <f t="shared" ref="WRU69" si="32593">WRU60*$C$65*$C69</f>
        <v>0</v>
      </c>
      <c r="WRW69" s="825">
        <f t="shared" ref="WRW69" si="32594">WRW60*$C$65*$C69</f>
        <v>0</v>
      </c>
      <c r="WRY69" s="825">
        <f t="shared" ref="WRY69" si="32595">WRY60*$C$65*$C69</f>
        <v>0</v>
      </c>
      <c r="WSA69" s="825">
        <f t="shared" ref="WSA69" si="32596">WSA60*$C$65*$C69</f>
        <v>0</v>
      </c>
      <c r="WSC69" s="825">
        <f t="shared" ref="WSC69" si="32597">WSC60*$C$65*$C69</f>
        <v>0</v>
      </c>
      <c r="WSE69" s="825">
        <f t="shared" ref="WSE69" si="32598">WSE60*$C$65*$C69</f>
        <v>0</v>
      </c>
      <c r="WSG69" s="825">
        <f t="shared" ref="WSG69" si="32599">WSG60*$C$65*$C69</f>
        <v>0</v>
      </c>
      <c r="WSI69" s="825">
        <f t="shared" ref="WSI69" si="32600">WSI60*$C$65*$C69</f>
        <v>0</v>
      </c>
      <c r="WSK69" s="825">
        <f t="shared" ref="WSK69" si="32601">WSK60*$C$65*$C69</f>
        <v>0</v>
      </c>
      <c r="WSM69" s="825">
        <f t="shared" ref="WSM69" si="32602">WSM60*$C$65*$C69</f>
        <v>0</v>
      </c>
      <c r="WSO69" s="825">
        <f t="shared" ref="WSO69" si="32603">WSO60*$C$65*$C69</f>
        <v>0</v>
      </c>
      <c r="WSQ69" s="825">
        <f t="shared" ref="WSQ69" si="32604">WSQ60*$C$65*$C69</f>
        <v>0</v>
      </c>
      <c r="WSS69" s="825">
        <f t="shared" ref="WSS69" si="32605">WSS60*$C$65*$C69</f>
        <v>0</v>
      </c>
      <c r="WSU69" s="825">
        <f t="shared" ref="WSU69" si="32606">WSU60*$C$65*$C69</f>
        <v>0</v>
      </c>
      <c r="WSW69" s="825">
        <f t="shared" ref="WSW69" si="32607">WSW60*$C$65*$C69</f>
        <v>0</v>
      </c>
      <c r="WSY69" s="825">
        <f t="shared" ref="WSY69" si="32608">WSY60*$C$65*$C69</f>
        <v>0</v>
      </c>
      <c r="WTA69" s="825">
        <f t="shared" ref="WTA69" si="32609">WTA60*$C$65*$C69</f>
        <v>0</v>
      </c>
      <c r="WTC69" s="825">
        <f t="shared" ref="WTC69" si="32610">WTC60*$C$65*$C69</f>
        <v>0</v>
      </c>
      <c r="WTE69" s="825">
        <f t="shared" ref="WTE69" si="32611">WTE60*$C$65*$C69</f>
        <v>0</v>
      </c>
      <c r="WTG69" s="825">
        <f t="shared" ref="WTG69" si="32612">WTG60*$C$65*$C69</f>
        <v>0</v>
      </c>
      <c r="WTI69" s="825">
        <f t="shared" ref="WTI69" si="32613">WTI60*$C$65*$C69</f>
        <v>0</v>
      </c>
      <c r="WTK69" s="825">
        <f t="shared" ref="WTK69" si="32614">WTK60*$C$65*$C69</f>
        <v>0</v>
      </c>
      <c r="WTM69" s="825">
        <f t="shared" ref="WTM69" si="32615">WTM60*$C$65*$C69</f>
        <v>0</v>
      </c>
      <c r="WTO69" s="825">
        <f t="shared" ref="WTO69" si="32616">WTO60*$C$65*$C69</f>
        <v>0</v>
      </c>
      <c r="WTQ69" s="825">
        <f t="shared" ref="WTQ69" si="32617">WTQ60*$C$65*$C69</f>
        <v>0</v>
      </c>
      <c r="WTS69" s="825">
        <f t="shared" ref="WTS69" si="32618">WTS60*$C$65*$C69</f>
        <v>0</v>
      </c>
      <c r="WTU69" s="825">
        <f t="shared" ref="WTU69" si="32619">WTU60*$C$65*$C69</f>
        <v>0</v>
      </c>
      <c r="WTW69" s="825">
        <f t="shared" ref="WTW69" si="32620">WTW60*$C$65*$C69</f>
        <v>0</v>
      </c>
      <c r="WTY69" s="825">
        <f t="shared" ref="WTY69" si="32621">WTY60*$C$65*$C69</f>
        <v>0</v>
      </c>
      <c r="WUA69" s="825">
        <f t="shared" ref="WUA69" si="32622">WUA60*$C$65*$C69</f>
        <v>0</v>
      </c>
      <c r="WUC69" s="825">
        <f t="shared" ref="WUC69" si="32623">WUC60*$C$65*$C69</f>
        <v>0</v>
      </c>
      <c r="WUE69" s="825">
        <f t="shared" ref="WUE69" si="32624">WUE60*$C$65*$C69</f>
        <v>0</v>
      </c>
      <c r="WUG69" s="825">
        <f t="shared" ref="WUG69" si="32625">WUG60*$C$65*$C69</f>
        <v>0</v>
      </c>
      <c r="WUI69" s="825">
        <f t="shared" ref="WUI69" si="32626">WUI60*$C$65*$C69</f>
        <v>0</v>
      </c>
      <c r="WUK69" s="825">
        <f t="shared" ref="WUK69" si="32627">WUK60*$C$65*$C69</f>
        <v>0</v>
      </c>
      <c r="WUM69" s="825">
        <f t="shared" ref="WUM69" si="32628">WUM60*$C$65*$C69</f>
        <v>0</v>
      </c>
      <c r="WUO69" s="825">
        <f t="shared" ref="WUO69" si="32629">WUO60*$C$65*$C69</f>
        <v>0</v>
      </c>
      <c r="WUQ69" s="825">
        <f t="shared" ref="WUQ69" si="32630">WUQ60*$C$65*$C69</f>
        <v>0</v>
      </c>
      <c r="WUS69" s="825">
        <f t="shared" ref="WUS69" si="32631">WUS60*$C$65*$C69</f>
        <v>0</v>
      </c>
      <c r="WUU69" s="825">
        <f t="shared" ref="WUU69" si="32632">WUU60*$C$65*$C69</f>
        <v>0</v>
      </c>
      <c r="WUW69" s="825">
        <f t="shared" ref="WUW69" si="32633">WUW60*$C$65*$C69</f>
        <v>0</v>
      </c>
      <c r="WUY69" s="825">
        <f t="shared" ref="WUY69" si="32634">WUY60*$C$65*$C69</f>
        <v>0</v>
      </c>
      <c r="WVA69" s="825">
        <f t="shared" ref="WVA69" si="32635">WVA60*$C$65*$C69</f>
        <v>0</v>
      </c>
      <c r="WVC69" s="825">
        <f t="shared" ref="WVC69" si="32636">WVC60*$C$65*$C69</f>
        <v>0</v>
      </c>
      <c r="WVE69" s="825">
        <f t="shared" ref="WVE69" si="32637">WVE60*$C$65*$C69</f>
        <v>0</v>
      </c>
      <c r="WVG69" s="825">
        <f t="shared" ref="WVG69" si="32638">WVG60*$C$65*$C69</f>
        <v>0</v>
      </c>
      <c r="WVI69" s="825">
        <f t="shared" ref="WVI69" si="32639">WVI60*$C$65*$C69</f>
        <v>0</v>
      </c>
      <c r="WVK69" s="825">
        <f t="shared" ref="WVK69" si="32640">WVK60*$C$65*$C69</f>
        <v>0</v>
      </c>
      <c r="WVM69" s="825">
        <f t="shared" ref="WVM69" si="32641">WVM60*$C$65*$C69</f>
        <v>0</v>
      </c>
      <c r="WVO69" s="825">
        <f t="shared" ref="WVO69" si="32642">WVO60*$C$65*$C69</f>
        <v>0</v>
      </c>
      <c r="WVQ69" s="825">
        <f t="shared" ref="WVQ69" si="32643">WVQ60*$C$65*$C69</f>
        <v>0</v>
      </c>
      <c r="WVS69" s="825">
        <f t="shared" ref="WVS69" si="32644">WVS60*$C$65*$C69</f>
        <v>0</v>
      </c>
      <c r="WVU69" s="825">
        <f t="shared" ref="WVU69" si="32645">WVU60*$C$65*$C69</f>
        <v>0</v>
      </c>
      <c r="WVW69" s="825">
        <f t="shared" ref="WVW69" si="32646">WVW60*$C$65*$C69</f>
        <v>0</v>
      </c>
      <c r="WVY69" s="825">
        <f t="shared" ref="WVY69" si="32647">WVY60*$C$65*$C69</f>
        <v>0</v>
      </c>
      <c r="WWA69" s="825">
        <f t="shared" ref="WWA69" si="32648">WWA60*$C$65*$C69</f>
        <v>0</v>
      </c>
      <c r="WWC69" s="825">
        <f t="shared" ref="WWC69" si="32649">WWC60*$C$65*$C69</f>
        <v>0</v>
      </c>
      <c r="WWE69" s="825">
        <f t="shared" ref="WWE69" si="32650">WWE60*$C$65*$C69</f>
        <v>0</v>
      </c>
      <c r="WWG69" s="825">
        <f t="shared" ref="WWG69" si="32651">WWG60*$C$65*$C69</f>
        <v>0</v>
      </c>
      <c r="WWI69" s="825">
        <f t="shared" ref="WWI69" si="32652">WWI60*$C$65*$C69</f>
        <v>0</v>
      </c>
      <c r="WWK69" s="825">
        <f t="shared" ref="WWK69" si="32653">WWK60*$C$65*$C69</f>
        <v>0</v>
      </c>
      <c r="WWM69" s="825">
        <f t="shared" ref="WWM69" si="32654">WWM60*$C$65*$C69</f>
        <v>0</v>
      </c>
      <c r="WWO69" s="825">
        <f t="shared" ref="WWO69" si="32655">WWO60*$C$65*$C69</f>
        <v>0</v>
      </c>
      <c r="WWQ69" s="825">
        <f t="shared" ref="WWQ69" si="32656">WWQ60*$C$65*$C69</f>
        <v>0</v>
      </c>
      <c r="WWS69" s="825">
        <f t="shared" ref="WWS69" si="32657">WWS60*$C$65*$C69</f>
        <v>0</v>
      </c>
      <c r="WWU69" s="825">
        <f t="shared" ref="WWU69" si="32658">WWU60*$C$65*$C69</f>
        <v>0</v>
      </c>
      <c r="WWW69" s="825">
        <f t="shared" ref="WWW69" si="32659">WWW60*$C$65*$C69</f>
        <v>0</v>
      </c>
      <c r="WWY69" s="825">
        <f t="shared" ref="WWY69" si="32660">WWY60*$C$65*$C69</f>
        <v>0</v>
      </c>
      <c r="WXA69" s="825">
        <f t="shared" ref="WXA69" si="32661">WXA60*$C$65*$C69</f>
        <v>0</v>
      </c>
      <c r="WXC69" s="825">
        <f t="shared" ref="WXC69" si="32662">WXC60*$C$65*$C69</f>
        <v>0</v>
      </c>
      <c r="WXE69" s="825">
        <f t="shared" ref="WXE69" si="32663">WXE60*$C$65*$C69</f>
        <v>0</v>
      </c>
      <c r="WXG69" s="825">
        <f t="shared" ref="WXG69" si="32664">WXG60*$C$65*$C69</f>
        <v>0</v>
      </c>
      <c r="WXI69" s="825">
        <f t="shared" ref="WXI69" si="32665">WXI60*$C$65*$C69</f>
        <v>0</v>
      </c>
      <c r="WXK69" s="825">
        <f t="shared" ref="WXK69" si="32666">WXK60*$C$65*$C69</f>
        <v>0</v>
      </c>
      <c r="WXM69" s="825">
        <f t="shared" ref="WXM69" si="32667">WXM60*$C$65*$C69</f>
        <v>0</v>
      </c>
      <c r="WXO69" s="825">
        <f t="shared" ref="WXO69" si="32668">WXO60*$C$65*$C69</f>
        <v>0</v>
      </c>
      <c r="WXQ69" s="825">
        <f t="shared" ref="WXQ69" si="32669">WXQ60*$C$65*$C69</f>
        <v>0</v>
      </c>
      <c r="WXS69" s="825">
        <f t="shared" ref="WXS69" si="32670">WXS60*$C$65*$C69</f>
        <v>0</v>
      </c>
      <c r="WXU69" s="825">
        <f t="shared" ref="WXU69" si="32671">WXU60*$C$65*$C69</f>
        <v>0</v>
      </c>
      <c r="WXW69" s="825">
        <f t="shared" ref="WXW69" si="32672">WXW60*$C$65*$C69</f>
        <v>0</v>
      </c>
      <c r="WXY69" s="825">
        <f t="shared" ref="WXY69" si="32673">WXY60*$C$65*$C69</f>
        <v>0</v>
      </c>
      <c r="WYA69" s="825">
        <f t="shared" ref="WYA69" si="32674">WYA60*$C$65*$C69</f>
        <v>0</v>
      </c>
      <c r="WYC69" s="825">
        <f t="shared" ref="WYC69" si="32675">WYC60*$C$65*$C69</f>
        <v>0</v>
      </c>
      <c r="WYE69" s="825">
        <f t="shared" ref="WYE69" si="32676">WYE60*$C$65*$C69</f>
        <v>0</v>
      </c>
      <c r="WYG69" s="825">
        <f t="shared" ref="WYG69" si="32677">WYG60*$C$65*$C69</f>
        <v>0</v>
      </c>
      <c r="WYI69" s="825">
        <f t="shared" ref="WYI69" si="32678">WYI60*$C$65*$C69</f>
        <v>0</v>
      </c>
      <c r="WYK69" s="825">
        <f t="shared" ref="WYK69" si="32679">WYK60*$C$65*$C69</f>
        <v>0</v>
      </c>
      <c r="WYM69" s="825">
        <f t="shared" ref="WYM69" si="32680">WYM60*$C$65*$C69</f>
        <v>0</v>
      </c>
      <c r="WYO69" s="825">
        <f t="shared" ref="WYO69" si="32681">WYO60*$C$65*$C69</f>
        <v>0</v>
      </c>
      <c r="WYQ69" s="825">
        <f t="shared" ref="WYQ69" si="32682">WYQ60*$C$65*$C69</f>
        <v>0</v>
      </c>
      <c r="WYS69" s="825">
        <f t="shared" ref="WYS69" si="32683">WYS60*$C$65*$C69</f>
        <v>0</v>
      </c>
      <c r="WYU69" s="825">
        <f t="shared" ref="WYU69" si="32684">WYU60*$C$65*$C69</f>
        <v>0</v>
      </c>
      <c r="WYW69" s="825">
        <f t="shared" ref="WYW69" si="32685">WYW60*$C$65*$C69</f>
        <v>0</v>
      </c>
      <c r="WYY69" s="825">
        <f t="shared" ref="WYY69" si="32686">WYY60*$C$65*$C69</f>
        <v>0</v>
      </c>
      <c r="WZA69" s="825">
        <f t="shared" ref="WZA69" si="32687">WZA60*$C$65*$C69</f>
        <v>0</v>
      </c>
      <c r="WZC69" s="825">
        <f t="shared" ref="WZC69" si="32688">WZC60*$C$65*$C69</f>
        <v>0</v>
      </c>
      <c r="WZE69" s="825">
        <f t="shared" ref="WZE69" si="32689">WZE60*$C$65*$C69</f>
        <v>0</v>
      </c>
      <c r="WZG69" s="825">
        <f t="shared" ref="WZG69" si="32690">WZG60*$C$65*$C69</f>
        <v>0</v>
      </c>
      <c r="WZI69" s="825">
        <f t="shared" ref="WZI69" si="32691">WZI60*$C$65*$C69</f>
        <v>0</v>
      </c>
      <c r="WZK69" s="825">
        <f t="shared" ref="WZK69" si="32692">WZK60*$C$65*$C69</f>
        <v>0</v>
      </c>
      <c r="WZM69" s="825">
        <f t="shared" ref="WZM69" si="32693">WZM60*$C$65*$C69</f>
        <v>0</v>
      </c>
      <c r="WZO69" s="825">
        <f t="shared" ref="WZO69" si="32694">WZO60*$C$65*$C69</f>
        <v>0</v>
      </c>
      <c r="WZQ69" s="825">
        <f t="shared" ref="WZQ69" si="32695">WZQ60*$C$65*$C69</f>
        <v>0</v>
      </c>
      <c r="WZS69" s="825">
        <f t="shared" ref="WZS69" si="32696">WZS60*$C$65*$C69</f>
        <v>0</v>
      </c>
      <c r="WZU69" s="825">
        <f t="shared" ref="WZU69" si="32697">WZU60*$C$65*$C69</f>
        <v>0</v>
      </c>
      <c r="WZW69" s="825">
        <f t="shared" ref="WZW69" si="32698">WZW60*$C$65*$C69</f>
        <v>0</v>
      </c>
      <c r="WZY69" s="825">
        <f t="shared" ref="WZY69" si="32699">WZY60*$C$65*$C69</f>
        <v>0</v>
      </c>
      <c r="XAA69" s="825">
        <f t="shared" ref="XAA69" si="32700">XAA60*$C$65*$C69</f>
        <v>0</v>
      </c>
      <c r="XAC69" s="825">
        <f t="shared" ref="XAC69" si="32701">XAC60*$C$65*$C69</f>
        <v>0</v>
      </c>
      <c r="XAE69" s="825">
        <f t="shared" ref="XAE69" si="32702">XAE60*$C$65*$C69</f>
        <v>0</v>
      </c>
      <c r="XAG69" s="825">
        <f t="shared" ref="XAG69" si="32703">XAG60*$C$65*$C69</f>
        <v>0</v>
      </c>
      <c r="XAI69" s="825">
        <f t="shared" ref="XAI69" si="32704">XAI60*$C$65*$C69</f>
        <v>0</v>
      </c>
      <c r="XAK69" s="825">
        <f t="shared" ref="XAK69" si="32705">XAK60*$C$65*$C69</f>
        <v>0</v>
      </c>
      <c r="XAM69" s="825">
        <f t="shared" ref="XAM69" si="32706">XAM60*$C$65*$C69</f>
        <v>0</v>
      </c>
      <c r="XAO69" s="825">
        <f t="shared" ref="XAO69" si="32707">XAO60*$C$65*$C69</f>
        <v>0</v>
      </c>
      <c r="XAQ69" s="825">
        <f t="shared" ref="XAQ69" si="32708">XAQ60*$C$65*$C69</f>
        <v>0</v>
      </c>
      <c r="XAS69" s="825">
        <f t="shared" ref="XAS69" si="32709">XAS60*$C$65*$C69</f>
        <v>0</v>
      </c>
      <c r="XAU69" s="825">
        <f t="shared" ref="XAU69" si="32710">XAU60*$C$65*$C69</f>
        <v>0</v>
      </c>
      <c r="XAW69" s="825">
        <f t="shared" ref="XAW69" si="32711">XAW60*$C$65*$C69</f>
        <v>0</v>
      </c>
      <c r="XAY69" s="825">
        <f t="shared" ref="XAY69" si="32712">XAY60*$C$65*$C69</f>
        <v>0</v>
      </c>
      <c r="XBA69" s="825">
        <f t="shared" ref="XBA69" si="32713">XBA60*$C$65*$C69</f>
        <v>0</v>
      </c>
      <c r="XBC69" s="825">
        <f t="shared" ref="XBC69" si="32714">XBC60*$C$65*$C69</f>
        <v>0</v>
      </c>
      <c r="XBE69" s="825">
        <f t="shared" ref="XBE69" si="32715">XBE60*$C$65*$C69</f>
        <v>0</v>
      </c>
      <c r="XBG69" s="825">
        <f t="shared" ref="XBG69" si="32716">XBG60*$C$65*$C69</f>
        <v>0</v>
      </c>
      <c r="XBI69" s="825">
        <f t="shared" ref="XBI69" si="32717">XBI60*$C$65*$C69</f>
        <v>0</v>
      </c>
      <c r="XBK69" s="825">
        <f t="shared" ref="XBK69" si="32718">XBK60*$C$65*$C69</f>
        <v>0</v>
      </c>
      <c r="XBM69" s="825">
        <f t="shared" ref="XBM69" si="32719">XBM60*$C$65*$C69</f>
        <v>0</v>
      </c>
      <c r="XBO69" s="825">
        <f t="shared" ref="XBO69" si="32720">XBO60*$C$65*$C69</f>
        <v>0</v>
      </c>
      <c r="XBQ69" s="825">
        <f t="shared" ref="XBQ69" si="32721">XBQ60*$C$65*$C69</f>
        <v>0</v>
      </c>
      <c r="XBS69" s="825">
        <f t="shared" ref="XBS69" si="32722">XBS60*$C$65*$C69</f>
        <v>0</v>
      </c>
      <c r="XBU69" s="825">
        <f t="shared" ref="XBU69" si="32723">XBU60*$C$65*$C69</f>
        <v>0</v>
      </c>
      <c r="XBW69" s="825">
        <f t="shared" ref="XBW69" si="32724">XBW60*$C$65*$C69</f>
        <v>0</v>
      </c>
      <c r="XBY69" s="825">
        <f t="shared" ref="XBY69" si="32725">XBY60*$C$65*$C69</f>
        <v>0</v>
      </c>
      <c r="XCA69" s="825">
        <f t="shared" ref="XCA69" si="32726">XCA60*$C$65*$C69</f>
        <v>0</v>
      </c>
      <c r="XCC69" s="825">
        <f t="shared" ref="XCC69" si="32727">XCC60*$C$65*$C69</f>
        <v>0</v>
      </c>
      <c r="XCE69" s="825">
        <f t="shared" ref="XCE69" si="32728">XCE60*$C$65*$C69</f>
        <v>0</v>
      </c>
      <c r="XCG69" s="825">
        <f t="shared" ref="XCG69" si="32729">XCG60*$C$65*$C69</f>
        <v>0</v>
      </c>
      <c r="XCI69" s="825">
        <f t="shared" ref="XCI69" si="32730">XCI60*$C$65*$C69</f>
        <v>0</v>
      </c>
      <c r="XCK69" s="825">
        <f t="shared" ref="XCK69" si="32731">XCK60*$C$65*$C69</f>
        <v>0</v>
      </c>
      <c r="XCM69" s="825">
        <f t="shared" ref="XCM69" si="32732">XCM60*$C$65*$C69</f>
        <v>0</v>
      </c>
      <c r="XCO69" s="825">
        <f t="shared" ref="XCO69" si="32733">XCO60*$C$65*$C69</f>
        <v>0</v>
      </c>
      <c r="XCQ69" s="825">
        <f t="shared" ref="XCQ69" si="32734">XCQ60*$C$65*$C69</f>
        <v>0</v>
      </c>
      <c r="XCS69" s="825">
        <f t="shared" ref="XCS69" si="32735">XCS60*$C$65*$C69</f>
        <v>0</v>
      </c>
      <c r="XCU69" s="825">
        <f t="shared" ref="XCU69" si="32736">XCU60*$C$65*$C69</f>
        <v>0</v>
      </c>
      <c r="XCW69" s="825">
        <f t="shared" ref="XCW69" si="32737">XCW60*$C$65*$C69</f>
        <v>0</v>
      </c>
      <c r="XCY69" s="825">
        <f t="shared" ref="XCY69" si="32738">XCY60*$C$65*$C69</f>
        <v>0</v>
      </c>
      <c r="XDA69" s="825">
        <f t="shared" ref="XDA69" si="32739">XDA60*$C$65*$C69</f>
        <v>0</v>
      </c>
      <c r="XDC69" s="825">
        <f t="shared" ref="XDC69" si="32740">XDC60*$C$65*$C69</f>
        <v>0</v>
      </c>
      <c r="XDE69" s="825">
        <f t="shared" ref="XDE69" si="32741">XDE60*$C$65*$C69</f>
        <v>0</v>
      </c>
      <c r="XDG69" s="825">
        <f t="shared" ref="XDG69" si="32742">XDG60*$C$65*$C69</f>
        <v>0</v>
      </c>
      <c r="XDI69" s="825">
        <f t="shared" ref="XDI69" si="32743">XDI60*$C$65*$C69</f>
        <v>0</v>
      </c>
      <c r="XDK69" s="825">
        <f t="shared" ref="XDK69" si="32744">XDK60*$C$65*$C69</f>
        <v>0</v>
      </c>
      <c r="XDM69" s="825">
        <f t="shared" ref="XDM69" si="32745">XDM60*$C$65*$C69</f>
        <v>0</v>
      </c>
      <c r="XDO69" s="825">
        <f t="shared" ref="XDO69" si="32746">XDO60*$C$65*$C69</f>
        <v>0</v>
      </c>
      <c r="XDQ69" s="825">
        <f t="shared" ref="XDQ69" si="32747">XDQ60*$C$65*$C69</f>
        <v>0</v>
      </c>
      <c r="XDS69" s="825">
        <f t="shared" ref="XDS69" si="32748">XDS60*$C$65*$C69</f>
        <v>0</v>
      </c>
      <c r="XDU69" s="825">
        <f t="shared" ref="XDU69" si="32749">XDU60*$C$65*$C69</f>
        <v>0</v>
      </c>
      <c r="XDW69" s="825">
        <f t="shared" ref="XDW69" si="32750">XDW60*$C$65*$C69</f>
        <v>0</v>
      </c>
      <c r="XDY69" s="825">
        <f t="shared" ref="XDY69" si="32751">XDY60*$C$65*$C69</f>
        <v>0</v>
      </c>
      <c r="XEA69" s="825">
        <f t="shared" ref="XEA69" si="32752">XEA60*$C$65*$C69</f>
        <v>0</v>
      </c>
      <c r="XEC69" s="825">
        <f t="shared" ref="XEC69" si="32753">XEC60*$C$65*$C69</f>
        <v>0</v>
      </c>
      <c r="XEE69" s="825">
        <f t="shared" ref="XEE69" si="32754">XEE60*$C$65*$C69</f>
        <v>0</v>
      </c>
      <c r="XEG69" s="825">
        <f t="shared" ref="XEG69" si="32755">XEG60*$C$65*$C69</f>
        <v>0</v>
      </c>
      <c r="XEI69" s="825">
        <f t="shared" ref="XEI69" si="32756">XEI60*$C$65*$C69</f>
        <v>0</v>
      </c>
      <c r="XEK69" s="825">
        <f t="shared" ref="XEK69" si="32757">XEK60*$C$65*$C69</f>
        <v>0</v>
      </c>
      <c r="XEM69" s="825">
        <f t="shared" ref="XEM69" si="32758">XEM60*$C$65*$C69</f>
        <v>0</v>
      </c>
      <c r="XEO69" s="825">
        <f t="shared" ref="XEO69" si="32759">XEO60*$C$65*$C69</f>
        <v>0</v>
      </c>
      <c r="XEQ69" s="825">
        <f t="shared" ref="XEQ69" si="32760">XEQ60*$C$65*$C69</f>
        <v>0</v>
      </c>
      <c r="XES69" s="825">
        <f t="shared" ref="XES69" si="32761">XES60*$C$65*$C69</f>
        <v>0</v>
      </c>
      <c r="XEU69" s="825">
        <f t="shared" ref="XEU69" si="32762">XEU60*$C$65*$C69</f>
        <v>0</v>
      </c>
      <c r="XEW69" s="825">
        <f t="shared" ref="XEW69" si="32763">XEW60*$C$65*$C69</f>
        <v>0</v>
      </c>
      <c r="XEY69" s="825">
        <f t="shared" ref="XEY69" si="32764">XEY60*$C$65*$C69</f>
        <v>0</v>
      </c>
      <c r="XFA69" s="825">
        <f t="shared" ref="XFA69" si="32765">XFA60*$C$65*$C69</f>
        <v>0</v>
      </c>
      <c r="XFC69" s="825">
        <f t="shared" ref="XFC69" si="32766">XFC60*$C$65*$C69</f>
        <v>0</v>
      </c>
    </row>
    <row r="70" spans="1:1023 1025:2047 2049:3071 3073:4095 4097:5119 5121:6143 6145:7167 7169:8191 8193:9215 9217:10239 10241:11263 11265:12287 12289:13311 13313:14335 14337:15359 15361:16383">
      <c r="A70" s="821" t="s">
        <v>1096</v>
      </c>
      <c r="B70" s="380"/>
      <c r="C70" s="382"/>
      <c r="D70" s="380"/>
      <c r="E70" s="374">
        <f>SUM(E66:E69)</f>
        <v>7422.7102096091839</v>
      </c>
      <c r="F70" s="374"/>
      <c r="G70" s="374">
        <f>SUM(G66:G69)</f>
        <v>10426.252709609184</v>
      </c>
      <c r="H70" s="374"/>
      <c r="I70" s="374">
        <f>SUM(I66:I69)</f>
        <v>13430.766172109139</v>
      </c>
      <c r="J70" s="374"/>
      <c r="K70" s="374">
        <f>SUM(K66:K69)</f>
        <v>16433.691318171717</v>
      </c>
      <c r="L70" s="374"/>
      <c r="M70" s="374">
        <f>SUM(M66:M69)</f>
        <v>19432.314816920676</v>
      </c>
      <c r="N70" s="374"/>
      <c r="O70" s="374">
        <f>SUM(O66:O69)</f>
        <v>22423.762293176384</v>
      </c>
      <c r="P70" s="374"/>
      <c r="Q70" s="374">
        <f>SUM(Q66:Q69)</f>
        <v>25404.991050699278</v>
      </c>
      <c r="R70" s="374"/>
      <c r="S70" s="374">
        <f>SUM(S66:S69)</f>
        <v>28372.782500110632</v>
      </c>
      <c r="T70" s="374"/>
      <c r="U70" s="374">
        <f>SUM(U66:U69)</f>
        <v>31323.734280147961</v>
      </c>
      <c r="V70" s="374"/>
      <c r="W70" s="374">
        <f>SUM(W66:W69)</f>
        <v>34254.252060491606</v>
      </c>
      <c r="X70" s="374"/>
      <c r="Y70" s="374">
        <f>SUM(Y66:Y69)</f>
        <v>37160.541013966162</v>
      </c>
      <c r="Z70" s="374"/>
      <c r="AA70" s="374">
        <f>SUM(AA66:AA69)</f>
        <v>40038.596945458958</v>
      </c>
      <c r="AB70" s="374"/>
      <c r="AC70" s="374">
        <f>SUM(AC66:AC69)</f>
        <v>42884.197064438507</v>
      </c>
      <c r="AD70" s="374"/>
      <c r="AE70" s="374">
        <f>SUM(AE66:AE69)</f>
        <v>45692.890387459673</v>
      </c>
      <c r="AF70" s="374"/>
      <c r="AG70" s="374">
        <f>SUM(AG66:AG69)</f>
        <v>48459.987756546754</v>
      </c>
      <c r="AH70" s="380"/>
      <c r="AI70" s="380"/>
    </row>
    <row r="71" spans="1:1023 1025:2047 2049:3071 3073:4095 4097:5119 5121:6143 6145:7167 7169:8191 8193:9215 9217:10239 10241:11263 11265:12287 12289:13311 13313:14335 14337:15359 15361:16383">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1023 1025:2047 2049:3071 3073:4095 4097:5119 5121:6143 6145:7167 7169:8191 8193:9215 9217:10239 10241:11263 11265:12287 12289:13311 13313:14335 14337:15359 15361:16383">
      <c r="A72" s="821" t="s">
        <v>1943</v>
      </c>
      <c r="B72" s="380"/>
      <c r="C72" s="382"/>
      <c r="D72" s="380"/>
      <c r="E72" s="374">
        <f>E60-E62-E70</f>
        <v>7422.7102096091839</v>
      </c>
      <c r="F72" s="380"/>
      <c r="G72" s="374">
        <f>G60-G62-G70</f>
        <v>10426.252709609184</v>
      </c>
      <c r="H72" s="380"/>
      <c r="I72" s="374">
        <f>I60-I62-I70</f>
        <v>13430.766172109139</v>
      </c>
      <c r="J72" s="380"/>
      <c r="K72" s="374">
        <f>K60-K62-K70</f>
        <v>16433.691318171717</v>
      </c>
      <c r="L72" s="380"/>
      <c r="M72" s="374">
        <f>M60-M62-M70</f>
        <v>19432.314816920676</v>
      </c>
      <c r="N72" s="380"/>
      <c r="O72" s="374">
        <f>O60-O62-O70</f>
        <v>22423.762293176384</v>
      </c>
      <c r="P72" s="380"/>
      <c r="Q72" s="374">
        <f>Q60-Q62-Q70</f>
        <v>25404.991050699278</v>
      </c>
      <c r="R72" s="380"/>
      <c r="S72" s="374">
        <f>S60-S62-S70</f>
        <v>28372.782500110632</v>
      </c>
      <c r="T72" s="380"/>
      <c r="U72" s="374">
        <f>U60-U62-U70</f>
        <v>31323.734280147961</v>
      </c>
      <c r="V72" s="380"/>
      <c r="W72" s="374">
        <f>W60-W62-W70</f>
        <v>34254.252060491606</v>
      </c>
      <c r="X72" s="380"/>
      <c r="Y72" s="374">
        <f>Y60-Y62-Y70</f>
        <v>37160.541013966162</v>
      </c>
      <c r="Z72" s="380"/>
      <c r="AA72" s="374">
        <f>AA60-AA62-AA70</f>
        <v>40038.596945458972</v>
      </c>
      <c r="AB72" s="380"/>
      <c r="AC72" s="374">
        <f>AC60-AC62-AC70</f>
        <v>42884.197064438493</v>
      </c>
      <c r="AD72" s="380"/>
      <c r="AE72" s="374">
        <f>AE60-AE62-AE70</f>
        <v>45692.890387459673</v>
      </c>
      <c r="AF72" s="380"/>
      <c r="AG72" s="374">
        <f>AG60-AG62-AG70</f>
        <v>48459.98775654674</v>
      </c>
      <c r="AH72" s="380"/>
      <c r="AI72" s="380"/>
    </row>
    <row r="73" spans="1:1023 1025:2047 2049:3071 3073:4095 4097:5119 5121:6143 6145:7167 7169:8191 8193:9215 9217:10239 10241:11263 11265:12287 12289:13311 13313:14335 14337:15359 15361:16383">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1023 1025:2047 2049:3071 3073:4095 4097:5119 5121:6143 6145:7167 7169:8191 8193:9215 9217:10239 10241:11263 11265:12287 12289:13311 13313:14335 14337:15359 15361:16383">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1023 1025:2047 2049:3071 3073:4095 4097:5119 5121:6143 6145:7167 7169:8191 8193:9215 9217:10239 10241:11263 11265:12287 12289:13311 13313:14335 14337:15359 15361:16383">
      <c r="A75" s="380" t="s">
        <v>1363</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1023 1025:2047 2049:3071 3073:4095 4097:5119 5121:6143 6145:7167 7169:8191 8193:9215 9217:10239 10241:11263 11265:12287 12289:13311 13313:14335 14337:15359 15361:16383">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1023 1025:2047 2049:3071 3073:4095 4097:5119 5121:6143 6145:7167 7169:8191 8193:9215 9217:10239 10241:11263 11265:12287 12289:13311 13313:14335 14337:15359 15361:16383" ht="30" customHeight="1">
      <c r="A77" s="1961" t="s">
        <v>1100</v>
      </c>
      <c r="B77" s="1961"/>
      <c r="C77" s="1961"/>
      <c r="D77" s="1961"/>
      <c r="E77" s="1961"/>
      <c r="F77" s="1961"/>
      <c r="G77" s="1961"/>
      <c r="H77" s="1961"/>
      <c r="I77" s="1961"/>
      <c r="J77" s="1961"/>
      <c r="K77" s="1961"/>
      <c r="L77" s="1961"/>
      <c r="M77" s="1961"/>
      <c r="N77" s="1961"/>
      <c r="O77" s="1961"/>
      <c r="P77" s="1961"/>
      <c r="Q77" s="1961"/>
      <c r="R77" s="1961"/>
      <c r="S77" s="1961"/>
      <c r="T77" s="1961"/>
      <c r="U77" s="1961"/>
      <c r="V77" s="1961"/>
      <c r="W77" s="1961"/>
      <c r="X77" s="1961"/>
      <c r="Y77" s="1961"/>
      <c r="Z77" s="1961"/>
      <c r="AA77" s="1961"/>
      <c r="AB77" s="1961"/>
      <c r="AC77" s="1961"/>
      <c r="AD77" s="1961"/>
      <c r="AE77" s="1961"/>
      <c r="AF77" s="1961"/>
      <c r="AG77" s="1961"/>
      <c r="AH77" s="403"/>
      <c r="AI77" s="403"/>
    </row>
    <row r="78" spans="1:1023 1025:2047 2049:3071 3073:4095 4097:5119 5121:6143 6145:7167 7169:8191 8193:9215 9217:10239 10241:11263 11265:12287 12289:13311 13313:14335 14337:15359 15361:16383"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1023 1025:2047 2049:3071 3073:4095 4097:5119 5121:6143 6145:7167 7169:8191 8193:9215 9217:10239 10241:11263 11265:12287 12289:13311 13313:14335 14337:15359 15361:16383" hidden="1">
      <c r="C79" s="382"/>
    </row>
    <row r="80" spans="1:1023 1025:2047 2049:3071 3073:4095 4097:5119 5121:6143 6145:7167 7169:8191 8193:9215 9217:10239 10241:11263 11265:12287 12289:13311 13313:14335 14337:15359 15361:16383"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3" workbookViewId="0">
      <selection activeCell="F28" sqref="F28"/>
    </sheetView>
  </sheetViews>
  <sheetFormatPr defaultColWidth="9.140625" defaultRowHeight="14.25" zeroHeight="1"/>
  <cols>
    <col min="1" max="3" width="15.42578125" style="288" customWidth="1"/>
    <col min="4" max="4" width="3.42578125" style="288" customWidth="1"/>
    <col min="5" max="6" width="15.42578125" style="288" customWidth="1"/>
    <col min="7" max="7" width="3.42578125" style="288" customWidth="1"/>
    <col min="8" max="9" width="15.42578125" style="288" customWidth="1"/>
    <col min="10" max="16383" width="9.140625" style="288"/>
    <col min="16384" max="16384" width="0.42578125" style="288" customWidth="1"/>
  </cols>
  <sheetData>
    <row r="1" spans="1:9">
      <c r="A1" s="1962" t="s">
        <v>1171</v>
      </c>
      <c r="B1" s="1962"/>
      <c r="C1" s="1962"/>
      <c r="D1" s="1962"/>
      <c r="E1" s="1962"/>
      <c r="F1" s="1962"/>
      <c r="G1" s="1962"/>
      <c r="H1" s="1962"/>
      <c r="I1" s="1962"/>
    </row>
    <row r="2" spans="1:9">
      <c r="A2" s="599"/>
      <c r="B2" s="599"/>
      <c r="C2" s="599"/>
      <c r="D2" s="599"/>
      <c r="E2" s="599"/>
      <c r="F2" s="599"/>
      <c r="G2" s="599"/>
      <c r="H2" s="599"/>
      <c r="I2" s="599"/>
    </row>
    <row r="3" spans="1:9" ht="105" customHeight="1">
      <c r="A3" s="600" t="s">
        <v>1164</v>
      </c>
      <c r="B3" s="600" t="s">
        <v>1364</v>
      </c>
      <c r="C3" s="469" t="s">
        <v>1166</v>
      </c>
      <c r="D3" s="599"/>
      <c r="E3" s="469" t="s">
        <v>1167</v>
      </c>
      <c r="F3" s="600" t="s">
        <v>1168</v>
      </c>
      <c r="G3" s="601"/>
      <c r="H3" s="600" t="s">
        <v>1165</v>
      </c>
      <c r="I3" s="600" t="s">
        <v>1169</v>
      </c>
    </row>
    <row r="4" spans="1:9">
      <c r="A4" s="602" t="str">
        <f>Application!$B695</f>
        <v>1 Bedroom</v>
      </c>
      <c r="B4" s="944">
        <f>Application!$G695</f>
        <v>5</v>
      </c>
      <c r="C4" s="602">
        <f>Application!$O695</f>
        <v>557</v>
      </c>
      <c r="D4" s="603"/>
      <c r="E4" s="942">
        <v>1658</v>
      </c>
      <c r="F4" s="602">
        <f>$E4*$B4</f>
        <v>8290</v>
      </c>
      <c r="G4" s="603"/>
      <c r="H4" s="602">
        <f>IF($E4=0,0,MAX($E4-$C4,0))</f>
        <v>1101</v>
      </c>
      <c r="I4" s="602">
        <f>IF($H4=0,0,($H4*$B4))</f>
        <v>5505</v>
      </c>
    </row>
    <row r="5" spans="1:9">
      <c r="A5" s="602" t="str">
        <f>Application!$B696</f>
        <v>2 Bedrooms</v>
      </c>
      <c r="B5" s="943">
        <f>Application!$G696</f>
        <v>1</v>
      </c>
      <c r="C5" s="602">
        <f>Application!$O696</f>
        <v>651</v>
      </c>
      <c r="D5" s="603"/>
      <c r="E5" s="942">
        <v>2179</v>
      </c>
      <c r="F5" s="602">
        <f t="shared" ref="F5:F38" si="0">$E5*$B5</f>
        <v>2179</v>
      </c>
      <c r="G5" s="603"/>
      <c r="H5" s="602">
        <f t="shared" ref="H5:H38" si="1">IF($E5=0,0,MAX($E5-$C5,0))</f>
        <v>1528</v>
      </c>
      <c r="I5" s="602">
        <f t="shared" ref="I5:I38" si="2">IF($H5=0,0,($H5*$B5))</f>
        <v>1528</v>
      </c>
    </row>
    <row r="6" spans="1:9">
      <c r="A6" s="602" t="str">
        <f>Application!$B697</f>
        <v>1 Bedroom</v>
      </c>
      <c r="B6" s="943">
        <f>Application!$G697</f>
        <v>1</v>
      </c>
      <c r="C6" s="602">
        <f>Application!$O697</f>
        <v>557</v>
      </c>
      <c r="D6" s="603"/>
      <c r="E6" s="942"/>
      <c r="F6" s="602">
        <f t="shared" si="0"/>
        <v>0</v>
      </c>
      <c r="G6" s="603"/>
      <c r="H6" s="602">
        <f t="shared" si="1"/>
        <v>0</v>
      </c>
      <c r="I6" s="602">
        <f t="shared" si="2"/>
        <v>0</v>
      </c>
    </row>
    <row r="7" spans="1:9">
      <c r="A7" s="602" t="str">
        <f>Application!$B698</f>
        <v>2 Bedrooms</v>
      </c>
      <c r="B7" s="943">
        <f>Application!$G698</f>
        <v>1</v>
      </c>
      <c r="C7" s="602">
        <f>Application!$O698</f>
        <v>651</v>
      </c>
      <c r="D7" s="603"/>
      <c r="E7" s="942"/>
      <c r="F7" s="602">
        <f t="shared" si="0"/>
        <v>0</v>
      </c>
      <c r="G7" s="603"/>
      <c r="H7" s="602">
        <f t="shared" si="1"/>
        <v>0</v>
      </c>
      <c r="I7" s="602">
        <f t="shared" si="2"/>
        <v>0</v>
      </c>
    </row>
    <row r="8" spans="1:9">
      <c r="A8" s="602" t="str">
        <f>Application!$B699</f>
        <v>3 Bedrooms</v>
      </c>
      <c r="B8" s="943">
        <f>Application!$G699</f>
        <v>2</v>
      </c>
      <c r="C8" s="602">
        <f>Application!$O699</f>
        <v>742</v>
      </c>
      <c r="D8" s="603"/>
      <c r="E8" s="942"/>
      <c r="F8" s="602">
        <f t="shared" si="0"/>
        <v>0</v>
      </c>
      <c r="G8" s="603"/>
      <c r="H8" s="602">
        <f t="shared" si="1"/>
        <v>0</v>
      </c>
      <c r="I8" s="602">
        <f t="shared" si="2"/>
        <v>0</v>
      </c>
    </row>
    <row r="9" spans="1:9">
      <c r="A9" s="602" t="str">
        <f>Application!$B700</f>
        <v>1 Bedroom</v>
      </c>
      <c r="B9" s="943">
        <f>Application!$G700</f>
        <v>3</v>
      </c>
      <c r="C9" s="602">
        <f>Application!$O700</f>
        <v>911</v>
      </c>
      <c r="D9" s="603"/>
      <c r="E9" s="942"/>
      <c r="F9" s="602">
        <f t="shared" si="0"/>
        <v>0</v>
      </c>
      <c r="G9" s="603"/>
      <c r="H9" s="602">
        <f t="shared" si="1"/>
        <v>0</v>
      </c>
      <c r="I9" s="602">
        <f t="shared" si="2"/>
        <v>0</v>
      </c>
    </row>
    <row r="10" spans="1:9">
      <c r="A10" s="602" t="str">
        <f>Application!$B701</f>
        <v>2 Bedrooms</v>
      </c>
      <c r="B10" s="943">
        <f>Application!$G701</f>
        <v>3</v>
      </c>
      <c r="C10" s="602">
        <f>Application!$O701</f>
        <v>1076</v>
      </c>
      <c r="D10" s="603"/>
      <c r="E10" s="942"/>
      <c r="F10" s="602">
        <f t="shared" si="0"/>
        <v>0</v>
      </c>
      <c r="G10" s="603"/>
      <c r="H10" s="602">
        <f t="shared" si="1"/>
        <v>0</v>
      </c>
      <c r="I10" s="602">
        <f t="shared" si="2"/>
        <v>0</v>
      </c>
    </row>
    <row r="11" spans="1:9">
      <c r="A11" s="602" t="str">
        <f>Application!$B702</f>
        <v>3 Bedrooms</v>
      </c>
      <c r="B11" s="943">
        <f>Application!$G702</f>
        <v>4</v>
      </c>
      <c r="C11" s="602">
        <f>Application!$O702</f>
        <v>1233</v>
      </c>
      <c r="D11" s="603"/>
      <c r="E11" s="942"/>
      <c r="F11" s="602">
        <f t="shared" si="0"/>
        <v>0</v>
      </c>
      <c r="G11" s="603"/>
      <c r="H11" s="602">
        <f t="shared" si="1"/>
        <v>0</v>
      </c>
      <c r="I11" s="602">
        <f t="shared" si="2"/>
        <v>0</v>
      </c>
    </row>
    <row r="12" spans="1:9">
      <c r="A12" s="602" t="str">
        <f>Application!$B703</f>
        <v>2 Bedrooms</v>
      </c>
      <c r="B12" s="943">
        <f>Application!$G703</f>
        <v>2</v>
      </c>
      <c r="C12" s="602">
        <f>Application!$O703</f>
        <v>1076</v>
      </c>
      <c r="D12" s="603"/>
      <c r="E12" s="942">
        <v>2179</v>
      </c>
      <c r="F12" s="602">
        <f t="shared" si="0"/>
        <v>4358</v>
      </c>
      <c r="G12" s="603"/>
      <c r="H12" s="602">
        <f t="shared" si="1"/>
        <v>1103</v>
      </c>
      <c r="I12" s="602">
        <f t="shared" si="2"/>
        <v>2206</v>
      </c>
    </row>
    <row r="13" spans="1:9">
      <c r="A13" s="602" t="str">
        <f>Application!$B704</f>
        <v>1 Bedroom</v>
      </c>
      <c r="B13" s="943">
        <f>Application!$G704</f>
        <v>9</v>
      </c>
      <c r="C13" s="602">
        <f>Application!$O704</f>
        <v>1029</v>
      </c>
      <c r="D13" s="603"/>
      <c r="E13" s="942"/>
      <c r="F13" s="602">
        <f t="shared" si="0"/>
        <v>0</v>
      </c>
      <c r="G13" s="603"/>
      <c r="H13" s="602">
        <f t="shared" si="1"/>
        <v>0</v>
      </c>
      <c r="I13" s="602">
        <f t="shared" si="2"/>
        <v>0</v>
      </c>
    </row>
    <row r="14" spans="1:9">
      <c r="A14" s="602" t="str">
        <f>Application!$B705</f>
        <v>2 Bedrooms</v>
      </c>
      <c r="B14" s="943">
        <f>Application!$G705</f>
        <v>5</v>
      </c>
      <c r="C14" s="602">
        <f>Application!$O705</f>
        <v>1218</v>
      </c>
      <c r="D14" s="603"/>
      <c r="E14" s="942"/>
      <c r="F14" s="602">
        <f t="shared" si="0"/>
        <v>0</v>
      </c>
      <c r="G14" s="603"/>
      <c r="H14" s="602">
        <f t="shared" si="1"/>
        <v>0</v>
      </c>
      <c r="I14" s="602">
        <f t="shared" si="2"/>
        <v>0</v>
      </c>
    </row>
    <row r="15" spans="1:9">
      <c r="A15" s="602" t="str">
        <f>Application!$B706</f>
        <v>3 Bedrooms</v>
      </c>
      <c r="B15" s="943">
        <f>Application!$G706</f>
        <v>8</v>
      </c>
      <c r="C15" s="602">
        <f>Application!$O706</f>
        <v>1396</v>
      </c>
      <c r="D15" s="603"/>
      <c r="E15" s="942"/>
      <c r="F15" s="602">
        <f t="shared" si="0"/>
        <v>0</v>
      </c>
      <c r="G15" s="603"/>
      <c r="H15" s="602">
        <f t="shared" si="1"/>
        <v>0</v>
      </c>
      <c r="I15" s="602">
        <f t="shared" si="2"/>
        <v>0</v>
      </c>
    </row>
    <row r="16" spans="1:9">
      <c r="A16" s="602" t="str">
        <f>Application!$B707</f>
        <v>1 Bedroom</v>
      </c>
      <c r="B16" s="943">
        <f>Application!$G707</f>
        <v>6</v>
      </c>
      <c r="C16" s="602">
        <f>Application!$O707</f>
        <v>1029</v>
      </c>
      <c r="D16" s="603"/>
      <c r="E16" s="942">
        <v>1658</v>
      </c>
      <c r="F16" s="602">
        <f t="shared" si="0"/>
        <v>9948</v>
      </c>
      <c r="G16" s="603"/>
      <c r="H16" s="602">
        <f t="shared" si="1"/>
        <v>629</v>
      </c>
      <c r="I16" s="602">
        <f t="shared" si="2"/>
        <v>3774</v>
      </c>
    </row>
    <row r="17" spans="1:9">
      <c r="A17" s="602" t="str">
        <f>Application!$B708</f>
        <v>1 Bedroom</v>
      </c>
      <c r="B17" s="943">
        <f>Application!$G708</f>
        <v>3</v>
      </c>
      <c r="C17" s="602">
        <f>Application!$O708</f>
        <v>1265</v>
      </c>
      <c r="D17" s="603"/>
      <c r="E17" s="942"/>
      <c r="F17" s="602">
        <f t="shared" si="0"/>
        <v>0</v>
      </c>
      <c r="G17" s="603"/>
      <c r="H17" s="602">
        <f t="shared" si="1"/>
        <v>0</v>
      </c>
      <c r="I17" s="602">
        <f t="shared" si="2"/>
        <v>0</v>
      </c>
    </row>
    <row r="18" spans="1:9">
      <c r="A18" s="602" t="str">
        <f>Application!$B709</f>
        <v>2 Bedrooms</v>
      </c>
      <c r="B18" s="943">
        <f>Application!$G709</f>
        <v>3</v>
      </c>
      <c r="C18" s="602">
        <f>Application!$O709</f>
        <v>1501</v>
      </c>
      <c r="D18" s="603"/>
      <c r="E18" s="942"/>
      <c r="F18" s="602">
        <f t="shared" si="0"/>
        <v>0</v>
      </c>
      <c r="G18" s="603"/>
      <c r="H18" s="602">
        <f t="shared" si="1"/>
        <v>0</v>
      </c>
      <c r="I18" s="602">
        <f t="shared" si="2"/>
        <v>0</v>
      </c>
    </row>
    <row r="19" spans="1:9">
      <c r="A19" s="602" t="str">
        <f>Application!$B710</f>
        <v>3 Bedrooms</v>
      </c>
      <c r="B19" s="943">
        <f>Application!$G710</f>
        <v>1</v>
      </c>
      <c r="C19" s="602">
        <f>Application!$O710</f>
        <v>1723</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1170</v>
      </c>
      <c r="B40" s="605"/>
      <c r="C40" s="606">
        <f>Application!$T$730*12</f>
        <v>742644</v>
      </c>
      <c r="D40" s="603"/>
      <c r="E40" s="603"/>
      <c r="F40" s="606">
        <f>SUM(F4:F38)*12</f>
        <v>297300</v>
      </c>
      <c r="G40" s="607"/>
      <c r="H40" s="605"/>
      <c r="I40" s="606">
        <f>SUM(I4:I38)*12</f>
        <v>156156</v>
      </c>
    </row>
    <row r="41" spans="1:9" ht="15">
      <c r="A41" s="604"/>
      <c r="B41" s="605"/>
      <c r="C41" s="607"/>
      <c r="D41" s="603"/>
      <c r="E41" s="603"/>
      <c r="F41" s="607"/>
      <c r="G41" s="607"/>
      <c r="H41" s="605"/>
      <c r="I41" s="607"/>
    </row>
    <row r="42" spans="1:9">
      <c r="A42" s="599" t="s">
        <v>1172</v>
      </c>
      <c r="B42" s="599"/>
      <c r="C42" s="599"/>
      <c r="D42" s="599"/>
      <c r="E42" s="599"/>
      <c r="F42" s="599"/>
      <c r="G42" s="599"/>
      <c r="H42" s="599"/>
      <c r="I42" s="599"/>
    </row>
    <row r="43" spans="1:9">
      <c r="A43" s="599" t="s">
        <v>1174</v>
      </c>
      <c r="B43" s="599"/>
      <c r="C43" s="599"/>
      <c r="D43" s="599"/>
      <c r="E43" s="599"/>
      <c r="F43" s="599"/>
      <c r="G43" s="599"/>
      <c r="H43" s="599"/>
      <c r="I43" s="599"/>
    </row>
    <row r="44" spans="1:9">
      <c r="A44" s="599" t="s">
        <v>2128</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2" customFormat="1" ht="45" customHeight="1">
      <c r="A1" s="487" t="s">
        <v>1230</v>
      </c>
    </row>
    <row r="2" spans="1:1" ht="15.75">
      <c r="A2" s="485"/>
    </row>
    <row r="3" spans="1:1" ht="15.75">
      <c r="A3" s="486" t="s">
        <v>1225</v>
      </c>
    </row>
    <row r="4" spans="1:1" ht="15.75">
      <c r="A4" s="486" t="s">
        <v>1226</v>
      </c>
    </row>
    <row r="5" spans="1:1" ht="15.75">
      <c r="A5" s="486" t="s">
        <v>1227</v>
      </c>
    </row>
    <row r="6" spans="1:1" ht="15.75">
      <c r="A6" s="486" t="s">
        <v>1228</v>
      </c>
    </row>
    <row r="7" spans="1:1" ht="15.75">
      <c r="A7" s="486" t="s">
        <v>1229</v>
      </c>
    </row>
    <row r="8" spans="1:1" ht="15.75">
      <c r="A8" s="564" t="s">
        <v>1345</v>
      </c>
    </row>
    <row r="9" spans="1:1" ht="15.75">
      <c r="A9" s="486" t="s">
        <v>1346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2" t="s">
        <v>1101</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row>
    <row r="2" spans="1:40" ht="12.95"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0" t="s">
        <v>1607</v>
      </c>
      <c r="U7" s="1600"/>
      <c r="V7" s="1600"/>
      <c r="W7" s="1600"/>
      <c r="X7" s="1600"/>
      <c r="Y7" s="1600" t="s">
        <v>1750</v>
      </c>
      <c r="Z7" s="1600"/>
      <c r="AA7" s="1600"/>
      <c r="AB7" s="1600"/>
      <c r="AC7" s="1600"/>
      <c r="AD7" s="1600" t="s">
        <v>1361</v>
      </c>
      <c r="AE7" s="1600"/>
      <c r="AF7" s="1600"/>
      <c r="AG7" s="1600"/>
      <c r="AH7" s="1600"/>
      <c r="AI7" s="1600" t="s">
        <v>1751</v>
      </c>
      <c r="AJ7" s="1600"/>
      <c r="AK7" s="1600"/>
      <c r="AL7" s="1600"/>
      <c r="AM7" s="1600"/>
    </row>
    <row r="8" spans="1:40" ht="12.95"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2.95"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12.95"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2.95" customHeight="1">
      <c r="B11" s="1107" t="s">
        <v>509</v>
      </c>
      <c r="C11" s="1108"/>
      <c r="D11" s="1108"/>
      <c r="E11" s="1108"/>
      <c r="F11" s="1108"/>
      <c r="G11" s="1108"/>
      <c r="H11" s="1108"/>
      <c r="I11" s="1108"/>
      <c r="J11" s="1108"/>
      <c r="K11" s="1108"/>
      <c r="L11" s="1108"/>
      <c r="M11" s="1108"/>
      <c r="N11" s="1108"/>
      <c r="O11" s="1108"/>
      <c r="P11" s="1108"/>
      <c r="Q11" s="1108"/>
      <c r="R11" s="1108"/>
      <c r="S11" s="1110"/>
      <c r="T11" s="1630">
        <f>IF('Sources and Basis Breakdown'!F105=0,'Sources and Basis Breakdown'!E105,'Sources and Basis Breakdown'!F105)</f>
        <v>39384504</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5" customHeight="1">
      <c r="B12" s="1624" t="s">
        <v>448</v>
      </c>
      <c r="C12" s="1005"/>
      <c r="D12" s="1005"/>
      <c r="E12" s="1005"/>
      <c r="F12" s="1005"/>
      <c r="G12" s="1005"/>
      <c r="H12" s="1005"/>
      <c r="I12" s="1005"/>
      <c r="J12" s="1005"/>
      <c r="K12" s="1005"/>
      <c r="L12" s="1005"/>
      <c r="M12" s="1005"/>
      <c r="N12" s="1005"/>
      <c r="O12" s="1005"/>
      <c r="P12" s="1005"/>
      <c r="Q12" s="1005"/>
      <c r="R12" s="1005"/>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26" t="s">
        <v>1714</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2.95" customHeight="1">
      <c r="B14" s="8"/>
      <c r="C14" s="1627" t="s">
        <v>769</v>
      </c>
      <c r="D14" s="1627"/>
      <c r="E14" s="1627"/>
      <c r="F14" s="1627"/>
      <c r="G14" s="1627"/>
      <c r="H14" s="1627"/>
      <c r="I14" s="1627"/>
      <c r="J14" s="1627"/>
      <c r="K14" s="1627"/>
      <c r="L14" s="1627"/>
      <c r="M14" s="1627"/>
      <c r="N14" s="1627"/>
      <c r="O14" s="1627"/>
      <c r="P14" s="1627"/>
      <c r="Q14" s="1627"/>
      <c r="R14" s="1627"/>
      <c r="S14" s="1628"/>
      <c r="T14" s="1170">
        <f>'Basis &amp; Credits'!T14</f>
        <v>0</v>
      </c>
      <c r="U14" s="1185"/>
      <c r="V14" s="1185"/>
      <c r="W14" s="1185"/>
      <c r="X14" s="1185"/>
      <c r="Y14" s="1170">
        <f>'Basis &amp; Credits'!Y14</f>
        <v>0</v>
      </c>
      <c r="Z14" s="1185"/>
      <c r="AA14" s="1185"/>
      <c r="AB14" s="1185"/>
      <c r="AC14" s="1185"/>
      <c r="AD14" s="1185">
        <f>'Basis &amp; Credits'!AD14</f>
        <v>0</v>
      </c>
      <c r="AE14" s="1185"/>
      <c r="AF14" s="1185"/>
      <c r="AG14" s="1185"/>
      <c r="AH14" s="1185"/>
      <c r="AI14" s="1185">
        <f>'Basis &amp; Credits'!AI14</f>
        <v>0</v>
      </c>
      <c r="AJ14" s="1185"/>
      <c r="AK14" s="1185"/>
      <c r="AL14" s="1185"/>
      <c r="AM14" s="1185"/>
    </row>
    <row r="15" spans="1:40" ht="12.95" customHeight="1">
      <c r="B15" s="8"/>
      <c r="C15" s="1627" t="s">
        <v>770</v>
      </c>
      <c r="D15" s="1627"/>
      <c r="E15" s="1627"/>
      <c r="F15" s="1627"/>
      <c r="G15" s="1627"/>
      <c r="H15" s="1627"/>
      <c r="I15" s="1627"/>
      <c r="J15" s="1627"/>
      <c r="K15" s="1627"/>
      <c r="L15" s="1627"/>
      <c r="M15" s="1627"/>
      <c r="N15" s="1627"/>
      <c r="O15" s="1627"/>
      <c r="P15" s="1627"/>
      <c r="Q15" s="1627"/>
      <c r="R15" s="1627"/>
      <c r="S15" s="1628"/>
      <c r="T15" s="1170">
        <f>'Basis &amp; Credits'!T15</f>
        <v>0</v>
      </c>
      <c r="U15" s="1185"/>
      <c r="V15" s="1185"/>
      <c r="W15" s="1185"/>
      <c r="X15" s="1185"/>
      <c r="Y15" s="1170">
        <f>'Basis &amp; Credits'!Y15</f>
        <v>0</v>
      </c>
      <c r="Z15" s="1185"/>
      <c r="AA15" s="1185"/>
      <c r="AB15" s="1185"/>
      <c r="AC15" s="1185"/>
      <c r="AD15" s="1185">
        <f>'Basis &amp; Credits'!AD15</f>
        <v>0</v>
      </c>
      <c r="AE15" s="1185"/>
      <c r="AF15" s="1185"/>
      <c r="AG15" s="1185"/>
      <c r="AH15" s="1185"/>
      <c r="AI15" s="1185">
        <f>'Basis &amp; Credits'!AI15</f>
        <v>0</v>
      </c>
      <c r="AJ15" s="1185"/>
      <c r="AK15" s="1185"/>
      <c r="AL15" s="1185"/>
      <c r="AM15" s="1185"/>
    </row>
    <row r="16" spans="1:40" ht="12.95" customHeight="1">
      <c r="B16" s="8"/>
      <c r="C16" s="1626" t="s">
        <v>1013</v>
      </c>
      <c r="D16" s="1626"/>
      <c r="E16" s="1626"/>
      <c r="F16" s="1626"/>
      <c r="G16" s="1626"/>
      <c r="H16" s="1626"/>
      <c r="I16" s="1626"/>
      <c r="J16" s="1626"/>
      <c r="K16" s="1626"/>
      <c r="L16" s="1626"/>
      <c r="M16" s="1626"/>
      <c r="N16" s="1626"/>
      <c r="O16" s="1626"/>
      <c r="P16" s="1626"/>
      <c r="Q16" s="1626"/>
      <c r="R16" s="1626"/>
      <c r="S16" s="1629"/>
      <c r="T16" s="1170">
        <f>'Basis &amp; Credits'!T16</f>
        <v>0</v>
      </c>
      <c r="U16" s="1185"/>
      <c r="V16" s="1185"/>
      <c r="W16" s="1185"/>
      <c r="X16" s="1185"/>
      <c r="Y16" s="1170">
        <f>'Basis &amp; Credits'!Y16</f>
        <v>0</v>
      </c>
      <c r="Z16" s="1185"/>
      <c r="AA16" s="1185"/>
      <c r="AB16" s="1185"/>
      <c r="AC16" s="1185"/>
      <c r="AD16" s="1185">
        <f>'Basis &amp; Credits'!AD16</f>
        <v>0</v>
      </c>
      <c r="AE16" s="1185"/>
      <c r="AF16" s="1185"/>
      <c r="AG16" s="1185"/>
      <c r="AH16" s="1185"/>
      <c r="AI16" s="1185">
        <f>'Basis &amp; Credits'!AI16</f>
        <v>0</v>
      </c>
      <c r="AJ16" s="1185"/>
      <c r="AK16" s="1185"/>
      <c r="AL16" s="1185"/>
      <c r="AM16" s="1185"/>
    </row>
    <row r="17" spans="1:39" ht="12.95" customHeight="1">
      <c r="B17" s="8"/>
      <c r="C17" s="1627" t="s">
        <v>771</v>
      </c>
      <c r="D17" s="1627"/>
      <c r="E17" s="1627"/>
      <c r="F17" s="1627"/>
      <c r="G17" s="1627"/>
      <c r="H17" s="1627"/>
      <c r="I17" s="1627"/>
      <c r="J17" s="1627"/>
      <c r="K17" s="1627"/>
      <c r="L17" s="1627"/>
      <c r="M17" s="1627"/>
      <c r="N17" s="1627"/>
      <c r="O17" s="1627"/>
      <c r="P17" s="1627"/>
      <c r="Q17" s="1627"/>
      <c r="R17" s="1627"/>
      <c r="S17" s="1628"/>
      <c r="T17" s="1170">
        <f>'Basis &amp; Credits'!T17</f>
        <v>0</v>
      </c>
      <c r="U17" s="1185"/>
      <c r="V17" s="1185"/>
      <c r="W17" s="1185"/>
      <c r="X17" s="1185"/>
      <c r="Y17" s="1170">
        <f>'Basis &amp; Credits'!Y17</f>
        <v>0</v>
      </c>
      <c r="Z17" s="1185"/>
      <c r="AA17" s="1185"/>
      <c r="AB17" s="1185"/>
      <c r="AC17" s="1185"/>
      <c r="AD17" s="1185">
        <f>'Basis &amp; Credits'!AD17</f>
        <v>0</v>
      </c>
      <c r="AE17" s="1185"/>
      <c r="AF17" s="1185"/>
      <c r="AG17" s="1185"/>
      <c r="AH17" s="1185"/>
      <c r="AI17" s="1185">
        <f>'Basis &amp; Credits'!AI17</f>
        <v>0</v>
      </c>
      <c r="AJ17" s="1185"/>
      <c r="AK17" s="1185"/>
      <c r="AL17" s="1185"/>
      <c r="AM17" s="1185"/>
    </row>
    <row r="18" spans="1:39" ht="12.95" customHeight="1">
      <c r="B18" s="593"/>
      <c r="C18" s="1626" t="s">
        <v>1365</v>
      </c>
      <c r="D18" s="1627"/>
      <c r="E18" s="1627"/>
      <c r="F18" s="1627"/>
      <c r="G18" s="1627"/>
      <c r="H18" s="1627"/>
      <c r="I18" s="1627"/>
      <c r="J18" s="1627"/>
      <c r="K18" s="1627"/>
      <c r="L18" s="1627"/>
      <c r="M18" s="1627"/>
      <c r="N18" s="1627"/>
      <c r="O18" s="1627"/>
      <c r="P18" s="1627"/>
      <c r="Q18" s="1627"/>
      <c r="R18" s="1627"/>
      <c r="S18" s="1628"/>
      <c r="T18" s="1168">
        <f>'Basis &amp; Credits'!T18</f>
        <v>0</v>
      </c>
      <c r="U18" s="1169"/>
      <c r="V18" s="1169"/>
      <c r="W18" s="1169"/>
      <c r="X18" s="1170"/>
      <c r="Y18" s="1170">
        <f>'Basis &amp; Credits'!Y18</f>
        <v>0</v>
      </c>
      <c r="Z18" s="1185"/>
      <c r="AA18" s="1185"/>
      <c r="AB18" s="1185"/>
      <c r="AC18" s="1185"/>
      <c r="AD18" s="1185">
        <f>'Basis &amp; Credits'!AD18</f>
        <v>0</v>
      </c>
      <c r="AE18" s="1185"/>
      <c r="AF18" s="1185"/>
      <c r="AG18" s="1185"/>
      <c r="AH18" s="1185"/>
      <c r="AI18" s="1185">
        <f>'Basis &amp; Credits'!AI18</f>
        <v>0</v>
      </c>
      <c r="AJ18" s="1185"/>
      <c r="AK18" s="1185"/>
      <c r="AL18" s="1185"/>
      <c r="AM18" s="1185"/>
    </row>
    <row r="19" spans="1:39" ht="12.95" customHeight="1">
      <c r="B19" s="484"/>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170">
        <f>'Basis &amp; Credits'!T19</f>
        <v>0</v>
      </c>
      <c r="U19" s="1185"/>
      <c r="V19" s="1185"/>
      <c r="W19" s="1185"/>
      <c r="X19" s="1185"/>
      <c r="Y19" s="1170">
        <f>'Basis &amp; Credits'!Y19</f>
        <v>0</v>
      </c>
      <c r="Z19" s="1185"/>
      <c r="AA19" s="1185"/>
      <c r="AB19" s="1185"/>
      <c r="AC19" s="1185"/>
      <c r="AD19" s="1185">
        <f>'Basis &amp; Credits'!AD19</f>
        <v>0</v>
      </c>
      <c r="AE19" s="1185"/>
      <c r="AF19" s="1185"/>
      <c r="AG19" s="1185"/>
      <c r="AH19" s="1185"/>
      <c r="AI19" s="1185">
        <f>'Basis &amp; Credits'!AI19</f>
        <v>0</v>
      </c>
      <c r="AJ19" s="1185"/>
      <c r="AK19" s="1185"/>
      <c r="AL19" s="1185"/>
      <c r="AM19" s="1185"/>
    </row>
    <row r="20" spans="1:39" ht="12.95" customHeight="1">
      <c r="B20" s="1107" t="s">
        <v>772</v>
      </c>
      <c r="C20" s="1108"/>
      <c r="D20" s="1108"/>
      <c r="E20" s="1108"/>
      <c r="F20" s="1108"/>
      <c r="G20" s="1108"/>
      <c r="H20" s="1108"/>
      <c r="I20" s="1108"/>
      <c r="J20" s="1108"/>
      <c r="K20" s="1108"/>
      <c r="L20" s="1108"/>
      <c r="M20" s="1108"/>
      <c r="N20" s="1108"/>
      <c r="O20" s="1108"/>
      <c r="P20" s="1108"/>
      <c r="Q20" s="1108"/>
      <c r="R20" s="1108"/>
      <c r="S20" s="1110"/>
      <c r="T20" s="1597">
        <f>SUM(T13:X19)</f>
        <v>0</v>
      </c>
      <c r="U20" s="1299"/>
      <c r="V20" s="1299"/>
      <c r="W20" s="1299"/>
      <c r="X20" s="1299"/>
      <c r="Y20" s="1597">
        <f>SUM(Y13:AC19)</f>
        <v>0</v>
      </c>
      <c r="Z20" s="1299"/>
      <c r="AA20" s="1299"/>
      <c r="AB20" s="1299"/>
      <c r="AC20" s="1299"/>
      <c r="AD20" s="1299">
        <f>SUM(AD13:AH19)</f>
        <v>0</v>
      </c>
      <c r="AE20" s="1299"/>
      <c r="AF20" s="1299"/>
      <c r="AG20" s="1299"/>
      <c r="AH20" s="1299"/>
      <c r="AI20" s="1299">
        <f>SUM(AI13:AM19)</f>
        <v>0</v>
      </c>
      <c r="AJ20" s="1299"/>
      <c r="AK20" s="1299"/>
      <c r="AL20" s="1299"/>
      <c r="AM20" s="1299"/>
    </row>
    <row r="21" spans="1:39" ht="12.95" customHeight="1">
      <c r="B21" s="1107" t="s">
        <v>1713</v>
      </c>
      <c r="C21" s="1108"/>
      <c r="D21" s="1108"/>
      <c r="E21" s="1108"/>
      <c r="F21" s="1108"/>
      <c r="G21" s="1108"/>
      <c r="H21" s="1108"/>
      <c r="I21" s="1108"/>
      <c r="J21" s="1108"/>
      <c r="K21" s="1108"/>
      <c r="L21" s="1108"/>
      <c r="M21" s="1108"/>
      <c r="N21" s="1108"/>
      <c r="O21" s="1108"/>
      <c r="P21" s="1108"/>
      <c r="Q21" s="1108"/>
      <c r="R21" s="1108"/>
      <c r="S21" s="1110"/>
      <c r="T21" s="1170">
        <f>'Basis &amp; Credits'!E21</f>
        <v>0</v>
      </c>
      <c r="U21" s="1185"/>
      <c r="V21" s="1185"/>
      <c r="W21" s="1185"/>
      <c r="X21" s="1185"/>
      <c r="Y21" s="1170">
        <f>'Basis &amp; Credits'!J21</f>
        <v>0</v>
      </c>
      <c r="Z21" s="1185"/>
      <c r="AA21" s="1185"/>
      <c r="AB21" s="1185"/>
      <c r="AC21" s="1185"/>
      <c r="AD21" s="1185">
        <f>'Basis &amp; Credits'!O21</f>
        <v>0</v>
      </c>
      <c r="AE21" s="1185"/>
      <c r="AF21" s="1185"/>
      <c r="AG21" s="1185"/>
      <c r="AH21" s="1185"/>
      <c r="AI21" s="1185">
        <f>'Basis &amp; Credits'!T21</f>
        <v>11606726</v>
      </c>
      <c r="AJ21" s="1185"/>
      <c r="AK21" s="1185"/>
      <c r="AL21" s="1185"/>
      <c r="AM21" s="1185"/>
    </row>
    <row r="22" spans="1:39" ht="12.95" customHeight="1">
      <c r="B22" s="1107" t="s">
        <v>773</v>
      </c>
      <c r="C22" s="1108"/>
      <c r="D22" s="1108"/>
      <c r="E22" s="1108"/>
      <c r="F22" s="1108"/>
      <c r="G22" s="1108"/>
      <c r="H22" s="1108"/>
      <c r="I22" s="1108"/>
      <c r="J22" s="1108"/>
      <c r="K22" s="1108"/>
      <c r="L22" s="1108"/>
      <c r="M22" s="1108"/>
      <c r="N22" s="1108"/>
      <c r="O22" s="1108"/>
      <c r="P22" s="1108"/>
      <c r="Q22" s="1108"/>
      <c r="R22" s="1108"/>
      <c r="S22" s="1110"/>
      <c r="T22" s="1631">
        <f>(T20+T21)*-1</f>
        <v>0</v>
      </c>
      <c r="U22" s="1632"/>
      <c r="V22" s="1632"/>
      <c r="W22" s="1632"/>
      <c r="X22" s="1632"/>
      <c r="Y22" s="1631">
        <f>(Y20+Y21)*-1</f>
        <v>0</v>
      </c>
      <c r="Z22" s="1632"/>
      <c r="AA22" s="1632"/>
      <c r="AB22" s="1632"/>
      <c r="AC22" s="1632"/>
      <c r="AD22" s="1631">
        <f>(AD20+AD21)*-1</f>
        <v>0</v>
      </c>
      <c r="AE22" s="1632"/>
      <c r="AF22" s="1632"/>
      <c r="AG22" s="1632"/>
      <c r="AH22" s="1632"/>
      <c r="AI22" s="1631">
        <f>(AI20+AI21)*-1</f>
        <v>-11606726</v>
      </c>
      <c r="AJ22" s="1632"/>
      <c r="AK22" s="1632"/>
      <c r="AL22" s="1632"/>
      <c r="AM22" s="1632"/>
    </row>
    <row r="23" spans="1:39" ht="12.95" customHeight="1">
      <c r="B23" s="1107" t="s">
        <v>774</v>
      </c>
      <c r="C23" s="1108"/>
      <c r="D23" s="1108"/>
      <c r="E23" s="1108"/>
      <c r="F23" s="1108"/>
      <c r="G23" s="1108"/>
      <c r="H23" s="1108"/>
      <c r="I23" s="1108"/>
      <c r="J23" s="1108"/>
      <c r="K23" s="1108"/>
      <c r="L23" s="1108"/>
      <c r="M23" s="1108"/>
      <c r="N23" s="1108"/>
      <c r="O23" s="1108"/>
      <c r="P23" s="1108"/>
      <c r="Q23" s="1108"/>
      <c r="R23" s="1108"/>
      <c r="S23" s="1110"/>
      <c r="T23" s="1597">
        <f>T11+T22</f>
        <v>39384504</v>
      </c>
      <c r="U23" s="1299"/>
      <c r="V23" s="1299"/>
      <c r="W23" s="1299"/>
      <c r="X23" s="1299"/>
      <c r="Y23" s="1597">
        <f>Y11+Y22</f>
        <v>0</v>
      </c>
      <c r="Z23" s="1299"/>
      <c r="AA23" s="1299"/>
      <c r="AB23" s="1299"/>
      <c r="AC23" s="1299"/>
      <c r="AD23" s="1597">
        <f>AD11+AD22</f>
        <v>0</v>
      </c>
      <c r="AE23" s="1299"/>
      <c r="AF23" s="1299"/>
      <c r="AG23" s="1299"/>
      <c r="AH23" s="1299"/>
      <c r="AI23" s="1597">
        <f>AI11+AI22</f>
        <v>-11606726</v>
      </c>
      <c r="AJ23" s="1299"/>
      <c r="AK23" s="1299"/>
      <c r="AL23" s="1299"/>
      <c r="AM23" s="1299"/>
    </row>
    <row r="24" spans="1:39" ht="12.95" customHeight="1">
      <c r="B24" s="1107" t="s">
        <v>1219</v>
      </c>
      <c r="C24" s="1108"/>
      <c r="D24" s="1108"/>
      <c r="E24" s="1108"/>
      <c r="F24" s="1108"/>
      <c r="G24" s="1108"/>
      <c r="H24" s="1108"/>
      <c r="I24" s="1108"/>
      <c r="J24" s="1108"/>
      <c r="K24" s="1108"/>
      <c r="L24" s="1108"/>
      <c r="M24" s="1108"/>
      <c r="N24" s="1108"/>
      <c r="O24" s="1108"/>
      <c r="P24" s="1108"/>
      <c r="Q24" s="1108"/>
      <c r="R24" s="1108"/>
      <c r="S24" s="1110"/>
      <c r="T24" s="1598">
        <f>Application!AD1011</f>
        <v>0</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2.95" customHeight="1">
      <c r="B25" s="1638" t="s">
        <v>1749</v>
      </c>
      <c r="C25" s="1639"/>
      <c r="D25" s="1639"/>
      <c r="E25" s="1639"/>
      <c r="F25" s="1639"/>
      <c r="G25" s="1639"/>
      <c r="H25" s="1639"/>
      <c r="I25" s="1639"/>
      <c r="J25" s="1639"/>
      <c r="K25" s="1639"/>
      <c r="L25" s="1639"/>
      <c r="M25" s="1639"/>
      <c r="N25" s="1639"/>
      <c r="O25" s="1639"/>
      <c r="P25" s="1639"/>
      <c r="Q25" s="1639"/>
      <c r="R25" s="1639"/>
      <c r="S25" s="1640"/>
      <c r="T25" s="1633">
        <v>1</v>
      </c>
      <c r="U25" s="1634"/>
      <c r="V25" s="1634"/>
      <c r="W25" s="1634"/>
      <c r="X25" s="1637"/>
      <c r="Y25" s="1633">
        <v>1</v>
      </c>
      <c r="Z25" s="1634"/>
      <c r="AA25" s="1634"/>
      <c r="AB25" s="1634"/>
      <c r="AC25" s="1637"/>
      <c r="AD25" s="1633">
        <v>1</v>
      </c>
      <c r="AE25" s="1634"/>
      <c r="AF25" s="1634"/>
      <c r="AG25" s="1634"/>
      <c r="AH25" s="1637"/>
      <c r="AI25" s="1633">
        <v>1</v>
      </c>
      <c r="AJ25" s="1634"/>
      <c r="AK25" s="1634"/>
      <c r="AL25" s="1634"/>
      <c r="AM25" s="1637"/>
    </row>
    <row r="26" spans="1:39" ht="12.95" customHeight="1">
      <c r="B26" s="1107" t="s">
        <v>775</v>
      </c>
      <c r="C26" s="1108"/>
      <c r="D26" s="1108"/>
      <c r="E26" s="1108"/>
      <c r="F26" s="1108"/>
      <c r="G26" s="1108"/>
      <c r="H26" s="1108"/>
      <c r="I26" s="1108"/>
      <c r="J26" s="1108"/>
      <c r="K26" s="1108"/>
      <c r="L26" s="1108"/>
      <c r="M26" s="1108"/>
      <c r="N26" s="1108"/>
      <c r="O26" s="1108"/>
      <c r="P26" s="1108"/>
      <c r="Q26" s="1108"/>
      <c r="R26" s="1108"/>
      <c r="S26" s="1110"/>
      <c r="T26" s="1097">
        <f>T23*T25</f>
        <v>39384504</v>
      </c>
      <c r="U26" s="1609"/>
      <c r="V26" s="1609"/>
      <c r="W26" s="1609"/>
      <c r="X26" s="1609"/>
      <c r="Y26" s="1097">
        <f>Y23*Y25</f>
        <v>0</v>
      </c>
      <c r="Z26" s="1609"/>
      <c r="AA26" s="1609"/>
      <c r="AB26" s="1609"/>
      <c r="AC26" s="1609"/>
      <c r="AD26" s="1097">
        <f>AD23*AD25</f>
        <v>0</v>
      </c>
      <c r="AE26" s="1609"/>
      <c r="AF26" s="1609"/>
      <c r="AG26" s="1609"/>
      <c r="AH26" s="1609"/>
      <c r="AI26" s="1097">
        <f>AI23*AI25</f>
        <v>-11606726</v>
      </c>
      <c r="AJ26" s="1609"/>
      <c r="AK26" s="1609"/>
      <c r="AL26" s="1609"/>
      <c r="AM26" s="1609"/>
    </row>
    <row r="27" spans="1:39" ht="12.95" customHeight="1">
      <c r="A27" s="4"/>
      <c r="B27" s="1641" t="s">
        <v>880</v>
      </c>
      <c r="C27" s="1642"/>
      <c r="D27" s="1642"/>
      <c r="E27" s="1642"/>
      <c r="F27" s="1642"/>
      <c r="G27" s="1642"/>
      <c r="H27" s="1642"/>
      <c r="I27" s="1642"/>
      <c r="J27" s="1642"/>
      <c r="K27" s="1642"/>
      <c r="L27" s="1642"/>
      <c r="M27" s="1642"/>
      <c r="N27" s="1642"/>
      <c r="O27" s="1642"/>
      <c r="P27" s="1642"/>
      <c r="Q27" s="1642"/>
      <c r="R27" s="1642"/>
      <c r="S27" s="1643"/>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5" customHeight="1">
      <c r="A28" s="3"/>
      <c r="B28" s="1107" t="s">
        <v>844</v>
      </c>
      <c r="C28" s="1108"/>
      <c r="D28" s="1108"/>
      <c r="E28" s="1108"/>
      <c r="F28" s="1108"/>
      <c r="G28" s="1108"/>
      <c r="H28" s="1108"/>
      <c r="I28" s="1108"/>
      <c r="J28" s="1108"/>
      <c r="K28" s="1108"/>
      <c r="L28" s="1108"/>
      <c r="M28" s="1108"/>
      <c r="N28" s="1108"/>
      <c r="O28" s="1108"/>
      <c r="P28" s="1108"/>
      <c r="Q28" s="1108"/>
      <c r="R28" s="1108"/>
      <c r="S28" s="1110"/>
      <c r="T28" s="1097">
        <f>IF(ISERROR((T26*T27)),0,(T26*T27))</f>
        <v>39384504</v>
      </c>
      <c r="U28" s="1609"/>
      <c r="V28" s="1609"/>
      <c r="W28" s="1609"/>
      <c r="X28" s="1609"/>
      <c r="Y28" s="1097">
        <f>IF(ISERROR((Y26*Y27)),0,(Y26*Y27))</f>
        <v>0</v>
      </c>
      <c r="Z28" s="1609"/>
      <c r="AA28" s="1609"/>
      <c r="AB28" s="1609"/>
      <c r="AC28" s="1609"/>
      <c r="AD28" s="1097">
        <f>IF(ISERROR((AD26*AD27)),0,(AD26*AD27))</f>
        <v>0</v>
      </c>
      <c r="AE28" s="1609"/>
      <c r="AF28" s="1609"/>
      <c r="AG28" s="1609"/>
      <c r="AH28" s="1609"/>
      <c r="AI28" s="1097">
        <f>IF(ISERROR((AI26*AI27)),0,(AI26*AI27))</f>
        <v>-11606726</v>
      </c>
      <c r="AJ28" s="1609"/>
      <c r="AK28" s="1609"/>
      <c r="AL28" s="1609"/>
      <c r="AM28" s="1609"/>
    </row>
    <row r="29" spans="1:39" ht="12.95" customHeight="1">
      <c r="B29" s="1107" t="s">
        <v>624</v>
      </c>
      <c r="C29" s="1108"/>
      <c r="D29" s="1108"/>
      <c r="E29" s="1108"/>
      <c r="F29" s="1108"/>
      <c r="G29" s="1108"/>
      <c r="H29" s="1108"/>
      <c r="I29" s="1108"/>
      <c r="J29" s="1108"/>
      <c r="K29" s="1108"/>
      <c r="L29" s="1108"/>
      <c r="M29" s="1108"/>
      <c r="N29" s="1108"/>
      <c r="O29" s="1108"/>
      <c r="P29" s="1108"/>
      <c r="Q29" s="1108"/>
      <c r="R29" s="1108"/>
      <c r="S29" s="1110"/>
      <c r="T29" s="1598">
        <f>T28+Y28+AD28+AI28</f>
        <v>27777778</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2.95"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0" t="s">
        <v>1606</v>
      </c>
      <c r="Z35" s="1600"/>
      <c r="AA35" s="1600"/>
      <c r="AB35" s="1600"/>
      <c r="AC35" s="1600"/>
      <c r="AD35" s="1230" t="s">
        <v>41</v>
      </c>
      <c r="AE35" s="1230"/>
      <c r="AF35" s="1230"/>
      <c r="AG35" s="1230"/>
      <c r="AH35" s="1230"/>
    </row>
    <row r="36" spans="1:40" ht="12.95" customHeight="1">
      <c r="B36" s="204"/>
      <c r="X36" s="71"/>
      <c r="Y36" s="1600"/>
      <c r="Z36" s="1600"/>
      <c r="AA36" s="1600"/>
      <c r="AB36" s="1600"/>
      <c r="AC36" s="1600"/>
      <c r="AD36" s="1230"/>
      <c r="AE36" s="1230"/>
      <c r="AF36" s="1230"/>
      <c r="AG36" s="1230"/>
      <c r="AH36" s="123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30"/>
      <c r="AE37" s="1230"/>
      <c r="AF37" s="1230"/>
      <c r="AG37" s="1230"/>
      <c r="AH37" s="1230"/>
    </row>
    <row r="38" spans="1:40" ht="12.95" customHeight="1">
      <c r="A38" s="3"/>
      <c r="B38" s="1107" t="s">
        <v>844</v>
      </c>
      <c r="C38" s="1108"/>
      <c r="D38" s="1108"/>
      <c r="E38" s="1108"/>
      <c r="F38" s="1108"/>
      <c r="G38" s="1108"/>
      <c r="H38" s="1108"/>
      <c r="I38" s="1108"/>
      <c r="J38" s="1108"/>
      <c r="K38" s="1108"/>
      <c r="L38" s="1108"/>
      <c r="M38" s="1108"/>
      <c r="N38" s="1108"/>
      <c r="O38" s="1108"/>
      <c r="P38" s="1108"/>
      <c r="Q38" s="1108"/>
      <c r="R38" s="1108"/>
      <c r="S38" s="1108"/>
      <c r="T38" s="1108"/>
      <c r="U38" s="1108"/>
      <c r="V38" s="1108"/>
      <c r="W38" s="1108"/>
      <c r="X38" s="1110"/>
      <c r="Y38" s="1299">
        <f>IF(T24&gt;=(T23+Y23+AD23+AI23),T28+Y28,0)</f>
        <v>0</v>
      </c>
      <c r="Z38" s="1299"/>
      <c r="AA38" s="1299"/>
      <c r="AB38" s="1299"/>
      <c r="AC38" s="1299"/>
      <c r="AD38" s="1299">
        <f>IF(T24&gt;=(T23+Y23+AD23+AI23),AD28+AI28,0)</f>
        <v>0</v>
      </c>
      <c r="AE38" s="1299"/>
      <c r="AF38" s="1299"/>
      <c r="AG38" s="1299"/>
      <c r="AH38" s="1299"/>
    </row>
    <row r="39" spans="1:40" ht="12.95" customHeight="1">
      <c r="B39" s="1107" t="s">
        <v>766</v>
      </c>
      <c r="C39" s="1108"/>
      <c r="D39" s="1108"/>
      <c r="E39" s="1108"/>
      <c r="F39" s="1108"/>
      <c r="G39" s="1108"/>
      <c r="H39" s="1108"/>
      <c r="I39" s="1108"/>
      <c r="J39" s="1108"/>
      <c r="K39" s="1108"/>
      <c r="L39" s="1108"/>
      <c r="M39" s="1108"/>
      <c r="N39" s="1108"/>
      <c r="O39" s="1108"/>
      <c r="P39" s="1108"/>
      <c r="Q39" s="1108"/>
      <c r="R39" s="1108"/>
      <c r="S39" s="1108"/>
      <c r="T39" s="1108"/>
      <c r="U39" s="1108"/>
      <c r="V39" s="1108"/>
      <c r="W39" s="1108"/>
      <c r="X39" s="1110"/>
      <c r="Y39" s="1964">
        <v>0.09</v>
      </c>
      <c r="Z39" s="1964"/>
      <c r="AA39" s="1964"/>
      <c r="AB39" s="1964"/>
      <c r="AC39" s="1964"/>
      <c r="AD39" s="1596">
        <v>0.04</v>
      </c>
      <c r="AE39" s="1596"/>
      <c r="AF39" s="1596"/>
      <c r="AG39" s="1596"/>
      <c r="AH39" s="1596"/>
    </row>
    <row r="40" spans="1:40" ht="12.95" customHeight="1">
      <c r="A40" s="3"/>
      <c r="B40" s="1107" t="s">
        <v>23</v>
      </c>
      <c r="C40" s="1108"/>
      <c r="D40" s="1108"/>
      <c r="E40" s="1108"/>
      <c r="F40" s="1108"/>
      <c r="G40" s="1108"/>
      <c r="H40" s="1108"/>
      <c r="I40" s="1108"/>
      <c r="J40" s="1108"/>
      <c r="K40" s="1108"/>
      <c r="L40" s="1108"/>
      <c r="M40" s="1108"/>
      <c r="N40" s="1108"/>
      <c r="O40" s="1108"/>
      <c r="P40" s="1108"/>
      <c r="Q40" s="1108"/>
      <c r="R40" s="1108"/>
      <c r="S40" s="1108"/>
      <c r="T40" s="1108"/>
      <c r="U40" s="1108"/>
      <c r="V40" s="1108"/>
      <c r="W40" s="1108"/>
      <c r="X40" s="1110"/>
      <c r="Y40" s="1299">
        <f>ROUND(Y38*Y39,0)</f>
        <v>0</v>
      </c>
      <c r="Z40" s="1299"/>
      <c r="AA40" s="1299"/>
      <c r="AB40" s="1299"/>
      <c r="AC40" s="1299"/>
      <c r="AD40" s="1597">
        <f>ROUND(AD38*AD39,0)</f>
        <v>0</v>
      </c>
      <c r="AE40" s="1299"/>
      <c r="AF40" s="1299"/>
      <c r="AG40" s="1299"/>
      <c r="AH40" s="1299"/>
    </row>
    <row r="41" spans="1:40" ht="12.95" customHeight="1">
      <c r="B41" s="1107" t="s">
        <v>618</v>
      </c>
      <c r="C41" s="1108"/>
      <c r="D41" s="1108"/>
      <c r="E41" s="1108"/>
      <c r="F41" s="1108"/>
      <c r="G41" s="1108"/>
      <c r="H41" s="1108"/>
      <c r="I41" s="1108"/>
      <c r="J41" s="1108"/>
      <c r="K41" s="1108"/>
      <c r="L41" s="1108"/>
      <c r="M41" s="1108"/>
      <c r="N41" s="1108"/>
      <c r="O41" s="1108"/>
      <c r="P41" s="1108"/>
      <c r="Q41" s="1108"/>
      <c r="R41" s="1108"/>
      <c r="S41" s="1108"/>
      <c r="T41" s="1108"/>
      <c r="U41" s="1108"/>
      <c r="V41" s="1108"/>
      <c r="W41" s="1108"/>
      <c r="X41" s="1110"/>
      <c r="Y41" s="1598">
        <f>IF((Y40+AD40)&gt;2500000,2500000,Y40+AD40)</f>
        <v>0</v>
      </c>
      <c r="Z41" s="1599"/>
      <c r="AA41" s="1599"/>
      <c r="AB41" s="1599"/>
      <c r="AC41" s="1599"/>
      <c r="AD41" s="1599"/>
      <c r="AE41" s="1599"/>
      <c r="AF41" s="1599"/>
      <c r="AG41" s="1599"/>
      <c r="AH41" s="1597"/>
    </row>
    <row r="42" spans="1:40" ht="12.95" customHeight="1">
      <c r="A42" s="3"/>
      <c r="B42" s="1608" t="s">
        <v>1163</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31">
        <f>'Sources and Uses Budget'!B104-'Sources and Uses Budget'!$B$15</f>
        <v>44146808</v>
      </c>
      <c r="AC46" s="1232"/>
      <c r="AD46" s="1232"/>
      <c r="AE46" s="1232"/>
      <c r="AF46" s="1233"/>
    </row>
    <row r="47" spans="1:40" ht="12.95" customHeight="1">
      <c r="D47" s="3" t="s">
        <v>838</v>
      </c>
      <c r="AB47" s="1231">
        <f>Application!AG633-MIN('Sources and Uses Budget'!B15,Application!AG385)</f>
        <v>0</v>
      </c>
      <c r="AC47" s="1232"/>
      <c r="AD47" s="1232"/>
      <c r="AE47" s="1232"/>
      <c r="AF47" s="1233"/>
    </row>
    <row r="48" spans="1:40" ht="12.95" customHeight="1">
      <c r="D48" s="3" t="s">
        <v>379</v>
      </c>
      <c r="AB48" s="1231">
        <f>AB46-AB47</f>
        <v>44146808</v>
      </c>
      <c r="AC48" s="1232"/>
      <c r="AD48" s="1232"/>
      <c r="AE48" s="1232"/>
      <c r="AF48" s="1233"/>
    </row>
    <row r="49" spans="1:40" ht="12.95" customHeight="1">
      <c r="D49" s="3" t="s">
        <v>873</v>
      </c>
      <c r="AA49" s="34"/>
      <c r="AB49" s="1603"/>
      <c r="AC49" s="1604"/>
      <c r="AD49" s="1604"/>
      <c r="AE49" s="1604"/>
      <c r="AF49" s="1605"/>
    </row>
    <row r="50" spans="1:40" s="323" customFormat="1" ht="12.95" customHeight="1">
      <c r="A50"/>
      <c r="B50"/>
      <c r="C50"/>
      <c r="D50"/>
      <c r="E50" s="1610" t="s">
        <v>1354</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4"/>
      <c r="AB50" s="354"/>
      <c r="AC50" s="354"/>
      <c r="AD50" s="354"/>
      <c r="AE50" s="354"/>
      <c r="AF50" s="354"/>
      <c r="AG50"/>
      <c r="AH50"/>
      <c r="AI50"/>
      <c r="AJ50"/>
      <c r="AK50"/>
      <c r="AL50"/>
      <c r="AM50"/>
      <c r="AN50"/>
    </row>
    <row r="51" spans="1:40" s="323" customFormat="1" ht="12.95"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31">
        <f>ROUND(IF(ISERROR((AB48/AB49)),0,(AB48/AB49)),0)</f>
        <v>0</v>
      </c>
      <c r="AC53" s="1232"/>
      <c r="AD53" s="1232"/>
      <c r="AE53" s="1232"/>
      <c r="AF53" s="1233"/>
    </row>
    <row r="54" spans="1:40" ht="12.95" customHeight="1">
      <c r="D54" s="3" t="s">
        <v>562</v>
      </c>
      <c r="AB54" s="1231">
        <f>(AB53/10)</f>
        <v>0</v>
      </c>
      <c r="AC54" s="1232"/>
      <c r="AD54" s="1232"/>
      <c r="AE54" s="1232"/>
      <c r="AF54" s="1233"/>
    </row>
    <row r="55" spans="1:40" ht="12.95" customHeight="1">
      <c r="D55" s="3" t="s">
        <v>342</v>
      </c>
      <c r="AB55" s="1231">
        <f>(IF((Y41&lt;AB54),Y41,AB54))</f>
        <v>0</v>
      </c>
      <c r="AC55" s="1232"/>
      <c r="AD55" s="1232"/>
      <c r="AE55" s="1232"/>
      <c r="AF55" s="1233"/>
    </row>
    <row r="56" spans="1:40" ht="12.95" customHeight="1">
      <c r="D56" s="3" t="s">
        <v>107</v>
      </c>
      <c r="AB56" s="1231">
        <f>ROUND((10*AB55*AB49),0)</f>
        <v>0</v>
      </c>
      <c r="AC56" s="1232"/>
      <c r="AD56" s="1232"/>
      <c r="AE56" s="1232"/>
      <c r="AF56" s="1233"/>
    </row>
    <row r="57" spans="1:40" ht="12.95" customHeight="1">
      <c r="D57" s="3"/>
      <c r="AB57" s="276"/>
      <c r="AC57" s="276"/>
      <c r="AD57" s="276"/>
      <c r="AE57" s="276"/>
      <c r="AF57" s="276"/>
    </row>
    <row r="58" spans="1:40" ht="12.95" customHeight="1">
      <c r="D58" s="3" t="s">
        <v>106</v>
      </c>
      <c r="AB58" s="1303">
        <f>AB48-AB56</f>
        <v>44146808</v>
      </c>
      <c r="AC58" s="1303"/>
      <c r="AD58" s="1303"/>
      <c r="AE58" s="1303"/>
      <c r="AF58" s="1303"/>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4" t="s">
        <v>1752</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2.95"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5" customHeight="1">
      <c r="A62" s="3" t="s">
        <v>122</v>
      </c>
      <c r="C62" s="3" t="s">
        <v>510</v>
      </c>
      <c r="Y62" s="1547" t="s">
        <v>298</v>
      </c>
      <c r="Z62" s="1547"/>
      <c r="AA62" s="1547"/>
      <c r="AB62" s="1547"/>
      <c r="AC62" s="1547"/>
      <c r="AD62" s="1547" t="s">
        <v>41</v>
      </c>
      <c r="AE62" s="1547"/>
      <c r="AF62" s="1547"/>
      <c r="AG62" s="1547"/>
      <c r="AH62" s="1547"/>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299">
        <f>Y28</f>
        <v>0</v>
      </c>
      <c r="Z63" s="1606"/>
      <c r="AA63" s="1606"/>
      <c r="AB63" s="1606"/>
      <c r="AC63" s="1606"/>
      <c r="AD63" s="1299">
        <f>AI28</f>
        <v>-11606726</v>
      </c>
      <c r="AE63" s="1606"/>
      <c r="AF63" s="1606"/>
      <c r="AG63" s="1606"/>
      <c r="AH63" s="1606"/>
    </row>
    <row r="64" spans="1:40" ht="12.95" customHeight="1">
      <c r="C64" s="3"/>
      <c r="E64" s="1595" t="s">
        <v>1290</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32.2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2">
        <v>0.3</v>
      </c>
      <c r="Z66" s="1602"/>
      <c r="AA66" s="1602"/>
      <c r="AB66" s="1602"/>
      <c r="AC66" s="1602"/>
      <c r="AD66" s="1602">
        <v>0.13</v>
      </c>
      <c r="AE66" s="1602"/>
      <c r="AF66" s="1602"/>
      <c r="AG66" s="1602"/>
      <c r="AH66" s="1602"/>
    </row>
    <row r="67" spans="1:34" ht="12.95" customHeight="1">
      <c r="C67" s="3"/>
      <c r="D67" s="3" t="s">
        <v>942</v>
      </c>
      <c r="Y67" s="1299">
        <f>ROUND(Y63*Y66,0)</f>
        <v>0</v>
      </c>
      <c r="Z67" s="1606"/>
      <c r="AA67" s="1606"/>
      <c r="AB67" s="1606"/>
      <c r="AC67" s="1606"/>
      <c r="AD67" s="1299" t="str">
        <f>IF(OR(Application!D211="At-Risk",Application!D211="At-Risk/Located in Rural Census Tract",Application!D214="At-Risk"),ROUND(AD63*AD66,0),"$0")</f>
        <v>$0</v>
      </c>
      <c r="AE67" s="1299"/>
      <c r="AF67" s="1299"/>
      <c r="AG67" s="1299"/>
      <c r="AH67" s="1299"/>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03"/>
      <c r="AC70" s="1604"/>
      <c r="AD70" s="1604"/>
      <c r="AE70" s="1604"/>
      <c r="AF70" s="1605"/>
    </row>
    <row r="71" spans="1:34" ht="12.95" customHeight="1">
      <c r="A71" s="3"/>
      <c r="C71" s="3"/>
      <c r="D71" s="3"/>
      <c r="E71" s="1607" t="s">
        <v>1747</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2.95"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2.95"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0">
        <f>ROUND(IF(ISERROR((AB58/AB70)),0,(AB58/AB70)),0)</f>
        <v>0</v>
      </c>
      <c r="AC75" s="1280"/>
      <c r="AD75" s="1280"/>
      <c r="AE75" s="1280"/>
      <c r="AF75" s="1280"/>
    </row>
    <row r="76" spans="1:34" ht="12.95" customHeight="1">
      <c r="C76" s="3"/>
      <c r="D76" s="3" t="s">
        <v>105</v>
      </c>
      <c r="AB76" s="1180">
        <f>IF((Y67+AD67&lt;AB75),Y67+AD67,AB75)</f>
        <v>0</v>
      </c>
      <c r="AC76" s="1181"/>
      <c r="AD76" s="1181"/>
      <c r="AE76" s="1181"/>
      <c r="AF76" s="1182"/>
    </row>
    <row r="77" spans="1:34" ht="12.95" customHeight="1">
      <c r="C77" s="3"/>
      <c r="D77" s="3" t="s">
        <v>943</v>
      </c>
      <c r="AB77" s="1601">
        <f>AB76*AB70</f>
        <v>0</v>
      </c>
      <c r="AC77" s="1601"/>
      <c r="AD77" s="1601"/>
      <c r="AE77" s="1601"/>
      <c r="AF77" s="1601"/>
    </row>
    <row r="78" spans="1:34" ht="12.95" customHeight="1">
      <c r="C78" s="3"/>
      <c r="D78" s="3"/>
      <c r="AB78" s="598"/>
      <c r="AC78" s="598"/>
      <c r="AD78" s="598"/>
      <c r="AE78" s="598"/>
      <c r="AF78" s="598"/>
    </row>
    <row r="79" spans="1:34" ht="12.95" customHeight="1">
      <c r="D79" s="3" t="s">
        <v>106</v>
      </c>
      <c r="AB79" s="1303">
        <f>AB48-(AB56+AB77)</f>
        <v>44146808</v>
      </c>
      <c r="AC79" s="1303"/>
      <c r="AD79" s="1303"/>
      <c r="AE79" s="1303"/>
      <c r="AF79" s="1303"/>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2" t="s">
        <v>1355</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row>
    <row r="2" spans="1:40" ht="12.95"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0" t="s">
        <v>1607</v>
      </c>
      <c r="U7" s="1600"/>
      <c r="V7" s="1600"/>
      <c r="W7" s="1600"/>
      <c r="X7" s="1600"/>
      <c r="Y7" s="1600" t="s">
        <v>1750</v>
      </c>
      <c r="Z7" s="1600"/>
      <c r="AA7" s="1600"/>
      <c r="AB7" s="1600"/>
      <c r="AC7" s="1600"/>
      <c r="AD7" s="1600" t="s">
        <v>1361</v>
      </c>
      <c r="AE7" s="1600"/>
      <c r="AF7" s="1600"/>
      <c r="AG7" s="1600"/>
      <c r="AH7" s="1600"/>
      <c r="AI7" s="1600" t="s">
        <v>1751</v>
      </c>
      <c r="AJ7" s="1600"/>
      <c r="AK7" s="1600"/>
      <c r="AL7" s="1600"/>
      <c r="AM7" s="1600"/>
    </row>
    <row r="8" spans="1:40" ht="12.95"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2.95"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40.5"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2.95" customHeight="1">
      <c r="B11" s="1107" t="s">
        <v>509</v>
      </c>
      <c r="C11" s="1108"/>
      <c r="D11" s="1108"/>
      <c r="E11" s="1108"/>
      <c r="F11" s="1108"/>
      <c r="G11" s="1108"/>
      <c r="H11" s="1108"/>
      <c r="I11" s="1108"/>
      <c r="J11" s="1108"/>
      <c r="K11" s="1108"/>
      <c r="L11" s="1108"/>
      <c r="M11" s="1108"/>
      <c r="N11" s="1108"/>
      <c r="O11" s="1108"/>
      <c r="P11" s="1108"/>
      <c r="Q11" s="1108"/>
      <c r="R11" s="1108"/>
      <c r="S11" s="1110"/>
      <c r="T11" s="1630">
        <f>IF('Sources and Basis Breakdown'!F105=0,'Sources and Basis Breakdown'!E105,'Sources and Basis Breakdown'!F105)</f>
        <v>39384504</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5" customHeight="1">
      <c r="B12" s="1624" t="s">
        <v>448</v>
      </c>
      <c r="C12" s="1005"/>
      <c r="D12" s="1005"/>
      <c r="E12" s="1005"/>
      <c r="F12" s="1005"/>
      <c r="G12" s="1005"/>
      <c r="H12" s="1005"/>
      <c r="I12" s="1005"/>
      <c r="J12" s="1005"/>
      <c r="K12" s="1005"/>
      <c r="L12" s="1005"/>
      <c r="M12" s="1005"/>
      <c r="N12" s="1005"/>
      <c r="O12" s="1005"/>
      <c r="P12" s="1005"/>
      <c r="Q12" s="1005"/>
      <c r="R12" s="1005"/>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26" t="s">
        <v>1714</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2.95" customHeight="1">
      <c r="B14" s="8"/>
      <c r="C14" s="1627" t="s">
        <v>769</v>
      </c>
      <c r="D14" s="1627"/>
      <c r="E14" s="1627"/>
      <c r="F14" s="1627"/>
      <c r="G14" s="1627"/>
      <c r="H14" s="1627"/>
      <c r="I14" s="1627"/>
      <c r="J14" s="1627"/>
      <c r="K14" s="1627"/>
      <c r="L14" s="1627"/>
      <c r="M14" s="1627"/>
      <c r="N14" s="1627"/>
      <c r="O14" s="1627"/>
      <c r="P14" s="1627"/>
      <c r="Q14" s="1627"/>
      <c r="R14" s="1627"/>
      <c r="S14" s="1628"/>
      <c r="T14" s="1170">
        <f>'Basis &amp; Credits'!T14</f>
        <v>0</v>
      </c>
      <c r="U14" s="1185"/>
      <c r="V14" s="1185"/>
      <c r="W14" s="1185"/>
      <c r="X14" s="1185"/>
      <c r="Y14" s="1170">
        <f>'Basis &amp; Credits'!Y14</f>
        <v>0</v>
      </c>
      <c r="Z14" s="1185"/>
      <c r="AA14" s="1185"/>
      <c r="AB14" s="1185"/>
      <c r="AC14" s="1185"/>
      <c r="AD14" s="1185">
        <f>'Basis &amp; Credits'!AD14</f>
        <v>0</v>
      </c>
      <c r="AE14" s="1185"/>
      <c r="AF14" s="1185"/>
      <c r="AG14" s="1185"/>
      <c r="AH14" s="1185"/>
      <c r="AI14" s="1185">
        <f>'Basis &amp; Credits'!AI14</f>
        <v>0</v>
      </c>
      <c r="AJ14" s="1185"/>
      <c r="AK14" s="1185"/>
      <c r="AL14" s="1185"/>
      <c r="AM14" s="1185"/>
    </row>
    <row r="15" spans="1:40" ht="12.95" customHeight="1">
      <c r="B15" s="8"/>
      <c r="C15" s="1627" t="s">
        <v>770</v>
      </c>
      <c r="D15" s="1627"/>
      <c r="E15" s="1627"/>
      <c r="F15" s="1627"/>
      <c r="G15" s="1627"/>
      <c r="H15" s="1627"/>
      <c r="I15" s="1627"/>
      <c r="J15" s="1627"/>
      <c r="K15" s="1627"/>
      <c r="L15" s="1627"/>
      <c r="M15" s="1627"/>
      <c r="N15" s="1627"/>
      <c r="O15" s="1627"/>
      <c r="P15" s="1627"/>
      <c r="Q15" s="1627"/>
      <c r="R15" s="1627"/>
      <c r="S15" s="1628"/>
      <c r="T15" s="1170">
        <f>'Basis &amp; Credits'!T15</f>
        <v>0</v>
      </c>
      <c r="U15" s="1185"/>
      <c r="V15" s="1185"/>
      <c r="W15" s="1185"/>
      <c r="X15" s="1185"/>
      <c r="Y15" s="1170">
        <f>'Basis &amp; Credits'!Y15</f>
        <v>0</v>
      </c>
      <c r="Z15" s="1185"/>
      <c r="AA15" s="1185"/>
      <c r="AB15" s="1185"/>
      <c r="AC15" s="1185"/>
      <c r="AD15" s="1185">
        <f>'Basis &amp; Credits'!AD15</f>
        <v>0</v>
      </c>
      <c r="AE15" s="1185"/>
      <c r="AF15" s="1185"/>
      <c r="AG15" s="1185"/>
      <c r="AH15" s="1185"/>
      <c r="AI15" s="1185">
        <f>'Basis &amp; Credits'!AI15</f>
        <v>0</v>
      </c>
      <c r="AJ15" s="1185"/>
      <c r="AK15" s="1185"/>
      <c r="AL15" s="1185"/>
      <c r="AM15" s="1185"/>
    </row>
    <row r="16" spans="1:40" ht="12.95" customHeight="1">
      <c r="B16" s="8"/>
      <c r="C16" s="1626" t="s">
        <v>1013</v>
      </c>
      <c r="D16" s="1626"/>
      <c r="E16" s="1626"/>
      <c r="F16" s="1626"/>
      <c r="G16" s="1626"/>
      <c r="H16" s="1626"/>
      <c r="I16" s="1626"/>
      <c r="J16" s="1626"/>
      <c r="K16" s="1626"/>
      <c r="L16" s="1626"/>
      <c r="M16" s="1626"/>
      <c r="N16" s="1626"/>
      <c r="O16" s="1626"/>
      <c r="P16" s="1626"/>
      <c r="Q16" s="1626"/>
      <c r="R16" s="1626"/>
      <c r="S16" s="1629"/>
      <c r="T16" s="1170">
        <f>'Basis &amp; Credits'!T16</f>
        <v>0</v>
      </c>
      <c r="U16" s="1185"/>
      <c r="V16" s="1185"/>
      <c r="W16" s="1185"/>
      <c r="X16" s="1185"/>
      <c r="Y16" s="1170">
        <f>'Basis &amp; Credits'!Y16</f>
        <v>0</v>
      </c>
      <c r="Z16" s="1185"/>
      <c r="AA16" s="1185"/>
      <c r="AB16" s="1185"/>
      <c r="AC16" s="1185"/>
      <c r="AD16" s="1185">
        <f>'Basis &amp; Credits'!AD16</f>
        <v>0</v>
      </c>
      <c r="AE16" s="1185"/>
      <c r="AF16" s="1185"/>
      <c r="AG16" s="1185"/>
      <c r="AH16" s="1185"/>
      <c r="AI16" s="1185">
        <f>'Basis &amp; Credits'!AI16</f>
        <v>0</v>
      </c>
      <c r="AJ16" s="1185"/>
      <c r="AK16" s="1185"/>
      <c r="AL16" s="1185"/>
      <c r="AM16" s="1185"/>
    </row>
    <row r="17" spans="1:39" ht="12.95" customHeight="1">
      <c r="B17" s="8"/>
      <c r="C17" s="1627" t="s">
        <v>771</v>
      </c>
      <c r="D17" s="1627"/>
      <c r="E17" s="1627"/>
      <c r="F17" s="1627"/>
      <c r="G17" s="1627"/>
      <c r="H17" s="1627"/>
      <c r="I17" s="1627"/>
      <c r="J17" s="1627"/>
      <c r="K17" s="1627"/>
      <c r="L17" s="1627"/>
      <c r="M17" s="1627"/>
      <c r="N17" s="1627"/>
      <c r="O17" s="1627"/>
      <c r="P17" s="1627"/>
      <c r="Q17" s="1627"/>
      <c r="R17" s="1627"/>
      <c r="S17" s="1628"/>
      <c r="T17" s="1170">
        <f>'Basis &amp; Credits'!T17</f>
        <v>0</v>
      </c>
      <c r="U17" s="1185"/>
      <c r="V17" s="1185"/>
      <c r="W17" s="1185"/>
      <c r="X17" s="1185"/>
      <c r="Y17" s="1170">
        <f>'Basis &amp; Credits'!Y17</f>
        <v>0</v>
      </c>
      <c r="Z17" s="1185"/>
      <c r="AA17" s="1185"/>
      <c r="AB17" s="1185"/>
      <c r="AC17" s="1185"/>
      <c r="AD17" s="1185">
        <f>'Basis &amp; Credits'!AD17</f>
        <v>0</v>
      </c>
      <c r="AE17" s="1185"/>
      <c r="AF17" s="1185"/>
      <c r="AG17" s="1185"/>
      <c r="AH17" s="1185"/>
      <c r="AI17" s="1185">
        <f>'Basis &amp; Credits'!AI17</f>
        <v>0</v>
      </c>
      <c r="AJ17" s="1185"/>
      <c r="AK17" s="1185"/>
      <c r="AL17" s="1185"/>
      <c r="AM17" s="1185"/>
    </row>
    <row r="18" spans="1:39" ht="12.95" customHeight="1">
      <c r="B18" s="593"/>
      <c r="C18" s="1626" t="s">
        <v>1365</v>
      </c>
      <c r="D18" s="1627"/>
      <c r="E18" s="1627"/>
      <c r="F18" s="1627"/>
      <c r="G18" s="1627"/>
      <c r="H18" s="1627"/>
      <c r="I18" s="1627"/>
      <c r="J18" s="1627"/>
      <c r="K18" s="1627"/>
      <c r="L18" s="1627"/>
      <c r="M18" s="1627"/>
      <c r="N18" s="1627"/>
      <c r="O18" s="1627"/>
      <c r="P18" s="1627"/>
      <c r="Q18" s="1627"/>
      <c r="R18" s="1627"/>
      <c r="S18" s="1628"/>
      <c r="T18" s="1168">
        <f>'Basis &amp; Credits'!T18</f>
        <v>0</v>
      </c>
      <c r="U18" s="1169"/>
      <c r="V18" s="1169"/>
      <c r="W18" s="1169"/>
      <c r="X18" s="1170"/>
      <c r="Y18" s="1170">
        <f>'Basis &amp; Credits'!Y18</f>
        <v>0</v>
      </c>
      <c r="Z18" s="1185"/>
      <c r="AA18" s="1185"/>
      <c r="AB18" s="1185"/>
      <c r="AC18" s="1185"/>
      <c r="AD18" s="1185">
        <f>'Basis &amp; Credits'!AD18</f>
        <v>0</v>
      </c>
      <c r="AE18" s="1185"/>
      <c r="AF18" s="1185"/>
      <c r="AG18" s="1185"/>
      <c r="AH18" s="1185"/>
      <c r="AI18" s="1185">
        <f>'Basis &amp; Credits'!AI18</f>
        <v>0</v>
      </c>
      <c r="AJ18" s="1185"/>
      <c r="AK18" s="1185"/>
      <c r="AL18" s="1185"/>
      <c r="AM18" s="1185"/>
    </row>
    <row r="19" spans="1:39" ht="12.95" customHeight="1">
      <c r="B19" s="484"/>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170">
        <f>'Basis &amp; Credits'!T19</f>
        <v>0</v>
      </c>
      <c r="U19" s="1185"/>
      <c r="V19" s="1185"/>
      <c r="W19" s="1185"/>
      <c r="X19" s="1185"/>
      <c r="Y19" s="1170">
        <f>'Basis &amp; Credits'!Y19</f>
        <v>0</v>
      </c>
      <c r="Z19" s="1185"/>
      <c r="AA19" s="1185"/>
      <c r="AB19" s="1185"/>
      <c r="AC19" s="1185"/>
      <c r="AD19" s="1185">
        <f>'Basis &amp; Credits'!AD19</f>
        <v>0</v>
      </c>
      <c r="AE19" s="1185"/>
      <c r="AF19" s="1185"/>
      <c r="AG19" s="1185"/>
      <c r="AH19" s="1185"/>
      <c r="AI19" s="1185">
        <f>'Basis &amp; Credits'!AI19</f>
        <v>0</v>
      </c>
      <c r="AJ19" s="1185"/>
      <c r="AK19" s="1185"/>
      <c r="AL19" s="1185"/>
      <c r="AM19" s="1185"/>
    </row>
    <row r="20" spans="1:39" ht="12.95" customHeight="1">
      <c r="B20" s="1107" t="s">
        <v>772</v>
      </c>
      <c r="C20" s="1108"/>
      <c r="D20" s="1108"/>
      <c r="E20" s="1108"/>
      <c r="F20" s="1108"/>
      <c r="G20" s="1108"/>
      <c r="H20" s="1108"/>
      <c r="I20" s="1108"/>
      <c r="J20" s="1108"/>
      <c r="K20" s="1108"/>
      <c r="L20" s="1108"/>
      <c r="M20" s="1108"/>
      <c r="N20" s="1108"/>
      <c r="O20" s="1108"/>
      <c r="P20" s="1108"/>
      <c r="Q20" s="1108"/>
      <c r="R20" s="1108"/>
      <c r="S20" s="1110"/>
      <c r="T20" s="1597">
        <f>SUM(T13:X19)</f>
        <v>0</v>
      </c>
      <c r="U20" s="1299"/>
      <c r="V20" s="1299"/>
      <c r="W20" s="1299"/>
      <c r="X20" s="1299"/>
      <c r="Y20" s="1597">
        <f>SUM(Y13:AC19)</f>
        <v>0</v>
      </c>
      <c r="Z20" s="1299"/>
      <c r="AA20" s="1299"/>
      <c r="AB20" s="1299"/>
      <c r="AC20" s="1299"/>
      <c r="AD20" s="1299">
        <f>SUM(AD13:AH19)</f>
        <v>0</v>
      </c>
      <c r="AE20" s="1299"/>
      <c r="AF20" s="1299"/>
      <c r="AG20" s="1299"/>
      <c r="AH20" s="1299"/>
      <c r="AI20" s="1299">
        <f>SUM(AI13:AM19)</f>
        <v>0</v>
      </c>
      <c r="AJ20" s="1299"/>
      <c r="AK20" s="1299"/>
      <c r="AL20" s="1299"/>
      <c r="AM20" s="1299"/>
    </row>
    <row r="21" spans="1:39" ht="12.95" customHeight="1">
      <c r="B21" s="1107" t="s">
        <v>1713</v>
      </c>
      <c r="C21" s="1108"/>
      <c r="D21" s="1108"/>
      <c r="E21" s="1108"/>
      <c r="F21" s="1108"/>
      <c r="G21" s="1108"/>
      <c r="H21" s="1108"/>
      <c r="I21" s="1108"/>
      <c r="J21" s="1108"/>
      <c r="K21" s="1108"/>
      <c r="L21" s="1108"/>
      <c r="M21" s="1108"/>
      <c r="N21" s="1108"/>
      <c r="O21" s="1108"/>
      <c r="P21" s="1108"/>
      <c r="Q21" s="1108"/>
      <c r="R21" s="1108"/>
      <c r="S21" s="1110"/>
      <c r="T21" s="1170">
        <f>'Basis &amp; Credits'!T21</f>
        <v>11606726</v>
      </c>
      <c r="U21" s="1185"/>
      <c r="V21" s="1185"/>
      <c r="W21" s="1185"/>
      <c r="X21" s="1185"/>
      <c r="Y21" s="1170">
        <f>'Basis &amp; Credits'!Y21</f>
        <v>0</v>
      </c>
      <c r="Z21" s="1185"/>
      <c r="AA21" s="1185"/>
      <c r="AB21" s="1185"/>
      <c r="AC21" s="1185"/>
      <c r="AD21" s="1185">
        <f>'Basis &amp; Credits'!AD21</f>
        <v>0</v>
      </c>
      <c r="AE21" s="1185"/>
      <c r="AF21" s="1185"/>
      <c r="AG21" s="1185"/>
      <c r="AH21" s="1185"/>
      <c r="AI21" s="1185">
        <f>'Basis &amp; Credits'!AI21</f>
        <v>0</v>
      </c>
      <c r="AJ21" s="1185"/>
      <c r="AK21" s="1185"/>
      <c r="AL21" s="1185"/>
      <c r="AM21" s="1185"/>
    </row>
    <row r="22" spans="1:39" ht="12.95" customHeight="1">
      <c r="B22" s="1107" t="s">
        <v>773</v>
      </c>
      <c r="C22" s="1108"/>
      <c r="D22" s="1108"/>
      <c r="E22" s="1108"/>
      <c r="F22" s="1108"/>
      <c r="G22" s="1108"/>
      <c r="H22" s="1108"/>
      <c r="I22" s="1108"/>
      <c r="J22" s="1108"/>
      <c r="K22" s="1108"/>
      <c r="L22" s="1108"/>
      <c r="M22" s="1108"/>
      <c r="N22" s="1108"/>
      <c r="O22" s="1108"/>
      <c r="P22" s="1108"/>
      <c r="Q22" s="1108"/>
      <c r="R22" s="1108"/>
      <c r="S22" s="1110"/>
      <c r="T22" s="1631">
        <f>(T20+T21)*-1</f>
        <v>-11606726</v>
      </c>
      <c r="U22" s="1632"/>
      <c r="V22" s="1632"/>
      <c r="W22" s="1632"/>
      <c r="X22" s="1632"/>
      <c r="Y22" s="1631">
        <f>(Y20+Y21)*-1</f>
        <v>0</v>
      </c>
      <c r="Z22" s="1632"/>
      <c r="AA22" s="1632"/>
      <c r="AB22" s="1632"/>
      <c r="AC22" s="1632"/>
      <c r="AD22" s="1631">
        <f>(AD20+AD21)*-1</f>
        <v>0</v>
      </c>
      <c r="AE22" s="1632"/>
      <c r="AF22" s="1632"/>
      <c r="AG22" s="1632"/>
      <c r="AH22" s="1632"/>
      <c r="AI22" s="1631">
        <f>(AI20+AI21)*-1</f>
        <v>0</v>
      </c>
      <c r="AJ22" s="1632"/>
      <c r="AK22" s="1632"/>
      <c r="AL22" s="1632"/>
      <c r="AM22" s="1632"/>
    </row>
    <row r="23" spans="1:39" ht="12.95" customHeight="1">
      <c r="B23" s="1107" t="s">
        <v>774</v>
      </c>
      <c r="C23" s="1108"/>
      <c r="D23" s="1108"/>
      <c r="E23" s="1108"/>
      <c r="F23" s="1108"/>
      <c r="G23" s="1108"/>
      <c r="H23" s="1108"/>
      <c r="I23" s="1108"/>
      <c r="J23" s="1108"/>
      <c r="K23" s="1108"/>
      <c r="L23" s="1108"/>
      <c r="M23" s="1108"/>
      <c r="N23" s="1108"/>
      <c r="O23" s="1108"/>
      <c r="P23" s="1108"/>
      <c r="Q23" s="1108"/>
      <c r="R23" s="1108"/>
      <c r="S23" s="1110"/>
      <c r="T23" s="1597">
        <f>T11+T22</f>
        <v>27777778</v>
      </c>
      <c r="U23" s="1299"/>
      <c r="V23" s="1299"/>
      <c r="W23" s="1299"/>
      <c r="X23" s="1299"/>
      <c r="Y23" s="1597">
        <f>Y11+Y22</f>
        <v>0</v>
      </c>
      <c r="Z23" s="1299"/>
      <c r="AA23" s="1299"/>
      <c r="AB23" s="1299"/>
      <c r="AC23" s="1299"/>
      <c r="AD23" s="1597">
        <f>AD11+AD22</f>
        <v>0</v>
      </c>
      <c r="AE23" s="1299"/>
      <c r="AF23" s="1299"/>
      <c r="AG23" s="1299"/>
      <c r="AH23" s="1299"/>
      <c r="AI23" s="1597">
        <f>AI11+AI22</f>
        <v>0</v>
      </c>
      <c r="AJ23" s="1299"/>
      <c r="AK23" s="1299"/>
      <c r="AL23" s="1299"/>
      <c r="AM23" s="1299"/>
    </row>
    <row r="24" spans="1:39" ht="12.95" customHeight="1">
      <c r="B24" s="1107" t="s">
        <v>1219</v>
      </c>
      <c r="C24" s="1108"/>
      <c r="D24" s="1108"/>
      <c r="E24" s="1108"/>
      <c r="F24" s="1108"/>
      <c r="G24" s="1108"/>
      <c r="H24" s="1108"/>
      <c r="I24" s="1108"/>
      <c r="J24" s="1108"/>
      <c r="K24" s="1108"/>
      <c r="L24" s="1108"/>
      <c r="M24" s="1108"/>
      <c r="N24" s="1108"/>
      <c r="O24" s="1108"/>
      <c r="P24" s="1108"/>
      <c r="Q24" s="1108"/>
      <c r="R24" s="1108"/>
      <c r="S24" s="1110"/>
      <c r="T24" s="1598">
        <f>Application!AD1011</f>
        <v>0</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2.95" customHeight="1">
      <c r="B25" s="1638" t="s">
        <v>1749</v>
      </c>
      <c r="C25" s="1639"/>
      <c r="D25" s="1639"/>
      <c r="E25" s="1639"/>
      <c r="F25" s="1639"/>
      <c r="G25" s="1639"/>
      <c r="H25" s="1639"/>
      <c r="I25" s="1639"/>
      <c r="J25" s="1639"/>
      <c r="K25" s="1639"/>
      <c r="L25" s="1639"/>
      <c r="M25" s="1639"/>
      <c r="N25" s="1639"/>
      <c r="O25" s="1639"/>
      <c r="P25" s="1639"/>
      <c r="Q25" s="1639"/>
      <c r="R25" s="1639"/>
      <c r="S25" s="1640"/>
      <c r="T25" s="1633">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2.95" customHeight="1">
      <c r="B26" s="1107" t="s">
        <v>775</v>
      </c>
      <c r="C26" s="1108"/>
      <c r="D26" s="1108"/>
      <c r="E26" s="1108"/>
      <c r="F26" s="1108"/>
      <c r="G26" s="1108"/>
      <c r="H26" s="1108"/>
      <c r="I26" s="1108"/>
      <c r="J26" s="1108"/>
      <c r="K26" s="1108"/>
      <c r="L26" s="1108"/>
      <c r="M26" s="1108"/>
      <c r="N26" s="1108"/>
      <c r="O26" s="1108"/>
      <c r="P26" s="1108"/>
      <c r="Q26" s="1108"/>
      <c r="R26" s="1108"/>
      <c r="S26" s="1110"/>
      <c r="T26" s="1097">
        <f>T23*T25</f>
        <v>27777778</v>
      </c>
      <c r="U26" s="1609"/>
      <c r="V26" s="1609"/>
      <c r="W26" s="1609"/>
      <c r="X26" s="1609"/>
      <c r="Y26" s="1097">
        <f>Y23*Y25</f>
        <v>0</v>
      </c>
      <c r="Z26" s="1609"/>
      <c r="AA26" s="1609"/>
      <c r="AB26" s="1609"/>
      <c r="AC26" s="1609"/>
      <c r="AD26" s="1097">
        <f>AD23*AD25</f>
        <v>0</v>
      </c>
      <c r="AE26" s="1609"/>
      <c r="AF26" s="1609"/>
      <c r="AG26" s="1609"/>
      <c r="AH26" s="1609"/>
      <c r="AI26" s="1097">
        <f>AI23*AI25</f>
        <v>0</v>
      </c>
      <c r="AJ26" s="1609"/>
      <c r="AK26" s="1609"/>
      <c r="AL26" s="1609"/>
      <c r="AM26" s="1609"/>
    </row>
    <row r="27" spans="1:39" ht="12.95" customHeight="1">
      <c r="A27" s="4"/>
      <c r="B27" s="1641" t="s">
        <v>880</v>
      </c>
      <c r="C27" s="1642"/>
      <c r="D27" s="1642"/>
      <c r="E27" s="1642"/>
      <c r="F27" s="1642"/>
      <c r="G27" s="1642"/>
      <c r="H27" s="1642"/>
      <c r="I27" s="1642"/>
      <c r="J27" s="1642"/>
      <c r="K27" s="1642"/>
      <c r="L27" s="1642"/>
      <c r="M27" s="1642"/>
      <c r="N27" s="1642"/>
      <c r="O27" s="1642"/>
      <c r="P27" s="1642"/>
      <c r="Q27" s="1642"/>
      <c r="R27" s="1642"/>
      <c r="S27" s="1643"/>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5" customHeight="1">
      <c r="A28" s="3"/>
      <c r="B28" s="1107" t="s">
        <v>844</v>
      </c>
      <c r="C28" s="1108"/>
      <c r="D28" s="1108"/>
      <c r="E28" s="1108"/>
      <c r="F28" s="1108"/>
      <c r="G28" s="1108"/>
      <c r="H28" s="1108"/>
      <c r="I28" s="1108"/>
      <c r="J28" s="1108"/>
      <c r="K28" s="1108"/>
      <c r="L28" s="1108"/>
      <c r="M28" s="1108"/>
      <c r="N28" s="1108"/>
      <c r="O28" s="1108"/>
      <c r="P28" s="1108"/>
      <c r="Q28" s="1108"/>
      <c r="R28" s="1108"/>
      <c r="S28" s="1110"/>
      <c r="T28" s="1097">
        <f>IF(ISERROR((T26*T27)),0,(T26*T27))</f>
        <v>27777778</v>
      </c>
      <c r="U28" s="1609"/>
      <c r="V28" s="1609"/>
      <c r="W28" s="1609"/>
      <c r="X28" s="1609"/>
      <c r="Y28" s="1097">
        <f>IF(ISERROR((Y26*Y27)),0,(Y26*Y27))</f>
        <v>0</v>
      </c>
      <c r="Z28" s="1609"/>
      <c r="AA28" s="1609"/>
      <c r="AB28" s="1609"/>
      <c r="AC28" s="1609"/>
      <c r="AD28" s="1097">
        <f>IF(ISERROR((AD26*AD27)),0,(AD26*AD27))</f>
        <v>0</v>
      </c>
      <c r="AE28" s="1609"/>
      <c r="AF28" s="1609"/>
      <c r="AG28" s="1609"/>
      <c r="AH28" s="1609"/>
      <c r="AI28" s="1097">
        <f>IF(ISERROR((AI26*AI27)),0,(AI26*AI27))</f>
        <v>0</v>
      </c>
      <c r="AJ28" s="1609"/>
      <c r="AK28" s="1609"/>
      <c r="AL28" s="1609"/>
      <c r="AM28" s="1609"/>
    </row>
    <row r="29" spans="1:39" ht="12.95" customHeight="1">
      <c r="B29" s="1107" t="s">
        <v>624</v>
      </c>
      <c r="C29" s="1108"/>
      <c r="D29" s="1108"/>
      <c r="E29" s="1108"/>
      <c r="F29" s="1108"/>
      <c r="G29" s="1108"/>
      <c r="H29" s="1108"/>
      <c r="I29" s="1108"/>
      <c r="J29" s="1108"/>
      <c r="K29" s="1108"/>
      <c r="L29" s="1108"/>
      <c r="M29" s="1108"/>
      <c r="N29" s="1108"/>
      <c r="O29" s="1108"/>
      <c r="P29" s="1108"/>
      <c r="Q29" s="1108"/>
      <c r="R29" s="1108"/>
      <c r="S29" s="1110"/>
      <c r="T29" s="1598">
        <f>T28+Y28+AD28+AI28</f>
        <v>27777778</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2.95"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0" t="s">
        <v>1606</v>
      </c>
      <c r="Z35" s="1600"/>
      <c r="AA35" s="1600"/>
      <c r="AB35" s="1600"/>
      <c r="AC35" s="1600"/>
      <c r="AD35" s="1230" t="s">
        <v>41</v>
      </c>
      <c r="AE35" s="1230"/>
      <c r="AF35" s="1230"/>
      <c r="AG35" s="1230"/>
      <c r="AH35" s="1230"/>
    </row>
    <row r="36" spans="1:40" ht="12.95" customHeight="1">
      <c r="B36" s="204"/>
      <c r="X36" s="71"/>
      <c r="Y36" s="1600"/>
      <c r="Z36" s="1600"/>
      <c r="AA36" s="1600"/>
      <c r="AB36" s="1600"/>
      <c r="AC36" s="1600"/>
      <c r="AD36" s="1230"/>
      <c r="AE36" s="1230"/>
      <c r="AF36" s="1230"/>
      <c r="AG36" s="1230"/>
      <c r="AH36" s="123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30"/>
      <c r="AE37" s="1230"/>
      <c r="AF37" s="1230"/>
      <c r="AG37" s="1230"/>
      <c r="AH37" s="1230"/>
    </row>
    <row r="38" spans="1:40" ht="12.95" customHeight="1">
      <c r="A38" s="3"/>
      <c r="B38" s="1107" t="s">
        <v>844</v>
      </c>
      <c r="C38" s="1108"/>
      <c r="D38" s="1108"/>
      <c r="E38" s="1108"/>
      <c r="F38" s="1108"/>
      <c r="G38" s="1108"/>
      <c r="H38" s="1108"/>
      <c r="I38" s="1108"/>
      <c r="J38" s="1108"/>
      <c r="K38" s="1108"/>
      <c r="L38" s="1108"/>
      <c r="M38" s="1108"/>
      <c r="N38" s="1108"/>
      <c r="O38" s="1108"/>
      <c r="P38" s="1108"/>
      <c r="Q38" s="1108"/>
      <c r="R38" s="1108"/>
      <c r="S38" s="1108"/>
      <c r="T38" s="1108"/>
      <c r="U38" s="1108"/>
      <c r="V38" s="1108"/>
      <c r="W38" s="1108"/>
      <c r="X38" s="1110"/>
      <c r="Y38" s="1299">
        <f>IF(T24&gt;=(T23+Y23+AD23+AI23),T28+Y28,0)</f>
        <v>0</v>
      </c>
      <c r="Z38" s="1299"/>
      <c r="AA38" s="1299"/>
      <c r="AB38" s="1299"/>
      <c r="AC38" s="1299"/>
      <c r="AD38" s="1299">
        <f>IF(T24&gt;=(T23+Y23+AD23+AI23),AD28+AI28,0)</f>
        <v>0</v>
      </c>
      <c r="AE38" s="1299"/>
      <c r="AF38" s="1299"/>
      <c r="AG38" s="1299"/>
      <c r="AH38" s="1299"/>
    </row>
    <row r="39" spans="1:40" ht="12.95" customHeight="1">
      <c r="B39" s="1107" t="s">
        <v>766</v>
      </c>
      <c r="C39" s="1108"/>
      <c r="D39" s="1108"/>
      <c r="E39" s="1108"/>
      <c r="F39" s="1108"/>
      <c r="G39" s="1108"/>
      <c r="H39" s="1108"/>
      <c r="I39" s="1108"/>
      <c r="J39" s="1108"/>
      <c r="K39" s="1108"/>
      <c r="L39" s="1108"/>
      <c r="M39" s="1108"/>
      <c r="N39" s="1108"/>
      <c r="O39" s="1108"/>
      <c r="P39" s="1108"/>
      <c r="Q39" s="1108"/>
      <c r="R39" s="1108"/>
      <c r="S39" s="1108"/>
      <c r="T39" s="1108"/>
      <c r="U39" s="1108"/>
      <c r="V39" s="1108"/>
      <c r="W39" s="1108"/>
      <c r="X39" s="1110"/>
      <c r="Y39" s="1964">
        <v>0.09</v>
      </c>
      <c r="Z39" s="1964"/>
      <c r="AA39" s="1964"/>
      <c r="AB39" s="1964"/>
      <c r="AC39" s="1964"/>
      <c r="AD39" s="1964">
        <f>'Basis &amp; Credits'!AD39:AH39</f>
        <v>0.04</v>
      </c>
      <c r="AE39" s="1964"/>
      <c r="AF39" s="1964"/>
      <c r="AG39" s="1964"/>
      <c r="AH39" s="1964"/>
    </row>
    <row r="40" spans="1:40" ht="12.95" customHeight="1">
      <c r="A40" s="3"/>
      <c r="B40" s="1107" t="s">
        <v>23</v>
      </c>
      <c r="C40" s="1108"/>
      <c r="D40" s="1108"/>
      <c r="E40" s="1108"/>
      <c r="F40" s="1108"/>
      <c r="G40" s="1108"/>
      <c r="H40" s="1108"/>
      <c r="I40" s="1108"/>
      <c r="J40" s="1108"/>
      <c r="K40" s="1108"/>
      <c r="L40" s="1108"/>
      <c r="M40" s="1108"/>
      <c r="N40" s="1108"/>
      <c r="O40" s="1108"/>
      <c r="P40" s="1108"/>
      <c r="Q40" s="1108"/>
      <c r="R40" s="1108"/>
      <c r="S40" s="1108"/>
      <c r="T40" s="1108"/>
      <c r="U40" s="1108"/>
      <c r="V40" s="1108"/>
      <c r="W40" s="1108"/>
      <c r="X40" s="1110"/>
      <c r="Y40" s="1299">
        <f>ROUND(Y38*Y39,0)</f>
        <v>0</v>
      </c>
      <c r="Z40" s="1299"/>
      <c r="AA40" s="1299"/>
      <c r="AB40" s="1299"/>
      <c r="AC40" s="1299"/>
      <c r="AD40" s="1597">
        <f>ROUND(AD38*AD39,0)</f>
        <v>0</v>
      </c>
      <c r="AE40" s="1299"/>
      <c r="AF40" s="1299"/>
      <c r="AG40" s="1299"/>
      <c r="AH40" s="1299"/>
    </row>
    <row r="41" spans="1:40" ht="12.95" customHeight="1">
      <c r="B41" s="1107" t="s">
        <v>618</v>
      </c>
      <c r="C41" s="1108"/>
      <c r="D41" s="1108"/>
      <c r="E41" s="1108"/>
      <c r="F41" s="1108"/>
      <c r="G41" s="1108"/>
      <c r="H41" s="1108"/>
      <c r="I41" s="1108"/>
      <c r="J41" s="1108"/>
      <c r="K41" s="1108"/>
      <c r="L41" s="1108"/>
      <c r="M41" s="1108"/>
      <c r="N41" s="1108"/>
      <c r="O41" s="1108"/>
      <c r="P41" s="1108"/>
      <c r="Q41" s="1108"/>
      <c r="R41" s="1108"/>
      <c r="S41" s="1108"/>
      <c r="T41" s="1108"/>
      <c r="U41" s="1108"/>
      <c r="V41" s="1108"/>
      <c r="W41" s="1108"/>
      <c r="X41" s="1110"/>
      <c r="Y41" s="1598">
        <f>IF((Y40+AD40)&gt;2500000,2500000,Y40+AD40)</f>
        <v>0</v>
      </c>
      <c r="Z41" s="1599"/>
      <c r="AA41" s="1599"/>
      <c r="AB41" s="1599"/>
      <c r="AC41" s="1599"/>
      <c r="AD41" s="1599"/>
      <c r="AE41" s="1599"/>
      <c r="AF41" s="1599"/>
      <c r="AG41" s="1599"/>
      <c r="AH41" s="1597"/>
    </row>
    <row r="42" spans="1:40" ht="12.95" customHeight="1">
      <c r="A42" s="3"/>
      <c r="B42" s="1608" t="s">
        <v>1163</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31">
        <f>'Sources and Uses Budget'!B104-'Sources and Uses Budget'!$B$15</f>
        <v>44146808</v>
      </c>
      <c r="AC46" s="1232"/>
      <c r="AD46" s="1232"/>
      <c r="AE46" s="1232"/>
      <c r="AF46" s="1233"/>
    </row>
    <row r="47" spans="1:40" ht="12.95" customHeight="1">
      <c r="D47" s="3" t="s">
        <v>838</v>
      </c>
      <c r="AB47" s="1231">
        <f>Application!AG633-MIN('Sources and Uses Budget'!B15,Application!AG385)</f>
        <v>0</v>
      </c>
      <c r="AC47" s="1232"/>
      <c r="AD47" s="1232"/>
      <c r="AE47" s="1232"/>
      <c r="AF47" s="1233"/>
    </row>
    <row r="48" spans="1:40" ht="12.95" customHeight="1">
      <c r="D48" s="3" t="s">
        <v>379</v>
      </c>
      <c r="AB48" s="1231">
        <f>AB46-AB47</f>
        <v>44146808</v>
      </c>
      <c r="AC48" s="1232"/>
      <c r="AD48" s="1232"/>
      <c r="AE48" s="1232"/>
      <c r="AF48" s="1233"/>
    </row>
    <row r="49" spans="1:40" ht="12.95" customHeight="1">
      <c r="D49" s="3" t="s">
        <v>873</v>
      </c>
      <c r="AA49" s="34"/>
      <c r="AB49" s="1603"/>
      <c r="AC49" s="1604"/>
      <c r="AD49" s="1604"/>
      <c r="AE49" s="1604"/>
      <c r="AF49" s="1605"/>
    </row>
    <row r="50" spans="1:40" s="323" customFormat="1" ht="12.95" customHeight="1">
      <c r="A50"/>
      <c r="B50"/>
      <c r="C50"/>
      <c r="D50"/>
      <c r="E50" s="1610" t="s">
        <v>1354</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4"/>
      <c r="AB50" s="354"/>
      <c r="AC50" s="354"/>
      <c r="AD50" s="354"/>
      <c r="AE50" s="354"/>
      <c r="AF50" s="354"/>
      <c r="AG50"/>
      <c r="AH50"/>
      <c r="AI50"/>
      <c r="AJ50"/>
      <c r="AK50"/>
      <c r="AL50"/>
      <c r="AM50"/>
      <c r="AN50"/>
    </row>
    <row r="51" spans="1:40" s="323" customFormat="1" ht="12.95"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31">
        <f>ROUND(IF(ISERROR((AB48/AB49)),0,(AB48/AB49)),0)</f>
        <v>0</v>
      </c>
      <c r="AC53" s="1232"/>
      <c r="AD53" s="1232"/>
      <c r="AE53" s="1232"/>
      <c r="AF53" s="1233"/>
    </row>
    <row r="54" spans="1:40" ht="12.95" customHeight="1">
      <c r="D54" s="3" t="s">
        <v>562</v>
      </c>
      <c r="AB54" s="1231">
        <f>(AB53/10)</f>
        <v>0</v>
      </c>
      <c r="AC54" s="1232"/>
      <c r="AD54" s="1232"/>
      <c r="AE54" s="1232"/>
      <c r="AF54" s="1233"/>
    </row>
    <row r="55" spans="1:40" ht="12.95" customHeight="1">
      <c r="D55" s="3" t="s">
        <v>342</v>
      </c>
      <c r="AB55" s="1965">
        <f>(IF((Y41&lt;AB54),Y41,AB54))</f>
        <v>0</v>
      </c>
      <c r="AC55" s="1966"/>
      <c r="AD55" s="1966"/>
      <c r="AE55" s="1966"/>
      <c r="AF55" s="1967"/>
    </row>
    <row r="56" spans="1:40" ht="12.95" customHeight="1">
      <c r="D56" s="3" t="s">
        <v>107</v>
      </c>
      <c r="AB56" s="1231">
        <f>ROUND((10*AB55*AB49),0)</f>
        <v>0</v>
      </c>
      <c r="AC56" s="1232"/>
      <c r="AD56" s="1232"/>
      <c r="AE56" s="1232"/>
      <c r="AF56" s="1233"/>
    </row>
    <row r="57" spans="1:40" ht="12.95" customHeight="1">
      <c r="D57" s="3"/>
      <c r="AB57" s="276"/>
      <c r="AC57" s="276"/>
      <c r="AD57" s="276"/>
      <c r="AE57" s="276"/>
      <c r="AF57" s="276"/>
    </row>
    <row r="58" spans="1:40" ht="12.95" customHeight="1">
      <c r="D58" s="3" t="s">
        <v>106</v>
      </c>
      <c r="AB58" s="1303">
        <f>AB48-AB56</f>
        <v>44146808</v>
      </c>
      <c r="AC58" s="1303"/>
      <c r="AD58" s="1303"/>
      <c r="AE58" s="1303"/>
      <c r="AF58" s="1303"/>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4" t="s">
        <v>1752</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2.95"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5" customHeight="1">
      <c r="A62" s="3" t="s">
        <v>122</v>
      </c>
      <c r="C62" s="3" t="s">
        <v>510</v>
      </c>
      <c r="Y62" s="1547" t="s">
        <v>298</v>
      </c>
      <c r="Z62" s="1547"/>
      <c r="AA62" s="1547"/>
      <c r="AB62" s="1547"/>
      <c r="AC62" s="1547"/>
      <c r="AD62" s="1547" t="s">
        <v>41</v>
      </c>
      <c r="AE62" s="1547"/>
      <c r="AF62" s="1547"/>
      <c r="AG62" s="1547"/>
      <c r="AH62" s="1547"/>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299">
        <f>Y28</f>
        <v>0</v>
      </c>
      <c r="Z63" s="1606"/>
      <c r="AA63" s="1606"/>
      <c r="AB63" s="1606"/>
      <c r="AC63" s="1606"/>
      <c r="AD63" s="1299">
        <f>AI28</f>
        <v>0</v>
      </c>
      <c r="AE63" s="1606"/>
      <c r="AF63" s="1606"/>
      <c r="AG63" s="1606"/>
      <c r="AH63" s="1606"/>
    </row>
    <row r="64" spans="1:40" ht="12.95" customHeight="1">
      <c r="C64" s="3"/>
      <c r="E64" s="1595" t="s">
        <v>1290</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30.7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2">
        <v>0.3</v>
      </c>
      <c r="Z66" s="1602"/>
      <c r="AA66" s="1602"/>
      <c r="AB66" s="1602"/>
      <c r="AC66" s="1602"/>
      <c r="AD66" s="1602">
        <v>0.13</v>
      </c>
      <c r="AE66" s="1602"/>
      <c r="AF66" s="1602"/>
      <c r="AG66" s="1602"/>
      <c r="AH66" s="1602"/>
    </row>
    <row r="67" spans="1:34" ht="12.95" customHeight="1">
      <c r="C67" s="3"/>
      <c r="D67" s="3" t="s">
        <v>942</v>
      </c>
      <c r="Y67" s="1299">
        <f>ROUND(Y63*Y66,0)</f>
        <v>0</v>
      </c>
      <c r="Z67" s="1606"/>
      <c r="AA67" s="1606"/>
      <c r="AB67" s="1606"/>
      <c r="AC67" s="1606"/>
      <c r="AD67" s="1299" t="str">
        <f>IF(OR(Application!D211="At-Risk",Application!D211="At-Risk/Located in Rural Census Tract",Application!D214="At-Risk"),ROUND(AD63*AD66,0),"$0")</f>
        <v>$0</v>
      </c>
      <c r="AE67" s="1299"/>
      <c r="AF67" s="1299"/>
      <c r="AG67" s="1299"/>
      <c r="AH67" s="1299"/>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03"/>
      <c r="AC70" s="1604"/>
      <c r="AD70" s="1604"/>
      <c r="AE70" s="1604"/>
      <c r="AF70" s="1605"/>
    </row>
    <row r="71" spans="1:34" ht="12.95" customHeight="1">
      <c r="A71" s="3"/>
      <c r="C71" s="3"/>
      <c r="D71" s="3"/>
      <c r="E71" s="1607" t="s">
        <v>1747</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2.95"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2.95"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0">
        <f>ROUND(IF(ISERROR((AB58/AB70)),0,(AB58/AB70)),0)</f>
        <v>0</v>
      </c>
      <c r="AC75" s="1280"/>
      <c r="AD75" s="1280"/>
      <c r="AE75" s="1280"/>
      <c r="AF75" s="1280"/>
    </row>
    <row r="76" spans="1:34" ht="12.95" customHeight="1">
      <c r="C76" s="3"/>
      <c r="D76" s="3" t="s">
        <v>105</v>
      </c>
      <c r="AB76" s="1180">
        <f>IF((Y67+AD67&lt;AB75),Y67+AD67,AB75)</f>
        <v>0</v>
      </c>
      <c r="AC76" s="1181"/>
      <c r="AD76" s="1181"/>
      <c r="AE76" s="1181"/>
      <c r="AF76" s="1182"/>
    </row>
    <row r="77" spans="1:34" ht="12.95" customHeight="1">
      <c r="C77" s="3"/>
      <c r="D77" s="3" t="s">
        <v>943</v>
      </c>
      <c r="AB77" s="1601">
        <f>AB76*AB70</f>
        <v>0</v>
      </c>
      <c r="AC77" s="1601"/>
      <c r="AD77" s="1601"/>
      <c r="AE77" s="1601"/>
      <c r="AF77" s="1601"/>
    </row>
    <row r="78" spans="1:34" ht="12.95" customHeight="1">
      <c r="C78" s="3"/>
      <c r="D78" s="3"/>
      <c r="AB78" s="598"/>
      <c r="AC78" s="598"/>
      <c r="AD78" s="598"/>
      <c r="AE78" s="598"/>
      <c r="AF78" s="598"/>
    </row>
    <row r="79" spans="1:34" ht="12.95" customHeight="1">
      <c r="D79" s="3" t="s">
        <v>106</v>
      </c>
      <c r="AB79" s="1303">
        <f>AB48-(AB56+AB77)</f>
        <v>44146808</v>
      </c>
      <c r="AC79" s="1303"/>
      <c r="AD79" s="1303"/>
      <c r="AE79" s="1303"/>
      <c r="AF79" s="1303"/>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2578125" style="333" customWidth="1"/>
    <col min="2" max="2" width="14.42578125" style="352" customWidth="1"/>
    <col min="3" max="4" width="14.42578125" style="334" customWidth="1"/>
    <col min="5" max="5" width="14.42578125" style="352" customWidth="1"/>
    <col min="6" max="6" width="50.42578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1231</v>
      </c>
      <c r="G1" s="566"/>
    </row>
    <row r="2" spans="1:7" ht="12.75">
      <c r="A2" s="264" t="s">
        <v>953</v>
      </c>
      <c r="B2" s="227"/>
      <c r="C2" s="324"/>
      <c r="D2" s="324"/>
      <c r="E2" s="227"/>
      <c r="F2" s="325"/>
      <c r="G2" s="325"/>
    </row>
    <row r="3" spans="1:7" s="567" customFormat="1" ht="80.25" customHeight="1">
      <c r="A3" s="336"/>
      <c r="B3" s="326" t="s">
        <v>952</v>
      </c>
      <c r="C3" s="326" t="s">
        <v>1178</v>
      </c>
      <c r="D3" s="326" t="s">
        <v>955</v>
      </c>
      <c r="E3" s="326" t="s">
        <v>956</v>
      </c>
      <c r="F3" s="322" t="s">
        <v>954</v>
      </c>
      <c r="G3" s="326"/>
    </row>
    <row r="4" spans="1:7" s="568" customFormat="1" ht="12.75">
      <c r="A4" s="883" t="s">
        <v>343</v>
      </c>
      <c r="B4" s="327"/>
      <c r="C4" s="327"/>
      <c r="D4" s="327"/>
      <c r="E4" s="327"/>
      <c r="F4" s="327"/>
      <c r="G4" s="327"/>
    </row>
    <row r="5" spans="1:7" s="568" customFormat="1" ht="12.75">
      <c r="A5" s="884" t="s">
        <v>957</v>
      </c>
      <c r="B5" s="329">
        <f>'Sources and Uses Budget'!C4</f>
        <v>2610000</v>
      </c>
      <c r="C5" s="329">
        <f>'Sources and Uses Budget'!C4</f>
        <v>2610000</v>
      </c>
      <c r="D5" s="329">
        <f>'Sources and Uses Budget'!C4</f>
        <v>2610000</v>
      </c>
      <c r="E5" s="331">
        <f>C5-B5</f>
        <v>0</v>
      </c>
      <c r="F5" s="330"/>
      <c r="G5" s="330"/>
    </row>
    <row r="6" spans="1:7" s="568" customFormat="1" ht="12.75">
      <c r="A6" s="884" t="s">
        <v>958</v>
      </c>
      <c r="B6" s="329">
        <f>'Sources and Uses Budget'!C5</f>
        <v>0</v>
      </c>
      <c r="C6" s="329">
        <f>'Sources and Uses Budget'!C5</f>
        <v>0</v>
      </c>
      <c r="D6" s="329">
        <f>'Sources and Uses Budget'!C5</f>
        <v>0</v>
      </c>
      <c r="E6" s="331">
        <f t="shared" ref="E6:E73" si="0">C6-B6</f>
        <v>0</v>
      </c>
      <c r="F6" s="330"/>
      <c r="G6" s="330"/>
    </row>
    <row r="7" spans="1:7" s="568" customFormat="1" ht="12.75">
      <c r="A7" s="884" t="s">
        <v>344</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959</v>
      </c>
      <c r="B9" s="331">
        <f>SUM(B5:B8)</f>
        <v>2610000</v>
      </c>
      <c r="C9" s="331">
        <f>SUM(C5:C8)</f>
        <v>2610000</v>
      </c>
      <c r="D9" s="331">
        <f>SUM(D5:D8)</f>
        <v>2610000</v>
      </c>
      <c r="E9" s="331">
        <f t="shared" si="0"/>
        <v>0</v>
      </c>
      <c r="F9" s="330"/>
      <c r="G9" s="330"/>
    </row>
    <row r="10" spans="1:7" s="568" customFormat="1" ht="12.75">
      <c r="A10" s="884" t="s">
        <v>586</v>
      </c>
      <c r="B10" s="329">
        <f>'Sources and Uses Budget'!C9</f>
        <v>0</v>
      </c>
      <c r="C10" s="329">
        <f>'Sources and Uses Budget'!C9</f>
        <v>0</v>
      </c>
      <c r="D10" s="329">
        <f>'Sources and Uses Budget'!C9</f>
        <v>0</v>
      </c>
      <c r="E10" s="331">
        <f t="shared" si="0"/>
        <v>0</v>
      </c>
      <c r="F10" s="330"/>
      <c r="G10" s="330"/>
    </row>
    <row r="11" spans="1:7" s="568" customFormat="1" ht="12.75">
      <c r="A11" s="884" t="s">
        <v>960</v>
      </c>
      <c r="B11" s="329">
        <f>'Sources and Uses Budget'!C10</f>
        <v>1500000</v>
      </c>
      <c r="C11" s="329">
        <f>'Sources and Uses Budget'!C10</f>
        <v>1500000</v>
      </c>
      <c r="D11" s="329">
        <f>'Sources and Uses Budget'!C10</f>
        <v>1500000</v>
      </c>
      <c r="E11" s="331">
        <f t="shared" si="0"/>
        <v>0</v>
      </c>
      <c r="F11" s="330"/>
      <c r="G11" s="330"/>
    </row>
    <row r="12" spans="1:7" s="568" customFormat="1" ht="12.75">
      <c r="A12" s="885" t="s">
        <v>587</v>
      </c>
      <c r="B12" s="331">
        <f>SUM(B10:B11)</f>
        <v>1500000</v>
      </c>
      <c r="C12" s="331">
        <f>SUM(C10:C11)</f>
        <v>1500000</v>
      </c>
      <c r="D12" s="331">
        <f>SUM(D10:D11)</f>
        <v>1500000</v>
      </c>
      <c r="E12" s="331">
        <f t="shared" si="0"/>
        <v>0</v>
      </c>
      <c r="F12" s="330"/>
      <c r="G12" s="330"/>
    </row>
    <row r="13" spans="1:7" s="568" customFormat="1" ht="12.75">
      <c r="A13" s="885" t="s">
        <v>712</v>
      </c>
      <c r="B13" s="331">
        <f>SUM(B9+B12)</f>
        <v>4110000</v>
      </c>
      <c r="C13" s="331">
        <f>SUM(C9+C12)</f>
        <v>4110000</v>
      </c>
      <c r="D13" s="331">
        <f>SUM(D9+D12)</f>
        <v>4110000</v>
      </c>
      <c r="E13" s="331">
        <f t="shared" si="0"/>
        <v>0</v>
      </c>
      <c r="F13" s="330"/>
      <c r="G13" s="330"/>
    </row>
    <row r="14" spans="1:7" s="568" customFormat="1" ht="12.75">
      <c r="A14" s="886" t="s">
        <v>1111</v>
      </c>
      <c r="B14" s="329">
        <f>'Sources and Uses Budget'!C13</f>
        <v>0</v>
      </c>
      <c r="C14" s="329">
        <f>'Sources and Uses Budget'!C13</f>
        <v>0</v>
      </c>
      <c r="D14" s="329">
        <f>'Sources and Uses Budget'!C13</f>
        <v>0</v>
      </c>
      <c r="E14" s="331">
        <f t="shared" si="0"/>
        <v>0</v>
      </c>
      <c r="F14" s="330"/>
      <c r="G14" s="330"/>
    </row>
    <row r="15" spans="1:7" s="568" customFormat="1" ht="24">
      <c r="A15" s="884" t="s">
        <v>1142</v>
      </c>
      <c r="B15" s="329">
        <f>'Sources and Uses Budget'!C14</f>
        <v>0</v>
      </c>
      <c r="C15" s="329">
        <f>'Sources and Uses Budget'!C14</f>
        <v>0</v>
      </c>
      <c r="D15" s="329">
        <f>'Sources and Uses Budget'!C14</f>
        <v>0</v>
      </c>
      <c r="E15" s="331">
        <f t="shared" si="0"/>
        <v>0</v>
      </c>
      <c r="F15" s="330"/>
      <c r="G15" s="330"/>
    </row>
    <row r="16" spans="1:7" s="568" customFormat="1" ht="12.75">
      <c r="A16" s="884" t="s">
        <v>1682</v>
      </c>
      <c r="B16" s="329">
        <f>'Sources and Uses Budget'!C15</f>
        <v>0</v>
      </c>
      <c r="C16" s="329">
        <f>'Sources and Uses Budget'!C15</f>
        <v>0</v>
      </c>
      <c r="D16" s="329">
        <f>'Sources and Uses Budget'!C15</f>
        <v>0</v>
      </c>
      <c r="E16" s="331">
        <f t="shared" si="0"/>
        <v>0</v>
      </c>
      <c r="F16" s="330"/>
      <c r="G16" s="330"/>
    </row>
    <row r="17" spans="1:7" s="568" customFormat="1" ht="12.75">
      <c r="A17" s="883" t="s">
        <v>910</v>
      </c>
      <c r="B17" s="327"/>
      <c r="C17" s="327"/>
      <c r="D17" s="327"/>
      <c r="E17" s="327"/>
      <c r="F17" s="327"/>
      <c r="G17" s="327"/>
    </row>
    <row r="18" spans="1:7" s="568" customFormat="1" ht="12.75">
      <c r="A18" s="239" t="s">
        <v>911</v>
      </c>
      <c r="B18" s="329">
        <f>'Sources and Uses Budget'!C17</f>
        <v>0</v>
      </c>
      <c r="C18" s="329">
        <f>'Sources and Uses Budget'!C17</f>
        <v>0</v>
      </c>
      <c r="D18" s="329">
        <f>'Sources and Uses Budget'!C17</f>
        <v>0</v>
      </c>
      <c r="E18" s="331">
        <f t="shared" si="0"/>
        <v>0</v>
      </c>
      <c r="F18" s="330"/>
      <c r="G18" s="330"/>
    </row>
    <row r="19" spans="1:7" s="568" customFormat="1" ht="12.75">
      <c r="A19" s="239" t="s">
        <v>912</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913</v>
      </c>
      <c r="B20" s="329">
        <f>'Sources and Uses Budget'!C19</f>
        <v>0</v>
      </c>
      <c r="C20" s="329">
        <f>'Sources and Uses Budget'!C19</f>
        <v>0</v>
      </c>
      <c r="D20" s="329">
        <f>'Sources and Uses Budget'!C19</f>
        <v>0</v>
      </c>
      <c r="E20" s="331">
        <f t="shared" si="1"/>
        <v>0</v>
      </c>
      <c r="F20" s="330"/>
      <c r="G20" s="330"/>
    </row>
    <row r="21" spans="1:7" s="568" customFormat="1" ht="12.75">
      <c r="A21" s="239" t="s">
        <v>914</v>
      </c>
      <c r="B21" s="329">
        <f>'Sources and Uses Budget'!C20</f>
        <v>0</v>
      </c>
      <c r="C21" s="329">
        <f>'Sources and Uses Budget'!C20</f>
        <v>0</v>
      </c>
      <c r="D21" s="329">
        <f>'Sources and Uses Budget'!C20</f>
        <v>0</v>
      </c>
      <c r="E21" s="331">
        <f t="shared" si="1"/>
        <v>0</v>
      </c>
      <c r="F21" s="330"/>
      <c r="G21" s="330"/>
    </row>
    <row r="22" spans="1:7" s="568" customFormat="1" ht="12.75">
      <c r="A22" s="239" t="s">
        <v>915</v>
      </c>
      <c r="B22" s="329">
        <f>'Sources and Uses Budget'!C21</f>
        <v>0</v>
      </c>
      <c r="C22" s="329">
        <f>'Sources and Uses Budget'!C21</f>
        <v>0</v>
      </c>
      <c r="D22" s="329">
        <f>'Sources and Uses Budget'!C21</f>
        <v>0</v>
      </c>
      <c r="E22" s="331">
        <f t="shared" si="1"/>
        <v>0</v>
      </c>
      <c r="F22" s="330"/>
      <c r="G22" s="330"/>
    </row>
    <row r="23" spans="1:7" s="568" customFormat="1" ht="12.75">
      <c r="A23" s="239" t="s">
        <v>916</v>
      </c>
      <c r="B23" s="329">
        <f>'Sources and Uses Budget'!C22</f>
        <v>0</v>
      </c>
      <c r="C23" s="329">
        <f>'Sources and Uses Budget'!C22</f>
        <v>0</v>
      </c>
      <c r="D23" s="329">
        <f>'Sources and Uses Budget'!C22</f>
        <v>0</v>
      </c>
      <c r="E23" s="331">
        <f t="shared" si="1"/>
        <v>0</v>
      </c>
      <c r="F23" s="330"/>
      <c r="G23" s="330"/>
    </row>
    <row r="24" spans="1:7" s="568" customFormat="1" ht="12.75">
      <c r="A24" s="239" t="s">
        <v>917</v>
      </c>
      <c r="B24" s="329">
        <f>'Sources and Uses Budget'!C23</f>
        <v>0</v>
      </c>
      <c r="C24" s="329">
        <f>'Sources and Uses Budget'!C23</f>
        <v>0</v>
      </c>
      <c r="D24" s="329">
        <f>'Sources and Uses Budget'!C23</f>
        <v>0</v>
      </c>
      <c r="E24" s="331">
        <f t="shared" si="1"/>
        <v>0</v>
      </c>
      <c r="F24" s="330"/>
      <c r="G24" s="330"/>
    </row>
    <row r="25" spans="1:7" s="568" customFormat="1" ht="12.75">
      <c r="A25" s="250" t="s">
        <v>1956</v>
      </c>
      <c r="B25" s="329">
        <f>'Sources and Uses Budget'!C24</f>
        <v>0</v>
      </c>
      <c r="C25" s="329">
        <f>'Sources and Uses Budget'!C24</f>
        <v>0</v>
      </c>
      <c r="D25" s="329">
        <f>'Sources and Uses Budget'!C24</f>
        <v>0</v>
      </c>
      <c r="E25" s="331">
        <f t="shared" si="1"/>
        <v>0</v>
      </c>
      <c r="F25" s="330"/>
      <c r="G25" s="330"/>
    </row>
    <row r="26" spans="1:7" s="568" customFormat="1" ht="12.75">
      <c r="A26" s="250" t="s">
        <v>534</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918</v>
      </c>
      <c r="B28" s="329">
        <f>'Sources and Uses Budget'!C27</f>
        <v>0</v>
      </c>
      <c r="C28" s="329">
        <f>'Sources and Uses Budget'!C27</f>
        <v>0</v>
      </c>
      <c r="D28" s="329">
        <f>'Sources and Uses Budget'!C27</f>
        <v>0</v>
      </c>
      <c r="E28" s="331">
        <f>C28-B28</f>
        <v>0</v>
      </c>
      <c r="F28" s="330"/>
      <c r="G28" s="330"/>
    </row>
    <row r="29" spans="1:7" s="568" customFormat="1" ht="12.75">
      <c r="A29" s="883" t="s">
        <v>919</v>
      </c>
      <c r="B29" s="327"/>
      <c r="C29" s="327"/>
      <c r="D29" s="327"/>
      <c r="E29" s="327"/>
      <c r="F29" s="327"/>
      <c r="G29" s="327"/>
    </row>
    <row r="30" spans="1:7" s="568" customFormat="1" ht="12.75">
      <c r="A30" s="239" t="s">
        <v>911</v>
      </c>
      <c r="B30" s="329">
        <f>'Sources and Uses Budget'!C29</f>
        <v>2409293</v>
      </c>
      <c r="C30" s="329">
        <f>'Sources and Uses Budget'!C29</f>
        <v>2409293</v>
      </c>
      <c r="D30" s="329">
        <f>'Sources and Uses Budget'!C29</f>
        <v>2409293</v>
      </c>
      <c r="E30" s="331">
        <f t="shared" si="0"/>
        <v>0</v>
      </c>
      <c r="F30" s="330"/>
      <c r="G30" s="330"/>
    </row>
    <row r="31" spans="1:7" s="568" customFormat="1" ht="12.75">
      <c r="A31" s="239" t="s">
        <v>912</v>
      </c>
      <c r="B31" s="329">
        <f>'Sources and Uses Budget'!C30</f>
        <v>23231510</v>
      </c>
      <c r="C31" s="329">
        <f>'Sources and Uses Budget'!C30</f>
        <v>23231510</v>
      </c>
      <c r="D31" s="329">
        <f>'Sources and Uses Budget'!C30</f>
        <v>23231510</v>
      </c>
      <c r="E31" s="331">
        <f t="shared" si="0"/>
        <v>0</v>
      </c>
      <c r="F31" s="330"/>
      <c r="G31" s="330"/>
    </row>
    <row r="32" spans="1:7" s="568" customFormat="1" ht="12.75">
      <c r="A32" s="239" t="s">
        <v>913</v>
      </c>
      <c r="B32" s="329">
        <f>'Sources and Uses Budget'!C31</f>
        <v>1055919</v>
      </c>
      <c r="C32" s="329">
        <f>'Sources and Uses Budget'!C31</f>
        <v>1055919</v>
      </c>
      <c r="D32" s="329">
        <f>'Sources and Uses Budget'!C31</f>
        <v>1055919</v>
      </c>
      <c r="E32" s="331">
        <f t="shared" si="0"/>
        <v>0</v>
      </c>
      <c r="F32" s="330"/>
      <c r="G32" s="330"/>
    </row>
    <row r="33" spans="1:7" s="568" customFormat="1" ht="12.75">
      <c r="A33" s="239" t="s">
        <v>914</v>
      </c>
      <c r="B33" s="329">
        <f>'Sources and Uses Budget'!C32</f>
        <v>855906.5</v>
      </c>
      <c r="C33" s="329">
        <f>'Sources and Uses Budget'!C32</f>
        <v>855906.5</v>
      </c>
      <c r="D33" s="329">
        <f>'Sources and Uses Budget'!C32</f>
        <v>855906.5</v>
      </c>
      <c r="E33" s="331">
        <f t="shared" si="0"/>
        <v>0</v>
      </c>
      <c r="F33" s="330"/>
      <c r="G33" s="330"/>
    </row>
    <row r="34" spans="1:7" s="568" customFormat="1" ht="12.75">
      <c r="A34" s="239" t="s">
        <v>915</v>
      </c>
      <c r="B34" s="329">
        <f>'Sources and Uses Budget'!C33</f>
        <v>855906.5</v>
      </c>
      <c r="C34" s="329">
        <f>'Sources and Uses Budget'!C33</f>
        <v>855906.5</v>
      </c>
      <c r="D34" s="329">
        <f>'Sources and Uses Budget'!C33</f>
        <v>855906.5</v>
      </c>
      <c r="E34" s="331">
        <f t="shared" si="0"/>
        <v>0</v>
      </c>
      <c r="F34" s="330"/>
      <c r="G34" s="330"/>
    </row>
    <row r="35" spans="1:7" s="568" customFormat="1" ht="12.75">
      <c r="A35" s="239" t="s">
        <v>916</v>
      </c>
      <c r="B35" s="329">
        <f>'Sources and Uses Budget'!C34</f>
        <v>0</v>
      </c>
      <c r="C35" s="329">
        <f>'Sources and Uses Budget'!C34</f>
        <v>0</v>
      </c>
      <c r="D35" s="329">
        <f>'Sources and Uses Budget'!C34</f>
        <v>0</v>
      </c>
      <c r="E35" s="331">
        <f t="shared" si="0"/>
        <v>0</v>
      </c>
      <c r="F35" s="330"/>
      <c r="G35" s="330"/>
    </row>
    <row r="36" spans="1:7" s="568" customFormat="1" ht="12.75">
      <c r="A36" s="239" t="s">
        <v>917</v>
      </c>
      <c r="B36" s="329">
        <f>'Sources and Uses Budget'!C35</f>
        <v>201402</v>
      </c>
      <c r="C36" s="329">
        <f>'Sources and Uses Budget'!C35</f>
        <v>201402</v>
      </c>
      <c r="D36" s="329">
        <f>'Sources and Uses Budget'!C35</f>
        <v>201402</v>
      </c>
      <c r="E36" s="331">
        <f t="shared" si="0"/>
        <v>0</v>
      </c>
      <c r="F36" s="330"/>
      <c r="G36" s="330"/>
    </row>
    <row r="37" spans="1:7" s="568" customFormat="1" ht="12.75">
      <c r="A37" s="239" t="s">
        <v>1956</v>
      </c>
      <c r="B37" s="329">
        <f>'Sources and Uses Budget'!C36</f>
        <v>0</v>
      </c>
      <c r="C37" s="329">
        <f>'Sources and Uses Budget'!C36</f>
        <v>0</v>
      </c>
      <c r="D37" s="329">
        <f>'Sources and Uses Budget'!C36</f>
        <v>0</v>
      </c>
      <c r="E37" s="331">
        <f t="shared" si="0"/>
        <v>0</v>
      </c>
      <c r="F37" s="330"/>
      <c r="G37" s="330"/>
    </row>
    <row r="38" spans="1:7" s="568" customFormat="1" ht="12.75">
      <c r="A38" s="250" t="s">
        <v>534</v>
      </c>
      <c r="B38" s="329">
        <f>'Sources and Uses Budget'!C37</f>
        <v>0</v>
      </c>
      <c r="C38" s="329">
        <f>'Sources and Uses Budget'!C37</f>
        <v>0</v>
      </c>
      <c r="D38" s="329">
        <f>'Sources and Uses Budget'!C37</f>
        <v>0</v>
      </c>
      <c r="E38" s="331">
        <f>C38-B38</f>
        <v>0</v>
      </c>
      <c r="F38" s="330"/>
      <c r="G38" s="330"/>
    </row>
    <row r="39" spans="1:7" s="568" customFormat="1" ht="12.75">
      <c r="A39" s="887" t="s">
        <v>920</v>
      </c>
      <c r="B39" s="894">
        <f>'Sources and Uses Budget'!C38</f>
        <v>28609937</v>
      </c>
      <c r="C39" s="894">
        <f>'Sources and Uses Budget'!C38</f>
        <v>28609937</v>
      </c>
      <c r="D39" s="894">
        <f>'Sources and Uses Budget'!C38</f>
        <v>28609937</v>
      </c>
      <c r="E39" s="331">
        <f>C39-B39</f>
        <v>0</v>
      </c>
      <c r="F39" s="330"/>
      <c r="G39" s="330"/>
    </row>
    <row r="40" spans="1:7" s="568" customFormat="1" ht="12.75">
      <c r="A40" s="883" t="s">
        <v>921</v>
      </c>
      <c r="B40" s="327"/>
      <c r="C40" s="327"/>
      <c r="D40" s="327"/>
      <c r="E40" s="327"/>
      <c r="F40" s="327"/>
      <c r="G40" s="327"/>
    </row>
    <row r="41" spans="1:7" s="568" customFormat="1" ht="12.75">
      <c r="A41" s="888" t="s">
        <v>922</v>
      </c>
      <c r="B41" s="329">
        <f>'Sources and Uses Budget'!C40</f>
        <v>1000000</v>
      </c>
      <c r="C41" s="329">
        <f>'Sources and Uses Budget'!C40</f>
        <v>1000000</v>
      </c>
      <c r="D41" s="329">
        <f>'Sources and Uses Budget'!C40</f>
        <v>1000000</v>
      </c>
      <c r="E41" s="331">
        <f>C41-B41</f>
        <v>0</v>
      </c>
      <c r="F41" s="330"/>
      <c r="G41" s="330"/>
    </row>
    <row r="42" spans="1:7" s="568" customFormat="1" ht="12.75">
      <c r="A42" s="888" t="s">
        <v>923</v>
      </c>
      <c r="B42" s="329">
        <f>'Sources and Uses Budget'!C41</f>
        <v>0</v>
      </c>
      <c r="C42" s="329">
        <f>'Sources and Uses Budget'!C41</f>
        <v>0</v>
      </c>
      <c r="D42" s="329">
        <f>'Sources and Uses Budget'!C41</f>
        <v>0</v>
      </c>
      <c r="E42" s="331">
        <f>C42-B42</f>
        <v>0</v>
      </c>
      <c r="F42" s="330"/>
      <c r="G42" s="330"/>
    </row>
    <row r="43" spans="1:7" s="568" customFormat="1" ht="12" customHeight="1">
      <c r="A43" s="887" t="s">
        <v>924</v>
      </c>
      <c r="B43" s="894">
        <f>'Sources and Uses Budget'!C42</f>
        <v>1000000</v>
      </c>
      <c r="C43" s="894">
        <f>'Sources and Uses Budget'!C42</f>
        <v>1000000</v>
      </c>
      <c r="D43" s="894">
        <f>'Sources and Uses Budget'!C42</f>
        <v>1000000</v>
      </c>
      <c r="E43" s="331">
        <f>C43-B43</f>
        <v>0</v>
      </c>
      <c r="F43" s="330"/>
      <c r="G43" s="330"/>
    </row>
    <row r="44" spans="1:7" s="568" customFormat="1" ht="12.75">
      <c r="A44" s="887" t="s">
        <v>925</v>
      </c>
      <c r="B44" s="329">
        <f>'Sources and Uses Budget'!C43</f>
        <v>456423</v>
      </c>
      <c r="C44" s="329">
        <f>'Sources and Uses Budget'!C43</f>
        <v>456423</v>
      </c>
      <c r="D44" s="329">
        <f>'Sources and Uses Budget'!C43</f>
        <v>456423</v>
      </c>
      <c r="E44" s="331">
        <f>C44-B44</f>
        <v>0</v>
      </c>
      <c r="F44" s="330"/>
      <c r="G44" s="330"/>
    </row>
    <row r="45" spans="1:7" s="568" customFormat="1" ht="12.75">
      <c r="A45" s="235" t="s">
        <v>926</v>
      </c>
      <c r="B45" s="327"/>
      <c r="C45" s="327"/>
      <c r="D45" s="327"/>
      <c r="E45" s="327"/>
      <c r="F45" s="327"/>
      <c r="G45" s="327"/>
    </row>
    <row r="46" spans="1:7" s="568" customFormat="1" ht="12" customHeight="1">
      <c r="A46" s="239" t="s">
        <v>927</v>
      </c>
      <c r="B46" s="329">
        <f>'Sources and Uses Budget'!C45</f>
        <v>1982248</v>
      </c>
      <c r="C46" s="329">
        <f>'Sources and Uses Budget'!C45</f>
        <v>1982248</v>
      </c>
      <c r="D46" s="329">
        <f>'Sources and Uses Budget'!C45</f>
        <v>1982248</v>
      </c>
      <c r="E46" s="331">
        <f t="shared" si="0"/>
        <v>0</v>
      </c>
      <c r="F46" s="330"/>
      <c r="G46" s="330"/>
    </row>
    <row r="47" spans="1:7" s="568" customFormat="1" ht="12.75">
      <c r="A47" s="239" t="s">
        <v>928</v>
      </c>
      <c r="B47" s="329">
        <f>'Sources and Uses Budget'!C46</f>
        <v>231321</v>
      </c>
      <c r="C47" s="329">
        <f>'Sources and Uses Budget'!C46</f>
        <v>231321</v>
      </c>
      <c r="D47" s="329">
        <f>'Sources and Uses Budget'!C46</f>
        <v>231321</v>
      </c>
      <c r="E47" s="331">
        <f t="shared" si="0"/>
        <v>0</v>
      </c>
      <c r="F47" s="330"/>
      <c r="G47" s="330"/>
    </row>
    <row r="48" spans="1:7" s="568" customFormat="1" ht="12.75">
      <c r="A48" s="239" t="s">
        <v>929</v>
      </c>
      <c r="B48" s="329">
        <f>'Sources and Uses Budget'!C47</f>
        <v>0</v>
      </c>
      <c r="C48" s="329">
        <f>'Sources and Uses Budget'!C47</f>
        <v>0</v>
      </c>
      <c r="D48" s="329">
        <f>'Sources and Uses Budget'!C47</f>
        <v>0</v>
      </c>
      <c r="E48" s="331">
        <f t="shared" si="0"/>
        <v>0</v>
      </c>
      <c r="F48" s="330"/>
      <c r="G48" s="330"/>
    </row>
    <row r="49" spans="1:7" s="568" customFormat="1" ht="12.75">
      <c r="A49" s="239" t="s">
        <v>930</v>
      </c>
      <c r="B49" s="329">
        <f>'Sources and Uses Budget'!C48</f>
        <v>132095</v>
      </c>
      <c r="C49" s="329">
        <f>'Sources and Uses Budget'!C48</f>
        <v>132095</v>
      </c>
      <c r="D49" s="329">
        <f>'Sources and Uses Budget'!C48</f>
        <v>132095</v>
      </c>
      <c r="E49" s="331">
        <f t="shared" si="0"/>
        <v>0</v>
      </c>
      <c r="F49" s="330"/>
      <c r="G49" s="330"/>
    </row>
    <row r="50" spans="1:7" s="568" customFormat="1" ht="12.75">
      <c r="A50" s="239" t="s">
        <v>933</v>
      </c>
      <c r="B50" s="329">
        <f>'Sources and Uses Budget'!C49</f>
        <v>25000</v>
      </c>
      <c r="C50" s="329">
        <f>'Sources and Uses Budget'!C49</f>
        <v>25000</v>
      </c>
      <c r="D50" s="329">
        <f>'Sources and Uses Budget'!C49</f>
        <v>25000</v>
      </c>
      <c r="E50" s="331">
        <f t="shared" si="0"/>
        <v>0</v>
      </c>
      <c r="F50" s="330"/>
      <c r="G50" s="330"/>
    </row>
    <row r="51" spans="1:7" s="568" customFormat="1" ht="12.75">
      <c r="A51" s="239" t="s">
        <v>931</v>
      </c>
      <c r="B51" s="329">
        <f>'Sources and Uses Budget'!C50</f>
        <v>10000</v>
      </c>
      <c r="C51" s="329">
        <f>'Sources and Uses Budget'!C50</f>
        <v>10000</v>
      </c>
      <c r="D51" s="329">
        <f>'Sources and Uses Budget'!C50</f>
        <v>10000</v>
      </c>
      <c r="E51" s="331">
        <f t="shared" si="0"/>
        <v>0</v>
      </c>
      <c r="F51" s="330"/>
      <c r="G51" s="330"/>
    </row>
    <row r="52" spans="1:7" s="569" customFormat="1" ht="12.75">
      <c r="A52" s="239" t="s">
        <v>932</v>
      </c>
      <c r="B52" s="329">
        <f>'Sources and Uses Budget'!C51</f>
        <v>421000</v>
      </c>
      <c r="C52" s="329">
        <f>'Sources and Uses Budget'!C51</f>
        <v>421000</v>
      </c>
      <c r="D52" s="329">
        <f>'Sources and Uses Budget'!C51</f>
        <v>421000</v>
      </c>
      <c r="E52" s="331">
        <f t="shared" si="0"/>
        <v>0</v>
      </c>
      <c r="F52" s="330"/>
      <c r="G52" s="330"/>
    </row>
    <row r="53" spans="1:7" s="568" customFormat="1" ht="12.75">
      <c r="A53" s="246" t="s">
        <v>534</v>
      </c>
      <c r="B53" s="329">
        <f>'Sources and Uses Budget'!C52</f>
        <v>30000</v>
      </c>
      <c r="C53" s="329">
        <f>'Sources and Uses Budget'!C52</f>
        <v>30000</v>
      </c>
      <c r="D53" s="329">
        <f>'Sources and Uses Budget'!C52</f>
        <v>30000</v>
      </c>
      <c r="E53" s="331">
        <f t="shared" si="0"/>
        <v>0</v>
      </c>
      <c r="F53" s="330"/>
      <c r="G53" s="330"/>
    </row>
    <row r="54" spans="1:7" s="568" customFormat="1" ht="12.75">
      <c r="A54" s="243" t="s">
        <v>934</v>
      </c>
      <c r="B54" s="894">
        <f>'Sources and Uses Budget'!C53</f>
        <v>2831664</v>
      </c>
      <c r="C54" s="894">
        <f>'Sources and Uses Budget'!C53</f>
        <v>2831664</v>
      </c>
      <c r="D54" s="894">
        <f>'Sources and Uses Budget'!C53</f>
        <v>2831664</v>
      </c>
      <c r="E54" s="331">
        <f t="shared" si="0"/>
        <v>0</v>
      </c>
      <c r="F54" s="330"/>
      <c r="G54" s="330"/>
    </row>
    <row r="55" spans="1:7" s="568" customFormat="1" ht="12" customHeight="1">
      <c r="A55" s="883" t="s">
        <v>684</v>
      </c>
      <c r="B55" s="327"/>
      <c r="C55" s="327"/>
      <c r="D55" s="327"/>
      <c r="E55" s="327"/>
      <c r="F55" s="327"/>
      <c r="G55" s="327"/>
    </row>
    <row r="56" spans="1:7" s="568" customFormat="1" ht="12.75">
      <c r="A56" s="888" t="s">
        <v>935</v>
      </c>
      <c r="B56" s="329">
        <f>'Sources and Uses Budget'!C55</f>
        <v>34150</v>
      </c>
      <c r="C56" s="329">
        <f>'Sources and Uses Budget'!C55</f>
        <v>34150</v>
      </c>
      <c r="D56" s="329">
        <f>'Sources and Uses Budget'!C55</f>
        <v>34150</v>
      </c>
      <c r="E56" s="331">
        <f t="shared" si="0"/>
        <v>0</v>
      </c>
      <c r="F56" s="330"/>
      <c r="G56" s="330"/>
    </row>
    <row r="57" spans="1:7" s="568" customFormat="1" ht="12.75">
      <c r="A57" s="888" t="s">
        <v>929</v>
      </c>
      <c r="B57" s="329">
        <f>'Sources and Uses Budget'!C56</f>
        <v>0</v>
      </c>
      <c r="C57" s="329">
        <f>'Sources and Uses Budget'!C56</f>
        <v>0</v>
      </c>
      <c r="D57" s="329">
        <f>'Sources and Uses Budget'!C56</f>
        <v>0</v>
      </c>
      <c r="E57" s="331">
        <f t="shared" si="0"/>
        <v>0</v>
      </c>
      <c r="F57" s="330"/>
      <c r="G57" s="330"/>
    </row>
    <row r="58" spans="1:7" s="568" customFormat="1" ht="12.75">
      <c r="A58" s="888" t="s">
        <v>933</v>
      </c>
      <c r="B58" s="329">
        <f>'Sources and Uses Budget'!C57</f>
        <v>25000</v>
      </c>
      <c r="C58" s="329">
        <f>'Sources and Uses Budget'!C57</f>
        <v>25000</v>
      </c>
      <c r="D58" s="329">
        <f>'Sources and Uses Budget'!C57</f>
        <v>25000</v>
      </c>
      <c r="E58" s="331">
        <f t="shared" si="0"/>
        <v>0</v>
      </c>
      <c r="F58" s="330"/>
      <c r="G58" s="330"/>
    </row>
    <row r="59" spans="1:7" s="568" customFormat="1" ht="12.75">
      <c r="A59" s="888" t="s">
        <v>931</v>
      </c>
      <c r="B59" s="329">
        <f>'Sources and Uses Budget'!C58</f>
        <v>0</v>
      </c>
      <c r="C59" s="329">
        <f>'Sources and Uses Budget'!C58</f>
        <v>0</v>
      </c>
      <c r="D59" s="329">
        <f>'Sources and Uses Budget'!C58</f>
        <v>0</v>
      </c>
      <c r="E59" s="331">
        <f t="shared" si="0"/>
        <v>0</v>
      </c>
      <c r="F59" s="330"/>
      <c r="G59" s="330"/>
    </row>
    <row r="60" spans="1:7" s="568" customFormat="1" ht="12.75">
      <c r="A60" s="888" t="s">
        <v>932</v>
      </c>
      <c r="B60" s="329">
        <f>'Sources and Uses Budget'!C59</f>
        <v>0</v>
      </c>
      <c r="C60" s="329">
        <f>'Sources and Uses Budget'!C59</f>
        <v>0</v>
      </c>
      <c r="D60" s="329">
        <f>'Sources and Uses Budget'!C59</f>
        <v>0</v>
      </c>
      <c r="E60" s="331">
        <f t="shared" si="0"/>
        <v>0</v>
      </c>
      <c r="F60" s="330"/>
      <c r="G60" s="330"/>
    </row>
    <row r="61" spans="1:7" s="568" customFormat="1" ht="14.1" customHeight="1">
      <c r="A61" s="889" t="s">
        <v>534</v>
      </c>
      <c r="B61" s="329">
        <f>'Sources and Uses Budget'!C60</f>
        <v>40000</v>
      </c>
      <c r="C61" s="329">
        <f>'Sources and Uses Budget'!C60</f>
        <v>40000</v>
      </c>
      <c r="D61" s="329">
        <f>'Sources and Uses Budget'!C60</f>
        <v>40000</v>
      </c>
      <c r="E61" s="331">
        <f t="shared" si="0"/>
        <v>0</v>
      </c>
      <c r="F61" s="330"/>
      <c r="G61" s="330"/>
    </row>
    <row r="62" spans="1:7" s="568" customFormat="1" ht="12.75">
      <c r="A62" s="887" t="s">
        <v>501</v>
      </c>
      <c r="B62" s="894">
        <f>'Sources and Uses Budget'!C61</f>
        <v>99150</v>
      </c>
      <c r="C62" s="894">
        <f>'Sources and Uses Budget'!C61</f>
        <v>99150</v>
      </c>
      <c r="D62" s="894">
        <f>'Sources and Uses Budget'!C61</f>
        <v>99150</v>
      </c>
      <c r="E62" s="331">
        <f t="shared" si="0"/>
        <v>0</v>
      </c>
      <c r="F62" s="330"/>
      <c r="G62" s="330"/>
    </row>
    <row r="63" spans="1:7" s="568" customFormat="1" ht="12.75">
      <c r="A63" s="890" t="s">
        <v>502</v>
      </c>
      <c r="B63" s="894">
        <f>'Sources and Uses Budget'!C62</f>
        <v>37107174</v>
      </c>
      <c r="C63" s="894">
        <f>'Sources and Uses Budget'!C62</f>
        <v>37107174</v>
      </c>
      <c r="D63" s="894">
        <f>'Sources and Uses Budget'!C62</f>
        <v>37107174</v>
      </c>
      <c r="E63" s="331">
        <f t="shared" si="0"/>
        <v>0</v>
      </c>
      <c r="F63" s="330"/>
      <c r="G63" s="330"/>
    </row>
    <row r="64" spans="1:7" s="568" customFormat="1" ht="24">
      <c r="A64" s="235" t="s">
        <v>1957</v>
      </c>
      <c r="B64" s="327"/>
      <c r="C64" s="327"/>
      <c r="D64" s="327"/>
      <c r="E64" s="327"/>
      <c r="F64" s="327"/>
      <c r="G64" s="327"/>
    </row>
    <row r="65" spans="1:7" s="568" customFormat="1" ht="12.75">
      <c r="A65" s="239" t="s">
        <v>284</v>
      </c>
      <c r="B65" s="329">
        <f>'Sources and Uses Budget'!C64</f>
        <v>30000</v>
      </c>
      <c r="C65" s="329">
        <f>'Sources and Uses Budget'!C64</f>
        <v>30000</v>
      </c>
      <c r="D65" s="329">
        <f>'Sources and Uses Budget'!C64</f>
        <v>30000</v>
      </c>
      <c r="E65" s="331">
        <f t="shared" si="0"/>
        <v>0</v>
      </c>
      <c r="F65" s="330"/>
      <c r="G65" s="330"/>
    </row>
    <row r="66" spans="1:7" s="568" customFormat="1" ht="24">
      <c r="A66" s="239" t="s">
        <v>1958</v>
      </c>
      <c r="B66" s="329">
        <f>'Sources and Uses Budget'!C65</f>
        <v>0</v>
      </c>
      <c r="C66" s="329">
        <f>'Sources and Uses Budget'!C65</f>
        <v>0</v>
      </c>
      <c r="D66" s="329">
        <f>'Sources and Uses Budget'!C65</f>
        <v>0</v>
      </c>
      <c r="E66" s="331">
        <f t="shared" si="0"/>
        <v>0</v>
      </c>
      <c r="F66" s="330"/>
      <c r="G66" s="330"/>
    </row>
    <row r="67" spans="1:7" s="568" customFormat="1" ht="24">
      <c r="A67" s="239" t="s">
        <v>1959</v>
      </c>
      <c r="B67" s="329">
        <f>'Sources and Uses Budget'!C66</f>
        <v>0</v>
      </c>
      <c r="C67" s="329">
        <f>'Sources and Uses Budget'!C66</f>
        <v>0</v>
      </c>
      <c r="D67" s="329">
        <f>'Sources and Uses Budget'!C66</f>
        <v>0</v>
      </c>
      <c r="E67" s="331">
        <f t="shared" si="0"/>
        <v>0</v>
      </c>
      <c r="F67" s="330"/>
      <c r="G67" s="330"/>
    </row>
    <row r="68" spans="1:7" s="568" customFormat="1" ht="12.75">
      <c r="A68" s="239" t="s">
        <v>1960</v>
      </c>
      <c r="B68" s="329">
        <f>'Sources and Uses Budget'!C67</f>
        <v>0</v>
      </c>
      <c r="C68" s="329">
        <f>'Sources and Uses Budget'!C67</f>
        <v>0</v>
      </c>
      <c r="D68" s="329">
        <f>'Sources and Uses Budget'!C67</f>
        <v>0</v>
      </c>
      <c r="E68" s="331">
        <f t="shared" si="0"/>
        <v>0</v>
      </c>
      <c r="F68" s="330"/>
      <c r="G68" s="330"/>
    </row>
    <row r="69" spans="1:7" s="568" customFormat="1" ht="12.75">
      <c r="A69" s="250" t="s">
        <v>2018</v>
      </c>
      <c r="B69" s="329">
        <f>'Sources and Uses Budget'!C68</f>
        <v>40000</v>
      </c>
      <c r="C69" s="329">
        <f>'Sources and Uses Budget'!C68</f>
        <v>40000</v>
      </c>
      <c r="D69" s="329">
        <f>'Sources and Uses Budget'!C68</f>
        <v>40000</v>
      </c>
      <c r="E69" s="331">
        <f t="shared" si="0"/>
        <v>0</v>
      </c>
      <c r="F69" s="330"/>
      <c r="G69" s="330"/>
    </row>
    <row r="70" spans="1:7" s="568" customFormat="1" ht="12.75">
      <c r="A70" s="243" t="s">
        <v>1961</v>
      </c>
      <c r="B70" s="894">
        <f>'Sources and Uses Budget'!C69</f>
        <v>70000</v>
      </c>
      <c r="C70" s="894">
        <f>'Sources and Uses Budget'!C69</f>
        <v>70000</v>
      </c>
      <c r="D70" s="894">
        <f>'Sources and Uses Budget'!C69</f>
        <v>70000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200000</v>
      </c>
      <c r="C72" s="329">
        <f>'Sources and Uses Budget'!C71</f>
        <v>200000</v>
      </c>
      <c r="D72" s="329">
        <f>'Sources and Uses Budget'!C71</f>
        <v>200000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1240</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202278</v>
      </c>
      <c r="C75" s="329">
        <f>'Sources and Uses Budget'!C74</f>
        <v>202278</v>
      </c>
      <c r="D75" s="329">
        <f>'Sources and Uses Budget'!C74</f>
        <v>202278</v>
      </c>
      <c r="E75" s="331">
        <f>C75-B75</f>
        <v>0</v>
      </c>
      <c r="F75" s="330"/>
      <c r="G75" s="330"/>
    </row>
    <row r="76" spans="1:7" s="568" customFormat="1" ht="12.75">
      <c r="A76" s="892" t="s">
        <v>534</v>
      </c>
      <c r="B76" s="329">
        <f>'Sources and Uses Budget'!C75</f>
        <v>44595</v>
      </c>
      <c r="C76" s="329">
        <f>'Sources and Uses Budget'!C75</f>
        <v>44595</v>
      </c>
      <c r="D76" s="329">
        <f>'Sources and Uses Budget'!C75</f>
        <v>44595</v>
      </c>
      <c r="E76" s="331">
        <f>C76-B76</f>
        <v>0</v>
      </c>
      <c r="F76" s="330"/>
      <c r="G76" s="330"/>
    </row>
    <row r="77" spans="1:7" s="568" customFormat="1" ht="12.75">
      <c r="A77" s="887" t="s">
        <v>289</v>
      </c>
      <c r="B77" s="894">
        <f>'Sources and Uses Budget'!C76</f>
        <v>446873</v>
      </c>
      <c r="C77" s="894">
        <f>'Sources and Uses Budget'!C76</f>
        <v>446873</v>
      </c>
      <c r="D77" s="894">
        <f>'Sources and Uses Budget'!C76</f>
        <v>446873</v>
      </c>
      <c r="E77" s="331">
        <f>C77-B77</f>
        <v>0</v>
      </c>
      <c r="F77" s="330"/>
      <c r="G77" s="330"/>
    </row>
    <row r="78" spans="1:7" s="568" customFormat="1" ht="12.75">
      <c r="A78" s="883" t="s">
        <v>1745</v>
      </c>
      <c r="B78" s="327"/>
      <c r="C78" s="327"/>
      <c r="D78" s="327"/>
      <c r="E78" s="327"/>
      <c r="F78" s="327"/>
      <c r="G78" s="327"/>
    </row>
    <row r="79" spans="1:7" s="568" customFormat="1" ht="14.1" customHeight="1">
      <c r="A79" s="888" t="s">
        <v>1743</v>
      </c>
      <c r="B79" s="329">
        <f>'Sources and Uses Budget'!C78</f>
        <v>1512102</v>
      </c>
      <c r="C79" s="329">
        <f>'Sources and Uses Budget'!C78</f>
        <v>1512102</v>
      </c>
      <c r="D79" s="329">
        <f>'Sources and Uses Budget'!C78</f>
        <v>1512102</v>
      </c>
      <c r="E79" s="331">
        <f t="shared" ref="E79:E105" si="2">C79-B79</f>
        <v>0</v>
      </c>
      <c r="F79" s="330"/>
      <c r="G79" s="330"/>
    </row>
    <row r="80" spans="1:7" s="568" customFormat="1" ht="12.75">
      <c r="A80" s="888" t="s">
        <v>539</v>
      </c>
      <c r="B80" s="329">
        <f>'Sources and Uses Budget'!C79</f>
        <v>300000</v>
      </c>
      <c r="C80" s="329">
        <f>'Sources and Uses Budget'!C79</f>
        <v>300000</v>
      </c>
      <c r="D80" s="329">
        <f>'Sources and Uses Budget'!C79</f>
        <v>300000</v>
      </c>
      <c r="E80" s="331">
        <f t="shared" si="2"/>
        <v>0</v>
      </c>
      <c r="F80" s="330"/>
      <c r="G80" s="330"/>
    </row>
    <row r="81" spans="1:7" s="568" customFormat="1" ht="12.75">
      <c r="A81" s="887" t="s">
        <v>1744</v>
      </c>
      <c r="B81" s="894">
        <f>'Sources and Uses Budget'!C80</f>
        <v>1812102</v>
      </c>
      <c r="C81" s="894">
        <f>'Sources and Uses Budget'!C80</f>
        <v>1812102</v>
      </c>
      <c r="D81" s="894">
        <f>'Sources and Uses Budget'!C80</f>
        <v>1812102</v>
      </c>
      <c r="E81" s="331">
        <f t="shared" si="2"/>
        <v>0</v>
      </c>
      <c r="F81" s="330"/>
      <c r="G81" s="330"/>
    </row>
    <row r="82" spans="1:7" s="568" customFormat="1" ht="12.75">
      <c r="A82" s="883" t="s">
        <v>516</v>
      </c>
      <c r="B82" s="327"/>
      <c r="C82" s="327"/>
      <c r="D82" s="327"/>
      <c r="E82" s="327"/>
      <c r="F82" s="327"/>
      <c r="G82" s="327"/>
    </row>
    <row r="83" spans="1:7" s="568" customFormat="1" ht="12.75">
      <c r="A83" s="239" t="s">
        <v>2117</v>
      </c>
      <c r="B83" s="329">
        <f>'Sources and Uses Budget'!C82</f>
        <v>143100</v>
      </c>
      <c r="C83" s="329">
        <f>'Sources and Uses Budget'!C82</f>
        <v>143100</v>
      </c>
      <c r="D83" s="329">
        <f>'Sources and Uses Budget'!C82</f>
        <v>143100</v>
      </c>
      <c r="E83" s="331">
        <f t="shared" si="2"/>
        <v>0</v>
      </c>
      <c r="F83" s="330"/>
      <c r="G83" s="330"/>
    </row>
    <row r="84" spans="1:7" s="568" customFormat="1" ht="12.75">
      <c r="A84" s="239" t="s">
        <v>517</v>
      </c>
      <c r="B84" s="329">
        <f>'Sources and Uses Budget'!C83</f>
        <v>300000</v>
      </c>
      <c r="C84" s="329">
        <f>'Sources and Uses Budget'!C83</f>
        <v>300000</v>
      </c>
      <c r="D84" s="329">
        <f>'Sources and Uses Budget'!C83</f>
        <v>300000</v>
      </c>
      <c r="E84" s="331">
        <f t="shared" si="2"/>
        <v>0</v>
      </c>
      <c r="F84" s="330"/>
      <c r="G84" s="330"/>
    </row>
    <row r="85" spans="1:7" s="568" customFormat="1" ht="12.75">
      <c r="A85" s="239" t="s">
        <v>518</v>
      </c>
      <c r="B85" s="329">
        <f>'Sources and Uses Budget'!C84</f>
        <v>1627184</v>
      </c>
      <c r="C85" s="329">
        <f>'Sources and Uses Budget'!C84</f>
        <v>1627184</v>
      </c>
      <c r="D85" s="329">
        <f>'Sources and Uses Budget'!C84</f>
        <v>1627184</v>
      </c>
      <c r="E85" s="331">
        <f t="shared" si="2"/>
        <v>0</v>
      </c>
      <c r="F85" s="330"/>
      <c r="G85" s="330"/>
    </row>
    <row r="86" spans="1:7" s="568" customFormat="1" ht="12.75">
      <c r="A86" s="239" t="s">
        <v>519</v>
      </c>
      <c r="B86" s="329">
        <f>'Sources and Uses Budget'!C85</f>
        <v>0</v>
      </c>
      <c r="C86" s="329">
        <f>'Sources and Uses Budget'!C85</f>
        <v>0</v>
      </c>
      <c r="D86" s="329">
        <f>'Sources and Uses Budget'!C85</f>
        <v>0</v>
      </c>
      <c r="E86" s="331">
        <f t="shared" si="2"/>
        <v>0</v>
      </c>
      <c r="F86" s="330"/>
      <c r="G86" s="330"/>
    </row>
    <row r="87" spans="1:7" s="568" customFormat="1" ht="12.75">
      <c r="A87" s="239" t="s">
        <v>520</v>
      </c>
      <c r="B87" s="329">
        <f>'Sources and Uses Budget'!C86</f>
        <v>0</v>
      </c>
      <c r="C87" s="329">
        <f>'Sources and Uses Budget'!C86</f>
        <v>0</v>
      </c>
      <c r="D87" s="329">
        <f>'Sources and Uses Budget'!C86</f>
        <v>0</v>
      </c>
      <c r="E87" s="331">
        <f t="shared" si="2"/>
        <v>0</v>
      </c>
      <c r="F87" s="330"/>
      <c r="G87" s="330"/>
    </row>
    <row r="88" spans="1:7" s="568" customFormat="1" ht="12.75">
      <c r="A88" s="239" t="s">
        <v>521</v>
      </c>
      <c r="B88" s="329">
        <f>'Sources and Uses Budget'!C87</f>
        <v>70375</v>
      </c>
      <c r="C88" s="329">
        <f>'Sources and Uses Budget'!C87</f>
        <v>70375</v>
      </c>
      <c r="D88" s="329">
        <f>'Sources and Uses Budget'!C87</f>
        <v>70375</v>
      </c>
      <c r="E88" s="331">
        <f t="shared" si="2"/>
        <v>0</v>
      </c>
      <c r="F88" s="330"/>
      <c r="G88" s="330"/>
    </row>
    <row r="89" spans="1:7" s="568" customFormat="1" ht="12.75">
      <c r="A89" s="239" t="s">
        <v>522</v>
      </c>
      <c r="B89" s="329">
        <f>'Sources and Uses Budget'!C88</f>
        <v>50000</v>
      </c>
      <c r="C89" s="329">
        <f>'Sources and Uses Budget'!C88</f>
        <v>50000</v>
      </c>
      <c r="D89" s="329">
        <f>'Sources and Uses Budget'!C88</f>
        <v>50000</v>
      </c>
      <c r="E89" s="331">
        <f t="shared" si="2"/>
        <v>0</v>
      </c>
      <c r="F89" s="330"/>
      <c r="G89" s="330"/>
    </row>
    <row r="90" spans="1:7" s="568" customFormat="1" ht="12.75">
      <c r="A90" s="239" t="s">
        <v>523</v>
      </c>
      <c r="B90" s="329">
        <f>'Sources and Uses Budget'!C89</f>
        <v>10000</v>
      </c>
      <c r="C90" s="329">
        <f>'Sources and Uses Budget'!C89</f>
        <v>10000</v>
      </c>
      <c r="D90" s="329">
        <f>'Sources and Uses Budget'!C89</f>
        <v>10000</v>
      </c>
      <c r="E90" s="331">
        <f t="shared" si="2"/>
        <v>0</v>
      </c>
      <c r="F90" s="330"/>
      <c r="G90" s="330"/>
    </row>
    <row r="91" spans="1:7" s="568" customFormat="1" ht="12.75">
      <c r="A91" s="250" t="s">
        <v>1316</v>
      </c>
      <c r="B91" s="329">
        <f>'Sources and Uses Budget'!C90</f>
        <v>0</v>
      </c>
      <c r="C91" s="329">
        <f>'Sources and Uses Budget'!C90</f>
        <v>0</v>
      </c>
      <c r="D91" s="329">
        <f>'Sources and Uses Budget'!C90</f>
        <v>0</v>
      </c>
      <c r="E91" s="331">
        <f t="shared" si="2"/>
        <v>0</v>
      </c>
      <c r="F91" s="330"/>
      <c r="G91" s="330"/>
    </row>
    <row r="92" spans="1:7" s="568" customFormat="1" ht="12.75">
      <c r="A92" s="250" t="s">
        <v>1742</v>
      </c>
      <c r="B92" s="329">
        <f>'Sources and Uses Budget'!C91</f>
        <v>10000</v>
      </c>
      <c r="C92" s="329">
        <f>'Sources and Uses Budget'!C91</f>
        <v>10000</v>
      </c>
      <c r="D92" s="329">
        <f>'Sources and Uses Budget'!C91</f>
        <v>10000</v>
      </c>
      <c r="E92" s="331">
        <f t="shared" si="2"/>
        <v>0</v>
      </c>
      <c r="F92" s="330"/>
      <c r="G92" s="330"/>
    </row>
    <row r="93" spans="1:7" s="568" customFormat="1" ht="12.75">
      <c r="A93" s="246" t="s">
        <v>534</v>
      </c>
      <c r="B93" s="329">
        <f>'Sources and Uses Budget'!C92</f>
        <v>0</v>
      </c>
      <c r="C93" s="329">
        <f>'Sources and Uses Budget'!C92</f>
        <v>0</v>
      </c>
      <c r="D93" s="329">
        <f>'Sources and Uses Budget'!C92</f>
        <v>0</v>
      </c>
      <c r="E93" s="331">
        <f t="shared" si="2"/>
        <v>0</v>
      </c>
      <c r="F93" s="330"/>
      <c r="G93" s="330"/>
    </row>
    <row r="94" spans="1:7" s="568" customFormat="1" ht="12.75">
      <c r="A94" s="246" t="s">
        <v>534</v>
      </c>
      <c r="B94" s="329">
        <f>'Sources and Uses Budget'!C93</f>
        <v>0</v>
      </c>
      <c r="C94" s="329">
        <f>'Sources and Uses Budget'!C93</f>
        <v>0</v>
      </c>
      <c r="D94" s="329">
        <f>'Sources and Uses Budget'!C93</f>
        <v>0</v>
      </c>
      <c r="E94" s="331">
        <f t="shared" si="2"/>
        <v>0</v>
      </c>
      <c r="F94" s="330"/>
      <c r="G94" s="330"/>
    </row>
    <row r="95" spans="1:7" s="568" customFormat="1" ht="12.75">
      <c r="A95" s="246" t="s">
        <v>534</v>
      </c>
      <c r="B95" s="329">
        <f>'Sources and Uses Budget'!C94</f>
        <v>0</v>
      </c>
      <c r="C95" s="329">
        <f>'Sources and Uses Budget'!C94</f>
        <v>0</v>
      </c>
      <c r="D95" s="329">
        <f>'Sources and Uses Budget'!C94</f>
        <v>0</v>
      </c>
      <c r="E95" s="331">
        <f t="shared" si="2"/>
        <v>0</v>
      </c>
      <c r="F95" s="330"/>
      <c r="G95" s="330"/>
    </row>
    <row r="96" spans="1:7" s="568" customFormat="1" ht="12.75">
      <c r="A96" s="243" t="s">
        <v>524</v>
      </c>
      <c r="B96" s="894">
        <f>'Sources and Uses Budget'!C95</f>
        <v>2210659</v>
      </c>
      <c r="C96" s="894">
        <f>'Sources and Uses Budget'!C95</f>
        <v>2210659</v>
      </c>
      <c r="D96" s="894">
        <f>'Sources and Uses Budget'!C95</f>
        <v>2210659</v>
      </c>
      <c r="E96" s="331">
        <f t="shared" si="2"/>
        <v>0</v>
      </c>
      <c r="F96" s="330"/>
      <c r="G96" s="330"/>
    </row>
    <row r="97" spans="1:7" s="568" customFormat="1" ht="12.75">
      <c r="A97" s="243" t="s">
        <v>525</v>
      </c>
      <c r="B97" s="894">
        <f>'Sources and Uses Budget'!C96</f>
        <v>41646808</v>
      </c>
      <c r="C97" s="894">
        <f>'Sources and Uses Budget'!C96</f>
        <v>41646808</v>
      </c>
      <c r="D97" s="894">
        <f>'Sources and Uses Budget'!C96</f>
        <v>41646808</v>
      </c>
      <c r="E97" s="331">
        <f t="shared" si="2"/>
        <v>0</v>
      </c>
      <c r="F97" s="330"/>
      <c r="G97" s="330"/>
    </row>
    <row r="98" spans="1:7" s="568" customFormat="1" ht="12.75">
      <c r="A98" s="883" t="s">
        <v>526</v>
      </c>
      <c r="B98" s="327"/>
      <c r="C98" s="327"/>
      <c r="D98" s="327"/>
      <c r="E98" s="327"/>
      <c r="F98" s="327"/>
      <c r="G98" s="327"/>
    </row>
    <row r="99" spans="1:7" s="568" customFormat="1" ht="12.75">
      <c r="A99" s="239" t="s">
        <v>527</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2016</v>
      </c>
      <c r="B100" s="329">
        <f>'Sources and Uses Budget'!C99</f>
        <v>0</v>
      </c>
      <c r="C100" s="329">
        <f>'Sources and Uses Budget'!C99</f>
        <v>0</v>
      </c>
      <c r="D100" s="329">
        <f>'Sources and Uses Budget'!C99</f>
        <v>0</v>
      </c>
      <c r="E100" s="331">
        <f t="shared" si="2"/>
        <v>0</v>
      </c>
      <c r="F100" s="330"/>
      <c r="G100" s="330"/>
    </row>
    <row r="101" spans="1:7" s="568" customFormat="1" ht="12.75">
      <c r="A101" s="239" t="s">
        <v>528</v>
      </c>
      <c r="B101" s="329">
        <f>'Sources and Uses Budget'!C100</f>
        <v>0</v>
      </c>
      <c r="C101" s="329">
        <f>'Sources and Uses Budget'!C100</f>
        <v>0</v>
      </c>
      <c r="D101" s="329">
        <f>'Sources and Uses Budget'!C100</f>
        <v>0</v>
      </c>
      <c r="E101" s="331">
        <f t="shared" si="2"/>
        <v>0</v>
      </c>
      <c r="F101" s="330"/>
      <c r="G101" s="330"/>
    </row>
    <row r="102" spans="1:7" s="568" customFormat="1" ht="12.75">
      <c r="A102" s="239" t="s">
        <v>2017</v>
      </c>
      <c r="B102" s="329">
        <f>'Sources and Uses Budget'!C101</f>
        <v>0</v>
      </c>
      <c r="C102" s="329">
        <f>'Sources and Uses Budget'!C101</f>
        <v>0</v>
      </c>
      <c r="D102" s="329">
        <f>'Sources and Uses Budget'!C101</f>
        <v>0</v>
      </c>
      <c r="E102" s="331">
        <f t="shared" si="2"/>
        <v>0</v>
      </c>
      <c r="F102" s="330"/>
      <c r="G102" s="330"/>
    </row>
    <row r="103" spans="1:7" s="568" customFormat="1" ht="12.75">
      <c r="A103" s="889" t="s">
        <v>534</v>
      </c>
      <c r="B103" s="329">
        <f>'Sources and Uses Budget'!C102</f>
        <v>0</v>
      </c>
      <c r="C103" s="329">
        <f>'Sources and Uses Budget'!C102</f>
        <v>0</v>
      </c>
      <c r="D103" s="329">
        <f>'Sources and Uses Budget'!C102</f>
        <v>0</v>
      </c>
      <c r="E103" s="331">
        <f t="shared" si="2"/>
        <v>0</v>
      </c>
      <c r="F103" s="330"/>
      <c r="G103" s="330"/>
    </row>
    <row r="104" spans="1:7" s="568" customFormat="1" ht="12.75">
      <c r="A104" s="887" t="s">
        <v>529</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530</v>
      </c>
      <c r="B105" s="894">
        <f>'Sources and Uses Budget'!C104</f>
        <v>44146808</v>
      </c>
      <c r="C105" s="894">
        <f>'Sources and Uses Budget'!C104</f>
        <v>44146808</v>
      </c>
      <c r="D105" s="894">
        <f>'Sources and Uses Budget'!C104</f>
        <v>44146808</v>
      </c>
      <c r="E105" s="331">
        <f t="shared" si="2"/>
        <v>0</v>
      </c>
      <c r="F105" s="330"/>
      <c r="G105" s="893"/>
    </row>
    <row r="106" spans="1:7" s="568" customFormat="1" ht="12.75">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8"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7" t="s">
        <v>300</v>
      </c>
      <c r="B2" s="988"/>
      <c r="C2" s="988"/>
      <c r="D2" s="988"/>
      <c r="E2" s="988"/>
      <c r="F2" s="988"/>
      <c r="G2" s="988"/>
      <c r="H2" s="988"/>
      <c r="I2" s="988"/>
      <c r="J2" s="988"/>
    </row>
    <row r="3" spans="1:10" ht="15">
      <c r="A3" s="989" t="s">
        <v>2303</v>
      </c>
      <c r="B3" s="988"/>
      <c r="C3" s="988"/>
      <c r="D3" s="988"/>
      <c r="E3" s="988"/>
      <c r="F3" s="988"/>
      <c r="G3" s="988"/>
      <c r="H3" s="988"/>
      <c r="I3" s="988"/>
      <c r="J3" s="988"/>
    </row>
    <row r="4" spans="1:10"/>
    <row r="5" spans="1:10" ht="12.75" customHeight="1">
      <c r="A5" s="994" t="s">
        <v>2171</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2020</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2101</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0" t="s">
        <v>1871</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1035</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3" t="s">
        <v>1019</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1036</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1019</v>
      </c>
    </row>
    <row r="66" spans="1:9"/>
    <row r="67" spans="1:9"/>
    <row r="68" spans="1:9"/>
    <row r="69" spans="1:9"/>
    <row r="70" spans="1:9"/>
    <row r="71" spans="1:9"/>
    <row r="72" spans="1:9"/>
    <row r="73" spans="1:9"/>
    <row r="74" spans="1:9"/>
    <row r="75" spans="1:9"/>
    <row r="76" spans="1:9">
      <c r="A76" s="986" t="s">
        <v>1143</v>
      </c>
      <c r="B76" s="986"/>
      <c r="C76" s="986"/>
      <c r="D76" s="986"/>
      <c r="E76" s="986"/>
      <c r="F76" s="986"/>
      <c r="G76" s="986"/>
      <c r="H76" s="986"/>
      <c r="I76" s="986"/>
    </row>
    <row r="77" spans="1:9">
      <c r="A77" s="985" t="s">
        <v>1289</v>
      </c>
      <c r="B77" s="985"/>
      <c r="C77" s="985"/>
      <c r="D77" s="985"/>
      <c r="E77" s="985"/>
      <c r="F77" s="668"/>
    </row>
    <row r="78" spans="1:9">
      <c r="A78" s="985" t="s">
        <v>1288</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749" sqref="B749"/>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row r="2" spans="1:9" ht="12.75">
      <c r="A2" s="1019" t="s">
        <v>2304</v>
      </c>
      <c r="B2" s="1019"/>
      <c r="C2" s="988"/>
      <c r="D2" s="988"/>
      <c r="E2" s="988"/>
      <c r="F2" s="988"/>
      <c r="G2" s="988"/>
      <c r="I2" t="s">
        <v>79</v>
      </c>
    </row>
    <row r="3" spans="1:9" ht="12.75">
      <c r="A3" s="190"/>
      <c r="B3" s="190"/>
      <c r="C3"/>
      <c r="D3"/>
      <c r="E3"/>
      <c r="F3"/>
      <c r="G3"/>
      <c r="I3" s="5" t="s">
        <v>1393</v>
      </c>
    </row>
    <row r="4" spans="1:9" ht="12.75">
      <c r="A4" s="1020" t="s">
        <v>2137</v>
      </c>
      <c r="B4" s="1020"/>
      <c r="C4" s="1021"/>
      <c r="D4" s="1021"/>
      <c r="E4" s="1021"/>
      <c r="F4" s="1021"/>
      <c r="G4" s="1021"/>
      <c r="I4" s="5" t="s">
        <v>1377</v>
      </c>
    </row>
    <row r="5" spans="1:9" ht="12.75">
      <c r="A5" s="1020" t="s">
        <v>1042</v>
      </c>
      <c r="B5" s="1020"/>
      <c r="C5" s="1021"/>
      <c r="D5" s="1021"/>
      <c r="E5" s="1021"/>
      <c r="F5" s="1021"/>
      <c r="G5" s="1021"/>
      <c r="I5" t="s">
        <v>124</v>
      </c>
    </row>
    <row r="6" spans="1:9" ht="13.7" customHeight="1"/>
    <row r="7" spans="1:9" ht="12.75">
      <c r="A7" s="1023" t="s">
        <v>2316</v>
      </c>
      <c r="B7" s="1023"/>
      <c r="C7" s="1023"/>
      <c r="D7" s="1023"/>
      <c r="E7" s="1023"/>
      <c r="F7" s="1023"/>
      <c r="G7" s="1023"/>
    </row>
    <row r="8" spans="1:9" ht="12.75">
      <c r="A8" s="1023"/>
      <c r="B8" s="1023"/>
      <c r="C8" s="1023"/>
      <c r="D8" s="1023"/>
      <c r="E8" s="1023"/>
      <c r="F8" s="1023"/>
      <c r="G8" s="1023"/>
    </row>
    <row r="9" spans="1:9" ht="12.75">
      <c r="A9" s="192"/>
      <c r="B9" s="192"/>
      <c r="C9" s="190"/>
      <c r="D9" s="190"/>
      <c r="E9" s="190"/>
      <c r="F9" s="190"/>
      <c r="G9" s="190"/>
    </row>
    <row r="10" spans="1:9" ht="12.75">
      <c r="A10" s="1005" t="s">
        <v>1545</v>
      </c>
      <c r="B10" s="1005"/>
      <c r="C10" s="1005"/>
      <c r="D10" s="1005"/>
      <c r="E10" s="1005"/>
      <c r="F10" s="1005"/>
      <c r="G10" s="1005"/>
    </row>
    <row r="11" spans="1:9" ht="12.75">
      <c r="A11" s="190"/>
      <c r="B11" s="190"/>
    </row>
    <row r="12" spans="1:9" ht="13.7" customHeight="1">
      <c r="C12" s="190"/>
      <c r="D12" s="1022" t="s">
        <v>1544</v>
      </c>
      <c r="E12" s="1022"/>
      <c r="F12" s="1022"/>
      <c r="G12" s="610"/>
    </row>
    <row r="13" spans="1:9" ht="12.75">
      <c r="C13" s="190"/>
      <c r="D13" s="1022"/>
      <c r="E13" s="1022"/>
      <c r="F13" s="1022"/>
      <c r="G13" s="610"/>
    </row>
    <row r="14" spans="1:9" ht="12.75">
      <c r="A14" s="191"/>
      <c r="B14" s="191"/>
      <c r="C14" s="191"/>
      <c r="D14" s="1000" t="s">
        <v>1415</v>
      </c>
      <c r="E14" s="1000"/>
      <c r="F14" s="1000"/>
    </row>
    <row r="15" spans="1:9" ht="12.75">
      <c r="A15" s="191"/>
      <c r="B15" s="191"/>
      <c r="C15" s="191"/>
    </row>
    <row r="16" spans="1:9" ht="14.45" customHeight="1">
      <c r="A16" s="271"/>
      <c r="B16" s="609" t="s">
        <v>1377</v>
      </c>
      <c r="C16" s="191"/>
      <c r="D16" s="974" t="s">
        <v>2066</v>
      </c>
      <c r="E16" s="980"/>
      <c r="F16" s="980"/>
      <c r="G16" s="354"/>
    </row>
    <row r="17" spans="1:7" ht="14.45" customHeight="1">
      <c r="A17" s="271"/>
      <c r="C17" s="191"/>
      <c r="D17" s="980"/>
      <c r="E17" s="980"/>
      <c r="F17" s="980"/>
      <c r="G17" s="354"/>
    </row>
    <row r="18" spans="1:7" ht="12.75">
      <c r="A18" s="191"/>
      <c r="C18" s="191"/>
      <c r="D18" s="980"/>
      <c r="E18" s="980"/>
      <c r="F18" s="980"/>
      <c r="G18" s="354"/>
    </row>
    <row r="19" spans="1:7" ht="12.75">
      <c r="A19" s="191"/>
      <c r="C19" s="191"/>
      <c r="D19" s="24"/>
      <c r="E19" s="128" t="s">
        <v>2067</v>
      </c>
      <c r="F19" s="24"/>
      <c r="G19" s="354"/>
    </row>
    <row r="20" spans="1:7" ht="12.75">
      <c r="A20" s="191"/>
      <c r="B20" s="191"/>
      <c r="C20" s="191"/>
    </row>
    <row r="21" spans="1:7" ht="14.25">
      <c r="A21" s="271"/>
      <c r="B21" s="609" t="s">
        <v>1377</v>
      </c>
      <c r="D21" s="974" t="s">
        <v>2068</v>
      </c>
      <c r="E21" s="980"/>
      <c r="F21" s="980"/>
    </row>
    <row r="22" spans="1:7" ht="12.75">
      <c r="D22" s="980"/>
      <c r="E22" s="980"/>
      <c r="F22" s="980"/>
    </row>
    <row r="23" spans="1:7" ht="12.75">
      <c r="D23" s="102"/>
      <c r="E23" s="104" t="s">
        <v>2069</v>
      </c>
      <c r="F23" s="102"/>
    </row>
    <row r="24" spans="1:7" ht="14.25">
      <c r="A24" s="271"/>
      <c r="B24" s="271"/>
      <c r="D24" s="44"/>
    </row>
    <row r="25" spans="1:7" ht="14.25">
      <c r="A25" s="271"/>
      <c r="B25" s="609" t="s">
        <v>124</v>
      </c>
      <c r="D25" s="980" t="s">
        <v>1409</v>
      </c>
      <c r="E25" s="980"/>
      <c r="F25" s="980"/>
    </row>
    <row r="26" spans="1:7" ht="14.25">
      <c r="A26" s="271"/>
      <c r="B26" s="271"/>
      <c r="D26" s="980"/>
      <c r="E26" s="980"/>
      <c r="F26" s="980"/>
    </row>
    <row r="27" spans="1:7" ht="14.25">
      <c r="A27" s="271"/>
      <c r="B27" s="271"/>
      <c r="D27" s="44"/>
    </row>
    <row r="28" spans="1:7" ht="14.25" customHeight="1">
      <c r="A28" s="271"/>
      <c r="B28" s="609" t="s">
        <v>1377</v>
      </c>
      <c r="D28" s="974" t="s">
        <v>2138</v>
      </c>
      <c r="E28" s="974"/>
      <c r="F28" s="974"/>
    </row>
    <row r="29" spans="1:7" ht="14.25">
      <c r="A29" s="271"/>
      <c r="B29" s="271"/>
      <c r="D29" s="974"/>
      <c r="E29" s="974"/>
      <c r="F29" s="974"/>
    </row>
    <row r="30" spans="1:7" ht="14.25">
      <c r="A30" s="271"/>
      <c r="B30" s="271"/>
      <c r="D30" s="974"/>
      <c r="E30" s="974"/>
      <c r="F30" s="974"/>
    </row>
    <row r="31" spans="1:7" ht="14.25">
      <c r="A31" s="271"/>
      <c r="B31" s="271"/>
      <c r="D31" s="974"/>
      <c r="E31" s="974"/>
      <c r="F31" s="974"/>
    </row>
    <row r="32" spans="1:7" ht="14.25">
      <c r="A32" s="271"/>
      <c r="B32" s="271"/>
      <c r="D32" s="974"/>
      <c r="E32" s="974"/>
      <c r="F32" s="974"/>
    </row>
    <row r="33" spans="1:6" ht="14.25">
      <c r="A33" s="271"/>
      <c r="B33" s="271"/>
      <c r="D33" s="576"/>
      <c r="F33" s="612"/>
    </row>
    <row r="34" spans="1:6" ht="14.45" customHeight="1">
      <c r="A34" s="271"/>
      <c r="B34" s="609" t="s">
        <v>124</v>
      </c>
      <c r="D34" s="980" t="s">
        <v>2139</v>
      </c>
      <c r="E34" s="980"/>
      <c r="F34" s="980"/>
    </row>
    <row r="35" spans="1:6" ht="14.25">
      <c r="A35" s="271"/>
      <c r="B35" s="271"/>
      <c r="D35" s="980"/>
      <c r="E35" s="980"/>
      <c r="F35" s="980"/>
    </row>
    <row r="36" spans="1:6" ht="14.25">
      <c r="A36" s="271"/>
      <c r="B36" s="271"/>
      <c r="D36" s="209"/>
      <c r="E36" s="209"/>
      <c r="F36" s="209"/>
    </row>
    <row r="37" spans="1:6" ht="14.25">
      <c r="A37" s="271"/>
      <c r="B37" s="609" t="s">
        <v>1377</v>
      </c>
      <c r="D37" s="974" t="s">
        <v>1755</v>
      </c>
      <c r="E37" s="980"/>
      <c r="F37" s="980"/>
    </row>
    <row r="38" spans="1:6" ht="14.25">
      <c r="A38" s="271"/>
      <c r="B38" s="271"/>
      <c r="D38" s="980"/>
      <c r="E38" s="980"/>
      <c r="F38" s="980"/>
    </row>
    <row r="39" spans="1:6" ht="14.25">
      <c r="A39" s="271"/>
      <c r="B39" s="271"/>
      <c r="D39" s="980"/>
      <c r="E39" s="980"/>
      <c r="F39" s="980"/>
    </row>
    <row r="40" spans="1:6" ht="14.25">
      <c r="A40" s="271"/>
      <c r="B40" s="271"/>
      <c r="D40" s="980"/>
      <c r="E40" s="980"/>
      <c r="F40" s="980"/>
    </row>
    <row r="41" spans="1:6" ht="14.25">
      <c r="A41" s="271"/>
      <c r="B41" s="271"/>
      <c r="D41" s="980"/>
      <c r="E41" s="980"/>
      <c r="F41" s="980"/>
    </row>
    <row r="42" spans="1:6" ht="14.25">
      <c r="A42" s="271"/>
      <c r="B42" s="271"/>
      <c r="D42" s="980"/>
      <c r="E42" s="980"/>
      <c r="F42" s="980"/>
    </row>
    <row r="43" spans="1:6" ht="14.25">
      <c r="A43" s="271"/>
      <c r="B43" s="271"/>
      <c r="D43" s="980"/>
      <c r="E43" s="980"/>
      <c r="F43" s="980"/>
    </row>
    <row r="44" spans="1:6" ht="14.25">
      <c r="A44" s="271"/>
      <c r="B44" s="271"/>
      <c r="D44" s="980"/>
      <c r="E44" s="980"/>
      <c r="F44" s="980"/>
    </row>
    <row r="45" spans="1:6" ht="14.25">
      <c r="A45" s="271"/>
      <c r="B45" s="271"/>
      <c r="D45" s="24"/>
      <c r="E45" s="24"/>
      <c r="F45" s="24"/>
    </row>
    <row r="46" spans="1:6" ht="14.45" customHeight="1">
      <c r="A46" s="271"/>
      <c r="B46" s="609" t="s">
        <v>1377</v>
      </c>
      <c r="D46" s="980" t="s">
        <v>1442</v>
      </c>
      <c r="E46" s="980"/>
      <c r="F46" s="980"/>
    </row>
    <row r="47" spans="1:6" ht="14.25">
      <c r="A47" s="271"/>
      <c r="B47" s="271"/>
      <c r="D47" s="980"/>
      <c r="E47" s="980"/>
      <c r="F47" s="980"/>
    </row>
    <row r="48" spans="1:6" ht="14.25">
      <c r="A48" s="271"/>
      <c r="B48" s="271"/>
      <c r="D48" s="980"/>
      <c r="E48" s="980"/>
      <c r="F48" s="980"/>
    </row>
    <row r="49" spans="1:6" ht="14.25">
      <c r="A49" s="271"/>
      <c r="B49" s="271"/>
      <c r="D49" s="980"/>
      <c r="E49" s="980"/>
      <c r="F49" s="980"/>
    </row>
    <row r="50" spans="1:6" ht="14.25">
      <c r="A50" s="271"/>
      <c r="B50" s="271"/>
      <c r="D50" s="980"/>
      <c r="E50" s="980"/>
      <c r="F50" s="980"/>
    </row>
    <row r="51" spans="1:6" ht="14.25">
      <c r="A51" s="271"/>
      <c r="B51" s="271"/>
      <c r="D51" s="44"/>
    </row>
    <row r="52" spans="1:6" ht="14.25">
      <c r="A52" s="271"/>
      <c r="B52" s="609" t="s">
        <v>1377</v>
      </c>
      <c r="D52" s="974" t="s">
        <v>1887</v>
      </c>
      <c r="E52" s="980"/>
      <c r="F52" s="980"/>
    </row>
    <row r="53" spans="1:6" ht="14.25">
      <c r="A53" s="271"/>
      <c r="B53" s="271"/>
      <c r="D53" s="980"/>
      <c r="E53" s="980"/>
      <c r="F53" s="980"/>
    </row>
    <row r="54" spans="1:6" ht="14.25">
      <c r="A54" s="271"/>
      <c r="B54" s="271"/>
      <c r="D54" s="980"/>
      <c r="E54" s="980"/>
      <c r="F54" s="980"/>
    </row>
    <row r="55" spans="1:6" ht="14.25">
      <c r="A55" s="271"/>
      <c r="B55" s="271"/>
      <c r="D55" s="980"/>
      <c r="E55" s="980"/>
      <c r="F55" s="980"/>
    </row>
    <row r="56" spans="1:6" ht="14.25">
      <c r="A56" s="271"/>
      <c r="B56" s="271"/>
      <c r="D56" s="980"/>
      <c r="E56" s="980"/>
      <c r="F56" s="980"/>
    </row>
    <row r="57" spans="1:6" ht="15" customHeight="1">
      <c r="A57" s="271"/>
      <c r="B57" s="271"/>
      <c r="D57" s="980"/>
      <c r="E57" s="980"/>
      <c r="F57" s="980"/>
    </row>
    <row r="58" spans="1:6" ht="14.25">
      <c r="A58" s="271"/>
      <c r="B58" s="271"/>
      <c r="D58"/>
    </row>
    <row r="59" spans="1:6" ht="14.25">
      <c r="A59" s="271"/>
      <c r="B59" s="609" t="s">
        <v>124</v>
      </c>
      <c r="D59" s="974" t="s">
        <v>1929</v>
      </c>
      <c r="E59" s="980"/>
      <c r="F59" s="980"/>
    </row>
    <row r="60" spans="1:6" ht="14.25">
      <c r="A60" s="271"/>
      <c r="B60" s="271"/>
      <c r="D60" s="980"/>
      <c r="E60" s="980"/>
      <c r="F60" s="980"/>
    </row>
    <row r="61" spans="1:6" ht="14.25">
      <c r="A61" s="271"/>
      <c r="B61" s="271"/>
      <c r="D61" s="980"/>
      <c r="E61" s="980"/>
      <c r="F61" s="980"/>
    </row>
    <row r="62" spans="1:6" ht="14.25">
      <c r="A62" s="271"/>
      <c r="B62" s="271"/>
      <c r="D62" s="980"/>
      <c r="E62" s="980"/>
      <c r="F62" s="980"/>
    </row>
    <row r="63" spans="1:6" ht="17.25" customHeight="1">
      <c r="A63" s="271"/>
      <c r="B63" s="271"/>
      <c r="D63" s="980"/>
      <c r="E63" s="980"/>
      <c r="F63" s="980"/>
    </row>
    <row r="64" spans="1:6" ht="14.25" customHeight="1">
      <c r="A64" s="271"/>
      <c r="B64" s="609" t="s">
        <v>1377</v>
      </c>
      <c r="D64" s="980" t="s">
        <v>2140</v>
      </c>
      <c r="E64" s="980"/>
      <c r="F64" s="980"/>
    </row>
    <row r="65" spans="1:6" ht="15" customHeight="1">
      <c r="A65" s="271"/>
      <c r="B65" s="271"/>
      <c r="D65" s="980"/>
      <c r="E65" s="980"/>
      <c r="F65" s="980"/>
    </row>
    <row r="66" spans="1:6" ht="21.6" customHeight="1">
      <c r="A66" s="271"/>
      <c r="B66" s="271"/>
      <c r="D66" s="980"/>
      <c r="E66" s="980"/>
      <c r="F66" s="980"/>
    </row>
    <row r="67" spans="1:6" ht="14.25">
      <c r="A67" s="271"/>
      <c r="B67" s="271"/>
    </row>
    <row r="68" spans="1:6" ht="14.25" customHeight="1">
      <c r="A68" s="271"/>
      <c r="B68" s="609" t="s">
        <v>1377</v>
      </c>
      <c r="D68" s="974" t="s">
        <v>2070</v>
      </c>
      <c r="E68" s="980"/>
      <c r="F68" s="980"/>
    </row>
    <row r="69" spans="1:6" ht="12.75">
      <c r="D69" s="980"/>
      <c r="E69" s="980"/>
      <c r="F69" s="980"/>
    </row>
    <row r="70" spans="1:6" ht="12.75">
      <c r="D70" s="980"/>
      <c r="E70" s="980"/>
      <c r="F70" s="980"/>
    </row>
    <row r="71" spans="1:6" ht="14.25">
      <c r="A71" s="271"/>
      <c r="B71" s="271"/>
      <c r="D71" s="209"/>
      <c r="E71" s="128" t="s">
        <v>2067</v>
      </c>
      <c r="F71" s="209"/>
    </row>
    <row r="72" spans="1:6" ht="14.25">
      <c r="A72" s="271"/>
      <c r="B72" s="271"/>
    </row>
    <row r="73" spans="1:6" ht="14.25">
      <c r="A73" s="271"/>
      <c r="B73" s="609" t="s">
        <v>124</v>
      </c>
      <c r="D73" s="980" t="s">
        <v>1543</v>
      </c>
      <c r="E73" s="980"/>
      <c r="F73" s="980"/>
    </row>
    <row r="74" spans="1:6" ht="12.75">
      <c r="D74" s="980"/>
      <c r="E74" s="980"/>
      <c r="F74" s="980"/>
    </row>
    <row r="75" spans="1:6" ht="12.75">
      <c r="D75" s="980"/>
      <c r="E75" s="980"/>
      <c r="F75" s="980"/>
    </row>
    <row r="76" spans="1:6" ht="12.75"/>
    <row r="77" spans="1:6" ht="14.25">
      <c r="A77" s="271" t="s">
        <v>229</v>
      </c>
      <c r="B77" s="609" t="s">
        <v>1377</v>
      </c>
      <c r="D77" s="980" t="s">
        <v>1445</v>
      </c>
      <c r="E77" s="980"/>
      <c r="F77" s="980"/>
    </row>
    <row r="78" spans="1:6" ht="12.75">
      <c r="D78" s="980"/>
      <c r="E78" s="980"/>
      <c r="F78" s="980"/>
    </row>
    <row r="79" spans="1:6" ht="12.75"/>
    <row r="80" spans="1:6" ht="14.25">
      <c r="A80" s="271" t="s">
        <v>229</v>
      </c>
      <c r="B80" s="609" t="s">
        <v>124</v>
      </c>
      <c r="D80" s="980" t="s">
        <v>1446</v>
      </c>
      <c r="E80" s="980"/>
      <c r="F80" s="980"/>
    </row>
    <row r="81" spans="1:7" ht="12.75">
      <c r="D81" s="980"/>
      <c r="E81" s="980"/>
      <c r="F81" s="980"/>
    </row>
    <row r="82" spans="1:7" ht="12.75">
      <c r="D82" s="980"/>
      <c r="E82" s="980"/>
      <c r="F82" s="980"/>
    </row>
    <row r="83" spans="1:7" ht="12.75">
      <c r="D83" s="44"/>
    </row>
    <row r="84" spans="1:7" ht="14.25">
      <c r="A84" s="271" t="s">
        <v>229</v>
      </c>
      <c r="B84" s="609" t="s">
        <v>1377</v>
      </c>
      <c r="D84" s="980" t="s">
        <v>1447</v>
      </c>
      <c r="E84" s="980"/>
      <c r="F84" s="980"/>
    </row>
    <row r="85" spans="1:7" ht="12.75">
      <c r="D85" s="980"/>
      <c r="E85" s="980"/>
      <c r="F85" s="980"/>
    </row>
    <row r="86" spans="1:7" ht="12.75"/>
    <row r="87" spans="1:7" ht="12.75">
      <c r="A87" s="1005" t="s">
        <v>1381</v>
      </c>
      <c r="B87" s="1005"/>
      <c r="C87" s="1005"/>
      <c r="D87" s="1005"/>
      <c r="E87" s="1005"/>
      <c r="F87" s="1005"/>
      <c r="G87" s="1005"/>
    </row>
    <row r="88" spans="1:7" ht="12.75">
      <c r="E88"/>
      <c r="F88"/>
      <c r="G88"/>
    </row>
    <row r="89" spans="1:7" ht="13.7" customHeight="1">
      <c r="C89" s="590"/>
      <c r="D89" s="1007" t="s">
        <v>1382</v>
      </c>
      <c r="E89" s="1007"/>
      <c r="F89" s="1007"/>
      <c r="G89"/>
    </row>
    <row r="90" spans="1:7" ht="13.7" customHeight="1">
      <c r="A90" s="44"/>
      <c r="B90" s="44"/>
      <c r="D90" s="980" t="s">
        <v>1546</v>
      </c>
      <c r="E90" s="980"/>
      <c r="F90" s="980"/>
      <c r="G90"/>
    </row>
    <row r="91" spans="1:7" ht="12.75">
      <c r="A91" s="44"/>
      <c r="B91" s="44"/>
      <c r="E91"/>
      <c r="F91"/>
      <c r="G91"/>
    </row>
    <row r="92" spans="1:7" ht="14.25" customHeight="1">
      <c r="A92" s="271"/>
      <c r="B92" s="609" t="s">
        <v>1377</v>
      </c>
      <c r="D92" s="974" t="s">
        <v>1860</v>
      </c>
      <c r="E92" s="974"/>
      <c r="F92" s="974"/>
      <c r="G92"/>
    </row>
    <row r="93" spans="1:7" ht="14.45" customHeight="1">
      <c r="A93" s="271"/>
      <c r="D93" s="974"/>
      <c r="E93" s="974"/>
      <c r="F93" s="974"/>
      <c r="G93"/>
    </row>
    <row r="94" spans="1:7" ht="14.25">
      <c r="A94" s="271"/>
      <c r="B94" s="271"/>
      <c r="D94" s="974"/>
      <c r="E94" s="974"/>
      <c r="F94" s="974"/>
      <c r="G94"/>
    </row>
    <row r="95" spans="1:7" ht="14.25">
      <c r="A95" s="271"/>
      <c r="B95" s="271"/>
      <c r="D95" s="974"/>
      <c r="E95" s="974"/>
      <c r="F95" s="974"/>
      <c r="G95"/>
    </row>
    <row r="96" spans="1:7" ht="14.25">
      <c r="A96" s="271"/>
      <c r="B96" s="271"/>
      <c r="D96" s="974"/>
      <c r="E96" s="974"/>
      <c r="F96" s="974"/>
      <c r="G96"/>
    </row>
    <row r="97" spans="1:7" ht="14.25">
      <c r="A97" s="271"/>
      <c r="B97" s="271"/>
      <c r="D97" s="974"/>
      <c r="E97" s="974"/>
      <c r="F97" s="974"/>
      <c r="G97"/>
    </row>
    <row r="98" spans="1:7" ht="14.25">
      <c r="A98" s="271"/>
      <c r="B98" s="271"/>
      <c r="D98" s="974"/>
      <c r="E98" s="974"/>
      <c r="F98" s="974"/>
      <c r="G98"/>
    </row>
    <row r="99" spans="1:7" ht="14.25">
      <c r="A99" s="271"/>
      <c r="B99" s="271"/>
      <c r="D99" s="974"/>
      <c r="E99" s="974"/>
      <c r="F99" s="974"/>
      <c r="G99"/>
    </row>
    <row r="100" spans="1:7" ht="14.25">
      <c r="A100" s="271"/>
      <c r="B100" s="271"/>
      <c r="D100" s="974"/>
      <c r="E100" s="974"/>
      <c r="F100" s="974"/>
      <c r="G100"/>
    </row>
    <row r="101" spans="1:7" ht="14.45" customHeight="1">
      <c r="A101" s="271"/>
      <c r="B101" s="609" t="s">
        <v>124</v>
      </c>
      <c r="D101" s="1001" t="s">
        <v>1861</v>
      </c>
      <c r="E101" s="1001"/>
      <c r="F101" s="1001"/>
      <c r="G101"/>
    </row>
    <row r="102" spans="1:7" ht="14.25">
      <c r="A102" s="271"/>
      <c r="B102" s="271"/>
      <c r="D102" s="1001"/>
      <c r="E102" s="1001"/>
      <c r="F102" s="1001"/>
      <c r="G102"/>
    </row>
    <row r="103" spans="1:7" ht="14.25">
      <c r="A103" s="271"/>
      <c r="B103" s="271"/>
      <c r="D103" s="1001"/>
      <c r="E103" s="1001"/>
      <c r="F103" s="1001"/>
      <c r="G103"/>
    </row>
    <row r="104" spans="1:7" ht="14.25">
      <c r="A104" s="271"/>
      <c r="B104" s="271"/>
      <c r="D104" s="1001"/>
      <c r="E104" s="1001"/>
      <c r="F104" s="1001"/>
      <c r="G104"/>
    </row>
    <row r="105" spans="1:7" ht="14.25">
      <c r="A105" s="271"/>
      <c r="B105" s="271"/>
      <c r="D105" s="1001"/>
      <c r="E105" s="1001"/>
      <c r="F105" s="1001"/>
      <c r="G105"/>
    </row>
    <row r="106" spans="1:7" ht="14.25">
      <c r="A106" s="271"/>
      <c r="B106" s="271"/>
      <c r="D106" s="1001"/>
      <c r="E106" s="1001"/>
      <c r="F106" s="1001"/>
      <c r="G106"/>
    </row>
    <row r="107" spans="1:7" ht="14.25">
      <c r="A107" s="271"/>
      <c r="B107" s="271"/>
      <c r="D107" s="1001"/>
      <c r="E107" s="1001"/>
      <c r="F107" s="1001"/>
      <c r="G107"/>
    </row>
    <row r="108" spans="1:7" ht="14.25">
      <c r="A108" s="271"/>
      <c r="B108" s="271"/>
      <c r="D108" s="1001"/>
      <c r="E108" s="1001"/>
      <c r="F108" s="1001"/>
      <c r="G108"/>
    </row>
    <row r="109" spans="1:7" ht="14.25">
      <c r="A109" s="271"/>
      <c r="B109" s="271"/>
      <c r="D109" s="1001"/>
      <c r="E109" s="1001"/>
      <c r="F109" s="1001"/>
      <c r="G109"/>
    </row>
    <row r="110" spans="1:7" ht="14.25">
      <c r="A110" s="271"/>
      <c r="B110" s="271"/>
      <c r="D110" s="1001"/>
      <c r="E110" s="1001"/>
      <c r="F110" s="1001"/>
      <c r="G110"/>
    </row>
    <row r="111" spans="1:7" ht="14.25">
      <c r="A111" s="271"/>
      <c r="B111" s="271"/>
      <c r="D111" s="1001"/>
      <c r="E111" s="1001"/>
      <c r="F111" s="1001"/>
      <c r="G111"/>
    </row>
    <row r="112" spans="1:7" ht="14.25">
      <c r="A112" s="271"/>
      <c r="B112" s="271"/>
      <c r="D112" s="1001"/>
      <c r="E112" s="1001"/>
      <c r="F112" s="1001"/>
      <c r="G112"/>
    </row>
    <row r="113" spans="1:7" ht="14.25">
      <c r="A113" s="271"/>
      <c r="B113" s="271"/>
      <c r="D113" s="1001"/>
      <c r="E113" s="1001"/>
      <c r="F113" s="1001"/>
      <c r="G113"/>
    </row>
    <row r="114" spans="1:7" ht="14.25">
      <c r="A114" s="271"/>
      <c r="B114" s="609" t="s">
        <v>124</v>
      </c>
      <c r="D114" s="980" t="s">
        <v>1547</v>
      </c>
      <c r="E114" s="980"/>
      <c r="F114" s="980"/>
      <c r="G114"/>
    </row>
    <row r="115" spans="1:7" ht="14.25">
      <c r="A115" s="271"/>
      <c r="B115" s="271"/>
      <c r="D115" s="980"/>
      <c r="E115" s="980"/>
      <c r="F115" s="980"/>
      <c r="G115"/>
    </row>
    <row r="116" spans="1:7" ht="14.25">
      <c r="A116" s="271"/>
      <c r="B116" s="271"/>
      <c r="D116" s="980"/>
      <c r="E116" s="980"/>
      <c r="F116" s="980"/>
      <c r="G116"/>
    </row>
    <row r="117" spans="1:7" ht="14.25">
      <c r="A117" s="271"/>
      <c r="B117" s="271"/>
      <c r="D117" s="980"/>
      <c r="E117" s="980"/>
      <c r="F117" s="980"/>
      <c r="G117"/>
    </row>
    <row r="118" spans="1:7" ht="14.25">
      <c r="A118" s="271"/>
      <c r="B118" s="271"/>
      <c r="D118" s="980"/>
      <c r="E118" s="980"/>
      <c r="F118" s="980"/>
      <c r="G118"/>
    </row>
    <row r="119" spans="1:7" ht="14.25">
      <c r="A119" s="271"/>
      <c r="B119" s="271"/>
      <c r="D119" s="980"/>
      <c r="E119" s="980"/>
      <c r="F119" s="980"/>
      <c r="G119"/>
    </row>
    <row r="120" spans="1:7" ht="14.25">
      <c r="A120" s="271"/>
      <c r="B120" s="271"/>
      <c r="D120" s="980"/>
      <c r="E120" s="980"/>
      <c r="F120" s="980"/>
      <c r="G120"/>
    </row>
    <row r="121" spans="1:7" ht="14.25">
      <c r="A121" s="271"/>
      <c r="B121" s="271"/>
      <c r="D121" s="980"/>
      <c r="E121" s="980"/>
      <c r="F121" s="980"/>
      <c r="G121"/>
    </row>
    <row r="122" spans="1:7" ht="12.75" customHeight="1">
      <c r="A122" s="271"/>
      <c r="B122" s="609" t="s">
        <v>1377</v>
      </c>
      <c r="D122" s="980" t="s">
        <v>1548</v>
      </c>
      <c r="E122" s="980"/>
      <c r="F122" s="980"/>
    </row>
    <row r="123" spans="1:7" ht="12.75">
      <c r="D123" s="980"/>
      <c r="E123" s="980"/>
      <c r="F123" s="980"/>
    </row>
    <row r="124" spans="1:7" ht="12.75">
      <c r="D124" s="980"/>
      <c r="E124" s="980"/>
      <c r="F124" s="980"/>
    </row>
    <row r="125" spans="1:7" ht="12.75">
      <c r="D125" s="980"/>
      <c r="E125" s="980"/>
      <c r="F125" s="980"/>
    </row>
    <row r="126" spans="1:7" ht="26.85" customHeight="1">
      <c r="D126" s="980"/>
      <c r="E126" s="980"/>
      <c r="F126" s="980"/>
    </row>
    <row r="127" spans="1:7" ht="12.75"/>
    <row r="128" spans="1:7" ht="14.25">
      <c r="A128" s="271"/>
      <c r="B128" s="609" t="s">
        <v>1377</v>
      </c>
      <c r="D128" s="980" t="s">
        <v>1549</v>
      </c>
      <c r="E128" s="980"/>
      <c r="F128" s="980"/>
    </row>
    <row r="129" spans="1:7" s="323" customFormat="1" ht="14.1" customHeight="1">
      <c r="A129" s="316"/>
      <c r="B129" s="316"/>
      <c r="C129" s="316"/>
      <c r="D129" s="980"/>
      <c r="E129" s="980"/>
      <c r="F129" s="980"/>
      <c r="G129" s="357"/>
    </row>
    <row r="130" spans="1:7" ht="14.1" customHeight="1">
      <c r="D130" s="980"/>
      <c r="E130" s="980"/>
      <c r="F130" s="980"/>
    </row>
    <row r="131" spans="1:7" ht="14.1" customHeight="1">
      <c r="D131" s="980"/>
      <c r="E131" s="980"/>
      <c r="F131" s="980"/>
    </row>
    <row r="132" spans="1:7" ht="14.1" customHeight="1">
      <c r="D132" s="980"/>
      <c r="E132" s="980"/>
      <c r="F132" s="980"/>
    </row>
    <row r="133" spans="1:7" ht="14.1" customHeight="1">
      <c r="D133" s="980"/>
      <c r="E133" s="980"/>
      <c r="F133" s="980"/>
    </row>
    <row r="134" spans="1:7" ht="14.1" customHeight="1">
      <c r="D134" s="980"/>
      <c r="E134" s="980"/>
      <c r="F134" s="980"/>
      <c r="G134"/>
    </row>
    <row r="135" spans="1:7" ht="14.1" customHeight="1">
      <c r="D135" s="980"/>
      <c r="E135" s="980"/>
      <c r="F135" s="980"/>
      <c r="G135"/>
    </row>
    <row r="136" spans="1:7" ht="14.1" customHeight="1">
      <c r="D136" s="980"/>
      <c r="E136" s="980"/>
      <c r="F136" s="980"/>
      <c r="G136"/>
    </row>
    <row r="137" spans="1:7" ht="14.1" customHeight="1">
      <c r="D137" s="980"/>
      <c r="E137" s="980"/>
      <c r="F137" s="980"/>
      <c r="G137"/>
    </row>
    <row r="138" spans="1:7" ht="17.25" customHeight="1">
      <c r="D138" s="980"/>
      <c r="E138" s="980"/>
      <c r="F138" s="980"/>
      <c r="G138"/>
    </row>
    <row r="139" spans="1:7" ht="25.5" hidden="1" customHeight="1">
      <c r="D139" s="980"/>
      <c r="E139" s="980"/>
      <c r="F139" s="980"/>
      <c r="G139"/>
    </row>
    <row r="140" spans="1:7" ht="14.1" customHeight="1">
      <c r="G140"/>
    </row>
    <row r="141" spans="1:7" ht="14.1" customHeight="1">
      <c r="B141" s="609" t="s">
        <v>124</v>
      </c>
      <c r="D141" s="974" t="s">
        <v>1732</v>
      </c>
      <c r="E141" s="980"/>
      <c r="F141" s="980"/>
      <c r="G141"/>
    </row>
    <row r="142" spans="1:7" ht="14.1" customHeight="1">
      <c r="D142" s="980"/>
      <c r="E142" s="980"/>
      <c r="F142" s="980"/>
      <c r="G142"/>
    </row>
    <row r="143" spans="1:7" ht="14.1" customHeight="1">
      <c r="D143" s="980"/>
      <c r="E143" s="980"/>
      <c r="F143" s="980"/>
      <c r="G143"/>
    </row>
    <row r="144" spans="1:7" ht="14.1" customHeight="1">
      <c r="D144" s="980"/>
      <c r="E144" s="980"/>
      <c r="F144" s="980"/>
      <c r="G144"/>
    </row>
    <row r="145" spans="1:7" ht="14.1" customHeight="1">
      <c r="D145" s="980"/>
      <c r="E145" s="980"/>
      <c r="F145" s="980"/>
      <c r="G145"/>
    </row>
    <row r="146" spans="1:7" ht="14.1" customHeight="1">
      <c r="A146" s="18"/>
      <c r="B146" s="18"/>
      <c r="D146" s="980"/>
      <c r="E146" s="980"/>
      <c r="F146" s="980"/>
      <c r="G146"/>
    </row>
    <row r="147" spans="1:7" ht="14.1" customHeight="1">
      <c r="A147" s="18"/>
      <c r="B147" s="18"/>
      <c r="D147" s="980"/>
      <c r="E147" s="980"/>
      <c r="F147" s="980"/>
      <c r="G147"/>
    </row>
    <row r="148" spans="1:7" ht="14.1" customHeight="1">
      <c r="A148" s="18"/>
      <c r="B148" s="18"/>
      <c r="D148" s="980"/>
      <c r="E148" s="980"/>
      <c r="F148" s="980"/>
      <c r="G148"/>
    </row>
    <row r="149" spans="1:7" ht="14.1" customHeight="1">
      <c r="A149" s="18"/>
      <c r="B149" s="18"/>
      <c r="D149" s="980"/>
      <c r="E149" s="980"/>
      <c r="F149" s="980"/>
      <c r="G149"/>
    </row>
    <row r="150" spans="1:7" ht="14.1" customHeight="1">
      <c r="A150" s="18"/>
      <c r="B150" s="18"/>
      <c r="D150" s="980"/>
      <c r="E150" s="980"/>
      <c r="F150" s="980"/>
      <c r="G150"/>
    </row>
    <row r="151" spans="1:7" ht="14.1" customHeight="1">
      <c r="A151" s="18"/>
      <c r="B151" s="18"/>
      <c r="D151" s="980"/>
      <c r="E151" s="980"/>
      <c r="F151" s="980"/>
      <c r="G151"/>
    </row>
    <row r="152" spans="1:7" ht="14.1" customHeight="1">
      <c r="A152" s="18"/>
      <c r="B152" s="18"/>
      <c r="D152" s="980"/>
      <c r="E152" s="980"/>
      <c r="F152" s="980"/>
      <c r="G152"/>
    </row>
    <row r="153" spans="1:7" ht="14.1" customHeight="1">
      <c r="A153" s="18"/>
      <c r="B153" s="18"/>
      <c r="D153" s="980"/>
      <c r="E153" s="980"/>
      <c r="F153" s="980"/>
      <c r="G153"/>
    </row>
    <row r="154" spans="1:7" ht="14.1" customHeight="1">
      <c r="A154" s="18"/>
      <c r="B154" s="18"/>
      <c r="D154" s="980"/>
      <c r="E154" s="980"/>
      <c r="F154" s="980"/>
      <c r="G154"/>
    </row>
    <row r="155" spans="1:7" ht="14.1" customHeight="1">
      <c r="A155" s="18"/>
      <c r="B155" s="18"/>
      <c r="D155" s="980"/>
      <c r="E155" s="980"/>
      <c r="F155" s="980"/>
      <c r="G155"/>
    </row>
    <row r="156" spans="1:7" ht="14.1" customHeight="1">
      <c r="A156" s="18"/>
      <c r="B156" s="18"/>
      <c r="D156" s="980"/>
      <c r="E156" s="980"/>
      <c r="F156" s="980"/>
      <c r="G156"/>
    </row>
    <row r="157" spans="1:7" ht="14.1" customHeight="1">
      <c r="A157" s="18"/>
      <c r="B157" s="18"/>
      <c r="D157" s="980"/>
      <c r="E157" s="980"/>
      <c r="F157" s="980"/>
      <c r="G157"/>
    </row>
    <row r="158" spans="1:7" ht="14.1" customHeight="1">
      <c r="A158" s="18"/>
      <c r="B158" s="18"/>
      <c r="D158" s="980"/>
      <c r="E158" s="980"/>
      <c r="F158" s="980"/>
      <c r="G158"/>
    </row>
    <row r="159" spans="1:7" ht="14.1" customHeight="1">
      <c r="A159" s="18"/>
      <c r="B159" s="18"/>
      <c r="D159" s="1039" t="s">
        <v>1733</v>
      </c>
      <c r="E159" s="1039"/>
      <c r="F159" s="1039"/>
      <c r="G159"/>
    </row>
    <row r="160" spans="1:7" ht="14.1" customHeight="1">
      <c r="A160" s="18"/>
      <c r="B160" s="18"/>
      <c r="D160" s="44"/>
      <c r="G160"/>
    </row>
    <row r="161" spans="1:7" ht="14.1" customHeight="1">
      <c r="A161" s="271"/>
      <c r="B161" s="609" t="s">
        <v>124</v>
      </c>
      <c r="D161" s="1001" t="s">
        <v>2301</v>
      </c>
      <c r="E161" s="1041"/>
      <c r="F161" s="1041"/>
      <c r="G161"/>
    </row>
    <row r="162" spans="1:7" ht="14.1" customHeight="1">
      <c r="A162" s="271"/>
      <c r="B162" s="18"/>
      <c r="D162" s="1001"/>
      <c r="E162" s="1041"/>
      <c r="F162" s="1041"/>
      <c r="G162"/>
    </row>
    <row r="163" spans="1:7" ht="14.1" customHeight="1">
      <c r="A163" s="271"/>
      <c r="B163" s="18"/>
      <c r="D163" s="1041"/>
      <c r="E163" s="1041"/>
      <c r="F163" s="1041"/>
      <c r="G163"/>
    </row>
    <row r="164" spans="1:7" ht="14.1" customHeight="1">
      <c r="A164" s="271"/>
      <c r="B164" s="18"/>
      <c r="D164" s="1041"/>
      <c r="E164" s="1041"/>
      <c r="F164" s="1041"/>
      <c r="G164"/>
    </row>
    <row r="165" spans="1:7" ht="14.1" customHeight="1">
      <c r="A165" s="18"/>
      <c r="B165" s="18"/>
      <c r="D165" s="1041"/>
      <c r="E165" s="1041"/>
      <c r="F165" s="1041"/>
      <c r="G165"/>
    </row>
    <row r="166" spans="1:7" ht="14.1" customHeight="1">
      <c r="A166" s="18"/>
      <c r="B166" s="18"/>
      <c r="D166" s="44"/>
      <c r="G166"/>
    </row>
    <row r="167" spans="1:7" ht="14.1" customHeight="1">
      <c r="A167" s="271"/>
      <c r="B167" s="609" t="s">
        <v>1377</v>
      </c>
      <c r="D167" s="1041" t="s">
        <v>1550</v>
      </c>
      <c r="E167" s="1041"/>
      <c r="F167" s="1041"/>
      <c r="G167"/>
    </row>
    <row r="168" spans="1:7" ht="14.1" customHeight="1">
      <c r="A168" s="18"/>
      <c r="B168" s="18"/>
      <c r="D168" s="1041"/>
      <c r="E168" s="1041"/>
      <c r="F168" s="1041"/>
    </row>
    <row r="169" spans="1:7" ht="14.1" customHeight="1">
      <c r="A169" s="18"/>
      <c r="B169" s="18"/>
      <c r="D169" s="1041"/>
      <c r="E169" s="1041"/>
      <c r="F169" s="1041"/>
    </row>
    <row r="170" spans="1:7" ht="14.1" customHeight="1">
      <c r="A170" s="18"/>
      <c r="B170" s="18"/>
      <c r="D170" s="1041"/>
      <c r="E170" s="1041"/>
      <c r="F170" s="1041"/>
    </row>
    <row r="171" spans="1:7" ht="14.1" customHeight="1">
      <c r="A171" s="18"/>
      <c r="B171" s="18"/>
      <c r="D171" s="44"/>
    </row>
    <row r="172" spans="1:7" ht="14.1" customHeight="1">
      <c r="A172" s="370"/>
      <c r="B172" s="609" t="s">
        <v>124</v>
      </c>
      <c r="C172" s="370"/>
      <c r="D172" s="1037" t="s">
        <v>2141</v>
      </c>
      <c r="E172" s="1037"/>
      <c r="F172" s="1037"/>
      <c r="G172" s="361"/>
    </row>
    <row r="173" spans="1:7" ht="14.1" customHeight="1">
      <c r="A173" s="370"/>
      <c r="B173" s="370"/>
      <c r="C173" s="370"/>
      <c r="D173" s="1037"/>
      <c r="E173" s="1037"/>
      <c r="F173" s="1037"/>
      <c r="G173" s="361"/>
    </row>
    <row r="174" spans="1:7" ht="14.1" customHeight="1">
      <c r="A174" s="370"/>
      <c r="B174" s="370"/>
      <c r="C174" s="370"/>
      <c r="D174" s="1037"/>
      <c r="E174" s="1037"/>
      <c r="F174" s="1037"/>
      <c r="G174" s="361"/>
    </row>
    <row r="175" spans="1:7" ht="12.75">
      <c r="A175" s="370"/>
      <c r="B175" s="370"/>
      <c r="C175" s="370"/>
      <c r="D175" s="372"/>
      <c r="E175" s="361"/>
      <c r="F175" s="361"/>
      <c r="G175" s="361"/>
    </row>
    <row r="176" spans="1:7" ht="12.75">
      <c r="A176" s="1005" t="s">
        <v>1384</v>
      </c>
      <c r="B176" s="1005"/>
      <c r="C176" s="1005"/>
      <c r="D176" s="1005"/>
      <c r="E176" s="1005"/>
      <c r="F176" s="1005"/>
      <c r="G176" s="1005"/>
    </row>
    <row r="177" spans="1:6" ht="12.75">
      <c r="D177" s="44"/>
    </row>
    <row r="178" spans="1:6" ht="12.75">
      <c r="C178" s="590"/>
      <c r="D178" s="1014" t="s">
        <v>1383</v>
      </c>
      <c r="E178" s="1014"/>
      <c r="F178" s="1014"/>
    </row>
    <row r="179" spans="1:6" ht="12.75">
      <c r="A179" s="190"/>
      <c r="B179" s="190"/>
      <c r="C179" s="190"/>
      <c r="D179" s="1038" t="s">
        <v>1416</v>
      </c>
      <c r="E179" s="1038"/>
      <c r="F179" s="1038"/>
    </row>
    <row r="180" spans="1:6" ht="12.75">
      <c r="A180" s="191"/>
      <c r="B180" s="191"/>
      <c r="C180" s="191"/>
    </row>
    <row r="181" spans="1:6" ht="14.25">
      <c r="A181" s="271"/>
      <c r="B181" s="609" t="s">
        <v>124</v>
      </c>
      <c r="D181" s="1003" t="s">
        <v>1735</v>
      </c>
      <c r="E181" s="1004"/>
      <c r="F181" s="1004"/>
    </row>
    <row r="182" spans="1:6" ht="14.25">
      <c r="A182" s="271"/>
      <c r="D182" s="312"/>
      <c r="E182" s="102"/>
      <c r="F182" s="102"/>
    </row>
    <row r="183" spans="1:6" ht="14.25">
      <c r="A183" s="271"/>
      <c r="B183" s="609" t="s">
        <v>124</v>
      </c>
      <c r="D183" s="1004" t="s">
        <v>1551</v>
      </c>
      <c r="E183" s="1004"/>
      <c r="F183" s="1004"/>
    </row>
    <row r="184" spans="1:6" ht="14.25">
      <c r="A184" s="271"/>
      <c r="D184" s="102"/>
      <c r="E184" s="102"/>
      <c r="F184" s="102"/>
    </row>
    <row r="185" spans="1:6" ht="14.25">
      <c r="A185" s="271"/>
      <c r="B185" s="609" t="s">
        <v>124</v>
      </c>
      <c r="D185" s="1040" t="s">
        <v>1813</v>
      </c>
      <c r="E185" s="1040"/>
      <c r="F185" s="1040"/>
    </row>
    <row r="186" spans="1:6" ht="13.7" customHeight="1">
      <c r="A186" s="271"/>
      <c r="D186" s="41" t="s">
        <v>901</v>
      </c>
      <c r="E186" s="974" t="s">
        <v>2136</v>
      </c>
      <c r="F186" s="974"/>
    </row>
    <row r="187" spans="1:6" ht="14.25">
      <c r="A187" s="271"/>
      <c r="D187" s="776"/>
      <c r="E187" s="974"/>
      <c r="F187" s="974"/>
    </row>
    <row r="188" spans="1:6" ht="14.25">
      <c r="A188" s="271"/>
      <c r="D188" s="776"/>
      <c r="E188" s="974"/>
      <c r="F188" s="974"/>
    </row>
    <row r="189" spans="1:6" ht="14.25">
      <c r="A189" s="271"/>
      <c r="D189"/>
      <c r="E189" s="974"/>
      <c r="F189" s="974"/>
    </row>
    <row r="190" spans="1:6" ht="13.7" customHeight="1">
      <c r="A190" s="271"/>
      <c r="D190" s="776" t="s">
        <v>902</v>
      </c>
      <c r="E190" s="974" t="s">
        <v>1814</v>
      </c>
      <c r="F190" s="974"/>
    </row>
    <row r="191" spans="1:6" ht="13.7" customHeight="1">
      <c r="A191" s="271"/>
      <c r="D191" s="776"/>
      <c r="E191" s="974"/>
      <c r="F191" s="974"/>
    </row>
    <row r="192" spans="1:6" ht="13.7" customHeight="1">
      <c r="A192" s="271"/>
      <c r="D192" s="776"/>
      <c r="E192" s="974"/>
      <c r="F192" s="974"/>
    </row>
    <row r="193" spans="1:7" ht="13.7" customHeight="1">
      <c r="A193" s="271"/>
      <c r="D193" s="776"/>
      <c r="E193" s="974"/>
      <c r="F193" s="974"/>
    </row>
    <row r="194" spans="1:7" ht="13.7" customHeight="1">
      <c r="A194" s="271"/>
      <c r="D194" s="776"/>
      <c r="E194" s="974"/>
      <c r="F194" s="974"/>
    </row>
    <row r="195" spans="1:7" ht="14.25">
      <c r="A195" s="271"/>
      <c r="D195"/>
      <c r="E195" s="974"/>
      <c r="F195" s="974"/>
    </row>
    <row r="196" spans="1:7" ht="14.25">
      <c r="A196" s="271"/>
      <c r="D196"/>
      <c r="E196" s="974"/>
      <c r="F196" s="974"/>
    </row>
    <row r="197" spans="1:7" ht="12.75"/>
    <row r="198" spans="1:7" ht="14.25">
      <c r="A198" s="271"/>
      <c r="B198" s="609" t="s">
        <v>1377</v>
      </c>
      <c r="D198" s="974" t="s">
        <v>2305</v>
      </c>
      <c r="E198" s="980"/>
      <c r="F198" s="980"/>
    </row>
    <row r="199" spans="1:7" ht="14.25">
      <c r="A199" s="271"/>
      <c r="B199" s="271"/>
      <c r="D199" s="980"/>
      <c r="E199" s="980"/>
      <c r="F199" s="980"/>
    </row>
    <row r="200" spans="1:7" ht="14.25">
      <c r="A200" s="271"/>
      <c r="B200" s="271"/>
      <c r="D200" s="980"/>
      <c r="E200" s="980"/>
      <c r="F200" s="980"/>
    </row>
    <row r="201" spans="1:7" ht="14.25">
      <c r="A201" s="271"/>
      <c r="B201" s="271"/>
      <c r="D201" s="980"/>
      <c r="E201" s="980"/>
      <c r="F201" s="980"/>
    </row>
    <row r="202" spans="1:7" ht="12.75">
      <c r="D202" s="1039" t="s">
        <v>2307</v>
      </c>
      <c r="E202" s="1039"/>
      <c r="F202" s="1039"/>
    </row>
    <row r="203" spans="1:7" ht="12.75">
      <c r="D203" s="625"/>
      <c r="E203" s="625"/>
      <c r="F203" s="625"/>
    </row>
    <row r="204" spans="1:7" ht="14.25">
      <c r="A204" s="271"/>
      <c r="B204" s="609" t="s">
        <v>124</v>
      </c>
      <c r="D204" s="999" t="s">
        <v>2308</v>
      </c>
      <c r="E204" s="1000"/>
      <c r="F204" s="1000"/>
    </row>
    <row r="205" spans="1:7" ht="12.75"/>
    <row r="206" spans="1:7" ht="12.75">
      <c r="A206" s="1005" t="s">
        <v>1386</v>
      </c>
      <c r="B206" s="1005"/>
      <c r="C206" s="1005"/>
      <c r="D206" s="1005"/>
      <c r="E206" s="1005"/>
      <c r="F206" s="1005"/>
      <c r="G206" s="1005"/>
    </row>
    <row r="207" spans="1:7" ht="12.75"/>
    <row r="208" spans="1:7" ht="12.75">
      <c r="C208" s="591"/>
      <c r="D208" s="1014" t="s">
        <v>1385</v>
      </c>
      <c r="E208" s="1014"/>
      <c r="F208" s="1014"/>
    </row>
    <row r="209" spans="1:6" ht="12.75">
      <c r="A209" s="592"/>
      <c r="B209" s="592"/>
      <c r="C209" s="591"/>
      <c r="D209" s="1014" t="s">
        <v>698</v>
      </c>
      <c r="E209" s="1014"/>
      <c r="F209" s="1014"/>
    </row>
    <row r="210" spans="1:6" ht="12.75">
      <c r="A210" s="190"/>
      <c r="B210" s="190"/>
      <c r="C210" s="190"/>
      <c r="D210" s="1004" t="s">
        <v>1417</v>
      </c>
      <c r="E210" s="1004"/>
      <c r="F210" s="1004"/>
    </row>
    <row r="211" spans="1:6" ht="12.75">
      <c r="A211" s="190"/>
      <c r="B211" s="190"/>
      <c r="C211" s="190"/>
    </row>
    <row r="212" spans="1:6" ht="12.75">
      <c r="A212" s="190"/>
      <c r="B212" s="190"/>
      <c r="C212" s="190"/>
      <c r="D212" s="980" t="s">
        <v>1427</v>
      </c>
      <c r="E212" s="980"/>
      <c r="F212" s="980"/>
    </row>
    <row r="213" spans="1:6" ht="12.75">
      <c r="A213" s="190"/>
      <c r="B213" s="190"/>
      <c r="C213" s="190"/>
      <c r="D213" s="980"/>
      <c r="E213" s="980"/>
      <c r="F213" s="980"/>
    </row>
    <row r="214" spans="1:6" ht="12.75">
      <c r="A214" s="190"/>
      <c r="B214" s="190"/>
      <c r="C214" s="190"/>
      <c r="D214" s="980"/>
      <c r="E214" s="980"/>
      <c r="F214" s="980"/>
    </row>
    <row r="215" spans="1:6" ht="12.75">
      <c r="A215" s="190"/>
      <c r="B215" s="190"/>
      <c r="C215" s="190"/>
      <c r="D215" s="980"/>
      <c r="E215" s="980"/>
      <c r="F215" s="980"/>
    </row>
    <row r="216" spans="1:6" ht="12.75">
      <c r="A216" s="190"/>
      <c r="B216" s="190"/>
      <c r="C216" s="190"/>
    </row>
    <row r="217" spans="1:6" ht="12.75">
      <c r="A217" s="190"/>
      <c r="B217" s="190"/>
      <c r="C217" s="190"/>
      <c r="D217" s="974" t="s">
        <v>2142</v>
      </c>
      <c r="E217" s="980"/>
      <c r="F217" s="980"/>
    </row>
    <row r="218" spans="1:6" ht="12.75">
      <c r="A218" s="190"/>
      <c r="B218" s="190"/>
      <c r="C218" s="190"/>
      <c r="D218" s="980"/>
      <c r="E218" s="980"/>
      <c r="F218" s="980"/>
    </row>
    <row r="219" spans="1:6" ht="12.75">
      <c r="A219" s="190"/>
      <c r="B219" s="190"/>
      <c r="C219" s="190"/>
      <c r="D219" s="980"/>
      <c r="E219" s="980"/>
      <c r="F219" s="980"/>
    </row>
    <row r="220" spans="1:6" ht="12.75">
      <c r="A220" s="190"/>
      <c r="B220" s="190"/>
      <c r="C220" s="190"/>
      <c r="D220" s="980"/>
      <c r="E220" s="980"/>
      <c r="F220" s="980"/>
    </row>
    <row r="221" spans="1:6" ht="12.75">
      <c r="A221" s="190"/>
      <c r="B221" s="190"/>
      <c r="C221" s="190"/>
      <c r="D221" s="980"/>
      <c r="E221" s="980"/>
      <c r="F221" s="980"/>
    </row>
    <row r="222" spans="1:6" ht="12.75">
      <c r="A222" s="190"/>
      <c r="B222" s="190"/>
      <c r="C222" s="190"/>
      <c r="D222" s="980"/>
      <c r="E222" s="980"/>
      <c r="F222" s="980"/>
    </row>
    <row r="223" spans="1:6" ht="12.75">
      <c r="A223" s="191"/>
      <c r="B223" s="191"/>
      <c r="C223" s="191"/>
    </row>
    <row r="224" spans="1:6" ht="14.45" customHeight="1">
      <c r="A224" s="271"/>
      <c r="B224" s="609" t="s">
        <v>1377</v>
      </c>
      <c r="C224" s="191"/>
      <c r="D224" s="1000" t="s">
        <v>292</v>
      </c>
      <c r="E224" s="1000"/>
      <c r="F224" s="1000"/>
    </row>
    <row r="225" spans="1:6" ht="14.25">
      <c r="A225" s="271"/>
      <c r="C225" s="191"/>
      <c r="D225" s="1004" t="s">
        <v>1112</v>
      </c>
      <c r="E225" s="1004"/>
      <c r="F225" s="1004"/>
    </row>
    <row r="226" spans="1:6" ht="14.25">
      <c r="A226" s="271"/>
      <c r="B226" s="271"/>
      <c r="C226" s="191"/>
      <c r="D226" s="104" t="s">
        <v>1431</v>
      </c>
      <c r="E226" s="1012" t="s">
        <v>2071</v>
      </c>
      <c r="F226" s="1012"/>
    </row>
    <row r="227" spans="1:6" ht="12.75">
      <c r="D227" s="1003" t="s">
        <v>1410</v>
      </c>
      <c r="E227" s="1004"/>
      <c r="F227" s="1004"/>
    </row>
    <row r="228" spans="1:6" ht="12.75"/>
    <row r="229" spans="1:6" ht="14.25">
      <c r="A229" s="271"/>
      <c r="B229" s="609" t="s">
        <v>124</v>
      </c>
      <c r="D229" s="1004" t="s">
        <v>293</v>
      </c>
      <c r="E229" s="1004"/>
      <c r="F229" s="1004"/>
    </row>
    <row r="230" spans="1:6" ht="14.25">
      <c r="A230" s="271"/>
      <c r="D230" s="1000" t="s">
        <v>1112</v>
      </c>
      <c r="E230" s="1000"/>
      <c r="F230" s="1000"/>
    </row>
    <row r="231" spans="1:6" ht="14.25">
      <c r="A231" s="271"/>
      <c r="B231" s="271"/>
      <c r="D231" s="63" t="s">
        <v>1432</v>
      </c>
      <c r="E231" s="1012" t="s">
        <v>2072</v>
      </c>
      <c r="F231" s="1012"/>
    </row>
    <row r="232" spans="1:6" ht="12.75">
      <c r="D232" s="1004" t="s">
        <v>1411</v>
      </c>
      <c r="E232" s="1004"/>
      <c r="F232" s="1004"/>
    </row>
    <row r="233" spans="1:6" ht="12.75"/>
    <row r="234" spans="1:6" ht="14.25">
      <c r="A234" s="271"/>
      <c r="B234" s="609" t="s">
        <v>124</v>
      </c>
      <c r="D234" s="1004" t="s">
        <v>642</v>
      </c>
      <c r="E234" s="1004"/>
      <c r="F234" s="1004"/>
    </row>
    <row r="235" spans="1:6" ht="14.25">
      <c r="A235" s="271"/>
      <c r="D235" s="44" t="s">
        <v>1112</v>
      </c>
    </row>
    <row r="236" spans="1:6" ht="14.25">
      <c r="A236" s="271"/>
      <c r="B236" s="271"/>
      <c r="D236" s="63" t="s">
        <v>1431</v>
      </c>
      <c r="E236" s="1012" t="s">
        <v>2073</v>
      </c>
      <c r="F236" s="1012"/>
    </row>
    <row r="237" spans="1:6" ht="14.25">
      <c r="A237" s="271"/>
      <c r="B237" s="271"/>
      <c r="D237" s="980" t="s">
        <v>1434</v>
      </c>
      <c r="E237" s="980"/>
      <c r="F237" s="980"/>
    </row>
    <row r="238" spans="1:6" ht="12.75">
      <c r="D238" s="980"/>
      <c r="E238" s="980"/>
      <c r="F238" s="980"/>
    </row>
    <row r="239" spans="1:6" ht="12.75">
      <c r="D239" s="980"/>
      <c r="E239" s="980"/>
      <c r="F239" s="980"/>
    </row>
    <row r="240" spans="1:6" ht="12.75">
      <c r="D240" s="980"/>
      <c r="E240" s="980"/>
      <c r="F240" s="980"/>
    </row>
    <row r="241" spans="1:6" ht="12.75">
      <c r="D241" s="980"/>
      <c r="E241" s="980"/>
      <c r="F241" s="980"/>
    </row>
    <row r="242" spans="1:6" ht="12.75">
      <c r="D242" s="980" t="s">
        <v>1412</v>
      </c>
      <c r="E242" s="980"/>
      <c r="F242" s="980"/>
    </row>
    <row r="243" spans="1:6" ht="12.75">
      <c r="D243" s="44"/>
    </row>
    <row r="244" spans="1:6" ht="14.25">
      <c r="A244" s="271"/>
      <c r="B244" s="609" t="s">
        <v>124</v>
      </c>
      <c r="D244" s="1004" t="s">
        <v>643</v>
      </c>
      <c r="E244" s="1004"/>
      <c r="F244" s="1004"/>
    </row>
    <row r="245" spans="1:6" ht="14.25">
      <c r="A245" s="271"/>
      <c r="D245" s="1004" t="s">
        <v>1112</v>
      </c>
      <c r="E245" s="1004"/>
      <c r="F245" s="1004"/>
    </row>
    <row r="246" spans="1:6" ht="14.25">
      <c r="A246" s="271"/>
      <c r="B246" s="271"/>
      <c r="D246" s="63" t="s">
        <v>1431</v>
      </c>
      <c r="E246" s="1012" t="s">
        <v>2074</v>
      </c>
      <c r="F246" s="1012"/>
    </row>
    <row r="247" spans="1:6" ht="12.75">
      <c r="D247" s="1003" t="s">
        <v>1933</v>
      </c>
      <c r="E247" s="1004"/>
      <c r="F247" s="1004"/>
    </row>
    <row r="248" spans="1:6" ht="12.75">
      <c r="D248" s="102"/>
      <c r="E248" s="102"/>
      <c r="F248" s="102"/>
    </row>
    <row r="249" spans="1:6" ht="14.25">
      <c r="A249" s="271"/>
      <c r="B249" s="609" t="s">
        <v>124</v>
      </c>
      <c r="D249" s="1003" t="s">
        <v>1932</v>
      </c>
      <c r="E249" s="1004"/>
      <c r="F249" s="1004"/>
    </row>
    <row r="250" spans="1:6" ht="14.25">
      <c r="A250" s="271"/>
      <c r="D250" s="1004" t="s">
        <v>1112</v>
      </c>
      <c r="E250" s="1004"/>
      <c r="F250" s="1004"/>
    </row>
    <row r="251" spans="1:6" ht="14.25">
      <c r="A251" s="271"/>
      <c r="B251" s="271"/>
      <c r="D251" s="63" t="s">
        <v>1431</v>
      </c>
      <c r="E251" s="1012" t="s">
        <v>2075</v>
      </c>
      <c r="F251" s="1012"/>
    </row>
    <row r="252" spans="1:6" ht="12.75">
      <c r="D252" s="1003" t="s">
        <v>1934</v>
      </c>
      <c r="E252" s="1004"/>
      <c r="F252" s="1004"/>
    </row>
    <row r="253" spans="1:6" ht="12.75">
      <c r="D253" s="44"/>
    </row>
    <row r="254" spans="1:6" ht="14.25">
      <c r="A254" s="271"/>
      <c r="B254" s="609" t="s">
        <v>124</v>
      </c>
      <c r="D254" s="102" t="s">
        <v>1454</v>
      </c>
      <c r="E254" s="102"/>
      <c r="F254" s="102"/>
    </row>
    <row r="255" spans="1:6" ht="14.25">
      <c r="A255" s="271"/>
      <c r="B255"/>
      <c r="D255" s="974" t="s">
        <v>1756</v>
      </c>
      <c r="E255" s="980"/>
      <c r="F255" s="980"/>
    </row>
    <row r="256" spans="1:6" ht="14.25">
      <c r="A256" s="271"/>
      <c r="D256" s="980"/>
      <c r="E256" s="980"/>
      <c r="F256" s="980"/>
    </row>
    <row r="257" spans="1:7" ht="14.25">
      <c r="A257" s="271"/>
      <c r="D257" s="980"/>
      <c r="E257" s="980"/>
      <c r="F257" s="980"/>
    </row>
    <row r="258" spans="1:7" ht="14.25">
      <c r="A258" s="271"/>
      <c r="D258" s="24"/>
      <c r="E258" s="24"/>
      <c r="F258" s="24"/>
    </row>
    <row r="259" spans="1:7" ht="14.25">
      <c r="A259" s="271"/>
      <c r="B259" s="609" t="s">
        <v>124</v>
      </c>
      <c r="D259" s="1004" t="s">
        <v>1023</v>
      </c>
      <c r="E259" s="1004"/>
      <c r="F259" s="1004"/>
    </row>
    <row r="260" spans="1:7" ht="14.25">
      <c r="A260" s="271"/>
      <c r="D260" s="102"/>
      <c r="E260" s="102"/>
      <c r="F260" s="102"/>
    </row>
    <row r="261" spans="1:7" ht="12.75">
      <c r="A261" s="1005" t="s">
        <v>1388</v>
      </c>
      <c r="B261" s="1005"/>
      <c r="C261" s="1005"/>
      <c r="D261" s="1005"/>
      <c r="E261" s="1005"/>
      <c r="F261" s="1005"/>
      <c r="G261" s="1005"/>
    </row>
    <row r="262" spans="1:7" ht="12.75">
      <c r="D262" s="44"/>
    </row>
    <row r="263" spans="1:7" ht="12.75">
      <c r="C263" s="590"/>
      <c r="D263" s="1006" t="s">
        <v>1387</v>
      </c>
      <c r="E263" s="1006"/>
      <c r="F263" s="1006"/>
    </row>
    <row r="264" spans="1:7" ht="12.75">
      <c r="A264" s="190"/>
      <c r="B264" s="190"/>
      <c r="C264" s="190"/>
      <c r="D264" s="1000" t="s">
        <v>1418</v>
      </c>
      <c r="E264" s="1000"/>
      <c r="F264" s="1000"/>
    </row>
    <row r="265" spans="1:7" ht="12.75">
      <c r="A265" s="18"/>
      <c r="B265" s="18"/>
      <c r="C265" s="18"/>
      <c r="D265" s="3"/>
    </row>
    <row r="266" spans="1:7" ht="12.75">
      <c r="A266" s="18"/>
      <c r="C266" s="18"/>
      <c r="D266" s="1006" t="s">
        <v>209</v>
      </c>
      <c r="E266" s="1006"/>
      <c r="F266" s="1006"/>
      <c r="G266"/>
    </row>
    <row r="267" spans="1:7" ht="14.45" customHeight="1">
      <c r="A267" s="271"/>
      <c r="B267" s="609" t="s">
        <v>1377</v>
      </c>
      <c r="C267" s="880"/>
      <c r="D267" s="1015" t="s">
        <v>2011</v>
      </c>
      <c r="E267" s="1015"/>
      <c r="F267" s="1015"/>
      <c r="G267"/>
    </row>
    <row r="268" spans="1:7" ht="14.25">
      <c r="A268" s="271"/>
      <c r="B268" s="881"/>
      <c r="C268" s="880"/>
      <c r="D268" s="1015"/>
      <c r="E268" s="1015"/>
      <c r="F268" s="1015"/>
      <c r="G268"/>
    </row>
    <row r="269" spans="1:7" ht="14.25">
      <c r="A269" s="271"/>
      <c r="B269" s="881"/>
      <c r="C269" s="880"/>
      <c r="D269" s="1015"/>
      <c r="E269" s="1015"/>
      <c r="F269" s="1015"/>
      <c r="G269"/>
    </row>
    <row r="270" spans="1:7" ht="14.45" customHeight="1">
      <c r="A270" s="271"/>
      <c r="B270" s="881"/>
      <c r="C270" s="880"/>
      <c r="D270" s="1015"/>
      <c r="E270" s="1015"/>
      <c r="F270" s="1015"/>
      <c r="G270"/>
    </row>
    <row r="271" spans="1:7" ht="14.25">
      <c r="A271" s="271"/>
      <c r="B271" s="881"/>
      <c r="C271" s="880"/>
      <c r="D271" s="882"/>
      <c r="E271" s="882"/>
      <c r="F271" s="882"/>
      <c r="G271"/>
    </row>
    <row r="272" spans="1:7" ht="14.25">
      <c r="A272" s="271"/>
      <c r="B272" s="609" t="s">
        <v>1377</v>
      </c>
      <c r="C272" s="880"/>
      <c r="D272" s="1015" t="s">
        <v>2012</v>
      </c>
      <c r="E272" s="1015"/>
      <c r="F272" s="1015"/>
      <c r="G272"/>
    </row>
    <row r="273" spans="1:7" ht="14.25">
      <c r="A273" s="271"/>
      <c r="B273" s="881"/>
      <c r="C273" s="880"/>
      <c r="D273" s="1015"/>
      <c r="E273" s="1015"/>
      <c r="F273" s="1015"/>
      <c r="G273"/>
    </row>
    <row r="274" spans="1:7" ht="14.25">
      <c r="A274" s="271"/>
      <c r="B274" s="881"/>
      <c r="C274" s="880"/>
      <c r="D274" s="1015"/>
      <c r="E274" s="1015"/>
      <c r="F274" s="1015"/>
      <c r="G274"/>
    </row>
    <row r="275" spans="1:7" ht="14.25">
      <c r="A275" s="271"/>
      <c r="B275" s="881"/>
      <c r="C275" s="880"/>
      <c r="D275" s="1015"/>
      <c r="E275" s="1015"/>
      <c r="F275" s="1015"/>
      <c r="G275"/>
    </row>
    <row r="276" spans="1:7" ht="14.25">
      <c r="A276" s="271"/>
      <c r="B276" s="881"/>
      <c r="C276" s="880"/>
      <c r="D276" s="1015"/>
      <c r="E276" s="1015"/>
      <c r="F276" s="1015"/>
      <c r="G276"/>
    </row>
    <row r="277" spans="1:7" ht="14.25">
      <c r="A277" s="271"/>
      <c r="B277" s="881"/>
      <c r="C277" s="880"/>
      <c r="D277" s="882"/>
      <c r="E277" s="882"/>
      <c r="F277" s="882"/>
      <c r="G277"/>
    </row>
    <row r="278" spans="1:7" ht="14.25">
      <c r="A278" s="271"/>
      <c r="B278" s="881"/>
      <c r="C278" s="880"/>
      <c r="D278" s="1015" t="s">
        <v>1560</v>
      </c>
      <c r="E278" s="1015"/>
      <c r="F278" s="1015"/>
      <c r="G278"/>
    </row>
    <row r="279" spans="1:7" ht="14.25">
      <c r="A279" s="271"/>
      <c r="B279" s="881"/>
      <c r="C279" s="880"/>
      <c r="D279" s="1015"/>
      <c r="E279" s="1015"/>
      <c r="F279" s="1015"/>
      <c r="G279"/>
    </row>
    <row r="280" spans="1:7" ht="14.25">
      <c r="A280" s="271"/>
      <c r="B280" s="881"/>
      <c r="C280" s="880"/>
      <c r="D280" s="1015"/>
      <c r="E280" s="1015"/>
      <c r="F280" s="1015"/>
      <c r="G280"/>
    </row>
    <row r="281" spans="1:7" ht="14.25">
      <c r="A281" s="271"/>
      <c r="B281" s="881"/>
      <c r="C281" s="880"/>
      <c r="D281" s="1015"/>
      <c r="E281" s="1015"/>
      <c r="F281" s="1015"/>
      <c r="G281"/>
    </row>
    <row r="282" spans="1:7" ht="14.25">
      <c r="A282" s="271"/>
      <c r="B282" s="881"/>
      <c r="C282" s="880"/>
      <c r="D282" s="1015"/>
      <c r="E282" s="1015"/>
      <c r="F282" s="1015"/>
      <c r="G282"/>
    </row>
    <row r="283" spans="1:7" ht="14.25">
      <c r="A283" s="271"/>
      <c r="B283" s="271"/>
      <c r="D283" s="209"/>
      <c r="E283" s="209"/>
      <c r="F283" s="209"/>
      <c r="G283"/>
    </row>
    <row r="284" spans="1:7" s="448" customFormat="1" ht="14.45" customHeight="1">
      <c r="A284" s="289"/>
      <c r="B284" s="609" t="s">
        <v>124</v>
      </c>
      <c r="C284" s="798"/>
      <c r="D284" s="1013" t="s">
        <v>1927</v>
      </c>
      <c r="E284" s="1013"/>
      <c r="F284" s="1013"/>
      <c r="G284" s="799"/>
    </row>
    <row r="285" spans="1:7" s="448" customFormat="1" ht="14.25">
      <c r="A285" s="289"/>
      <c r="B285" s="798"/>
      <c r="C285" s="798"/>
      <c r="D285" s="1013"/>
      <c r="E285" s="1013"/>
      <c r="F285" s="1013"/>
      <c r="G285" s="799"/>
    </row>
    <row r="286" spans="1:7" s="448" customFormat="1" ht="14.25">
      <c r="A286" s="289"/>
      <c r="B286" s="798"/>
      <c r="C286" s="798"/>
      <c r="D286" s="1013"/>
      <c r="E286" s="1013"/>
      <c r="F286" s="1013"/>
      <c r="G286" s="799"/>
    </row>
    <row r="287" spans="1:7" s="448" customFormat="1" ht="12.75">
      <c r="A287" s="798"/>
      <c r="B287" s="798"/>
      <c r="C287" s="798"/>
      <c r="D287" s="926"/>
      <c r="E287" s="927" t="s">
        <v>2076</v>
      </c>
      <c r="F287" s="926"/>
      <c r="G287" s="799"/>
    </row>
    <row r="288" spans="1:7" ht="14.25">
      <c r="A288" s="271"/>
      <c r="B288" s="271"/>
      <c r="D288" s="44"/>
      <c r="E288"/>
      <c r="F288"/>
      <c r="G288"/>
    </row>
    <row r="289" spans="1:7" ht="14.25">
      <c r="A289" s="271"/>
      <c r="B289" s="609" t="s">
        <v>1377</v>
      </c>
      <c r="D289" s="1000" t="s">
        <v>1113</v>
      </c>
      <c r="E289" s="1000"/>
      <c r="F289" s="1000"/>
      <c r="G289"/>
    </row>
    <row r="290" spans="1:7" ht="14.25">
      <c r="A290" s="271"/>
      <c r="B290" s="271"/>
      <c r="D290" s="1000" t="s">
        <v>1561</v>
      </c>
      <c r="E290" s="1000"/>
      <c r="F290" s="1000"/>
      <c r="G290"/>
    </row>
    <row r="291" spans="1:7" ht="14.25">
      <c r="A291" s="271"/>
      <c r="B291" s="271"/>
      <c r="D291" s="3" t="s">
        <v>1043</v>
      </c>
      <c r="E291" s="927" t="s">
        <v>2077</v>
      </c>
      <c r="F291" s="3"/>
    </row>
    <row r="292" spans="1:7" ht="12.75">
      <c r="D292" s="28"/>
    </row>
    <row r="293" spans="1:7" ht="14.25">
      <c r="A293" s="271"/>
      <c r="B293" s="609" t="s">
        <v>1377</v>
      </c>
      <c r="D293" s="980" t="s">
        <v>1562</v>
      </c>
      <c r="E293" s="980"/>
      <c r="F293" s="980"/>
    </row>
    <row r="294" spans="1:7" ht="14.25">
      <c r="A294" s="271"/>
      <c r="B294" s="271"/>
      <c r="D294" s="980"/>
      <c r="E294" s="980"/>
      <c r="F294" s="980"/>
    </row>
    <row r="295" spans="1:7" ht="12.75">
      <c r="D295" s="28"/>
    </row>
    <row r="296" spans="1:7" ht="12.75">
      <c r="A296" s="1005" t="s">
        <v>1390</v>
      </c>
      <c r="B296" s="1005"/>
      <c r="C296" s="1005"/>
      <c r="D296" s="1005"/>
      <c r="E296" s="1005"/>
      <c r="F296" s="1005"/>
      <c r="G296" s="1005"/>
    </row>
    <row r="297" spans="1:7" ht="12.75">
      <c r="D297" s="28"/>
    </row>
    <row r="298" spans="1:7" ht="12.75">
      <c r="C298" s="590"/>
      <c r="D298" s="1006" t="s">
        <v>1389</v>
      </c>
      <c r="E298" s="1006"/>
      <c r="F298" s="1006"/>
    </row>
    <row r="299" spans="1:7" ht="12.75">
      <c r="A299" s="190"/>
      <c r="B299" s="190"/>
      <c r="C299" s="190"/>
      <c r="D299" s="44"/>
    </row>
    <row r="300" spans="1:7" ht="12.75">
      <c r="A300" s="191"/>
      <c r="B300" s="191"/>
      <c r="C300" s="191"/>
      <c r="D300" s="1006" t="s">
        <v>211</v>
      </c>
      <c r="E300" s="1006"/>
      <c r="F300" s="1006"/>
    </row>
    <row r="301" spans="1:7" ht="14.45" customHeight="1">
      <c r="A301" s="271"/>
      <c r="B301" s="609" t="s">
        <v>1377</v>
      </c>
      <c r="D301" s="974" t="s">
        <v>1884</v>
      </c>
      <c r="E301" s="980"/>
      <c r="F301" s="980"/>
    </row>
    <row r="302" spans="1:7" ht="12.75">
      <c r="D302" s="980"/>
      <c r="E302" s="980"/>
      <c r="F302" s="980"/>
    </row>
    <row r="303" spans="1:7" ht="12.75">
      <c r="D303" s="980"/>
      <c r="E303" s="980"/>
      <c r="F303" s="980"/>
    </row>
    <row r="304" spans="1:7" ht="12.75">
      <c r="D304" s="24"/>
      <c r="E304" s="24"/>
      <c r="F304" s="24"/>
    </row>
    <row r="305" spans="1:7" s="448" customFormat="1" ht="14.45" customHeight="1">
      <c r="A305" s="289"/>
      <c r="B305" s="609" t="s">
        <v>124</v>
      </c>
      <c r="C305" s="798"/>
      <c r="D305" s="1013" t="s">
        <v>1928</v>
      </c>
      <c r="E305" s="1013"/>
      <c r="F305" s="1013"/>
      <c r="G305" s="799"/>
    </row>
    <row r="306" spans="1:7" s="448" customFormat="1" ht="12.75">
      <c r="A306" s="798"/>
      <c r="B306" s="798"/>
      <c r="C306" s="798"/>
      <c r="D306" s="1013"/>
      <c r="E306" s="1013"/>
      <c r="F306" s="1013"/>
      <c r="G306" s="799"/>
    </row>
    <row r="307" spans="1:7" s="448" customFormat="1" ht="12.75">
      <c r="A307" s="798"/>
      <c r="B307" s="798"/>
      <c r="C307" s="798"/>
      <c r="D307" s="1013"/>
      <c r="E307" s="1013"/>
      <c r="F307" s="1013"/>
      <c r="G307" s="799"/>
    </row>
    <row r="308" spans="1:7" s="448" customFormat="1" ht="12.75">
      <c r="A308" s="798"/>
      <c r="B308" s="798"/>
      <c r="C308" s="798"/>
      <c r="E308" s="373" t="s">
        <v>2078</v>
      </c>
      <c r="F308" s="373"/>
      <c r="G308" s="799"/>
    </row>
    <row r="309" spans="1:7" ht="12.75">
      <c r="D309" s="212"/>
    </row>
    <row r="310" spans="1:7" ht="12.75">
      <c r="A310" s="1005" t="s">
        <v>1391</v>
      </c>
      <c r="B310" s="1005"/>
      <c r="C310" s="1005"/>
      <c r="D310" s="1005"/>
      <c r="E310" s="1005"/>
      <c r="F310" s="1005"/>
      <c r="G310" s="1005"/>
    </row>
    <row r="311" spans="1:7" ht="12.75">
      <c r="D311" s="212"/>
    </row>
    <row r="312" spans="1:7" ht="12.75">
      <c r="C312" s="190"/>
      <c r="D312" s="1007" t="s">
        <v>1563</v>
      </c>
      <c r="E312" s="1007"/>
      <c r="F312" s="1007"/>
    </row>
    <row r="313" spans="1:7" ht="12.75">
      <c r="C313" s="190"/>
      <c r="D313" s="1007"/>
      <c r="E313" s="1007"/>
      <c r="F313" s="1007"/>
    </row>
    <row r="314" spans="1:7" ht="12.75">
      <c r="A314" s="191"/>
      <c r="B314" s="191"/>
      <c r="C314" s="191"/>
      <c r="D314" s="3"/>
    </row>
    <row r="315" spans="1:7" ht="12.75">
      <c r="C315" s="191"/>
      <c r="D315" s="1006" t="s">
        <v>162</v>
      </c>
      <c r="E315" s="1006"/>
      <c r="F315" s="1006"/>
    </row>
    <row r="316" spans="1:7" ht="14.25">
      <c r="A316" s="271"/>
      <c r="B316" s="271"/>
      <c r="D316" s="1017" t="s">
        <v>1564</v>
      </c>
      <c r="E316" s="1017"/>
      <c r="F316" s="1017"/>
    </row>
    <row r="317" spans="1:7" ht="12" customHeight="1"/>
    <row r="318" spans="1:7" ht="14.45" customHeight="1">
      <c r="A318" s="271"/>
      <c r="B318" s="609" t="s">
        <v>124</v>
      </c>
      <c r="D318" s="980" t="s">
        <v>1565</v>
      </c>
      <c r="E318" s="980"/>
      <c r="F318" s="980"/>
    </row>
    <row r="319" spans="1:7" ht="14.25">
      <c r="A319" s="271"/>
      <c r="B319" s="271"/>
      <c r="D319" s="980"/>
      <c r="E319" s="980"/>
      <c r="F319" s="980"/>
    </row>
    <row r="320" spans="1:7" ht="12.75"/>
    <row r="321" spans="1:7" ht="14.45" customHeight="1">
      <c r="A321" s="271"/>
      <c r="B321" s="609" t="s">
        <v>124</v>
      </c>
      <c r="D321" s="980" t="s">
        <v>1566</v>
      </c>
      <c r="E321" s="980"/>
      <c r="F321" s="980"/>
    </row>
    <row r="322" spans="1:7" ht="14.25">
      <c r="A322" s="271"/>
      <c r="B322" s="271"/>
      <c r="D322" s="980"/>
      <c r="E322" s="980"/>
      <c r="F322" s="980"/>
    </row>
    <row r="323" spans="1:7" ht="14.25">
      <c r="A323" s="271"/>
      <c r="B323" s="271"/>
      <c r="D323" s="980"/>
      <c r="E323" s="980"/>
      <c r="F323" s="980"/>
    </row>
    <row r="324" spans="1:7" ht="12.75">
      <c r="D324" s="44"/>
      <c r="E324"/>
      <c r="F324"/>
      <c r="G324"/>
    </row>
    <row r="325" spans="1:7" ht="14.25">
      <c r="A325" s="271"/>
      <c r="B325" s="609" t="s">
        <v>124</v>
      </c>
      <c r="D325" s="980" t="s">
        <v>1567</v>
      </c>
      <c r="E325" s="980"/>
      <c r="F325" s="980"/>
    </row>
    <row r="326" spans="1:7" ht="14.25">
      <c r="A326" s="271"/>
      <c r="B326" s="271"/>
      <c r="D326" s="980"/>
      <c r="E326" s="980"/>
      <c r="F326" s="980"/>
    </row>
    <row r="327" spans="1:7" ht="12.75">
      <c r="A327" s="18"/>
      <c r="B327" s="18"/>
      <c r="D327" s="44"/>
    </row>
    <row r="328" spans="1:7" ht="12.75">
      <c r="A328" s="1005" t="s">
        <v>1378</v>
      </c>
      <c r="B328" s="1005"/>
      <c r="C328" s="1005"/>
      <c r="D328" s="1005"/>
      <c r="E328" s="1005"/>
      <c r="F328" s="1005"/>
      <c r="G328" s="1005"/>
    </row>
    <row r="329" spans="1:7" ht="12.75">
      <c r="A329" s="18"/>
      <c r="B329" s="18"/>
      <c r="D329" s="44"/>
      <c r="G329"/>
    </row>
    <row r="330" spans="1:7" ht="12.75">
      <c r="C330" s="18"/>
      <c r="D330" s="1006" t="s">
        <v>163</v>
      </c>
      <c r="E330" s="1006"/>
      <c r="F330" s="1006"/>
      <c r="G330"/>
    </row>
    <row r="331" spans="1:7" ht="12.75">
      <c r="C331" s="18"/>
      <c r="D331" s="1000" t="s">
        <v>1419</v>
      </c>
      <c r="E331" s="1000"/>
      <c r="F331" s="1000"/>
      <c r="G331"/>
    </row>
    <row r="332" spans="1:7" ht="12.75">
      <c r="C332" s="18"/>
      <c r="D332" s="182"/>
      <c r="G332"/>
    </row>
    <row r="333" spans="1:7" ht="12.75">
      <c r="B333" s="609" t="s">
        <v>124</v>
      </c>
      <c r="D333" s="1000" t="s">
        <v>1568</v>
      </c>
      <c r="E333" s="1000"/>
      <c r="F333" s="1000"/>
      <c r="G333"/>
    </row>
    <row r="334" spans="1:7" ht="14.25">
      <c r="A334" s="271"/>
      <c r="B334" s="271"/>
      <c r="D334" s="420"/>
      <c r="G334"/>
    </row>
    <row r="335" spans="1:7" ht="14.25">
      <c r="A335" s="271"/>
      <c r="B335" s="609" t="s">
        <v>124</v>
      </c>
      <c r="D335" s="1000" t="s">
        <v>1569</v>
      </c>
      <c r="E335" s="1000"/>
      <c r="F335" s="1000"/>
      <c r="G335"/>
    </row>
    <row r="336" spans="1:7" ht="12.75">
      <c r="G336"/>
    </row>
    <row r="337" spans="1:7" ht="14.45" customHeight="1">
      <c r="A337" s="271"/>
      <c r="B337" s="609" t="s">
        <v>124</v>
      </c>
      <c r="D337" s="980" t="s">
        <v>1575</v>
      </c>
      <c r="E337" s="980"/>
      <c r="F337" s="980"/>
      <c r="G337"/>
    </row>
    <row r="338" spans="1:7" ht="14.25">
      <c r="A338" s="271"/>
      <c r="B338" s="271"/>
      <c r="D338" s="980"/>
      <c r="E338" s="980"/>
      <c r="F338" s="980"/>
      <c r="G338"/>
    </row>
    <row r="339" spans="1:7" ht="14.25">
      <c r="A339" s="271"/>
      <c r="B339" s="271"/>
      <c r="D339" s="980"/>
      <c r="E339" s="980"/>
      <c r="F339" s="980"/>
      <c r="G339"/>
    </row>
    <row r="340" spans="1:7" ht="14.25">
      <c r="A340" s="271"/>
      <c r="B340" s="271"/>
      <c r="D340" s="980"/>
      <c r="E340" s="980"/>
      <c r="F340" s="980"/>
      <c r="G340"/>
    </row>
    <row r="341" spans="1:7" ht="14.25">
      <c r="A341" s="271"/>
      <c r="B341" s="271"/>
      <c r="D341" s="980"/>
      <c r="E341" s="980"/>
      <c r="F341" s="980"/>
      <c r="G341"/>
    </row>
    <row r="342" spans="1:7" ht="14.25">
      <c r="A342" s="271"/>
      <c r="B342" s="271"/>
      <c r="D342" s="980"/>
      <c r="E342" s="980"/>
      <c r="F342" s="980"/>
      <c r="G342"/>
    </row>
    <row r="343" spans="1:7" ht="14.25">
      <c r="A343" s="271"/>
      <c r="B343" s="271"/>
      <c r="D343" s="980"/>
      <c r="E343" s="980"/>
      <c r="F343" s="980"/>
      <c r="G343"/>
    </row>
    <row r="344" spans="1:7" ht="14.25">
      <c r="A344" s="271"/>
      <c r="B344" s="271"/>
      <c r="D344" s="980"/>
      <c r="E344" s="980"/>
      <c r="F344" s="980"/>
      <c r="G344"/>
    </row>
    <row r="345" spans="1:7" ht="14.25">
      <c r="A345" s="271"/>
      <c r="B345" s="271"/>
      <c r="D345" s="980"/>
      <c r="E345" s="980"/>
      <c r="F345" s="980"/>
    </row>
    <row r="346" spans="1:7" ht="14.25">
      <c r="A346" s="271"/>
      <c r="B346" s="271"/>
      <c r="D346" s="980"/>
      <c r="E346" s="980"/>
      <c r="F346" s="980"/>
    </row>
    <row r="347" spans="1:7" ht="14.25">
      <c r="A347" s="271"/>
      <c r="B347" s="271"/>
      <c r="D347" s="980"/>
      <c r="E347" s="980"/>
      <c r="F347" s="980"/>
    </row>
    <row r="348" spans="1:7" ht="14.25">
      <c r="A348" s="271"/>
      <c r="B348" s="271"/>
      <c r="D348" s="980"/>
      <c r="E348" s="980"/>
      <c r="F348" s="980"/>
    </row>
    <row r="349" spans="1:7" ht="14.25">
      <c r="A349" s="271"/>
      <c r="B349" s="271"/>
      <c r="D349" s="980"/>
      <c r="E349" s="980"/>
      <c r="F349" s="980"/>
    </row>
    <row r="350" spans="1:7" ht="14.25">
      <c r="A350" s="271"/>
      <c r="B350" s="271"/>
      <c r="D350" s="980"/>
      <c r="E350" s="980"/>
      <c r="F350" s="980"/>
    </row>
    <row r="351" spans="1:7" ht="14.25">
      <c r="A351" s="271"/>
      <c r="B351" s="271"/>
      <c r="D351" s="980"/>
      <c r="E351" s="980"/>
      <c r="F351" s="980"/>
    </row>
    <row r="352" spans="1:7" ht="12.75"/>
    <row r="353" spans="1:6" ht="14.45" customHeight="1">
      <c r="A353" s="271"/>
      <c r="B353" s="609" t="s">
        <v>124</v>
      </c>
      <c r="D353" s="980" t="s">
        <v>1570</v>
      </c>
      <c r="E353" s="980"/>
      <c r="F353" s="980"/>
    </row>
    <row r="354" spans="1:6" ht="12.75">
      <c r="D354" s="980"/>
      <c r="E354" s="980"/>
      <c r="F354" s="980"/>
    </row>
    <row r="355" spans="1:6" ht="12.75">
      <c r="D355" s="980"/>
      <c r="E355" s="980"/>
      <c r="F355" s="980"/>
    </row>
    <row r="356" spans="1:6" ht="12.75">
      <c r="D356" s="980"/>
      <c r="E356" s="980"/>
      <c r="F356" s="980"/>
    </row>
    <row r="357" spans="1:6" ht="12.75">
      <c r="D357" s="980"/>
      <c r="E357" s="980"/>
      <c r="F357" s="980"/>
    </row>
    <row r="358" spans="1:6" ht="12.75">
      <c r="D358" s="980"/>
      <c r="E358" s="980"/>
      <c r="F358" s="980"/>
    </row>
    <row r="359" spans="1:6" ht="12.75">
      <c r="D359" s="980"/>
      <c r="E359" s="980"/>
      <c r="F359" s="980"/>
    </row>
    <row r="360" spans="1:6" ht="12.75">
      <c r="D360" s="980"/>
      <c r="E360" s="980"/>
      <c r="F360" s="980"/>
    </row>
    <row r="361" spans="1:6" ht="12.75">
      <c r="D361" s="980"/>
      <c r="E361" s="980"/>
      <c r="F361" s="980"/>
    </row>
    <row r="362" spans="1:6" ht="12.75">
      <c r="E362" s="44"/>
      <c r="F362" s="44"/>
    </row>
    <row r="363" spans="1:6" ht="14.25" customHeight="1">
      <c r="A363" s="271"/>
      <c r="B363" s="609" t="s">
        <v>124</v>
      </c>
      <c r="D363" s="994" t="s">
        <v>2079</v>
      </c>
      <c r="E363" s="994"/>
      <c r="F363" s="994"/>
    </row>
    <row r="364" spans="1:6" ht="12.75">
      <c r="D364" s="994"/>
      <c r="E364" s="994"/>
      <c r="F364" s="994"/>
    </row>
    <row r="365" spans="1:6" ht="12.75">
      <c r="D365" s="994"/>
      <c r="E365" s="994"/>
      <c r="F365" s="994"/>
    </row>
    <row r="366" spans="1:6" ht="12.75">
      <c r="D366" s="994"/>
      <c r="E366" s="994"/>
      <c r="F366" s="994"/>
    </row>
    <row r="367" spans="1:6" ht="12.75">
      <c r="D367" s="994"/>
      <c r="E367" s="994"/>
      <c r="F367" s="994"/>
    </row>
    <row r="368" spans="1:6" ht="12.75">
      <c r="D368" s="209"/>
      <c r="E368" s="104" t="s">
        <v>2080</v>
      </c>
      <c r="F368" s="209"/>
    </row>
    <row r="369" spans="1:6" ht="13.5" thickBot="1">
      <c r="D369" s="777"/>
      <c r="E369" s="98"/>
      <c r="F369" s="98"/>
    </row>
    <row r="370" spans="1:6" ht="14.25" thickTop="1" thickBot="1">
      <c r="D370" s="1016" t="s">
        <v>1267</v>
      </c>
      <c r="E370" s="1016"/>
      <c r="F370" s="1016"/>
    </row>
    <row r="371" spans="1:6" ht="13.5" thickTop="1">
      <c r="D371" s="1018" t="s">
        <v>1571</v>
      </c>
      <c r="E371" s="1018"/>
      <c r="F371" s="1018"/>
    </row>
    <row r="372" spans="1:6" ht="12.75">
      <c r="D372" s="44"/>
    </row>
    <row r="373" spans="1:6" ht="14.25">
      <c r="A373" s="271"/>
      <c r="B373" s="609" t="s">
        <v>124</v>
      </c>
      <c r="C373" s="361"/>
      <c r="D373" s="1010" t="s">
        <v>2143</v>
      </c>
      <c r="E373" s="1010"/>
      <c r="F373" s="1010"/>
    </row>
    <row r="374" spans="1:6" ht="14.25">
      <c r="A374" s="271"/>
      <c r="B374" s="271"/>
      <c r="C374" s="361"/>
      <c r="D374" s="420"/>
    </row>
    <row r="375" spans="1:6" ht="14.25">
      <c r="A375" s="271"/>
      <c r="B375" s="609" t="s">
        <v>124</v>
      </c>
      <c r="C375" s="361"/>
      <c r="D375" s="975" t="s">
        <v>2144</v>
      </c>
      <c r="E375" s="998"/>
      <c r="F375" s="998"/>
    </row>
    <row r="376" spans="1:6" ht="14.25">
      <c r="A376" s="271"/>
      <c r="B376" s="271"/>
      <c r="C376" s="361"/>
      <c r="D376" s="998"/>
      <c r="E376" s="998"/>
      <c r="F376" s="998"/>
    </row>
    <row r="377" spans="1:6" ht="14.25">
      <c r="A377" s="271"/>
      <c r="B377" s="271"/>
      <c r="C377" s="361"/>
      <c r="D377" s="998"/>
      <c r="E377" s="998"/>
      <c r="F377" s="998"/>
    </row>
    <row r="378" spans="1:6" ht="14.25">
      <c r="A378" s="271"/>
      <c r="B378" s="271"/>
      <c r="C378" s="361"/>
      <c r="D378" s="998"/>
      <c r="E378" s="998"/>
      <c r="F378" s="998"/>
    </row>
    <row r="379" spans="1:6" ht="14.25">
      <c r="A379" s="271"/>
      <c r="B379" s="271"/>
      <c r="C379" s="361"/>
      <c r="D379" s="998"/>
      <c r="E379" s="998"/>
      <c r="F379" s="998"/>
    </row>
    <row r="380" spans="1:6" ht="14.25">
      <c r="A380" s="271"/>
      <c r="B380" s="271"/>
      <c r="C380" s="361"/>
      <c r="D380" s="998"/>
      <c r="E380" s="998"/>
      <c r="F380" s="998"/>
    </row>
    <row r="381" spans="1:6" ht="14.25">
      <c r="A381" s="271"/>
      <c r="B381" s="271"/>
      <c r="C381" s="361"/>
      <c r="D381" s="998"/>
      <c r="E381" s="998"/>
      <c r="F381" s="998"/>
    </row>
    <row r="382" spans="1:6" ht="14.25">
      <c r="A382" s="271"/>
      <c r="B382" s="271"/>
      <c r="C382" s="361"/>
      <c r="D382" s="998"/>
      <c r="E382" s="998"/>
      <c r="F382" s="998"/>
    </row>
    <row r="383" spans="1:6" ht="14.25">
      <c r="A383" s="271"/>
      <c r="B383" s="271"/>
      <c r="C383" s="361"/>
      <c r="D383" s="998"/>
      <c r="E383" s="998"/>
      <c r="F383" s="998"/>
    </row>
    <row r="384" spans="1:6" ht="14.25">
      <c r="A384" s="271"/>
      <c r="B384" s="271"/>
      <c r="C384" s="361"/>
      <c r="D384" s="998"/>
      <c r="E384" s="998"/>
      <c r="F384" s="998"/>
    </row>
    <row r="385" spans="1:6" ht="14.25">
      <c r="A385" s="271"/>
      <c r="B385" s="271"/>
      <c r="C385" s="361"/>
      <c r="D385" s="627"/>
      <c r="E385" s="627"/>
      <c r="F385" s="627"/>
    </row>
    <row r="386" spans="1:6" ht="14.25">
      <c r="A386" s="271"/>
      <c r="B386" s="609" t="s">
        <v>124</v>
      </c>
      <c r="C386" s="361"/>
      <c r="D386" s="998" t="s">
        <v>1572</v>
      </c>
      <c r="E386" s="998"/>
      <c r="F386" s="998"/>
    </row>
    <row r="387" spans="1:6" ht="12.75">
      <c r="A387" s="361"/>
      <c r="B387" s="361"/>
      <c r="C387" s="361"/>
      <c r="D387" s="998"/>
      <c r="E387" s="998"/>
      <c r="F387" s="998"/>
    </row>
    <row r="388" spans="1:6" ht="12.75">
      <c r="A388" s="361"/>
      <c r="B388" s="361"/>
      <c r="C388" s="361"/>
      <c r="D388" s="998"/>
      <c r="E388" s="998"/>
      <c r="F388" s="998"/>
    </row>
    <row r="389" spans="1:6" ht="12.75">
      <c r="A389" s="361"/>
      <c r="B389" s="361"/>
      <c r="C389" s="361"/>
      <c r="D389" s="998"/>
      <c r="E389" s="998"/>
      <c r="F389" s="998"/>
    </row>
    <row r="390" spans="1:6" ht="12.75">
      <c r="A390" s="361"/>
      <c r="B390" s="361"/>
      <c r="C390" s="361"/>
      <c r="D390" s="627"/>
      <c r="E390" s="627"/>
      <c r="F390" s="627"/>
    </row>
    <row r="391" spans="1:6" ht="12.75">
      <c r="A391" s="361"/>
      <c r="B391" s="361"/>
      <c r="C391" s="361"/>
      <c r="D391" s="998" t="s">
        <v>1573</v>
      </c>
      <c r="E391" s="998"/>
      <c r="F391" s="998"/>
    </row>
    <row r="392" spans="1:6" ht="12.75">
      <c r="A392" s="361"/>
      <c r="B392" s="361"/>
      <c r="C392" s="361"/>
      <c r="D392" s="998"/>
      <c r="E392" s="998"/>
      <c r="F392" s="998"/>
    </row>
    <row r="393" spans="1:6" ht="12.75">
      <c r="A393" s="361"/>
      <c r="B393" s="361"/>
      <c r="C393" s="361"/>
      <c r="D393" s="998"/>
      <c r="E393" s="998"/>
      <c r="F393" s="998"/>
    </row>
    <row r="394" spans="1:6" ht="12.75">
      <c r="A394" s="361"/>
      <c r="B394" s="361"/>
      <c r="C394" s="361"/>
      <c r="D394" s="998"/>
      <c r="E394" s="998"/>
      <c r="F394" s="998"/>
    </row>
    <row r="395" spans="1:6" ht="12.75">
      <c r="A395" s="361"/>
      <c r="B395" s="361"/>
      <c r="C395" s="361"/>
      <c r="D395" s="998"/>
      <c r="E395" s="998"/>
      <c r="F395" s="998"/>
    </row>
    <row r="396" spans="1:6" ht="12.75">
      <c r="A396" s="361"/>
      <c r="B396" s="361"/>
      <c r="C396" s="361"/>
      <c r="D396" s="998"/>
      <c r="E396" s="998"/>
      <c r="F396" s="998"/>
    </row>
    <row r="397" spans="1:6" ht="12.75">
      <c r="A397" s="361"/>
      <c r="B397" s="361"/>
      <c r="C397" s="361"/>
      <c r="D397" s="998"/>
      <c r="E397" s="998"/>
      <c r="F397" s="998"/>
    </row>
    <row r="398" spans="1:6" ht="12.75">
      <c r="A398" s="361"/>
      <c r="B398" s="361"/>
      <c r="C398" s="361"/>
      <c r="D398" s="998"/>
      <c r="E398" s="998"/>
      <c r="F398" s="998"/>
    </row>
    <row r="399" spans="1:6" ht="12.75">
      <c r="A399" s="361"/>
      <c r="B399" s="361"/>
      <c r="C399" s="361"/>
      <c r="D399" s="998"/>
      <c r="E399" s="998"/>
      <c r="F399" s="998"/>
    </row>
    <row r="400" spans="1:6" ht="13.7" customHeight="1">
      <c r="A400" s="361"/>
      <c r="B400" s="361"/>
      <c r="C400" s="361"/>
      <c r="D400" s="998" t="s">
        <v>1576</v>
      </c>
      <c r="E400" s="998"/>
      <c r="F400" s="998"/>
    </row>
    <row r="401" spans="1:6" ht="13.7" customHeight="1">
      <c r="A401" s="361"/>
      <c r="B401" s="361"/>
      <c r="C401" s="361"/>
      <c r="D401" s="998"/>
      <c r="E401" s="998"/>
      <c r="F401" s="998"/>
    </row>
    <row r="402" spans="1:6" ht="13.7" customHeight="1">
      <c r="A402" s="361"/>
      <c r="B402" s="361"/>
      <c r="C402" s="361"/>
      <c r="D402" s="998"/>
      <c r="E402" s="998"/>
      <c r="F402" s="998"/>
    </row>
    <row r="403" spans="1:6" ht="13.7" customHeight="1">
      <c r="A403" s="361"/>
      <c r="B403" s="361"/>
      <c r="C403" s="361"/>
      <c r="D403" s="998"/>
      <c r="E403" s="998"/>
      <c r="F403" s="998"/>
    </row>
    <row r="404" spans="1:6" ht="13.7" customHeight="1">
      <c r="A404" s="361"/>
      <c r="B404" s="361"/>
      <c r="C404" s="361"/>
      <c r="D404" s="998"/>
      <c r="E404" s="998"/>
      <c r="F404" s="998"/>
    </row>
    <row r="405" spans="1:6" ht="13.7" customHeight="1">
      <c r="A405" s="361"/>
      <c r="B405" s="361"/>
      <c r="C405" s="361"/>
      <c r="D405" s="998"/>
      <c r="E405" s="998"/>
      <c r="F405" s="998"/>
    </row>
    <row r="406" spans="1:6" ht="13.7" customHeight="1">
      <c r="A406" s="361"/>
      <c r="B406" s="361"/>
      <c r="C406" s="361"/>
      <c r="D406" s="998"/>
      <c r="E406" s="998"/>
      <c r="F406" s="998"/>
    </row>
    <row r="407" spans="1:6" ht="13.7" customHeight="1">
      <c r="A407" s="361"/>
      <c r="B407" s="361"/>
      <c r="C407" s="361"/>
      <c r="D407" s="998"/>
      <c r="E407" s="998"/>
      <c r="F407" s="998"/>
    </row>
    <row r="408" spans="1:6" ht="13.7" customHeight="1">
      <c r="A408" s="361"/>
      <c r="B408" s="361"/>
      <c r="C408" s="361"/>
      <c r="D408" s="998"/>
      <c r="E408" s="998"/>
      <c r="F408" s="998"/>
    </row>
    <row r="409" spans="1:6" ht="13.7" customHeight="1">
      <c r="A409" s="361"/>
      <c r="B409" s="361"/>
      <c r="C409" s="361"/>
      <c r="D409" s="998"/>
      <c r="E409" s="998"/>
      <c r="F409" s="998"/>
    </row>
    <row r="410" spans="1:6" ht="13.7" customHeight="1">
      <c r="A410" s="361"/>
      <c r="B410" s="361"/>
      <c r="C410" s="361"/>
      <c r="D410" s="998"/>
      <c r="E410" s="998"/>
      <c r="F410" s="998"/>
    </row>
    <row r="411" spans="1:6" ht="13.7" customHeight="1">
      <c r="A411" s="361"/>
      <c r="B411" s="361"/>
      <c r="C411" s="361"/>
      <c r="D411" s="998"/>
      <c r="E411" s="998"/>
      <c r="F411" s="998"/>
    </row>
    <row r="412" spans="1:6" ht="13.7" customHeight="1">
      <c r="A412" s="361"/>
      <c r="B412" s="361"/>
      <c r="C412" s="361"/>
      <c r="D412" s="998"/>
      <c r="E412" s="998"/>
      <c r="F412" s="998"/>
    </row>
    <row r="413" spans="1:6" ht="13.7" customHeight="1">
      <c r="A413" s="361"/>
      <c r="B413" s="361"/>
      <c r="C413" s="361"/>
      <c r="D413" s="998"/>
      <c r="E413" s="998"/>
      <c r="F413" s="998"/>
    </row>
    <row r="414" spans="1:6" ht="13.7" customHeight="1">
      <c r="A414" s="361"/>
      <c r="B414" s="361"/>
      <c r="C414" s="361"/>
      <c r="D414" s="998"/>
      <c r="E414" s="998"/>
      <c r="F414" s="998"/>
    </row>
    <row r="415" spans="1:6" ht="13.7" customHeight="1">
      <c r="A415" s="361"/>
      <c r="B415" s="361"/>
      <c r="C415" s="361"/>
      <c r="D415" s="998"/>
      <c r="E415" s="998"/>
      <c r="F415" s="998"/>
    </row>
    <row r="416" spans="1:6" ht="13.7" customHeight="1">
      <c r="A416" s="361"/>
      <c r="B416" s="361"/>
      <c r="C416" s="361"/>
      <c r="D416" s="998"/>
      <c r="E416" s="998"/>
      <c r="F416" s="998"/>
    </row>
    <row r="417" spans="1:6" ht="13.7" customHeight="1">
      <c r="A417" s="361"/>
      <c r="B417" s="361"/>
      <c r="C417" s="361"/>
      <c r="D417" s="998"/>
      <c r="E417" s="998"/>
      <c r="F417" s="998"/>
    </row>
    <row r="418" spans="1:6" ht="12.75">
      <c r="A418" s="361"/>
      <c r="B418" s="361"/>
      <c r="C418" s="361"/>
      <c r="D418" s="420"/>
    </row>
    <row r="419" spans="1:6" ht="13.7" customHeight="1">
      <c r="A419" s="361"/>
      <c r="B419" s="609" t="s">
        <v>124</v>
      </c>
      <c r="C419" s="361"/>
      <c r="D419" s="998" t="s">
        <v>1574</v>
      </c>
      <c r="E419" s="998"/>
      <c r="F419" s="998"/>
    </row>
    <row r="420" spans="1:6" ht="12.75">
      <c r="A420" s="361"/>
      <c r="B420" s="361"/>
      <c r="C420" s="361"/>
      <c r="D420" s="998"/>
      <c r="E420" s="998"/>
      <c r="F420" s="998"/>
    </row>
    <row r="421" spans="1:6" ht="12.75">
      <c r="A421" s="361"/>
      <c r="B421" s="361"/>
      <c r="C421" s="361"/>
      <c r="D421" s="627"/>
      <c r="E421" s="627"/>
      <c r="F421" s="627"/>
    </row>
    <row r="422" spans="1:6" ht="12.75">
      <c r="A422" s="361"/>
      <c r="B422" s="609" t="s">
        <v>124</v>
      </c>
      <c r="C422" s="361"/>
      <c r="D422" s="1001" t="s">
        <v>1881</v>
      </c>
      <c r="E422" s="1001"/>
      <c r="F422" s="1001"/>
    </row>
    <row r="423" spans="1:6" ht="12.75">
      <c r="A423" s="361"/>
      <c r="B423" s="361"/>
      <c r="C423" s="361"/>
      <c r="D423" s="1001"/>
      <c r="E423" s="1001"/>
      <c r="F423" s="1001"/>
    </row>
    <row r="424" spans="1:6" ht="12.75">
      <c r="A424" s="361"/>
      <c r="B424" s="361"/>
      <c r="C424" s="361"/>
      <c r="D424" s="1001"/>
      <c r="E424" s="1001"/>
      <c r="F424" s="1001"/>
    </row>
    <row r="425" spans="1:6" ht="12.75">
      <c r="A425" s="361"/>
      <c r="B425" s="361"/>
      <c r="C425" s="361"/>
      <c r="D425" s="1001"/>
      <c r="E425" s="1001"/>
      <c r="F425" s="1001"/>
    </row>
    <row r="426" spans="1:6" ht="12.75">
      <c r="A426" s="361"/>
      <c r="B426" s="361"/>
      <c r="C426" s="361"/>
      <c r="D426" s="1001"/>
      <c r="E426" s="1001"/>
      <c r="F426" s="1001"/>
    </row>
    <row r="427" spans="1:6" ht="12.75">
      <c r="A427" s="361"/>
      <c r="B427" s="361"/>
      <c r="C427" s="361"/>
      <c r="D427" s="1001"/>
      <c r="E427" s="1001"/>
      <c r="F427" s="1001"/>
    </row>
    <row r="428" spans="1:6" ht="14.45" customHeight="1">
      <c r="A428" s="271"/>
      <c r="B428" s="609" t="s">
        <v>124</v>
      </c>
      <c r="C428" s="361"/>
      <c r="D428" s="1001" t="s">
        <v>1862</v>
      </c>
      <c r="E428" s="1001"/>
      <c r="F428" s="1001"/>
    </row>
    <row r="429" spans="1:6" ht="14.25">
      <c r="A429" s="500"/>
      <c r="B429" s="500"/>
      <c r="C429" s="361"/>
      <c r="D429" s="1001"/>
      <c r="E429" s="1001"/>
      <c r="F429" s="1001"/>
    </row>
    <row r="430" spans="1:6" ht="14.25">
      <c r="A430" s="500"/>
      <c r="B430" s="500"/>
      <c r="C430" s="361"/>
      <c r="D430" s="1001"/>
      <c r="E430" s="1001"/>
      <c r="F430" s="1001"/>
    </row>
    <row r="431" spans="1:6" ht="14.25">
      <c r="A431" s="500"/>
      <c r="B431" s="500"/>
      <c r="C431" s="361"/>
      <c r="D431" s="1001"/>
      <c r="E431" s="1001"/>
      <c r="F431" s="1001"/>
    </row>
    <row r="432" spans="1:6" ht="14.25" customHeight="1">
      <c r="A432" s="500"/>
      <c r="B432" s="500"/>
      <c r="C432" s="361"/>
      <c r="D432" s="1002" t="s">
        <v>1877</v>
      </c>
      <c r="E432" s="1002"/>
      <c r="F432" s="1002"/>
    </row>
    <row r="433" spans="1:6" ht="12.75">
      <c r="D433" s="44"/>
    </row>
    <row r="434" spans="1:6" ht="14.45" customHeight="1">
      <c r="A434" s="271"/>
      <c r="B434" s="609" t="s">
        <v>124</v>
      </c>
      <c r="C434" s="207"/>
      <c r="D434" s="980" t="s">
        <v>2145</v>
      </c>
      <c r="E434" s="980"/>
      <c r="F434" s="980"/>
    </row>
    <row r="435" spans="1:6" ht="14.25">
      <c r="A435" s="271"/>
      <c r="B435" s="271"/>
      <c r="D435" s="980"/>
      <c r="E435" s="980"/>
      <c r="F435" s="980"/>
    </row>
    <row r="436" spans="1:6" ht="14.25">
      <c r="A436" s="271"/>
      <c r="B436" s="271"/>
      <c r="D436" s="980"/>
      <c r="E436" s="980"/>
      <c r="F436" s="980"/>
    </row>
    <row r="437" spans="1:6" ht="14.25">
      <c r="A437" s="271"/>
      <c r="B437" s="271"/>
      <c r="D437" s="980"/>
      <c r="E437" s="980"/>
      <c r="F437" s="980"/>
    </row>
    <row r="438" spans="1:6" ht="14.25">
      <c r="A438" s="271"/>
      <c r="B438" s="271"/>
      <c r="D438" s="980"/>
      <c r="E438" s="980"/>
      <c r="F438" s="980"/>
    </row>
    <row r="439" spans="1:6" ht="14.25">
      <c r="A439" s="271"/>
      <c r="B439" s="271"/>
      <c r="D439" s="980"/>
      <c r="E439" s="980"/>
      <c r="F439" s="980"/>
    </row>
    <row r="440" spans="1:6" ht="14.25">
      <c r="A440" s="271"/>
      <c r="B440" s="271"/>
      <c r="D440" s="980"/>
      <c r="E440" s="980"/>
      <c r="F440" s="980"/>
    </row>
    <row r="441" spans="1:6" ht="14.25">
      <c r="A441" s="271"/>
      <c r="B441" s="271"/>
      <c r="D441" s="980"/>
      <c r="E441" s="980"/>
      <c r="F441" s="980"/>
    </row>
    <row r="442" spans="1:6" ht="14.25">
      <c r="A442" s="271"/>
      <c r="B442" s="271"/>
      <c r="D442" s="980"/>
      <c r="E442" s="980"/>
      <c r="F442" s="980"/>
    </row>
    <row r="443" spans="1:6" ht="14.25">
      <c r="A443" s="271"/>
      <c r="B443" s="271"/>
      <c r="D443" s="980"/>
      <c r="E443" s="980"/>
      <c r="F443" s="980"/>
    </row>
    <row r="444" spans="1:6" ht="14.25">
      <c r="A444" s="271"/>
      <c r="B444" s="271"/>
      <c r="D444" s="980"/>
      <c r="E444" s="980"/>
      <c r="F444" s="980"/>
    </row>
    <row r="445" spans="1:6" ht="14.25">
      <c r="A445" s="271"/>
      <c r="B445" s="271"/>
      <c r="D445" s="980"/>
      <c r="E445" s="980"/>
      <c r="F445" s="980"/>
    </row>
    <row r="446" spans="1:6" ht="14.25">
      <c r="A446" s="271"/>
      <c r="B446" s="271"/>
      <c r="D446" s="980"/>
      <c r="E446" s="980"/>
      <c r="F446" s="980"/>
    </row>
    <row r="447" spans="1:6" ht="14.25">
      <c r="A447" s="271"/>
      <c r="B447" s="271"/>
      <c r="D447" s="980"/>
      <c r="E447" s="980"/>
      <c r="F447" s="980"/>
    </row>
    <row r="448" spans="1:6" ht="14.25">
      <c r="A448" s="271"/>
      <c r="B448" s="271"/>
      <c r="D448" s="980"/>
      <c r="E448" s="980"/>
      <c r="F448" s="980"/>
    </row>
    <row r="449" spans="1:6" ht="14.25">
      <c r="A449" s="271"/>
      <c r="B449" s="271"/>
      <c r="D449" s="980"/>
      <c r="E449" s="980"/>
      <c r="F449" s="980"/>
    </row>
    <row r="450" spans="1:6" ht="14.25">
      <c r="A450" s="271"/>
      <c r="B450" s="271"/>
      <c r="D450" s="980"/>
      <c r="E450" s="980"/>
      <c r="F450" s="980"/>
    </row>
    <row r="451" spans="1:6" ht="14.25">
      <c r="A451" s="271"/>
      <c r="B451" s="271"/>
      <c r="D451" s="980"/>
      <c r="E451" s="980"/>
      <c r="F451" s="980"/>
    </row>
    <row r="452" spans="1:6" ht="14.25">
      <c r="A452" s="271"/>
      <c r="B452" s="271"/>
      <c r="D452" s="980"/>
      <c r="E452" s="980"/>
      <c r="F452" s="980"/>
    </row>
    <row r="453" spans="1:6" ht="14.25">
      <c r="A453" s="271"/>
      <c r="B453" s="271"/>
      <c r="D453" s="980"/>
      <c r="E453" s="980"/>
      <c r="F453" s="980"/>
    </row>
    <row r="454" spans="1:6" ht="14.25">
      <c r="A454" s="271"/>
      <c r="B454" s="271"/>
      <c r="D454" s="980"/>
      <c r="E454" s="980"/>
      <c r="F454" s="980"/>
    </row>
    <row r="455" spans="1:6" ht="14.25">
      <c r="A455" s="271"/>
      <c r="B455" s="271"/>
      <c r="D455" s="980"/>
      <c r="E455" s="980"/>
      <c r="F455" s="980"/>
    </row>
    <row r="456" spans="1:6" ht="14.25">
      <c r="A456" s="271"/>
      <c r="B456" s="271"/>
      <c r="D456" s="980"/>
      <c r="E456" s="980"/>
      <c r="F456" s="980"/>
    </row>
    <row r="457" spans="1:6" ht="14.25">
      <c r="A457" s="271"/>
      <c r="B457" s="271"/>
      <c r="D457" s="980"/>
      <c r="E457" s="980"/>
      <c r="F457" s="980"/>
    </row>
    <row r="458" spans="1:6" ht="14.25">
      <c r="A458" s="271"/>
      <c r="B458" s="271"/>
      <c r="D458" s="980"/>
      <c r="E458" s="980"/>
      <c r="F458" s="980"/>
    </row>
    <row r="459" spans="1:6" ht="14.25">
      <c r="A459" s="271"/>
      <c r="B459" s="271"/>
      <c r="D459" s="980"/>
      <c r="E459" s="980"/>
      <c r="F459" s="980"/>
    </row>
    <row r="460" spans="1:6" ht="14.25">
      <c r="A460" s="271"/>
      <c r="B460" s="271"/>
      <c r="D460" s="980"/>
      <c r="E460" s="980"/>
      <c r="F460" s="980"/>
    </row>
    <row r="461" spans="1:6" ht="14.25">
      <c r="A461" s="271"/>
      <c r="B461" s="271"/>
      <c r="D461" s="980"/>
      <c r="E461" s="980"/>
      <c r="F461" s="980"/>
    </row>
    <row r="462" spans="1:6" ht="14.25">
      <c r="A462" s="271"/>
      <c r="B462" s="271"/>
      <c r="D462" s="980"/>
      <c r="E462" s="980"/>
      <c r="F462" s="980"/>
    </row>
    <row r="463" spans="1:6" ht="14.25">
      <c r="A463" s="271"/>
      <c r="B463" s="271"/>
      <c r="D463" s="980"/>
      <c r="E463" s="980"/>
      <c r="F463" s="980"/>
    </row>
    <row r="464" spans="1:6" ht="12.75" hidden="1">
      <c r="D464" s="980"/>
      <c r="E464" s="980"/>
      <c r="F464" s="980"/>
    </row>
    <row r="465" spans="1:6" ht="12.75" hidden="1">
      <c r="D465" s="44"/>
    </row>
    <row r="466" spans="1:6" ht="14.25">
      <c r="A466" s="271"/>
      <c r="B466" s="609" t="s">
        <v>124</v>
      </c>
      <c r="C466" s="207"/>
      <c r="D466" s="999" t="s">
        <v>2082</v>
      </c>
      <c r="E466" s="1000"/>
      <c r="F466" s="1000"/>
    </row>
    <row r="467" spans="1:6" ht="12.75">
      <c r="D467"/>
      <c r="E467" s="928" t="s">
        <v>2081</v>
      </c>
      <c r="F467" s="928"/>
    </row>
    <row r="468" spans="1:6" ht="13.7" customHeight="1">
      <c r="D468" s="974" t="s">
        <v>1859</v>
      </c>
      <c r="E468" s="980"/>
      <c r="F468" s="980"/>
    </row>
    <row r="469" spans="1:6" ht="13.7" customHeight="1">
      <c r="D469" s="980"/>
      <c r="E469" s="980"/>
      <c r="F469" s="980"/>
    </row>
    <row r="470" spans="1:6" ht="12.75">
      <c r="D470" s="44"/>
    </row>
    <row r="471" spans="1:6" ht="14.45" customHeight="1">
      <c r="A471" s="271"/>
      <c r="B471" s="609" t="s">
        <v>124</v>
      </c>
      <c r="C471" s="207"/>
      <c r="D471" s="980" t="s">
        <v>1577</v>
      </c>
      <c r="E471" s="980"/>
      <c r="F471" s="980"/>
    </row>
    <row r="472" spans="1:6" ht="12.75">
      <c r="D472" s="980"/>
      <c r="E472" s="980"/>
      <c r="F472" s="980"/>
    </row>
    <row r="473" spans="1:6" ht="12.75">
      <c r="D473" s="980"/>
      <c r="E473" s="980"/>
      <c r="F473" s="980"/>
    </row>
    <row r="474" spans="1:6" ht="12.75">
      <c r="D474" s="24"/>
      <c r="E474" s="24"/>
      <c r="F474" s="24"/>
    </row>
    <row r="475" spans="1:6" ht="14.25">
      <c r="B475" s="609" t="s">
        <v>124</v>
      </c>
      <c r="C475" s="271"/>
      <c r="D475" s="974" t="s">
        <v>1720</v>
      </c>
      <c r="E475" s="980"/>
      <c r="F475" s="980"/>
    </row>
    <row r="476" spans="1:6" ht="12.75">
      <c r="D476" s="980"/>
      <c r="E476" s="980"/>
      <c r="F476" s="980"/>
    </row>
    <row r="477" spans="1:6" ht="12.75">
      <c r="D477" s="44"/>
      <c r="E477" s="44"/>
    </row>
    <row r="478" spans="1:6" ht="14.25">
      <c r="B478" s="609" t="s">
        <v>124</v>
      </c>
      <c r="C478" s="271"/>
      <c r="D478" s="980" t="s">
        <v>1578</v>
      </c>
      <c r="E478" s="980"/>
      <c r="F478" s="980"/>
    </row>
    <row r="479" spans="1:6" ht="12.75">
      <c r="D479" s="980"/>
      <c r="E479" s="980"/>
      <c r="F479" s="980"/>
    </row>
    <row r="480" spans="1:6" ht="12.75">
      <c r="D480" s="980"/>
      <c r="E480" s="980"/>
      <c r="F480" s="980"/>
    </row>
    <row r="481" spans="2:6" ht="12.75">
      <c r="D481" s="980"/>
      <c r="E481" s="980"/>
      <c r="F481" s="980"/>
    </row>
    <row r="482" spans="2:6" ht="12.75">
      <c r="B482" s="609" t="s">
        <v>124</v>
      </c>
      <c r="D482" s="980"/>
      <c r="E482" s="980"/>
      <c r="F482" s="980"/>
    </row>
    <row r="483" spans="2:6" ht="12.75">
      <c r="D483" s="980"/>
      <c r="E483" s="980"/>
      <c r="F483" s="980"/>
    </row>
    <row r="484" spans="2:6" ht="12.75">
      <c r="D484" s="980"/>
      <c r="E484" s="980"/>
      <c r="F484" s="980"/>
    </row>
    <row r="485" spans="2:6" ht="12.75">
      <c r="B485" s="609" t="s">
        <v>124</v>
      </c>
      <c r="D485" s="980"/>
      <c r="E485" s="980"/>
      <c r="F485" s="980"/>
    </row>
    <row r="486" spans="2:6" ht="12.75">
      <c r="D486" s="980"/>
      <c r="E486" s="980"/>
      <c r="F486" s="980"/>
    </row>
    <row r="487" spans="2:6" ht="12.75">
      <c r="D487" s="980"/>
      <c r="E487" s="980"/>
      <c r="F487" s="980"/>
    </row>
    <row r="488" spans="2:6" ht="12.75">
      <c r="D488" s="980"/>
      <c r="E488" s="980"/>
      <c r="F488" s="980"/>
    </row>
    <row r="489" spans="2:6" ht="12.75">
      <c r="B489" s="609" t="s">
        <v>124</v>
      </c>
      <c r="D489" s="980"/>
      <c r="E489" s="980"/>
      <c r="F489" s="980"/>
    </row>
    <row r="490" spans="2:6" ht="12.75">
      <c r="D490" s="980"/>
      <c r="E490" s="980"/>
      <c r="F490" s="980"/>
    </row>
    <row r="491" spans="2:6" ht="12.75">
      <c r="B491" s="609" t="s">
        <v>124</v>
      </c>
      <c r="D491" s="980"/>
      <c r="E491" s="980"/>
      <c r="F491" s="980"/>
    </row>
    <row r="492" spans="2:6" ht="12.75">
      <c r="D492" s="980"/>
      <c r="E492" s="980"/>
      <c r="F492" s="980"/>
    </row>
    <row r="493" spans="2:6" ht="13.7" customHeight="1">
      <c r="B493" s="609" t="s">
        <v>124</v>
      </c>
      <c r="D493" s="980" t="s">
        <v>1579</v>
      </c>
      <c r="E493" s="980"/>
      <c r="F493" s="980"/>
    </row>
    <row r="494" spans="2:6" ht="12.75">
      <c r="D494" s="980"/>
      <c r="E494" s="980"/>
      <c r="F494" s="980"/>
    </row>
    <row r="495" spans="2:6" ht="12.75">
      <c r="D495" s="980"/>
      <c r="E495" s="980"/>
      <c r="F495" s="980"/>
    </row>
    <row r="496" spans="2:6" ht="12.75">
      <c r="D496" s="980"/>
      <c r="E496" s="980"/>
      <c r="F496" s="980"/>
    </row>
    <row r="497" spans="1:7" ht="12.75">
      <c r="D497" s="980"/>
      <c r="E497" s="980"/>
      <c r="F497" s="980"/>
    </row>
    <row r="498" spans="1:7" ht="12.75">
      <c r="D498" s="44"/>
    </row>
    <row r="499" spans="1:7" ht="12.75">
      <c r="B499" s="609" t="s">
        <v>124</v>
      </c>
      <c r="D499" s="1000" t="s">
        <v>1420</v>
      </c>
      <c r="E499" s="1000"/>
      <c r="F499" s="1000"/>
    </row>
    <row r="500" spans="1:7" ht="12.75">
      <c r="A500" s="44"/>
      <c r="B500" s="44"/>
    </row>
    <row r="501" spans="1:7" ht="12.75">
      <c r="A501" s="1005" t="s">
        <v>1379</v>
      </c>
      <c r="B501" s="1005"/>
      <c r="C501" s="1005"/>
      <c r="D501" s="1005"/>
      <c r="E501" s="1005"/>
      <c r="F501" s="1005"/>
      <c r="G501" s="1005"/>
    </row>
    <row r="502" spans="1:7" ht="12.75">
      <c r="A502" s="44"/>
      <c r="B502" s="44"/>
    </row>
    <row r="503" spans="1:7" ht="12.75">
      <c r="D503" s="1009" t="s">
        <v>1119</v>
      </c>
      <c r="E503" s="1009"/>
      <c r="F503" s="1009"/>
    </row>
    <row r="504" spans="1:7" ht="12.75">
      <c r="D504" s="1010" t="s">
        <v>1413</v>
      </c>
      <c r="E504" s="1010"/>
      <c r="F504" s="1010"/>
    </row>
    <row r="505" spans="1:7" ht="14.25">
      <c r="A505" s="271"/>
      <c r="B505" s="271"/>
      <c r="D505" s="420"/>
    </row>
    <row r="506" spans="1:7" ht="14.25">
      <c r="A506" s="271"/>
      <c r="B506" s="609" t="s">
        <v>124</v>
      </c>
      <c r="D506" s="998" t="s">
        <v>1580</v>
      </c>
      <c r="E506" s="998"/>
      <c r="F506" s="998"/>
    </row>
    <row r="507" spans="1:7" ht="14.25">
      <c r="A507" s="271"/>
      <c r="B507" s="271"/>
      <c r="D507" s="998"/>
      <c r="E507" s="998"/>
      <c r="F507" s="998"/>
    </row>
    <row r="508" spans="1:7" ht="14.25">
      <c r="A508" s="271"/>
      <c r="B508" s="271"/>
      <c r="D508" s="44"/>
    </row>
    <row r="509" spans="1:7" ht="14.25">
      <c r="A509" s="271"/>
      <c r="B509" s="609" t="s">
        <v>124</v>
      </c>
      <c r="D509" s="1011" t="s">
        <v>1878</v>
      </c>
      <c r="E509" s="1008"/>
      <c r="F509" s="1008"/>
    </row>
    <row r="510" spans="1:7" ht="14.25">
      <c r="A510" s="271"/>
      <c r="B510" s="271"/>
      <c r="D510" s="1008"/>
      <c r="E510" s="1008"/>
      <c r="F510" s="1008"/>
    </row>
    <row r="511" spans="1:7" ht="14.25">
      <c r="A511" s="271"/>
      <c r="B511" s="271"/>
      <c r="D511" s="1008"/>
      <c r="E511" s="1008"/>
      <c r="F511" s="1008"/>
      <c r="G511"/>
    </row>
    <row r="512" spans="1:7" ht="14.25">
      <c r="A512" s="271"/>
      <c r="B512" s="271"/>
      <c r="D512" s="1008"/>
      <c r="E512" s="1008"/>
      <c r="F512" s="1008"/>
      <c r="G512"/>
    </row>
    <row r="513" spans="1:7" ht="12.75">
      <c r="G513"/>
    </row>
    <row r="514" spans="1:7" ht="14.25">
      <c r="A514" s="271"/>
      <c r="B514" s="609" t="s">
        <v>124</v>
      </c>
      <c r="D514" s="1000" t="s">
        <v>1582</v>
      </c>
      <c r="E514" s="1000"/>
      <c r="F514" s="1000"/>
      <c r="G514"/>
    </row>
    <row r="515" spans="1:7" ht="12.75">
      <c r="D515" s="44"/>
      <c r="G515"/>
    </row>
    <row r="516" spans="1:7" ht="14.25">
      <c r="A516" s="271"/>
      <c r="B516" s="609" t="s">
        <v>124</v>
      </c>
      <c r="D516" s="980" t="s">
        <v>1583</v>
      </c>
      <c r="E516" s="980"/>
      <c r="F516" s="980"/>
      <c r="G516"/>
    </row>
    <row r="517" spans="1:7" ht="12.75">
      <c r="D517" s="980"/>
      <c r="E517" s="980"/>
      <c r="F517" s="980"/>
      <c r="G517"/>
    </row>
    <row r="518" spans="1:7" ht="12.75">
      <c r="D518" s="420"/>
      <c r="G518"/>
    </row>
    <row r="519" spans="1:7" ht="14.25">
      <c r="A519" s="271"/>
      <c r="B519" s="609" t="s">
        <v>124</v>
      </c>
      <c r="D519" s="1000" t="s">
        <v>1581</v>
      </c>
      <c r="E519" s="1000"/>
      <c r="F519" s="1000"/>
    </row>
    <row r="520" spans="1:7" ht="14.25">
      <c r="A520" s="271"/>
      <c r="B520" s="271"/>
      <c r="D520" s="44"/>
    </row>
    <row r="521" spans="1:7" ht="12.75">
      <c r="A521" s="1005" t="s">
        <v>1380</v>
      </c>
      <c r="B521" s="1005"/>
      <c r="C521" s="1005"/>
      <c r="D521" s="1005"/>
      <c r="E521" s="1005"/>
      <c r="F521" s="1005"/>
      <c r="G521" s="1005"/>
    </row>
    <row r="522" spans="1:7" ht="12" customHeight="1">
      <c r="A522" s="271"/>
      <c r="B522" s="271"/>
      <c r="D522" s="44"/>
    </row>
    <row r="523" spans="1:7" ht="12.75">
      <c r="B523" s="609" t="s">
        <v>1377</v>
      </c>
      <c r="C523" s="190"/>
      <c r="D523" s="1029" t="s">
        <v>1526</v>
      </c>
      <c r="E523" s="1029"/>
      <c r="F523" s="1029"/>
    </row>
    <row r="524" spans="1:7" ht="12.75">
      <c r="C524" s="190"/>
      <c r="D524" s="1029"/>
      <c r="E524" s="1029"/>
      <c r="F524" s="1029"/>
    </row>
    <row r="525" spans="1:7" ht="12.75">
      <c r="A525" s="191"/>
      <c r="B525" s="191"/>
      <c r="C525" s="191"/>
      <c r="D525" s="1029"/>
      <c r="E525" s="1029"/>
      <c r="F525" s="1029"/>
    </row>
    <row r="526" spans="1:7" ht="12.75">
      <c r="A526" s="191"/>
      <c r="B526" s="191"/>
      <c r="C526" s="191"/>
      <c r="D526" s="1029"/>
      <c r="E526" s="1029"/>
      <c r="F526" s="1029"/>
    </row>
    <row r="527" spans="1:7" ht="12.75">
      <c r="A527" s="191"/>
      <c r="B527" s="191"/>
      <c r="C527" s="191"/>
    </row>
    <row r="528" spans="1:7" ht="14.25">
      <c r="A528" s="271"/>
      <c r="B528" s="609" t="s">
        <v>1377</v>
      </c>
      <c r="C528" s="207"/>
      <c r="D528" s="980" t="s">
        <v>2146</v>
      </c>
      <c r="E528" s="980"/>
      <c r="F528" s="980"/>
      <c r="G528"/>
    </row>
    <row r="529" spans="1:7" ht="12.75">
      <c r="A529" s="207"/>
      <c r="B529" s="207"/>
      <c r="C529" s="207"/>
      <c r="D529" s="980"/>
      <c r="E529" s="980"/>
      <c r="F529" s="980"/>
      <c r="G529"/>
    </row>
    <row r="530" spans="1:7" ht="12.75">
      <c r="A530" s="191"/>
      <c r="B530" s="191"/>
      <c r="C530" s="191"/>
      <c r="D530" s="44"/>
      <c r="G530"/>
    </row>
    <row r="531" spans="1:7" ht="12.75">
      <c r="A531" s="191"/>
      <c r="B531" s="609" t="s">
        <v>1377</v>
      </c>
      <c r="C531" s="191"/>
      <c r="D531" s="929" t="s">
        <v>2083</v>
      </c>
      <c r="E531" s="930"/>
      <c r="G531"/>
    </row>
    <row r="532" spans="1:7" ht="12.75">
      <c r="A532" s="191"/>
      <c r="B532" s="191"/>
      <c r="C532" s="191"/>
      <c r="D532" s="930"/>
      <c r="E532" s="104" t="s">
        <v>2084</v>
      </c>
      <c r="G532"/>
    </row>
    <row r="533" spans="1:7" ht="14.25">
      <c r="A533" s="271"/>
      <c r="B533"/>
      <c r="D533" s="998" t="s">
        <v>2147</v>
      </c>
      <c r="E533" s="998"/>
      <c r="F533" s="998"/>
      <c r="G533"/>
    </row>
    <row r="534" spans="1:7" ht="14.25">
      <c r="A534" s="271"/>
      <c r="B534" s="271"/>
      <c r="D534" s="998"/>
      <c r="E534" s="998"/>
      <c r="F534" s="998"/>
      <c r="G534"/>
    </row>
    <row r="535" spans="1:7" ht="12.75">
      <c r="D535" s="998"/>
      <c r="E535" s="998"/>
      <c r="F535" s="998"/>
    </row>
    <row r="536" spans="1:7" ht="12" customHeight="1">
      <c r="A536" s="44"/>
      <c r="B536" s="44"/>
      <c r="C536" s="207"/>
      <c r="E536" s="44"/>
    </row>
    <row r="537" spans="1:7" ht="12.75">
      <c r="A537" s="1005" t="s">
        <v>1392</v>
      </c>
      <c r="B537" s="1005"/>
      <c r="C537" s="1005"/>
      <c r="D537" s="1005"/>
      <c r="E537" s="1005"/>
      <c r="F537" s="1005"/>
      <c r="G537" s="1005"/>
    </row>
    <row r="538" spans="1:7" ht="12" customHeight="1">
      <c r="A538" s="44"/>
      <c r="B538" s="44"/>
      <c r="C538" s="207"/>
      <c r="E538" s="44"/>
    </row>
    <row r="539" spans="1:7" ht="12.75">
      <c r="C539" s="207"/>
      <c r="D539" s="1006" t="s">
        <v>1421</v>
      </c>
      <c r="E539" s="1006"/>
      <c r="F539" s="1006"/>
    </row>
    <row r="540" spans="1:7" ht="12.75"/>
    <row r="541" spans="1:7" ht="12.75">
      <c r="B541" s="609" t="s">
        <v>124</v>
      </c>
      <c r="D541" s="980" t="s">
        <v>1552</v>
      </c>
      <c r="E541" s="980"/>
      <c r="F541" s="980"/>
    </row>
    <row r="542" spans="1:7" ht="12.75">
      <c r="D542" s="980"/>
      <c r="E542" s="980"/>
      <c r="F542" s="980"/>
    </row>
    <row r="543" spans="1:7" ht="12" customHeight="1">
      <c r="A543" s="207"/>
      <c r="B543" s="207"/>
      <c r="C543" s="207"/>
      <c r="D543" s="44"/>
    </row>
    <row r="544" spans="1:7" ht="14.25">
      <c r="A544" s="271"/>
      <c r="B544" s="609" t="s">
        <v>124</v>
      </c>
      <c r="C544" s="207"/>
      <c r="D544" s="980" t="s">
        <v>1553</v>
      </c>
      <c r="E544" s="980"/>
      <c r="F544" s="980"/>
    </row>
    <row r="545" spans="1:7" ht="12.75">
      <c r="A545" s="207"/>
      <c r="B545" s="207"/>
      <c r="C545" s="207"/>
      <c r="D545" s="980"/>
      <c r="E545" s="980"/>
      <c r="F545" s="980"/>
    </row>
    <row r="546" spans="1:7" ht="12" customHeight="1">
      <c r="A546" s="207"/>
      <c r="B546" s="207"/>
      <c r="C546" s="207"/>
      <c r="D546" s="44"/>
    </row>
    <row r="547" spans="1:7" ht="12.75">
      <c r="A547" s="1025" t="s">
        <v>1428</v>
      </c>
      <c r="B547" s="1025"/>
      <c r="C547" s="1025"/>
      <c r="D547" s="1025"/>
      <c r="E547" s="1025"/>
      <c r="F547" s="1025"/>
      <c r="G547" s="1025"/>
    </row>
    <row r="548" spans="1:7" ht="12" customHeight="1">
      <c r="A548" s="44"/>
      <c r="B548" s="44"/>
      <c r="C548" s="207"/>
      <c r="D548" s="44"/>
    </row>
    <row r="549" spans="1:7" ht="12.75">
      <c r="C549" s="207"/>
      <c r="D549" s="1006" t="s">
        <v>164</v>
      </c>
      <c r="E549" s="1006"/>
      <c r="F549" s="1006"/>
    </row>
    <row r="550" spans="1:7" ht="12.75">
      <c r="C550" s="207"/>
      <c r="D550" s="1000" t="s">
        <v>1535</v>
      </c>
      <c r="E550" s="1000"/>
      <c r="F550" s="1000"/>
    </row>
    <row r="551" spans="1:7" ht="12.75">
      <c r="C551" s="207"/>
      <c r="D551" s="44"/>
      <c r="E551" s="44"/>
      <c r="F551" s="44"/>
    </row>
    <row r="552" spans="1:7" ht="14.25">
      <c r="A552" s="271"/>
      <c r="B552" s="609" t="s">
        <v>1377</v>
      </c>
      <c r="C552" s="207"/>
      <c r="D552" s="1000" t="s">
        <v>1114</v>
      </c>
      <c r="E552" s="1000"/>
      <c r="F552" s="1000"/>
    </row>
    <row r="553" spans="1:7" ht="12" customHeight="1">
      <c r="A553" s="207"/>
      <c r="B553" s="207"/>
      <c r="C553" s="207"/>
      <c r="D553" s="44"/>
      <c r="E553"/>
      <c r="F553"/>
      <c r="G553"/>
    </row>
    <row r="554" spans="1:7" ht="14.45" customHeight="1">
      <c r="A554" s="271"/>
      <c r="B554" s="609" t="s">
        <v>1377</v>
      </c>
      <c r="C554" s="207"/>
      <c r="D554" s="980" t="s">
        <v>1534</v>
      </c>
      <c r="E554" s="980"/>
      <c r="F554" s="980"/>
      <c r="G554"/>
    </row>
    <row r="555" spans="1:7" ht="12.75">
      <c r="A555" s="207"/>
      <c r="B555" s="207"/>
      <c r="C555" s="207"/>
      <c r="D555" s="980"/>
      <c r="E555" s="980"/>
      <c r="F555" s="980"/>
      <c r="G555"/>
    </row>
    <row r="556" spans="1:7" ht="12" customHeight="1">
      <c r="A556" s="207"/>
      <c r="B556" s="207"/>
      <c r="C556" s="207"/>
      <c r="D556" s="44"/>
      <c r="E556"/>
      <c r="F556"/>
      <c r="G556"/>
    </row>
    <row r="557" spans="1:7" ht="14.25">
      <c r="A557" s="271"/>
      <c r="B557" s="609" t="s">
        <v>1377</v>
      </c>
      <c r="C557" s="207"/>
      <c r="D557" s="980" t="s">
        <v>1536</v>
      </c>
      <c r="E557" s="980"/>
      <c r="F557" s="980"/>
      <c r="G557"/>
    </row>
    <row r="558" spans="1:7" ht="12.75">
      <c r="A558" s="207"/>
      <c r="B558" s="207"/>
      <c r="C558" s="207"/>
      <c r="D558" s="980"/>
      <c r="E558" s="980"/>
      <c r="F558" s="980"/>
      <c r="G558"/>
    </row>
    <row r="559" spans="1:7" ht="12" customHeight="1">
      <c r="A559" s="207"/>
      <c r="B559" s="207"/>
      <c r="C559" s="207"/>
      <c r="D559" s="44"/>
      <c r="E559"/>
      <c r="F559"/>
      <c r="G559"/>
    </row>
    <row r="560" spans="1:7" ht="14.25">
      <c r="A560" s="271"/>
      <c r="B560" s="609" t="s">
        <v>1377</v>
      </c>
      <c r="C560" s="207"/>
      <c r="D560" s="980" t="s">
        <v>1537</v>
      </c>
      <c r="E560" s="980"/>
      <c r="F560" s="980"/>
      <c r="G560"/>
    </row>
    <row r="561" spans="1:7" ht="12.75">
      <c r="A561" s="207"/>
      <c r="B561" s="207"/>
      <c r="C561" s="207"/>
      <c r="D561" s="980"/>
      <c r="E561" s="980"/>
      <c r="F561" s="980"/>
      <c r="G561"/>
    </row>
    <row r="562" spans="1:7" ht="12" customHeight="1">
      <c r="A562" s="207"/>
      <c r="B562" s="207"/>
      <c r="C562" s="207"/>
      <c r="D562" s="44"/>
      <c r="E562"/>
      <c r="F562"/>
      <c r="G562"/>
    </row>
    <row r="563" spans="1:7" ht="14.45" customHeight="1">
      <c r="A563" s="271"/>
      <c r="B563" s="609" t="s">
        <v>1377</v>
      </c>
      <c r="C563" s="207"/>
      <c r="D563" s="980" t="s">
        <v>1538</v>
      </c>
      <c r="E563" s="980"/>
      <c r="F563" s="980"/>
      <c r="G563"/>
    </row>
    <row r="564" spans="1:7" ht="12.75">
      <c r="A564" s="207"/>
      <c r="B564" s="207"/>
      <c r="C564" s="207"/>
      <c r="D564" s="980"/>
      <c r="E564" s="980"/>
      <c r="F564" s="980"/>
      <c r="G564"/>
    </row>
    <row r="565" spans="1:7" ht="12.75">
      <c r="A565" s="207"/>
      <c r="B565" s="207"/>
      <c r="C565" s="207"/>
      <c r="D565" s="980"/>
      <c r="E565" s="980"/>
      <c r="F565" s="980"/>
      <c r="G565"/>
    </row>
    <row r="566" spans="1:7" ht="12.75">
      <c r="A566" s="207"/>
      <c r="B566" s="207"/>
      <c r="C566" s="207"/>
      <c r="D566" s="44"/>
      <c r="E566"/>
      <c r="F566"/>
      <c r="G566"/>
    </row>
    <row r="567" spans="1:7" ht="14.25">
      <c r="A567" s="271"/>
      <c r="B567" s="609" t="s">
        <v>124</v>
      </c>
      <c r="C567" s="207"/>
      <c r="D567" s="974" t="s">
        <v>1632</v>
      </c>
      <c r="E567" s="980"/>
      <c r="F567" s="980"/>
      <c r="G567"/>
    </row>
    <row r="568" spans="1:7" ht="12.75">
      <c r="A568" s="207"/>
      <c r="B568" s="207"/>
      <c r="C568" s="207"/>
      <c r="D568" s="980"/>
      <c r="E568" s="980"/>
      <c r="F568" s="980"/>
      <c r="G568"/>
    </row>
    <row r="569" spans="1:7" ht="12.75">
      <c r="A569" s="207"/>
      <c r="B569" s="207"/>
      <c r="C569" s="207"/>
      <c r="D569" s="44"/>
      <c r="G569"/>
    </row>
    <row r="570" spans="1:7" ht="14.25">
      <c r="A570" s="271"/>
      <c r="B570" s="609" t="s">
        <v>1377</v>
      </c>
      <c r="C570" s="207"/>
      <c r="D570" s="980" t="s">
        <v>1539</v>
      </c>
      <c r="E570" s="980"/>
      <c r="F570" s="980"/>
      <c r="G570"/>
    </row>
    <row r="571" spans="1:7" ht="12.75">
      <c r="A571" s="207"/>
      <c r="B571" s="207"/>
      <c r="C571" s="207"/>
      <c r="D571" s="980"/>
      <c r="E571" s="980"/>
      <c r="F571" s="980"/>
      <c r="G571"/>
    </row>
    <row r="572" spans="1:7" ht="12" customHeight="1">
      <c r="A572" s="207"/>
      <c r="B572" s="207"/>
      <c r="C572" s="207"/>
      <c r="D572" s="44"/>
      <c r="G572"/>
    </row>
    <row r="573" spans="1:7" ht="14.25">
      <c r="A573" s="271"/>
      <c r="B573" s="609" t="s">
        <v>1377</v>
      </c>
      <c r="C573" s="207"/>
      <c r="D573" s="1000" t="s">
        <v>1540</v>
      </c>
      <c r="E573" s="1000"/>
      <c r="F573" s="1000"/>
      <c r="G573"/>
    </row>
    <row r="574" spans="1:7" ht="14.25">
      <c r="A574" s="271"/>
      <c r="B574" s="271"/>
      <c r="C574" s="207"/>
      <c r="D574" s="1028" t="s">
        <v>2085</v>
      </c>
      <c r="E574" s="1028"/>
      <c r="F574" s="1028"/>
      <c r="G574"/>
    </row>
    <row r="575" spans="1:7" ht="12.75">
      <c r="A575" s="18"/>
      <c r="B575" s="18"/>
      <c r="C575" s="207"/>
      <c r="D575" s="931"/>
      <c r="E575" s="104" t="s">
        <v>2086</v>
      </c>
      <c r="F575" s="932"/>
      <c r="G575"/>
    </row>
    <row r="576" spans="1:7" ht="15" customHeight="1">
      <c r="A576" s="18"/>
      <c r="B576" s="18"/>
      <c r="C576" s="207"/>
      <c r="D576" s="974" t="s">
        <v>1754</v>
      </c>
      <c r="E576" s="980"/>
      <c r="F576" s="980"/>
      <c r="G576"/>
    </row>
    <row r="577" spans="1:7" ht="12.75">
      <c r="A577" s="18"/>
      <c r="B577" s="18"/>
      <c r="C577" s="207"/>
      <c r="D577" s="980"/>
      <c r="E577" s="980"/>
      <c r="F577" s="980"/>
      <c r="G577"/>
    </row>
    <row r="578" spans="1:7" ht="12.75">
      <c r="A578" s="18"/>
      <c r="B578" s="18"/>
      <c r="C578" s="207"/>
      <c r="D578" s="980"/>
      <c r="E578" s="980"/>
      <c r="F578" s="980"/>
      <c r="G578"/>
    </row>
    <row r="579" spans="1:7" ht="12.75">
      <c r="A579" s="18"/>
      <c r="B579" s="18"/>
      <c r="C579" s="207"/>
      <c r="D579" s="980"/>
      <c r="E579" s="980"/>
      <c r="F579" s="980"/>
      <c r="G579"/>
    </row>
    <row r="580" spans="1:7" ht="12.75">
      <c r="A580" s="18"/>
      <c r="B580" s="18"/>
      <c r="C580" s="207"/>
      <c r="D580" s="980"/>
      <c r="E580" s="980"/>
      <c r="F580" s="980"/>
      <c r="G580"/>
    </row>
    <row r="581" spans="1:7" ht="12.75">
      <c r="A581" s="18"/>
      <c r="B581" s="18"/>
      <c r="C581" s="207"/>
      <c r="D581" s="980"/>
      <c r="E581" s="980"/>
      <c r="F581" s="980"/>
      <c r="G581"/>
    </row>
    <row r="582" spans="1:7" ht="12.75">
      <c r="A582" s="18"/>
      <c r="B582" s="18"/>
      <c r="C582" s="207"/>
      <c r="D582" s="980"/>
      <c r="E582" s="980"/>
      <c r="F582" s="980"/>
      <c r="G582"/>
    </row>
    <row r="583" spans="1:7" ht="12.75">
      <c r="A583" s="18"/>
      <c r="B583" s="18"/>
      <c r="C583" s="207"/>
      <c r="D583" s="980"/>
      <c r="E583" s="980"/>
      <c r="F583" s="980"/>
      <c r="G583"/>
    </row>
    <row r="584" spans="1:7" ht="12.75">
      <c r="A584" s="18"/>
      <c r="B584" s="18"/>
      <c r="C584" s="207"/>
      <c r="D584" s="980"/>
      <c r="E584" s="980"/>
      <c r="F584" s="980"/>
      <c r="G584"/>
    </row>
    <row r="585" spans="1:7" ht="12.75">
      <c r="A585" s="18"/>
      <c r="B585" s="18"/>
      <c r="C585" s="207"/>
      <c r="D585" s="209"/>
      <c r="E585" s="209"/>
      <c r="F585" s="209"/>
      <c r="G585"/>
    </row>
    <row r="586" spans="1:7" ht="14.25">
      <c r="A586" s="271"/>
      <c r="B586" s="609" t="s">
        <v>1377</v>
      </c>
      <c r="C586" s="207"/>
      <c r="D586" s="1000" t="s">
        <v>1541</v>
      </c>
      <c r="E586" s="1000"/>
      <c r="F586" s="1000"/>
      <c r="G586"/>
    </row>
    <row r="587" spans="1:7" ht="13.7" customHeight="1">
      <c r="C587" s="207"/>
      <c r="D587" s="980" t="s">
        <v>1542</v>
      </c>
      <c r="E587" s="980"/>
      <c r="F587" s="980"/>
      <c r="G587"/>
    </row>
    <row r="588" spans="1:7" ht="12.75">
      <c r="A588" s="207"/>
      <c r="B588" s="207"/>
      <c r="C588" s="207"/>
      <c r="D588" s="980"/>
      <c r="E588" s="980"/>
      <c r="F588" s="980"/>
      <c r="G588"/>
    </row>
    <row r="589" spans="1:7" ht="12.75">
      <c r="A589" s="207"/>
      <c r="B589" s="207"/>
      <c r="C589" s="207"/>
      <c r="D589" s="980"/>
      <c r="E589" s="980"/>
      <c r="F589" s="980"/>
      <c r="G589"/>
    </row>
    <row r="590" spans="1:7" ht="12.75">
      <c r="A590" s="207"/>
      <c r="B590" s="207"/>
      <c r="C590" s="207"/>
      <c r="D590" s="209"/>
      <c r="E590" s="209"/>
      <c r="F590" s="209"/>
      <c r="G590"/>
    </row>
    <row r="591" spans="1:7" ht="14.45" customHeight="1">
      <c r="A591" s="271"/>
      <c r="B591" s="609" t="s">
        <v>1377</v>
      </c>
      <c r="C591" s="207"/>
      <c r="D591" s="980" t="s">
        <v>2148</v>
      </c>
      <c r="E591" s="980"/>
      <c r="F591" s="980"/>
      <c r="G591"/>
    </row>
    <row r="592" spans="1:7" ht="14.25">
      <c r="A592" s="271"/>
      <c r="B592" s="271"/>
      <c r="C592" s="207"/>
      <c r="D592" s="980"/>
      <c r="E592" s="980"/>
      <c r="F592" s="980"/>
      <c r="G592"/>
    </row>
    <row r="593" spans="1:7" ht="14.25">
      <c r="A593" s="271"/>
      <c r="B593" s="271"/>
      <c r="C593" s="207"/>
      <c r="D593" s="980"/>
      <c r="E593" s="980"/>
      <c r="F593" s="980"/>
    </row>
    <row r="594" spans="1:7" ht="12.75">
      <c r="A594" s="207"/>
      <c r="B594" s="207"/>
      <c r="C594" s="207"/>
      <c r="D594" s="980"/>
      <c r="E594" s="980"/>
      <c r="F594" s="980"/>
    </row>
    <row r="595" spans="1:7" ht="12.75">
      <c r="A595" s="207"/>
      <c r="B595" s="207"/>
      <c r="C595" s="207"/>
      <c r="D595" s="44"/>
    </row>
    <row r="596" spans="1:7" ht="12.75">
      <c r="A596" s="191"/>
      <c r="B596" s="609" t="s">
        <v>124</v>
      </c>
      <c r="C596" s="191"/>
      <c r="D596" s="1003" t="s">
        <v>1816</v>
      </c>
      <c r="E596" s="1004"/>
      <c r="F596" s="1004"/>
    </row>
    <row r="597" spans="1:7" ht="12.75">
      <c r="A597" s="191"/>
      <c r="B597" s="191"/>
      <c r="C597" s="191"/>
    </row>
    <row r="598" spans="1:7" ht="12.75">
      <c r="A598" s="207"/>
      <c r="B598" s="207"/>
      <c r="C598" s="207"/>
      <c r="D598" s="24"/>
      <c r="E598" s="24"/>
      <c r="F598" s="24"/>
    </row>
    <row r="599" spans="1:7" ht="12.75">
      <c r="A599" s="1005" t="s">
        <v>1394</v>
      </c>
      <c r="B599" s="1005"/>
      <c r="C599" s="1005"/>
      <c r="D599" s="1005"/>
      <c r="E599" s="1005"/>
      <c r="F599" s="1005"/>
      <c r="G599" s="1005"/>
    </row>
    <row r="600" spans="1:7" ht="12.75">
      <c r="A600" s="207"/>
      <c r="B600" s="207"/>
      <c r="C600" s="207"/>
    </row>
    <row r="601" spans="1:7" ht="12.75">
      <c r="C601" s="190"/>
      <c r="D601" s="1007" t="s">
        <v>165</v>
      </c>
      <c r="E601" s="1007"/>
      <c r="F601" s="1007"/>
    </row>
    <row r="602" spans="1:7" ht="12.75">
      <c r="C602" s="190"/>
      <c r="D602" s="1008" t="s">
        <v>1443</v>
      </c>
      <c r="E602" s="1008"/>
      <c r="F602" s="1008"/>
    </row>
    <row r="603" spans="1:7" ht="12.75">
      <c r="C603" s="190"/>
      <c r="D603" s="371"/>
    </row>
    <row r="604" spans="1:7" ht="14.25">
      <c r="A604" s="271"/>
      <c r="B604" s="609" t="s">
        <v>1377</v>
      </c>
      <c r="D604" s="1008" t="s">
        <v>1115</v>
      </c>
      <c r="E604" s="1008"/>
      <c r="F604" s="1008"/>
    </row>
    <row r="605" spans="1:7" ht="12.75">
      <c r="A605" s="18"/>
      <c r="B605" s="18"/>
      <c r="D605" s="361"/>
    </row>
    <row r="606" spans="1:7" ht="14.45" customHeight="1">
      <c r="A606" s="271"/>
      <c r="B606" s="609" t="s">
        <v>1377</v>
      </c>
      <c r="D606" s="1008" t="s">
        <v>2149</v>
      </c>
      <c r="E606" s="1008"/>
      <c r="F606" s="1008"/>
    </row>
    <row r="607" spans="1:7" ht="14.45" customHeight="1">
      <c r="A607" s="271"/>
      <c r="B607" s="271"/>
      <c r="D607" s="1008"/>
      <c r="E607" s="1008"/>
      <c r="F607" s="1008"/>
    </row>
    <row r="608" spans="1:7" ht="14.25">
      <c r="A608" s="271"/>
      <c r="B608" s="271"/>
      <c r="D608" s="1008"/>
      <c r="E608" s="1008"/>
      <c r="F608" s="1008"/>
    </row>
    <row r="609" spans="1:7" ht="14.25">
      <c r="A609" s="271"/>
      <c r="B609" s="271"/>
      <c r="D609" s="613"/>
      <c r="E609" s="613"/>
      <c r="F609" s="613"/>
    </row>
    <row r="610" spans="1:7" ht="14.25">
      <c r="A610" s="271"/>
      <c r="B610" s="609" t="s">
        <v>124</v>
      </c>
      <c r="D610" s="1008" t="s">
        <v>1444</v>
      </c>
      <c r="E610" s="1008"/>
      <c r="F610" s="1008"/>
    </row>
    <row r="611" spans="1:7" ht="14.25">
      <c r="A611" s="271"/>
      <c r="B611" s="271"/>
      <c r="D611" s="1008"/>
      <c r="E611" s="1008"/>
      <c r="F611" s="1008"/>
    </row>
    <row r="612" spans="1:7" ht="14.25">
      <c r="A612" s="271"/>
      <c r="B612" s="271"/>
      <c r="D612" s="1008"/>
      <c r="E612" s="1008"/>
      <c r="F612" s="1008"/>
    </row>
    <row r="613" spans="1:7" ht="14.25">
      <c r="A613" s="271"/>
      <c r="B613" s="271"/>
      <c r="D613" s="1008"/>
      <c r="E613" s="1008"/>
      <c r="F613" s="1008"/>
    </row>
    <row r="614" spans="1:7" ht="14.25">
      <c r="A614" s="271"/>
      <c r="B614" s="271"/>
      <c r="D614" s="371"/>
    </row>
    <row r="615" spans="1:7" ht="14.25">
      <c r="A615" s="271"/>
      <c r="B615" s="609" t="s">
        <v>1377</v>
      </c>
      <c r="D615" s="1008" t="s">
        <v>2150</v>
      </c>
      <c r="E615" s="1008"/>
      <c r="F615" s="1008"/>
    </row>
    <row r="616" spans="1:7" ht="14.25">
      <c r="A616" s="271"/>
      <c r="B616" s="271"/>
      <c r="D616" s="1008"/>
      <c r="E616" s="1008"/>
      <c r="F616" s="1008"/>
    </row>
    <row r="617" spans="1:7" ht="14.25">
      <c r="A617" s="271"/>
      <c r="B617" s="271"/>
      <c r="D617" s="371"/>
    </row>
    <row r="618" spans="1:7" ht="14.45" customHeight="1">
      <c r="A618" s="271"/>
      <c r="B618" s="609" t="s">
        <v>124</v>
      </c>
      <c r="D618" s="1008" t="s">
        <v>1448</v>
      </c>
      <c r="E618" s="1008"/>
      <c r="F618" s="1008"/>
    </row>
    <row r="619" spans="1:7" ht="14.25">
      <c r="A619" s="271"/>
      <c r="B619" s="271"/>
      <c r="D619" s="1008"/>
      <c r="E619" s="1008"/>
      <c r="F619" s="1008"/>
    </row>
    <row r="620" spans="1:7" ht="14.25">
      <c r="A620" s="271"/>
      <c r="B620" s="271"/>
      <c r="D620" s="371"/>
    </row>
    <row r="621" spans="1:7" ht="14.25">
      <c r="A621" s="271"/>
      <c r="B621" s="609" t="s">
        <v>1377</v>
      </c>
      <c r="D621" s="1008" t="s">
        <v>1116</v>
      </c>
      <c r="E621" s="1008"/>
      <c r="F621" s="1008"/>
    </row>
    <row r="622" spans="1:7" ht="12.75">
      <c r="A622" s="18"/>
      <c r="B622" s="18"/>
    </row>
    <row r="623" spans="1:7" ht="12.75">
      <c r="A623" s="1005" t="s">
        <v>1396</v>
      </c>
      <c r="B623" s="1005"/>
      <c r="C623" s="1005"/>
      <c r="D623" s="1005"/>
      <c r="E623" s="1005"/>
      <c r="F623" s="1005"/>
      <c r="G623" s="1005"/>
    </row>
    <row r="624" spans="1:7" ht="12.75">
      <c r="A624" s="63"/>
      <c r="B624" s="63"/>
    </row>
    <row r="625" spans="1:7" ht="12.75">
      <c r="C625" s="191"/>
      <c r="D625" s="1014" t="s">
        <v>1395</v>
      </c>
      <c r="E625" s="1014"/>
      <c r="F625" s="1014"/>
    </row>
    <row r="626" spans="1:7" ht="12.75">
      <c r="C626" s="191"/>
      <c r="D626" s="1004" t="s">
        <v>1422</v>
      </c>
      <c r="E626" s="1004"/>
      <c r="F626" s="1004"/>
    </row>
    <row r="627" spans="1:7" ht="12.75">
      <c r="C627" s="191"/>
      <c r="D627" s="102"/>
      <c r="E627" s="102"/>
      <c r="F627" s="102"/>
    </row>
    <row r="628" spans="1:7" ht="14.25" customHeight="1">
      <c r="A628" s="271"/>
      <c r="B628" s="609" t="s">
        <v>1377</v>
      </c>
      <c r="D628" s="995" t="s">
        <v>2088</v>
      </c>
      <c r="E628" s="996"/>
      <c r="F628" s="996"/>
    </row>
    <row r="629" spans="1:7" ht="12.75">
      <c r="D629" s="996"/>
      <c r="E629" s="996"/>
      <c r="F629" s="996"/>
    </row>
    <row r="630" spans="1:7" ht="12.75">
      <c r="D630" s="933"/>
      <c r="E630" s="927" t="s">
        <v>2087</v>
      </c>
      <c r="F630" s="933"/>
    </row>
    <row r="631" spans="1:7" ht="12.75">
      <c r="A631" s="63"/>
      <c r="B631" s="63"/>
    </row>
    <row r="632" spans="1:7" ht="12" customHeight="1">
      <c r="A632" s="1005" t="s">
        <v>1398</v>
      </c>
      <c r="B632" s="1005"/>
      <c r="C632" s="1005"/>
      <c r="D632" s="1005"/>
      <c r="E632" s="1005"/>
      <c r="F632" s="1005"/>
      <c r="G632" s="1005"/>
    </row>
    <row r="633" spans="1:7" ht="12.75">
      <c r="A633" s="44"/>
      <c r="B633" s="44"/>
    </row>
    <row r="634" spans="1:7" ht="12.75">
      <c r="C634" s="190"/>
      <c r="D634" s="1006" t="s">
        <v>1397</v>
      </c>
      <c r="E634" s="1006"/>
      <c r="F634" s="1006"/>
    </row>
    <row r="635" spans="1:7" ht="12.75">
      <c r="A635" s="191"/>
      <c r="B635" s="191"/>
      <c r="C635" s="191"/>
      <c r="D635" s="1000" t="s">
        <v>1554</v>
      </c>
      <c r="E635" s="1000"/>
      <c r="F635" s="1000"/>
    </row>
    <row r="636" spans="1:7" ht="12.75">
      <c r="A636" s="191"/>
      <c r="B636" s="191"/>
      <c r="C636" s="191"/>
    </row>
    <row r="637" spans="1:7" ht="14.25">
      <c r="A637" s="271"/>
      <c r="B637" s="271"/>
      <c r="D637" s="1014" t="s">
        <v>871</v>
      </c>
      <c r="E637" s="1014"/>
      <c r="F637" s="1014"/>
    </row>
    <row r="638" spans="1:7" ht="14.25">
      <c r="A638" s="271"/>
      <c r="B638" s="609" t="s">
        <v>1377</v>
      </c>
      <c r="D638" s="1004" t="s">
        <v>1555</v>
      </c>
      <c r="E638" s="1004"/>
      <c r="F638" s="1004"/>
    </row>
    <row r="639" spans="1:7" ht="14.25">
      <c r="A639" s="271"/>
      <c r="B639" s="271"/>
      <c r="D639" s="44"/>
    </row>
    <row r="640" spans="1:7" ht="14.25">
      <c r="A640" s="271"/>
      <c r="B640" s="609" t="s">
        <v>124</v>
      </c>
      <c r="D640" s="980" t="s">
        <v>1556</v>
      </c>
      <c r="E640" s="980"/>
      <c r="F640" s="980"/>
    </row>
    <row r="641" spans="1:7" ht="14.25">
      <c r="A641" s="271"/>
      <c r="B641" s="271"/>
      <c r="D641" s="980"/>
      <c r="E641" s="980"/>
      <c r="F641" s="980"/>
    </row>
    <row r="642" spans="1:7" ht="14.25">
      <c r="A642" s="271"/>
      <c r="B642" s="271"/>
      <c r="D642" s="44"/>
    </row>
    <row r="643" spans="1:7" ht="14.25">
      <c r="A643" s="271"/>
      <c r="B643" s="609" t="s">
        <v>1377</v>
      </c>
      <c r="D643" s="974" t="s">
        <v>1924</v>
      </c>
      <c r="E643" s="974"/>
      <c r="F643" s="974"/>
    </row>
    <row r="644" spans="1:7" ht="13.7" customHeight="1">
      <c r="D644" s="974"/>
      <c r="E644" s="974"/>
      <c r="F644" s="974"/>
    </row>
    <row r="645" spans="1:7" ht="12.75"/>
    <row r="646" spans="1:7" ht="14.25">
      <c r="A646" s="271"/>
      <c r="B646" s="609" t="s">
        <v>124</v>
      </c>
      <c r="D646" s="1004" t="s">
        <v>1557</v>
      </c>
      <c r="E646" s="1004"/>
      <c r="F646" s="1004"/>
    </row>
    <row r="647" spans="1:7" ht="12.75">
      <c r="A647" s="190"/>
      <c r="B647" s="190"/>
      <c r="C647" s="190"/>
    </row>
    <row r="648" spans="1:7" ht="12.75">
      <c r="A648" s="1005" t="s">
        <v>1399</v>
      </c>
      <c r="B648" s="1005"/>
      <c r="C648" s="1005"/>
      <c r="D648" s="1005"/>
      <c r="E648" s="1005"/>
      <c r="F648" s="1005"/>
      <c r="G648" s="1005"/>
    </row>
    <row r="649" spans="1:7" ht="12.75">
      <c r="A649" s="190"/>
      <c r="B649" s="190"/>
      <c r="C649" s="190"/>
    </row>
    <row r="650" spans="1:7" ht="12.75">
      <c r="C650" s="18"/>
      <c r="D650" s="1044" t="s">
        <v>1423</v>
      </c>
      <c r="E650" s="1044"/>
      <c r="F650" s="1044"/>
    </row>
    <row r="651" spans="1:7" ht="12.75">
      <c r="A651" s="18"/>
      <c r="B651" s="18"/>
      <c r="D651" s="3"/>
    </row>
    <row r="652" spans="1:7" ht="14.25" customHeight="1">
      <c r="A652" s="271"/>
      <c r="B652" s="609" t="s">
        <v>1377</v>
      </c>
      <c r="D652" s="995" t="s">
        <v>2151</v>
      </c>
      <c r="E652" s="995"/>
      <c r="F652" s="995"/>
    </row>
    <row r="653" spans="1:7" ht="14.25">
      <c r="A653" s="271"/>
      <c r="B653" s="271"/>
      <c r="D653" s="995"/>
      <c r="E653" s="995"/>
      <c r="F653" s="995"/>
    </row>
    <row r="654" spans="1:7" ht="12.75">
      <c r="D654" s="933"/>
      <c r="E654" s="927" t="s">
        <v>2090</v>
      </c>
      <c r="F654" s="933"/>
    </row>
    <row r="655" spans="1:7" ht="12.75">
      <c r="D655" s="977" t="s">
        <v>2089</v>
      </c>
      <c r="E655" s="977"/>
      <c r="F655" s="977"/>
    </row>
    <row r="656" spans="1:7" ht="12.75" customHeight="1">
      <c r="D656" s="977"/>
      <c r="E656" s="977"/>
      <c r="F656" s="977"/>
    </row>
    <row r="657" spans="1:9" ht="12.75">
      <c r="B657"/>
      <c r="D657" s="977"/>
      <c r="E657" s="977"/>
      <c r="F657" s="977"/>
    </row>
    <row r="658" spans="1:9" ht="12.75"/>
    <row r="659" spans="1:9" ht="14.25">
      <c r="A659" s="303"/>
      <c r="B659" s="609" t="s">
        <v>124</v>
      </c>
      <c r="D659" s="1045" t="s">
        <v>1558</v>
      </c>
      <c r="E659" s="1045"/>
      <c r="F659" s="1045"/>
      <c r="G659" s="44"/>
    </row>
    <row r="660" spans="1:9" ht="14.25">
      <c r="A660" s="303"/>
      <c r="B660" s="303"/>
      <c r="D660" s="1045"/>
      <c r="E660" s="1045"/>
      <c r="F660" s="1045"/>
      <c r="G660" s="44"/>
    </row>
    <row r="661" spans="1:9" ht="14.25">
      <c r="A661" s="303"/>
      <c r="B661" s="303"/>
      <c r="D661" s="44"/>
      <c r="E661" s="44"/>
      <c r="F661" s="44"/>
      <c r="G661" s="44"/>
    </row>
    <row r="662" spans="1:9" ht="13.7" customHeight="1">
      <c r="A662" s="303"/>
      <c r="B662" s="609" t="s">
        <v>124</v>
      </c>
      <c r="D662" s="1015" t="s">
        <v>1817</v>
      </c>
      <c r="E662" s="1015"/>
      <c r="F662" s="1015"/>
      <c r="G662" s="44"/>
    </row>
    <row r="663" spans="1:9" ht="14.25">
      <c r="A663" s="303"/>
      <c r="B663" s="303"/>
      <c r="D663" s="1015"/>
      <c r="E663" s="1015"/>
      <c r="F663" s="1015"/>
      <c r="G663" s="44"/>
    </row>
    <row r="664" spans="1:9" ht="14.25">
      <c r="A664" s="271"/>
      <c r="B664" s="271"/>
      <c r="D664" s="626"/>
      <c r="E664" s="626"/>
      <c r="F664" s="626"/>
      <c r="G664" s="44"/>
    </row>
    <row r="665" spans="1:9" ht="14.25">
      <c r="A665" s="271"/>
      <c r="B665" s="609" t="s">
        <v>124</v>
      </c>
      <c r="C665" s="207"/>
      <c r="D665" s="1046" t="s">
        <v>1559</v>
      </c>
      <c r="E665" s="1046"/>
      <c r="F665" s="1046"/>
      <c r="G665" s="44"/>
    </row>
    <row r="666" spans="1:9" ht="12.75">
      <c r="A666" s="44"/>
      <c r="B666" s="44"/>
      <c r="C666" s="207"/>
      <c r="D666" s="44"/>
      <c r="E666" s="44"/>
      <c r="F666" s="44"/>
      <c r="G666" s="44"/>
      <c r="H666" s="267"/>
      <c r="I666" s="267"/>
    </row>
    <row r="667" spans="1:9" ht="12.75">
      <c r="A667" s="1005" t="s">
        <v>1401</v>
      </c>
      <c r="B667" s="1005"/>
      <c r="C667" s="1005"/>
      <c r="D667" s="1005"/>
      <c r="E667" s="1005"/>
      <c r="F667" s="1005"/>
      <c r="G667" s="1005"/>
    </row>
    <row r="668" spans="1:9" ht="12.75">
      <c r="A668" s="44"/>
      <c r="B668" s="44"/>
      <c r="C668" s="207"/>
      <c r="D668" s="44"/>
      <c r="E668" s="44"/>
      <c r="F668" s="44"/>
      <c r="G668" s="44"/>
    </row>
    <row r="669" spans="1:9" ht="12.75">
      <c r="C669" s="190"/>
      <c r="D669" s="1006" t="s">
        <v>1400</v>
      </c>
      <c r="E669" s="1006"/>
      <c r="F669" s="1006"/>
      <c r="G669" s="44"/>
    </row>
    <row r="670" spans="1:9" ht="12.75">
      <c r="A670" s="191"/>
      <c r="B670" s="191"/>
      <c r="C670" s="191"/>
      <c r="D670" s="1000" t="s">
        <v>1424</v>
      </c>
      <c r="E670" s="1000"/>
      <c r="F670" s="1000"/>
      <c r="G670" s="44"/>
    </row>
    <row r="671" spans="1:9" ht="12.75">
      <c r="A671" s="191"/>
      <c r="B671" s="191"/>
      <c r="C671" s="191"/>
      <c r="D671" s="44"/>
      <c r="E671" s="44"/>
      <c r="F671" s="44"/>
      <c r="G671" s="44"/>
    </row>
    <row r="672" spans="1:9" ht="14.45" customHeight="1">
      <c r="A672" s="271"/>
      <c r="B672" s="609" t="s">
        <v>1377</v>
      </c>
      <c r="C672" s="207"/>
      <c r="D672" s="974" t="s">
        <v>1880</v>
      </c>
      <c r="E672" s="974"/>
      <c r="F672" s="974"/>
      <c r="G672" s="44"/>
    </row>
    <row r="673" spans="1:7" ht="14.25">
      <c r="A673" s="271"/>
      <c r="B673" s="271"/>
      <c r="C673" s="207"/>
      <c r="D673" s="974"/>
      <c r="E673" s="974"/>
      <c r="F673" s="974"/>
      <c r="G673" s="44"/>
    </row>
    <row r="674" spans="1:7" ht="14.25">
      <c r="A674" s="271"/>
      <c r="B674" s="271"/>
      <c r="C674" s="207"/>
      <c r="D674" s="974"/>
      <c r="E674" s="974"/>
      <c r="F674" s="974"/>
      <c r="G674" s="44"/>
    </row>
    <row r="675" spans="1:7" ht="14.25">
      <c r="A675" s="271"/>
      <c r="B675" s="271"/>
      <c r="C675" s="207"/>
      <c r="D675" s="974"/>
      <c r="E675" s="974"/>
      <c r="F675" s="974"/>
      <c r="G675" s="44"/>
    </row>
    <row r="676" spans="1:7" ht="14.25">
      <c r="A676" s="271"/>
      <c r="B676" s="271"/>
      <c r="C676" s="207"/>
      <c r="D676" s="974"/>
      <c r="E676" s="974"/>
      <c r="F676" s="974"/>
      <c r="G676" s="44"/>
    </row>
    <row r="677" spans="1:7" ht="14.25">
      <c r="A677" s="271"/>
      <c r="B677" s="271"/>
      <c r="C677" s="207"/>
      <c r="D677" s="974"/>
      <c r="E677" s="974"/>
      <c r="F677" s="974"/>
      <c r="G677" s="44"/>
    </row>
    <row r="678" spans="1:7" ht="14.25" hidden="1">
      <c r="A678" s="271"/>
      <c r="B678" s="271"/>
      <c r="C678" s="207"/>
      <c r="D678" s="371"/>
      <c r="F678" s="44"/>
      <c r="G678" s="44"/>
    </row>
    <row r="679" spans="1:7" ht="14.25" hidden="1">
      <c r="A679" s="271"/>
      <c r="B679" s="609" t="s">
        <v>79</v>
      </c>
      <c r="C679" s="207"/>
      <c r="D679" s="1031" t="s">
        <v>1441</v>
      </c>
      <c r="E679" s="1031"/>
      <c r="F679" s="1031"/>
      <c r="G679" s="44"/>
    </row>
    <row r="680" spans="1:7" ht="14.25" hidden="1">
      <c r="A680" s="271"/>
      <c r="B680" s="271"/>
      <c r="C680" s="207"/>
      <c r="D680" s="1026" t="s">
        <v>2152</v>
      </c>
      <c r="E680" s="1026"/>
      <c r="F680" s="1026"/>
      <c r="G680" s="44"/>
    </row>
    <row r="681" spans="1:7" ht="14.25" hidden="1">
      <c r="A681" s="271"/>
      <c r="B681" s="271"/>
      <c r="C681" s="207"/>
      <c r="D681" s="1026"/>
      <c r="E681" s="1026"/>
      <c r="F681" s="1026"/>
      <c r="G681" s="44"/>
    </row>
    <row r="682" spans="1:7" ht="14.25" hidden="1">
      <c r="A682" s="271"/>
      <c r="B682" s="271"/>
      <c r="C682" s="207"/>
      <c r="D682" s="1026"/>
      <c r="E682" s="1026"/>
      <c r="F682" s="1026"/>
      <c r="G682" s="44"/>
    </row>
    <row r="683" spans="1:7" ht="14.25" hidden="1">
      <c r="A683" s="271"/>
      <c r="B683" s="271"/>
      <c r="C683" s="207"/>
      <c r="D683" s="1026"/>
      <c r="E683" s="1026"/>
      <c r="F683" s="1026"/>
      <c r="G683" s="44"/>
    </row>
    <row r="684" spans="1:7" ht="14.25" hidden="1">
      <c r="A684" s="271"/>
      <c r="B684" s="271"/>
      <c r="C684" s="207"/>
      <c r="D684" s="1026"/>
      <c r="E684" s="1026"/>
      <c r="F684" s="1026"/>
      <c r="G684" s="44"/>
    </row>
    <row r="685" spans="1:7" ht="14.25" hidden="1">
      <c r="A685" s="271"/>
      <c r="B685" s="271"/>
      <c r="C685" s="207"/>
      <c r="D685" s="1047" t="s">
        <v>1879</v>
      </c>
      <c r="E685" s="1047"/>
      <c r="F685" s="1047"/>
      <c r="G685" s="44"/>
    </row>
    <row r="686" spans="1:7" ht="12.75">
      <c r="A686" s="44"/>
      <c r="B686" s="44"/>
      <c r="C686" s="207"/>
      <c r="D686" s="44"/>
      <c r="E686" s="44"/>
      <c r="F686" s="44"/>
      <c r="G686" s="44"/>
    </row>
    <row r="687" spans="1:7" ht="12.75">
      <c r="A687" s="1005" t="s">
        <v>1402</v>
      </c>
      <c r="B687" s="1005"/>
      <c r="C687" s="1005"/>
      <c r="D687" s="1005"/>
      <c r="E687" s="1005"/>
      <c r="F687" s="1005"/>
      <c r="G687" s="1005"/>
    </row>
    <row r="688" spans="1:7" ht="12.75">
      <c r="A688" s="44"/>
      <c r="B688" s="44"/>
      <c r="C688" s="207"/>
      <c r="D688" s="44"/>
      <c r="E688" s="44"/>
      <c r="F688" s="44"/>
      <c r="G688" s="44"/>
    </row>
    <row r="689" spans="1:7" ht="12.75">
      <c r="C689" s="190"/>
      <c r="D689" s="1006" t="s">
        <v>784</v>
      </c>
      <c r="E689" s="1006"/>
      <c r="F689" s="1006"/>
      <c r="G689" s="44"/>
    </row>
    <row r="690" spans="1:7" ht="12.75">
      <c r="A690" s="190"/>
      <c r="B690" s="190"/>
      <c r="C690" s="190"/>
      <c r="D690" s="1006" t="s">
        <v>872</v>
      </c>
      <c r="E690" s="1006"/>
      <c r="F690" s="1006"/>
      <c r="G690" s="44"/>
    </row>
    <row r="691" spans="1:7" ht="12.75">
      <c r="A691" s="191"/>
      <c r="B691" s="191"/>
      <c r="C691" s="191"/>
      <c r="D691" s="1000" t="s">
        <v>1525</v>
      </c>
      <c r="E691" s="1000"/>
      <c r="F691" s="1000"/>
    </row>
    <row r="692" spans="1:7" ht="14.25" customHeight="1">
      <c r="A692" s="191"/>
      <c r="B692" s="191"/>
      <c r="C692" s="191"/>
    </row>
    <row r="693" spans="1:7" ht="14.25">
      <c r="A693" s="271"/>
      <c r="B693" s="609" t="s">
        <v>1377</v>
      </c>
      <c r="C693" s="191"/>
      <c r="D693" s="1000" t="s">
        <v>1117</v>
      </c>
      <c r="E693" s="1000"/>
      <c r="F693" s="1000"/>
    </row>
    <row r="694" spans="1:7" ht="12.75">
      <c r="A694" s="191"/>
      <c r="B694" s="191"/>
      <c r="C694" s="191"/>
      <c r="D694" s="1000" t="s">
        <v>1134</v>
      </c>
      <c r="E694" s="1000"/>
      <c r="F694" s="1000"/>
    </row>
    <row r="695" spans="1:7" ht="12.75" customHeight="1">
      <c r="A695" s="191"/>
      <c r="B695" s="191"/>
      <c r="C695" s="191"/>
      <c r="E695" s="927" t="s">
        <v>2092</v>
      </c>
      <c r="F695" s="15"/>
    </row>
    <row r="696" spans="1:7" ht="12.75">
      <c r="A696" s="191"/>
      <c r="B696" s="191"/>
      <c r="C696" s="191"/>
      <c r="E696" s="926" t="s">
        <v>2091</v>
      </c>
      <c r="F696" s="15"/>
    </row>
    <row r="697" spans="1:7" ht="12.75">
      <c r="A697" s="191"/>
      <c r="B697" s="191"/>
      <c r="C697" s="191"/>
      <c r="D697" s="212"/>
      <c r="E697" s="212"/>
      <c r="F697" s="212"/>
    </row>
    <row r="698" spans="1:7" ht="14.25">
      <c r="A698" s="271"/>
      <c r="B698" s="609" t="s">
        <v>124</v>
      </c>
      <c r="C698" s="191"/>
      <c r="D698" s="980" t="s">
        <v>2153</v>
      </c>
      <c r="E698" s="980"/>
      <c r="F698" s="980"/>
    </row>
    <row r="699" spans="1:7" ht="12.75">
      <c r="A699" s="18"/>
      <c r="B699" s="18"/>
      <c r="C699" s="191"/>
      <c r="D699" s="980"/>
      <c r="E699" s="980"/>
      <c r="F699" s="980"/>
    </row>
    <row r="700" spans="1:7" ht="12.75">
      <c r="A700" s="191"/>
      <c r="B700" s="191"/>
      <c r="C700" s="191"/>
      <c r="D700" s="980"/>
      <c r="E700" s="980"/>
      <c r="F700" s="980"/>
    </row>
    <row r="701" spans="1:7" ht="12.75">
      <c r="A701" s="191"/>
      <c r="B701" s="191"/>
      <c r="C701" s="191"/>
    </row>
    <row r="702" spans="1:7" ht="14.25">
      <c r="A702" s="271"/>
      <c r="B702" s="609" t="s">
        <v>1377</v>
      </c>
      <c r="C702" s="191"/>
      <c r="D702" s="1000" t="s">
        <v>1175</v>
      </c>
      <c r="E702" s="1000"/>
      <c r="F702" s="1000"/>
    </row>
    <row r="703" spans="1:7" ht="14.25">
      <c r="A703" s="271"/>
      <c r="B703" s="271"/>
      <c r="C703" s="191"/>
      <c r="D703" s="1000" t="s">
        <v>1134</v>
      </c>
      <c r="E703" s="1000"/>
      <c r="F703" s="1000"/>
    </row>
    <row r="704" spans="1:7" ht="12.75">
      <c r="A704" s="191"/>
      <c r="B704" s="191"/>
      <c r="C704" s="191"/>
      <c r="E704" s="1017" t="s">
        <v>2093</v>
      </c>
      <c r="F704" s="1017"/>
    </row>
    <row r="705" spans="1:6" ht="12.75">
      <c r="A705" s="191"/>
      <c r="B705" s="191"/>
      <c r="C705" s="191"/>
      <c r="D705" s="3"/>
    </row>
    <row r="706" spans="1:6" ht="14.25">
      <c r="A706" s="271"/>
      <c r="B706" s="609" t="s">
        <v>1377</v>
      </c>
      <c r="C706" s="191"/>
      <c r="D706" s="980" t="s">
        <v>1527</v>
      </c>
      <c r="E706" s="980"/>
      <c r="F706" s="980"/>
    </row>
    <row r="707" spans="1:6" ht="12.75">
      <c r="A707" s="191"/>
      <c r="B707" s="191"/>
      <c r="C707" s="191"/>
      <c r="D707" s="980"/>
      <c r="E707" s="980"/>
      <c r="F707" s="980"/>
    </row>
    <row r="708" spans="1:6" ht="12.75">
      <c r="A708" s="191"/>
      <c r="B708" s="191"/>
      <c r="C708" s="191"/>
      <c r="D708" s="980"/>
      <c r="E708" s="980"/>
      <c r="F708" s="980"/>
    </row>
    <row r="709" spans="1:6" ht="12.75">
      <c r="A709" s="191"/>
      <c r="B709" s="191"/>
      <c r="C709" s="191"/>
      <c r="D709" s="980"/>
      <c r="E709" s="980"/>
      <c r="F709" s="980"/>
    </row>
    <row r="710" spans="1:6" ht="12.75">
      <c r="A710" s="191"/>
      <c r="B710" s="191"/>
      <c r="C710" s="191"/>
      <c r="D710" s="980"/>
      <c r="E710" s="980"/>
      <c r="F710" s="980"/>
    </row>
    <row r="711" spans="1:6" ht="12.75">
      <c r="A711" s="191"/>
      <c r="B711" s="191"/>
      <c r="C711" s="191"/>
      <c r="D711" s="980"/>
      <c r="E711" s="980"/>
      <c r="F711" s="980"/>
    </row>
    <row r="712" spans="1:6" ht="12.75">
      <c r="A712" s="191"/>
      <c r="B712" s="191"/>
      <c r="C712" s="191"/>
      <c r="D712" s="980"/>
      <c r="E712" s="980"/>
      <c r="F712" s="980"/>
    </row>
    <row r="713" spans="1:6" ht="12.75">
      <c r="A713" s="191"/>
      <c r="B713" s="609" t="s">
        <v>1377</v>
      </c>
      <c r="C713" s="191"/>
      <c r="D713" s="974" t="s">
        <v>1734</v>
      </c>
      <c r="E713" s="980"/>
      <c r="F713" s="980"/>
    </row>
    <row r="714" spans="1:6" ht="12.75">
      <c r="A714" s="191"/>
      <c r="B714" s="191"/>
      <c r="C714" s="191"/>
      <c r="D714" s="980"/>
      <c r="E714" s="980"/>
      <c r="F714" s="980"/>
    </row>
    <row r="715" spans="1:6" ht="12.75">
      <c r="A715" s="191"/>
      <c r="B715" s="191"/>
      <c r="C715" s="191"/>
    </row>
    <row r="716" spans="1:6" ht="14.45" customHeight="1">
      <c r="A716" s="271"/>
      <c r="B716" s="609" t="s">
        <v>124</v>
      </c>
      <c r="C716" s="191"/>
      <c r="D716" s="980" t="s">
        <v>1528</v>
      </c>
      <c r="E716" s="980"/>
      <c r="F716" s="980"/>
    </row>
    <row r="717" spans="1:6" ht="12.75">
      <c r="A717" s="191"/>
      <c r="B717" s="191"/>
      <c r="C717" s="191"/>
      <c r="D717" s="980"/>
      <c r="E717" s="980"/>
      <c r="F717" s="980"/>
    </row>
    <row r="718" spans="1:6" ht="12.75">
      <c r="A718" s="191"/>
      <c r="B718" s="191"/>
      <c r="C718" s="191"/>
      <c r="D718" s="980"/>
      <c r="E718" s="980"/>
      <c r="F718" s="980"/>
    </row>
    <row r="719" spans="1:6" ht="12.75">
      <c r="A719" s="191"/>
      <c r="B719" s="191"/>
      <c r="C719" s="191"/>
      <c r="D719" s="980"/>
      <c r="E719" s="980"/>
      <c r="F719" s="980"/>
    </row>
    <row r="720" spans="1:6" ht="12.75">
      <c r="A720" s="191"/>
      <c r="B720" s="191"/>
      <c r="C720" s="191"/>
      <c r="D720" s="980"/>
      <c r="E720" s="980"/>
      <c r="F720" s="980"/>
    </row>
    <row r="721" spans="1:9" ht="12.75">
      <c r="A721" s="191"/>
      <c r="B721" s="191"/>
      <c r="C721" s="191"/>
      <c r="D721" s="980"/>
      <c r="E721" s="980"/>
      <c r="F721" s="980"/>
    </row>
    <row r="722" spans="1:9" ht="12.75">
      <c r="A722" s="191"/>
      <c r="B722" s="191"/>
      <c r="C722" s="191"/>
      <c r="D722" s="980"/>
      <c r="E722" s="980"/>
      <c r="F722" s="980"/>
    </row>
    <row r="723" spans="1:9" ht="12.75">
      <c r="A723" s="191"/>
      <c r="B723" s="191"/>
      <c r="C723" s="191"/>
      <c r="D723" s="980"/>
      <c r="E723" s="980"/>
      <c r="F723" s="980"/>
    </row>
    <row r="724" spans="1:9" ht="12.75">
      <c r="A724" s="191"/>
      <c r="B724" s="191"/>
      <c r="C724" s="191"/>
      <c r="D724" s="980"/>
      <c r="E724" s="980"/>
      <c r="F724" s="980"/>
    </row>
    <row r="725" spans="1:9" ht="12.75">
      <c r="A725" s="191"/>
      <c r="B725" s="191"/>
      <c r="C725" s="191"/>
      <c r="D725" s="980"/>
      <c r="E725" s="980"/>
      <c r="F725" s="980"/>
    </row>
    <row r="726" spans="1:9" ht="12.75">
      <c r="A726" s="191"/>
      <c r="B726" s="191"/>
      <c r="C726" s="191"/>
      <c r="D726" s="980"/>
      <c r="E726" s="980"/>
      <c r="F726" s="980"/>
    </row>
    <row r="727" spans="1:9" ht="12.75">
      <c r="A727" s="191"/>
      <c r="B727" s="191"/>
      <c r="C727" s="191"/>
      <c r="D727" s="980"/>
      <c r="E727" s="980"/>
      <c r="F727" s="980"/>
    </row>
    <row r="728" spans="1:9" ht="12.75">
      <c r="A728" s="191"/>
      <c r="B728" s="191"/>
      <c r="C728" s="191"/>
      <c r="D728" s="980"/>
      <c r="E728" s="980"/>
      <c r="F728" s="980"/>
    </row>
    <row r="729" spans="1:9" ht="12.75">
      <c r="A729" s="191"/>
      <c r="B729" s="609" t="s">
        <v>124</v>
      </c>
      <c r="C729" s="191"/>
      <c r="D729" s="980" t="s">
        <v>1532</v>
      </c>
      <c r="E729" s="980"/>
      <c r="F729" s="980"/>
      <c r="H729" s="267"/>
      <c r="I729" s="267"/>
    </row>
    <row r="730" spans="1:9" ht="12.75">
      <c r="A730" s="191"/>
      <c r="B730" s="191"/>
      <c r="C730" s="191"/>
      <c r="D730" s="980"/>
      <c r="E730" s="980"/>
      <c r="F730" s="980"/>
      <c r="H730" s="267"/>
      <c r="I730" s="267"/>
    </row>
    <row r="731" spans="1:9" ht="12.75">
      <c r="A731" s="191"/>
      <c r="B731" s="191"/>
      <c r="C731" s="191"/>
      <c r="D731" s="24"/>
      <c r="E731" s="24"/>
      <c r="F731" s="24"/>
      <c r="H731" s="267"/>
      <c r="I731" s="267"/>
    </row>
    <row r="732" spans="1:9" ht="12.75">
      <c r="A732" s="191"/>
      <c r="B732" s="609" t="s">
        <v>124</v>
      </c>
      <c r="C732" s="191"/>
      <c r="D732" s="980" t="s">
        <v>1533</v>
      </c>
      <c r="E732" s="980"/>
      <c r="F732" s="980"/>
      <c r="H732" s="267"/>
      <c r="I732" s="267"/>
    </row>
    <row r="733" spans="1:9" ht="12.75">
      <c r="A733" s="191"/>
      <c r="B733" s="191"/>
      <c r="C733" s="191"/>
      <c r="D733" s="980"/>
      <c r="E733" s="980"/>
      <c r="F733" s="980"/>
      <c r="H733" s="267"/>
      <c r="I733" s="267"/>
    </row>
    <row r="734" spans="1:9" ht="12.75">
      <c r="A734" s="191"/>
      <c r="B734" s="191"/>
      <c r="C734" s="191"/>
      <c r="D734" s="980"/>
      <c r="E734" s="980"/>
      <c r="F734" s="980"/>
      <c r="H734" s="267"/>
      <c r="I734" s="267"/>
    </row>
    <row r="735" spans="1:9" ht="12.75">
      <c r="A735" s="191"/>
      <c r="B735" s="191"/>
      <c r="C735" s="191"/>
      <c r="D735" s="24"/>
      <c r="E735" s="24"/>
      <c r="F735" s="24"/>
      <c r="H735" s="267"/>
      <c r="I735" s="267"/>
    </row>
    <row r="736" spans="1:9" ht="14.45" customHeight="1">
      <c r="A736" s="271"/>
      <c r="B736" s="609" t="s">
        <v>124</v>
      </c>
      <c r="C736" s="191"/>
      <c r="D736" s="974" t="s">
        <v>1925</v>
      </c>
      <c r="E736" s="980"/>
      <c r="F736" s="980"/>
    </row>
    <row r="737" spans="1:9" ht="12.75">
      <c r="A737" s="191"/>
      <c r="B737" s="191"/>
      <c r="C737" s="191"/>
      <c r="D737" s="980"/>
      <c r="E737" s="980"/>
      <c r="F737" s="980"/>
    </row>
    <row r="738" spans="1:9" ht="12.75">
      <c r="A738" s="191"/>
      <c r="B738" s="191"/>
      <c r="C738" s="191"/>
      <c r="D738" s="980"/>
      <c r="E738" s="980"/>
      <c r="F738" s="980"/>
    </row>
    <row r="739" spans="1:9" ht="12.75">
      <c r="A739" s="191"/>
      <c r="B739" s="191"/>
      <c r="C739" s="191"/>
    </row>
    <row r="740" spans="1:9" ht="14.45" customHeight="1">
      <c r="A740" s="271"/>
      <c r="B740" s="609" t="s">
        <v>124</v>
      </c>
      <c r="C740" s="191"/>
      <c r="D740" s="980" t="s">
        <v>1529</v>
      </c>
      <c r="E740" s="980"/>
      <c r="F740" s="980"/>
    </row>
    <row r="741" spans="1:9" ht="12.75">
      <c r="A741" s="191"/>
      <c r="B741" s="191"/>
      <c r="C741" s="191"/>
      <c r="D741" s="980"/>
      <c r="E741" s="980"/>
      <c r="F741" s="980"/>
    </row>
    <row r="742" spans="1:9" ht="12.75">
      <c r="A742" s="191"/>
      <c r="B742" s="191"/>
      <c r="C742" s="191"/>
      <c r="D742" s="980"/>
      <c r="E742" s="980"/>
      <c r="F742" s="980"/>
    </row>
    <row r="743" spans="1:9" ht="12.75">
      <c r="A743" s="191"/>
      <c r="B743" s="191"/>
      <c r="C743" s="191"/>
      <c r="D743" s="212"/>
      <c r="H743" s="267"/>
      <c r="I743" s="267"/>
    </row>
    <row r="744" spans="1:9" ht="14.25">
      <c r="A744" s="271"/>
      <c r="B744" s="609" t="s">
        <v>124</v>
      </c>
      <c r="C744" s="191"/>
      <c r="D744" s="980" t="s">
        <v>1531</v>
      </c>
      <c r="E744" s="980"/>
      <c r="F744" s="980"/>
    </row>
    <row r="745" spans="1:9" ht="12.75">
      <c r="A745" s="191"/>
      <c r="B745" s="191"/>
      <c r="C745" s="191"/>
      <c r="D745" s="980"/>
      <c r="E745" s="980"/>
      <c r="F745" s="980"/>
    </row>
    <row r="746" spans="1:9" ht="12.75">
      <c r="A746" s="191"/>
      <c r="B746" s="191"/>
      <c r="C746" s="191"/>
      <c r="D746" s="980"/>
      <c r="E746" s="980"/>
      <c r="F746" s="980"/>
    </row>
    <row r="747" spans="1:9" ht="12.75">
      <c r="A747" s="191"/>
      <c r="B747" s="191"/>
      <c r="C747" s="191"/>
      <c r="D747" s="980"/>
      <c r="E747" s="980"/>
      <c r="F747" s="980"/>
    </row>
    <row r="748" spans="1:9" ht="12.75">
      <c r="A748" s="191"/>
      <c r="B748" s="191"/>
      <c r="C748" s="191"/>
      <c r="D748" s="24"/>
      <c r="E748" s="24"/>
      <c r="F748" s="24"/>
    </row>
    <row r="749" spans="1:9" ht="14.25">
      <c r="A749" s="271"/>
      <c r="B749" s="609" t="s">
        <v>124</v>
      </c>
      <c r="C749" s="191"/>
      <c r="D749" s="974" t="s">
        <v>2219</v>
      </c>
      <c r="E749" s="980"/>
      <c r="F749" s="980"/>
      <c r="H749" s="267"/>
      <c r="I749" s="267"/>
    </row>
    <row r="750" spans="1:9" ht="12.75">
      <c r="A750" s="191"/>
      <c r="B750" s="191"/>
      <c r="C750" s="191"/>
      <c r="D750" s="980"/>
      <c r="E750" s="980"/>
      <c r="F750" s="980"/>
      <c r="H750" s="267"/>
      <c r="I750" s="267"/>
    </row>
    <row r="751" spans="1:9" ht="12.75">
      <c r="A751" s="191"/>
      <c r="B751" s="191"/>
      <c r="C751" s="191"/>
      <c r="D751" s="980"/>
      <c r="E751" s="980"/>
      <c r="F751" s="980"/>
      <c r="H751" s="267"/>
      <c r="I751" s="267"/>
    </row>
    <row r="752" spans="1:9" ht="12.75">
      <c r="A752" s="191"/>
      <c r="B752" s="191"/>
      <c r="C752" s="191"/>
      <c r="D752" s="980"/>
      <c r="E752" s="980"/>
      <c r="F752" s="980"/>
      <c r="H752" s="267"/>
      <c r="I752" s="267"/>
    </row>
    <row r="753" spans="1:9" ht="12.75">
      <c r="A753" s="191"/>
      <c r="B753" s="191"/>
      <c r="C753" s="191"/>
      <c r="D753" s="980"/>
      <c r="E753" s="980"/>
      <c r="F753" s="980"/>
      <c r="H753" s="267"/>
      <c r="I753" s="267"/>
    </row>
    <row r="754" spans="1:9" ht="12.75">
      <c r="A754" s="191"/>
      <c r="B754" s="191"/>
      <c r="C754" s="191"/>
      <c r="D754" s="980"/>
      <c r="E754" s="980"/>
      <c r="F754" s="980"/>
      <c r="H754" s="267"/>
      <c r="I754" s="267"/>
    </row>
    <row r="755" spans="1:9" ht="12.75">
      <c r="A755" s="191"/>
      <c r="B755" s="191"/>
      <c r="C755" s="191"/>
      <c r="D755" s="980"/>
      <c r="E755" s="980"/>
      <c r="F755" s="980"/>
      <c r="H755" s="267"/>
      <c r="I755" s="267"/>
    </row>
    <row r="756" spans="1:9" ht="12.75">
      <c r="A756" s="191"/>
      <c r="B756" s="191"/>
      <c r="C756" s="191"/>
      <c r="D756" s="1042" t="s">
        <v>1530</v>
      </c>
      <c r="E756" s="1042"/>
      <c r="F756" s="1042"/>
      <c r="H756" s="267"/>
      <c r="I756" s="267"/>
    </row>
    <row r="757" spans="1:9" ht="12.75">
      <c r="A757" s="191"/>
      <c r="B757" s="191"/>
      <c r="C757" s="191"/>
      <c r="D757" s="560"/>
      <c r="H757" s="267"/>
      <c r="I757" s="267"/>
    </row>
    <row r="758" spans="1:9" ht="12.75">
      <c r="A758" s="1025" t="s">
        <v>1429</v>
      </c>
      <c r="B758" s="1025"/>
      <c r="C758" s="1025"/>
      <c r="D758" s="1025"/>
      <c r="E758" s="1025"/>
      <c r="F758" s="1025"/>
      <c r="G758" s="1025"/>
      <c r="H758" s="267"/>
      <c r="I758" s="267"/>
    </row>
    <row r="759" spans="1:9" ht="12.75">
      <c r="A759" s="191"/>
      <c r="B759" s="191"/>
      <c r="C759" s="191"/>
      <c r="D759" s="212"/>
      <c r="H759" s="267"/>
      <c r="I759" s="267"/>
    </row>
    <row r="760" spans="1:9" ht="12.75">
      <c r="C760" s="191"/>
      <c r="D760" s="1007" t="s">
        <v>1449</v>
      </c>
      <c r="E760" s="1007"/>
      <c r="F760" s="1007"/>
      <c r="H760" s="267"/>
      <c r="I760" s="267"/>
    </row>
    <row r="761" spans="1:9" ht="12.75">
      <c r="A761" s="190"/>
      <c r="B761" s="190"/>
      <c r="C761" s="190"/>
      <c r="D761" s="1004" t="s">
        <v>1452</v>
      </c>
      <c r="E761" s="1004"/>
      <c r="F761" s="1004"/>
      <c r="H761" s="267"/>
      <c r="I761" s="267"/>
    </row>
    <row r="762" spans="1:9" ht="12.75">
      <c r="A762" s="191"/>
      <c r="B762" s="191"/>
      <c r="C762" s="191"/>
      <c r="H762" s="267"/>
      <c r="I762" s="267"/>
    </row>
    <row r="763" spans="1:9" ht="14.25" customHeight="1">
      <c r="A763" s="271"/>
      <c r="B763" s="609" t="s">
        <v>1377</v>
      </c>
      <c r="D763" s="980" t="s">
        <v>1450</v>
      </c>
      <c r="E763" s="980"/>
      <c r="F763" s="980"/>
      <c r="H763" s="267"/>
      <c r="I763" s="267"/>
    </row>
    <row r="764" spans="1:9" ht="11.25" customHeight="1">
      <c r="D764" s="980"/>
      <c r="E764" s="980"/>
      <c r="F764" s="980"/>
      <c r="H764" s="267"/>
      <c r="I764" s="267"/>
    </row>
    <row r="765" spans="1:9" ht="12.75">
      <c r="D765" s="980"/>
      <c r="E765" s="980"/>
      <c r="F765" s="980"/>
      <c r="H765" s="267"/>
      <c r="I765" s="267"/>
    </row>
    <row r="766" spans="1:9" ht="12.75">
      <c r="D766" s="980"/>
      <c r="E766" s="980"/>
      <c r="F766" s="980"/>
      <c r="H766" s="267"/>
      <c r="I766" s="267"/>
    </row>
    <row r="767" spans="1:9" ht="12.75">
      <c r="D767" s="980"/>
      <c r="E767" s="980"/>
      <c r="F767" s="980"/>
      <c r="H767" s="267"/>
      <c r="I767" s="267"/>
    </row>
    <row r="768" spans="1:9" ht="17.25" customHeight="1">
      <c r="D768" s="980"/>
      <c r="E768" s="980"/>
      <c r="F768" s="980"/>
      <c r="H768" s="267"/>
      <c r="I768" s="267"/>
    </row>
    <row r="769" spans="1:9" ht="12.75">
      <c r="D769" s="44"/>
      <c r="E769" s="44"/>
      <c r="F769" s="44"/>
      <c r="H769" s="267"/>
      <c r="I769" s="267"/>
    </row>
    <row r="770" spans="1:9" ht="12.75" customHeight="1">
      <c r="B770" s="609" t="s">
        <v>1377</v>
      </c>
      <c r="D770" s="1015" t="s">
        <v>1866</v>
      </c>
      <c r="E770" s="1015"/>
      <c r="F770" s="1015"/>
      <c r="H770" s="267"/>
      <c r="I770" s="267"/>
    </row>
    <row r="771" spans="1:9" ht="12.75">
      <c r="D771" s="1015"/>
      <c r="E771" s="1015"/>
      <c r="F771" s="1015"/>
      <c r="H771" s="267"/>
      <c r="I771" s="267"/>
    </row>
    <row r="772" spans="1:9" ht="12.75">
      <c r="D772" s="1015"/>
      <c r="E772" s="1015"/>
      <c r="F772" s="1015"/>
      <c r="H772" s="267"/>
      <c r="I772" s="267"/>
    </row>
    <row r="773" spans="1:9" ht="12.75">
      <c r="D773" s="1015"/>
      <c r="E773" s="1015"/>
      <c r="F773" s="1015"/>
      <c r="H773" s="267"/>
      <c r="I773" s="267"/>
    </row>
    <row r="774" spans="1:9" ht="12.75">
      <c r="D774" s="44"/>
      <c r="H774" s="267"/>
      <c r="I774" s="267"/>
    </row>
    <row r="775" spans="1:9" ht="12.75">
      <c r="B775" s="609" t="s">
        <v>124</v>
      </c>
      <c r="C775" s="433"/>
      <c r="D775" s="1013" t="s">
        <v>1867</v>
      </c>
      <c r="E775" s="1026"/>
      <c r="F775" s="1026"/>
      <c r="G775" s="372"/>
      <c r="H775" s="267"/>
      <c r="I775" s="267"/>
    </row>
    <row r="776" spans="1:9" ht="12.75">
      <c r="A776" s="433"/>
      <c r="B776" s="433"/>
      <c r="C776" s="433"/>
      <c r="D776" s="1026"/>
      <c r="E776" s="1026"/>
      <c r="F776" s="1026"/>
      <c r="G776" s="372"/>
      <c r="H776" s="267"/>
      <c r="I776" s="267"/>
    </row>
    <row r="777" spans="1:9" ht="12.75">
      <c r="A777" s="433"/>
      <c r="B777" s="433"/>
      <c r="C777" s="433"/>
      <c r="D777" s="1026"/>
      <c r="E777" s="1026"/>
      <c r="F777" s="1026"/>
      <c r="G777" s="372"/>
      <c r="H777" s="267"/>
      <c r="I777" s="267"/>
    </row>
    <row r="778" spans="1:9" ht="12.75">
      <c r="D778" s="44"/>
      <c r="E778" s="44"/>
      <c r="F778" s="44"/>
      <c r="H778" s="267"/>
      <c r="I778" s="267"/>
    </row>
    <row r="779" spans="1:9" ht="12.75">
      <c r="B779" s="609" t="s">
        <v>124</v>
      </c>
      <c r="D779" s="980" t="s">
        <v>1451</v>
      </c>
      <c r="E779" s="980"/>
      <c r="F779" s="980"/>
      <c r="H779" s="267"/>
      <c r="I779" s="267"/>
    </row>
    <row r="780" spans="1:9" ht="12.75">
      <c r="D780" s="980"/>
      <c r="E780" s="980"/>
      <c r="F780" s="980"/>
      <c r="H780" s="267"/>
      <c r="I780" s="267"/>
    </row>
    <row r="781" spans="1:9" ht="12.75">
      <c r="D781" s="24"/>
      <c r="E781" s="24"/>
      <c r="F781" s="24"/>
      <c r="H781" s="267"/>
      <c r="I781" s="267"/>
    </row>
    <row r="782" spans="1:9" ht="13.7" customHeight="1">
      <c r="B782" s="609" t="s">
        <v>124</v>
      </c>
      <c r="D782" s="974" t="s">
        <v>1757</v>
      </c>
      <c r="E782" s="980"/>
      <c r="F782" s="980"/>
      <c r="H782" s="267"/>
      <c r="I782" s="267"/>
    </row>
    <row r="783" spans="1:9" ht="12.75">
      <c r="D783" s="980"/>
      <c r="E783" s="980"/>
      <c r="F783" s="980"/>
      <c r="H783" s="267"/>
      <c r="I783" s="267"/>
    </row>
    <row r="784" spans="1:9" ht="12.75">
      <c r="D784" s="980"/>
      <c r="E784" s="980"/>
      <c r="F784" s="980"/>
      <c r="H784" s="267"/>
      <c r="I784" s="267"/>
    </row>
    <row r="785" spans="1:9" ht="12.75">
      <c r="D785" s="24"/>
      <c r="E785" s="24"/>
      <c r="F785" s="24"/>
      <c r="H785" s="267"/>
      <c r="I785" s="267"/>
    </row>
    <row r="786" spans="1:9" ht="12" customHeight="1">
      <c r="A786" s="1025" t="s">
        <v>1593</v>
      </c>
      <c r="B786" s="1025"/>
      <c r="C786" s="1025"/>
      <c r="D786" s="1025"/>
      <c r="E786" s="1025"/>
      <c r="F786" s="1025"/>
      <c r="G786" s="1025"/>
      <c r="H786" s="267"/>
      <c r="I786" s="267"/>
    </row>
    <row r="787" spans="1:9" ht="12.75">
      <c r="A787" s="63"/>
      <c r="B787" s="63"/>
      <c r="H787" s="267"/>
      <c r="I787" s="267"/>
    </row>
    <row r="788" spans="1:9" ht="13.7" customHeight="1">
      <c r="A788" s="63"/>
      <c r="B788" s="63"/>
      <c r="D788" s="1053" t="s">
        <v>1594</v>
      </c>
      <c r="E788" s="1053"/>
      <c r="F788" s="1053"/>
      <c r="H788" s="267"/>
      <c r="I788" s="267"/>
    </row>
    <row r="789" spans="1:9" ht="12.75">
      <c r="A789" s="63"/>
      <c r="B789" s="63"/>
      <c r="D789" s="1010" t="s">
        <v>1595</v>
      </c>
      <c r="E789" s="1010"/>
      <c r="F789" s="1010"/>
      <c r="H789" s="267"/>
      <c r="I789" s="267"/>
    </row>
    <row r="790" spans="1:9" ht="12.75">
      <c r="A790" s="63"/>
      <c r="B790" s="63"/>
      <c r="D790" s="420"/>
      <c r="E790" s="420"/>
      <c r="F790" s="420"/>
      <c r="H790" s="267"/>
      <c r="I790" s="267"/>
    </row>
    <row r="791" spans="1:9" ht="12.75">
      <c r="A791" s="63"/>
      <c r="B791" s="609" t="s">
        <v>1377</v>
      </c>
      <c r="D791" s="1026" t="s">
        <v>1596</v>
      </c>
      <c r="E791" s="1026"/>
      <c r="F791" s="1026"/>
      <c r="H791" s="267"/>
      <c r="I791" s="267"/>
    </row>
    <row r="792" spans="1:9" ht="12.75">
      <c r="A792" s="63"/>
      <c r="B792" s="63"/>
      <c r="D792" s="1026"/>
      <c r="E792" s="1026"/>
      <c r="F792" s="1026"/>
      <c r="H792" s="267"/>
      <c r="I792" s="267"/>
    </row>
    <row r="793" spans="1:9" ht="12.75">
      <c r="A793" s="191"/>
      <c r="B793" s="191"/>
      <c r="C793" s="191"/>
      <c r="D793" s="1026"/>
      <c r="E793" s="1026"/>
      <c r="F793" s="1026"/>
      <c r="G793" s="44"/>
      <c r="H793" s="267"/>
      <c r="I793" s="267"/>
    </row>
    <row r="794" spans="1:9" ht="12.75">
      <c r="D794" s="192"/>
      <c r="H794" s="267"/>
      <c r="I794" s="267"/>
    </row>
    <row r="795" spans="1:9" ht="12.75">
      <c r="A795" s="190"/>
      <c r="B795" s="609" t="s">
        <v>1377</v>
      </c>
      <c r="C795" s="190"/>
      <c r="D795" s="1013" t="s">
        <v>2214</v>
      </c>
      <c r="E795" s="1026"/>
      <c r="F795" s="1026"/>
      <c r="H795" s="267"/>
      <c r="I795" s="267"/>
    </row>
    <row r="796" spans="1:9" ht="12.75">
      <c r="A796" s="190"/>
      <c r="B796" s="190"/>
      <c r="C796" s="190"/>
      <c r="D796" s="1026"/>
      <c r="E796" s="1026"/>
      <c r="F796" s="1026"/>
      <c r="H796" s="267"/>
      <c r="I796" s="267"/>
    </row>
    <row r="797" spans="1:9" ht="27.75" customHeight="1">
      <c r="A797" s="190"/>
      <c r="B797" s="190"/>
      <c r="C797" s="190"/>
      <c r="D797" s="1026"/>
      <c r="E797" s="1026"/>
      <c r="F797" s="1026"/>
      <c r="H797" s="267"/>
      <c r="I797" s="267"/>
    </row>
    <row r="798" spans="1:9" ht="12.75">
      <c r="A798" s="191"/>
      <c r="B798" s="191"/>
      <c r="C798" s="191"/>
      <c r="E798" s="188"/>
      <c r="F798" s="188"/>
      <c r="G798" s="188"/>
      <c r="H798" s="267"/>
      <c r="I798" s="267"/>
    </row>
    <row r="799" spans="1:9" ht="14.45" customHeight="1">
      <c r="A799" s="271"/>
      <c r="B799" s="609" t="s">
        <v>124</v>
      </c>
      <c r="C799" s="207"/>
      <c r="D799" s="1013" t="s">
        <v>1698</v>
      </c>
      <c r="E799" s="1013"/>
      <c r="F799" s="1013"/>
      <c r="G799" s="188"/>
      <c r="H799" s="267"/>
      <c r="I799" s="267"/>
    </row>
    <row r="800" spans="1:9" ht="14.25">
      <c r="A800" s="271"/>
      <c r="B800" s="271"/>
      <c r="C800" s="207"/>
      <c r="D800" s="1013"/>
      <c r="E800" s="1013"/>
      <c r="F800" s="1013"/>
      <c r="G800" s="188"/>
      <c r="H800" s="267"/>
      <c r="I800" s="267"/>
    </row>
    <row r="801" spans="1:9" ht="14.25">
      <c r="A801" s="271"/>
      <c r="B801" s="271"/>
      <c r="C801" s="207"/>
      <c r="D801" s="1013"/>
      <c r="E801" s="1013"/>
      <c r="F801" s="1013"/>
      <c r="G801" s="188"/>
      <c r="H801" s="267"/>
      <c r="I801" s="267"/>
    </row>
    <row r="802" spans="1:9" ht="14.25">
      <c r="A802" s="271"/>
      <c r="B802" s="271"/>
      <c r="C802" s="207"/>
      <c r="D802" s="44"/>
      <c r="G802" s="188"/>
      <c r="H802" s="267"/>
      <c r="I802" s="267"/>
    </row>
    <row r="803" spans="1:9" ht="14.25" customHeight="1">
      <c r="A803" s="271"/>
      <c r="B803" s="609" t="s">
        <v>124</v>
      </c>
      <c r="C803" s="207"/>
      <c r="D803" s="1026" t="s">
        <v>1597</v>
      </c>
      <c r="E803" s="1026"/>
      <c r="F803" s="1026"/>
      <c r="G803" s="188"/>
      <c r="H803" s="267"/>
      <c r="I803" s="267"/>
    </row>
    <row r="804" spans="1:9" ht="14.25">
      <c r="A804" s="271"/>
      <c r="B804" s="271"/>
      <c r="C804" s="207"/>
      <c r="D804" s="1026"/>
      <c r="E804" s="1026"/>
      <c r="F804" s="1026"/>
      <c r="G804" s="188"/>
      <c r="H804" s="267"/>
      <c r="I804" s="267"/>
    </row>
    <row r="805" spans="1:9" ht="14.25">
      <c r="A805" s="271"/>
      <c r="B805" s="271"/>
      <c r="C805" s="207"/>
      <c r="D805" s="1026"/>
      <c r="E805" s="1026"/>
      <c r="F805" s="1026"/>
      <c r="G805" s="188"/>
      <c r="H805" s="267"/>
      <c r="I805" s="267"/>
    </row>
    <row r="806" spans="1:9" ht="14.25">
      <c r="A806" s="271"/>
      <c r="B806" s="271"/>
      <c r="C806" s="207"/>
      <c r="D806" s="1026"/>
      <c r="E806" s="1026"/>
      <c r="F806" s="1026"/>
      <c r="G806" s="188"/>
      <c r="H806" s="267"/>
      <c r="I806" s="267"/>
    </row>
    <row r="807" spans="1:9" ht="14.25">
      <c r="A807" s="271"/>
      <c r="B807" s="271"/>
      <c r="C807" s="207"/>
      <c r="D807" s="1026"/>
      <c r="E807" s="1026"/>
      <c r="F807" s="1026"/>
      <c r="G807" s="188"/>
      <c r="H807" s="267"/>
      <c r="I807" s="267"/>
    </row>
    <row r="808" spans="1:9" ht="14.25">
      <c r="A808" s="271"/>
      <c r="B808" s="271"/>
      <c r="C808" s="207"/>
      <c r="D808" s="1013" t="s">
        <v>2013</v>
      </c>
      <c r="E808" s="1013"/>
      <c r="F808" s="1013"/>
      <c r="G808" s="188"/>
      <c r="H808" s="267"/>
      <c r="I808" s="267"/>
    </row>
    <row r="809" spans="1:9" ht="14.25">
      <c r="A809" s="271"/>
      <c r="B809" s="271"/>
      <c r="C809" s="207"/>
      <c r="D809" s="1013"/>
      <c r="E809" s="1013"/>
      <c r="F809" s="1013"/>
      <c r="G809" s="188"/>
      <c r="H809" s="267"/>
      <c r="I809" s="267"/>
    </row>
    <row r="810" spans="1:9" ht="14.25">
      <c r="A810" s="271"/>
      <c r="B810" s="271"/>
      <c r="C810" s="207"/>
      <c r="D810" s="1013"/>
      <c r="E810" s="1013"/>
      <c r="F810" s="1013"/>
      <c r="G810" s="188"/>
      <c r="H810" s="267"/>
      <c r="I810" s="267"/>
    </row>
    <row r="811" spans="1:9" ht="14.25">
      <c r="A811" s="271"/>
      <c r="C811" s="207"/>
      <c r="D811" s="793"/>
      <c r="E811" s="793"/>
      <c r="F811" s="793"/>
      <c r="G811" s="188"/>
      <c r="H811" s="267"/>
      <c r="I811" s="267"/>
    </row>
    <row r="812" spans="1:9" ht="14.25">
      <c r="A812" s="271"/>
      <c r="B812" s="609" t="s">
        <v>124</v>
      </c>
      <c r="C812" s="207"/>
      <c r="D812" s="1026" t="s">
        <v>1599</v>
      </c>
      <c r="E812" s="1026"/>
      <c r="F812" s="1026"/>
      <c r="G812" s="188"/>
      <c r="H812" s="267"/>
      <c r="I812" s="267"/>
    </row>
    <row r="813" spans="1:9" ht="14.25">
      <c r="A813" s="271"/>
      <c r="B813" s="271"/>
      <c r="C813" s="207"/>
      <c r="D813" s="1026"/>
      <c r="E813" s="1026"/>
      <c r="F813" s="1026"/>
      <c r="G813" s="188"/>
      <c r="H813" s="267"/>
      <c r="I813" s="267"/>
    </row>
    <row r="814" spans="1:9" ht="14.25">
      <c r="A814" s="271"/>
      <c r="B814" s="271"/>
      <c r="C814" s="207"/>
      <c r="D814" s="1026"/>
      <c r="E814" s="1026"/>
      <c r="F814" s="1026"/>
      <c r="G814" s="188"/>
      <c r="H814" s="267"/>
      <c r="I814" s="267"/>
    </row>
    <row r="815" spans="1:9" ht="14.25">
      <c r="A815" s="271"/>
      <c r="B815" s="271"/>
      <c r="C815" s="207"/>
      <c r="D815" s="1026"/>
      <c r="E815" s="1026"/>
      <c r="F815" s="1026"/>
      <c r="G815" s="188"/>
      <c r="H815" s="267"/>
      <c r="I815" s="267"/>
    </row>
    <row r="816" spans="1:9" ht="14.25">
      <c r="A816" s="271"/>
      <c r="B816" s="271"/>
      <c r="C816" s="207"/>
      <c r="D816" s="1026"/>
      <c r="E816" s="1026"/>
      <c r="F816" s="1026"/>
      <c r="G816" s="188"/>
      <c r="H816" s="267"/>
      <c r="I816" s="267"/>
    </row>
    <row r="817" spans="1:9" ht="14.25">
      <c r="A817" s="271"/>
      <c r="B817" s="271"/>
      <c r="C817" s="207"/>
      <c r="D817" s="1026"/>
      <c r="E817" s="1026"/>
      <c r="F817" s="1026"/>
      <c r="G817" s="188"/>
      <c r="H817" s="267"/>
      <c r="I817" s="267"/>
    </row>
    <row r="818" spans="1:9" ht="14.25">
      <c r="A818" s="271"/>
      <c r="B818" s="271"/>
      <c r="C818" s="207"/>
      <c r="D818" s="654"/>
      <c r="E818" s="654"/>
      <c r="F818" s="654"/>
      <c r="G818" s="188"/>
      <c r="H818" s="267"/>
      <c r="I818" s="267"/>
    </row>
    <row r="819" spans="1:9" ht="14.25">
      <c r="A819" s="271"/>
      <c r="B819" s="609" t="s">
        <v>124</v>
      </c>
      <c r="C819" s="207"/>
      <c r="D819" s="1013" t="s">
        <v>1868</v>
      </c>
      <c r="E819" s="1026"/>
      <c r="F819" s="1026"/>
      <c r="G819" s="188"/>
      <c r="H819" s="267"/>
      <c r="I819" s="267"/>
    </row>
    <row r="820" spans="1:9" ht="14.25">
      <c r="A820" s="271"/>
      <c r="B820" s="271"/>
      <c r="C820" s="207"/>
      <c r="D820" s="1026"/>
      <c r="E820" s="1026"/>
      <c r="F820" s="1026"/>
      <c r="G820" s="188"/>
      <c r="H820" s="267"/>
      <c r="I820" s="267"/>
    </row>
    <row r="821" spans="1:9" ht="14.25">
      <c r="A821" s="271"/>
      <c r="B821" s="271"/>
      <c r="C821" s="207"/>
      <c r="D821" s="1026"/>
      <c r="E821" s="1026"/>
      <c r="F821" s="1026"/>
      <c r="G821" s="188"/>
      <c r="H821" s="267"/>
      <c r="I821" s="267"/>
    </row>
    <row r="822" spans="1:9" ht="14.25">
      <c r="A822" s="271"/>
      <c r="B822" s="271"/>
      <c r="C822" s="207"/>
      <c r="D822" s="1026"/>
      <c r="E822" s="1026"/>
      <c r="F822" s="1026"/>
      <c r="G822" s="188"/>
      <c r="H822" s="267"/>
      <c r="I822" s="267"/>
    </row>
    <row r="823" spans="1:9" ht="14.25">
      <c r="A823" s="271"/>
      <c r="B823" s="271"/>
      <c r="C823" s="207"/>
      <c r="D823" s="1026"/>
      <c r="E823" s="1026"/>
      <c r="F823" s="1026"/>
      <c r="G823" s="188"/>
      <c r="H823" s="267"/>
      <c r="I823" s="267"/>
    </row>
    <row r="824" spans="1:9" ht="14.25">
      <c r="A824" s="271"/>
      <c r="B824" s="271"/>
      <c r="C824" s="207"/>
      <c r="D824" s="654"/>
      <c r="E824" s="654"/>
      <c r="F824" s="654"/>
      <c r="G824" s="188"/>
      <c r="H824" s="267"/>
      <c r="I824" s="267"/>
    </row>
    <row r="825" spans="1:9" ht="14.25">
      <c r="A825" s="271"/>
      <c r="B825" s="609" t="s">
        <v>124</v>
      </c>
      <c r="C825" s="207"/>
      <c r="D825" s="1026" t="s">
        <v>1598</v>
      </c>
      <c r="E825" s="1026"/>
      <c r="F825" s="1026"/>
      <c r="G825" s="188"/>
      <c r="H825" s="267"/>
      <c r="I825" s="267"/>
    </row>
    <row r="826" spans="1:9" ht="14.25">
      <c r="A826" s="271"/>
      <c r="B826" s="271"/>
      <c r="C826" s="207"/>
      <c r="D826" s="1026"/>
      <c r="E826" s="1026"/>
      <c r="F826" s="1026"/>
      <c r="G826" s="188"/>
      <c r="H826" s="267"/>
      <c r="I826" s="267"/>
    </row>
    <row r="827" spans="1:9" ht="14.25">
      <c r="A827" s="271"/>
      <c r="B827" s="271"/>
      <c r="C827" s="207"/>
      <c r="D827" s="1026"/>
      <c r="E827" s="1026"/>
      <c r="F827" s="1026"/>
      <c r="G827" s="188"/>
      <c r="H827" s="267"/>
      <c r="I827" s="267"/>
    </row>
    <row r="828" spans="1:9" ht="14.25">
      <c r="A828" s="271"/>
      <c r="B828" s="271"/>
      <c r="C828" s="207"/>
      <c r="D828" s="1026"/>
      <c r="E828" s="1026"/>
      <c r="F828" s="1026"/>
      <c r="G828" s="188"/>
      <c r="H828" s="267"/>
      <c r="I828" s="267"/>
    </row>
    <row r="829" spans="1:9" ht="14.25">
      <c r="A829" s="271"/>
      <c r="B829" s="271"/>
      <c r="C829" s="207"/>
      <c r="D829" s="188"/>
      <c r="G829" s="188"/>
      <c r="H829" s="267"/>
      <c r="I829" s="267"/>
    </row>
    <row r="830" spans="1:9" ht="14.25">
      <c r="A830" s="271"/>
      <c r="B830" s="609" t="s">
        <v>1377</v>
      </c>
      <c r="C830" s="207"/>
      <c r="D830" s="1034" t="s">
        <v>1601</v>
      </c>
      <c r="E830" s="1034"/>
      <c r="F830" s="1034"/>
      <c r="G830" s="188"/>
      <c r="H830" s="267"/>
      <c r="I830" s="267"/>
    </row>
    <row r="831" spans="1:9" ht="14.25">
      <c r="A831" s="271"/>
      <c r="B831" s="271"/>
      <c r="C831" s="207"/>
      <c r="D831" s="1034"/>
      <c r="E831" s="1034"/>
      <c r="F831" s="1034"/>
      <c r="G831" s="188"/>
      <c r="H831" s="267"/>
      <c r="I831" s="267"/>
    </row>
    <row r="832" spans="1:9" ht="12.75">
      <c r="A832" s="18"/>
      <c r="B832" s="18"/>
      <c r="C832" s="207"/>
      <c r="D832" s="1034"/>
      <c r="E832" s="1034"/>
      <c r="F832" s="1034"/>
      <c r="G832" s="188"/>
      <c r="H832" s="267"/>
      <c r="I832" s="267"/>
    </row>
    <row r="833" spans="1:9" ht="14.25">
      <c r="A833" s="271"/>
      <c r="B833" s="18"/>
      <c r="C833" s="207"/>
      <c r="D833" s="1034"/>
      <c r="E833" s="1034"/>
      <c r="F833" s="1034"/>
      <c r="G833" s="188"/>
      <c r="H833" s="267"/>
      <c r="I833" s="267"/>
    </row>
    <row r="834" spans="1:9" ht="14.25">
      <c r="A834" s="271"/>
      <c r="B834" s="18"/>
      <c r="C834" s="207"/>
      <c r="D834" s="1034"/>
      <c r="E834" s="1034"/>
      <c r="F834" s="1034"/>
      <c r="G834" s="188"/>
      <c r="H834" s="267"/>
      <c r="I834" s="267"/>
    </row>
    <row r="835" spans="1:9" ht="14.25">
      <c r="A835" s="271"/>
      <c r="B835" s="18"/>
      <c r="C835" s="207"/>
      <c r="D835" s="1034"/>
      <c r="E835" s="1034"/>
      <c r="F835" s="1034"/>
      <c r="G835" s="188"/>
      <c r="H835" s="267"/>
      <c r="I835" s="267"/>
    </row>
    <row r="836" spans="1:9" ht="14.25">
      <c r="A836" s="271"/>
      <c r="B836" s="18"/>
      <c r="C836" s="207"/>
      <c r="D836" s="653"/>
      <c r="E836" s="653"/>
      <c r="F836" s="653"/>
      <c r="G836" s="188"/>
      <c r="H836" s="267"/>
      <c r="I836" s="267"/>
    </row>
    <row r="837" spans="1:9" ht="14.25">
      <c r="A837" s="271"/>
      <c r="B837" s="609" t="s">
        <v>124</v>
      </c>
      <c r="C837" s="207"/>
      <c r="D837" s="1026" t="s">
        <v>1600</v>
      </c>
      <c r="E837" s="1026"/>
      <c r="F837" s="1026"/>
      <c r="G837" s="188"/>
      <c r="H837" s="267"/>
      <c r="I837" s="267"/>
    </row>
    <row r="838" spans="1:9" ht="14.25">
      <c r="A838" s="271"/>
      <c r="B838" s="271"/>
      <c r="C838" s="207"/>
      <c r="D838" s="1026"/>
      <c r="E838" s="1026"/>
      <c r="F838" s="1026"/>
      <c r="G838" s="188"/>
      <c r="H838" s="267"/>
      <c r="I838" s="267"/>
    </row>
    <row r="839" spans="1:9" ht="14.25">
      <c r="A839" s="271"/>
      <c r="B839" s="271"/>
      <c r="C839" s="207"/>
      <c r="D839" s="188"/>
      <c r="G839" s="188"/>
      <c r="H839" s="267"/>
      <c r="I839" s="267"/>
    </row>
    <row r="840" spans="1:9" ht="14.25">
      <c r="A840" s="271"/>
      <c r="B840" s="609" t="s">
        <v>124</v>
      </c>
      <c r="C840" s="207"/>
      <c r="D840" s="1034" t="s">
        <v>1602</v>
      </c>
      <c r="E840" s="1034"/>
      <c r="F840" s="1034"/>
      <c r="G840" s="188"/>
      <c r="H840" s="267"/>
      <c r="I840" s="267"/>
    </row>
    <row r="841" spans="1:9" ht="14.25">
      <c r="A841" s="271"/>
      <c r="B841" s="271"/>
      <c r="C841" s="207"/>
      <c r="D841" s="1034"/>
      <c r="E841" s="1034"/>
      <c r="F841" s="1034"/>
      <c r="G841" s="188"/>
      <c r="H841" s="267"/>
      <c r="I841" s="267"/>
    </row>
    <row r="842" spans="1:9" ht="12.75">
      <c r="A842" s="18"/>
      <c r="B842" s="18"/>
      <c r="C842" s="207"/>
      <c r="D842" s="188"/>
      <c r="G842" s="188"/>
      <c r="H842" s="267"/>
      <c r="I842" s="267"/>
    </row>
    <row r="843" spans="1:9" ht="12.75">
      <c r="A843" s="1005" t="s">
        <v>1885</v>
      </c>
      <c r="B843" s="1005"/>
      <c r="C843" s="1005"/>
      <c r="D843" s="1005"/>
      <c r="E843" s="1005"/>
      <c r="F843" s="1005"/>
      <c r="G843" s="1005"/>
      <c r="H843" s="267"/>
      <c r="I843" s="267"/>
    </row>
    <row r="844" spans="1:9" ht="12.75">
      <c r="A844" s="190"/>
      <c r="B844" s="190"/>
      <c r="C844" s="207"/>
      <c r="D844" s="188"/>
      <c r="E844" s="188"/>
      <c r="F844" s="188"/>
      <c r="G844" s="188"/>
      <c r="H844" s="267"/>
      <c r="I844" s="267"/>
    </row>
    <row r="845" spans="1:9" ht="14.25">
      <c r="A845" s="271"/>
      <c r="B845" s="271"/>
      <c r="D845" s="1007" t="s">
        <v>1518</v>
      </c>
      <c r="E845" s="1007"/>
      <c r="F845" s="1007"/>
      <c r="H845" s="267"/>
      <c r="I845" s="267"/>
    </row>
    <row r="846" spans="1:9" ht="14.25">
      <c r="A846" s="271"/>
      <c r="B846" s="271"/>
      <c r="D846" s="974" t="s">
        <v>1882</v>
      </c>
      <c r="E846" s="974"/>
      <c r="F846" s="974"/>
      <c r="H846" s="267"/>
      <c r="I846" s="267"/>
    </row>
    <row r="847" spans="1:9" ht="14.25">
      <c r="A847" s="271"/>
      <c r="B847" s="271"/>
      <c r="D847" s="24"/>
      <c r="E847" s="210"/>
      <c r="F847" s="210"/>
      <c r="H847" s="267"/>
      <c r="I847" s="267"/>
    </row>
    <row r="848" spans="1:9" ht="12.75">
      <c r="B848" s="609" t="s">
        <v>1377</v>
      </c>
      <c r="C848" s="207"/>
      <c r="D848" s="980" t="s">
        <v>1455</v>
      </c>
      <c r="E848" s="980"/>
      <c r="F848" s="980"/>
      <c r="H848" s="267"/>
      <c r="I848" s="267"/>
    </row>
    <row r="849" spans="1:9" ht="12.75">
      <c r="A849" s="18"/>
      <c r="B849" s="18"/>
      <c r="C849" s="207"/>
      <c r="D849" s="3" t="s">
        <v>1432</v>
      </c>
      <c r="E849" s="981" t="s">
        <v>2076</v>
      </c>
      <c r="F849" s="981"/>
      <c r="H849" s="267"/>
      <c r="I849" s="267"/>
    </row>
    <row r="850" spans="1:9" ht="12.75">
      <c r="A850" s="18"/>
      <c r="B850" s="18"/>
      <c r="C850" s="207"/>
      <c r="D850" s="213"/>
      <c r="H850" s="267"/>
      <c r="I850" s="267"/>
    </row>
    <row r="851" spans="1:9" ht="12.75">
      <c r="A851" s="18"/>
      <c r="B851" s="609" t="s">
        <v>124</v>
      </c>
      <c r="C851" s="207"/>
      <c r="D851" s="1043" t="s">
        <v>1679</v>
      </c>
      <c r="E851" s="1043"/>
      <c r="F851" s="1043"/>
      <c r="H851" s="267"/>
      <c r="I851" s="267"/>
    </row>
    <row r="852" spans="1:9" ht="12.75">
      <c r="A852" s="18"/>
      <c r="B852" s="18"/>
      <c r="C852" s="207"/>
      <c r="D852" s="1043"/>
      <c r="E852" s="1043"/>
      <c r="F852" s="1043"/>
      <c r="H852" s="267"/>
      <c r="I852" s="267"/>
    </row>
    <row r="853" spans="1:9" ht="12.75">
      <c r="A853" s="18"/>
      <c r="B853" s="18"/>
      <c r="C853" s="207"/>
      <c r="D853" s="1043"/>
      <c r="E853" s="1043"/>
      <c r="F853" s="1043"/>
      <c r="H853" s="267"/>
      <c r="I853" s="267"/>
    </row>
    <row r="854" spans="1:9" ht="12.75">
      <c r="A854" s="18"/>
      <c r="B854" s="18"/>
      <c r="C854" s="207"/>
      <c r="D854" s="1043"/>
      <c r="E854" s="1043"/>
      <c r="F854" s="1043"/>
      <c r="H854" s="267"/>
      <c r="I854" s="267"/>
    </row>
    <row r="855" spans="1:9" ht="12.75">
      <c r="A855" s="18"/>
      <c r="B855" s="18"/>
      <c r="C855" s="207"/>
      <c r="D855" s="1043"/>
      <c r="E855" s="1043"/>
      <c r="F855" s="1043"/>
      <c r="H855" s="267"/>
      <c r="I855" s="267"/>
    </row>
    <row r="856" spans="1:9" ht="12.75">
      <c r="A856" s="18"/>
      <c r="B856" s="18"/>
      <c r="C856" s="207"/>
      <c r="D856" s="1043"/>
      <c r="E856" s="1043"/>
      <c r="F856" s="1043"/>
      <c r="H856" s="267"/>
      <c r="I856" s="267"/>
    </row>
    <row r="857" spans="1:9" ht="12.75">
      <c r="A857" s="18"/>
      <c r="B857" s="18"/>
      <c r="C857" s="207"/>
      <c r="D857" s="1043"/>
      <c r="E857" s="1043"/>
      <c r="F857" s="1043"/>
      <c r="H857" s="267"/>
      <c r="I857" s="267"/>
    </row>
    <row r="858" spans="1:9" ht="12.75">
      <c r="A858" s="18"/>
      <c r="B858" s="18"/>
      <c r="C858" s="207"/>
      <c r="D858" s="1043"/>
      <c r="E858" s="1043"/>
      <c r="F858" s="1043"/>
      <c r="H858" s="267"/>
      <c r="I858" s="267"/>
    </row>
    <row r="859" spans="1:9" ht="12.75">
      <c r="A859" s="18"/>
      <c r="B859" s="18"/>
      <c r="C859" s="207"/>
      <c r="D859" s="1043"/>
      <c r="E859" s="1043"/>
      <c r="F859" s="1043"/>
      <c r="H859" s="267"/>
      <c r="I859" s="267"/>
    </row>
    <row r="860" spans="1:9" ht="12.75">
      <c r="A860" s="18"/>
      <c r="B860" s="18"/>
      <c r="C860" s="207"/>
      <c r="D860" s="213"/>
      <c r="H860" s="267"/>
      <c r="I860" s="267"/>
    </row>
    <row r="861" spans="1:9" ht="14.25">
      <c r="A861" s="271"/>
      <c r="B861" s="609" t="s">
        <v>1377</v>
      </c>
      <c r="C861" s="207"/>
      <c r="D861" s="980" t="s">
        <v>1456</v>
      </c>
      <c r="E861" s="980"/>
      <c r="F861" s="980"/>
      <c r="H861" s="267"/>
      <c r="I861" s="267"/>
    </row>
    <row r="862" spans="1:9" ht="14.25">
      <c r="A862" s="271"/>
      <c r="B862" s="271"/>
      <c r="C862" s="207"/>
      <c r="D862" s="980"/>
      <c r="E862" s="980"/>
      <c r="F862" s="980"/>
      <c r="H862" s="267"/>
      <c r="I862" s="267"/>
    </row>
    <row r="863" spans="1:9" ht="14.25">
      <c r="A863" s="271"/>
      <c r="B863" s="271"/>
      <c r="C863" s="207"/>
      <c r="D863" s="980"/>
      <c r="E863" s="980"/>
      <c r="F863" s="980"/>
      <c r="H863" s="267"/>
      <c r="I863" s="267"/>
    </row>
    <row r="864" spans="1:9" ht="14.25">
      <c r="A864" s="271"/>
      <c r="B864" s="271"/>
      <c r="C864" s="207"/>
      <c r="D864" s="44"/>
      <c r="H864" s="267"/>
      <c r="I864" s="267"/>
    </row>
    <row r="865" spans="1:9" ht="12.75">
      <c r="A865" s="419"/>
      <c r="B865" s="609" t="s">
        <v>124</v>
      </c>
      <c r="C865" s="207"/>
      <c r="D865" s="1007" t="s">
        <v>1457</v>
      </c>
      <c r="E865" s="1007"/>
      <c r="F865" s="1007"/>
      <c r="H865" s="267"/>
      <c r="I865" s="267"/>
    </row>
    <row r="866" spans="1:9" ht="12.75">
      <c r="B866" s="419"/>
      <c r="C866" s="207"/>
      <c r="D866" s="1007"/>
      <c r="E866" s="1007"/>
      <c r="F866" s="1007"/>
      <c r="H866" s="267"/>
      <c r="I866" s="267"/>
    </row>
    <row r="867" spans="1:9" ht="14.25" customHeight="1">
      <c r="A867" s="271"/>
      <c r="C867" s="207"/>
      <c r="D867" s="980" t="s">
        <v>2154</v>
      </c>
      <c r="E867" s="980"/>
      <c r="F867" s="980"/>
      <c r="H867" s="267"/>
      <c r="I867" s="267"/>
    </row>
    <row r="868" spans="1:9" ht="14.25">
      <c r="A868" s="271"/>
      <c r="B868" s="271"/>
      <c r="C868" s="207"/>
      <c r="D868" s="980"/>
      <c r="E868" s="980"/>
      <c r="F868" s="980"/>
      <c r="H868" s="267"/>
      <c r="I868" s="267"/>
    </row>
    <row r="869" spans="1:9" ht="14.25">
      <c r="A869" s="271"/>
      <c r="B869" s="271"/>
      <c r="C869" s="207"/>
      <c r="D869" s="980"/>
      <c r="E869" s="980"/>
      <c r="F869" s="980"/>
      <c r="H869" s="267"/>
      <c r="I869" s="267"/>
    </row>
    <row r="870" spans="1:9" ht="14.25">
      <c r="A870" s="271"/>
      <c r="B870" s="271"/>
      <c r="C870" s="207"/>
      <c r="D870" s="980"/>
      <c r="E870" s="980"/>
      <c r="F870" s="980"/>
      <c r="H870" s="267"/>
      <c r="I870" s="267"/>
    </row>
    <row r="871" spans="1:9" ht="14.25">
      <c r="A871" s="271"/>
      <c r="B871" s="271"/>
      <c r="C871" s="207"/>
      <c r="D871" s="980"/>
      <c r="E871" s="980"/>
      <c r="F871" s="980"/>
      <c r="H871" s="267"/>
      <c r="I871" s="267"/>
    </row>
    <row r="872" spans="1:9" ht="14.25" customHeight="1">
      <c r="A872" s="271"/>
      <c r="B872" s="271"/>
      <c r="C872" s="207"/>
      <c r="D872" s="980"/>
      <c r="E872" s="980"/>
      <c r="F872" s="980"/>
      <c r="H872" s="267"/>
      <c r="I872" s="267"/>
    </row>
    <row r="873" spans="1:9" ht="14.25">
      <c r="A873" s="271"/>
      <c r="B873" s="271"/>
      <c r="C873" s="207"/>
      <c r="D873" s="44"/>
      <c r="H873" s="267"/>
      <c r="I873" s="267"/>
    </row>
    <row r="874" spans="1:9" ht="14.25">
      <c r="A874" s="271"/>
      <c r="B874" s="609" t="s">
        <v>124</v>
      </c>
      <c r="C874" s="207"/>
      <c r="D874" s="980" t="s">
        <v>1176</v>
      </c>
      <c r="E874" s="980"/>
      <c r="F874" s="980"/>
      <c r="H874" s="267"/>
      <c r="I874" s="267"/>
    </row>
    <row r="875" spans="1:9" ht="14.25">
      <c r="A875" s="271"/>
      <c r="B875" s="271"/>
      <c r="C875" s="207"/>
      <c r="D875" s="980" t="s">
        <v>1177</v>
      </c>
      <c r="E875" s="980"/>
      <c r="F875" s="980"/>
      <c r="H875" s="267"/>
      <c r="I875" s="267"/>
    </row>
    <row r="876" spans="1:9" ht="14.25">
      <c r="A876" s="271"/>
      <c r="B876" s="271"/>
      <c r="C876" s="207"/>
      <c r="D876" s="3" t="s">
        <v>1431</v>
      </c>
      <c r="E876" s="981" t="s">
        <v>2078</v>
      </c>
      <c r="F876" s="981"/>
      <c r="H876" s="267"/>
      <c r="I876" s="267"/>
    </row>
    <row r="877" spans="1:9" ht="14.25">
      <c r="A877" s="271"/>
      <c r="B877" s="271"/>
      <c r="C877" s="207"/>
      <c r="D877" s="44"/>
      <c r="H877" s="267"/>
      <c r="I877" s="267"/>
    </row>
    <row r="878" spans="1:9" ht="14.25">
      <c r="A878" s="271"/>
      <c r="B878" s="609" t="s">
        <v>124</v>
      </c>
      <c r="C878" s="207"/>
      <c r="D878" s="980" t="s">
        <v>1458</v>
      </c>
      <c r="E878" s="980"/>
      <c r="F878" s="980"/>
      <c r="H878" s="267"/>
      <c r="I878" s="267"/>
    </row>
    <row r="879" spans="1:9" ht="14.25">
      <c r="A879" s="271"/>
      <c r="B879" s="271"/>
      <c r="C879" s="207"/>
      <c r="D879" s="980"/>
      <c r="E879" s="980"/>
      <c r="F879" s="980"/>
      <c r="H879" s="267"/>
      <c r="I879" s="267"/>
    </row>
    <row r="880" spans="1:9" ht="14.25">
      <c r="A880" s="271"/>
      <c r="B880" s="271"/>
      <c r="C880" s="207"/>
      <c r="D880" s="980"/>
      <c r="E880" s="980"/>
      <c r="F880" s="980"/>
      <c r="H880" s="267"/>
      <c r="I880" s="267"/>
    </row>
    <row r="881" spans="1:9" ht="14.25">
      <c r="A881" s="271"/>
      <c r="B881" s="271"/>
      <c r="C881" s="207"/>
      <c r="D881" s="980"/>
      <c r="E881" s="980"/>
      <c r="F881" s="980"/>
      <c r="H881" s="267"/>
      <c r="I881" s="267"/>
    </row>
    <row r="882" spans="1:9" ht="12.75">
      <c r="A882" s="190"/>
      <c r="B882" s="190"/>
      <c r="C882" s="190"/>
      <c r="D882" s="44"/>
      <c r="H882" s="267"/>
      <c r="I882" s="267"/>
    </row>
    <row r="883" spans="1:9" ht="12.75">
      <c r="A883" s="272" t="s">
        <v>1403</v>
      </c>
      <c r="B883" s="272"/>
      <c r="C883" s="611"/>
      <c r="D883" s="611"/>
      <c r="E883" s="611"/>
      <c r="F883" s="611"/>
      <c r="G883" s="611"/>
      <c r="H883" s="267"/>
      <c r="I883" s="267"/>
    </row>
    <row r="884" spans="1:9" ht="12.75">
      <c r="A884" s="190"/>
      <c r="B884" s="190"/>
      <c r="C884" s="190"/>
      <c r="D884" s="212"/>
      <c r="H884" s="267"/>
      <c r="I884" s="267"/>
    </row>
    <row r="885" spans="1:9" ht="12.75">
      <c r="C885" s="191"/>
      <c r="D885" s="1006" t="s">
        <v>1517</v>
      </c>
      <c r="E885" s="1006"/>
      <c r="F885" s="1006"/>
      <c r="G885" s="188"/>
      <c r="H885" s="267"/>
      <c r="I885" s="267"/>
    </row>
    <row r="886" spans="1:9" ht="12.75">
      <c r="C886" s="191"/>
      <c r="D886" s="1051" t="s">
        <v>1883</v>
      </c>
      <c r="E886" s="1052"/>
      <c r="F886" s="1052"/>
      <c r="G886" s="188"/>
      <c r="H886" s="267"/>
      <c r="I886" s="267"/>
    </row>
    <row r="887" spans="1:9" ht="12.75">
      <c r="C887" s="191"/>
      <c r="D887" s="640"/>
      <c r="E887" s="640"/>
      <c r="F887" s="640"/>
      <c r="G887" s="188"/>
      <c r="H887" s="267"/>
      <c r="I887" s="267"/>
    </row>
    <row r="888" spans="1:9" ht="14.25">
      <c r="A888" s="271"/>
      <c r="B888" s="609" t="s">
        <v>1377</v>
      </c>
      <c r="D888" s="1000" t="s">
        <v>1477</v>
      </c>
      <c r="E888" s="1000"/>
      <c r="F888" s="1000"/>
      <c r="G888" s="188"/>
      <c r="H888" s="267"/>
      <c r="I888" s="267"/>
    </row>
    <row r="889" spans="1:9" ht="12.75">
      <c r="D889" s="3" t="s">
        <v>1431</v>
      </c>
      <c r="E889" s="1050" t="s">
        <v>2078</v>
      </c>
      <c r="F889" s="1050"/>
      <c r="G889" s="188"/>
    </row>
    <row r="890" spans="1:9" ht="12.75">
      <c r="D890" s="44"/>
      <c r="E890" s="188"/>
      <c r="F890" s="188"/>
      <c r="G890" s="188"/>
      <c r="H890" s="267"/>
      <c r="I890" s="267"/>
    </row>
    <row r="891" spans="1:9" ht="14.25">
      <c r="A891" s="271"/>
      <c r="B891" s="609" t="s">
        <v>1377</v>
      </c>
      <c r="D891" s="974" t="s">
        <v>1886</v>
      </c>
      <c r="E891" s="1027"/>
      <c r="F891" s="1027"/>
    </row>
    <row r="892" spans="1:9" ht="12.6" customHeight="1">
      <c r="D892" s="1027"/>
      <c r="E892" s="1027"/>
      <c r="F892" s="1027"/>
    </row>
    <row r="893" spans="1:9" ht="14.25">
      <c r="A893" s="271"/>
      <c r="B893" s="271"/>
      <c r="D893" s="44"/>
      <c r="E893" s="188"/>
      <c r="F893" s="188"/>
      <c r="G893" s="188"/>
      <c r="H893" s="267"/>
      <c r="I893" s="267"/>
    </row>
    <row r="894" spans="1:9" ht="12.75">
      <c r="B894" s="609" t="s">
        <v>124</v>
      </c>
      <c r="D894" s="1048" t="s">
        <v>1681</v>
      </c>
      <c r="E894" s="1048"/>
      <c r="F894" s="1048"/>
      <c r="G894" s="188"/>
      <c r="H894" s="267"/>
      <c r="I894" s="267"/>
    </row>
    <row r="895" spans="1:9" ht="29.45" customHeight="1">
      <c r="B895" s="565"/>
      <c r="D895" s="1048"/>
      <c r="E895" s="1048"/>
      <c r="F895" s="1048"/>
      <c r="G895" s="188"/>
      <c r="H895" s="267"/>
      <c r="I895" s="267"/>
    </row>
    <row r="896" spans="1:9" ht="14.25">
      <c r="A896" s="271"/>
      <c r="B896"/>
      <c r="D896" s="980" t="s">
        <v>2154</v>
      </c>
      <c r="E896" s="980"/>
      <c r="F896" s="980"/>
      <c r="G896" s="188"/>
      <c r="H896" s="267"/>
      <c r="I896" s="267"/>
    </row>
    <row r="897" spans="1:9" ht="14.25">
      <c r="A897" s="271"/>
      <c r="B897" s="271"/>
      <c r="D897" s="980"/>
      <c r="E897" s="980"/>
      <c r="F897" s="980"/>
      <c r="G897" s="188"/>
      <c r="H897" s="267"/>
      <c r="I897" s="267"/>
    </row>
    <row r="898" spans="1:9" ht="14.25">
      <c r="A898" s="271"/>
      <c r="B898" s="271"/>
      <c r="D898" s="980"/>
      <c r="E898" s="980"/>
      <c r="F898" s="980"/>
      <c r="G898" s="188"/>
      <c r="H898" s="267"/>
      <c r="I898" s="267"/>
    </row>
    <row r="899" spans="1:9" ht="14.25">
      <c r="A899" s="271"/>
      <c r="B899" s="271"/>
      <c r="D899" s="980"/>
      <c r="E899" s="980"/>
      <c r="F899" s="980"/>
      <c r="G899" s="188"/>
      <c r="H899" s="267"/>
      <c r="I899" s="267"/>
    </row>
    <row r="900" spans="1:9" ht="14.25">
      <c r="A900" s="271"/>
      <c r="B900" s="271"/>
      <c r="D900" s="980"/>
      <c r="E900" s="980"/>
      <c r="F900" s="980"/>
      <c r="G900" s="188"/>
      <c r="H900" s="267"/>
      <c r="I900" s="267"/>
    </row>
    <row r="901" spans="1:9" ht="14.25">
      <c r="A901" s="271"/>
      <c r="B901" s="271"/>
      <c r="D901" s="980"/>
      <c r="E901" s="980"/>
      <c r="F901" s="980"/>
      <c r="G901" s="188"/>
      <c r="H901" s="267"/>
      <c r="I901" s="267"/>
    </row>
    <row r="902" spans="1:9" ht="14.25">
      <c r="A902" s="271"/>
      <c r="B902" s="271"/>
      <c r="D902" s="44"/>
      <c r="E902" s="188"/>
      <c r="F902" s="188"/>
      <c r="G902" s="188"/>
      <c r="H902" s="267"/>
      <c r="I902" s="267"/>
    </row>
    <row r="903" spans="1:9" ht="14.25">
      <c r="A903" s="271"/>
      <c r="B903" s="609" t="s">
        <v>124</v>
      </c>
      <c r="D903" s="1004" t="s">
        <v>1176</v>
      </c>
      <c r="E903" s="1004"/>
      <c r="F903" s="1004"/>
      <c r="G903" s="188"/>
      <c r="H903" s="267"/>
      <c r="I903" s="267"/>
    </row>
    <row r="904" spans="1:9" ht="14.25">
      <c r="A904" s="271"/>
      <c r="B904" s="271"/>
      <c r="D904" s="1004" t="s">
        <v>1177</v>
      </c>
      <c r="E904" s="1004"/>
      <c r="F904" s="1004"/>
      <c r="G904" s="188"/>
      <c r="H904" s="267"/>
      <c r="I904" s="267"/>
    </row>
    <row r="905" spans="1:9" ht="14.25">
      <c r="A905" s="271"/>
      <c r="B905" s="271"/>
      <c r="D905" s="3" t="s">
        <v>1478</v>
      </c>
      <c r="E905" s="1049" t="s">
        <v>2078</v>
      </c>
      <c r="F905" s="1049"/>
      <c r="G905" s="188"/>
      <c r="H905" s="267"/>
      <c r="I905" s="267"/>
    </row>
    <row r="906" spans="1:9" ht="14.25">
      <c r="A906" s="271"/>
      <c r="B906" s="271"/>
      <c r="D906" s="44"/>
      <c r="E906" s="188"/>
      <c r="F906" s="188"/>
      <c r="G906" s="188"/>
      <c r="H906" s="267"/>
      <c r="I906" s="267"/>
    </row>
    <row r="907" spans="1:9" ht="14.25">
      <c r="A907" s="271"/>
      <c r="B907" s="609" t="s">
        <v>124</v>
      </c>
      <c r="D907" s="980" t="s">
        <v>1458</v>
      </c>
      <c r="E907" s="980"/>
      <c r="F907" s="980"/>
      <c r="G907" s="188"/>
      <c r="H907" s="267"/>
      <c r="I907" s="267"/>
    </row>
    <row r="908" spans="1:9" ht="14.25">
      <c r="A908" s="271"/>
      <c r="B908" s="271"/>
      <c r="D908" s="980"/>
      <c r="E908" s="980"/>
      <c r="F908" s="980"/>
      <c r="G908" s="188"/>
      <c r="H908" s="267"/>
      <c r="I908" s="267"/>
    </row>
    <row r="909" spans="1:9" ht="14.25">
      <c r="A909" s="271"/>
      <c r="B909" s="271"/>
      <c r="D909" s="980"/>
      <c r="E909" s="980"/>
      <c r="F909" s="980"/>
      <c r="G909" s="188"/>
      <c r="H909" s="267"/>
      <c r="I909" s="267"/>
    </row>
    <row r="910" spans="1:9" ht="14.25">
      <c r="A910" s="271"/>
      <c r="B910" s="271"/>
      <c r="D910" s="980"/>
      <c r="E910" s="980"/>
      <c r="F910" s="980"/>
      <c r="G910" s="188"/>
      <c r="H910" s="267"/>
      <c r="I910" s="267"/>
    </row>
    <row r="911" spans="1:9" ht="12.75">
      <c r="A911" s="44"/>
      <c r="B911" s="44"/>
      <c r="C911" s="207"/>
      <c r="D911" s="188"/>
      <c r="E911" s="188"/>
      <c r="F911" s="188"/>
      <c r="G911" s="188"/>
      <c r="H911" s="267"/>
      <c r="I911" s="267"/>
    </row>
    <row r="912" spans="1:9" ht="12.75">
      <c r="A912" s="1005" t="s">
        <v>1404</v>
      </c>
      <c r="B912" s="1005"/>
      <c r="C912" s="1005"/>
      <c r="D912" s="1005"/>
      <c r="E912" s="1005"/>
      <c r="F912" s="1005"/>
      <c r="G912" s="1005"/>
      <c r="H912" s="267"/>
      <c r="I912" s="267"/>
    </row>
    <row r="913" spans="1:9" ht="12.75">
      <c r="A913" s="44"/>
      <c r="B913" s="44"/>
      <c r="C913" s="207"/>
      <c r="D913" s="188"/>
      <c r="E913" s="188"/>
      <c r="F913" s="188"/>
      <c r="G913" s="188"/>
      <c r="H913" s="267"/>
      <c r="I913" s="267"/>
    </row>
    <row r="914" spans="1:9" ht="12.75">
      <c r="C914" s="207"/>
      <c r="D914" s="1031" t="s">
        <v>1635</v>
      </c>
      <c r="E914" s="1031"/>
      <c r="F914" s="1031"/>
      <c r="G914" s="188"/>
      <c r="H914" s="267"/>
      <c r="I914" s="267"/>
    </row>
    <row r="915" spans="1:9" ht="12.75">
      <c r="A915" s="190"/>
      <c r="B915" s="190"/>
      <c r="C915" s="190"/>
      <c r="D915" s="1000" t="s">
        <v>1476</v>
      </c>
      <c r="E915" s="1000"/>
      <c r="F915" s="1000"/>
      <c r="G915" s="188"/>
      <c r="H915" s="267"/>
      <c r="I915" s="267"/>
    </row>
    <row r="916" spans="1:9" ht="12.75">
      <c r="A916" s="190"/>
      <c r="B916" s="190"/>
      <c r="C916" s="190"/>
      <c r="F916" s="188"/>
      <c r="G916" s="188"/>
      <c r="H916" s="267"/>
      <c r="I916" s="267"/>
    </row>
    <row r="917" spans="1:9" ht="13.7" customHeight="1">
      <c r="A917" s="190"/>
      <c r="B917" s="609" t="s">
        <v>124</v>
      </c>
      <c r="C917" s="190"/>
      <c r="D917" s="1007" t="s">
        <v>1645</v>
      </c>
      <c r="E917" s="1007"/>
      <c r="F917" s="1007"/>
      <c r="G917" s="188"/>
      <c r="H917" s="267"/>
      <c r="I917" s="267"/>
    </row>
    <row r="918" spans="1:9" ht="12.75">
      <c r="A918" s="190"/>
      <c r="B918" s="190"/>
      <c r="C918" s="190"/>
      <c r="D918" s="1007"/>
      <c r="E918" s="1007"/>
      <c r="F918" s="1007"/>
      <c r="G918" s="188"/>
      <c r="H918" s="267"/>
      <c r="I918" s="267"/>
    </row>
    <row r="919" spans="1:9" ht="12.75">
      <c r="A919" s="190"/>
      <c r="B919" s="190"/>
      <c r="C919" s="190"/>
      <c r="D919" s="1007"/>
      <c r="E919" s="1007"/>
      <c r="F919" s="1007"/>
      <c r="G919" s="188"/>
      <c r="H919" s="267"/>
      <c r="I919" s="267"/>
    </row>
    <row r="920" spans="1:9" ht="12.75">
      <c r="A920" s="190"/>
      <c r="B920" s="190"/>
      <c r="C920" s="190"/>
      <c r="D920" s="1007"/>
      <c r="E920" s="1007"/>
      <c r="F920" s="1007"/>
      <c r="G920" s="188"/>
      <c r="H920" s="267"/>
      <c r="I920" s="267"/>
    </row>
    <row r="921" spans="1:9" ht="12.75">
      <c r="A921" s="190"/>
      <c r="B921" s="190"/>
      <c r="C921" s="190"/>
      <c r="D921" s="1007"/>
      <c r="E921" s="1007"/>
      <c r="F921" s="1007"/>
      <c r="G921" s="188"/>
      <c r="H921" s="267"/>
      <c r="I921" s="267"/>
    </row>
    <row r="922" spans="1:9" ht="12.75">
      <c r="A922" s="191"/>
      <c r="B922" s="191"/>
      <c r="C922" s="191"/>
      <c r="F922" s="188"/>
      <c r="G922" s="188"/>
      <c r="H922" s="267"/>
      <c r="I922" s="267"/>
    </row>
    <row r="923" spans="1:9" ht="14.25" customHeight="1">
      <c r="A923" s="271"/>
      <c r="B923" s="609" t="s">
        <v>1377</v>
      </c>
      <c r="C923" s="191"/>
      <c r="D923" s="981" t="s">
        <v>1730</v>
      </c>
      <c r="E923" s="981"/>
      <c r="F923" s="981"/>
      <c r="G923" s="188"/>
      <c r="H923" s="267"/>
      <c r="I923" s="267"/>
    </row>
    <row r="924" spans="1:9" ht="14.25" customHeight="1">
      <c r="A924" s="271"/>
      <c r="B924" s="271"/>
      <c r="C924" s="191"/>
      <c r="D924" s="981"/>
      <c r="E924" s="981"/>
      <c r="F924" s="981"/>
      <c r="G924" s="188"/>
      <c r="H924" s="267"/>
      <c r="I924" s="267"/>
    </row>
    <row r="925" spans="1:9" ht="14.25" customHeight="1">
      <c r="A925" s="271"/>
      <c r="B925" s="271"/>
      <c r="C925" s="191"/>
      <c r="D925" s="981"/>
      <c r="E925" s="981"/>
      <c r="F925" s="981"/>
      <c r="G925" s="188"/>
      <c r="H925" s="267"/>
      <c r="I925" s="267"/>
    </row>
    <row r="926" spans="1:9" ht="14.25" customHeight="1">
      <c r="A926" s="271"/>
      <c r="B926" s="27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981"/>
      <c r="E928" s="981"/>
      <c r="F928" s="981"/>
      <c r="G928" s="188"/>
      <c r="H928" s="267"/>
      <c r="I928" s="267"/>
    </row>
    <row r="929" spans="1:9" ht="14.25" customHeight="1">
      <c r="A929" s="191"/>
      <c r="B929" s="191"/>
      <c r="C929" s="191"/>
      <c r="D929" s="981"/>
      <c r="E929" s="981"/>
      <c r="F929" s="981"/>
      <c r="G929" s="188"/>
      <c r="H929" s="267"/>
      <c r="I929" s="267"/>
    </row>
    <row r="930" spans="1:9" ht="14.25" customHeight="1">
      <c r="A930" s="191"/>
      <c r="B930" s="191"/>
      <c r="C930" s="191"/>
      <c r="D930" s="3"/>
      <c r="F930" s="188"/>
      <c r="G930" s="188"/>
      <c r="H930" s="267"/>
      <c r="I930" s="267"/>
    </row>
    <row r="931" spans="1:9" s="323" customFormat="1" ht="14.25" customHeight="1">
      <c r="A931" s="355"/>
      <c r="B931" s="609" t="s">
        <v>1377</v>
      </c>
      <c r="C931" s="356"/>
      <c r="D931" s="981" t="s">
        <v>1731</v>
      </c>
      <c r="E931" s="981"/>
      <c r="F931" s="981"/>
      <c r="G931" s="358"/>
      <c r="H931" s="359"/>
      <c r="I931" s="359"/>
    </row>
    <row r="932" spans="1:9" s="323" customFormat="1" ht="14.25" customHeight="1">
      <c r="A932" s="355"/>
      <c r="B932" s="355"/>
      <c r="C932" s="356"/>
      <c r="D932" s="981"/>
      <c r="E932" s="981"/>
      <c r="F932" s="981"/>
      <c r="G932" s="358"/>
      <c r="H932" s="359"/>
      <c r="I932" s="359"/>
    </row>
    <row r="933" spans="1:9" s="323" customFormat="1" ht="14.25" customHeight="1">
      <c r="A933" s="355"/>
      <c r="B933" s="355"/>
      <c r="C933" s="356"/>
      <c r="D933" s="981"/>
      <c r="E933" s="981"/>
      <c r="F933" s="981"/>
      <c r="G933" s="358"/>
      <c r="H933" s="359"/>
      <c r="I933" s="359"/>
    </row>
    <row r="934" spans="1:9" s="323" customFormat="1" ht="14.25" customHeight="1">
      <c r="A934" s="355"/>
      <c r="B934" s="355"/>
      <c r="C934" s="356"/>
      <c r="D934" s="981"/>
      <c r="E934" s="981"/>
      <c r="F934" s="981"/>
      <c r="G934" s="358"/>
      <c r="H934" s="359"/>
      <c r="I934" s="359"/>
    </row>
    <row r="935" spans="1:9" s="323" customFormat="1" ht="14.25" customHeight="1">
      <c r="A935" s="355"/>
      <c r="B935" s="355"/>
      <c r="C935" s="356"/>
      <c r="D935" s="981"/>
      <c r="E935" s="981"/>
      <c r="F935" s="981"/>
      <c r="G935" s="358"/>
      <c r="H935" s="359"/>
      <c r="I935" s="359"/>
    </row>
    <row r="936" spans="1:9" s="323" customFormat="1" ht="14.25">
      <c r="A936" s="355"/>
      <c r="B936" s="355"/>
      <c r="C936" s="356"/>
      <c r="D936" s="981"/>
      <c r="E936" s="981"/>
      <c r="F936" s="981"/>
      <c r="G936" s="358"/>
      <c r="H936" s="359"/>
      <c r="I936" s="359"/>
    </row>
    <row r="937" spans="1:9" s="323" customFormat="1" ht="14.25" customHeight="1">
      <c r="A937" s="355"/>
      <c r="B937" s="355"/>
      <c r="C937" s="356"/>
      <c r="D937" s="981"/>
      <c r="E937" s="981"/>
      <c r="F937" s="981"/>
      <c r="G937" s="358"/>
      <c r="H937" s="359"/>
      <c r="I937" s="359"/>
    </row>
    <row r="938" spans="1:9" s="323" customFormat="1" ht="14.25" customHeight="1">
      <c r="A938" s="355"/>
      <c r="B938" s="355"/>
      <c r="C938" s="356"/>
      <c r="D938" s="981"/>
      <c r="E938" s="981"/>
      <c r="F938" s="981"/>
      <c r="G938" s="358"/>
      <c r="H938" s="359"/>
      <c r="I938" s="359"/>
    </row>
    <row r="939" spans="1:9" s="323" customFormat="1" ht="14.25" customHeight="1">
      <c r="A939" s="355"/>
      <c r="B939" s="355"/>
      <c r="C939" s="356"/>
      <c r="D939" s="981"/>
      <c r="E939" s="981"/>
      <c r="F939" s="981"/>
      <c r="G939" s="358"/>
      <c r="H939" s="359"/>
      <c r="I939" s="359"/>
    </row>
    <row r="940" spans="1:9" ht="14.25" customHeight="1">
      <c r="A940" s="191"/>
      <c r="B940" s="191"/>
      <c r="C940" s="191"/>
      <c r="D940" s="3"/>
      <c r="F940" s="188"/>
      <c r="G940" s="188"/>
      <c r="H940" s="267"/>
      <c r="I940" s="267"/>
    </row>
    <row r="941" spans="1:9" ht="14.25" customHeight="1">
      <c r="A941" s="271"/>
      <c r="B941" s="609" t="s">
        <v>1377</v>
      </c>
      <c r="C941" s="191"/>
      <c r="D941" s="1029" t="s">
        <v>1646</v>
      </c>
      <c r="E941" s="1029"/>
      <c r="F941" s="1029"/>
      <c r="G941" s="188"/>
      <c r="H941" s="267"/>
      <c r="I941" s="267"/>
    </row>
    <row r="942" spans="1:9" ht="14.25" customHeight="1">
      <c r="A942" s="271"/>
      <c r="B942" s="271"/>
      <c r="C942" s="191"/>
      <c r="D942" s="1029"/>
      <c r="E942" s="1029"/>
      <c r="F942" s="1029"/>
      <c r="G942" s="188"/>
      <c r="H942" s="267"/>
      <c r="I942" s="267"/>
    </row>
    <row r="943" spans="1:9" ht="14.25" customHeight="1">
      <c r="A943" s="271"/>
      <c r="B943" s="271"/>
      <c r="C943" s="191"/>
      <c r="D943" s="1029"/>
      <c r="E943" s="1029"/>
      <c r="F943" s="1029"/>
      <c r="G943" s="188"/>
      <c r="H943" s="267"/>
      <c r="I943" s="267"/>
    </row>
    <row r="944" spans="1:9" ht="14.25" customHeight="1">
      <c r="A944" s="271"/>
      <c r="B944" s="271"/>
      <c r="C944" s="191"/>
      <c r="D944" s="1029"/>
      <c r="E944" s="1029"/>
      <c r="F944" s="1029"/>
      <c r="G944" s="188"/>
      <c r="H944" s="267"/>
      <c r="I944" s="267"/>
    </row>
    <row r="945" spans="1:9" ht="14.25" customHeight="1">
      <c r="A945" s="271"/>
      <c r="B945" s="271"/>
      <c r="C945" s="191"/>
      <c r="D945" s="1029"/>
      <c r="E945" s="1029"/>
      <c r="F945" s="1029"/>
      <c r="G945" s="188"/>
      <c r="H945" s="267"/>
      <c r="I945" s="267"/>
    </row>
    <row r="946" spans="1:9" ht="14.25" customHeight="1">
      <c r="A946" s="271"/>
      <c r="B946" s="271"/>
      <c r="C946" s="191"/>
      <c r="D946" s="1029"/>
      <c r="E946" s="1029"/>
      <c r="F946" s="1029"/>
      <c r="G946" s="188"/>
      <c r="H946" s="267"/>
      <c r="I946" s="267"/>
    </row>
    <row r="947" spans="1:9" ht="14.25" customHeight="1">
      <c r="A947" s="271"/>
      <c r="B947" s="271"/>
      <c r="C947" s="191"/>
      <c r="D947" s="1029"/>
      <c r="E947" s="1029"/>
      <c r="F947" s="1029"/>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81" t="s">
        <v>1647</v>
      </c>
      <c r="E949" s="981"/>
      <c r="F949" s="981"/>
      <c r="G949" s="188"/>
    </row>
    <row r="950" spans="1:9" s="448" customFormat="1" ht="14.25">
      <c r="A950" s="271"/>
      <c r="B950" s="271"/>
      <c r="C950" s="191"/>
      <c r="D950" s="981"/>
      <c r="E950" s="981"/>
      <c r="F950" s="981"/>
      <c r="G950" s="188"/>
    </row>
    <row r="951" spans="1:9" s="448" customFormat="1" ht="14.25">
      <c r="A951" s="271"/>
      <c r="B951" s="271"/>
      <c r="C951" s="191"/>
      <c r="D951" s="981"/>
      <c r="E951" s="981"/>
      <c r="F951" s="981"/>
      <c r="G951" s="188"/>
    </row>
    <row r="952" spans="1:9" s="448" customFormat="1" ht="14.25">
      <c r="A952" s="271"/>
      <c r="B952" s="271"/>
      <c r="C952" s="191"/>
      <c r="D952" s="981"/>
      <c r="E952" s="981"/>
      <c r="F952" s="981"/>
      <c r="G952" s="188"/>
    </row>
    <row r="953" spans="1:9" s="448" customFormat="1" ht="14.25">
      <c r="A953" s="271"/>
      <c r="B953" s="271"/>
      <c r="C953" s="191"/>
      <c r="D953" s="3"/>
      <c r="E953" s="5"/>
      <c r="F953" s="188"/>
      <c r="G953" s="188"/>
    </row>
    <row r="954" spans="1:9" ht="14.25" customHeight="1">
      <c r="A954" s="18"/>
      <c r="B954" s="18"/>
      <c r="C954" s="207"/>
      <c r="D954" s="980" t="s">
        <v>1648</v>
      </c>
      <c r="E954" s="980"/>
      <c r="F954" s="980"/>
      <c r="G954" s="188"/>
      <c r="H954" s="267"/>
      <c r="I954" s="267"/>
    </row>
    <row r="955" spans="1:9" ht="14.25" customHeight="1">
      <c r="A955" s="207"/>
      <c r="B955" s="207"/>
      <c r="C955" s="207"/>
      <c r="D955" s="980"/>
      <c r="E955" s="980"/>
      <c r="F955" s="980"/>
      <c r="G955" s="188"/>
      <c r="H955" s="267"/>
      <c r="I955" s="267"/>
    </row>
    <row r="956" spans="1:9" ht="14.25" customHeight="1">
      <c r="A956" s="207"/>
      <c r="B956" s="207"/>
      <c r="C956" s="207"/>
      <c r="D956" s="3"/>
      <c r="E956" s="188"/>
      <c r="F956" s="188"/>
      <c r="G956" s="188"/>
      <c r="H956" s="267"/>
      <c r="I956" s="267"/>
    </row>
    <row r="957" spans="1:9" ht="14.25">
      <c r="A957" s="271"/>
      <c r="B957" s="609" t="s">
        <v>1377</v>
      </c>
      <c r="D957" s="980" t="s">
        <v>1649</v>
      </c>
      <c r="E957" s="980"/>
      <c r="F957" s="980"/>
    </row>
    <row r="958" spans="1:9" ht="12.75">
      <c r="D958" s="980"/>
      <c r="E958" s="980"/>
      <c r="F958" s="980"/>
    </row>
    <row r="959" spans="1:9" ht="14.25" customHeight="1">
      <c r="A959" s="207"/>
      <c r="B959" s="207"/>
      <c r="C959" s="207"/>
      <c r="D959" s="3"/>
      <c r="E959" s="188"/>
      <c r="F959" s="188"/>
      <c r="G959" s="188"/>
      <c r="H959" s="267"/>
      <c r="I959" s="267"/>
    </row>
    <row r="960" spans="1:9" ht="14.25" customHeight="1">
      <c r="A960" s="191"/>
      <c r="B960" s="191"/>
      <c r="C960" s="191"/>
      <c r="D960" s="1031" t="s">
        <v>1638</v>
      </c>
      <c r="E960" s="1031"/>
      <c r="F960" s="1031"/>
      <c r="G960" s="188"/>
      <c r="H960" s="267"/>
      <c r="I960" s="267"/>
    </row>
    <row r="961" spans="1:9" ht="14.25" customHeight="1">
      <c r="A961" s="191"/>
      <c r="B961" s="191"/>
      <c r="C961" s="191"/>
      <c r="D961" s="192"/>
      <c r="F961" s="188"/>
      <c r="G961" s="188"/>
      <c r="H961" s="267"/>
      <c r="I961" s="267"/>
    </row>
    <row r="962" spans="1:9" ht="14.45" customHeight="1">
      <c r="A962" s="271"/>
      <c r="B962" s="609" t="s">
        <v>124</v>
      </c>
      <c r="C962" s="207"/>
      <c r="D962" s="1008" t="s">
        <v>1637</v>
      </c>
      <c r="E962" s="1008"/>
      <c r="F962" s="1008"/>
      <c r="G962" s="188"/>
      <c r="H962" s="267"/>
      <c r="I962" s="267"/>
    </row>
    <row r="963" spans="1:9" ht="12.75">
      <c r="A963" s="207"/>
      <c r="B963" s="207"/>
      <c r="C963" s="207"/>
      <c r="D963" s="1008"/>
      <c r="E963" s="1008"/>
      <c r="F963" s="1008"/>
      <c r="G963" s="188"/>
      <c r="H963" s="267"/>
      <c r="I963" s="267"/>
    </row>
    <row r="964" spans="1:9" ht="12.75">
      <c r="A964" s="207"/>
      <c r="B964" s="207"/>
      <c r="C964" s="207"/>
      <c r="D964" s="1008"/>
      <c r="E964" s="1008"/>
      <c r="F964" s="1008"/>
      <c r="G964" s="188"/>
      <c r="H964" s="267"/>
      <c r="I964" s="267"/>
    </row>
    <row r="965" spans="1:9" ht="12.75">
      <c r="A965" s="207"/>
      <c r="B965" s="207"/>
      <c r="C965" s="207"/>
      <c r="D965" s="1008"/>
      <c r="E965" s="1008"/>
      <c r="F965" s="1008"/>
      <c r="G965" s="188"/>
      <c r="H965" s="267"/>
      <c r="I965" s="267"/>
    </row>
    <row r="966" spans="1:9" ht="12.75">
      <c r="A966" s="207"/>
      <c r="B966" s="207"/>
      <c r="C966" s="207"/>
      <c r="D966" s="1008"/>
      <c r="E966" s="1008"/>
      <c r="F966" s="1008"/>
      <c r="G966" s="188"/>
      <c r="H966" s="267"/>
      <c r="I966" s="267"/>
    </row>
    <row r="967" spans="1:9" ht="12.75">
      <c r="A967" s="207"/>
      <c r="B967" s="207"/>
      <c r="C967" s="207"/>
      <c r="D967" s="1008"/>
      <c r="E967" s="1008"/>
      <c r="F967" s="1008"/>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1008" t="s">
        <v>1636</v>
      </c>
      <c r="E969" s="1008"/>
      <c r="F969" s="1008"/>
      <c r="G969" s="188"/>
      <c r="H969" s="267"/>
      <c r="I969" s="267"/>
    </row>
    <row r="970" spans="1:9" ht="12.75">
      <c r="A970" s="207"/>
      <c r="B970" s="207"/>
      <c r="C970" s="207"/>
      <c r="D970" s="1008"/>
      <c r="E970" s="1008"/>
      <c r="F970" s="1008"/>
      <c r="G970" s="188"/>
      <c r="H970" s="267"/>
      <c r="I970" s="267"/>
    </row>
    <row r="971" spans="1:9" ht="12.75">
      <c r="A971" s="207"/>
      <c r="B971" s="207"/>
      <c r="C971" s="207"/>
      <c r="D971" s="1008"/>
      <c r="E971" s="1008"/>
      <c r="F971" s="1008"/>
      <c r="G971" s="188"/>
      <c r="H971" s="267"/>
      <c r="I971" s="267"/>
    </row>
    <row r="972" spans="1:9" ht="12.75">
      <c r="A972" s="207"/>
      <c r="B972" s="207"/>
      <c r="C972" s="207"/>
      <c r="D972" s="1008"/>
      <c r="E972" s="1008"/>
      <c r="F972" s="1008"/>
      <c r="G972" s="188"/>
      <c r="H972" s="267"/>
      <c r="I972" s="267"/>
    </row>
    <row r="973" spans="1:9" ht="12.75">
      <c r="A973" s="207"/>
      <c r="B973" s="207"/>
      <c r="C973" s="207"/>
      <c r="D973" s="1008"/>
      <c r="E973" s="1008"/>
      <c r="F973" s="1008"/>
      <c r="G973" s="188"/>
      <c r="H973" s="267"/>
      <c r="I973" s="267"/>
    </row>
    <row r="974" spans="1:9" ht="12.75">
      <c r="A974" s="207"/>
      <c r="B974" s="207"/>
      <c r="C974" s="207"/>
      <c r="D974" s="371"/>
      <c r="E974" s="188"/>
      <c r="F974" s="188"/>
      <c r="G974" s="188"/>
      <c r="H974" s="267"/>
      <c r="I974" s="267"/>
    </row>
    <row r="975" spans="1:9" ht="14.25">
      <c r="A975" s="271"/>
      <c r="B975" s="609" t="s">
        <v>124</v>
      </c>
      <c r="C975" s="207"/>
      <c r="D975" s="1008" t="s">
        <v>1639</v>
      </c>
      <c r="E975" s="1008"/>
      <c r="F975" s="1008"/>
      <c r="G975" s="188"/>
      <c r="H975" s="267"/>
      <c r="I975" s="267"/>
    </row>
    <row r="976" spans="1:9" ht="12.75">
      <c r="A976" s="207"/>
      <c r="B976" s="207"/>
      <c r="C976" s="207"/>
      <c r="D976" s="1008"/>
      <c r="E976" s="1008"/>
      <c r="F976" s="1008"/>
      <c r="G976" s="188"/>
      <c r="H976" s="267"/>
      <c r="I976" s="267"/>
    </row>
    <row r="977" spans="1:9" ht="12.75">
      <c r="A977" s="207"/>
      <c r="B977" s="207"/>
      <c r="C977" s="207"/>
      <c r="D977" s="1008"/>
      <c r="E977" s="1008"/>
      <c r="F977" s="1008"/>
      <c r="G977" s="188"/>
      <c r="H977" s="267"/>
      <c r="I977" s="267"/>
    </row>
    <row r="978" spans="1:9" ht="12.75">
      <c r="A978" s="207"/>
      <c r="B978" s="207"/>
      <c r="C978" s="207"/>
      <c r="D978" s="1008"/>
      <c r="E978" s="1008"/>
      <c r="F978" s="1008"/>
      <c r="G978" s="188"/>
      <c r="H978" s="267"/>
      <c r="I978" s="267"/>
    </row>
    <row r="979" spans="1:9" ht="12.75">
      <c r="A979" s="207"/>
      <c r="B979" s="207"/>
      <c r="C979" s="207"/>
      <c r="D979" s="1008"/>
      <c r="E979" s="1008"/>
      <c r="F979" s="1008"/>
      <c r="G979" s="188"/>
      <c r="H979" s="267"/>
      <c r="I979" s="267"/>
    </row>
    <row r="980" spans="1:9" ht="12.75">
      <c r="A980" s="207"/>
      <c r="B980" s="207"/>
      <c r="C980" s="207"/>
      <c r="D980" s="371"/>
      <c r="E980" s="188"/>
      <c r="F980" s="188"/>
      <c r="G980" s="188"/>
      <c r="H980" s="267"/>
      <c r="I980" s="267"/>
    </row>
    <row r="981" spans="1:9" ht="14.45" customHeight="1">
      <c r="A981" s="271"/>
      <c r="B981" s="609" t="s">
        <v>1377</v>
      </c>
      <c r="C981" s="207"/>
      <c r="D981" s="1008" t="s">
        <v>1640</v>
      </c>
      <c r="E981" s="1008"/>
      <c r="F981" s="1008"/>
      <c r="G981" s="188"/>
      <c r="H981" s="267"/>
      <c r="I981" s="267"/>
    </row>
    <row r="982" spans="1:9" ht="12.75">
      <c r="A982" s="207"/>
      <c r="B982" s="207"/>
      <c r="C982" s="207"/>
      <c r="D982" s="1008"/>
      <c r="E982" s="1008"/>
      <c r="F982" s="1008"/>
      <c r="G982" s="188"/>
      <c r="H982" s="267"/>
      <c r="I982" s="267"/>
    </row>
    <row r="983" spans="1:9" ht="12.75">
      <c r="A983" s="207"/>
      <c r="B983" s="207"/>
      <c r="C983" s="207"/>
      <c r="D983" s="1008"/>
      <c r="E983" s="1008"/>
      <c r="F983" s="1008"/>
      <c r="G983" s="188"/>
      <c r="H983" s="267"/>
      <c r="I983" s="267"/>
    </row>
    <row r="984" spans="1:9" ht="12.75">
      <c r="A984" s="207"/>
      <c r="B984" s="207"/>
      <c r="C984" s="207"/>
      <c r="D984" s="613"/>
      <c r="E984" s="613"/>
      <c r="F984" s="613"/>
      <c r="G984" s="188"/>
      <c r="H984" s="267"/>
      <c r="I984" s="267"/>
    </row>
    <row r="985" spans="1:9" ht="14.25">
      <c r="A985" s="271"/>
      <c r="B985" s="609" t="s">
        <v>124</v>
      </c>
      <c r="C985" s="207"/>
      <c r="D985" s="1008" t="s">
        <v>1641</v>
      </c>
      <c r="E985" s="1008"/>
      <c r="F985" s="1008"/>
      <c r="G985" s="188"/>
      <c r="H985" s="267"/>
      <c r="I985" s="267"/>
    </row>
    <row r="986" spans="1:9" ht="12.75">
      <c r="A986" s="207"/>
      <c r="B986" s="207"/>
      <c r="C986" s="207"/>
      <c r="D986" s="1008"/>
      <c r="E986" s="1008"/>
      <c r="F986" s="1008"/>
      <c r="G986" s="188"/>
      <c r="H986" s="267"/>
      <c r="I986" s="267"/>
    </row>
    <row r="987" spans="1:9" ht="12.75">
      <c r="A987" s="207"/>
      <c r="B987" s="207"/>
      <c r="C987" s="207"/>
      <c r="D987" s="371"/>
      <c r="E987" s="188"/>
      <c r="F987" s="188"/>
      <c r="G987" s="188"/>
      <c r="H987" s="267"/>
      <c r="I987" s="267"/>
    </row>
    <row r="988" spans="1:9" ht="12.75">
      <c r="A988" s="207"/>
      <c r="B988" s="609" t="s">
        <v>124</v>
      </c>
      <c r="C988" s="207"/>
      <c r="D988" s="980" t="s">
        <v>1642</v>
      </c>
      <c r="E988" s="980"/>
      <c r="F988" s="980"/>
      <c r="G988" s="188"/>
      <c r="H988" s="267"/>
      <c r="I988" s="267"/>
    </row>
    <row r="989" spans="1:9" ht="12.75">
      <c r="A989" s="207"/>
      <c r="B989" s="207"/>
      <c r="C989" s="207"/>
      <c r="D989" s="980"/>
      <c r="E989" s="980"/>
      <c r="F989" s="980"/>
      <c r="G989" s="188"/>
      <c r="H989" s="267"/>
      <c r="I989" s="267"/>
    </row>
    <row r="990" spans="1:9" ht="12.75">
      <c r="A990" s="207"/>
      <c r="B990" s="207"/>
      <c r="C990" s="207"/>
      <c r="D990" s="188"/>
      <c r="E990" s="188"/>
      <c r="F990" s="188"/>
      <c r="G990" s="188"/>
      <c r="H990" s="267"/>
      <c r="I990" s="267"/>
    </row>
    <row r="991" spans="1:9" ht="12.75">
      <c r="A991" s="207"/>
      <c r="B991" s="609" t="s">
        <v>124</v>
      </c>
      <c r="C991" s="207"/>
      <c r="D991" s="1036" t="s">
        <v>1772</v>
      </c>
      <c r="E991" s="1034"/>
      <c r="F991" s="1034"/>
      <c r="G991" s="188"/>
      <c r="H991" s="267"/>
      <c r="I991" s="267"/>
    </row>
    <row r="992" spans="1:9" ht="12.75">
      <c r="A992" s="207"/>
      <c r="B992" s="207"/>
      <c r="C992" s="207"/>
      <c r="D992" s="1036"/>
      <c r="E992" s="1034"/>
      <c r="F992" s="1034"/>
      <c r="G992" s="188"/>
      <c r="H992" s="267"/>
      <c r="I992" s="267"/>
    </row>
    <row r="993" spans="1:9" ht="12.75">
      <c r="A993" s="207"/>
      <c r="B993" s="207"/>
      <c r="C993" s="207"/>
      <c r="D993" s="1036"/>
      <c r="E993" s="1034"/>
      <c r="F993" s="1034"/>
      <c r="G993" s="188"/>
      <c r="H993" s="267"/>
      <c r="I993" s="267"/>
    </row>
    <row r="994" spans="1:9" ht="12.75">
      <c r="A994" s="207"/>
      <c r="B994" s="207"/>
      <c r="C994" s="207"/>
      <c r="D994" s="1034"/>
      <c r="E994" s="1034"/>
      <c r="F994" s="1034"/>
      <c r="G994" s="188"/>
      <c r="H994" s="267"/>
      <c r="I994" s="267"/>
    </row>
    <row r="995" spans="1:9" ht="12.75">
      <c r="A995" s="207"/>
      <c r="B995" s="207"/>
      <c r="C995" s="207"/>
      <c r="D995" s="44"/>
      <c r="E995" s="188"/>
      <c r="F995" s="188"/>
      <c r="G995" s="188"/>
      <c r="H995" s="267"/>
      <c r="I995" s="267"/>
    </row>
    <row r="996" spans="1:9" ht="12.75">
      <c r="A996" s="207"/>
      <c r="B996" s="609" t="s">
        <v>124</v>
      </c>
      <c r="C996" s="207"/>
      <c r="D996" s="1000" t="s">
        <v>2155</v>
      </c>
      <c r="E996" s="1000"/>
      <c r="F996" s="1000"/>
      <c r="G996" s="188"/>
      <c r="H996" s="267"/>
      <c r="I996" s="267"/>
    </row>
    <row r="997" spans="1:9" ht="12.75">
      <c r="A997" s="207"/>
      <c r="B997" s="207"/>
      <c r="C997" s="207"/>
      <c r="D997" s="44"/>
      <c r="E997" s="188"/>
      <c r="F997" s="188"/>
      <c r="G997" s="188"/>
      <c r="H997" s="267"/>
      <c r="I997" s="267"/>
    </row>
    <row r="998" spans="1:9" ht="12.75">
      <c r="A998" s="207"/>
      <c r="B998" s="609" t="s">
        <v>124</v>
      </c>
      <c r="C998" s="207"/>
      <c r="D998" s="1000" t="s">
        <v>2156</v>
      </c>
      <c r="E998" s="1000"/>
      <c r="F998" s="1000"/>
      <c r="G998" s="188"/>
      <c r="H998" s="267"/>
      <c r="I998" s="267"/>
    </row>
    <row r="999" spans="1:9" ht="12.75" customHeight="1">
      <c r="A999" s="207"/>
      <c r="B999" s="207"/>
      <c r="C999" s="207"/>
      <c r="D999" s="188"/>
      <c r="E999" s="188"/>
      <c r="F999" s="188"/>
      <c r="G999" s="188"/>
      <c r="H999" s="267"/>
      <c r="I999" s="267"/>
    </row>
    <row r="1000" spans="1:9" ht="12.75">
      <c r="A1000" s="207"/>
      <c r="C1000" s="207"/>
      <c r="D1000" s="1006" t="s">
        <v>1479</v>
      </c>
      <c r="E1000" s="1006"/>
      <c r="F1000" s="1006"/>
      <c r="G1000" s="188"/>
      <c r="H1000" s="267"/>
      <c r="I1000" s="267"/>
    </row>
    <row r="1001" spans="1:9" ht="12.75">
      <c r="A1001" s="207"/>
      <c r="C1001" s="207"/>
      <c r="D1001" s="192"/>
      <c r="E1001" s="188"/>
      <c r="F1001" s="188"/>
      <c r="G1001" s="188"/>
      <c r="H1001" s="267"/>
      <c r="I1001" s="267"/>
    </row>
    <row r="1002" spans="1:9" ht="14.25">
      <c r="A1002" s="271"/>
      <c r="B1002" s="609" t="s">
        <v>1377</v>
      </c>
      <c r="C1002" s="207"/>
      <c r="D1002" s="980" t="s">
        <v>1643</v>
      </c>
      <c r="E1002" s="980"/>
      <c r="F1002" s="980"/>
      <c r="G1002" s="188"/>
      <c r="H1002" s="267"/>
      <c r="I1002" s="267"/>
    </row>
    <row r="1003" spans="1:9" ht="12.75">
      <c r="A1003" s="207"/>
      <c r="B1003" s="207"/>
      <c r="C1003" s="207"/>
      <c r="D1003" s="980"/>
      <c r="E1003" s="980"/>
      <c r="F1003" s="980"/>
      <c r="G1003" s="188"/>
      <c r="H1003" s="267"/>
      <c r="I1003" s="267"/>
    </row>
    <row r="1004" spans="1:9" ht="12.75">
      <c r="A1004" s="207"/>
      <c r="B1004" s="207"/>
      <c r="C1004" s="207"/>
      <c r="D1004" s="980"/>
      <c r="E1004" s="980"/>
      <c r="F1004" s="980"/>
      <c r="G1004" s="188"/>
      <c r="H1004" s="267"/>
      <c r="I1004" s="267"/>
    </row>
    <row r="1005" spans="1:9" ht="12.75">
      <c r="A1005" s="207"/>
      <c r="B1005" s="207"/>
      <c r="C1005" s="207"/>
      <c r="D1005" s="980"/>
      <c r="E1005" s="980"/>
      <c r="F1005" s="980"/>
      <c r="G1005" s="188"/>
      <c r="H1005" s="267"/>
      <c r="I1005" s="267"/>
    </row>
    <row r="1006" spans="1:9" ht="12.75">
      <c r="A1006" s="207"/>
      <c r="B1006" s="207"/>
      <c r="C1006" s="207"/>
      <c r="D1006" s="980"/>
      <c r="E1006" s="980"/>
      <c r="F1006" s="980"/>
      <c r="G1006" s="188"/>
      <c r="H1006" s="267"/>
      <c r="I1006" s="267"/>
    </row>
    <row r="1007" spans="1:9" ht="12.75">
      <c r="A1007" s="207"/>
      <c r="B1007" s="207"/>
      <c r="C1007" s="207"/>
      <c r="G1007" s="188"/>
      <c r="H1007" s="267"/>
      <c r="I1007" s="267"/>
    </row>
    <row r="1008" spans="1:9" ht="14.25">
      <c r="A1008" s="271"/>
      <c r="B1008" s="609" t="s">
        <v>124</v>
      </c>
      <c r="C1008" s="207"/>
      <c r="D1008" s="980" t="s">
        <v>1644</v>
      </c>
      <c r="E1008" s="980"/>
      <c r="F1008" s="980"/>
      <c r="G1008" s="188"/>
      <c r="H1008" s="267"/>
      <c r="I1008" s="267"/>
    </row>
    <row r="1009" spans="1:9" ht="12.75">
      <c r="A1009" s="207"/>
      <c r="B1009" s="207"/>
      <c r="C1009" s="207"/>
      <c r="D1009" s="980"/>
      <c r="E1009" s="980"/>
      <c r="F1009" s="980"/>
      <c r="G1009" s="188"/>
      <c r="H1009" s="267"/>
      <c r="I1009" s="267"/>
    </row>
    <row r="1010" spans="1:9" ht="12.75">
      <c r="A1010" s="207"/>
      <c r="B1010" s="207"/>
      <c r="C1010" s="207"/>
      <c r="D1010" s="980"/>
      <c r="E1010" s="980"/>
      <c r="F1010" s="980"/>
      <c r="G1010" s="188"/>
      <c r="H1010" s="267"/>
      <c r="I1010" s="267"/>
    </row>
    <row r="1011" spans="1:9" ht="12.75">
      <c r="A1011" s="207"/>
      <c r="B1011" s="207"/>
      <c r="C1011" s="207"/>
      <c r="D1011" s="980"/>
      <c r="E1011" s="980"/>
      <c r="F1011" s="980"/>
      <c r="G1011" s="188"/>
      <c r="H1011" s="267"/>
      <c r="I1011" s="267"/>
    </row>
    <row r="1012" spans="1:9" ht="12.75">
      <c r="A1012" s="207"/>
      <c r="B1012" s="207"/>
      <c r="C1012" s="207"/>
      <c r="D1012" s="980"/>
      <c r="E1012" s="980"/>
      <c r="F1012" s="980"/>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6" t="s">
        <v>1480</v>
      </c>
      <c r="E1014" s="1006"/>
      <c r="F1014" s="1006"/>
      <c r="G1014" s="188"/>
      <c r="H1014" s="267"/>
      <c r="I1014" s="267"/>
    </row>
    <row r="1015" spans="1:9" ht="12.75">
      <c r="A1015" s="207"/>
      <c r="B1015" s="207"/>
      <c r="C1015" s="207"/>
      <c r="D1015" s="192"/>
      <c r="E1015" s="188"/>
      <c r="F1015" s="188"/>
      <c r="G1015" s="188"/>
      <c r="H1015" s="267"/>
      <c r="I1015" s="267"/>
    </row>
    <row r="1016" spans="1:9" ht="14.25">
      <c r="A1016" s="271"/>
      <c r="B1016" s="609" t="s">
        <v>1377</v>
      </c>
      <c r="C1016" s="207"/>
      <c r="D1016" s="980" t="s">
        <v>1650</v>
      </c>
      <c r="E1016" s="980"/>
      <c r="F1016" s="980"/>
      <c r="G1016" s="188"/>
      <c r="H1016" s="267"/>
      <c r="I1016" s="267"/>
    </row>
    <row r="1017" spans="1:9" ht="12.75">
      <c r="A1017" s="207"/>
      <c r="B1017" s="207"/>
      <c r="C1017" s="207"/>
      <c r="D1017" s="980"/>
      <c r="E1017" s="980"/>
      <c r="F1017" s="980"/>
      <c r="G1017" s="188"/>
      <c r="H1017" s="267"/>
      <c r="I1017" s="267"/>
    </row>
    <row r="1018" spans="1:9" ht="12.75">
      <c r="A1018" s="207"/>
      <c r="B1018" s="207"/>
      <c r="C1018" s="207"/>
      <c r="D1018" s="980"/>
      <c r="E1018" s="980"/>
      <c r="F1018" s="980"/>
      <c r="G1018" s="188"/>
      <c r="H1018" s="267"/>
      <c r="I1018" s="267"/>
    </row>
    <row r="1019" spans="1:9" ht="12.75">
      <c r="A1019" s="207"/>
      <c r="B1019" s="207"/>
      <c r="C1019" s="207"/>
      <c r="G1019" s="188"/>
      <c r="H1019" s="267"/>
      <c r="I1019" s="267"/>
    </row>
    <row r="1020" spans="1:9" ht="14.25">
      <c r="A1020" s="271"/>
      <c r="B1020" s="609" t="s">
        <v>124</v>
      </c>
      <c r="C1020" s="207"/>
      <c r="D1020" s="980" t="s">
        <v>1651</v>
      </c>
      <c r="E1020" s="980"/>
      <c r="F1020" s="980"/>
      <c r="G1020" s="188"/>
      <c r="H1020" s="267"/>
      <c r="I1020" s="267"/>
    </row>
    <row r="1021" spans="1:9" ht="12.75">
      <c r="A1021" s="207"/>
      <c r="B1021" s="207"/>
      <c r="C1021" s="207"/>
      <c r="D1021" s="980"/>
      <c r="E1021" s="980"/>
      <c r="F1021" s="980"/>
      <c r="G1021" s="188"/>
      <c r="H1021" s="267"/>
      <c r="I1021" s="267"/>
    </row>
    <row r="1022" spans="1:9" ht="12.75">
      <c r="A1022" s="207"/>
      <c r="B1022" s="207"/>
      <c r="C1022" s="207"/>
      <c r="D1022" s="980"/>
      <c r="E1022" s="980"/>
      <c r="F1022" s="980"/>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6" t="s">
        <v>1481</v>
      </c>
      <c r="E1024" s="1006"/>
      <c r="F1024" s="1006"/>
      <c r="G1024" s="188"/>
      <c r="H1024" s="267"/>
      <c r="I1024" s="267"/>
    </row>
    <row r="1025" spans="1:9" ht="12.75">
      <c r="A1025" s="207"/>
      <c r="B1025" s="207"/>
      <c r="C1025" s="207"/>
      <c r="D1025" s="192"/>
      <c r="E1025" s="188"/>
      <c r="F1025" s="188"/>
      <c r="G1025" s="188"/>
      <c r="H1025" s="267"/>
      <c r="I1025" s="267"/>
    </row>
    <row r="1026" spans="1:9" ht="14.25" customHeight="1">
      <c r="A1026" s="271"/>
      <c r="B1026" s="609" t="s">
        <v>124</v>
      </c>
      <c r="C1026" s="207"/>
      <c r="D1026" s="980" t="s">
        <v>1653</v>
      </c>
      <c r="E1026" s="980"/>
      <c r="F1026" s="980"/>
      <c r="G1026" s="24"/>
      <c r="H1026" s="209"/>
      <c r="I1026" s="209"/>
    </row>
    <row r="1027" spans="1:9" ht="12.75">
      <c r="A1027" s="207"/>
      <c r="B1027" s="207"/>
      <c r="C1027" s="207"/>
      <c r="D1027" s="980"/>
      <c r="E1027" s="980"/>
      <c r="F1027" s="980"/>
      <c r="G1027" s="24"/>
      <c r="H1027" s="209"/>
      <c r="I1027" s="209"/>
    </row>
    <row r="1028" spans="1:9" ht="12.75">
      <c r="A1028" s="207"/>
      <c r="B1028" s="207"/>
      <c r="C1028" s="207"/>
      <c r="D1028" s="980"/>
      <c r="E1028" s="980"/>
      <c r="F1028" s="980"/>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80" t="s">
        <v>1652</v>
      </c>
      <c r="E1030" s="980"/>
      <c r="F1030" s="980"/>
      <c r="G1030" s="209"/>
      <c r="H1030" s="267"/>
      <c r="I1030" s="267"/>
    </row>
    <row r="1031" spans="1:9" ht="12.75">
      <c r="A1031" s="207"/>
      <c r="B1031" s="207"/>
      <c r="C1031" s="207"/>
      <c r="D1031" s="980"/>
      <c r="E1031" s="980"/>
      <c r="F1031" s="980"/>
      <c r="G1031" s="209"/>
      <c r="H1031" s="267"/>
      <c r="I1031" s="267"/>
    </row>
    <row r="1032" spans="1:9" ht="12.75">
      <c r="A1032" s="207"/>
      <c r="B1032" s="207"/>
      <c r="C1032" s="207"/>
      <c r="D1032" s="980"/>
      <c r="E1032" s="980"/>
      <c r="F1032" s="980"/>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8" t="s">
        <v>1654</v>
      </c>
      <c r="E1034" s="978"/>
      <c r="F1034" s="978"/>
      <c r="G1034" s="208"/>
      <c r="H1034" s="267"/>
      <c r="I1034" s="267"/>
    </row>
    <row r="1035" spans="1:9" ht="12.75">
      <c r="A1035" s="207"/>
      <c r="B1035" s="207"/>
      <c r="C1035" s="207"/>
      <c r="D1035" s="978"/>
      <c r="E1035" s="978"/>
      <c r="F1035" s="978"/>
      <c r="G1035" s="208"/>
      <c r="H1035" s="267"/>
      <c r="I1035" s="267"/>
    </row>
    <row r="1036" spans="1:9" ht="12.75">
      <c r="A1036" s="207"/>
      <c r="B1036" s="207"/>
      <c r="C1036" s="207"/>
      <c r="D1036" s="978"/>
      <c r="E1036" s="978"/>
      <c r="F1036" s="978"/>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1377</v>
      </c>
      <c r="C1038" s="207"/>
      <c r="D1038" s="980" t="s">
        <v>1655</v>
      </c>
      <c r="E1038" s="980"/>
      <c r="F1038" s="980"/>
      <c r="G1038" s="208"/>
      <c r="H1038" s="208"/>
      <c r="I1038" s="208"/>
    </row>
    <row r="1039" spans="1:9" ht="12.75">
      <c r="A1039" s="207"/>
      <c r="B1039" s="207"/>
      <c r="C1039" s="207"/>
      <c r="D1039" s="980"/>
      <c r="E1039" s="980"/>
      <c r="F1039" s="980"/>
      <c r="G1039" s="208"/>
      <c r="H1039" s="208"/>
      <c r="I1039" s="208"/>
    </row>
    <row r="1040" spans="1:9" ht="12.75">
      <c r="A1040" s="207"/>
      <c r="B1040" s="207"/>
      <c r="C1040" s="207"/>
      <c r="D1040" s="980"/>
      <c r="E1040" s="980"/>
      <c r="F1040" s="980"/>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80" t="s">
        <v>1656</v>
      </c>
      <c r="E1042" s="980"/>
      <c r="F1042" s="980"/>
      <c r="G1042" s="208"/>
      <c r="H1042" s="208"/>
      <c r="I1042" s="208"/>
    </row>
    <row r="1043" spans="1:9" ht="12.75">
      <c r="A1043" s="207"/>
      <c r="B1043" s="207"/>
      <c r="C1043" s="207"/>
      <c r="D1043" s="980"/>
      <c r="E1043" s="980"/>
      <c r="F1043" s="980"/>
      <c r="G1043" s="208"/>
      <c r="H1043" s="208"/>
      <c r="I1043" s="208"/>
    </row>
    <row r="1044" spans="1:9" ht="12.75">
      <c r="A1044" s="207"/>
      <c r="B1044" s="207"/>
      <c r="C1044" s="207"/>
      <c r="D1044" s="980"/>
      <c r="E1044" s="980"/>
      <c r="F1044" s="980"/>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80" t="s">
        <v>1482</v>
      </c>
      <c r="E1046" s="980"/>
      <c r="F1046" s="980"/>
      <c r="G1046" s="24"/>
      <c r="H1046" s="267"/>
      <c r="I1046" s="267"/>
    </row>
    <row r="1047" spans="1:9" ht="12.75">
      <c r="A1047" s="207"/>
      <c r="B1047" s="207"/>
      <c r="C1047" s="207"/>
      <c r="D1047" s="980"/>
      <c r="E1047" s="980"/>
      <c r="F1047" s="980"/>
      <c r="G1047" s="24"/>
      <c r="H1047" s="267"/>
      <c r="I1047" s="267"/>
    </row>
    <row r="1048" spans="1:9" ht="12.75">
      <c r="A1048" s="207"/>
      <c r="B1048" s="207"/>
      <c r="C1048" s="207"/>
      <c r="D1048" s="980"/>
      <c r="E1048" s="980"/>
      <c r="F1048" s="980"/>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80" t="s">
        <v>1483</v>
      </c>
      <c r="E1050" s="980"/>
      <c r="F1050" s="980"/>
      <c r="G1050" s="24"/>
      <c r="H1050" s="267"/>
      <c r="I1050" s="267"/>
    </row>
    <row r="1051" spans="1:9" ht="12.75">
      <c r="A1051" s="207"/>
      <c r="B1051" s="207"/>
      <c r="C1051" s="207"/>
      <c r="D1051" s="980"/>
      <c r="E1051" s="980"/>
      <c r="F1051" s="980"/>
      <c r="G1051" s="24"/>
      <c r="H1051" s="267"/>
      <c r="I1051" s="267"/>
    </row>
    <row r="1052" spans="1:9" ht="12.75">
      <c r="A1052" s="207"/>
      <c r="B1052" s="207"/>
      <c r="C1052" s="207"/>
      <c r="D1052" s="980"/>
      <c r="E1052" s="980"/>
      <c r="F1052" s="980"/>
      <c r="G1052" s="24"/>
      <c r="H1052" s="267"/>
      <c r="I1052" s="267"/>
    </row>
    <row r="1053" spans="1:9" ht="12.75">
      <c r="A1053" s="207"/>
      <c r="B1053" s="207"/>
      <c r="C1053" s="207"/>
      <c r="D1053" s="302"/>
      <c r="E1053" s="302"/>
      <c r="F1053" s="302"/>
      <c r="G1053" s="302"/>
      <c r="H1053" s="267"/>
      <c r="I1053" s="267"/>
    </row>
    <row r="1054" spans="1:9" ht="12.75" customHeight="1">
      <c r="A1054" s="207"/>
      <c r="B1054" s="609" t="s">
        <v>1377</v>
      </c>
      <c r="C1054" s="207"/>
      <c r="D1054" s="1024" t="s">
        <v>1126</v>
      </c>
      <c r="E1054" s="1024"/>
      <c r="F1054" s="1024"/>
      <c r="G1054" s="608"/>
      <c r="H1054" s="267"/>
      <c r="I1054" s="267"/>
    </row>
    <row r="1055" spans="1:9" ht="12.75">
      <c r="A1055" s="207"/>
      <c r="B1055" s="207"/>
      <c r="C1055" s="207"/>
      <c r="D1055" s="1024"/>
      <c r="E1055" s="1024"/>
      <c r="F1055" s="1024"/>
      <c r="G1055" s="608"/>
      <c r="H1055" s="267"/>
      <c r="I1055" s="267"/>
    </row>
    <row r="1056" spans="1:9" ht="12.75">
      <c r="A1056" s="207"/>
      <c r="B1056" s="207"/>
      <c r="C1056" s="207"/>
      <c r="D1056" s="1024"/>
      <c r="E1056" s="1024"/>
      <c r="F1056" s="1024"/>
      <c r="G1056" s="608"/>
      <c r="H1056" s="267"/>
      <c r="I1056" s="267"/>
    </row>
    <row r="1057" spans="1:9" ht="12.75">
      <c r="A1057" s="207"/>
      <c r="B1057" s="207"/>
      <c r="C1057" s="207"/>
      <c r="D1057" s="1024"/>
      <c r="E1057" s="1024"/>
      <c r="F1057" s="1024"/>
      <c r="G1057" s="608"/>
      <c r="H1057" s="267"/>
      <c r="I1057" s="267"/>
    </row>
    <row r="1058" spans="1:9" ht="12.75">
      <c r="A1058" s="207"/>
      <c r="B1058" s="207"/>
      <c r="C1058" s="207"/>
      <c r="D1058" s="1024"/>
      <c r="E1058" s="1024"/>
      <c r="F1058" s="1024"/>
      <c r="G1058" s="608"/>
      <c r="H1058" s="267"/>
      <c r="I1058" s="267"/>
    </row>
    <row r="1059" spans="1:9" ht="12.75">
      <c r="A1059" s="207"/>
      <c r="B1059" s="207"/>
      <c r="C1059" s="207"/>
      <c r="D1059" s="1024"/>
      <c r="E1059" s="1024"/>
      <c r="F1059" s="1024"/>
      <c r="G1059" s="608"/>
      <c r="H1059" s="267"/>
      <c r="I1059" s="267"/>
    </row>
    <row r="1060" spans="1:9" ht="12.75">
      <c r="A1060" s="207"/>
      <c r="B1060" s="207"/>
      <c r="C1060" s="207"/>
      <c r="D1060" s="1024"/>
      <c r="E1060" s="1024"/>
      <c r="F1060" s="1024"/>
      <c r="G1060" s="608"/>
      <c r="H1060" s="267"/>
      <c r="I1060" s="267"/>
    </row>
    <row r="1061" spans="1:9" ht="12.75">
      <c r="A1061" s="207"/>
      <c r="B1061" s="207"/>
      <c r="C1061" s="207"/>
      <c r="D1061" s="1024"/>
      <c r="E1061" s="1024"/>
      <c r="F1061" s="1024"/>
      <c r="G1061" s="608"/>
      <c r="H1061" s="267"/>
      <c r="I1061" s="267"/>
    </row>
    <row r="1062" spans="1:9" ht="12.75">
      <c r="A1062" s="207"/>
      <c r="B1062" s="207"/>
      <c r="C1062" s="207"/>
      <c r="D1062" s="1024"/>
      <c r="E1062" s="1024"/>
      <c r="F1062" s="1024"/>
      <c r="G1062" s="608"/>
      <c r="H1062" s="267"/>
      <c r="I1062" s="267"/>
    </row>
    <row r="1063" spans="1:9" ht="12.75">
      <c r="A1063" s="207"/>
      <c r="B1063" s="207"/>
      <c r="C1063" s="207"/>
      <c r="D1063" s="1024"/>
      <c r="E1063" s="1024"/>
      <c r="F1063" s="1024"/>
      <c r="G1063" s="608"/>
      <c r="H1063" s="267"/>
      <c r="I1063" s="267"/>
    </row>
    <row r="1064" spans="1:9" ht="27.6" customHeight="1">
      <c r="A1064" s="207"/>
      <c r="B1064" s="207"/>
      <c r="C1064" s="207"/>
      <c r="D1064" s="1024"/>
      <c r="E1064" s="1024"/>
      <c r="F1064" s="1024"/>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6" t="s">
        <v>1484</v>
      </c>
      <c r="E1066" s="1006"/>
      <c r="F1066" s="1006"/>
      <c r="G1066" s="418"/>
      <c r="H1066" s="267"/>
      <c r="I1066" s="267"/>
    </row>
    <row r="1067" spans="1:9" ht="12.75" customHeight="1">
      <c r="A1067" s="207"/>
      <c r="B1067" s="207"/>
      <c r="C1067" s="207"/>
      <c r="D1067" s="192"/>
      <c r="E1067" s="418"/>
      <c r="F1067" s="418"/>
      <c r="G1067" s="418"/>
      <c r="H1067" s="267"/>
      <c r="I1067" s="267"/>
    </row>
    <row r="1068" spans="1:9" ht="14.25">
      <c r="A1068" s="271"/>
      <c r="B1068" s="609" t="s">
        <v>1377</v>
      </c>
      <c r="C1068" s="207"/>
      <c r="D1068" s="974" t="s">
        <v>2206</v>
      </c>
      <c r="E1068" s="980"/>
      <c r="F1068" s="980"/>
      <c r="G1068" s="188"/>
      <c r="H1068" s="267"/>
      <c r="I1068" s="267"/>
    </row>
    <row r="1069" spans="1:9" ht="12.75">
      <c r="A1069" s="207"/>
      <c r="B1069" s="207"/>
      <c r="C1069" s="207"/>
      <c r="D1069" s="980"/>
      <c r="E1069" s="980"/>
      <c r="F1069" s="980"/>
      <c r="G1069" s="188"/>
      <c r="H1069" s="267"/>
      <c r="I1069" s="267"/>
    </row>
    <row r="1070" spans="1:9" ht="12.75">
      <c r="A1070" s="207"/>
      <c r="B1070" s="207"/>
      <c r="C1070" s="207"/>
      <c r="D1070" s="980"/>
      <c r="E1070" s="980"/>
      <c r="F1070" s="980"/>
      <c r="G1070" s="188"/>
      <c r="H1070" s="267"/>
      <c r="I1070" s="267"/>
    </row>
    <row r="1071" spans="1:9" ht="12.75">
      <c r="A1071" s="207"/>
      <c r="B1071" s="207"/>
      <c r="C1071" s="207"/>
      <c r="D1071" s="980"/>
      <c r="E1071" s="980"/>
      <c r="F1071" s="980"/>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74" t="s">
        <v>2207</v>
      </c>
      <c r="E1073" s="980"/>
      <c r="F1073" s="980"/>
      <c r="G1073" s="188"/>
      <c r="H1073" s="267"/>
      <c r="I1073" s="267"/>
    </row>
    <row r="1074" spans="1:9" ht="12.75">
      <c r="A1074" s="207"/>
      <c r="B1074" s="207"/>
      <c r="C1074" s="207"/>
      <c r="D1074" s="980"/>
      <c r="E1074" s="980"/>
      <c r="F1074" s="980"/>
      <c r="G1074" s="188"/>
      <c r="H1074" s="267"/>
      <c r="I1074" s="267"/>
    </row>
    <row r="1075" spans="1:9" ht="12.75">
      <c r="A1075" s="207"/>
      <c r="B1075" s="207"/>
      <c r="C1075" s="207"/>
      <c r="D1075" s="980"/>
      <c r="E1075" s="980"/>
      <c r="F1075" s="980"/>
      <c r="G1075" s="188"/>
      <c r="H1075" s="267"/>
      <c r="I1075" s="267"/>
    </row>
    <row r="1076" spans="1:9" ht="12.75">
      <c r="A1076" s="207"/>
      <c r="B1076" s="207"/>
      <c r="C1076" s="207"/>
      <c r="D1076" s="980"/>
      <c r="E1076" s="980"/>
      <c r="F1076" s="980"/>
      <c r="G1076" s="188"/>
      <c r="H1076" s="267"/>
      <c r="I1076" s="267"/>
    </row>
    <row r="1077" spans="1:9" ht="12.75">
      <c r="A1077" s="207"/>
      <c r="B1077" s="207"/>
      <c r="C1077" s="207"/>
      <c r="D1077" s="188"/>
      <c r="E1077" s="188"/>
      <c r="F1077" s="188"/>
      <c r="G1077" s="188"/>
    </row>
    <row r="1078" spans="1:9" ht="12.75">
      <c r="A1078" s="207"/>
      <c r="B1078" s="609" t="s">
        <v>124</v>
      </c>
      <c r="C1078" s="207"/>
      <c r="D1078" s="1034" t="s">
        <v>1657</v>
      </c>
      <c r="E1078" s="1034"/>
      <c r="F1078" s="1034"/>
      <c r="G1078" s="188"/>
    </row>
    <row r="1079" spans="1:9" ht="12.75">
      <c r="A1079" s="207"/>
      <c r="B1079" s="207"/>
      <c r="C1079" s="207"/>
      <c r="D1079" s="1034"/>
      <c r="E1079" s="1034"/>
      <c r="F1079" s="1034"/>
      <c r="G1079" s="188"/>
    </row>
    <row r="1080" spans="1:9" ht="12.75">
      <c r="A1080" s="207"/>
      <c r="B1080" s="207"/>
      <c r="C1080" s="207"/>
      <c r="D1080" s="1034"/>
      <c r="E1080" s="1034"/>
      <c r="F1080" s="1034"/>
      <c r="G1080" s="188"/>
    </row>
    <row r="1081" spans="1:9" ht="12.75">
      <c r="A1081" s="207"/>
      <c r="B1081" s="207"/>
      <c r="C1081" s="207"/>
      <c r="D1081" s="188"/>
      <c r="E1081" s="188"/>
      <c r="F1081" s="188"/>
      <c r="G1081" s="188"/>
    </row>
    <row r="1082" spans="1:9" ht="14.25">
      <c r="A1082" s="271"/>
      <c r="B1082" s="609" t="s">
        <v>124</v>
      </c>
      <c r="C1082" s="429"/>
      <c r="D1082" s="1035" t="s">
        <v>2157</v>
      </c>
      <c r="E1082" s="1035"/>
      <c r="F1082" s="1035"/>
      <c r="G1082" s="449"/>
    </row>
    <row r="1083" spans="1:9" ht="12.75">
      <c r="A1083" s="429"/>
      <c r="B1083" s="429"/>
      <c r="C1083" s="429"/>
      <c r="D1083" s="1035"/>
      <c r="E1083" s="1035"/>
      <c r="F1083" s="1035"/>
      <c r="G1083" s="449"/>
    </row>
    <row r="1084" spans="1:9" ht="12.75">
      <c r="A1084" s="429"/>
      <c r="B1084" s="429"/>
      <c r="C1084" s="429"/>
      <c r="D1084" s="1035"/>
      <c r="E1084" s="1035"/>
      <c r="F1084" s="1035"/>
      <c r="G1084" s="449"/>
    </row>
    <row r="1085" spans="1:9" ht="12.75">
      <c r="A1085" s="207"/>
      <c r="B1085" s="207"/>
      <c r="C1085" s="207"/>
      <c r="D1085" s="188"/>
      <c r="E1085" s="188"/>
      <c r="F1085" s="188"/>
      <c r="G1085" s="188"/>
    </row>
    <row r="1086" spans="1:9" ht="12.75">
      <c r="C1086" s="207"/>
      <c r="D1086" s="1006" t="s">
        <v>1485</v>
      </c>
      <c r="E1086" s="1006"/>
      <c r="F1086" s="1006"/>
      <c r="G1086" s="188"/>
    </row>
    <row r="1087" spans="1:9" ht="12.75">
      <c r="C1087" s="207"/>
      <c r="D1087" s="192"/>
      <c r="E1087" s="188"/>
      <c r="F1087" s="188"/>
      <c r="G1087" s="188"/>
    </row>
    <row r="1088" spans="1:9" ht="12.75">
      <c r="A1088" s="207"/>
      <c r="B1088" s="609" t="s">
        <v>124</v>
      </c>
      <c r="C1088" s="207"/>
      <c r="D1088" s="980" t="s">
        <v>1658</v>
      </c>
      <c r="E1088" s="980"/>
      <c r="F1088" s="980"/>
      <c r="G1088" s="188"/>
    </row>
    <row r="1089" spans="1:7" ht="12.75">
      <c r="A1089" s="207"/>
      <c r="B1089" s="207"/>
      <c r="C1089" s="207"/>
      <c r="D1089" s="980"/>
      <c r="E1089" s="980"/>
      <c r="F1089" s="980"/>
      <c r="G1089" s="188"/>
    </row>
    <row r="1090" spans="1:7" ht="12.75">
      <c r="A1090" s="207"/>
      <c r="B1090" s="207"/>
      <c r="C1090" s="207"/>
      <c r="D1090" s="980"/>
      <c r="E1090" s="980"/>
      <c r="F1090" s="980"/>
      <c r="G1090" s="188"/>
    </row>
    <row r="1091" spans="1:7" ht="12.75">
      <c r="A1091" s="207"/>
      <c r="B1091" s="207"/>
      <c r="C1091" s="207"/>
      <c r="D1091" s="188"/>
      <c r="E1091" s="188"/>
      <c r="F1091" s="188"/>
      <c r="G1091" s="188"/>
    </row>
    <row r="1092" spans="1:7" ht="14.25">
      <c r="A1092" s="271"/>
      <c r="B1092" s="609" t="s">
        <v>124</v>
      </c>
      <c r="C1092" s="207"/>
      <c r="D1092" s="980" t="s">
        <v>1659</v>
      </c>
      <c r="E1092" s="980"/>
      <c r="F1092" s="980"/>
      <c r="G1092" s="188"/>
    </row>
    <row r="1093" spans="1:7" ht="12.75">
      <c r="A1093" s="207"/>
      <c r="B1093" s="207"/>
      <c r="C1093" s="207"/>
      <c r="D1093" s="980"/>
      <c r="E1093" s="980"/>
      <c r="F1093" s="980"/>
      <c r="G1093" s="188"/>
    </row>
    <row r="1094" spans="1:7" ht="12.75">
      <c r="A1094" s="207"/>
      <c r="B1094" s="207"/>
      <c r="C1094" s="207"/>
      <c r="D1094" s="980"/>
      <c r="E1094" s="980"/>
      <c r="F1094" s="980"/>
      <c r="G1094" s="188"/>
    </row>
    <row r="1095" spans="1:7" ht="12.75">
      <c r="A1095" s="207"/>
      <c r="B1095" s="207"/>
      <c r="C1095" s="207"/>
      <c r="D1095" s="188"/>
      <c r="E1095" s="188"/>
      <c r="F1095" s="188"/>
      <c r="G1095" s="188"/>
    </row>
    <row r="1096" spans="1:7" ht="12.75">
      <c r="A1096" s="207"/>
      <c r="B1096" s="207"/>
      <c r="C1096" s="207"/>
      <c r="D1096" s="1006" t="s">
        <v>1118</v>
      </c>
      <c r="E1096" s="1006"/>
      <c r="F1096" s="1006"/>
      <c r="G1096" s="188"/>
    </row>
    <row r="1097" spans="1:7" ht="12.75">
      <c r="A1097" s="207"/>
      <c r="B1097" s="207"/>
      <c r="C1097" s="207"/>
      <c r="D1097" s="1000" t="s">
        <v>1486</v>
      </c>
      <c r="E1097" s="1000"/>
      <c r="F1097" s="1000"/>
      <c r="G1097" s="188"/>
    </row>
    <row r="1098" spans="1:7" ht="12.75">
      <c r="A1098" s="207"/>
      <c r="B1098" s="207"/>
      <c r="C1098" s="207"/>
      <c r="D1098" s="419"/>
      <c r="E1098" s="188"/>
      <c r="F1098" s="188"/>
      <c r="G1098" s="188"/>
    </row>
    <row r="1099" spans="1:7" ht="14.25">
      <c r="A1099" s="271"/>
      <c r="B1099" s="609" t="s">
        <v>124</v>
      </c>
      <c r="C1099" s="207"/>
      <c r="D1099" s="980" t="s">
        <v>1660</v>
      </c>
      <c r="E1099" s="980"/>
      <c r="F1099" s="980"/>
      <c r="G1099" s="188"/>
    </row>
    <row r="1100" spans="1:7" ht="12.75">
      <c r="A1100" s="207"/>
      <c r="B1100" s="207"/>
      <c r="C1100" s="207"/>
      <c r="D1100" s="980"/>
      <c r="E1100" s="980"/>
      <c r="F1100" s="980"/>
      <c r="G1100" s="188"/>
    </row>
    <row r="1101" spans="1:7" ht="12.75">
      <c r="A1101" s="207"/>
      <c r="B1101" s="207"/>
      <c r="C1101" s="207"/>
      <c r="D1101" s="188"/>
      <c r="E1101" s="188"/>
      <c r="F1101" s="188"/>
      <c r="G1101" s="188"/>
    </row>
    <row r="1102" spans="1:7" ht="14.25">
      <c r="A1102" s="271"/>
      <c r="B1102" s="609" t="s">
        <v>124</v>
      </c>
      <c r="C1102" s="207"/>
      <c r="D1102" s="980" t="s">
        <v>1661</v>
      </c>
      <c r="E1102" s="980"/>
      <c r="F1102" s="980"/>
      <c r="G1102" s="188"/>
    </row>
    <row r="1103" spans="1:7" ht="12.75">
      <c r="A1103" s="207"/>
      <c r="B1103" s="207"/>
      <c r="C1103" s="207"/>
      <c r="D1103" s="980"/>
      <c r="E1103" s="980"/>
      <c r="F1103" s="980"/>
      <c r="G1103" s="188"/>
    </row>
    <row r="1104" spans="1:7" ht="12.75">
      <c r="A1104" s="207"/>
      <c r="B1104" s="207"/>
      <c r="C1104" s="207"/>
      <c r="E1104" s="188"/>
      <c r="F1104" s="188"/>
      <c r="G1104" s="188"/>
    </row>
    <row r="1105" spans="1:7" ht="12.75">
      <c r="A1105" s="207"/>
      <c r="B1105" s="207"/>
      <c r="C1105" s="207"/>
      <c r="D1105" s="1006" t="s">
        <v>1487</v>
      </c>
      <c r="E1105" s="1006"/>
      <c r="F1105" s="1006"/>
      <c r="G1105" s="188"/>
    </row>
    <row r="1106" spans="1:7" ht="12.75">
      <c r="A1106" s="207"/>
      <c r="B1106" s="207"/>
      <c r="C1106" s="207"/>
      <c r="D1106" s="192"/>
      <c r="E1106" s="188"/>
      <c r="F1106" s="188"/>
      <c r="G1106" s="188"/>
    </row>
    <row r="1107" spans="1:7" ht="14.25">
      <c r="A1107" s="271"/>
      <c r="B1107" s="609" t="s">
        <v>1377</v>
      </c>
      <c r="C1107" s="207"/>
      <c r="D1107" s="980" t="s">
        <v>1662</v>
      </c>
      <c r="E1107" s="980"/>
      <c r="F1107" s="980"/>
      <c r="G1107" s="188"/>
    </row>
    <row r="1108" spans="1:7" ht="12.75">
      <c r="A1108" s="207"/>
      <c r="B1108" s="207"/>
      <c r="C1108" s="207"/>
      <c r="D1108" s="980"/>
      <c r="E1108" s="980"/>
      <c r="F1108" s="980"/>
      <c r="G1108" s="188"/>
    </row>
    <row r="1109" spans="1:7" ht="12.75">
      <c r="A1109" s="207"/>
      <c r="B1109" s="207"/>
      <c r="C1109" s="207"/>
      <c r="D1109" s="980"/>
      <c r="E1109" s="980"/>
      <c r="F1109" s="980"/>
      <c r="G1109" s="188"/>
    </row>
    <row r="1110" spans="1:7" ht="12.75">
      <c r="A1110" s="207"/>
      <c r="B1110" s="207"/>
      <c r="C1110" s="207"/>
      <c r="D1110" s="980"/>
      <c r="E1110" s="980"/>
      <c r="F1110" s="980"/>
      <c r="G1110" s="188"/>
    </row>
    <row r="1111" spans="1:7" ht="12.75">
      <c r="A1111" s="207"/>
      <c r="B1111" s="207"/>
      <c r="C1111" s="207"/>
      <c r="D1111" s="980"/>
      <c r="E1111" s="980"/>
      <c r="F1111" s="980"/>
      <c r="G1111" s="188"/>
    </row>
    <row r="1112" spans="1:7" ht="12.75">
      <c r="A1112" s="207"/>
      <c r="B1112" s="207"/>
      <c r="C1112" s="207"/>
      <c r="D1112" s="980"/>
      <c r="E1112" s="980"/>
      <c r="F1112" s="980"/>
      <c r="G1112" s="188"/>
    </row>
    <row r="1113" spans="1:7" ht="12.75">
      <c r="A1113" s="207"/>
      <c r="B1113" s="207"/>
      <c r="C1113" s="207"/>
      <c r="D1113" s="980"/>
      <c r="E1113" s="980"/>
      <c r="F1113" s="980"/>
      <c r="G1113" s="188"/>
    </row>
    <row r="1114" spans="1:7" ht="12.75">
      <c r="A1114" s="207"/>
      <c r="B1114" s="207"/>
      <c r="C1114" s="207"/>
      <c r="D1114" s="188"/>
      <c r="E1114" s="188"/>
      <c r="F1114" s="188"/>
      <c r="G1114" s="188"/>
    </row>
    <row r="1115" spans="1:7" ht="14.25">
      <c r="A1115" s="271"/>
      <c r="B1115" s="609" t="s">
        <v>124</v>
      </c>
      <c r="C1115" s="207"/>
      <c r="D1115" s="980" t="s">
        <v>1663</v>
      </c>
      <c r="E1115" s="980"/>
      <c r="F1115" s="980"/>
      <c r="G1115" s="188"/>
    </row>
    <row r="1116" spans="1:7" ht="12.75">
      <c r="A1116" s="207"/>
      <c r="B1116" s="207"/>
      <c r="C1116" s="207"/>
      <c r="D1116" s="980"/>
      <c r="E1116" s="980"/>
      <c r="F1116" s="980"/>
      <c r="G1116" s="188"/>
    </row>
    <row r="1117" spans="1:7" ht="12.75">
      <c r="A1117" s="207"/>
      <c r="B1117" s="207"/>
      <c r="C1117" s="207"/>
      <c r="D1117" s="980"/>
      <c r="E1117" s="980"/>
      <c r="F1117" s="980"/>
      <c r="G1117" s="188"/>
    </row>
    <row r="1118" spans="1:7" ht="12.75">
      <c r="A1118" s="207"/>
      <c r="B1118" s="207"/>
      <c r="C1118" s="207"/>
      <c r="D1118" s="980"/>
      <c r="E1118" s="980"/>
      <c r="F1118" s="980"/>
      <c r="G1118" s="188"/>
    </row>
    <row r="1119" spans="1:7" ht="12.75">
      <c r="A1119" s="207"/>
      <c r="B1119" s="207"/>
      <c r="C1119" s="207"/>
      <c r="D1119" s="980"/>
      <c r="E1119" s="980"/>
      <c r="F1119" s="980"/>
      <c r="G1119" s="188"/>
    </row>
    <row r="1120" spans="1:7" ht="12.75">
      <c r="A1120" s="207"/>
      <c r="B1120" s="207"/>
      <c r="C1120" s="207"/>
      <c r="D1120" s="980"/>
      <c r="E1120" s="980"/>
      <c r="F1120" s="980"/>
      <c r="G1120" s="188"/>
    </row>
    <row r="1121" spans="1:7" ht="12.75">
      <c r="A1121" s="207"/>
      <c r="B1121" s="207"/>
      <c r="C1121" s="207"/>
      <c r="D1121" s="980"/>
      <c r="E1121" s="980"/>
      <c r="F1121" s="980"/>
      <c r="G1121" s="188"/>
    </row>
    <row r="1122" spans="1:7" ht="12.75">
      <c r="A1122" s="207"/>
      <c r="B1122" s="207"/>
      <c r="C1122" s="207"/>
      <c r="D1122" s="24"/>
      <c r="E1122" s="24"/>
      <c r="F1122" s="24"/>
      <c r="G1122" s="188"/>
    </row>
    <row r="1123" spans="1:7" ht="12.6" customHeight="1">
      <c r="A1123" s="207"/>
      <c r="B1123" s="609" t="s">
        <v>124</v>
      </c>
      <c r="C1123" s="207"/>
      <c r="D1123" s="1036" t="s">
        <v>1773</v>
      </c>
      <c r="E1123" s="1034"/>
      <c r="F1123" s="1034"/>
      <c r="G1123" s="188"/>
    </row>
    <row r="1124" spans="1:7" ht="12.6" customHeight="1">
      <c r="A1124" s="207"/>
      <c r="B1124" s="207"/>
      <c r="C1124" s="207"/>
      <c r="D1124" s="1034"/>
      <c r="E1124" s="1034"/>
      <c r="F1124" s="1034"/>
      <c r="G1124" s="188"/>
    </row>
    <row r="1125" spans="1:7" ht="12.75">
      <c r="A1125" s="207"/>
      <c r="B1125" s="207"/>
      <c r="C1125" s="207"/>
      <c r="D1125" s="1034"/>
      <c r="E1125" s="1034"/>
      <c r="F1125" s="1034"/>
      <c r="G1125" s="188"/>
    </row>
    <row r="1126" spans="1:7" ht="12.75">
      <c r="A1126" s="207"/>
      <c r="B1126" s="207"/>
      <c r="C1126" s="207"/>
      <c r="D1126" s="653"/>
      <c r="E1126" s="653"/>
      <c r="F1126" s="653"/>
      <c r="G1126" s="188"/>
    </row>
    <row r="1127" spans="1:7" ht="12.75">
      <c r="D1127" s="1006" t="s">
        <v>1488</v>
      </c>
      <c r="E1127" s="1006"/>
      <c r="F1127" s="1006"/>
    </row>
    <row r="1128" spans="1:7" ht="12.75">
      <c r="D1128" s="192"/>
    </row>
    <row r="1129" spans="1:7" ht="14.25">
      <c r="A1129" s="271"/>
      <c r="B1129" s="609" t="s">
        <v>1377</v>
      </c>
      <c r="D1129" s="980" t="s">
        <v>1664</v>
      </c>
      <c r="E1129" s="980"/>
      <c r="F1129" s="980"/>
    </row>
    <row r="1130" spans="1:7" ht="12.75">
      <c r="D1130" s="980"/>
      <c r="E1130" s="980"/>
      <c r="F1130" s="980"/>
    </row>
    <row r="1131" spans="1:7" ht="12.75"/>
    <row r="1132" spans="1:7" ht="14.25">
      <c r="A1132" s="271"/>
      <c r="B1132" s="609" t="s">
        <v>124</v>
      </c>
      <c r="D1132" s="980" t="s">
        <v>1665</v>
      </c>
      <c r="E1132" s="980"/>
      <c r="F1132" s="980"/>
    </row>
    <row r="1133" spans="1:7" ht="12.75">
      <c r="D1133" s="980"/>
      <c r="E1133" s="980"/>
      <c r="F1133" s="980"/>
    </row>
    <row r="1134" spans="1:7" ht="12.75"/>
    <row r="1135" spans="1:7" ht="12.75">
      <c r="D1135" s="1006" t="s">
        <v>1489</v>
      </c>
      <c r="E1135" s="1006"/>
      <c r="F1135" s="1006"/>
    </row>
    <row r="1136" spans="1:7" ht="12.75">
      <c r="D1136" s="192"/>
    </row>
    <row r="1137" spans="1:7" ht="14.25">
      <c r="A1137" s="271"/>
      <c r="B1137" s="609" t="s">
        <v>124</v>
      </c>
      <c r="D1137" s="1000" t="s">
        <v>1666</v>
      </c>
      <c r="E1137" s="1000"/>
      <c r="F1137" s="1000"/>
    </row>
    <row r="1138" spans="1:7" ht="12.75"/>
    <row r="1139" spans="1:7" ht="14.25">
      <c r="A1139" s="271"/>
      <c r="B1139" s="609" t="s">
        <v>124</v>
      </c>
      <c r="D1139" s="980" t="s">
        <v>1667</v>
      </c>
      <c r="E1139" s="980"/>
      <c r="F1139" s="980"/>
    </row>
    <row r="1140" spans="1:7" ht="14.25">
      <c r="A1140" s="271"/>
      <c r="B1140" s="271"/>
      <c r="D1140" s="980"/>
      <c r="E1140" s="980"/>
      <c r="F1140" s="980"/>
    </row>
    <row r="1141" spans="1:7" ht="14.25">
      <c r="A1141" s="271"/>
      <c r="B1141" s="271"/>
      <c r="D1141" s="24"/>
      <c r="E1141" s="24"/>
      <c r="F1141" s="24"/>
      <c r="G1141"/>
    </row>
    <row r="1142" spans="1:7" ht="12.75">
      <c r="D1142" s="1006" t="s">
        <v>1677</v>
      </c>
      <c r="E1142" s="1006"/>
      <c r="F1142" s="1006"/>
      <c r="G1142"/>
    </row>
    <row r="1143" spans="1:7" ht="12.75">
      <c r="D1143" s="192"/>
      <c r="G1143"/>
    </row>
    <row r="1144" spans="1:7" ht="14.45" customHeight="1">
      <c r="A1144" s="271"/>
      <c r="B1144" s="609" t="s">
        <v>1377</v>
      </c>
      <c r="D1144" s="974" t="s">
        <v>2208</v>
      </c>
      <c r="E1144" s="980"/>
      <c r="F1144" s="980"/>
      <c r="G1144"/>
    </row>
    <row r="1145" spans="1:7" ht="14.25">
      <c r="A1145" s="271"/>
      <c r="B1145" s="271"/>
      <c r="D1145" s="980"/>
      <c r="E1145" s="980"/>
      <c r="F1145" s="980"/>
      <c r="G1145"/>
    </row>
    <row r="1146" spans="1:7" ht="14.25">
      <c r="A1146" s="271"/>
      <c r="B1146" s="271"/>
      <c r="D1146" s="980"/>
      <c r="E1146" s="980"/>
      <c r="F1146" s="980"/>
      <c r="G1146"/>
    </row>
    <row r="1147" spans="1:7" ht="14.25">
      <c r="A1147" s="271"/>
      <c r="B1147" s="271"/>
      <c r="D1147" s="980"/>
      <c r="E1147" s="980"/>
      <c r="F1147" s="980"/>
      <c r="G1147"/>
    </row>
    <row r="1148" spans="1:7" ht="14.25">
      <c r="A1148" s="271"/>
      <c r="B1148" s="271"/>
      <c r="D1148" s="980"/>
      <c r="E1148" s="980"/>
      <c r="F1148" s="980"/>
      <c r="G1148"/>
    </row>
    <row r="1149" spans="1:7" ht="14.25">
      <c r="A1149" s="271"/>
      <c r="B1149" s="271"/>
      <c r="D1149" s="980"/>
      <c r="E1149" s="980"/>
      <c r="F1149" s="980"/>
      <c r="G1149"/>
    </row>
    <row r="1150" spans="1:7" ht="14.25">
      <c r="A1150" s="271"/>
      <c r="B1150" s="271"/>
      <c r="D1150" s="980"/>
      <c r="E1150" s="980"/>
      <c r="F1150" s="980"/>
      <c r="G1150"/>
    </row>
    <row r="1151" spans="1:7" ht="14.25">
      <c r="A1151" s="271"/>
      <c r="B1151" s="271"/>
      <c r="D1151" s="980"/>
      <c r="E1151" s="980"/>
      <c r="F1151" s="980"/>
      <c r="G1151"/>
    </row>
    <row r="1152" spans="1:7" ht="14.25">
      <c r="A1152" s="271"/>
      <c r="B1152" s="271"/>
      <c r="D1152" s="980"/>
      <c r="E1152" s="980"/>
      <c r="F1152" s="980"/>
      <c r="G1152"/>
    </row>
    <row r="1153" spans="1:7" ht="14.25">
      <c r="A1153" s="271"/>
      <c r="B1153" s="271"/>
      <c r="D1153" s="980"/>
      <c r="E1153" s="980"/>
      <c r="F1153" s="980"/>
      <c r="G1153"/>
    </row>
    <row r="1154" spans="1:7" ht="14.25">
      <c r="A1154" s="271"/>
      <c r="B1154" s="271"/>
      <c r="D1154" s="980"/>
      <c r="E1154" s="980"/>
      <c r="F1154" s="980"/>
      <c r="G1154"/>
    </row>
    <row r="1155" spans="1:7" ht="14.25">
      <c r="A1155" s="271"/>
      <c r="B1155" s="271"/>
      <c r="D1155" s="980"/>
      <c r="E1155" s="980"/>
      <c r="F1155" s="980"/>
      <c r="G1155"/>
    </row>
    <row r="1156" spans="1:7" ht="14.25">
      <c r="A1156" s="271"/>
      <c r="B1156" s="271"/>
      <c r="D1156" s="980"/>
      <c r="E1156" s="980"/>
      <c r="F1156" s="980"/>
      <c r="G1156"/>
    </row>
    <row r="1157" spans="1:7" ht="38.25" customHeight="1">
      <c r="A1157" s="271"/>
      <c r="B1157" s="271"/>
      <c r="D1157" s="980"/>
      <c r="E1157" s="980"/>
      <c r="F1157" s="980"/>
    </row>
    <row r="1158" spans="1:7" ht="12.75"/>
    <row r="1159" spans="1:7" ht="12.75">
      <c r="A1159" s="1005" t="s">
        <v>1405</v>
      </c>
      <c r="B1159" s="1005"/>
      <c r="C1159" s="1005"/>
      <c r="D1159" s="1005"/>
      <c r="E1159" s="1005"/>
      <c r="F1159" s="1005"/>
      <c r="G1159" s="1005"/>
    </row>
    <row r="1160" spans="1:7" ht="12.75">
      <c r="A1160" s="44"/>
      <c r="B1160" s="44"/>
    </row>
    <row r="1161" spans="1:7" ht="12.75">
      <c r="C1161" s="207"/>
      <c r="D1161" s="1006" t="s">
        <v>1668</v>
      </c>
      <c r="E1161" s="1006"/>
      <c r="F1161" s="1006"/>
    </row>
    <row r="1162" spans="1:7" ht="12.75">
      <c r="A1162" s="190"/>
      <c r="B1162" s="190"/>
      <c r="C1162" s="190"/>
      <c r="D1162" s="999" t="s">
        <v>1493</v>
      </c>
      <c r="E1162" s="1000"/>
      <c r="F1162" s="1000"/>
    </row>
    <row r="1163" spans="1:7" ht="12.75">
      <c r="A1163" s="190"/>
      <c r="B1163" s="190"/>
      <c r="C1163" s="190"/>
      <c r="F1163" s="188"/>
      <c r="G1163"/>
    </row>
    <row r="1164" spans="1:7" ht="13.7" customHeight="1">
      <c r="B1164" s="609" t="s">
        <v>1377</v>
      </c>
      <c r="D1164" s="997" t="s">
        <v>2095</v>
      </c>
      <c r="E1164" s="997"/>
      <c r="F1164" s="997"/>
      <c r="G1164"/>
    </row>
    <row r="1165" spans="1:7" ht="12.75">
      <c r="D1165" s="997"/>
      <c r="E1165" s="997"/>
      <c r="F1165" s="997"/>
      <c r="G1165"/>
    </row>
    <row r="1166" spans="1:7" ht="12.75">
      <c r="D1166" s="15"/>
      <c r="E1166" s="927" t="s">
        <v>2096</v>
      </c>
      <c r="F1166" s="15"/>
      <c r="G1166"/>
    </row>
    <row r="1167" spans="1:7" ht="12.75">
      <c r="D1167" s="15"/>
      <c r="E1167" s="15"/>
      <c r="F1167" s="15"/>
      <c r="G1167"/>
    </row>
    <row r="1168" spans="1:7" ht="12.75">
      <c r="D1168" s="994" t="s">
        <v>2094</v>
      </c>
      <c r="E1168" s="994"/>
      <c r="F1168" s="994"/>
      <c r="G1168"/>
    </row>
    <row r="1169" spans="1:7" ht="12.75">
      <c r="A1169" s="191"/>
      <c r="B1169" s="191"/>
      <c r="C1169" s="191"/>
      <c r="D1169" s="994"/>
      <c r="E1169" s="994"/>
      <c r="F1169" s="994"/>
      <c r="G1169"/>
    </row>
    <row r="1170" spans="1:7" ht="14.45" customHeight="1">
      <c r="A1170" s="191"/>
      <c r="B1170" s="191"/>
      <c r="C1170" s="191"/>
      <c r="D1170" s="994"/>
      <c r="E1170" s="994"/>
      <c r="F1170" s="994"/>
      <c r="G1170"/>
    </row>
    <row r="1171" spans="1:7" ht="12.75">
      <c r="A1171" s="191"/>
      <c r="B1171" s="191"/>
      <c r="C1171" s="191"/>
      <c r="D1171" s="106"/>
      <c r="E1171" s="106"/>
      <c r="F1171" s="106"/>
      <c r="G1171"/>
    </row>
    <row r="1172" spans="1:7" ht="12.75">
      <c r="A1172" s="191"/>
      <c r="B1172" s="609" t="s">
        <v>124</v>
      </c>
      <c r="C1172" s="191"/>
      <c r="D1172" s="980" t="s">
        <v>1678</v>
      </c>
      <c r="E1172" s="980"/>
      <c r="F1172" s="980"/>
      <c r="G1172"/>
    </row>
    <row r="1173" spans="1:7" ht="12.75">
      <c r="A1173" s="191"/>
      <c r="B1173" s="191"/>
      <c r="C1173" s="191"/>
      <c r="D1173" s="980"/>
      <c r="E1173" s="980"/>
      <c r="F1173" s="980"/>
      <c r="G1173"/>
    </row>
    <row r="1174" spans="1:7" ht="12.75">
      <c r="A1174" s="191"/>
      <c r="B1174" s="191"/>
      <c r="C1174" s="191"/>
      <c r="D1174" s="980"/>
      <c r="E1174" s="980"/>
      <c r="F1174" s="980"/>
      <c r="G1174"/>
    </row>
    <row r="1175" spans="1:7" ht="12.75">
      <c r="A1175" s="191"/>
      <c r="B1175" s="191"/>
      <c r="C1175" s="191"/>
      <c r="D1175" s="980"/>
      <c r="E1175" s="980"/>
      <c r="F1175" s="980"/>
      <c r="G1175"/>
    </row>
    <row r="1176" spans="1:7" ht="12.75">
      <c r="A1176" s="191"/>
      <c r="B1176" s="191"/>
      <c r="C1176" s="191"/>
      <c r="D1176" s="24"/>
      <c r="E1176" s="24"/>
      <c r="F1176" s="24"/>
      <c r="G1176"/>
    </row>
    <row r="1177" spans="1:7" ht="12.75">
      <c r="A1177" s="191"/>
      <c r="B1177" s="609" t="s">
        <v>124</v>
      </c>
      <c r="C1177" s="191"/>
      <c r="D1177" s="974" t="s">
        <v>1758</v>
      </c>
      <c r="E1177" s="980"/>
      <c r="F1177" s="980"/>
      <c r="G1177"/>
    </row>
    <row r="1178" spans="1:7" ht="12.75">
      <c r="A1178" s="191"/>
      <c r="B1178" s="191"/>
      <c r="C1178" s="191"/>
      <c r="D1178" s="980"/>
      <c r="E1178" s="980"/>
      <c r="F1178" s="980"/>
      <c r="G1178"/>
    </row>
    <row r="1179" spans="1:7" ht="12.75">
      <c r="A1179" s="191"/>
      <c r="B1179" s="191"/>
      <c r="C1179" s="191"/>
      <c r="D1179" s="24"/>
      <c r="E1179" s="24"/>
      <c r="F1179" s="24"/>
      <c r="G1179"/>
    </row>
    <row r="1180" spans="1:7" ht="14.25">
      <c r="A1180" s="271"/>
      <c r="B1180" s="609" t="s">
        <v>124</v>
      </c>
      <c r="D1180" s="1000" t="s">
        <v>1669</v>
      </c>
      <c r="E1180" s="1000"/>
      <c r="F1180" s="1000"/>
      <c r="G1180"/>
    </row>
    <row r="1181" spans="1:7" ht="12.75">
      <c r="G1181"/>
    </row>
    <row r="1182" spans="1:7" ht="14.25">
      <c r="A1182" s="271"/>
      <c r="B1182" s="609" t="s">
        <v>1377</v>
      </c>
      <c r="D1182" s="1000" t="s">
        <v>1670</v>
      </c>
      <c r="E1182" s="1000"/>
      <c r="F1182" s="1000"/>
      <c r="G1182"/>
    </row>
    <row r="1183" spans="1:7" ht="12.75">
      <c r="D1183" s="44"/>
      <c r="G1183"/>
    </row>
    <row r="1184" spans="1:7" ht="14.25">
      <c r="A1184" s="271"/>
      <c r="B1184" s="609" t="s">
        <v>1377</v>
      </c>
      <c r="D1184" s="1000" t="s">
        <v>1671</v>
      </c>
      <c r="E1184" s="1000"/>
      <c r="F1184" s="1000"/>
      <c r="G1184"/>
    </row>
    <row r="1185" spans="1:7" ht="12.75">
      <c r="D1185" s="44"/>
      <c r="G1185"/>
    </row>
    <row r="1186" spans="1:7" ht="14.25">
      <c r="A1186" s="271"/>
      <c r="B1186" s="609" t="s">
        <v>124</v>
      </c>
      <c r="D1186" s="980" t="s">
        <v>1672</v>
      </c>
      <c r="E1186" s="980"/>
      <c r="F1186" s="980"/>
      <c r="G1186"/>
    </row>
    <row r="1187" spans="1:7" ht="14.25">
      <c r="A1187" s="271"/>
      <c r="B1187" s="271"/>
      <c r="D1187" s="980"/>
      <c r="E1187" s="980"/>
      <c r="F1187" s="980"/>
      <c r="G1187"/>
    </row>
    <row r="1188" spans="1:7" ht="14.25">
      <c r="A1188" s="271"/>
      <c r="B1188" s="271"/>
      <c r="D1188" s="44"/>
    </row>
    <row r="1189" spans="1:7" s="448" customFormat="1" ht="14.25">
      <c r="A1189" s="289"/>
      <c r="B1189" s="609" t="s">
        <v>124</v>
      </c>
      <c r="C1189" s="290"/>
      <c r="D1189" s="1026" t="s">
        <v>1673</v>
      </c>
      <c r="E1189" s="1026"/>
      <c r="F1189" s="1026"/>
      <c r="G1189" s="292"/>
    </row>
    <row r="1190" spans="1:7" s="448" customFormat="1" ht="12.75">
      <c r="A1190" s="290"/>
      <c r="B1190" s="290"/>
      <c r="C1190" s="290"/>
      <c r="D1190" s="1026"/>
      <c r="E1190" s="1026"/>
      <c r="F1190" s="1026"/>
      <c r="G1190" s="292"/>
    </row>
    <row r="1191" spans="1:7" s="448" customFormat="1" ht="12.75">
      <c r="A1191" s="290"/>
      <c r="B1191" s="290"/>
      <c r="C1191" s="290"/>
      <c r="D1191" s="291"/>
      <c r="E1191" s="292"/>
      <c r="F1191" s="292"/>
      <c r="G1191" s="292"/>
    </row>
    <row r="1192" spans="1:7" s="448" customFormat="1" ht="14.25">
      <c r="A1192" s="289"/>
      <c r="B1192" s="609" t="s">
        <v>1377</v>
      </c>
      <c r="C1192" s="290"/>
      <c r="D1192" s="1033" t="s">
        <v>1674</v>
      </c>
      <c r="E1192" s="1033"/>
      <c r="F1192" s="1033"/>
      <c r="G1192" s="292"/>
    </row>
    <row r="1193" spans="1:7" s="448" customFormat="1" ht="12.75">
      <c r="A1193" s="290"/>
      <c r="B1193" s="290"/>
      <c r="C1193" s="290"/>
      <c r="D1193" s="291"/>
      <c r="E1193" s="292"/>
      <c r="F1193" s="292"/>
      <c r="G1193" s="292"/>
    </row>
    <row r="1194" spans="1:7" ht="14.25">
      <c r="A1194" s="271"/>
      <c r="B1194" s="609" t="s">
        <v>124</v>
      </c>
      <c r="D1194" s="1000" t="s">
        <v>1675</v>
      </c>
      <c r="E1194" s="1000"/>
      <c r="F1194" s="1000"/>
    </row>
    <row r="1195" spans="1:7" ht="14.25">
      <c r="A1195" s="271"/>
      <c r="B1195" s="271"/>
      <c r="D1195" s="44"/>
    </row>
    <row r="1196" spans="1:7" ht="14.25">
      <c r="A1196" s="271"/>
      <c r="B1196" s="609" t="s">
        <v>124</v>
      </c>
      <c r="D1196" s="980" t="s">
        <v>1676</v>
      </c>
      <c r="E1196" s="980"/>
      <c r="F1196" s="980"/>
    </row>
    <row r="1197" spans="1:7" ht="14.25">
      <c r="A1197" s="271"/>
      <c r="B1197" s="271"/>
      <c r="D1197" s="980"/>
      <c r="E1197" s="980"/>
      <c r="F1197" s="980"/>
    </row>
    <row r="1198" spans="1:7" ht="12.75"/>
    <row r="1199" spans="1:7" ht="12.75">
      <c r="A1199" s="1005" t="s">
        <v>2014</v>
      </c>
      <c r="B1199" s="1005"/>
      <c r="C1199" s="1005"/>
      <c r="D1199" s="1005"/>
      <c r="E1199" s="1005"/>
      <c r="F1199" s="1005"/>
      <c r="G1199" s="1005"/>
    </row>
    <row r="1200" spans="1:7" ht="12.75"/>
    <row r="1201" spans="1:7" ht="12.75">
      <c r="A1201" s="1005" t="s">
        <v>1406</v>
      </c>
      <c r="B1201" s="1005"/>
      <c r="C1201" s="1005"/>
      <c r="D1201" s="1005"/>
      <c r="E1201" s="1005"/>
      <c r="F1201" s="1005"/>
      <c r="G1201" s="1005"/>
    </row>
    <row r="1202" spans="1:7" ht="12.75"/>
    <row r="1203" spans="1:7" ht="12.75">
      <c r="D1203" s="1031" t="s">
        <v>1512</v>
      </c>
      <c r="E1203" s="1031"/>
      <c r="F1203" s="1031"/>
    </row>
    <row r="1204" spans="1:7" ht="12.75">
      <c r="D1204" s="1032" t="s">
        <v>1919</v>
      </c>
      <c r="E1204" s="1032"/>
      <c r="F1204" s="1032"/>
    </row>
    <row r="1205" spans="1:7" ht="12.75">
      <c r="A1205" s="190"/>
      <c r="B1205" s="190"/>
      <c r="C1205" s="190"/>
    </row>
    <row r="1206" spans="1:7" ht="14.25">
      <c r="A1206" s="271"/>
      <c r="B1206" s="271"/>
      <c r="C1206" s="191"/>
      <c r="D1206" s="1031" t="s">
        <v>1513</v>
      </c>
      <c r="E1206" s="1031"/>
      <c r="F1206" s="1031"/>
    </row>
    <row r="1207" spans="1:7" ht="12.75">
      <c r="B1207" s="609" t="s">
        <v>1377</v>
      </c>
      <c r="D1207" s="1033" t="s">
        <v>1514</v>
      </c>
      <c r="E1207" s="1033"/>
      <c r="F1207" s="1033"/>
    </row>
    <row r="1208" spans="1:7" ht="12.75">
      <c r="D1208" s="1032" t="s">
        <v>1920</v>
      </c>
      <c r="E1208" s="1032"/>
      <c r="F1208" s="1032"/>
    </row>
    <row r="1209" spans="1:7" ht="12.75">
      <c r="G1209"/>
    </row>
    <row r="1210" spans="1:7" ht="12.75" customHeight="1">
      <c r="B1210" s="609" t="s">
        <v>124</v>
      </c>
      <c r="D1210" s="1013" t="s">
        <v>1837</v>
      </c>
      <c r="E1210" s="1013"/>
      <c r="F1210" s="1013"/>
      <c r="G1210"/>
    </row>
    <row r="1211" spans="1:7" ht="12.75">
      <c r="D1211" s="1013"/>
      <c r="E1211" s="1013"/>
      <c r="F1211" s="1013"/>
      <c r="G1211"/>
    </row>
    <row r="1212" spans="1:7" ht="12.75">
      <c r="G1212"/>
    </row>
    <row r="1213" spans="1:7" ht="12.75" customHeight="1"/>
    <row r="1214" spans="1:7" ht="12.75">
      <c r="A1214" s="1005" t="s">
        <v>1408</v>
      </c>
      <c r="B1214" s="1005"/>
      <c r="C1214" s="1005"/>
      <c r="D1214" s="1005"/>
      <c r="E1214" s="1005"/>
      <c r="F1214" s="1005"/>
      <c r="G1214" s="1005"/>
    </row>
    <row r="1215" spans="1:7" ht="12.75">
      <c r="A1215" s="44"/>
      <c r="B1215" s="44"/>
    </row>
    <row r="1216" spans="1:7" ht="12.75" customHeight="1">
      <c r="A1216" s="44"/>
      <c r="B1216" s="44"/>
      <c r="D1216" s="1006" t="s">
        <v>1407</v>
      </c>
      <c r="E1216" s="1006"/>
      <c r="F1216" s="1006"/>
    </row>
    <row r="1217" spans="1:7" ht="12.75" customHeight="1">
      <c r="A1217" s="44"/>
      <c r="B1217" s="44"/>
      <c r="D1217" s="1000" t="s">
        <v>1414</v>
      </c>
      <c r="E1217" s="1000"/>
      <c r="F1217" s="1000"/>
    </row>
    <row r="1218" spans="1:7" ht="12.75" customHeight="1">
      <c r="A1218" s="44"/>
      <c r="B1218" s="44"/>
    </row>
    <row r="1219" spans="1:7" ht="14.25">
      <c r="A1219" s="271"/>
      <c r="B1219" s="609" t="s">
        <v>124</v>
      </c>
      <c r="D1219" s="1004" t="s">
        <v>1014</v>
      </c>
      <c r="E1219" s="1004"/>
      <c r="F1219" s="1004"/>
    </row>
    <row r="1220" spans="1:7" ht="12.75">
      <c r="D1220" s="1000" t="s">
        <v>1134</v>
      </c>
      <c r="E1220" s="1000"/>
      <c r="F1220" s="1000"/>
    </row>
    <row r="1221" spans="1:7" ht="12.75">
      <c r="E1221" s="1017" t="s">
        <v>2097</v>
      </c>
      <c r="F1221" s="1017"/>
    </row>
    <row r="1222" spans="1:7" ht="12.75">
      <c r="D1222" s="3"/>
    </row>
    <row r="1223" spans="1:7" ht="12.75">
      <c r="D1223" s="1030" t="s">
        <v>1274</v>
      </c>
      <c r="E1223" s="1030"/>
      <c r="F1223" s="1030"/>
    </row>
    <row r="1224" spans="1:7" ht="12.75">
      <c r="B1224" s="609" t="s">
        <v>124</v>
      </c>
      <c r="D1224" s="974" t="s">
        <v>2098</v>
      </c>
      <c r="E1224" s="980"/>
      <c r="F1224" s="980"/>
      <c r="G1224"/>
    </row>
    <row r="1225" spans="1:7" ht="12.75">
      <c r="D1225" s="980"/>
      <c r="E1225" s="980"/>
      <c r="F1225" s="980"/>
      <c r="G1225"/>
    </row>
    <row r="1226" spans="1:7" ht="12.75">
      <c r="D1226" s="501" t="s">
        <v>1277</v>
      </c>
      <c r="E1226"/>
      <c r="F1226"/>
      <c r="G1226"/>
    </row>
    <row r="1227" spans="1:7" ht="13.7" customHeight="1">
      <c r="D1227" s="974" t="s">
        <v>2099</v>
      </c>
      <c r="E1227" s="980"/>
      <c r="F1227" s="980"/>
      <c r="G1227"/>
    </row>
    <row r="1228" spans="1:7" ht="12.75">
      <c r="D1228" s="980"/>
      <c r="E1228" s="980"/>
      <c r="F1228" s="980"/>
      <c r="G1228"/>
    </row>
    <row r="1229" spans="1:7" ht="12.75">
      <c r="D1229" s="980"/>
      <c r="E1229" s="980"/>
      <c r="F1229" s="980"/>
      <c r="G1229"/>
    </row>
    <row r="1230" spans="1:7" ht="12.75">
      <c r="D1230" s="980"/>
      <c r="E1230" s="980"/>
      <c r="F1230" s="980"/>
      <c r="G1230"/>
    </row>
    <row r="1231" spans="1:7" ht="12.75">
      <c r="D1231" s="1017" t="s">
        <v>1017</v>
      </c>
      <c r="E1231" s="1017"/>
      <c r="F1231" s="1017"/>
      <c r="G1231"/>
    </row>
    <row r="1232" spans="1:7" ht="12.75">
      <c r="B1232" s="609" t="s">
        <v>124</v>
      </c>
      <c r="D1232" s="1004" t="s">
        <v>1275</v>
      </c>
      <c r="E1232" s="1004"/>
      <c r="F1232" s="1004"/>
      <c r="G1232"/>
    </row>
    <row r="1233" spans="1:7" ht="12.75">
      <c r="E1233"/>
      <c r="F1233"/>
      <c r="G1233"/>
    </row>
    <row r="1234" spans="1:7" ht="12.75">
      <c r="D1234" s="1012" t="s">
        <v>1276</v>
      </c>
      <c r="E1234" s="1012"/>
      <c r="F1234" s="1012"/>
      <c r="G1234"/>
    </row>
    <row r="1235" spans="1:7" ht="12.75">
      <c r="D1235" s="3" t="s">
        <v>1015</v>
      </c>
      <c r="E1235"/>
      <c r="F1235"/>
      <c r="G1235"/>
    </row>
    <row r="1236" spans="1:7" ht="14.45" customHeight="1">
      <c r="A1236" s="271"/>
      <c r="B1236" s="609" t="s">
        <v>124</v>
      </c>
      <c r="D1236" s="980" t="s">
        <v>1515</v>
      </c>
      <c r="E1236" s="980"/>
      <c r="F1236" s="980"/>
      <c r="G1236"/>
    </row>
    <row r="1237" spans="1:7" ht="14.25">
      <c r="A1237" s="271"/>
      <c r="B1237" s="271"/>
      <c r="D1237" s="980"/>
      <c r="E1237" s="980"/>
      <c r="F1237" s="980"/>
      <c r="G1237"/>
    </row>
    <row r="1238" spans="1:7" ht="14.25">
      <c r="A1238" s="271"/>
      <c r="B1238" s="271"/>
      <c r="D1238" s="980"/>
      <c r="E1238" s="980"/>
      <c r="F1238" s="980"/>
      <c r="G1238"/>
    </row>
    <row r="1239" spans="1:7" ht="14.25">
      <c r="A1239" s="271"/>
      <c r="B1239" s="271"/>
      <c r="E1239"/>
      <c r="F1239"/>
      <c r="G1239"/>
    </row>
    <row r="1240" spans="1:7" ht="14.25">
      <c r="A1240" s="271"/>
      <c r="B1240" s="271"/>
      <c r="D1240" s="419" t="s">
        <v>1133</v>
      </c>
      <c r="E1240" s="419"/>
      <c r="F1240" s="419"/>
    </row>
    <row r="1241" spans="1:7" ht="14.25">
      <c r="A1241" s="271"/>
      <c r="B1241" s="609" t="s">
        <v>124</v>
      </c>
      <c r="D1241" s="980" t="s">
        <v>1516</v>
      </c>
      <c r="E1241" s="980"/>
      <c r="F1241" s="980"/>
    </row>
    <row r="1242" spans="1:7" ht="14.25">
      <c r="A1242" s="271"/>
      <c r="B1242" s="271"/>
      <c r="D1242" s="980"/>
      <c r="E1242" s="980"/>
      <c r="F1242" s="980"/>
    </row>
    <row r="1243" spans="1:7" ht="14.25">
      <c r="A1243" s="271"/>
      <c r="B1243" s="271"/>
      <c r="D1243" s="980"/>
      <c r="E1243" s="980"/>
      <c r="F1243" s="980"/>
    </row>
    <row r="1244" spans="1:7" ht="14.25">
      <c r="A1244" s="271"/>
      <c r="B1244" s="271"/>
      <c r="D1244" s="980"/>
      <c r="E1244" s="980"/>
      <c r="F1244" s="980"/>
    </row>
    <row r="1245" spans="1:7" ht="14.25">
      <c r="A1245" s="271"/>
      <c r="B1245" s="271"/>
      <c r="D1245" s="980"/>
      <c r="E1245" s="980"/>
      <c r="F1245" s="980"/>
    </row>
    <row r="1246" spans="1:7" ht="12.75" customHeight="1">
      <c r="A1246" s="44"/>
      <c r="B1246" s="44"/>
    </row>
    <row r="1247" spans="1:7" ht="12.75">
      <c r="A1247" s="1005" t="s">
        <v>1439</v>
      </c>
      <c r="B1247" s="1005"/>
      <c r="C1247" s="1005"/>
      <c r="D1247" s="1005"/>
      <c r="E1247" s="1005"/>
      <c r="F1247" s="1005"/>
      <c r="G1247" s="1005"/>
    </row>
    <row r="1248" spans="1:7" ht="12.75">
      <c r="A1248" s="44"/>
      <c r="B1248" s="44"/>
    </row>
    <row r="1249" spans="1:7" ht="12.75">
      <c r="A1249" s="44"/>
      <c r="B1249" s="44"/>
      <c r="D1249" s="1014" t="s">
        <v>1440</v>
      </c>
      <c r="E1249" s="1014"/>
      <c r="F1249" s="1014"/>
    </row>
    <row r="1250" spans="1:7" ht="12.75">
      <c r="A1250" s="268"/>
      <c r="B1250" s="268"/>
      <c r="C1250" s="268"/>
      <c r="D1250" s="1004" t="s">
        <v>1453</v>
      </c>
      <c r="E1250" s="1004"/>
      <c r="F1250" s="1004"/>
      <c r="G1250" s="269"/>
    </row>
    <row r="1251" spans="1:7" ht="10.5" customHeight="1"/>
    <row r="1252" spans="1:7" ht="14.25">
      <c r="A1252" s="271"/>
      <c r="B1252" s="609" t="s">
        <v>124</v>
      </c>
      <c r="D1252" s="1004" t="s">
        <v>1135</v>
      </c>
      <c r="E1252" s="1004"/>
      <c r="F1252" s="1004"/>
    </row>
    <row r="1253" spans="1:7" ht="12.75">
      <c r="E1253" s="1017" t="s">
        <v>2100</v>
      </c>
      <c r="F1253" s="1017"/>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A9" sqref="A9:AT9"/>
    </sheetView>
  </sheetViews>
  <sheetFormatPr defaultColWidth="0" defaultRowHeight="0"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065" t="s">
        <v>793</v>
      </c>
      <c r="B9" s="1065"/>
      <c r="C9" s="1065"/>
      <c r="D9" s="1065"/>
      <c r="E9" s="1065"/>
      <c r="F9" s="1065"/>
      <c r="G9" s="1065"/>
      <c r="H9" s="1065"/>
      <c r="I9" s="1065"/>
      <c r="J9" s="1065"/>
      <c r="K9" s="1065"/>
      <c r="L9" s="1065"/>
      <c r="M9" s="1065"/>
      <c r="N9" s="1065"/>
      <c r="O9" s="1065"/>
      <c r="P9" s="1065"/>
      <c r="Q9" s="1065"/>
      <c r="R9" s="1065"/>
      <c r="S9" s="1065"/>
      <c r="T9" s="1065"/>
      <c r="U9" s="1065"/>
      <c r="V9" s="1065"/>
      <c r="W9" s="1065"/>
      <c r="X9" s="1065"/>
      <c r="Y9" s="1065"/>
      <c r="Z9" s="1065"/>
      <c r="AA9" s="1065"/>
      <c r="AB9" s="1065"/>
      <c r="AC9" s="1065"/>
      <c r="AD9" s="1065"/>
      <c r="AE9" s="1065"/>
      <c r="AF9" s="1065"/>
      <c r="AG9" s="1065"/>
      <c r="AH9" s="1065"/>
      <c r="AI9" s="1065"/>
      <c r="AJ9" s="1065"/>
      <c r="AK9" s="1065"/>
      <c r="AL9" s="1065"/>
      <c r="AM9" s="1065"/>
      <c r="AN9" s="1065"/>
      <c r="AO9" s="1065"/>
      <c r="AP9" s="1065"/>
      <c r="AQ9" s="1065"/>
      <c r="AR9" s="1065"/>
      <c r="AS9" s="1065"/>
      <c r="AT9" s="1065"/>
    </row>
    <row r="10" spans="1:46" s="659" customFormat="1" ht="12.95" customHeight="1">
      <c r="A10" s="1066" t="s">
        <v>2306</v>
      </c>
      <c r="B10" s="1066"/>
      <c r="C10" s="1066"/>
      <c r="D10" s="1066"/>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c r="AB10" s="1066"/>
      <c r="AC10" s="1066"/>
      <c r="AD10" s="1066"/>
      <c r="AE10" s="1066"/>
      <c r="AF10" s="1066"/>
      <c r="AG10" s="1066"/>
      <c r="AH10" s="1066"/>
      <c r="AI10" s="1066"/>
      <c r="AJ10" s="1066"/>
      <c r="AK10" s="1066"/>
      <c r="AL10" s="1066"/>
      <c r="AM10" s="1066"/>
      <c r="AN10" s="1066"/>
      <c r="AO10" s="1066"/>
      <c r="AP10" s="1066"/>
      <c r="AQ10" s="1066"/>
      <c r="AR10" s="1066"/>
      <c r="AS10" s="1066"/>
      <c r="AT10" s="1066"/>
    </row>
    <row r="11" spans="1:46" s="41" customFormat="1" ht="12.95" customHeight="1">
      <c r="A11" s="1067" t="s">
        <v>2315</v>
      </c>
      <c r="B11" s="1067"/>
      <c r="C11" s="1067"/>
      <c r="D11" s="1067"/>
      <c r="E11" s="1067"/>
      <c r="F11" s="1067"/>
      <c r="G11" s="1067"/>
      <c r="H11" s="1067"/>
      <c r="I11" s="1067"/>
      <c r="J11" s="1067"/>
      <c r="K11" s="1067"/>
      <c r="L11" s="1067"/>
      <c r="M11" s="1067"/>
      <c r="N11" s="1067"/>
      <c r="O11" s="1067"/>
      <c r="P11" s="1067"/>
      <c r="Q11" s="1067"/>
      <c r="R11" s="1067"/>
      <c r="S11" s="1067"/>
      <c r="T11" s="1067"/>
      <c r="U11" s="1067"/>
      <c r="V11" s="1067"/>
      <c r="W11" s="1067"/>
      <c r="X11" s="1067"/>
      <c r="Y11" s="1067"/>
      <c r="Z11" s="1067"/>
      <c r="AA11" s="1067"/>
      <c r="AB11" s="1067"/>
      <c r="AC11" s="1067"/>
      <c r="AD11" s="1067"/>
      <c r="AE11" s="1067"/>
      <c r="AF11" s="1067"/>
      <c r="AG11" s="1067"/>
      <c r="AH11" s="1067"/>
      <c r="AI11" s="1067"/>
      <c r="AJ11" s="1067"/>
      <c r="AK11" s="1067"/>
      <c r="AL11" s="1067"/>
      <c r="AM11" s="1067"/>
      <c r="AN11" s="1067"/>
      <c r="AO11" s="1067"/>
      <c r="AP11" s="1067"/>
      <c r="AQ11" s="1067"/>
      <c r="AR11" s="1067"/>
      <c r="AS11" s="1067"/>
      <c r="AT11" s="1067"/>
    </row>
    <row r="12" spans="1:46" ht="12.95" customHeight="1">
      <c r="A12" s="970" t="s">
        <v>1876</v>
      </c>
      <c r="B12" s="970"/>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c r="AR12" s="970"/>
      <c r="AS12" s="970"/>
      <c r="AT12" s="970"/>
    </row>
    <row r="13" spans="1:46" ht="12.95" customHeight="1">
      <c r="A13" s="970"/>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c r="AM13" s="970"/>
      <c r="AN13" s="970"/>
      <c r="AO13" s="970"/>
      <c r="AP13" s="970"/>
      <c r="AQ13" s="970"/>
      <c r="AR13" s="970"/>
      <c r="AS13" s="970"/>
      <c r="AT13" s="970"/>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557</v>
      </c>
      <c r="C15" s="5"/>
      <c r="D15" s="5"/>
      <c r="E15" s="5"/>
      <c r="F15" s="5"/>
      <c r="G15" s="5"/>
      <c r="H15" s="1324" t="s">
        <v>2340</v>
      </c>
      <c r="I15" s="1324"/>
      <c r="J15" s="1324"/>
      <c r="K15" s="1324"/>
      <c r="L15" s="1324"/>
      <c r="M15" s="1324"/>
      <c r="N15" s="1324"/>
      <c r="O15" s="1324"/>
      <c r="P15" s="1324"/>
      <c r="Q15" s="1324"/>
      <c r="R15" s="1324"/>
      <c r="S15" s="1324"/>
      <c r="T15" s="1324"/>
      <c r="U15" s="1324"/>
      <c r="V15" s="1324"/>
      <c r="W15" s="1324"/>
      <c r="X15" s="1324"/>
      <c r="Y15" s="1324"/>
      <c r="Z15" s="1324"/>
      <c r="AA15" s="1324"/>
      <c r="AB15" s="1324"/>
      <c r="AC15" s="1324"/>
      <c r="AD15" s="1324"/>
      <c r="AE15" s="1324"/>
      <c r="AF15" s="1324"/>
      <c r="AG15" s="1324"/>
      <c r="AH15" s="1324"/>
      <c r="AI15" s="1324"/>
      <c r="AJ15" s="1324"/>
    </row>
    <row r="16" spans="1:46" ht="12.95" customHeight="1"/>
    <row r="17" spans="1:46" ht="12.95" customHeight="1">
      <c r="A17" s="63" t="s">
        <v>794</v>
      </c>
      <c r="C17" s="5"/>
      <c r="D17" s="5"/>
      <c r="E17" s="5"/>
      <c r="F17" s="5"/>
      <c r="G17" s="5"/>
      <c r="H17" s="1101" t="s">
        <v>2319</v>
      </c>
      <c r="I17" s="1055"/>
      <c r="J17" s="1055"/>
      <c r="K17" s="1055"/>
      <c r="L17" s="1055"/>
      <c r="M17" s="1055"/>
      <c r="N17" s="1055"/>
      <c r="O17" s="1055"/>
      <c r="P17" s="1055"/>
      <c r="Q17" s="1055"/>
      <c r="R17" s="1055"/>
      <c r="S17" s="1055"/>
      <c r="T17" s="1055"/>
      <c r="U17" s="1055"/>
      <c r="V17" s="1055"/>
      <c r="W17" s="1055"/>
      <c r="X17" s="1055"/>
      <c r="Y17" s="1055"/>
      <c r="Z17" s="1055"/>
      <c r="AA17" s="1055"/>
      <c r="AB17" s="1055"/>
      <c r="AC17" s="1055"/>
      <c r="AD17" s="1055"/>
      <c r="AE17" s="1055"/>
      <c r="AF17" s="1055"/>
      <c r="AG17" s="1055"/>
      <c r="AH17" s="1055"/>
      <c r="AI17" s="1055"/>
      <c r="AJ17" s="1055"/>
    </row>
    <row r="18" spans="1:46" ht="12.95" customHeight="1"/>
    <row r="19" spans="1:46" ht="12.95" customHeight="1">
      <c r="A19" s="989" t="s">
        <v>1102</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2.95" customHeight="1">
      <c r="A20" s="1419" t="s">
        <v>1353</v>
      </c>
      <c r="B20" s="1419"/>
      <c r="C20" s="1419"/>
      <c r="D20" s="1419"/>
      <c r="E20" s="1419"/>
      <c r="F20" s="1419"/>
      <c r="G20" s="1419"/>
      <c r="H20" s="1419"/>
      <c r="I20" s="1419"/>
      <c r="J20" s="1419"/>
      <c r="K20" s="1419"/>
      <c r="L20" s="1419"/>
      <c r="M20" s="1419"/>
      <c r="N20" s="1419"/>
      <c r="O20" s="1419"/>
      <c r="P20" s="1419"/>
      <c r="Q20" s="1419"/>
      <c r="R20" s="1419"/>
      <c r="S20" s="1419"/>
      <c r="T20" s="1419"/>
      <c r="U20" s="1419"/>
      <c r="V20" s="1419"/>
      <c r="W20" s="1419"/>
      <c r="X20" s="1419"/>
      <c r="Y20" s="1419"/>
      <c r="Z20" s="1419"/>
      <c r="AA20" s="1419"/>
      <c r="AB20" s="1419"/>
      <c r="AC20" s="1419"/>
      <c r="AD20" s="1419"/>
      <c r="AE20" s="1419"/>
      <c r="AF20" s="1419"/>
      <c r="AG20" s="1419"/>
      <c r="AH20" s="1419"/>
      <c r="AI20" s="1419"/>
      <c r="AJ20" s="1419"/>
      <c r="AK20" s="1419"/>
      <c r="AL20" s="1419"/>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4" t="s">
        <v>2255</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2.95"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1">
        <f>ROUND('Basis &amp; Credits'!AB55,0)</f>
        <v>2500000</v>
      </c>
      <c r="N25" s="1421"/>
      <c r="O25" s="1421"/>
      <c r="P25" s="1421"/>
      <c r="Q25" s="1421"/>
      <c r="R25" s="5" t="s">
        <v>845</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1">
        <f>'Basis &amp; Credits'!AB76</f>
        <v>5396424</v>
      </c>
      <c r="N27" s="1421"/>
      <c r="O27" s="1421"/>
      <c r="P27" s="1421"/>
      <c r="Q27" s="1421"/>
      <c r="R27" s="5" t="s">
        <v>1352</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4" t="s">
        <v>2256</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2.95"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2.95"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2254</v>
      </c>
      <c r="B33"/>
      <c r="C33" s="102"/>
      <c r="D33" s="102"/>
      <c r="E33" s="102"/>
      <c r="F33" s="102"/>
      <c r="G33" s="102"/>
      <c r="H33" s="102"/>
      <c r="I33" s="102"/>
      <c r="J33" s="102"/>
      <c r="K33" s="102"/>
      <c r="L33" s="102"/>
      <c r="M33" s="102"/>
      <c r="N33" s="102"/>
      <c r="O33" s="1120" t="s">
        <v>108</v>
      </c>
      <c r="P33" s="1120"/>
      <c r="Q33" s="1068" t="s">
        <v>2257</v>
      </c>
      <c r="R33" s="1068"/>
      <c r="S33" s="1068"/>
      <c r="T33" s="1068"/>
      <c r="U33" s="1068"/>
      <c r="V33" s="1068"/>
      <c r="W33" s="1068"/>
      <c r="X33" s="1068"/>
      <c r="Y33" s="1068"/>
      <c r="Z33" s="1068"/>
      <c r="AA33" s="1068"/>
      <c r="AB33" s="1068"/>
      <c r="AC33" s="1068"/>
      <c r="AD33" s="1068"/>
      <c r="AE33" s="1068"/>
      <c r="AF33" s="1068"/>
      <c r="AG33" s="1068"/>
      <c r="AH33" s="1068"/>
      <c r="AI33" s="1068"/>
      <c r="AJ33" s="1068"/>
      <c r="AK33" s="1068"/>
      <c r="AL33" s="1068"/>
      <c r="AM33" s="1068"/>
      <c r="AN33" s="1068"/>
      <c r="AO33" s="1068"/>
      <c r="AP33" s="1068"/>
      <c r="AQ33" s="1068"/>
      <c r="AR33" s="1068"/>
      <c r="AS33" s="1068"/>
      <c r="AT33" s="1068"/>
    </row>
    <row r="34" spans="1:46" ht="12.95" customHeight="1">
      <c r="A34" s="990" t="s">
        <v>2258</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2.95"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2.95"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2.95"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2.95" customHeight="1">
      <c r="AM38" s="19"/>
    </row>
    <row r="39" spans="1:46" s="776" customFormat="1" ht="12.95" customHeight="1">
      <c r="A39" s="994" t="s">
        <v>2259</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2.95"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2.95"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2.95"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2.95"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2.95"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2.95"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2.95"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4" t="s">
        <v>2260</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2.95"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4" t="s">
        <v>2261</v>
      </c>
      <c r="B51" s="974"/>
      <c r="C51" s="974"/>
      <c r="D51" s="974"/>
      <c r="E51" s="974"/>
      <c r="F51" s="974"/>
      <c r="G51" s="974"/>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c r="AL51" s="974"/>
      <c r="AM51" s="974"/>
      <c r="AN51" s="974"/>
      <c r="AO51" s="974"/>
      <c r="AP51" s="974"/>
      <c r="AQ51" s="974"/>
      <c r="AR51" s="974"/>
      <c r="AS51" s="974"/>
      <c r="AT51" s="974"/>
    </row>
    <row r="52" spans="1:16384" ht="12.95" customHeight="1">
      <c r="A52" s="974"/>
      <c r="B52" s="974"/>
      <c r="C52" s="974"/>
      <c r="D52" s="974"/>
      <c r="E52" s="974"/>
      <c r="F52" s="974"/>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s="974"/>
      <c r="AM52" s="974"/>
      <c r="AN52" s="974"/>
      <c r="AO52" s="974"/>
      <c r="AP52" s="974"/>
      <c r="AQ52" s="974"/>
      <c r="AR52" s="974"/>
      <c r="AS52" s="974"/>
      <c r="AT52" s="974"/>
    </row>
    <row r="53" spans="1:16384" ht="12.95" customHeight="1">
      <c r="A53" s="974"/>
      <c r="B53" s="974"/>
      <c r="C53" s="974"/>
      <c r="D53" s="974"/>
      <c r="E53" s="974"/>
      <c r="F53" s="974"/>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c r="AL53" s="974"/>
      <c r="AM53" s="974"/>
      <c r="AN53" s="974"/>
      <c r="AO53" s="974"/>
      <c r="AP53" s="974"/>
      <c r="AQ53" s="974"/>
      <c r="AR53" s="974"/>
      <c r="AS53" s="974"/>
      <c r="AT53" s="974"/>
    </row>
    <row r="54" spans="1:16384" ht="12.95" customHeight="1">
      <c r="A54" s="974"/>
      <c r="B54" s="974"/>
      <c r="C54" s="974"/>
      <c r="D54" s="974"/>
      <c r="E54" s="974"/>
      <c r="F54" s="974"/>
      <c r="G54" s="974"/>
      <c r="H54" s="974"/>
      <c r="I54" s="974"/>
      <c r="J54" s="974"/>
      <c r="K54" s="974"/>
      <c r="L54" s="974"/>
      <c r="M54" s="974"/>
      <c r="N54" s="974"/>
      <c r="O54" s="974"/>
      <c r="P54" s="974"/>
      <c r="Q54" s="974"/>
      <c r="R54" s="974"/>
      <c r="S54" s="974"/>
      <c r="T54" s="974"/>
      <c r="U54" s="974"/>
      <c r="V54" s="974"/>
      <c r="W54" s="974"/>
      <c r="X54" s="974"/>
      <c r="Y54" s="974"/>
      <c r="Z54" s="974"/>
      <c r="AA54" s="974"/>
      <c r="AB54" s="974"/>
      <c r="AC54" s="974"/>
      <c r="AD54" s="974"/>
      <c r="AE54" s="974"/>
      <c r="AF54" s="974"/>
      <c r="AG54" s="974"/>
      <c r="AH54" s="974"/>
      <c r="AI54" s="974"/>
      <c r="AJ54" s="974"/>
      <c r="AK54" s="974"/>
      <c r="AL54" s="974"/>
      <c r="AM54" s="974"/>
      <c r="AN54" s="974"/>
      <c r="AO54" s="974"/>
      <c r="AP54" s="974"/>
      <c r="AQ54" s="974"/>
      <c r="AR54" s="974"/>
      <c r="AS54" s="974"/>
      <c r="AT54" s="974"/>
    </row>
    <row r="55" spans="1:16384" ht="12.95" customHeight="1">
      <c r="A55" s="974"/>
      <c r="B55" s="974"/>
      <c r="C55" s="974"/>
      <c r="D55" s="974"/>
      <c r="E55" s="974"/>
      <c r="F55" s="974"/>
      <c r="G55" s="974"/>
      <c r="H55" s="974"/>
      <c r="I55" s="974"/>
      <c r="J55" s="974"/>
      <c r="K55" s="974"/>
      <c r="L55" s="974"/>
      <c r="M55" s="974"/>
      <c r="N55" s="974"/>
      <c r="O55" s="974"/>
      <c r="P55" s="974"/>
      <c r="Q55" s="974"/>
      <c r="R55" s="974"/>
      <c r="S55" s="974"/>
      <c r="T55" s="974"/>
      <c r="U55" s="974"/>
      <c r="V55" s="974"/>
      <c r="W55" s="974"/>
      <c r="X55" s="974"/>
      <c r="Y55" s="974"/>
      <c r="Z55" s="974"/>
      <c r="AA55" s="974"/>
      <c r="AB55" s="974"/>
      <c r="AC55" s="974"/>
      <c r="AD55" s="974"/>
      <c r="AE55" s="974"/>
      <c r="AF55" s="974"/>
      <c r="AG55" s="974"/>
      <c r="AH55" s="974"/>
      <c r="AI55" s="974"/>
      <c r="AJ55" s="974"/>
      <c r="AK55" s="974"/>
      <c r="AL55" s="974"/>
      <c r="AM55" s="974"/>
      <c r="AN55" s="974"/>
      <c r="AO55" s="974"/>
      <c r="AP55" s="974"/>
      <c r="AQ55" s="974"/>
      <c r="AR55" s="974"/>
      <c r="AS55" s="974"/>
      <c r="AT55" s="974"/>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4" t="s">
        <v>2263</v>
      </c>
      <c r="B59" s="974"/>
      <c r="C59" s="974"/>
      <c r="D59" s="974"/>
      <c r="E59" s="974"/>
      <c r="F59" s="974"/>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c r="AL59" s="974"/>
      <c r="AM59" s="974"/>
      <c r="AN59" s="974"/>
      <c r="AO59" s="974"/>
      <c r="AP59" s="974"/>
      <c r="AQ59" s="974"/>
      <c r="AR59" s="974"/>
      <c r="AS59" s="974"/>
      <c r="AT59" s="974"/>
      <c r="AU59" s="974"/>
      <c r="AV59" s="974"/>
      <c r="AW59" s="974"/>
      <c r="AX59" s="974"/>
      <c r="AY59" s="974"/>
      <c r="AZ59" s="974"/>
      <c r="BA59" s="974"/>
      <c r="BB59" s="974"/>
      <c r="BC59" s="974"/>
      <c r="BD59" s="974"/>
      <c r="BE59" s="974"/>
      <c r="BF59" s="974"/>
      <c r="BG59" s="974"/>
      <c r="BH59" s="974"/>
      <c r="BI59" s="974"/>
      <c r="BJ59" s="974"/>
      <c r="BK59" s="974"/>
      <c r="BL59" s="974"/>
      <c r="BM59" s="974"/>
      <c r="BN59" s="974"/>
      <c r="BO59" s="974"/>
      <c r="BP59" s="974"/>
      <c r="BQ59" s="974"/>
      <c r="BR59" s="974"/>
      <c r="BS59" s="974"/>
      <c r="BT59" s="974"/>
      <c r="BU59" s="974"/>
      <c r="BV59" s="974"/>
      <c r="BW59" s="974"/>
      <c r="BX59" s="974"/>
      <c r="BY59" s="974"/>
      <c r="BZ59" s="974"/>
      <c r="CA59" s="974"/>
      <c r="CB59" s="974"/>
      <c r="CC59" s="974"/>
      <c r="CD59" s="974"/>
      <c r="CE59" s="974"/>
      <c r="CF59" s="974"/>
      <c r="CG59" s="974"/>
      <c r="CH59" s="974"/>
      <c r="CI59" s="974"/>
      <c r="CJ59" s="974"/>
      <c r="CK59" s="974"/>
      <c r="CL59" s="974"/>
      <c r="CM59" s="974"/>
      <c r="CN59" s="974"/>
      <c r="CO59" s="974"/>
      <c r="CP59" s="974"/>
      <c r="CQ59" s="974"/>
      <c r="CR59" s="974"/>
      <c r="CS59" s="974"/>
      <c r="CT59" s="974"/>
      <c r="CU59" s="974"/>
      <c r="CV59" s="974"/>
      <c r="CW59" s="974"/>
      <c r="CX59" s="974"/>
      <c r="CY59" s="974"/>
      <c r="CZ59" s="974"/>
      <c r="DA59" s="974"/>
      <c r="DB59" s="974"/>
      <c r="DC59" s="974"/>
      <c r="DD59" s="974"/>
      <c r="DE59" s="974"/>
      <c r="DF59" s="974"/>
      <c r="DG59" s="974"/>
      <c r="DH59" s="974"/>
      <c r="DI59" s="974"/>
      <c r="DJ59" s="974"/>
      <c r="DK59" s="974"/>
      <c r="DL59" s="974"/>
      <c r="DM59" s="974"/>
      <c r="DN59" s="974"/>
      <c r="DO59" s="974"/>
      <c r="DP59" s="974"/>
      <c r="DQ59" s="974"/>
      <c r="DR59" s="974"/>
      <c r="DS59" s="974"/>
      <c r="DT59" s="974"/>
      <c r="DU59" s="974"/>
      <c r="DV59" s="974"/>
      <c r="DW59" s="974"/>
      <c r="DX59" s="974"/>
      <c r="DY59" s="974"/>
      <c r="DZ59" s="974"/>
      <c r="EA59" s="974"/>
      <c r="EB59" s="974"/>
      <c r="EC59" s="974"/>
      <c r="ED59" s="974"/>
      <c r="EE59" s="974"/>
      <c r="EF59" s="974"/>
      <c r="EG59" s="974"/>
      <c r="EH59" s="974"/>
      <c r="EI59" s="974"/>
      <c r="EJ59" s="974"/>
      <c r="EK59" s="974"/>
      <c r="EL59" s="974"/>
      <c r="EM59" s="974"/>
      <c r="EN59" s="974"/>
      <c r="EO59" s="974"/>
      <c r="EP59" s="974"/>
      <c r="EQ59" s="974"/>
      <c r="ER59" s="974"/>
      <c r="ES59" s="974"/>
      <c r="ET59" s="974"/>
      <c r="EU59" s="974"/>
      <c r="EV59" s="974"/>
      <c r="EW59" s="974"/>
      <c r="EX59" s="974"/>
      <c r="EY59" s="974"/>
      <c r="EZ59" s="974"/>
      <c r="FA59" s="974"/>
      <c r="FB59" s="974"/>
      <c r="FC59" s="974"/>
      <c r="FD59" s="974"/>
      <c r="FE59" s="974"/>
      <c r="FF59" s="974"/>
      <c r="FG59" s="974"/>
      <c r="FH59" s="974"/>
      <c r="FI59" s="974"/>
      <c r="FJ59" s="974"/>
      <c r="FK59" s="974"/>
      <c r="FL59" s="974"/>
      <c r="FM59" s="974"/>
      <c r="FN59" s="974"/>
      <c r="FO59" s="974"/>
      <c r="FP59" s="974"/>
      <c r="FQ59" s="974"/>
      <c r="FR59" s="974"/>
      <c r="FS59" s="974"/>
      <c r="FT59" s="974"/>
      <c r="FU59" s="974"/>
      <c r="FV59" s="974"/>
      <c r="FW59" s="974"/>
      <c r="FX59" s="974"/>
      <c r="FY59" s="974"/>
      <c r="FZ59" s="974"/>
      <c r="GA59" s="974"/>
      <c r="GB59" s="974"/>
      <c r="GC59" s="974"/>
      <c r="GD59" s="974"/>
      <c r="GE59" s="974"/>
      <c r="GF59" s="974"/>
      <c r="GG59" s="974"/>
      <c r="GH59" s="974"/>
      <c r="GI59" s="974"/>
      <c r="GJ59" s="974"/>
      <c r="GK59" s="974"/>
      <c r="GL59" s="974"/>
      <c r="GM59" s="974"/>
      <c r="GN59" s="974"/>
      <c r="GO59" s="974"/>
      <c r="GP59" s="974"/>
      <c r="GQ59" s="974"/>
      <c r="GR59" s="974"/>
      <c r="GS59" s="974"/>
      <c r="GT59" s="974"/>
      <c r="GU59" s="974"/>
      <c r="GV59" s="974"/>
      <c r="GW59" s="974"/>
      <c r="GX59" s="974"/>
      <c r="GY59" s="974"/>
      <c r="GZ59" s="974"/>
      <c r="HA59" s="974"/>
      <c r="HB59" s="974"/>
      <c r="HC59" s="974"/>
      <c r="HD59" s="974"/>
      <c r="HE59" s="974"/>
      <c r="HF59" s="974"/>
      <c r="HG59" s="974"/>
      <c r="HH59" s="974"/>
      <c r="HI59" s="974"/>
      <c r="HJ59" s="974"/>
      <c r="HK59" s="974"/>
      <c r="HL59" s="974"/>
      <c r="HM59" s="974"/>
      <c r="HN59" s="974"/>
      <c r="HO59" s="974"/>
      <c r="HP59" s="974"/>
      <c r="HQ59" s="974"/>
      <c r="HR59" s="974"/>
      <c r="HS59" s="974"/>
      <c r="HT59" s="974"/>
      <c r="HU59" s="974"/>
      <c r="HV59" s="974"/>
      <c r="HW59" s="974"/>
      <c r="HX59" s="974"/>
      <c r="HY59" s="974"/>
      <c r="HZ59" s="974"/>
      <c r="IA59" s="974"/>
      <c r="IB59" s="974"/>
      <c r="IC59" s="974"/>
      <c r="ID59" s="974"/>
      <c r="IE59" s="974"/>
      <c r="IF59" s="974"/>
      <c r="IG59" s="974"/>
      <c r="IH59" s="974"/>
      <c r="II59" s="974"/>
      <c r="IJ59" s="974"/>
      <c r="IK59" s="974"/>
      <c r="IL59" s="974"/>
      <c r="IM59" s="974"/>
      <c r="IN59" s="974"/>
      <c r="IO59" s="974"/>
      <c r="IP59" s="974"/>
      <c r="IQ59" s="974"/>
      <c r="IR59" s="974"/>
      <c r="IS59" s="974"/>
      <c r="IT59" s="974"/>
      <c r="IU59" s="974"/>
      <c r="IV59" s="974"/>
      <c r="IW59" s="974"/>
      <c r="IX59" s="974"/>
      <c r="IY59" s="974"/>
      <c r="IZ59" s="974"/>
      <c r="JA59" s="974"/>
      <c r="JB59" s="974"/>
      <c r="JC59" s="974"/>
      <c r="JD59" s="974"/>
      <c r="JE59" s="974"/>
      <c r="JF59" s="974"/>
      <c r="JG59" s="974"/>
      <c r="JH59" s="974"/>
      <c r="JI59" s="974"/>
      <c r="JJ59" s="974"/>
      <c r="JK59" s="974"/>
      <c r="JL59" s="974"/>
      <c r="JM59" s="974"/>
      <c r="JN59" s="974"/>
      <c r="JO59" s="974"/>
      <c r="JP59" s="974"/>
      <c r="JQ59" s="974"/>
      <c r="JR59" s="974"/>
      <c r="JS59" s="974"/>
      <c r="JT59" s="974"/>
      <c r="JU59" s="974"/>
      <c r="JV59" s="974"/>
      <c r="JW59" s="974"/>
      <c r="JX59" s="974"/>
      <c r="JY59" s="974"/>
      <c r="JZ59" s="974"/>
      <c r="KA59" s="974"/>
      <c r="KB59" s="974"/>
      <c r="KC59" s="974"/>
      <c r="KD59" s="974"/>
      <c r="KE59" s="974"/>
      <c r="KF59" s="974"/>
      <c r="KG59" s="974"/>
      <c r="KH59" s="974"/>
      <c r="KI59" s="974"/>
      <c r="KJ59" s="974"/>
      <c r="KK59" s="974"/>
      <c r="KL59" s="974"/>
      <c r="KM59" s="974"/>
      <c r="KN59" s="974"/>
      <c r="KO59" s="974"/>
      <c r="KP59" s="974"/>
      <c r="KQ59" s="974"/>
      <c r="KR59" s="974"/>
      <c r="KS59" s="974"/>
      <c r="KT59" s="974"/>
      <c r="KU59" s="974"/>
      <c r="KV59" s="974"/>
      <c r="KW59" s="974"/>
      <c r="KX59" s="974"/>
      <c r="KY59" s="974"/>
      <c r="KZ59" s="974"/>
      <c r="LA59" s="974"/>
      <c r="LB59" s="974"/>
      <c r="LC59" s="974"/>
      <c r="LD59" s="974"/>
      <c r="LE59" s="974"/>
      <c r="LF59" s="974"/>
      <c r="LG59" s="974"/>
      <c r="LH59" s="974"/>
      <c r="LI59" s="974"/>
      <c r="LJ59" s="974"/>
      <c r="LK59" s="974"/>
      <c r="LL59" s="974"/>
      <c r="LM59" s="974"/>
      <c r="LN59" s="974"/>
      <c r="LO59" s="974"/>
      <c r="LP59" s="974"/>
      <c r="LQ59" s="974"/>
      <c r="LR59" s="974"/>
      <c r="LS59" s="974"/>
      <c r="LT59" s="974"/>
      <c r="LU59" s="974"/>
      <c r="LV59" s="974"/>
      <c r="LW59" s="974"/>
      <c r="LX59" s="974"/>
      <c r="LY59" s="974"/>
      <c r="LZ59" s="974"/>
      <c r="MA59" s="974"/>
      <c r="MB59" s="974"/>
      <c r="MC59" s="974"/>
      <c r="MD59" s="974"/>
      <c r="ME59" s="974"/>
      <c r="MF59" s="974"/>
      <c r="MG59" s="974"/>
      <c r="MH59" s="974"/>
      <c r="MI59" s="974"/>
      <c r="MJ59" s="974"/>
      <c r="MK59" s="974"/>
      <c r="ML59" s="974"/>
      <c r="MM59" s="974"/>
      <c r="MN59" s="974"/>
      <c r="MO59" s="974"/>
      <c r="MP59" s="974"/>
      <c r="MQ59" s="974"/>
      <c r="MR59" s="974"/>
      <c r="MS59" s="974"/>
      <c r="MT59" s="974"/>
      <c r="MU59" s="974"/>
      <c r="MV59" s="974"/>
      <c r="MW59" s="974"/>
      <c r="MX59" s="974"/>
      <c r="MY59" s="974"/>
      <c r="MZ59" s="974"/>
      <c r="NA59" s="974"/>
      <c r="NB59" s="974"/>
      <c r="NC59" s="974"/>
      <c r="ND59" s="974"/>
      <c r="NE59" s="974"/>
      <c r="NF59" s="974"/>
      <c r="NG59" s="974"/>
      <c r="NH59" s="974"/>
      <c r="NI59" s="974"/>
      <c r="NJ59" s="974"/>
      <c r="NK59" s="974"/>
      <c r="NL59" s="974"/>
      <c r="NM59" s="974"/>
      <c r="NN59" s="974"/>
      <c r="NO59" s="974"/>
      <c r="NP59" s="974"/>
      <c r="NQ59" s="974"/>
      <c r="NR59" s="974"/>
      <c r="NS59" s="974"/>
      <c r="NT59" s="974"/>
      <c r="NU59" s="974"/>
      <c r="NV59" s="974"/>
      <c r="NW59" s="974"/>
      <c r="NX59" s="974"/>
      <c r="NY59" s="974"/>
      <c r="NZ59" s="974"/>
      <c r="OA59" s="974"/>
      <c r="OB59" s="974"/>
      <c r="OC59" s="974"/>
      <c r="OD59" s="974"/>
      <c r="OE59" s="974"/>
      <c r="OF59" s="974"/>
      <c r="OG59" s="974"/>
      <c r="OH59" s="974"/>
      <c r="OI59" s="974"/>
      <c r="OJ59" s="974"/>
      <c r="OK59" s="974"/>
      <c r="OL59" s="974"/>
      <c r="OM59" s="974"/>
      <c r="ON59" s="974"/>
      <c r="OO59" s="974"/>
      <c r="OP59" s="974"/>
      <c r="OQ59" s="974"/>
      <c r="OR59" s="974"/>
      <c r="OS59" s="974"/>
      <c r="OT59" s="974"/>
      <c r="OU59" s="974"/>
      <c r="OV59" s="974"/>
      <c r="OW59" s="974"/>
      <c r="OX59" s="974"/>
      <c r="OY59" s="974"/>
      <c r="OZ59" s="974"/>
      <c r="PA59" s="974"/>
      <c r="PB59" s="974"/>
      <c r="PC59" s="974"/>
      <c r="PD59" s="974"/>
      <c r="PE59" s="974"/>
      <c r="PF59" s="974"/>
      <c r="PG59" s="974"/>
      <c r="PH59" s="974"/>
      <c r="PI59" s="974"/>
      <c r="PJ59" s="974"/>
      <c r="PK59" s="974"/>
      <c r="PL59" s="974"/>
      <c r="PM59" s="974"/>
      <c r="PN59" s="974"/>
      <c r="PO59" s="974"/>
      <c r="PP59" s="974"/>
      <c r="PQ59" s="974"/>
      <c r="PR59" s="974"/>
      <c r="PS59" s="974"/>
      <c r="PT59" s="974"/>
      <c r="PU59" s="974"/>
      <c r="PV59" s="974"/>
      <c r="PW59" s="974"/>
      <c r="PX59" s="974"/>
      <c r="PY59" s="974"/>
      <c r="PZ59" s="974"/>
      <c r="QA59" s="974"/>
      <c r="QB59" s="974"/>
      <c r="QC59" s="974"/>
      <c r="QD59" s="974"/>
      <c r="QE59" s="974"/>
      <c r="QF59" s="974"/>
      <c r="QG59" s="974"/>
      <c r="QH59" s="974"/>
      <c r="QI59" s="974"/>
      <c r="QJ59" s="974"/>
      <c r="QK59" s="974"/>
      <c r="QL59" s="974"/>
      <c r="QM59" s="974"/>
      <c r="QN59" s="974"/>
      <c r="QO59" s="974"/>
      <c r="QP59" s="974"/>
      <c r="QQ59" s="974"/>
      <c r="QR59" s="974"/>
      <c r="QS59" s="974"/>
      <c r="QT59" s="974"/>
      <c r="QU59" s="974"/>
      <c r="QV59" s="974"/>
      <c r="QW59" s="974"/>
      <c r="QX59" s="974"/>
      <c r="QY59" s="974"/>
      <c r="QZ59" s="974"/>
      <c r="RA59" s="974"/>
      <c r="RB59" s="974"/>
      <c r="RC59" s="974"/>
      <c r="RD59" s="974"/>
      <c r="RE59" s="974"/>
      <c r="RF59" s="974"/>
      <c r="RG59" s="974"/>
      <c r="RH59" s="974"/>
      <c r="RI59" s="974"/>
      <c r="RJ59" s="974"/>
      <c r="RK59" s="974"/>
      <c r="RL59" s="974"/>
      <c r="RM59" s="974"/>
      <c r="RN59" s="974"/>
      <c r="RO59" s="974"/>
      <c r="RP59" s="974"/>
      <c r="RQ59" s="974"/>
      <c r="RR59" s="974"/>
      <c r="RS59" s="974"/>
      <c r="RT59" s="974"/>
      <c r="RU59" s="974"/>
      <c r="RV59" s="974"/>
      <c r="RW59" s="974"/>
      <c r="RX59" s="974"/>
      <c r="RY59" s="974"/>
      <c r="RZ59" s="974"/>
      <c r="SA59" s="974"/>
      <c r="SB59" s="974"/>
      <c r="SC59" s="974"/>
      <c r="SD59" s="974"/>
      <c r="SE59" s="974"/>
      <c r="SF59" s="974"/>
      <c r="SG59" s="974"/>
      <c r="SH59" s="974"/>
      <c r="SI59" s="974"/>
      <c r="SJ59" s="974"/>
      <c r="SK59" s="974"/>
      <c r="SL59" s="974"/>
      <c r="SM59" s="974"/>
      <c r="SN59" s="974"/>
      <c r="SO59" s="974"/>
      <c r="SP59" s="974"/>
      <c r="SQ59" s="974"/>
      <c r="SR59" s="974"/>
      <c r="SS59" s="974"/>
      <c r="ST59" s="974"/>
      <c r="SU59" s="974"/>
      <c r="SV59" s="974"/>
      <c r="SW59" s="974"/>
      <c r="SX59" s="974"/>
      <c r="SY59" s="974"/>
      <c r="SZ59" s="974"/>
      <c r="TA59" s="974"/>
      <c r="TB59" s="974"/>
      <c r="TC59" s="974"/>
      <c r="TD59" s="974"/>
      <c r="TE59" s="974"/>
      <c r="TF59" s="974"/>
      <c r="TG59" s="974"/>
      <c r="TH59" s="974"/>
      <c r="TI59" s="974"/>
      <c r="TJ59" s="974"/>
      <c r="TK59" s="974"/>
      <c r="TL59" s="974"/>
      <c r="TM59" s="974"/>
      <c r="TN59" s="974"/>
      <c r="TO59" s="974"/>
      <c r="TP59" s="974"/>
      <c r="TQ59" s="974"/>
      <c r="TR59" s="974"/>
      <c r="TS59" s="974"/>
      <c r="TT59" s="974"/>
      <c r="TU59" s="974"/>
      <c r="TV59" s="974"/>
      <c r="TW59" s="974"/>
      <c r="TX59" s="974"/>
      <c r="TY59" s="974"/>
      <c r="TZ59" s="974"/>
      <c r="UA59" s="974"/>
      <c r="UB59" s="974"/>
      <c r="UC59" s="974"/>
      <c r="UD59" s="974"/>
      <c r="UE59" s="974"/>
      <c r="UF59" s="974"/>
      <c r="UG59" s="974"/>
      <c r="UH59" s="974"/>
      <c r="UI59" s="974"/>
      <c r="UJ59" s="974"/>
      <c r="UK59" s="974"/>
      <c r="UL59" s="974"/>
      <c r="UM59" s="974"/>
      <c r="UN59" s="974"/>
      <c r="UO59" s="974"/>
      <c r="UP59" s="974"/>
      <c r="UQ59" s="974"/>
      <c r="UR59" s="974"/>
      <c r="US59" s="974"/>
      <c r="UT59" s="974"/>
      <c r="UU59" s="974"/>
      <c r="UV59" s="974"/>
      <c r="UW59" s="974"/>
      <c r="UX59" s="974"/>
      <c r="UY59" s="974"/>
      <c r="UZ59" s="974"/>
      <c r="VA59" s="974"/>
      <c r="VB59" s="974"/>
      <c r="VC59" s="974"/>
      <c r="VD59" s="974"/>
      <c r="VE59" s="974"/>
      <c r="VF59" s="974"/>
      <c r="VG59" s="974"/>
      <c r="VH59" s="974"/>
      <c r="VI59" s="974"/>
      <c r="VJ59" s="974"/>
      <c r="VK59" s="974"/>
      <c r="VL59" s="974"/>
      <c r="VM59" s="974"/>
      <c r="VN59" s="974"/>
      <c r="VO59" s="974"/>
      <c r="VP59" s="974"/>
      <c r="VQ59" s="974"/>
      <c r="VR59" s="974"/>
      <c r="VS59" s="974"/>
      <c r="VT59" s="974"/>
      <c r="VU59" s="974"/>
      <c r="VV59" s="974"/>
      <c r="VW59" s="974"/>
      <c r="VX59" s="974"/>
      <c r="VY59" s="974"/>
      <c r="VZ59" s="974"/>
      <c r="WA59" s="974"/>
      <c r="WB59" s="974"/>
      <c r="WC59" s="974"/>
      <c r="WD59" s="974"/>
      <c r="WE59" s="974"/>
      <c r="WF59" s="974"/>
      <c r="WG59" s="974"/>
      <c r="WH59" s="974"/>
      <c r="WI59" s="974"/>
      <c r="WJ59" s="974"/>
      <c r="WK59" s="974"/>
      <c r="WL59" s="974"/>
      <c r="WM59" s="974"/>
      <c r="WN59" s="974"/>
      <c r="WO59" s="974"/>
      <c r="WP59" s="974"/>
      <c r="WQ59" s="974"/>
      <c r="WR59" s="974"/>
      <c r="WS59" s="974"/>
      <c r="WT59" s="974"/>
      <c r="WU59" s="974"/>
      <c r="WV59" s="974"/>
      <c r="WW59" s="974"/>
      <c r="WX59" s="974"/>
      <c r="WY59" s="974"/>
      <c r="WZ59" s="974"/>
      <c r="XA59" s="974"/>
      <c r="XB59" s="974"/>
      <c r="XC59" s="974"/>
      <c r="XD59" s="974"/>
      <c r="XE59" s="974"/>
      <c r="XF59" s="974"/>
      <c r="XG59" s="974"/>
      <c r="XH59" s="974"/>
      <c r="XI59" s="974"/>
      <c r="XJ59" s="974"/>
      <c r="XK59" s="974"/>
      <c r="XL59" s="974"/>
      <c r="XM59" s="974"/>
      <c r="XN59" s="974"/>
      <c r="XO59" s="974"/>
      <c r="XP59" s="974"/>
      <c r="XQ59" s="974"/>
      <c r="XR59" s="974"/>
      <c r="XS59" s="974"/>
      <c r="XT59" s="974"/>
      <c r="XU59" s="974"/>
      <c r="XV59" s="974"/>
      <c r="XW59" s="974"/>
      <c r="XX59" s="974"/>
      <c r="XY59" s="974"/>
      <c r="XZ59" s="974"/>
      <c r="YA59" s="974"/>
      <c r="YB59" s="974"/>
      <c r="YC59" s="974"/>
      <c r="YD59" s="974"/>
      <c r="YE59" s="974"/>
      <c r="YF59" s="974"/>
      <c r="YG59" s="974"/>
      <c r="YH59" s="974"/>
      <c r="YI59" s="974"/>
      <c r="YJ59" s="974"/>
      <c r="YK59" s="974"/>
      <c r="YL59" s="974"/>
      <c r="YM59" s="974"/>
      <c r="YN59" s="974"/>
      <c r="YO59" s="974"/>
      <c r="YP59" s="974"/>
      <c r="YQ59" s="974"/>
      <c r="YR59" s="974"/>
      <c r="YS59" s="974"/>
      <c r="YT59" s="974"/>
      <c r="YU59" s="974"/>
      <c r="YV59" s="974"/>
      <c r="YW59" s="974"/>
      <c r="YX59" s="974"/>
      <c r="YY59" s="974"/>
      <c r="YZ59" s="974"/>
      <c r="ZA59" s="974"/>
      <c r="ZB59" s="974"/>
      <c r="ZC59" s="974"/>
      <c r="ZD59" s="974"/>
      <c r="ZE59" s="974"/>
      <c r="ZF59" s="974"/>
      <c r="ZG59" s="974"/>
      <c r="ZH59" s="974"/>
      <c r="ZI59" s="974"/>
      <c r="ZJ59" s="974"/>
      <c r="ZK59" s="974"/>
      <c r="ZL59" s="974"/>
      <c r="ZM59" s="974"/>
      <c r="ZN59" s="974"/>
      <c r="ZO59" s="974"/>
      <c r="ZP59" s="974"/>
      <c r="ZQ59" s="974"/>
      <c r="ZR59" s="974"/>
      <c r="ZS59" s="974"/>
      <c r="ZT59" s="974"/>
      <c r="ZU59" s="974"/>
      <c r="ZV59" s="974"/>
      <c r="ZW59" s="974"/>
      <c r="ZX59" s="974"/>
      <c r="ZY59" s="974"/>
      <c r="ZZ59" s="974"/>
      <c r="AAA59" s="974"/>
      <c r="AAB59" s="974"/>
      <c r="AAC59" s="974"/>
      <c r="AAD59" s="974"/>
      <c r="AAE59" s="974"/>
      <c r="AAF59" s="974"/>
      <c r="AAG59" s="974"/>
      <c r="AAH59" s="974"/>
      <c r="AAI59" s="974"/>
      <c r="AAJ59" s="974"/>
      <c r="AAK59" s="974"/>
      <c r="AAL59" s="974"/>
      <c r="AAM59" s="974"/>
      <c r="AAN59" s="974"/>
      <c r="AAO59" s="974"/>
      <c r="AAP59" s="974"/>
      <c r="AAQ59" s="974"/>
      <c r="AAR59" s="974"/>
      <c r="AAS59" s="974"/>
      <c r="AAT59" s="974"/>
      <c r="AAU59" s="974"/>
      <c r="AAV59" s="974"/>
      <c r="AAW59" s="974"/>
      <c r="AAX59" s="974"/>
      <c r="AAY59" s="974"/>
      <c r="AAZ59" s="974"/>
      <c r="ABA59" s="974"/>
      <c r="ABB59" s="974"/>
      <c r="ABC59" s="974"/>
      <c r="ABD59" s="974"/>
      <c r="ABE59" s="974"/>
      <c r="ABF59" s="974"/>
      <c r="ABG59" s="974"/>
      <c r="ABH59" s="974"/>
      <c r="ABI59" s="974"/>
      <c r="ABJ59" s="974"/>
      <c r="ABK59" s="974"/>
      <c r="ABL59" s="974"/>
      <c r="ABM59" s="974"/>
      <c r="ABN59" s="974"/>
      <c r="ABO59" s="974"/>
      <c r="ABP59" s="974"/>
      <c r="ABQ59" s="974"/>
      <c r="ABR59" s="974"/>
      <c r="ABS59" s="974"/>
      <c r="ABT59" s="974"/>
      <c r="ABU59" s="974"/>
      <c r="ABV59" s="974"/>
      <c r="ABW59" s="974"/>
      <c r="ABX59" s="974"/>
      <c r="ABY59" s="974"/>
      <c r="ABZ59" s="974"/>
      <c r="ACA59" s="974"/>
      <c r="ACB59" s="974"/>
      <c r="ACC59" s="974"/>
      <c r="ACD59" s="974"/>
      <c r="ACE59" s="974"/>
      <c r="ACF59" s="974"/>
      <c r="ACG59" s="974"/>
      <c r="ACH59" s="974"/>
      <c r="ACI59" s="974"/>
      <c r="ACJ59" s="974"/>
      <c r="ACK59" s="974"/>
      <c r="ACL59" s="974"/>
      <c r="ACM59" s="974"/>
      <c r="ACN59" s="974"/>
      <c r="ACO59" s="974"/>
      <c r="ACP59" s="974"/>
      <c r="ACQ59" s="974"/>
      <c r="ACR59" s="974"/>
      <c r="ACS59" s="974"/>
      <c r="ACT59" s="974"/>
      <c r="ACU59" s="974"/>
      <c r="ACV59" s="974"/>
      <c r="ACW59" s="974"/>
      <c r="ACX59" s="974"/>
      <c r="ACY59" s="974"/>
      <c r="ACZ59" s="974"/>
      <c r="ADA59" s="974"/>
      <c r="ADB59" s="974"/>
      <c r="ADC59" s="974"/>
      <c r="ADD59" s="974"/>
      <c r="ADE59" s="974"/>
      <c r="ADF59" s="974"/>
      <c r="ADG59" s="974"/>
      <c r="ADH59" s="974"/>
      <c r="ADI59" s="974"/>
      <c r="ADJ59" s="974"/>
      <c r="ADK59" s="974"/>
      <c r="ADL59" s="974"/>
      <c r="ADM59" s="974"/>
      <c r="ADN59" s="974"/>
      <c r="ADO59" s="974"/>
      <c r="ADP59" s="974"/>
      <c r="ADQ59" s="974"/>
      <c r="ADR59" s="974"/>
      <c r="ADS59" s="974"/>
      <c r="ADT59" s="974"/>
      <c r="ADU59" s="974"/>
      <c r="ADV59" s="974"/>
      <c r="ADW59" s="974"/>
      <c r="ADX59" s="974"/>
      <c r="ADY59" s="974"/>
      <c r="ADZ59" s="974"/>
      <c r="AEA59" s="974"/>
      <c r="AEB59" s="974"/>
      <c r="AEC59" s="974"/>
      <c r="AED59" s="974"/>
      <c r="AEE59" s="974"/>
      <c r="AEF59" s="974"/>
      <c r="AEG59" s="974"/>
      <c r="AEH59" s="974"/>
      <c r="AEI59" s="974"/>
      <c r="AEJ59" s="974"/>
      <c r="AEK59" s="974"/>
      <c r="AEL59" s="974"/>
      <c r="AEM59" s="974"/>
      <c r="AEN59" s="974"/>
      <c r="AEO59" s="974"/>
      <c r="AEP59" s="974"/>
      <c r="AEQ59" s="974"/>
      <c r="AER59" s="974"/>
      <c r="AES59" s="974"/>
      <c r="AET59" s="974"/>
      <c r="AEU59" s="974"/>
      <c r="AEV59" s="974"/>
      <c r="AEW59" s="974"/>
      <c r="AEX59" s="974"/>
      <c r="AEY59" s="974"/>
      <c r="AEZ59" s="974"/>
      <c r="AFA59" s="974"/>
      <c r="AFB59" s="974"/>
      <c r="AFC59" s="974"/>
      <c r="AFD59" s="974"/>
      <c r="AFE59" s="974"/>
      <c r="AFF59" s="974"/>
      <c r="AFG59" s="974"/>
      <c r="AFH59" s="974"/>
      <c r="AFI59" s="974"/>
      <c r="AFJ59" s="974"/>
      <c r="AFK59" s="974"/>
      <c r="AFL59" s="974"/>
      <c r="AFM59" s="974"/>
      <c r="AFN59" s="974"/>
      <c r="AFO59" s="974"/>
      <c r="AFP59" s="974"/>
      <c r="AFQ59" s="974"/>
      <c r="AFR59" s="974"/>
      <c r="AFS59" s="974"/>
      <c r="AFT59" s="974"/>
      <c r="AFU59" s="974"/>
      <c r="AFV59" s="974"/>
      <c r="AFW59" s="974"/>
      <c r="AFX59" s="974"/>
      <c r="AFY59" s="974"/>
      <c r="AFZ59" s="974"/>
      <c r="AGA59" s="974"/>
      <c r="AGB59" s="974"/>
      <c r="AGC59" s="974"/>
      <c r="AGD59" s="974"/>
      <c r="AGE59" s="974"/>
      <c r="AGF59" s="974"/>
      <c r="AGG59" s="974"/>
      <c r="AGH59" s="974"/>
      <c r="AGI59" s="974"/>
      <c r="AGJ59" s="974"/>
      <c r="AGK59" s="974"/>
      <c r="AGL59" s="974"/>
      <c r="AGM59" s="974"/>
      <c r="AGN59" s="974"/>
      <c r="AGO59" s="974"/>
      <c r="AGP59" s="974"/>
      <c r="AGQ59" s="974"/>
      <c r="AGR59" s="974"/>
      <c r="AGS59" s="974"/>
      <c r="AGT59" s="974"/>
      <c r="AGU59" s="974"/>
      <c r="AGV59" s="974"/>
      <c r="AGW59" s="974"/>
      <c r="AGX59" s="974"/>
      <c r="AGY59" s="974"/>
      <c r="AGZ59" s="974"/>
      <c r="AHA59" s="974"/>
      <c r="AHB59" s="974"/>
      <c r="AHC59" s="974"/>
      <c r="AHD59" s="974"/>
      <c r="AHE59" s="974"/>
      <c r="AHF59" s="974"/>
      <c r="AHG59" s="974"/>
      <c r="AHH59" s="974"/>
      <c r="AHI59" s="974"/>
      <c r="AHJ59" s="974"/>
      <c r="AHK59" s="974"/>
      <c r="AHL59" s="974"/>
      <c r="AHM59" s="974"/>
      <c r="AHN59" s="974"/>
      <c r="AHO59" s="974"/>
      <c r="AHP59" s="974"/>
      <c r="AHQ59" s="974"/>
      <c r="AHR59" s="974"/>
      <c r="AHS59" s="974"/>
      <c r="AHT59" s="974"/>
      <c r="AHU59" s="974"/>
      <c r="AHV59" s="974"/>
      <c r="AHW59" s="974"/>
      <c r="AHX59" s="974"/>
      <c r="AHY59" s="974"/>
      <c r="AHZ59" s="974"/>
      <c r="AIA59" s="974"/>
      <c r="AIB59" s="974"/>
      <c r="AIC59" s="974"/>
      <c r="AID59" s="974"/>
      <c r="AIE59" s="974"/>
      <c r="AIF59" s="974"/>
      <c r="AIG59" s="974"/>
      <c r="AIH59" s="974"/>
      <c r="AII59" s="974"/>
      <c r="AIJ59" s="974"/>
      <c r="AIK59" s="974"/>
      <c r="AIL59" s="974"/>
      <c r="AIM59" s="974"/>
      <c r="AIN59" s="974"/>
      <c r="AIO59" s="974"/>
      <c r="AIP59" s="974"/>
      <c r="AIQ59" s="974"/>
      <c r="AIR59" s="974"/>
      <c r="AIS59" s="974"/>
      <c r="AIT59" s="974"/>
      <c r="AIU59" s="974"/>
      <c r="AIV59" s="974"/>
      <c r="AIW59" s="974"/>
      <c r="AIX59" s="974"/>
      <c r="AIY59" s="974"/>
      <c r="AIZ59" s="974"/>
      <c r="AJA59" s="974"/>
      <c r="AJB59" s="974"/>
      <c r="AJC59" s="974"/>
      <c r="AJD59" s="974"/>
      <c r="AJE59" s="974"/>
      <c r="AJF59" s="974"/>
      <c r="AJG59" s="974"/>
      <c r="AJH59" s="974"/>
      <c r="AJI59" s="974"/>
      <c r="AJJ59" s="974"/>
      <c r="AJK59" s="974"/>
      <c r="AJL59" s="974"/>
      <c r="AJM59" s="974"/>
      <c r="AJN59" s="974"/>
      <c r="AJO59" s="974"/>
      <c r="AJP59" s="974"/>
      <c r="AJQ59" s="974"/>
      <c r="AJR59" s="974"/>
      <c r="AJS59" s="974"/>
      <c r="AJT59" s="974"/>
      <c r="AJU59" s="974"/>
      <c r="AJV59" s="974"/>
      <c r="AJW59" s="974"/>
      <c r="AJX59" s="974"/>
      <c r="AJY59" s="974"/>
      <c r="AJZ59" s="974"/>
      <c r="AKA59" s="974"/>
      <c r="AKB59" s="974"/>
      <c r="AKC59" s="974"/>
      <c r="AKD59" s="974"/>
      <c r="AKE59" s="974"/>
      <c r="AKF59" s="974"/>
      <c r="AKG59" s="974"/>
      <c r="AKH59" s="974"/>
      <c r="AKI59" s="974"/>
      <c r="AKJ59" s="974"/>
      <c r="AKK59" s="974"/>
      <c r="AKL59" s="974"/>
      <c r="AKM59" s="974"/>
      <c r="AKN59" s="974"/>
      <c r="AKO59" s="974"/>
      <c r="AKP59" s="974"/>
      <c r="AKQ59" s="974"/>
      <c r="AKR59" s="974"/>
      <c r="AKS59" s="974"/>
      <c r="AKT59" s="974"/>
      <c r="AKU59" s="974"/>
      <c r="AKV59" s="974"/>
      <c r="AKW59" s="974"/>
      <c r="AKX59" s="974"/>
      <c r="AKY59" s="974"/>
      <c r="AKZ59" s="974"/>
      <c r="ALA59" s="974"/>
      <c r="ALB59" s="974"/>
      <c r="ALC59" s="974"/>
      <c r="ALD59" s="974"/>
      <c r="ALE59" s="974"/>
      <c r="ALF59" s="974"/>
      <c r="ALG59" s="974"/>
      <c r="ALH59" s="974"/>
      <c r="ALI59" s="974"/>
      <c r="ALJ59" s="974"/>
      <c r="ALK59" s="974"/>
      <c r="ALL59" s="974"/>
      <c r="ALM59" s="974"/>
      <c r="ALN59" s="974"/>
      <c r="ALO59" s="974"/>
      <c r="ALP59" s="974"/>
      <c r="ALQ59" s="974"/>
      <c r="ALR59" s="974"/>
      <c r="ALS59" s="974"/>
      <c r="ALT59" s="974"/>
      <c r="ALU59" s="974"/>
      <c r="ALV59" s="974"/>
      <c r="ALW59" s="974"/>
      <c r="ALX59" s="974"/>
      <c r="ALY59" s="974"/>
      <c r="ALZ59" s="974"/>
      <c r="AMA59" s="974"/>
      <c r="AMB59" s="974"/>
      <c r="AMC59" s="974"/>
      <c r="AMD59" s="974"/>
      <c r="AME59" s="974"/>
      <c r="AMF59" s="974"/>
      <c r="AMG59" s="974"/>
      <c r="AMH59" s="974"/>
      <c r="AMI59" s="974"/>
      <c r="AMJ59" s="974"/>
      <c r="AMK59" s="974"/>
      <c r="AML59" s="974"/>
      <c r="AMM59" s="974"/>
      <c r="AMN59" s="974"/>
      <c r="AMO59" s="974"/>
      <c r="AMP59" s="974"/>
      <c r="AMQ59" s="974"/>
      <c r="AMR59" s="974"/>
      <c r="AMS59" s="974"/>
      <c r="AMT59" s="974"/>
      <c r="AMU59" s="974"/>
      <c r="AMV59" s="974"/>
      <c r="AMW59" s="974"/>
      <c r="AMX59" s="974"/>
      <c r="AMY59" s="974"/>
      <c r="AMZ59" s="974"/>
      <c r="ANA59" s="974"/>
      <c r="ANB59" s="974"/>
      <c r="ANC59" s="974"/>
      <c r="AND59" s="974"/>
      <c r="ANE59" s="974"/>
      <c r="ANF59" s="974"/>
      <c r="ANG59" s="974"/>
      <c r="ANH59" s="974"/>
      <c r="ANI59" s="974"/>
      <c r="ANJ59" s="974"/>
      <c r="ANK59" s="974"/>
      <c r="ANL59" s="974"/>
      <c r="ANM59" s="974"/>
      <c r="ANN59" s="974"/>
      <c r="ANO59" s="974"/>
      <c r="ANP59" s="974"/>
      <c r="ANQ59" s="974"/>
      <c r="ANR59" s="974"/>
      <c r="ANS59" s="974"/>
      <c r="ANT59" s="974"/>
      <c r="ANU59" s="974"/>
      <c r="ANV59" s="974"/>
      <c r="ANW59" s="974"/>
      <c r="ANX59" s="974"/>
      <c r="ANY59" s="974"/>
      <c r="ANZ59" s="974"/>
      <c r="AOA59" s="974"/>
      <c r="AOB59" s="974"/>
      <c r="AOC59" s="974"/>
      <c r="AOD59" s="974"/>
      <c r="AOE59" s="974"/>
      <c r="AOF59" s="974"/>
      <c r="AOG59" s="974"/>
      <c r="AOH59" s="974"/>
      <c r="AOI59" s="974"/>
      <c r="AOJ59" s="974"/>
      <c r="AOK59" s="974"/>
      <c r="AOL59" s="974"/>
      <c r="AOM59" s="974"/>
      <c r="AON59" s="974"/>
      <c r="AOO59" s="974"/>
      <c r="AOP59" s="974"/>
      <c r="AOQ59" s="974"/>
      <c r="AOR59" s="974"/>
      <c r="AOS59" s="974"/>
      <c r="AOT59" s="974"/>
      <c r="AOU59" s="974"/>
      <c r="AOV59" s="974"/>
      <c r="AOW59" s="974"/>
      <c r="AOX59" s="974"/>
      <c r="AOY59" s="974"/>
      <c r="AOZ59" s="974"/>
      <c r="APA59" s="974"/>
      <c r="APB59" s="974"/>
      <c r="APC59" s="974"/>
      <c r="APD59" s="974"/>
      <c r="APE59" s="974"/>
      <c r="APF59" s="974"/>
      <c r="APG59" s="974"/>
      <c r="APH59" s="974"/>
      <c r="API59" s="974"/>
      <c r="APJ59" s="974"/>
      <c r="APK59" s="974"/>
      <c r="APL59" s="974"/>
      <c r="APM59" s="974"/>
      <c r="APN59" s="974"/>
      <c r="APO59" s="974"/>
      <c r="APP59" s="974"/>
      <c r="APQ59" s="974"/>
      <c r="APR59" s="974"/>
      <c r="APS59" s="974"/>
      <c r="APT59" s="974"/>
      <c r="APU59" s="974"/>
      <c r="APV59" s="974"/>
      <c r="APW59" s="974"/>
      <c r="APX59" s="974"/>
      <c r="APY59" s="974"/>
      <c r="APZ59" s="974"/>
      <c r="AQA59" s="974"/>
      <c r="AQB59" s="974"/>
      <c r="AQC59" s="974"/>
      <c r="AQD59" s="974"/>
      <c r="AQE59" s="974"/>
      <c r="AQF59" s="974"/>
      <c r="AQG59" s="974"/>
      <c r="AQH59" s="974"/>
      <c r="AQI59" s="974"/>
      <c r="AQJ59" s="974"/>
      <c r="AQK59" s="974"/>
      <c r="AQL59" s="974"/>
      <c r="AQM59" s="974"/>
      <c r="AQN59" s="974"/>
      <c r="AQO59" s="974"/>
      <c r="AQP59" s="974"/>
      <c r="AQQ59" s="974"/>
      <c r="AQR59" s="974"/>
      <c r="AQS59" s="974"/>
      <c r="AQT59" s="974"/>
      <c r="AQU59" s="974"/>
      <c r="AQV59" s="974"/>
      <c r="AQW59" s="974"/>
      <c r="AQX59" s="974"/>
      <c r="AQY59" s="974"/>
      <c r="AQZ59" s="974"/>
      <c r="ARA59" s="974"/>
      <c r="ARB59" s="974"/>
      <c r="ARC59" s="974"/>
      <c r="ARD59" s="974"/>
      <c r="ARE59" s="974"/>
      <c r="ARF59" s="974"/>
      <c r="ARG59" s="974"/>
      <c r="ARH59" s="974"/>
      <c r="ARI59" s="974"/>
      <c r="ARJ59" s="974"/>
      <c r="ARK59" s="974"/>
      <c r="ARL59" s="974"/>
      <c r="ARM59" s="974"/>
      <c r="ARN59" s="974"/>
      <c r="ARO59" s="974"/>
      <c r="ARP59" s="974"/>
      <c r="ARQ59" s="974"/>
      <c r="ARR59" s="974"/>
      <c r="ARS59" s="974"/>
      <c r="ART59" s="974"/>
      <c r="ARU59" s="974"/>
      <c r="ARV59" s="974"/>
      <c r="ARW59" s="974"/>
      <c r="ARX59" s="974"/>
      <c r="ARY59" s="974"/>
      <c r="ARZ59" s="974"/>
      <c r="ASA59" s="974"/>
      <c r="ASB59" s="974"/>
      <c r="ASC59" s="974"/>
      <c r="ASD59" s="974"/>
      <c r="ASE59" s="974"/>
      <c r="ASF59" s="974"/>
      <c r="ASG59" s="974"/>
      <c r="ASH59" s="974"/>
      <c r="ASI59" s="974"/>
      <c r="ASJ59" s="974"/>
      <c r="ASK59" s="974"/>
      <c r="ASL59" s="974"/>
      <c r="ASM59" s="974"/>
      <c r="ASN59" s="974"/>
      <c r="ASO59" s="974"/>
      <c r="ASP59" s="974"/>
      <c r="ASQ59" s="974"/>
      <c r="ASR59" s="974"/>
      <c r="ASS59" s="974"/>
      <c r="AST59" s="974"/>
      <c r="ASU59" s="974"/>
      <c r="ASV59" s="974"/>
      <c r="ASW59" s="974"/>
      <c r="ASX59" s="974"/>
      <c r="ASY59" s="974"/>
      <c r="ASZ59" s="974"/>
      <c r="ATA59" s="974"/>
      <c r="ATB59" s="974"/>
      <c r="ATC59" s="974"/>
      <c r="ATD59" s="974"/>
      <c r="ATE59" s="974"/>
      <c r="ATF59" s="974"/>
      <c r="ATG59" s="974"/>
      <c r="ATH59" s="974"/>
      <c r="ATI59" s="974"/>
      <c r="ATJ59" s="974"/>
      <c r="ATK59" s="974"/>
      <c r="ATL59" s="974"/>
      <c r="ATM59" s="974"/>
      <c r="ATN59" s="974"/>
      <c r="ATO59" s="974"/>
      <c r="ATP59" s="974"/>
      <c r="ATQ59" s="974"/>
      <c r="ATR59" s="974"/>
      <c r="ATS59" s="974"/>
      <c r="ATT59" s="974"/>
      <c r="ATU59" s="974"/>
      <c r="ATV59" s="974"/>
      <c r="ATW59" s="974"/>
      <c r="ATX59" s="974"/>
      <c r="ATY59" s="974"/>
      <c r="ATZ59" s="974"/>
      <c r="AUA59" s="974"/>
      <c r="AUB59" s="974"/>
      <c r="AUC59" s="974"/>
      <c r="AUD59" s="974"/>
      <c r="AUE59" s="974"/>
      <c r="AUF59" s="974"/>
      <c r="AUG59" s="974"/>
      <c r="AUH59" s="974"/>
      <c r="AUI59" s="974"/>
      <c r="AUJ59" s="974"/>
      <c r="AUK59" s="974"/>
      <c r="AUL59" s="974"/>
      <c r="AUM59" s="974"/>
      <c r="AUN59" s="974"/>
      <c r="AUO59" s="974"/>
      <c r="AUP59" s="974"/>
      <c r="AUQ59" s="974"/>
      <c r="AUR59" s="974"/>
      <c r="AUS59" s="974"/>
      <c r="AUT59" s="974"/>
      <c r="AUU59" s="974"/>
      <c r="AUV59" s="974"/>
      <c r="AUW59" s="974"/>
      <c r="AUX59" s="974"/>
      <c r="AUY59" s="974"/>
      <c r="AUZ59" s="974"/>
      <c r="AVA59" s="974"/>
      <c r="AVB59" s="974"/>
      <c r="AVC59" s="974"/>
      <c r="AVD59" s="974"/>
      <c r="AVE59" s="974"/>
      <c r="AVF59" s="974"/>
      <c r="AVG59" s="974"/>
      <c r="AVH59" s="974"/>
      <c r="AVI59" s="974"/>
      <c r="AVJ59" s="974"/>
      <c r="AVK59" s="974"/>
      <c r="AVL59" s="974"/>
      <c r="AVM59" s="974"/>
      <c r="AVN59" s="974"/>
      <c r="AVO59" s="974"/>
      <c r="AVP59" s="974"/>
      <c r="AVQ59" s="974"/>
      <c r="AVR59" s="974"/>
      <c r="AVS59" s="974"/>
      <c r="AVT59" s="974"/>
      <c r="AVU59" s="974"/>
      <c r="AVV59" s="974"/>
      <c r="AVW59" s="974"/>
      <c r="AVX59" s="974"/>
      <c r="AVY59" s="974"/>
      <c r="AVZ59" s="974"/>
      <c r="AWA59" s="974"/>
      <c r="AWB59" s="974"/>
      <c r="AWC59" s="974"/>
      <c r="AWD59" s="974"/>
      <c r="AWE59" s="974"/>
      <c r="AWF59" s="974"/>
      <c r="AWG59" s="974"/>
      <c r="AWH59" s="974"/>
      <c r="AWI59" s="974"/>
      <c r="AWJ59" s="974"/>
      <c r="AWK59" s="974"/>
      <c r="AWL59" s="974"/>
      <c r="AWM59" s="974"/>
      <c r="AWN59" s="974"/>
      <c r="AWO59" s="974"/>
      <c r="AWP59" s="974"/>
      <c r="AWQ59" s="974"/>
      <c r="AWR59" s="974"/>
      <c r="AWS59" s="974"/>
      <c r="AWT59" s="974"/>
      <c r="AWU59" s="974"/>
      <c r="AWV59" s="974"/>
      <c r="AWW59" s="974"/>
      <c r="AWX59" s="974"/>
      <c r="AWY59" s="974"/>
      <c r="AWZ59" s="974"/>
      <c r="AXA59" s="974"/>
      <c r="AXB59" s="974"/>
      <c r="AXC59" s="974"/>
      <c r="AXD59" s="974"/>
      <c r="AXE59" s="974"/>
      <c r="AXF59" s="974"/>
      <c r="AXG59" s="974"/>
      <c r="AXH59" s="974"/>
      <c r="AXI59" s="974"/>
      <c r="AXJ59" s="974"/>
      <c r="AXK59" s="974"/>
      <c r="AXL59" s="974"/>
      <c r="AXM59" s="974"/>
      <c r="AXN59" s="974"/>
      <c r="AXO59" s="974"/>
      <c r="AXP59" s="974"/>
      <c r="AXQ59" s="974"/>
      <c r="AXR59" s="974"/>
      <c r="AXS59" s="974"/>
      <c r="AXT59" s="974"/>
      <c r="AXU59" s="974"/>
      <c r="AXV59" s="974"/>
      <c r="AXW59" s="974"/>
      <c r="AXX59" s="974"/>
      <c r="AXY59" s="974"/>
      <c r="AXZ59" s="974"/>
      <c r="AYA59" s="974"/>
      <c r="AYB59" s="974"/>
      <c r="AYC59" s="974"/>
      <c r="AYD59" s="974"/>
      <c r="AYE59" s="974"/>
      <c r="AYF59" s="974"/>
      <c r="AYG59" s="974"/>
      <c r="AYH59" s="974"/>
      <c r="AYI59" s="974"/>
      <c r="AYJ59" s="974"/>
      <c r="AYK59" s="974"/>
      <c r="AYL59" s="974"/>
      <c r="AYM59" s="974"/>
      <c r="AYN59" s="974"/>
      <c r="AYO59" s="974"/>
      <c r="AYP59" s="974"/>
      <c r="AYQ59" s="974"/>
      <c r="AYR59" s="974"/>
      <c r="AYS59" s="974"/>
      <c r="AYT59" s="974"/>
      <c r="AYU59" s="974"/>
      <c r="AYV59" s="974"/>
      <c r="AYW59" s="974"/>
      <c r="AYX59" s="974"/>
      <c r="AYY59" s="974"/>
      <c r="AYZ59" s="974"/>
      <c r="AZA59" s="974"/>
      <c r="AZB59" s="974"/>
      <c r="AZC59" s="974"/>
      <c r="AZD59" s="974"/>
      <c r="AZE59" s="974"/>
      <c r="AZF59" s="974"/>
      <c r="AZG59" s="974"/>
      <c r="AZH59" s="974"/>
      <c r="AZI59" s="974"/>
      <c r="AZJ59" s="974"/>
      <c r="AZK59" s="974"/>
      <c r="AZL59" s="974"/>
      <c r="AZM59" s="974"/>
      <c r="AZN59" s="974"/>
      <c r="AZO59" s="974"/>
      <c r="AZP59" s="974"/>
      <c r="AZQ59" s="974"/>
      <c r="AZR59" s="974"/>
      <c r="AZS59" s="974"/>
      <c r="AZT59" s="974"/>
      <c r="AZU59" s="974"/>
      <c r="AZV59" s="974"/>
      <c r="AZW59" s="974"/>
      <c r="AZX59" s="974"/>
      <c r="AZY59" s="974"/>
      <c r="AZZ59" s="974"/>
      <c r="BAA59" s="974"/>
      <c r="BAB59" s="974"/>
      <c r="BAC59" s="974"/>
      <c r="BAD59" s="974"/>
      <c r="BAE59" s="974"/>
      <c r="BAF59" s="974"/>
      <c r="BAG59" s="974"/>
      <c r="BAH59" s="974"/>
      <c r="BAI59" s="974"/>
      <c r="BAJ59" s="974"/>
      <c r="BAK59" s="974"/>
      <c r="BAL59" s="974"/>
      <c r="BAM59" s="974"/>
      <c r="BAN59" s="974"/>
      <c r="BAO59" s="974"/>
      <c r="BAP59" s="974"/>
      <c r="BAQ59" s="974"/>
      <c r="BAR59" s="974"/>
      <c r="BAS59" s="974"/>
      <c r="BAT59" s="974"/>
      <c r="BAU59" s="974"/>
      <c r="BAV59" s="974"/>
      <c r="BAW59" s="974"/>
      <c r="BAX59" s="974"/>
      <c r="BAY59" s="974"/>
      <c r="BAZ59" s="974"/>
      <c r="BBA59" s="974"/>
      <c r="BBB59" s="974"/>
      <c r="BBC59" s="974"/>
      <c r="BBD59" s="974"/>
      <c r="BBE59" s="974"/>
      <c r="BBF59" s="974"/>
      <c r="BBG59" s="974"/>
      <c r="BBH59" s="974"/>
      <c r="BBI59" s="974"/>
      <c r="BBJ59" s="974"/>
      <c r="BBK59" s="974"/>
      <c r="BBL59" s="974"/>
      <c r="BBM59" s="974"/>
      <c r="BBN59" s="974"/>
      <c r="BBO59" s="974"/>
      <c r="BBP59" s="974"/>
      <c r="BBQ59" s="974"/>
      <c r="BBR59" s="974"/>
      <c r="BBS59" s="974"/>
      <c r="BBT59" s="974"/>
      <c r="BBU59" s="974"/>
      <c r="BBV59" s="974"/>
      <c r="BBW59" s="974"/>
      <c r="BBX59" s="974"/>
      <c r="BBY59" s="974"/>
      <c r="BBZ59" s="974"/>
      <c r="BCA59" s="974"/>
      <c r="BCB59" s="974"/>
      <c r="BCC59" s="974"/>
      <c r="BCD59" s="974"/>
      <c r="BCE59" s="974"/>
      <c r="BCF59" s="974"/>
      <c r="BCG59" s="974"/>
      <c r="BCH59" s="974"/>
      <c r="BCI59" s="974"/>
      <c r="BCJ59" s="974"/>
      <c r="BCK59" s="974"/>
      <c r="BCL59" s="974"/>
      <c r="BCM59" s="974"/>
      <c r="BCN59" s="974"/>
      <c r="BCO59" s="974"/>
      <c r="BCP59" s="974"/>
      <c r="BCQ59" s="974"/>
      <c r="BCR59" s="974"/>
      <c r="BCS59" s="974"/>
      <c r="BCT59" s="974"/>
      <c r="BCU59" s="974"/>
      <c r="BCV59" s="974"/>
      <c r="BCW59" s="974"/>
      <c r="BCX59" s="974"/>
      <c r="BCY59" s="974"/>
      <c r="BCZ59" s="974"/>
      <c r="BDA59" s="974"/>
      <c r="BDB59" s="974"/>
      <c r="BDC59" s="974"/>
      <c r="BDD59" s="974"/>
      <c r="BDE59" s="974"/>
      <c r="BDF59" s="974"/>
      <c r="BDG59" s="974"/>
      <c r="BDH59" s="974"/>
      <c r="BDI59" s="974"/>
      <c r="BDJ59" s="974"/>
      <c r="BDK59" s="974"/>
      <c r="BDL59" s="974"/>
      <c r="BDM59" s="974"/>
      <c r="BDN59" s="974"/>
      <c r="BDO59" s="974"/>
      <c r="BDP59" s="974"/>
      <c r="BDQ59" s="974"/>
      <c r="BDR59" s="974"/>
      <c r="BDS59" s="974"/>
      <c r="BDT59" s="974"/>
      <c r="BDU59" s="974"/>
      <c r="BDV59" s="974"/>
      <c r="BDW59" s="974"/>
      <c r="BDX59" s="974"/>
      <c r="BDY59" s="974"/>
      <c r="BDZ59" s="974"/>
      <c r="BEA59" s="974"/>
      <c r="BEB59" s="974"/>
      <c r="BEC59" s="974"/>
      <c r="BED59" s="974"/>
      <c r="BEE59" s="974"/>
      <c r="BEF59" s="974"/>
      <c r="BEG59" s="974"/>
      <c r="BEH59" s="974"/>
      <c r="BEI59" s="974"/>
      <c r="BEJ59" s="974"/>
      <c r="BEK59" s="974"/>
      <c r="BEL59" s="974"/>
      <c r="BEM59" s="974"/>
      <c r="BEN59" s="974"/>
      <c r="BEO59" s="974"/>
      <c r="BEP59" s="974"/>
      <c r="BEQ59" s="974"/>
      <c r="BER59" s="974"/>
      <c r="BES59" s="974"/>
      <c r="BET59" s="974"/>
      <c r="BEU59" s="974"/>
      <c r="BEV59" s="974"/>
      <c r="BEW59" s="974"/>
      <c r="BEX59" s="974"/>
      <c r="BEY59" s="974"/>
      <c r="BEZ59" s="974"/>
      <c r="BFA59" s="974"/>
      <c r="BFB59" s="974"/>
      <c r="BFC59" s="974"/>
      <c r="BFD59" s="974"/>
      <c r="BFE59" s="974"/>
      <c r="BFF59" s="974"/>
      <c r="BFG59" s="974"/>
      <c r="BFH59" s="974"/>
      <c r="BFI59" s="974"/>
      <c r="BFJ59" s="974"/>
      <c r="BFK59" s="974"/>
      <c r="BFL59" s="974"/>
      <c r="BFM59" s="974"/>
      <c r="BFN59" s="974"/>
      <c r="BFO59" s="974"/>
      <c r="BFP59" s="974"/>
      <c r="BFQ59" s="974"/>
      <c r="BFR59" s="974"/>
      <c r="BFS59" s="974"/>
      <c r="BFT59" s="974"/>
      <c r="BFU59" s="974"/>
      <c r="BFV59" s="974"/>
      <c r="BFW59" s="974"/>
      <c r="BFX59" s="974"/>
      <c r="BFY59" s="974"/>
      <c r="BFZ59" s="974"/>
      <c r="BGA59" s="974"/>
      <c r="BGB59" s="974"/>
      <c r="BGC59" s="974"/>
      <c r="BGD59" s="974"/>
      <c r="BGE59" s="974"/>
      <c r="BGF59" s="974"/>
      <c r="BGG59" s="974"/>
      <c r="BGH59" s="974"/>
      <c r="BGI59" s="974"/>
      <c r="BGJ59" s="974"/>
      <c r="BGK59" s="974"/>
      <c r="BGL59" s="974"/>
      <c r="BGM59" s="974"/>
      <c r="BGN59" s="974"/>
      <c r="BGO59" s="974"/>
      <c r="BGP59" s="974"/>
      <c r="BGQ59" s="974"/>
      <c r="BGR59" s="974"/>
      <c r="BGS59" s="974"/>
      <c r="BGT59" s="974"/>
      <c r="BGU59" s="974"/>
      <c r="BGV59" s="974"/>
      <c r="BGW59" s="974"/>
      <c r="BGX59" s="974"/>
      <c r="BGY59" s="974"/>
      <c r="BGZ59" s="974"/>
      <c r="BHA59" s="974"/>
      <c r="BHB59" s="974"/>
      <c r="BHC59" s="974"/>
      <c r="BHD59" s="974"/>
      <c r="BHE59" s="974"/>
      <c r="BHF59" s="974"/>
      <c r="BHG59" s="974"/>
      <c r="BHH59" s="974"/>
      <c r="BHI59" s="974"/>
      <c r="BHJ59" s="974"/>
      <c r="BHK59" s="974"/>
      <c r="BHL59" s="974"/>
      <c r="BHM59" s="974"/>
      <c r="BHN59" s="974"/>
      <c r="BHO59" s="974"/>
      <c r="BHP59" s="974"/>
      <c r="BHQ59" s="974"/>
      <c r="BHR59" s="974"/>
      <c r="BHS59" s="974"/>
      <c r="BHT59" s="974"/>
      <c r="BHU59" s="974"/>
      <c r="BHV59" s="974"/>
      <c r="BHW59" s="974"/>
      <c r="BHX59" s="974"/>
      <c r="BHY59" s="974"/>
      <c r="BHZ59" s="974"/>
      <c r="BIA59" s="974"/>
      <c r="BIB59" s="974"/>
      <c r="BIC59" s="974"/>
      <c r="BID59" s="974"/>
      <c r="BIE59" s="974"/>
      <c r="BIF59" s="974"/>
      <c r="BIG59" s="974"/>
      <c r="BIH59" s="974"/>
      <c r="BII59" s="974"/>
      <c r="BIJ59" s="974"/>
      <c r="BIK59" s="974"/>
      <c r="BIL59" s="974"/>
      <c r="BIM59" s="974"/>
      <c r="BIN59" s="974"/>
      <c r="BIO59" s="974"/>
      <c r="BIP59" s="974"/>
      <c r="BIQ59" s="974"/>
      <c r="BIR59" s="974"/>
      <c r="BIS59" s="974"/>
      <c r="BIT59" s="974"/>
      <c r="BIU59" s="974"/>
      <c r="BIV59" s="974"/>
      <c r="BIW59" s="974"/>
      <c r="BIX59" s="974"/>
      <c r="BIY59" s="974"/>
      <c r="BIZ59" s="974"/>
      <c r="BJA59" s="974"/>
      <c r="BJB59" s="974"/>
      <c r="BJC59" s="974"/>
      <c r="BJD59" s="974"/>
      <c r="BJE59" s="974"/>
      <c r="BJF59" s="974"/>
      <c r="BJG59" s="974"/>
      <c r="BJH59" s="974"/>
      <c r="BJI59" s="974"/>
      <c r="BJJ59" s="974"/>
      <c r="BJK59" s="974"/>
      <c r="BJL59" s="974"/>
      <c r="BJM59" s="974"/>
      <c r="BJN59" s="974"/>
      <c r="BJO59" s="974"/>
      <c r="BJP59" s="974"/>
      <c r="BJQ59" s="974"/>
      <c r="BJR59" s="974"/>
      <c r="BJS59" s="974"/>
      <c r="BJT59" s="974"/>
      <c r="BJU59" s="974"/>
      <c r="BJV59" s="974"/>
      <c r="BJW59" s="974"/>
      <c r="BJX59" s="974"/>
      <c r="BJY59" s="974"/>
      <c r="BJZ59" s="974"/>
      <c r="BKA59" s="974"/>
      <c r="BKB59" s="974"/>
      <c r="BKC59" s="974"/>
      <c r="BKD59" s="974"/>
      <c r="BKE59" s="974"/>
      <c r="BKF59" s="974"/>
      <c r="BKG59" s="974"/>
      <c r="BKH59" s="974"/>
      <c r="BKI59" s="974"/>
      <c r="BKJ59" s="974"/>
      <c r="BKK59" s="974"/>
      <c r="BKL59" s="974"/>
      <c r="BKM59" s="974"/>
      <c r="BKN59" s="974"/>
      <c r="BKO59" s="974"/>
      <c r="BKP59" s="974"/>
      <c r="BKQ59" s="974"/>
      <c r="BKR59" s="974"/>
      <c r="BKS59" s="974"/>
      <c r="BKT59" s="974"/>
      <c r="BKU59" s="974"/>
      <c r="BKV59" s="974"/>
      <c r="BKW59" s="974"/>
      <c r="BKX59" s="974"/>
      <c r="BKY59" s="974"/>
      <c r="BKZ59" s="974"/>
      <c r="BLA59" s="974"/>
      <c r="BLB59" s="974"/>
      <c r="BLC59" s="974"/>
      <c r="BLD59" s="974"/>
      <c r="BLE59" s="974"/>
      <c r="BLF59" s="974"/>
      <c r="BLG59" s="974"/>
      <c r="BLH59" s="974"/>
      <c r="BLI59" s="974"/>
      <c r="BLJ59" s="974"/>
      <c r="BLK59" s="974"/>
      <c r="BLL59" s="974"/>
      <c r="BLM59" s="974"/>
      <c r="BLN59" s="974"/>
      <c r="BLO59" s="974"/>
      <c r="BLP59" s="974"/>
      <c r="BLQ59" s="974"/>
      <c r="BLR59" s="974"/>
      <c r="BLS59" s="974"/>
      <c r="BLT59" s="974"/>
      <c r="BLU59" s="974"/>
      <c r="BLV59" s="974"/>
      <c r="BLW59" s="974"/>
      <c r="BLX59" s="974"/>
      <c r="BLY59" s="974"/>
      <c r="BLZ59" s="974"/>
      <c r="BMA59" s="974"/>
      <c r="BMB59" s="974"/>
      <c r="BMC59" s="974"/>
      <c r="BMD59" s="974"/>
      <c r="BME59" s="974"/>
      <c r="BMF59" s="974"/>
      <c r="BMG59" s="974"/>
      <c r="BMH59" s="974"/>
      <c r="BMI59" s="974"/>
      <c r="BMJ59" s="974"/>
      <c r="BMK59" s="974"/>
      <c r="BML59" s="974"/>
      <c r="BMM59" s="974"/>
      <c r="BMN59" s="974"/>
      <c r="BMO59" s="974"/>
      <c r="BMP59" s="974"/>
      <c r="BMQ59" s="974"/>
      <c r="BMR59" s="974"/>
      <c r="BMS59" s="974"/>
      <c r="BMT59" s="974"/>
      <c r="BMU59" s="974"/>
      <c r="BMV59" s="974"/>
      <c r="BMW59" s="974"/>
      <c r="BMX59" s="974"/>
      <c r="BMY59" s="974"/>
      <c r="BMZ59" s="974"/>
      <c r="BNA59" s="974"/>
      <c r="BNB59" s="974"/>
      <c r="BNC59" s="974"/>
      <c r="BND59" s="974"/>
      <c r="BNE59" s="974"/>
      <c r="BNF59" s="974"/>
      <c r="BNG59" s="974"/>
      <c r="BNH59" s="974"/>
      <c r="BNI59" s="974"/>
      <c r="BNJ59" s="974"/>
      <c r="BNK59" s="974"/>
      <c r="BNL59" s="974"/>
      <c r="BNM59" s="974"/>
      <c r="BNN59" s="974"/>
      <c r="BNO59" s="974"/>
      <c r="BNP59" s="974"/>
      <c r="BNQ59" s="974"/>
      <c r="BNR59" s="974"/>
      <c r="BNS59" s="974"/>
      <c r="BNT59" s="974"/>
      <c r="BNU59" s="974"/>
      <c r="BNV59" s="974"/>
      <c r="BNW59" s="974"/>
      <c r="BNX59" s="974"/>
      <c r="BNY59" s="974"/>
      <c r="BNZ59" s="974"/>
      <c r="BOA59" s="974"/>
      <c r="BOB59" s="974"/>
      <c r="BOC59" s="974"/>
      <c r="BOD59" s="974"/>
      <c r="BOE59" s="974"/>
      <c r="BOF59" s="974"/>
      <c r="BOG59" s="974"/>
      <c r="BOH59" s="974"/>
      <c r="BOI59" s="974"/>
      <c r="BOJ59" s="974"/>
      <c r="BOK59" s="974"/>
      <c r="BOL59" s="974"/>
      <c r="BOM59" s="974"/>
      <c r="BON59" s="974"/>
      <c r="BOO59" s="974"/>
      <c r="BOP59" s="974"/>
      <c r="BOQ59" s="974"/>
      <c r="BOR59" s="974"/>
      <c r="BOS59" s="974"/>
      <c r="BOT59" s="974"/>
      <c r="BOU59" s="974"/>
      <c r="BOV59" s="974"/>
      <c r="BOW59" s="974"/>
      <c r="BOX59" s="974"/>
      <c r="BOY59" s="974"/>
      <c r="BOZ59" s="974"/>
      <c r="BPA59" s="974"/>
      <c r="BPB59" s="974"/>
      <c r="BPC59" s="974"/>
      <c r="BPD59" s="974"/>
      <c r="BPE59" s="974"/>
      <c r="BPF59" s="974"/>
      <c r="BPG59" s="974"/>
      <c r="BPH59" s="974"/>
      <c r="BPI59" s="974"/>
      <c r="BPJ59" s="974"/>
      <c r="BPK59" s="974"/>
      <c r="BPL59" s="974"/>
      <c r="BPM59" s="974"/>
      <c r="BPN59" s="974"/>
      <c r="BPO59" s="974"/>
      <c r="BPP59" s="974"/>
      <c r="BPQ59" s="974"/>
      <c r="BPR59" s="974"/>
      <c r="BPS59" s="974"/>
      <c r="BPT59" s="974"/>
      <c r="BPU59" s="974"/>
      <c r="BPV59" s="974"/>
      <c r="BPW59" s="974"/>
      <c r="BPX59" s="974"/>
      <c r="BPY59" s="974"/>
      <c r="BPZ59" s="974"/>
      <c r="BQA59" s="974"/>
      <c r="BQB59" s="974"/>
      <c r="BQC59" s="974"/>
      <c r="BQD59" s="974"/>
      <c r="BQE59" s="974"/>
      <c r="BQF59" s="974"/>
      <c r="BQG59" s="974"/>
      <c r="BQH59" s="974"/>
      <c r="BQI59" s="974"/>
      <c r="BQJ59" s="974"/>
      <c r="BQK59" s="974"/>
      <c r="BQL59" s="974"/>
      <c r="BQM59" s="974"/>
      <c r="BQN59" s="974"/>
      <c r="BQO59" s="974"/>
      <c r="BQP59" s="974"/>
      <c r="BQQ59" s="974"/>
      <c r="BQR59" s="974"/>
      <c r="BQS59" s="974"/>
      <c r="BQT59" s="974"/>
      <c r="BQU59" s="974"/>
      <c r="BQV59" s="974"/>
      <c r="BQW59" s="974"/>
      <c r="BQX59" s="974"/>
      <c r="BQY59" s="974"/>
      <c r="BQZ59" s="974"/>
      <c r="BRA59" s="974"/>
      <c r="BRB59" s="974"/>
      <c r="BRC59" s="974"/>
      <c r="BRD59" s="974"/>
      <c r="BRE59" s="974"/>
      <c r="BRF59" s="974"/>
      <c r="BRG59" s="974"/>
      <c r="BRH59" s="974"/>
      <c r="BRI59" s="974"/>
      <c r="BRJ59" s="974"/>
      <c r="BRK59" s="974"/>
      <c r="BRL59" s="974"/>
      <c r="BRM59" s="974"/>
      <c r="BRN59" s="974"/>
      <c r="BRO59" s="974"/>
      <c r="BRP59" s="974"/>
      <c r="BRQ59" s="974"/>
      <c r="BRR59" s="974"/>
      <c r="BRS59" s="974"/>
      <c r="BRT59" s="974"/>
      <c r="BRU59" s="974"/>
      <c r="BRV59" s="974"/>
      <c r="BRW59" s="974"/>
      <c r="BRX59" s="974"/>
      <c r="BRY59" s="974"/>
      <c r="BRZ59" s="974"/>
      <c r="BSA59" s="974"/>
      <c r="BSB59" s="974"/>
      <c r="BSC59" s="974"/>
      <c r="BSD59" s="974"/>
      <c r="BSE59" s="974"/>
      <c r="BSF59" s="974"/>
      <c r="BSG59" s="974"/>
      <c r="BSH59" s="974"/>
      <c r="BSI59" s="974"/>
      <c r="BSJ59" s="974"/>
      <c r="BSK59" s="974"/>
      <c r="BSL59" s="974"/>
      <c r="BSM59" s="974"/>
      <c r="BSN59" s="974"/>
      <c r="BSO59" s="974"/>
      <c r="BSP59" s="974"/>
      <c r="BSQ59" s="974"/>
      <c r="BSR59" s="974"/>
      <c r="BSS59" s="974"/>
      <c r="BST59" s="974"/>
      <c r="BSU59" s="974"/>
      <c r="BSV59" s="974"/>
      <c r="BSW59" s="974"/>
      <c r="BSX59" s="974"/>
      <c r="BSY59" s="974"/>
      <c r="BSZ59" s="974"/>
      <c r="BTA59" s="974"/>
      <c r="BTB59" s="974"/>
      <c r="BTC59" s="974"/>
      <c r="BTD59" s="974"/>
      <c r="BTE59" s="974"/>
      <c r="BTF59" s="974"/>
      <c r="BTG59" s="974"/>
      <c r="BTH59" s="974"/>
      <c r="BTI59" s="974"/>
      <c r="BTJ59" s="974"/>
      <c r="BTK59" s="974"/>
      <c r="BTL59" s="974"/>
      <c r="BTM59" s="974"/>
      <c r="BTN59" s="974"/>
      <c r="BTO59" s="974"/>
      <c r="BTP59" s="974"/>
      <c r="BTQ59" s="974"/>
      <c r="BTR59" s="974"/>
      <c r="BTS59" s="974"/>
      <c r="BTT59" s="974"/>
      <c r="BTU59" s="974"/>
      <c r="BTV59" s="974"/>
      <c r="BTW59" s="974"/>
      <c r="BTX59" s="974"/>
      <c r="BTY59" s="974"/>
      <c r="BTZ59" s="974"/>
      <c r="BUA59" s="974"/>
      <c r="BUB59" s="974"/>
      <c r="BUC59" s="974"/>
      <c r="BUD59" s="974"/>
      <c r="BUE59" s="974"/>
      <c r="BUF59" s="974"/>
      <c r="BUG59" s="974"/>
      <c r="BUH59" s="974"/>
      <c r="BUI59" s="974"/>
      <c r="BUJ59" s="974"/>
      <c r="BUK59" s="974"/>
      <c r="BUL59" s="974"/>
      <c r="BUM59" s="974"/>
      <c r="BUN59" s="974"/>
      <c r="BUO59" s="974"/>
      <c r="BUP59" s="974"/>
      <c r="BUQ59" s="974"/>
      <c r="BUR59" s="974"/>
      <c r="BUS59" s="974"/>
      <c r="BUT59" s="974"/>
      <c r="BUU59" s="974"/>
      <c r="BUV59" s="974"/>
      <c r="BUW59" s="974"/>
      <c r="BUX59" s="974"/>
      <c r="BUY59" s="974"/>
      <c r="BUZ59" s="974"/>
      <c r="BVA59" s="974"/>
      <c r="BVB59" s="974"/>
      <c r="BVC59" s="974"/>
      <c r="BVD59" s="974"/>
      <c r="BVE59" s="974"/>
      <c r="BVF59" s="974"/>
      <c r="BVG59" s="974"/>
      <c r="BVH59" s="974"/>
      <c r="BVI59" s="974"/>
      <c r="BVJ59" s="974"/>
      <c r="BVK59" s="974"/>
      <c r="BVL59" s="974"/>
      <c r="BVM59" s="974"/>
      <c r="BVN59" s="974"/>
      <c r="BVO59" s="974"/>
      <c r="BVP59" s="974"/>
      <c r="BVQ59" s="974"/>
      <c r="BVR59" s="974"/>
      <c r="BVS59" s="974"/>
      <c r="BVT59" s="974"/>
      <c r="BVU59" s="974"/>
      <c r="BVV59" s="974"/>
      <c r="BVW59" s="974"/>
      <c r="BVX59" s="974"/>
      <c r="BVY59" s="974"/>
      <c r="BVZ59" s="974"/>
      <c r="BWA59" s="974"/>
      <c r="BWB59" s="974"/>
      <c r="BWC59" s="974"/>
      <c r="BWD59" s="974"/>
      <c r="BWE59" s="974"/>
      <c r="BWF59" s="974"/>
      <c r="BWG59" s="974"/>
      <c r="BWH59" s="974"/>
      <c r="BWI59" s="974"/>
      <c r="BWJ59" s="974"/>
      <c r="BWK59" s="974"/>
      <c r="BWL59" s="974"/>
      <c r="BWM59" s="974"/>
      <c r="BWN59" s="974"/>
      <c r="BWO59" s="974"/>
      <c r="BWP59" s="974"/>
      <c r="BWQ59" s="974"/>
      <c r="BWR59" s="974"/>
      <c r="BWS59" s="974"/>
      <c r="BWT59" s="974"/>
      <c r="BWU59" s="974"/>
      <c r="BWV59" s="974"/>
      <c r="BWW59" s="974"/>
      <c r="BWX59" s="974"/>
      <c r="BWY59" s="974"/>
      <c r="BWZ59" s="974"/>
      <c r="BXA59" s="974"/>
      <c r="BXB59" s="974"/>
      <c r="BXC59" s="974"/>
      <c r="BXD59" s="974"/>
      <c r="BXE59" s="974"/>
      <c r="BXF59" s="974"/>
      <c r="BXG59" s="974"/>
      <c r="BXH59" s="974"/>
      <c r="BXI59" s="974"/>
      <c r="BXJ59" s="974"/>
      <c r="BXK59" s="974"/>
      <c r="BXL59" s="974"/>
      <c r="BXM59" s="974"/>
      <c r="BXN59" s="974"/>
      <c r="BXO59" s="974"/>
      <c r="BXP59" s="974"/>
      <c r="BXQ59" s="974"/>
      <c r="BXR59" s="974"/>
      <c r="BXS59" s="974"/>
      <c r="BXT59" s="974"/>
      <c r="BXU59" s="974"/>
      <c r="BXV59" s="974"/>
      <c r="BXW59" s="974"/>
      <c r="BXX59" s="974"/>
      <c r="BXY59" s="974"/>
      <c r="BXZ59" s="974"/>
      <c r="BYA59" s="974"/>
      <c r="BYB59" s="974"/>
      <c r="BYC59" s="974"/>
      <c r="BYD59" s="974"/>
      <c r="BYE59" s="974"/>
      <c r="BYF59" s="974"/>
      <c r="BYG59" s="974"/>
      <c r="BYH59" s="974"/>
      <c r="BYI59" s="974"/>
      <c r="BYJ59" s="974"/>
      <c r="BYK59" s="974"/>
      <c r="BYL59" s="974"/>
      <c r="BYM59" s="974"/>
      <c r="BYN59" s="974"/>
      <c r="BYO59" s="974"/>
      <c r="BYP59" s="974"/>
      <c r="BYQ59" s="974"/>
      <c r="BYR59" s="974"/>
      <c r="BYS59" s="974"/>
      <c r="BYT59" s="974"/>
      <c r="BYU59" s="974"/>
      <c r="BYV59" s="974"/>
      <c r="BYW59" s="974"/>
      <c r="BYX59" s="974"/>
      <c r="BYY59" s="974"/>
      <c r="BYZ59" s="974"/>
      <c r="BZA59" s="974"/>
      <c r="BZB59" s="974"/>
      <c r="BZC59" s="974"/>
      <c r="BZD59" s="974"/>
      <c r="BZE59" s="974"/>
      <c r="BZF59" s="974"/>
      <c r="BZG59" s="974"/>
      <c r="BZH59" s="974"/>
      <c r="BZI59" s="974"/>
      <c r="BZJ59" s="974"/>
      <c r="BZK59" s="974"/>
      <c r="BZL59" s="974"/>
      <c r="BZM59" s="974"/>
      <c r="BZN59" s="974"/>
      <c r="BZO59" s="974"/>
      <c r="BZP59" s="974"/>
      <c r="BZQ59" s="974"/>
      <c r="BZR59" s="974"/>
      <c r="BZS59" s="974"/>
      <c r="BZT59" s="974"/>
      <c r="BZU59" s="974"/>
      <c r="BZV59" s="974"/>
      <c r="BZW59" s="974"/>
      <c r="BZX59" s="974"/>
      <c r="BZY59" s="974"/>
      <c r="BZZ59" s="974"/>
      <c r="CAA59" s="974"/>
      <c r="CAB59" s="974"/>
      <c r="CAC59" s="974"/>
      <c r="CAD59" s="974"/>
      <c r="CAE59" s="974"/>
      <c r="CAF59" s="974"/>
      <c r="CAG59" s="974"/>
      <c r="CAH59" s="974"/>
      <c r="CAI59" s="974"/>
      <c r="CAJ59" s="974"/>
      <c r="CAK59" s="974"/>
      <c r="CAL59" s="974"/>
      <c r="CAM59" s="974"/>
      <c r="CAN59" s="974"/>
      <c r="CAO59" s="974"/>
      <c r="CAP59" s="974"/>
      <c r="CAQ59" s="974"/>
      <c r="CAR59" s="974"/>
      <c r="CAS59" s="974"/>
      <c r="CAT59" s="974"/>
      <c r="CAU59" s="974"/>
      <c r="CAV59" s="974"/>
      <c r="CAW59" s="974"/>
      <c r="CAX59" s="974"/>
      <c r="CAY59" s="974"/>
      <c r="CAZ59" s="974"/>
      <c r="CBA59" s="974"/>
      <c r="CBB59" s="974"/>
      <c r="CBC59" s="974"/>
      <c r="CBD59" s="974"/>
      <c r="CBE59" s="974"/>
      <c r="CBF59" s="974"/>
      <c r="CBG59" s="974"/>
      <c r="CBH59" s="974"/>
      <c r="CBI59" s="974"/>
      <c r="CBJ59" s="974"/>
      <c r="CBK59" s="974"/>
      <c r="CBL59" s="974"/>
      <c r="CBM59" s="974"/>
      <c r="CBN59" s="974"/>
      <c r="CBO59" s="974"/>
      <c r="CBP59" s="974"/>
      <c r="CBQ59" s="974"/>
      <c r="CBR59" s="974"/>
      <c r="CBS59" s="974"/>
      <c r="CBT59" s="974"/>
      <c r="CBU59" s="974"/>
      <c r="CBV59" s="974"/>
      <c r="CBW59" s="974"/>
      <c r="CBX59" s="974"/>
      <c r="CBY59" s="974"/>
      <c r="CBZ59" s="974"/>
      <c r="CCA59" s="974"/>
      <c r="CCB59" s="974"/>
      <c r="CCC59" s="974"/>
      <c r="CCD59" s="974"/>
      <c r="CCE59" s="974"/>
      <c r="CCF59" s="974"/>
      <c r="CCG59" s="974"/>
      <c r="CCH59" s="974"/>
      <c r="CCI59" s="974"/>
      <c r="CCJ59" s="974"/>
      <c r="CCK59" s="974"/>
      <c r="CCL59" s="974"/>
      <c r="CCM59" s="974"/>
      <c r="CCN59" s="974"/>
      <c r="CCO59" s="974"/>
      <c r="CCP59" s="974"/>
      <c r="CCQ59" s="974"/>
      <c r="CCR59" s="974"/>
      <c r="CCS59" s="974"/>
      <c r="CCT59" s="974"/>
      <c r="CCU59" s="974"/>
      <c r="CCV59" s="974"/>
      <c r="CCW59" s="974"/>
      <c r="CCX59" s="974"/>
      <c r="CCY59" s="974"/>
      <c r="CCZ59" s="974"/>
      <c r="CDA59" s="974"/>
      <c r="CDB59" s="974"/>
      <c r="CDC59" s="974"/>
      <c r="CDD59" s="974"/>
      <c r="CDE59" s="974"/>
      <c r="CDF59" s="974"/>
      <c r="CDG59" s="974"/>
      <c r="CDH59" s="974"/>
      <c r="CDI59" s="974"/>
      <c r="CDJ59" s="974"/>
      <c r="CDK59" s="974"/>
      <c r="CDL59" s="974"/>
      <c r="CDM59" s="974"/>
      <c r="CDN59" s="974"/>
      <c r="CDO59" s="974"/>
      <c r="CDP59" s="974"/>
      <c r="CDQ59" s="974"/>
      <c r="CDR59" s="974"/>
      <c r="CDS59" s="974"/>
      <c r="CDT59" s="974"/>
      <c r="CDU59" s="974"/>
      <c r="CDV59" s="974"/>
      <c r="CDW59" s="974"/>
      <c r="CDX59" s="974"/>
      <c r="CDY59" s="974"/>
      <c r="CDZ59" s="974"/>
      <c r="CEA59" s="974"/>
      <c r="CEB59" s="974"/>
      <c r="CEC59" s="974"/>
      <c r="CED59" s="974"/>
      <c r="CEE59" s="974"/>
      <c r="CEF59" s="974"/>
      <c r="CEG59" s="974"/>
      <c r="CEH59" s="974"/>
      <c r="CEI59" s="974"/>
      <c r="CEJ59" s="974"/>
      <c r="CEK59" s="974"/>
      <c r="CEL59" s="974"/>
      <c r="CEM59" s="974"/>
      <c r="CEN59" s="974"/>
      <c r="CEO59" s="974"/>
      <c r="CEP59" s="974"/>
      <c r="CEQ59" s="974"/>
      <c r="CER59" s="974"/>
      <c r="CES59" s="974"/>
      <c r="CET59" s="974"/>
      <c r="CEU59" s="974"/>
      <c r="CEV59" s="974"/>
      <c r="CEW59" s="974"/>
      <c r="CEX59" s="974"/>
      <c r="CEY59" s="974"/>
      <c r="CEZ59" s="974"/>
      <c r="CFA59" s="974"/>
      <c r="CFB59" s="974"/>
      <c r="CFC59" s="974"/>
      <c r="CFD59" s="974"/>
      <c r="CFE59" s="974"/>
      <c r="CFF59" s="974"/>
      <c r="CFG59" s="974"/>
      <c r="CFH59" s="974"/>
      <c r="CFI59" s="974"/>
      <c r="CFJ59" s="974"/>
      <c r="CFK59" s="974"/>
      <c r="CFL59" s="974"/>
      <c r="CFM59" s="974"/>
      <c r="CFN59" s="974"/>
      <c r="CFO59" s="974"/>
      <c r="CFP59" s="974"/>
      <c r="CFQ59" s="974"/>
      <c r="CFR59" s="974"/>
      <c r="CFS59" s="974"/>
      <c r="CFT59" s="974"/>
      <c r="CFU59" s="974"/>
      <c r="CFV59" s="974"/>
      <c r="CFW59" s="974"/>
      <c r="CFX59" s="974"/>
      <c r="CFY59" s="974"/>
      <c r="CFZ59" s="974"/>
      <c r="CGA59" s="974"/>
      <c r="CGB59" s="974"/>
      <c r="CGC59" s="974"/>
      <c r="CGD59" s="974"/>
      <c r="CGE59" s="974"/>
      <c r="CGF59" s="974"/>
      <c r="CGG59" s="974"/>
      <c r="CGH59" s="974"/>
      <c r="CGI59" s="974"/>
      <c r="CGJ59" s="974"/>
      <c r="CGK59" s="974"/>
      <c r="CGL59" s="974"/>
      <c r="CGM59" s="974"/>
      <c r="CGN59" s="974"/>
      <c r="CGO59" s="974"/>
      <c r="CGP59" s="974"/>
      <c r="CGQ59" s="974"/>
      <c r="CGR59" s="974"/>
      <c r="CGS59" s="974"/>
      <c r="CGT59" s="974"/>
      <c r="CGU59" s="974"/>
      <c r="CGV59" s="974"/>
      <c r="CGW59" s="974"/>
      <c r="CGX59" s="974"/>
      <c r="CGY59" s="974"/>
      <c r="CGZ59" s="974"/>
      <c r="CHA59" s="974"/>
      <c r="CHB59" s="974"/>
      <c r="CHC59" s="974"/>
      <c r="CHD59" s="974"/>
      <c r="CHE59" s="974"/>
      <c r="CHF59" s="974"/>
      <c r="CHG59" s="974"/>
      <c r="CHH59" s="974"/>
      <c r="CHI59" s="974"/>
      <c r="CHJ59" s="974"/>
      <c r="CHK59" s="974"/>
      <c r="CHL59" s="974"/>
      <c r="CHM59" s="974"/>
      <c r="CHN59" s="974"/>
      <c r="CHO59" s="974"/>
      <c r="CHP59" s="974"/>
      <c r="CHQ59" s="974"/>
      <c r="CHR59" s="974"/>
      <c r="CHS59" s="974"/>
      <c r="CHT59" s="974"/>
      <c r="CHU59" s="974"/>
      <c r="CHV59" s="974"/>
      <c r="CHW59" s="974"/>
      <c r="CHX59" s="974"/>
      <c r="CHY59" s="974"/>
      <c r="CHZ59" s="974"/>
      <c r="CIA59" s="974"/>
      <c r="CIB59" s="974"/>
      <c r="CIC59" s="974"/>
      <c r="CID59" s="974"/>
      <c r="CIE59" s="974"/>
      <c r="CIF59" s="974"/>
      <c r="CIG59" s="974"/>
      <c r="CIH59" s="974"/>
      <c r="CII59" s="974"/>
      <c r="CIJ59" s="974"/>
      <c r="CIK59" s="974"/>
      <c r="CIL59" s="974"/>
      <c r="CIM59" s="974"/>
      <c r="CIN59" s="974"/>
      <c r="CIO59" s="974"/>
      <c r="CIP59" s="974"/>
      <c r="CIQ59" s="974"/>
      <c r="CIR59" s="974"/>
      <c r="CIS59" s="974"/>
      <c r="CIT59" s="974"/>
      <c r="CIU59" s="974"/>
      <c r="CIV59" s="974"/>
      <c r="CIW59" s="974"/>
      <c r="CIX59" s="974"/>
      <c r="CIY59" s="974"/>
      <c r="CIZ59" s="974"/>
      <c r="CJA59" s="974"/>
      <c r="CJB59" s="974"/>
      <c r="CJC59" s="974"/>
      <c r="CJD59" s="974"/>
      <c r="CJE59" s="974"/>
      <c r="CJF59" s="974"/>
      <c r="CJG59" s="974"/>
      <c r="CJH59" s="974"/>
      <c r="CJI59" s="974"/>
      <c r="CJJ59" s="974"/>
      <c r="CJK59" s="974"/>
      <c r="CJL59" s="974"/>
      <c r="CJM59" s="974"/>
      <c r="CJN59" s="974"/>
      <c r="CJO59" s="974"/>
      <c r="CJP59" s="974"/>
      <c r="CJQ59" s="974"/>
      <c r="CJR59" s="974"/>
      <c r="CJS59" s="974"/>
      <c r="CJT59" s="974"/>
      <c r="CJU59" s="974"/>
      <c r="CJV59" s="974"/>
      <c r="CJW59" s="974"/>
      <c r="CJX59" s="974"/>
      <c r="CJY59" s="974"/>
      <c r="CJZ59" s="974"/>
      <c r="CKA59" s="974"/>
      <c r="CKB59" s="974"/>
      <c r="CKC59" s="974"/>
      <c r="CKD59" s="974"/>
      <c r="CKE59" s="974"/>
      <c r="CKF59" s="974"/>
      <c r="CKG59" s="974"/>
      <c r="CKH59" s="974"/>
      <c r="CKI59" s="974"/>
      <c r="CKJ59" s="974"/>
      <c r="CKK59" s="974"/>
      <c r="CKL59" s="974"/>
      <c r="CKM59" s="974"/>
      <c r="CKN59" s="974"/>
      <c r="CKO59" s="974"/>
      <c r="CKP59" s="974"/>
      <c r="CKQ59" s="974"/>
      <c r="CKR59" s="974"/>
      <c r="CKS59" s="974"/>
      <c r="CKT59" s="974"/>
      <c r="CKU59" s="974"/>
      <c r="CKV59" s="974"/>
      <c r="CKW59" s="974"/>
      <c r="CKX59" s="974"/>
      <c r="CKY59" s="974"/>
      <c r="CKZ59" s="974"/>
      <c r="CLA59" s="974"/>
      <c r="CLB59" s="974"/>
      <c r="CLC59" s="974"/>
      <c r="CLD59" s="974"/>
      <c r="CLE59" s="974"/>
      <c r="CLF59" s="974"/>
      <c r="CLG59" s="974"/>
      <c r="CLH59" s="974"/>
      <c r="CLI59" s="974"/>
      <c r="CLJ59" s="974"/>
      <c r="CLK59" s="974"/>
      <c r="CLL59" s="974"/>
      <c r="CLM59" s="974"/>
      <c r="CLN59" s="974"/>
      <c r="CLO59" s="974"/>
      <c r="CLP59" s="974"/>
      <c r="CLQ59" s="974"/>
      <c r="CLR59" s="974"/>
      <c r="CLS59" s="974"/>
      <c r="CLT59" s="974"/>
      <c r="CLU59" s="974"/>
      <c r="CLV59" s="974"/>
      <c r="CLW59" s="974"/>
      <c r="CLX59" s="974"/>
      <c r="CLY59" s="974"/>
      <c r="CLZ59" s="974"/>
      <c r="CMA59" s="974"/>
      <c r="CMB59" s="974"/>
      <c r="CMC59" s="974"/>
      <c r="CMD59" s="974"/>
      <c r="CME59" s="974"/>
      <c r="CMF59" s="974"/>
      <c r="CMG59" s="974"/>
      <c r="CMH59" s="974"/>
      <c r="CMI59" s="974"/>
      <c r="CMJ59" s="974"/>
      <c r="CMK59" s="974"/>
      <c r="CML59" s="974"/>
      <c r="CMM59" s="974"/>
      <c r="CMN59" s="974"/>
      <c r="CMO59" s="974"/>
      <c r="CMP59" s="974"/>
      <c r="CMQ59" s="974"/>
      <c r="CMR59" s="974"/>
      <c r="CMS59" s="974"/>
      <c r="CMT59" s="974"/>
      <c r="CMU59" s="974"/>
      <c r="CMV59" s="974"/>
      <c r="CMW59" s="974"/>
      <c r="CMX59" s="974"/>
      <c r="CMY59" s="974"/>
      <c r="CMZ59" s="974"/>
      <c r="CNA59" s="974"/>
      <c r="CNB59" s="974"/>
      <c r="CNC59" s="974"/>
      <c r="CND59" s="974"/>
      <c r="CNE59" s="974"/>
      <c r="CNF59" s="974"/>
      <c r="CNG59" s="974"/>
      <c r="CNH59" s="974"/>
      <c r="CNI59" s="974"/>
      <c r="CNJ59" s="974"/>
      <c r="CNK59" s="974"/>
      <c r="CNL59" s="974"/>
      <c r="CNM59" s="974"/>
      <c r="CNN59" s="974"/>
      <c r="CNO59" s="974"/>
      <c r="CNP59" s="974"/>
      <c r="CNQ59" s="974"/>
      <c r="CNR59" s="974"/>
      <c r="CNS59" s="974"/>
      <c r="CNT59" s="974"/>
      <c r="CNU59" s="974"/>
      <c r="CNV59" s="974"/>
      <c r="CNW59" s="974"/>
      <c r="CNX59" s="974"/>
      <c r="CNY59" s="974"/>
      <c r="CNZ59" s="974"/>
      <c r="COA59" s="974"/>
      <c r="COB59" s="974"/>
      <c r="COC59" s="974"/>
      <c r="COD59" s="974"/>
      <c r="COE59" s="974"/>
      <c r="COF59" s="974"/>
      <c r="COG59" s="974"/>
      <c r="COH59" s="974"/>
      <c r="COI59" s="974"/>
      <c r="COJ59" s="974"/>
      <c r="COK59" s="974"/>
      <c r="COL59" s="974"/>
      <c r="COM59" s="974"/>
      <c r="CON59" s="974"/>
      <c r="COO59" s="974"/>
      <c r="COP59" s="974"/>
      <c r="COQ59" s="974"/>
      <c r="COR59" s="974"/>
      <c r="COS59" s="974"/>
      <c r="COT59" s="974"/>
      <c r="COU59" s="974"/>
      <c r="COV59" s="974"/>
      <c r="COW59" s="974"/>
      <c r="COX59" s="974"/>
      <c r="COY59" s="974"/>
      <c r="COZ59" s="974"/>
      <c r="CPA59" s="974"/>
      <c r="CPB59" s="974"/>
      <c r="CPC59" s="974"/>
      <c r="CPD59" s="974"/>
      <c r="CPE59" s="974"/>
      <c r="CPF59" s="974"/>
      <c r="CPG59" s="974"/>
      <c r="CPH59" s="974"/>
      <c r="CPI59" s="974"/>
      <c r="CPJ59" s="974"/>
      <c r="CPK59" s="974"/>
      <c r="CPL59" s="974"/>
      <c r="CPM59" s="974"/>
      <c r="CPN59" s="974"/>
      <c r="CPO59" s="974"/>
      <c r="CPP59" s="974"/>
      <c r="CPQ59" s="974"/>
      <c r="CPR59" s="974"/>
      <c r="CPS59" s="974"/>
      <c r="CPT59" s="974"/>
      <c r="CPU59" s="974"/>
      <c r="CPV59" s="974"/>
      <c r="CPW59" s="974"/>
      <c r="CPX59" s="974"/>
      <c r="CPY59" s="974"/>
      <c r="CPZ59" s="974"/>
      <c r="CQA59" s="974"/>
      <c r="CQB59" s="974"/>
      <c r="CQC59" s="974"/>
      <c r="CQD59" s="974"/>
      <c r="CQE59" s="974"/>
      <c r="CQF59" s="974"/>
      <c r="CQG59" s="974"/>
      <c r="CQH59" s="974"/>
      <c r="CQI59" s="974"/>
      <c r="CQJ59" s="974"/>
      <c r="CQK59" s="974"/>
      <c r="CQL59" s="974"/>
      <c r="CQM59" s="974"/>
      <c r="CQN59" s="974"/>
      <c r="CQO59" s="974"/>
      <c r="CQP59" s="974"/>
      <c r="CQQ59" s="974"/>
      <c r="CQR59" s="974"/>
      <c r="CQS59" s="974"/>
      <c r="CQT59" s="974"/>
      <c r="CQU59" s="974"/>
      <c r="CQV59" s="974"/>
      <c r="CQW59" s="974"/>
      <c r="CQX59" s="974"/>
      <c r="CQY59" s="974"/>
      <c r="CQZ59" s="974"/>
      <c r="CRA59" s="974"/>
      <c r="CRB59" s="974"/>
      <c r="CRC59" s="974"/>
      <c r="CRD59" s="974"/>
      <c r="CRE59" s="974"/>
      <c r="CRF59" s="974"/>
      <c r="CRG59" s="974"/>
      <c r="CRH59" s="974"/>
      <c r="CRI59" s="974"/>
      <c r="CRJ59" s="974"/>
      <c r="CRK59" s="974"/>
      <c r="CRL59" s="974"/>
      <c r="CRM59" s="974"/>
      <c r="CRN59" s="974"/>
      <c r="CRO59" s="974"/>
      <c r="CRP59" s="974"/>
      <c r="CRQ59" s="974"/>
      <c r="CRR59" s="974"/>
      <c r="CRS59" s="974"/>
      <c r="CRT59" s="974"/>
      <c r="CRU59" s="974"/>
      <c r="CRV59" s="974"/>
      <c r="CRW59" s="974"/>
      <c r="CRX59" s="974"/>
      <c r="CRY59" s="974"/>
      <c r="CRZ59" s="974"/>
      <c r="CSA59" s="974"/>
      <c r="CSB59" s="974"/>
      <c r="CSC59" s="974"/>
      <c r="CSD59" s="974"/>
      <c r="CSE59" s="974"/>
      <c r="CSF59" s="974"/>
      <c r="CSG59" s="974"/>
      <c r="CSH59" s="974"/>
      <c r="CSI59" s="974"/>
      <c r="CSJ59" s="974"/>
      <c r="CSK59" s="974"/>
      <c r="CSL59" s="974"/>
      <c r="CSM59" s="974"/>
      <c r="CSN59" s="974"/>
      <c r="CSO59" s="974"/>
      <c r="CSP59" s="974"/>
      <c r="CSQ59" s="974"/>
      <c r="CSR59" s="974"/>
      <c r="CSS59" s="974"/>
      <c r="CST59" s="974"/>
      <c r="CSU59" s="974"/>
      <c r="CSV59" s="974"/>
      <c r="CSW59" s="974"/>
      <c r="CSX59" s="974"/>
      <c r="CSY59" s="974"/>
      <c r="CSZ59" s="974"/>
      <c r="CTA59" s="974"/>
      <c r="CTB59" s="974"/>
      <c r="CTC59" s="974"/>
      <c r="CTD59" s="974"/>
      <c r="CTE59" s="974"/>
      <c r="CTF59" s="974"/>
      <c r="CTG59" s="974"/>
      <c r="CTH59" s="974"/>
      <c r="CTI59" s="974"/>
      <c r="CTJ59" s="974"/>
      <c r="CTK59" s="974"/>
      <c r="CTL59" s="974"/>
      <c r="CTM59" s="974"/>
      <c r="CTN59" s="974"/>
      <c r="CTO59" s="974"/>
      <c r="CTP59" s="974"/>
      <c r="CTQ59" s="974"/>
      <c r="CTR59" s="974"/>
      <c r="CTS59" s="974"/>
      <c r="CTT59" s="974"/>
      <c r="CTU59" s="974"/>
      <c r="CTV59" s="974"/>
      <c r="CTW59" s="974"/>
      <c r="CTX59" s="974"/>
      <c r="CTY59" s="974"/>
      <c r="CTZ59" s="974"/>
      <c r="CUA59" s="974"/>
      <c r="CUB59" s="974"/>
      <c r="CUC59" s="974"/>
      <c r="CUD59" s="974"/>
      <c r="CUE59" s="974"/>
      <c r="CUF59" s="974"/>
      <c r="CUG59" s="974"/>
      <c r="CUH59" s="974"/>
      <c r="CUI59" s="974"/>
      <c r="CUJ59" s="974"/>
      <c r="CUK59" s="974"/>
      <c r="CUL59" s="974"/>
      <c r="CUM59" s="974"/>
      <c r="CUN59" s="974"/>
      <c r="CUO59" s="974"/>
      <c r="CUP59" s="974"/>
      <c r="CUQ59" s="974"/>
      <c r="CUR59" s="974"/>
      <c r="CUS59" s="974"/>
      <c r="CUT59" s="974"/>
      <c r="CUU59" s="974"/>
      <c r="CUV59" s="974"/>
      <c r="CUW59" s="974"/>
      <c r="CUX59" s="974"/>
      <c r="CUY59" s="974"/>
      <c r="CUZ59" s="974"/>
      <c r="CVA59" s="974"/>
      <c r="CVB59" s="974"/>
      <c r="CVC59" s="974"/>
      <c r="CVD59" s="974"/>
      <c r="CVE59" s="974"/>
      <c r="CVF59" s="974"/>
      <c r="CVG59" s="974"/>
      <c r="CVH59" s="974"/>
      <c r="CVI59" s="974"/>
      <c r="CVJ59" s="974"/>
      <c r="CVK59" s="974"/>
      <c r="CVL59" s="974"/>
      <c r="CVM59" s="974"/>
      <c r="CVN59" s="974"/>
      <c r="CVO59" s="974"/>
      <c r="CVP59" s="974"/>
      <c r="CVQ59" s="974"/>
      <c r="CVR59" s="974"/>
      <c r="CVS59" s="974"/>
      <c r="CVT59" s="974"/>
      <c r="CVU59" s="974"/>
      <c r="CVV59" s="974"/>
      <c r="CVW59" s="974"/>
      <c r="CVX59" s="974"/>
      <c r="CVY59" s="974"/>
      <c r="CVZ59" s="974"/>
      <c r="CWA59" s="974"/>
      <c r="CWB59" s="974"/>
      <c r="CWC59" s="974"/>
      <c r="CWD59" s="974"/>
      <c r="CWE59" s="974"/>
      <c r="CWF59" s="974"/>
      <c r="CWG59" s="974"/>
      <c r="CWH59" s="974"/>
      <c r="CWI59" s="974"/>
      <c r="CWJ59" s="974"/>
      <c r="CWK59" s="974"/>
      <c r="CWL59" s="974"/>
      <c r="CWM59" s="974"/>
      <c r="CWN59" s="974"/>
      <c r="CWO59" s="974"/>
      <c r="CWP59" s="974"/>
      <c r="CWQ59" s="974"/>
      <c r="CWR59" s="974"/>
      <c r="CWS59" s="974"/>
      <c r="CWT59" s="974"/>
      <c r="CWU59" s="974"/>
      <c r="CWV59" s="974"/>
      <c r="CWW59" s="974"/>
      <c r="CWX59" s="974"/>
      <c r="CWY59" s="974"/>
      <c r="CWZ59" s="974"/>
      <c r="CXA59" s="974"/>
      <c r="CXB59" s="974"/>
      <c r="CXC59" s="974"/>
      <c r="CXD59" s="974"/>
      <c r="CXE59" s="974"/>
      <c r="CXF59" s="974"/>
      <c r="CXG59" s="974"/>
      <c r="CXH59" s="974"/>
      <c r="CXI59" s="974"/>
      <c r="CXJ59" s="974"/>
      <c r="CXK59" s="974"/>
      <c r="CXL59" s="974"/>
      <c r="CXM59" s="974"/>
      <c r="CXN59" s="974"/>
      <c r="CXO59" s="974"/>
      <c r="CXP59" s="974"/>
      <c r="CXQ59" s="974"/>
      <c r="CXR59" s="974"/>
      <c r="CXS59" s="974"/>
      <c r="CXT59" s="974"/>
      <c r="CXU59" s="974"/>
      <c r="CXV59" s="974"/>
      <c r="CXW59" s="974"/>
      <c r="CXX59" s="974"/>
      <c r="CXY59" s="974"/>
      <c r="CXZ59" s="974"/>
      <c r="CYA59" s="974"/>
      <c r="CYB59" s="974"/>
      <c r="CYC59" s="974"/>
      <c r="CYD59" s="974"/>
      <c r="CYE59" s="974"/>
      <c r="CYF59" s="974"/>
      <c r="CYG59" s="974"/>
      <c r="CYH59" s="974"/>
      <c r="CYI59" s="974"/>
      <c r="CYJ59" s="974"/>
      <c r="CYK59" s="974"/>
      <c r="CYL59" s="974"/>
      <c r="CYM59" s="974"/>
      <c r="CYN59" s="974"/>
      <c r="CYO59" s="974"/>
      <c r="CYP59" s="974"/>
      <c r="CYQ59" s="974"/>
      <c r="CYR59" s="974"/>
      <c r="CYS59" s="974"/>
      <c r="CYT59" s="974"/>
      <c r="CYU59" s="974"/>
      <c r="CYV59" s="974"/>
      <c r="CYW59" s="974"/>
      <c r="CYX59" s="974"/>
      <c r="CYY59" s="974"/>
      <c r="CYZ59" s="974"/>
      <c r="CZA59" s="974"/>
      <c r="CZB59" s="974"/>
      <c r="CZC59" s="974"/>
      <c r="CZD59" s="974"/>
      <c r="CZE59" s="974"/>
      <c r="CZF59" s="974"/>
      <c r="CZG59" s="974"/>
      <c r="CZH59" s="974"/>
      <c r="CZI59" s="974"/>
      <c r="CZJ59" s="974"/>
      <c r="CZK59" s="974"/>
      <c r="CZL59" s="974"/>
      <c r="CZM59" s="974"/>
      <c r="CZN59" s="974"/>
      <c r="CZO59" s="974"/>
      <c r="CZP59" s="974"/>
      <c r="CZQ59" s="974"/>
      <c r="CZR59" s="974"/>
      <c r="CZS59" s="974"/>
      <c r="CZT59" s="974"/>
      <c r="CZU59" s="974"/>
      <c r="CZV59" s="974"/>
      <c r="CZW59" s="974"/>
      <c r="CZX59" s="974"/>
      <c r="CZY59" s="974"/>
      <c r="CZZ59" s="974"/>
      <c r="DAA59" s="974"/>
      <c r="DAB59" s="974"/>
      <c r="DAC59" s="974"/>
      <c r="DAD59" s="974"/>
      <c r="DAE59" s="974"/>
      <c r="DAF59" s="974"/>
      <c r="DAG59" s="974"/>
      <c r="DAH59" s="974"/>
      <c r="DAI59" s="974"/>
      <c r="DAJ59" s="974"/>
      <c r="DAK59" s="974"/>
      <c r="DAL59" s="974"/>
      <c r="DAM59" s="974"/>
      <c r="DAN59" s="974"/>
      <c r="DAO59" s="974"/>
      <c r="DAP59" s="974"/>
      <c r="DAQ59" s="974"/>
      <c r="DAR59" s="974"/>
      <c r="DAS59" s="974"/>
      <c r="DAT59" s="974"/>
      <c r="DAU59" s="974"/>
      <c r="DAV59" s="974"/>
      <c r="DAW59" s="974"/>
      <c r="DAX59" s="974"/>
      <c r="DAY59" s="974"/>
      <c r="DAZ59" s="974"/>
      <c r="DBA59" s="974"/>
      <c r="DBB59" s="974"/>
      <c r="DBC59" s="974"/>
      <c r="DBD59" s="974"/>
      <c r="DBE59" s="974"/>
      <c r="DBF59" s="974"/>
      <c r="DBG59" s="974"/>
      <c r="DBH59" s="974"/>
      <c r="DBI59" s="974"/>
      <c r="DBJ59" s="974"/>
      <c r="DBK59" s="974"/>
      <c r="DBL59" s="974"/>
      <c r="DBM59" s="974"/>
      <c r="DBN59" s="974"/>
      <c r="DBO59" s="974"/>
      <c r="DBP59" s="974"/>
      <c r="DBQ59" s="974"/>
      <c r="DBR59" s="974"/>
      <c r="DBS59" s="974"/>
      <c r="DBT59" s="974"/>
      <c r="DBU59" s="974"/>
      <c r="DBV59" s="974"/>
      <c r="DBW59" s="974"/>
      <c r="DBX59" s="974"/>
      <c r="DBY59" s="974"/>
      <c r="DBZ59" s="974"/>
      <c r="DCA59" s="974"/>
      <c r="DCB59" s="974"/>
      <c r="DCC59" s="974"/>
      <c r="DCD59" s="974"/>
      <c r="DCE59" s="974"/>
      <c r="DCF59" s="974"/>
      <c r="DCG59" s="974"/>
      <c r="DCH59" s="974"/>
      <c r="DCI59" s="974"/>
      <c r="DCJ59" s="974"/>
      <c r="DCK59" s="974"/>
      <c r="DCL59" s="974"/>
      <c r="DCM59" s="974"/>
      <c r="DCN59" s="974"/>
      <c r="DCO59" s="974"/>
      <c r="DCP59" s="974"/>
      <c r="DCQ59" s="974"/>
      <c r="DCR59" s="974"/>
      <c r="DCS59" s="974"/>
      <c r="DCT59" s="974"/>
      <c r="DCU59" s="974"/>
      <c r="DCV59" s="974"/>
      <c r="DCW59" s="974"/>
      <c r="DCX59" s="974"/>
      <c r="DCY59" s="974"/>
      <c r="DCZ59" s="974"/>
      <c r="DDA59" s="974"/>
      <c r="DDB59" s="974"/>
      <c r="DDC59" s="974"/>
      <c r="DDD59" s="974"/>
      <c r="DDE59" s="974"/>
      <c r="DDF59" s="974"/>
      <c r="DDG59" s="974"/>
      <c r="DDH59" s="974"/>
      <c r="DDI59" s="974"/>
      <c r="DDJ59" s="974"/>
      <c r="DDK59" s="974"/>
      <c r="DDL59" s="974"/>
      <c r="DDM59" s="974"/>
      <c r="DDN59" s="974"/>
      <c r="DDO59" s="974"/>
      <c r="DDP59" s="974"/>
      <c r="DDQ59" s="974"/>
      <c r="DDR59" s="974"/>
      <c r="DDS59" s="974"/>
      <c r="DDT59" s="974"/>
      <c r="DDU59" s="974"/>
      <c r="DDV59" s="974"/>
      <c r="DDW59" s="974"/>
      <c r="DDX59" s="974"/>
      <c r="DDY59" s="974"/>
      <c r="DDZ59" s="974"/>
      <c r="DEA59" s="974"/>
      <c r="DEB59" s="974"/>
      <c r="DEC59" s="974"/>
      <c r="DED59" s="974"/>
      <c r="DEE59" s="974"/>
      <c r="DEF59" s="974"/>
      <c r="DEG59" s="974"/>
      <c r="DEH59" s="974"/>
      <c r="DEI59" s="974"/>
      <c r="DEJ59" s="974"/>
      <c r="DEK59" s="974"/>
      <c r="DEL59" s="974"/>
      <c r="DEM59" s="974"/>
      <c r="DEN59" s="974"/>
      <c r="DEO59" s="974"/>
      <c r="DEP59" s="974"/>
      <c r="DEQ59" s="974"/>
      <c r="DER59" s="974"/>
      <c r="DES59" s="974"/>
      <c r="DET59" s="974"/>
      <c r="DEU59" s="974"/>
      <c r="DEV59" s="974"/>
      <c r="DEW59" s="974"/>
      <c r="DEX59" s="974"/>
      <c r="DEY59" s="974"/>
      <c r="DEZ59" s="974"/>
      <c r="DFA59" s="974"/>
      <c r="DFB59" s="974"/>
      <c r="DFC59" s="974"/>
      <c r="DFD59" s="974"/>
      <c r="DFE59" s="974"/>
      <c r="DFF59" s="974"/>
      <c r="DFG59" s="974"/>
      <c r="DFH59" s="974"/>
      <c r="DFI59" s="974"/>
      <c r="DFJ59" s="974"/>
      <c r="DFK59" s="974"/>
      <c r="DFL59" s="974"/>
      <c r="DFM59" s="974"/>
      <c r="DFN59" s="974"/>
      <c r="DFO59" s="974"/>
      <c r="DFP59" s="974"/>
      <c r="DFQ59" s="974"/>
      <c r="DFR59" s="974"/>
      <c r="DFS59" s="974"/>
      <c r="DFT59" s="974"/>
      <c r="DFU59" s="974"/>
      <c r="DFV59" s="974"/>
      <c r="DFW59" s="974"/>
      <c r="DFX59" s="974"/>
      <c r="DFY59" s="974"/>
      <c r="DFZ59" s="974"/>
      <c r="DGA59" s="974"/>
      <c r="DGB59" s="974"/>
      <c r="DGC59" s="974"/>
      <c r="DGD59" s="974"/>
      <c r="DGE59" s="974"/>
      <c r="DGF59" s="974"/>
      <c r="DGG59" s="974"/>
      <c r="DGH59" s="974"/>
      <c r="DGI59" s="974"/>
      <c r="DGJ59" s="974"/>
      <c r="DGK59" s="974"/>
      <c r="DGL59" s="974"/>
      <c r="DGM59" s="974"/>
      <c r="DGN59" s="974"/>
      <c r="DGO59" s="974"/>
      <c r="DGP59" s="974"/>
      <c r="DGQ59" s="974"/>
      <c r="DGR59" s="974"/>
      <c r="DGS59" s="974"/>
      <c r="DGT59" s="974"/>
      <c r="DGU59" s="974"/>
      <c r="DGV59" s="974"/>
      <c r="DGW59" s="974"/>
      <c r="DGX59" s="974"/>
      <c r="DGY59" s="974"/>
      <c r="DGZ59" s="974"/>
      <c r="DHA59" s="974"/>
      <c r="DHB59" s="974"/>
      <c r="DHC59" s="974"/>
      <c r="DHD59" s="974"/>
      <c r="DHE59" s="974"/>
      <c r="DHF59" s="974"/>
      <c r="DHG59" s="974"/>
      <c r="DHH59" s="974"/>
      <c r="DHI59" s="974"/>
      <c r="DHJ59" s="974"/>
      <c r="DHK59" s="974"/>
      <c r="DHL59" s="974"/>
      <c r="DHM59" s="974"/>
      <c r="DHN59" s="974"/>
      <c r="DHO59" s="974"/>
      <c r="DHP59" s="974"/>
      <c r="DHQ59" s="974"/>
      <c r="DHR59" s="974"/>
      <c r="DHS59" s="974"/>
      <c r="DHT59" s="974"/>
      <c r="DHU59" s="974"/>
      <c r="DHV59" s="974"/>
      <c r="DHW59" s="974"/>
      <c r="DHX59" s="974"/>
      <c r="DHY59" s="974"/>
      <c r="DHZ59" s="974"/>
      <c r="DIA59" s="974"/>
      <c r="DIB59" s="974"/>
      <c r="DIC59" s="974"/>
      <c r="DID59" s="974"/>
      <c r="DIE59" s="974"/>
      <c r="DIF59" s="974"/>
      <c r="DIG59" s="974"/>
      <c r="DIH59" s="974"/>
      <c r="DII59" s="974"/>
      <c r="DIJ59" s="974"/>
      <c r="DIK59" s="974"/>
      <c r="DIL59" s="974"/>
      <c r="DIM59" s="974"/>
      <c r="DIN59" s="974"/>
      <c r="DIO59" s="974"/>
      <c r="DIP59" s="974"/>
      <c r="DIQ59" s="974"/>
      <c r="DIR59" s="974"/>
      <c r="DIS59" s="974"/>
      <c r="DIT59" s="974"/>
      <c r="DIU59" s="974"/>
      <c r="DIV59" s="974"/>
      <c r="DIW59" s="974"/>
      <c r="DIX59" s="974"/>
      <c r="DIY59" s="974"/>
      <c r="DIZ59" s="974"/>
      <c r="DJA59" s="974"/>
      <c r="DJB59" s="974"/>
      <c r="DJC59" s="974"/>
      <c r="DJD59" s="974"/>
      <c r="DJE59" s="974"/>
      <c r="DJF59" s="974"/>
      <c r="DJG59" s="974"/>
      <c r="DJH59" s="974"/>
      <c r="DJI59" s="974"/>
      <c r="DJJ59" s="974"/>
      <c r="DJK59" s="974"/>
      <c r="DJL59" s="974"/>
      <c r="DJM59" s="974"/>
      <c r="DJN59" s="974"/>
      <c r="DJO59" s="974"/>
      <c r="DJP59" s="974"/>
      <c r="DJQ59" s="974"/>
      <c r="DJR59" s="974"/>
      <c r="DJS59" s="974"/>
      <c r="DJT59" s="974"/>
      <c r="DJU59" s="974"/>
      <c r="DJV59" s="974"/>
      <c r="DJW59" s="974"/>
      <c r="DJX59" s="974"/>
      <c r="DJY59" s="974"/>
      <c r="DJZ59" s="974"/>
      <c r="DKA59" s="974"/>
      <c r="DKB59" s="974"/>
      <c r="DKC59" s="974"/>
      <c r="DKD59" s="974"/>
      <c r="DKE59" s="974"/>
      <c r="DKF59" s="974"/>
      <c r="DKG59" s="974"/>
      <c r="DKH59" s="974"/>
      <c r="DKI59" s="974"/>
      <c r="DKJ59" s="974"/>
      <c r="DKK59" s="974"/>
      <c r="DKL59" s="974"/>
      <c r="DKM59" s="974"/>
      <c r="DKN59" s="974"/>
      <c r="DKO59" s="974"/>
      <c r="DKP59" s="974"/>
      <c r="DKQ59" s="974"/>
      <c r="DKR59" s="974"/>
      <c r="DKS59" s="974"/>
      <c r="DKT59" s="974"/>
      <c r="DKU59" s="974"/>
      <c r="DKV59" s="974"/>
      <c r="DKW59" s="974"/>
      <c r="DKX59" s="974"/>
      <c r="DKY59" s="974"/>
      <c r="DKZ59" s="974"/>
      <c r="DLA59" s="974"/>
      <c r="DLB59" s="974"/>
      <c r="DLC59" s="974"/>
      <c r="DLD59" s="974"/>
      <c r="DLE59" s="974"/>
      <c r="DLF59" s="974"/>
      <c r="DLG59" s="974"/>
      <c r="DLH59" s="974"/>
      <c r="DLI59" s="974"/>
      <c r="DLJ59" s="974"/>
      <c r="DLK59" s="974"/>
      <c r="DLL59" s="974"/>
      <c r="DLM59" s="974"/>
      <c r="DLN59" s="974"/>
      <c r="DLO59" s="974"/>
      <c r="DLP59" s="974"/>
      <c r="DLQ59" s="974"/>
      <c r="DLR59" s="974"/>
      <c r="DLS59" s="974"/>
      <c r="DLT59" s="974"/>
      <c r="DLU59" s="974"/>
      <c r="DLV59" s="974"/>
      <c r="DLW59" s="974"/>
      <c r="DLX59" s="974"/>
      <c r="DLY59" s="974"/>
      <c r="DLZ59" s="974"/>
      <c r="DMA59" s="974"/>
      <c r="DMB59" s="974"/>
      <c r="DMC59" s="974"/>
      <c r="DMD59" s="974"/>
      <c r="DME59" s="974"/>
      <c r="DMF59" s="974"/>
      <c r="DMG59" s="974"/>
      <c r="DMH59" s="974"/>
      <c r="DMI59" s="974"/>
      <c r="DMJ59" s="974"/>
      <c r="DMK59" s="974"/>
      <c r="DML59" s="974"/>
      <c r="DMM59" s="974"/>
      <c r="DMN59" s="974"/>
      <c r="DMO59" s="974"/>
      <c r="DMP59" s="974"/>
      <c r="DMQ59" s="974"/>
      <c r="DMR59" s="974"/>
      <c r="DMS59" s="974"/>
      <c r="DMT59" s="974"/>
      <c r="DMU59" s="974"/>
      <c r="DMV59" s="974"/>
      <c r="DMW59" s="974"/>
      <c r="DMX59" s="974"/>
      <c r="DMY59" s="974"/>
      <c r="DMZ59" s="974"/>
      <c r="DNA59" s="974"/>
      <c r="DNB59" s="974"/>
      <c r="DNC59" s="974"/>
      <c r="DND59" s="974"/>
      <c r="DNE59" s="974"/>
      <c r="DNF59" s="974"/>
      <c r="DNG59" s="974"/>
      <c r="DNH59" s="974"/>
      <c r="DNI59" s="974"/>
      <c r="DNJ59" s="974"/>
      <c r="DNK59" s="974"/>
      <c r="DNL59" s="974"/>
      <c r="DNM59" s="974"/>
      <c r="DNN59" s="974"/>
      <c r="DNO59" s="974"/>
      <c r="DNP59" s="974"/>
      <c r="DNQ59" s="974"/>
      <c r="DNR59" s="974"/>
      <c r="DNS59" s="974"/>
      <c r="DNT59" s="974"/>
      <c r="DNU59" s="974"/>
      <c r="DNV59" s="974"/>
      <c r="DNW59" s="974"/>
      <c r="DNX59" s="974"/>
      <c r="DNY59" s="974"/>
      <c r="DNZ59" s="974"/>
      <c r="DOA59" s="974"/>
      <c r="DOB59" s="974"/>
      <c r="DOC59" s="974"/>
      <c r="DOD59" s="974"/>
      <c r="DOE59" s="974"/>
      <c r="DOF59" s="974"/>
      <c r="DOG59" s="974"/>
      <c r="DOH59" s="974"/>
      <c r="DOI59" s="974"/>
      <c r="DOJ59" s="974"/>
      <c r="DOK59" s="974"/>
      <c r="DOL59" s="974"/>
      <c r="DOM59" s="974"/>
      <c r="DON59" s="974"/>
      <c r="DOO59" s="974"/>
      <c r="DOP59" s="974"/>
      <c r="DOQ59" s="974"/>
      <c r="DOR59" s="974"/>
      <c r="DOS59" s="974"/>
      <c r="DOT59" s="974"/>
      <c r="DOU59" s="974"/>
      <c r="DOV59" s="974"/>
      <c r="DOW59" s="974"/>
      <c r="DOX59" s="974"/>
      <c r="DOY59" s="974"/>
      <c r="DOZ59" s="974"/>
      <c r="DPA59" s="974"/>
      <c r="DPB59" s="974"/>
      <c r="DPC59" s="974"/>
      <c r="DPD59" s="974"/>
      <c r="DPE59" s="974"/>
      <c r="DPF59" s="974"/>
      <c r="DPG59" s="974"/>
      <c r="DPH59" s="974"/>
      <c r="DPI59" s="974"/>
      <c r="DPJ59" s="974"/>
      <c r="DPK59" s="974"/>
      <c r="DPL59" s="974"/>
      <c r="DPM59" s="974"/>
      <c r="DPN59" s="974"/>
      <c r="DPO59" s="974"/>
      <c r="DPP59" s="974"/>
      <c r="DPQ59" s="974"/>
      <c r="DPR59" s="974"/>
      <c r="DPS59" s="974"/>
      <c r="DPT59" s="974"/>
      <c r="DPU59" s="974"/>
      <c r="DPV59" s="974"/>
      <c r="DPW59" s="974"/>
      <c r="DPX59" s="974"/>
      <c r="DPY59" s="974"/>
      <c r="DPZ59" s="974"/>
      <c r="DQA59" s="974"/>
      <c r="DQB59" s="974"/>
      <c r="DQC59" s="974"/>
      <c r="DQD59" s="974"/>
      <c r="DQE59" s="974"/>
      <c r="DQF59" s="974"/>
      <c r="DQG59" s="974"/>
      <c r="DQH59" s="974"/>
      <c r="DQI59" s="974"/>
      <c r="DQJ59" s="974"/>
      <c r="DQK59" s="974"/>
      <c r="DQL59" s="974"/>
      <c r="DQM59" s="974"/>
      <c r="DQN59" s="974"/>
      <c r="DQO59" s="974"/>
      <c r="DQP59" s="974"/>
      <c r="DQQ59" s="974"/>
      <c r="DQR59" s="974"/>
      <c r="DQS59" s="974"/>
      <c r="DQT59" s="974"/>
      <c r="DQU59" s="974"/>
      <c r="DQV59" s="974"/>
      <c r="DQW59" s="974"/>
      <c r="DQX59" s="974"/>
      <c r="DQY59" s="974"/>
      <c r="DQZ59" s="974"/>
      <c r="DRA59" s="974"/>
      <c r="DRB59" s="974"/>
      <c r="DRC59" s="974"/>
      <c r="DRD59" s="974"/>
      <c r="DRE59" s="974"/>
      <c r="DRF59" s="974"/>
      <c r="DRG59" s="974"/>
      <c r="DRH59" s="974"/>
      <c r="DRI59" s="974"/>
      <c r="DRJ59" s="974"/>
      <c r="DRK59" s="974"/>
      <c r="DRL59" s="974"/>
      <c r="DRM59" s="974"/>
      <c r="DRN59" s="974"/>
      <c r="DRO59" s="974"/>
      <c r="DRP59" s="974"/>
      <c r="DRQ59" s="974"/>
      <c r="DRR59" s="974"/>
      <c r="DRS59" s="974"/>
      <c r="DRT59" s="974"/>
      <c r="DRU59" s="974"/>
      <c r="DRV59" s="974"/>
      <c r="DRW59" s="974"/>
      <c r="DRX59" s="974"/>
      <c r="DRY59" s="974"/>
      <c r="DRZ59" s="974"/>
      <c r="DSA59" s="974"/>
      <c r="DSB59" s="974"/>
      <c r="DSC59" s="974"/>
      <c r="DSD59" s="974"/>
      <c r="DSE59" s="974"/>
      <c r="DSF59" s="974"/>
      <c r="DSG59" s="974"/>
      <c r="DSH59" s="974"/>
      <c r="DSI59" s="974"/>
      <c r="DSJ59" s="974"/>
      <c r="DSK59" s="974"/>
      <c r="DSL59" s="974"/>
      <c r="DSM59" s="974"/>
      <c r="DSN59" s="974"/>
      <c r="DSO59" s="974"/>
      <c r="DSP59" s="974"/>
      <c r="DSQ59" s="974"/>
      <c r="DSR59" s="974"/>
      <c r="DSS59" s="974"/>
      <c r="DST59" s="974"/>
      <c r="DSU59" s="974"/>
      <c r="DSV59" s="974"/>
      <c r="DSW59" s="974"/>
      <c r="DSX59" s="974"/>
      <c r="DSY59" s="974"/>
      <c r="DSZ59" s="974"/>
      <c r="DTA59" s="974"/>
      <c r="DTB59" s="974"/>
      <c r="DTC59" s="974"/>
      <c r="DTD59" s="974"/>
      <c r="DTE59" s="974"/>
      <c r="DTF59" s="974"/>
      <c r="DTG59" s="974"/>
      <c r="DTH59" s="974"/>
      <c r="DTI59" s="974"/>
      <c r="DTJ59" s="974"/>
      <c r="DTK59" s="974"/>
      <c r="DTL59" s="974"/>
      <c r="DTM59" s="974"/>
      <c r="DTN59" s="974"/>
      <c r="DTO59" s="974"/>
      <c r="DTP59" s="974"/>
      <c r="DTQ59" s="974"/>
      <c r="DTR59" s="974"/>
      <c r="DTS59" s="974"/>
      <c r="DTT59" s="974"/>
      <c r="DTU59" s="974"/>
      <c r="DTV59" s="974"/>
      <c r="DTW59" s="974"/>
      <c r="DTX59" s="974"/>
      <c r="DTY59" s="974"/>
      <c r="DTZ59" s="974"/>
      <c r="DUA59" s="974"/>
      <c r="DUB59" s="974"/>
      <c r="DUC59" s="974"/>
      <c r="DUD59" s="974"/>
      <c r="DUE59" s="974"/>
      <c r="DUF59" s="974"/>
      <c r="DUG59" s="974"/>
      <c r="DUH59" s="974"/>
      <c r="DUI59" s="974"/>
      <c r="DUJ59" s="974"/>
      <c r="DUK59" s="974"/>
      <c r="DUL59" s="974"/>
      <c r="DUM59" s="974"/>
      <c r="DUN59" s="974"/>
      <c r="DUO59" s="974"/>
      <c r="DUP59" s="974"/>
      <c r="DUQ59" s="974"/>
      <c r="DUR59" s="974"/>
      <c r="DUS59" s="974"/>
      <c r="DUT59" s="974"/>
      <c r="DUU59" s="974"/>
      <c r="DUV59" s="974"/>
      <c r="DUW59" s="974"/>
      <c r="DUX59" s="974"/>
      <c r="DUY59" s="974"/>
      <c r="DUZ59" s="974"/>
      <c r="DVA59" s="974"/>
      <c r="DVB59" s="974"/>
      <c r="DVC59" s="974"/>
      <c r="DVD59" s="974"/>
      <c r="DVE59" s="974"/>
      <c r="DVF59" s="974"/>
      <c r="DVG59" s="974"/>
      <c r="DVH59" s="974"/>
      <c r="DVI59" s="974"/>
      <c r="DVJ59" s="974"/>
      <c r="DVK59" s="974"/>
      <c r="DVL59" s="974"/>
      <c r="DVM59" s="974"/>
      <c r="DVN59" s="974"/>
      <c r="DVO59" s="974"/>
      <c r="DVP59" s="974"/>
      <c r="DVQ59" s="974"/>
      <c r="DVR59" s="974"/>
      <c r="DVS59" s="974"/>
      <c r="DVT59" s="974"/>
      <c r="DVU59" s="974"/>
      <c r="DVV59" s="974"/>
      <c r="DVW59" s="974"/>
      <c r="DVX59" s="974"/>
      <c r="DVY59" s="974"/>
      <c r="DVZ59" s="974"/>
      <c r="DWA59" s="974"/>
      <c r="DWB59" s="974"/>
      <c r="DWC59" s="974"/>
      <c r="DWD59" s="974"/>
      <c r="DWE59" s="974"/>
      <c r="DWF59" s="974"/>
      <c r="DWG59" s="974"/>
      <c r="DWH59" s="974"/>
      <c r="DWI59" s="974"/>
      <c r="DWJ59" s="974"/>
      <c r="DWK59" s="974"/>
      <c r="DWL59" s="974"/>
      <c r="DWM59" s="974"/>
      <c r="DWN59" s="974"/>
      <c r="DWO59" s="974"/>
      <c r="DWP59" s="974"/>
      <c r="DWQ59" s="974"/>
      <c r="DWR59" s="974"/>
      <c r="DWS59" s="974"/>
      <c r="DWT59" s="974"/>
      <c r="DWU59" s="974"/>
      <c r="DWV59" s="974"/>
      <c r="DWW59" s="974"/>
      <c r="DWX59" s="974"/>
      <c r="DWY59" s="974"/>
      <c r="DWZ59" s="974"/>
      <c r="DXA59" s="974"/>
      <c r="DXB59" s="974"/>
      <c r="DXC59" s="974"/>
      <c r="DXD59" s="974"/>
      <c r="DXE59" s="974"/>
      <c r="DXF59" s="974"/>
      <c r="DXG59" s="974"/>
      <c r="DXH59" s="974"/>
      <c r="DXI59" s="974"/>
      <c r="DXJ59" s="974"/>
      <c r="DXK59" s="974"/>
      <c r="DXL59" s="974"/>
      <c r="DXM59" s="974"/>
      <c r="DXN59" s="974"/>
      <c r="DXO59" s="974"/>
      <c r="DXP59" s="974"/>
      <c r="DXQ59" s="974"/>
      <c r="DXR59" s="974"/>
      <c r="DXS59" s="974"/>
      <c r="DXT59" s="974"/>
      <c r="DXU59" s="974"/>
      <c r="DXV59" s="974"/>
      <c r="DXW59" s="974"/>
      <c r="DXX59" s="974"/>
      <c r="DXY59" s="974"/>
      <c r="DXZ59" s="974"/>
      <c r="DYA59" s="974"/>
      <c r="DYB59" s="974"/>
      <c r="DYC59" s="974"/>
      <c r="DYD59" s="974"/>
      <c r="DYE59" s="974"/>
      <c r="DYF59" s="974"/>
      <c r="DYG59" s="974"/>
      <c r="DYH59" s="974"/>
      <c r="DYI59" s="974"/>
      <c r="DYJ59" s="974"/>
      <c r="DYK59" s="974"/>
      <c r="DYL59" s="974"/>
      <c r="DYM59" s="974"/>
      <c r="DYN59" s="974"/>
      <c r="DYO59" s="974"/>
      <c r="DYP59" s="974"/>
      <c r="DYQ59" s="974"/>
      <c r="DYR59" s="974"/>
      <c r="DYS59" s="974"/>
      <c r="DYT59" s="974"/>
      <c r="DYU59" s="974"/>
      <c r="DYV59" s="974"/>
      <c r="DYW59" s="974"/>
      <c r="DYX59" s="974"/>
      <c r="DYY59" s="974"/>
      <c r="DYZ59" s="974"/>
      <c r="DZA59" s="974"/>
      <c r="DZB59" s="974"/>
      <c r="DZC59" s="974"/>
      <c r="DZD59" s="974"/>
      <c r="DZE59" s="974"/>
      <c r="DZF59" s="974"/>
      <c r="DZG59" s="974"/>
      <c r="DZH59" s="974"/>
      <c r="DZI59" s="974"/>
      <c r="DZJ59" s="974"/>
      <c r="DZK59" s="974"/>
      <c r="DZL59" s="974"/>
      <c r="DZM59" s="974"/>
      <c r="DZN59" s="974"/>
      <c r="DZO59" s="974"/>
      <c r="DZP59" s="974"/>
      <c r="DZQ59" s="974"/>
      <c r="DZR59" s="974"/>
      <c r="DZS59" s="974"/>
      <c r="DZT59" s="974"/>
      <c r="DZU59" s="974"/>
      <c r="DZV59" s="974"/>
      <c r="DZW59" s="974"/>
      <c r="DZX59" s="974"/>
      <c r="DZY59" s="974"/>
      <c r="DZZ59" s="974"/>
      <c r="EAA59" s="974"/>
      <c r="EAB59" s="974"/>
      <c r="EAC59" s="974"/>
      <c r="EAD59" s="974"/>
      <c r="EAE59" s="974"/>
      <c r="EAF59" s="974"/>
      <c r="EAG59" s="974"/>
      <c r="EAH59" s="974"/>
      <c r="EAI59" s="974"/>
      <c r="EAJ59" s="974"/>
      <c r="EAK59" s="974"/>
      <c r="EAL59" s="974"/>
      <c r="EAM59" s="974"/>
      <c r="EAN59" s="974"/>
      <c r="EAO59" s="974"/>
      <c r="EAP59" s="974"/>
      <c r="EAQ59" s="974"/>
      <c r="EAR59" s="974"/>
      <c r="EAS59" s="974"/>
      <c r="EAT59" s="974"/>
      <c r="EAU59" s="974"/>
      <c r="EAV59" s="974"/>
      <c r="EAW59" s="974"/>
      <c r="EAX59" s="974"/>
      <c r="EAY59" s="974"/>
      <c r="EAZ59" s="974"/>
      <c r="EBA59" s="974"/>
      <c r="EBB59" s="974"/>
      <c r="EBC59" s="974"/>
      <c r="EBD59" s="974"/>
      <c r="EBE59" s="974"/>
      <c r="EBF59" s="974"/>
      <c r="EBG59" s="974"/>
      <c r="EBH59" s="974"/>
      <c r="EBI59" s="974"/>
      <c r="EBJ59" s="974"/>
      <c r="EBK59" s="974"/>
      <c r="EBL59" s="974"/>
      <c r="EBM59" s="974"/>
      <c r="EBN59" s="974"/>
      <c r="EBO59" s="974"/>
      <c r="EBP59" s="974"/>
      <c r="EBQ59" s="974"/>
      <c r="EBR59" s="974"/>
      <c r="EBS59" s="974"/>
      <c r="EBT59" s="974"/>
      <c r="EBU59" s="974"/>
      <c r="EBV59" s="974"/>
      <c r="EBW59" s="974"/>
      <c r="EBX59" s="974"/>
      <c r="EBY59" s="974"/>
      <c r="EBZ59" s="974"/>
      <c r="ECA59" s="974"/>
      <c r="ECB59" s="974"/>
      <c r="ECC59" s="974"/>
      <c r="ECD59" s="974"/>
      <c r="ECE59" s="974"/>
      <c r="ECF59" s="974"/>
      <c r="ECG59" s="974"/>
      <c r="ECH59" s="974"/>
      <c r="ECI59" s="974"/>
      <c r="ECJ59" s="974"/>
      <c r="ECK59" s="974"/>
      <c r="ECL59" s="974"/>
      <c r="ECM59" s="974"/>
      <c r="ECN59" s="974"/>
      <c r="ECO59" s="974"/>
      <c r="ECP59" s="974"/>
      <c r="ECQ59" s="974"/>
      <c r="ECR59" s="974"/>
      <c r="ECS59" s="974"/>
      <c r="ECT59" s="974"/>
      <c r="ECU59" s="974"/>
      <c r="ECV59" s="974"/>
      <c r="ECW59" s="974"/>
      <c r="ECX59" s="974"/>
      <c r="ECY59" s="974"/>
      <c r="ECZ59" s="974"/>
      <c r="EDA59" s="974"/>
      <c r="EDB59" s="974"/>
      <c r="EDC59" s="974"/>
      <c r="EDD59" s="974"/>
      <c r="EDE59" s="974"/>
      <c r="EDF59" s="974"/>
      <c r="EDG59" s="974"/>
      <c r="EDH59" s="974"/>
      <c r="EDI59" s="974"/>
      <c r="EDJ59" s="974"/>
      <c r="EDK59" s="974"/>
      <c r="EDL59" s="974"/>
      <c r="EDM59" s="974"/>
      <c r="EDN59" s="974"/>
      <c r="EDO59" s="974"/>
      <c r="EDP59" s="974"/>
      <c r="EDQ59" s="974"/>
      <c r="EDR59" s="974"/>
      <c r="EDS59" s="974"/>
      <c r="EDT59" s="974"/>
      <c r="EDU59" s="974"/>
      <c r="EDV59" s="974"/>
      <c r="EDW59" s="974"/>
      <c r="EDX59" s="974"/>
      <c r="EDY59" s="974"/>
      <c r="EDZ59" s="974"/>
      <c r="EEA59" s="974"/>
      <c r="EEB59" s="974"/>
      <c r="EEC59" s="974"/>
      <c r="EED59" s="974"/>
      <c r="EEE59" s="974"/>
      <c r="EEF59" s="974"/>
      <c r="EEG59" s="974"/>
      <c r="EEH59" s="974"/>
      <c r="EEI59" s="974"/>
      <c r="EEJ59" s="974"/>
      <c r="EEK59" s="974"/>
      <c r="EEL59" s="974"/>
      <c r="EEM59" s="974"/>
      <c r="EEN59" s="974"/>
      <c r="EEO59" s="974"/>
      <c r="EEP59" s="974"/>
      <c r="EEQ59" s="974"/>
      <c r="EER59" s="974"/>
      <c r="EES59" s="974"/>
      <c r="EET59" s="974"/>
      <c r="EEU59" s="974"/>
      <c r="EEV59" s="974"/>
      <c r="EEW59" s="974"/>
      <c r="EEX59" s="974"/>
      <c r="EEY59" s="974"/>
      <c r="EEZ59" s="974"/>
      <c r="EFA59" s="974"/>
      <c r="EFB59" s="974"/>
      <c r="EFC59" s="974"/>
      <c r="EFD59" s="974"/>
      <c r="EFE59" s="974"/>
      <c r="EFF59" s="974"/>
      <c r="EFG59" s="974"/>
      <c r="EFH59" s="974"/>
      <c r="EFI59" s="974"/>
      <c r="EFJ59" s="974"/>
      <c r="EFK59" s="974"/>
      <c r="EFL59" s="974"/>
      <c r="EFM59" s="974"/>
      <c r="EFN59" s="974"/>
      <c r="EFO59" s="974"/>
      <c r="EFP59" s="974"/>
      <c r="EFQ59" s="974"/>
      <c r="EFR59" s="974"/>
      <c r="EFS59" s="974"/>
      <c r="EFT59" s="974"/>
      <c r="EFU59" s="974"/>
      <c r="EFV59" s="974"/>
      <c r="EFW59" s="974"/>
      <c r="EFX59" s="974"/>
      <c r="EFY59" s="974"/>
      <c r="EFZ59" s="974"/>
      <c r="EGA59" s="974"/>
      <c r="EGB59" s="974"/>
      <c r="EGC59" s="974"/>
      <c r="EGD59" s="974"/>
      <c r="EGE59" s="974"/>
      <c r="EGF59" s="974"/>
      <c r="EGG59" s="974"/>
      <c r="EGH59" s="974"/>
      <c r="EGI59" s="974"/>
      <c r="EGJ59" s="974"/>
      <c r="EGK59" s="974"/>
      <c r="EGL59" s="974"/>
      <c r="EGM59" s="974"/>
      <c r="EGN59" s="974"/>
      <c r="EGO59" s="974"/>
      <c r="EGP59" s="974"/>
      <c r="EGQ59" s="974"/>
      <c r="EGR59" s="974"/>
      <c r="EGS59" s="974"/>
      <c r="EGT59" s="974"/>
      <c r="EGU59" s="974"/>
      <c r="EGV59" s="974"/>
      <c r="EGW59" s="974"/>
      <c r="EGX59" s="974"/>
      <c r="EGY59" s="974"/>
      <c r="EGZ59" s="974"/>
      <c r="EHA59" s="974"/>
      <c r="EHB59" s="974"/>
      <c r="EHC59" s="974"/>
      <c r="EHD59" s="974"/>
      <c r="EHE59" s="974"/>
      <c r="EHF59" s="974"/>
      <c r="EHG59" s="974"/>
      <c r="EHH59" s="974"/>
      <c r="EHI59" s="974"/>
      <c r="EHJ59" s="974"/>
      <c r="EHK59" s="974"/>
      <c r="EHL59" s="974"/>
      <c r="EHM59" s="974"/>
      <c r="EHN59" s="974"/>
      <c r="EHO59" s="974"/>
      <c r="EHP59" s="974"/>
      <c r="EHQ59" s="974"/>
      <c r="EHR59" s="974"/>
      <c r="EHS59" s="974"/>
      <c r="EHT59" s="974"/>
      <c r="EHU59" s="974"/>
      <c r="EHV59" s="974"/>
      <c r="EHW59" s="974"/>
      <c r="EHX59" s="974"/>
      <c r="EHY59" s="974"/>
      <c r="EHZ59" s="974"/>
      <c r="EIA59" s="974"/>
      <c r="EIB59" s="974"/>
      <c r="EIC59" s="974"/>
      <c r="EID59" s="974"/>
      <c r="EIE59" s="974"/>
      <c r="EIF59" s="974"/>
      <c r="EIG59" s="974"/>
      <c r="EIH59" s="974"/>
      <c r="EII59" s="974"/>
      <c r="EIJ59" s="974"/>
      <c r="EIK59" s="974"/>
      <c r="EIL59" s="974"/>
      <c r="EIM59" s="974"/>
      <c r="EIN59" s="974"/>
      <c r="EIO59" s="974"/>
      <c r="EIP59" s="974"/>
      <c r="EIQ59" s="974"/>
      <c r="EIR59" s="974"/>
      <c r="EIS59" s="974"/>
      <c r="EIT59" s="974"/>
      <c r="EIU59" s="974"/>
      <c r="EIV59" s="974"/>
      <c r="EIW59" s="974"/>
      <c r="EIX59" s="974"/>
      <c r="EIY59" s="974"/>
      <c r="EIZ59" s="974"/>
      <c r="EJA59" s="974"/>
      <c r="EJB59" s="974"/>
      <c r="EJC59" s="974"/>
      <c r="EJD59" s="974"/>
      <c r="EJE59" s="974"/>
      <c r="EJF59" s="974"/>
      <c r="EJG59" s="974"/>
      <c r="EJH59" s="974"/>
      <c r="EJI59" s="974"/>
      <c r="EJJ59" s="974"/>
      <c r="EJK59" s="974"/>
      <c r="EJL59" s="974"/>
      <c r="EJM59" s="974"/>
      <c r="EJN59" s="974"/>
      <c r="EJO59" s="974"/>
      <c r="EJP59" s="974"/>
      <c r="EJQ59" s="974"/>
      <c r="EJR59" s="974"/>
      <c r="EJS59" s="974"/>
      <c r="EJT59" s="974"/>
      <c r="EJU59" s="974"/>
      <c r="EJV59" s="974"/>
      <c r="EJW59" s="974"/>
      <c r="EJX59" s="974"/>
      <c r="EJY59" s="974"/>
      <c r="EJZ59" s="974"/>
      <c r="EKA59" s="974"/>
      <c r="EKB59" s="974"/>
      <c r="EKC59" s="974"/>
      <c r="EKD59" s="974"/>
      <c r="EKE59" s="974"/>
      <c r="EKF59" s="974"/>
      <c r="EKG59" s="974"/>
      <c r="EKH59" s="974"/>
      <c r="EKI59" s="974"/>
      <c r="EKJ59" s="974"/>
      <c r="EKK59" s="974"/>
      <c r="EKL59" s="974"/>
      <c r="EKM59" s="974"/>
      <c r="EKN59" s="974"/>
      <c r="EKO59" s="974"/>
      <c r="EKP59" s="974"/>
      <c r="EKQ59" s="974"/>
      <c r="EKR59" s="974"/>
      <c r="EKS59" s="974"/>
      <c r="EKT59" s="974"/>
      <c r="EKU59" s="974"/>
      <c r="EKV59" s="974"/>
      <c r="EKW59" s="974"/>
      <c r="EKX59" s="974"/>
      <c r="EKY59" s="974"/>
      <c r="EKZ59" s="974"/>
      <c r="ELA59" s="974"/>
      <c r="ELB59" s="974"/>
      <c r="ELC59" s="974"/>
      <c r="ELD59" s="974"/>
      <c r="ELE59" s="974"/>
      <c r="ELF59" s="974"/>
      <c r="ELG59" s="974"/>
      <c r="ELH59" s="974"/>
      <c r="ELI59" s="974"/>
      <c r="ELJ59" s="974"/>
      <c r="ELK59" s="974"/>
      <c r="ELL59" s="974"/>
      <c r="ELM59" s="974"/>
      <c r="ELN59" s="974"/>
      <c r="ELO59" s="974"/>
      <c r="ELP59" s="974"/>
      <c r="ELQ59" s="974"/>
      <c r="ELR59" s="974"/>
      <c r="ELS59" s="974"/>
      <c r="ELT59" s="974"/>
      <c r="ELU59" s="974"/>
      <c r="ELV59" s="974"/>
      <c r="ELW59" s="974"/>
      <c r="ELX59" s="974"/>
      <c r="ELY59" s="974"/>
      <c r="ELZ59" s="974"/>
      <c r="EMA59" s="974"/>
      <c r="EMB59" s="974"/>
      <c r="EMC59" s="974"/>
      <c r="EMD59" s="974"/>
      <c r="EME59" s="974"/>
      <c r="EMF59" s="974"/>
      <c r="EMG59" s="974"/>
      <c r="EMH59" s="974"/>
      <c r="EMI59" s="974"/>
      <c r="EMJ59" s="974"/>
      <c r="EMK59" s="974"/>
      <c r="EML59" s="974"/>
      <c r="EMM59" s="974"/>
      <c r="EMN59" s="974"/>
      <c r="EMO59" s="974"/>
      <c r="EMP59" s="974"/>
      <c r="EMQ59" s="974"/>
      <c r="EMR59" s="974"/>
      <c r="EMS59" s="974"/>
      <c r="EMT59" s="974"/>
      <c r="EMU59" s="974"/>
      <c r="EMV59" s="974"/>
      <c r="EMW59" s="974"/>
      <c r="EMX59" s="974"/>
      <c r="EMY59" s="974"/>
      <c r="EMZ59" s="974"/>
      <c r="ENA59" s="974"/>
      <c r="ENB59" s="974"/>
      <c r="ENC59" s="974"/>
      <c r="END59" s="974"/>
      <c r="ENE59" s="974"/>
      <c r="ENF59" s="974"/>
      <c r="ENG59" s="974"/>
      <c r="ENH59" s="974"/>
      <c r="ENI59" s="974"/>
      <c r="ENJ59" s="974"/>
      <c r="ENK59" s="974"/>
      <c r="ENL59" s="974"/>
      <c r="ENM59" s="974"/>
      <c r="ENN59" s="974"/>
      <c r="ENO59" s="974"/>
      <c r="ENP59" s="974"/>
      <c r="ENQ59" s="974"/>
      <c r="ENR59" s="974"/>
      <c r="ENS59" s="974"/>
      <c r="ENT59" s="974"/>
      <c r="ENU59" s="974"/>
      <c r="ENV59" s="974"/>
      <c r="ENW59" s="974"/>
      <c r="ENX59" s="974"/>
      <c r="ENY59" s="974"/>
      <c r="ENZ59" s="974"/>
      <c r="EOA59" s="974"/>
      <c r="EOB59" s="974"/>
      <c r="EOC59" s="974"/>
      <c r="EOD59" s="974"/>
      <c r="EOE59" s="974"/>
      <c r="EOF59" s="974"/>
      <c r="EOG59" s="974"/>
      <c r="EOH59" s="974"/>
      <c r="EOI59" s="974"/>
      <c r="EOJ59" s="974"/>
      <c r="EOK59" s="974"/>
      <c r="EOL59" s="974"/>
      <c r="EOM59" s="974"/>
      <c r="EON59" s="974"/>
      <c r="EOO59" s="974"/>
      <c r="EOP59" s="974"/>
      <c r="EOQ59" s="974"/>
      <c r="EOR59" s="974"/>
      <c r="EOS59" s="974"/>
      <c r="EOT59" s="974"/>
      <c r="EOU59" s="974"/>
      <c r="EOV59" s="974"/>
      <c r="EOW59" s="974"/>
      <c r="EOX59" s="974"/>
      <c r="EOY59" s="974"/>
      <c r="EOZ59" s="974"/>
      <c r="EPA59" s="974"/>
      <c r="EPB59" s="974"/>
      <c r="EPC59" s="974"/>
      <c r="EPD59" s="974"/>
      <c r="EPE59" s="974"/>
      <c r="EPF59" s="974"/>
      <c r="EPG59" s="974"/>
      <c r="EPH59" s="974"/>
      <c r="EPI59" s="974"/>
      <c r="EPJ59" s="974"/>
      <c r="EPK59" s="974"/>
      <c r="EPL59" s="974"/>
      <c r="EPM59" s="974"/>
      <c r="EPN59" s="974"/>
      <c r="EPO59" s="974"/>
      <c r="EPP59" s="974"/>
      <c r="EPQ59" s="974"/>
      <c r="EPR59" s="974"/>
      <c r="EPS59" s="974"/>
      <c r="EPT59" s="974"/>
      <c r="EPU59" s="974"/>
      <c r="EPV59" s="974"/>
      <c r="EPW59" s="974"/>
      <c r="EPX59" s="974"/>
      <c r="EPY59" s="974"/>
      <c r="EPZ59" s="974"/>
      <c r="EQA59" s="974"/>
      <c r="EQB59" s="974"/>
      <c r="EQC59" s="974"/>
      <c r="EQD59" s="974"/>
      <c r="EQE59" s="974"/>
      <c r="EQF59" s="974"/>
      <c r="EQG59" s="974"/>
      <c r="EQH59" s="974"/>
      <c r="EQI59" s="974"/>
      <c r="EQJ59" s="974"/>
      <c r="EQK59" s="974"/>
      <c r="EQL59" s="974"/>
      <c r="EQM59" s="974"/>
      <c r="EQN59" s="974"/>
      <c r="EQO59" s="974"/>
      <c r="EQP59" s="974"/>
      <c r="EQQ59" s="974"/>
      <c r="EQR59" s="974"/>
      <c r="EQS59" s="974"/>
      <c r="EQT59" s="974"/>
      <c r="EQU59" s="974"/>
      <c r="EQV59" s="974"/>
      <c r="EQW59" s="974"/>
      <c r="EQX59" s="974"/>
      <c r="EQY59" s="974"/>
      <c r="EQZ59" s="974"/>
      <c r="ERA59" s="974"/>
      <c r="ERB59" s="974"/>
      <c r="ERC59" s="974"/>
      <c r="ERD59" s="974"/>
      <c r="ERE59" s="974"/>
      <c r="ERF59" s="974"/>
      <c r="ERG59" s="974"/>
      <c r="ERH59" s="974"/>
      <c r="ERI59" s="974"/>
      <c r="ERJ59" s="974"/>
      <c r="ERK59" s="974"/>
      <c r="ERL59" s="974"/>
      <c r="ERM59" s="974"/>
      <c r="ERN59" s="974"/>
      <c r="ERO59" s="974"/>
      <c r="ERP59" s="974"/>
      <c r="ERQ59" s="974"/>
      <c r="ERR59" s="974"/>
      <c r="ERS59" s="974"/>
      <c r="ERT59" s="974"/>
      <c r="ERU59" s="974"/>
      <c r="ERV59" s="974"/>
      <c r="ERW59" s="974"/>
      <c r="ERX59" s="974"/>
      <c r="ERY59" s="974"/>
      <c r="ERZ59" s="974"/>
      <c r="ESA59" s="974"/>
      <c r="ESB59" s="974"/>
      <c r="ESC59" s="974"/>
      <c r="ESD59" s="974"/>
      <c r="ESE59" s="974"/>
      <c r="ESF59" s="974"/>
      <c r="ESG59" s="974"/>
      <c r="ESH59" s="974"/>
      <c r="ESI59" s="974"/>
      <c r="ESJ59" s="974"/>
      <c r="ESK59" s="974"/>
      <c r="ESL59" s="974"/>
      <c r="ESM59" s="974"/>
      <c r="ESN59" s="974"/>
      <c r="ESO59" s="974"/>
      <c r="ESP59" s="974"/>
      <c r="ESQ59" s="974"/>
      <c r="ESR59" s="974"/>
      <c r="ESS59" s="974"/>
      <c r="EST59" s="974"/>
      <c r="ESU59" s="974"/>
      <c r="ESV59" s="974"/>
      <c r="ESW59" s="974"/>
      <c r="ESX59" s="974"/>
      <c r="ESY59" s="974"/>
      <c r="ESZ59" s="974"/>
      <c r="ETA59" s="974"/>
      <c r="ETB59" s="974"/>
      <c r="ETC59" s="974"/>
      <c r="ETD59" s="974"/>
      <c r="ETE59" s="974"/>
      <c r="ETF59" s="974"/>
      <c r="ETG59" s="974"/>
      <c r="ETH59" s="974"/>
      <c r="ETI59" s="974"/>
      <c r="ETJ59" s="974"/>
      <c r="ETK59" s="974"/>
      <c r="ETL59" s="974"/>
      <c r="ETM59" s="974"/>
      <c r="ETN59" s="974"/>
      <c r="ETO59" s="974"/>
      <c r="ETP59" s="974"/>
      <c r="ETQ59" s="974"/>
      <c r="ETR59" s="974"/>
      <c r="ETS59" s="974"/>
      <c r="ETT59" s="974"/>
      <c r="ETU59" s="974"/>
      <c r="ETV59" s="974"/>
      <c r="ETW59" s="974"/>
      <c r="ETX59" s="974"/>
      <c r="ETY59" s="974"/>
      <c r="ETZ59" s="974"/>
      <c r="EUA59" s="974"/>
      <c r="EUB59" s="974"/>
      <c r="EUC59" s="974"/>
      <c r="EUD59" s="974"/>
      <c r="EUE59" s="974"/>
      <c r="EUF59" s="974"/>
      <c r="EUG59" s="974"/>
      <c r="EUH59" s="974"/>
      <c r="EUI59" s="974"/>
      <c r="EUJ59" s="974"/>
      <c r="EUK59" s="974"/>
      <c r="EUL59" s="974"/>
      <c r="EUM59" s="974"/>
      <c r="EUN59" s="974"/>
      <c r="EUO59" s="974"/>
      <c r="EUP59" s="974"/>
      <c r="EUQ59" s="974"/>
      <c r="EUR59" s="974"/>
      <c r="EUS59" s="974"/>
      <c r="EUT59" s="974"/>
      <c r="EUU59" s="974"/>
      <c r="EUV59" s="974"/>
      <c r="EUW59" s="974"/>
      <c r="EUX59" s="974"/>
      <c r="EUY59" s="974"/>
      <c r="EUZ59" s="974"/>
      <c r="EVA59" s="974"/>
      <c r="EVB59" s="974"/>
      <c r="EVC59" s="974"/>
      <c r="EVD59" s="974"/>
      <c r="EVE59" s="974"/>
      <c r="EVF59" s="974"/>
      <c r="EVG59" s="974"/>
      <c r="EVH59" s="974"/>
      <c r="EVI59" s="974"/>
      <c r="EVJ59" s="974"/>
      <c r="EVK59" s="974"/>
      <c r="EVL59" s="974"/>
      <c r="EVM59" s="974"/>
      <c r="EVN59" s="974"/>
      <c r="EVO59" s="974"/>
      <c r="EVP59" s="974"/>
      <c r="EVQ59" s="974"/>
      <c r="EVR59" s="974"/>
      <c r="EVS59" s="974"/>
      <c r="EVT59" s="974"/>
      <c r="EVU59" s="974"/>
      <c r="EVV59" s="974"/>
      <c r="EVW59" s="974"/>
      <c r="EVX59" s="974"/>
      <c r="EVY59" s="974"/>
      <c r="EVZ59" s="974"/>
      <c r="EWA59" s="974"/>
      <c r="EWB59" s="974"/>
      <c r="EWC59" s="974"/>
      <c r="EWD59" s="974"/>
      <c r="EWE59" s="974"/>
      <c r="EWF59" s="974"/>
      <c r="EWG59" s="974"/>
      <c r="EWH59" s="974"/>
      <c r="EWI59" s="974"/>
      <c r="EWJ59" s="974"/>
      <c r="EWK59" s="974"/>
      <c r="EWL59" s="974"/>
      <c r="EWM59" s="974"/>
      <c r="EWN59" s="974"/>
      <c r="EWO59" s="974"/>
      <c r="EWP59" s="974"/>
      <c r="EWQ59" s="974"/>
      <c r="EWR59" s="974"/>
      <c r="EWS59" s="974"/>
      <c r="EWT59" s="974"/>
      <c r="EWU59" s="974"/>
      <c r="EWV59" s="974"/>
      <c r="EWW59" s="974"/>
      <c r="EWX59" s="974"/>
      <c r="EWY59" s="974"/>
      <c r="EWZ59" s="974"/>
      <c r="EXA59" s="974"/>
      <c r="EXB59" s="974"/>
      <c r="EXC59" s="974"/>
      <c r="EXD59" s="974"/>
      <c r="EXE59" s="974"/>
      <c r="EXF59" s="974"/>
      <c r="EXG59" s="974"/>
      <c r="EXH59" s="974"/>
      <c r="EXI59" s="974"/>
      <c r="EXJ59" s="974"/>
      <c r="EXK59" s="974"/>
      <c r="EXL59" s="974"/>
      <c r="EXM59" s="974"/>
      <c r="EXN59" s="974"/>
      <c r="EXO59" s="974"/>
      <c r="EXP59" s="974"/>
      <c r="EXQ59" s="974"/>
      <c r="EXR59" s="974"/>
      <c r="EXS59" s="974"/>
      <c r="EXT59" s="974"/>
      <c r="EXU59" s="974"/>
      <c r="EXV59" s="974"/>
      <c r="EXW59" s="974"/>
      <c r="EXX59" s="974"/>
      <c r="EXY59" s="974"/>
      <c r="EXZ59" s="974"/>
      <c r="EYA59" s="974"/>
      <c r="EYB59" s="974"/>
      <c r="EYC59" s="974"/>
      <c r="EYD59" s="974"/>
      <c r="EYE59" s="974"/>
      <c r="EYF59" s="974"/>
      <c r="EYG59" s="974"/>
      <c r="EYH59" s="974"/>
      <c r="EYI59" s="974"/>
      <c r="EYJ59" s="974"/>
      <c r="EYK59" s="974"/>
      <c r="EYL59" s="974"/>
      <c r="EYM59" s="974"/>
      <c r="EYN59" s="974"/>
      <c r="EYO59" s="974"/>
      <c r="EYP59" s="974"/>
      <c r="EYQ59" s="974"/>
      <c r="EYR59" s="974"/>
      <c r="EYS59" s="974"/>
      <c r="EYT59" s="974"/>
      <c r="EYU59" s="974"/>
      <c r="EYV59" s="974"/>
      <c r="EYW59" s="974"/>
      <c r="EYX59" s="974"/>
      <c r="EYY59" s="974"/>
      <c r="EYZ59" s="974"/>
      <c r="EZA59" s="974"/>
      <c r="EZB59" s="974"/>
      <c r="EZC59" s="974"/>
      <c r="EZD59" s="974"/>
      <c r="EZE59" s="974"/>
      <c r="EZF59" s="974"/>
      <c r="EZG59" s="974"/>
      <c r="EZH59" s="974"/>
      <c r="EZI59" s="974"/>
      <c r="EZJ59" s="974"/>
      <c r="EZK59" s="974"/>
      <c r="EZL59" s="974"/>
      <c r="EZM59" s="974"/>
      <c r="EZN59" s="974"/>
      <c r="EZO59" s="974"/>
      <c r="EZP59" s="974"/>
      <c r="EZQ59" s="974"/>
      <c r="EZR59" s="974"/>
      <c r="EZS59" s="974"/>
      <c r="EZT59" s="974"/>
      <c r="EZU59" s="974"/>
      <c r="EZV59" s="974"/>
      <c r="EZW59" s="974"/>
      <c r="EZX59" s="974"/>
      <c r="EZY59" s="974"/>
      <c r="EZZ59" s="974"/>
      <c r="FAA59" s="974"/>
      <c r="FAB59" s="974"/>
      <c r="FAC59" s="974"/>
      <c r="FAD59" s="974"/>
      <c r="FAE59" s="974"/>
      <c r="FAF59" s="974"/>
      <c r="FAG59" s="974"/>
      <c r="FAH59" s="974"/>
      <c r="FAI59" s="974"/>
      <c r="FAJ59" s="974"/>
      <c r="FAK59" s="974"/>
      <c r="FAL59" s="974"/>
      <c r="FAM59" s="974"/>
      <c r="FAN59" s="974"/>
      <c r="FAO59" s="974"/>
      <c r="FAP59" s="974"/>
      <c r="FAQ59" s="974"/>
      <c r="FAR59" s="974"/>
      <c r="FAS59" s="974"/>
      <c r="FAT59" s="974"/>
      <c r="FAU59" s="974"/>
      <c r="FAV59" s="974"/>
      <c r="FAW59" s="974"/>
      <c r="FAX59" s="974"/>
      <c r="FAY59" s="974"/>
      <c r="FAZ59" s="974"/>
      <c r="FBA59" s="974"/>
      <c r="FBB59" s="974"/>
      <c r="FBC59" s="974"/>
      <c r="FBD59" s="974"/>
      <c r="FBE59" s="974"/>
      <c r="FBF59" s="974"/>
      <c r="FBG59" s="974"/>
      <c r="FBH59" s="974"/>
      <c r="FBI59" s="974"/>
      <c r="FBJ59" s="974"/>
      <c r="FBK59" s="974"/>
      <c r="FBL59" s="974"/>
      <c r="FBM59" s="974"/>
      <c r="FBN59" s="974"/>
      <c r="FBO59" s="974"/>
      <c r="FBP59" s="974"/>
      <c r="FBQ59" s="974"/>
      <c r="FBR59" s="974"/>
      <c r="FBS59" s="974"/>
      <c r="FBT59" s="974"/>
      <c r="FBU59" s="974"/>
      <c r="FBV59" s="974"/>
      <c r="FBW59" s="974"/>
      <c r="FBX59" s="974"/>
      <c r="FBY59" s="974"/>
      <c r="FBZ59" s="974"/>
      <c r="FCA59" s="974"/>
      <c r="FCB59" s="974"/>
      <c r="FCC59" s="974"/>
      <c r="FCD59" s="974"/>
      <c r="FCE59" s="974"/>
      <c r="FCF59" s="974"/>
      <c r="FCG59" s="974"/>
      <c r="FCH59" s="974"/>
      <c r="FCI59" s="974"/>
      <c r="FCJ59" s="974"/>
      <c r="FCK59" s="974"/>
      <c r="FCL59" s="974"/>
      <c r="FCM59" s="974"/>
      <c r="FCN59" s="974"/>
      <c r="FCO59" s="974"/>
      <c r="FCP59" s="974"/>
      <c r="FCQ59" s="974"/>
      <c r="FCR59" s="974"/>
      <c r="FCS59" s="974"/>
      <c r="FCT59" s="974"/>
      <c r="FCU59" s="974"/>
      <c r="FCV59" s="974"/>
      <c r="FCW59" s="974"/>
      <c r="FCX59" s="974"/>
      <c r="FCY59" s="974"/>
      <c r="FCZ59" s="974"/>
      <c r="FDA59" s="974"/>
      <c r="FDB59" s="974"/>
      <c r="FDC59" s="974"/>
      <c r="FDD59" s="974"/>
      <c r="FDE59" s="974"/>
      <c r="FDF59" s="974"/>
      <c r="FDG59" s="974"/>
      <c r="FDH59" s="974"/>
      <c r="FDI59" s="974"/>
      <c r="FDJ59" s="974"/>
      <c r="FDK59" s="974"/>
      <c r="FDL59" s="974"/>
      <c r="FDM59" s="974"/>
      <c r="FDN59" s="974"/>
      <c r="FDO59" s="974"/>
      <c r="FDP59" s="974"/>
      <c r="FDQ59" s="974"/>
      <c r="FDR59" s="974"/>
      <c r="FDS59" s="974"/>
      <c r="FDT59" s="974"/>
      <c r="FDU59" s="974"/>
      <c r="FDV59" s="974"/>
      <c r="FDW59" s="974"/>
      <c r="FDX59" s="974"/>
      <c r="FDY59" s="974"/>
      <c r="FDZ59" s="974"/>
      <c r="FEA59" s="974"/>
      <c r="FEB59" s="974"/>
      <c r="FEC59" s="974"/>
      <c r="FED59" s="974"/>
      <c r="FEE59" s="974"/>
      <c r="FEF59" s="974"/>
      <c r="FEG59" s="974"/>
      <c r="FEH59" s="974"/>
      <c r="FEI59" s="974"/>
      <c r="FEJ59" s="974"/>
      <c r="FEK59" s="974"/>
      <c r="FEL59" s="974"/>
      <c r="FEM59" s="974"/>
      <c r="FEN59" s="974"/>
      <c r="FEO59" s="974"/>
      <c r="FEP59" s="974"/>
      <c r="FEQ59" s="974"/>
      <c r="FER59" s="974"/>
      <c r="FES59" s="974"/>
      <c r="FET59" s="974"/>
      <c r="FEU59" s="974"/>
      <c r="FEV59" s="974"/>
      <c r="FEW59" s="974"/>
      <c r="FEX59" s="974"/>
      <c r="FEY59" s="974"/>
      <c r="FEZ59" s="974"/>
      <c r="FFA59" s="974"/>
      <c r="FFB59" s="974"/>
      <c r="FFC59" s="974"/>
      <c r="FFD59" s="974"/>
      <c r="FFE59" s="974"/>
      <c r="FFF59" s="974"/>
      <c r="FFG59" s="974"/>
      <c r="FFH59" s="974"/>
      <c r="FFI59" s="974"/>
      <c r="FFJ59" s="974"/>
      <c r="FFK59" s="974"/>
      <c r="FFL59" s="974"/>
      <c r="FFM59" s="974"/>
      <c r="FFN59" s="974"/>
      <c r="FFO59" s="974"/>
      <c r="FFP59" s="974"/>
      <c r="FFQ59" s="974"/>
      <c r="FFR59" s="974"/>
      <c r="FFS59" s="974"/>
      <c r="FFT59" s="974"/>
      <c r="FFU59" s="974"/>
      <c r="FFV59" s="974"/>
      <c r="FFW59" s="974"/>
      <c r="FFX59" s="974"/>
      <c r="FFY59" s="974"/>
      <c r="FFZ59" s="974"/>
      <c r="FGA59" s="974"/>
      <c r="FGB59" s="974"/>
      <c r="FGC59" s="974"/>
      <c r="FGD59" s="974"/>
      <c r="FGE59" s="974"/>
      <c r="FGF59" s="974"/>
      <c r="FGG59" s="974"/>
      <c r="FGH59" s="974"/>
      <c r="FGI59" s="974"/>
      <c r="FGJ59" s="974"/>
      <c r="FGK59" s="974"/>
      <c r="FGL59" s="974"/>
      <c r="FGM59" s="974"/>
      <c r="FGN59" s="974"/>
      <c r="FGO59" s="974"/>
      <c r="FGP59" s="974"/>
      <c r="FGQ59" s="974"/>
      <c r="FGR59" s="974"/>
      <c r="FGS59" s="974"/>
      <c r="FGT59" s="974"/>
      <c r="FGU59" s="974"/>
      <c r="FGV59" s="974"/>
      <c r="FGW59" s="974"/>
      <c r="FGX59" s="974"/>
      <c r="FGY59" s="974"/>
      <c r="FGZ59" s="974"/>
      <c r="FHA59" s="974"/>
      <c r="FHB59" s="974"/>
      <c r="FHC59" s="974"/>
      <c r="FHD59" s="974"/>
      <c r="FHE59" s="974"/>
      <c r="FHF59" s="974"/>
      <c r="FHG59" s="974"/>
      <c r="FHH59" s="974"/>
      <c r="FHI59" s="974"/>
      <c r="FHJ59" s="974"/>
      <c r="FHK59" s="974"/>
      <c r="FHL59" s="974"/>
      <c r="FHM59" s="974"/>
      <c r="FHN59" s="974"/>
      <c r="FHO59" s="974"/>
      <c r="FHP59" s="974"/>
      <c r="FHQ59" s="974"/>
      <c r="FHR59" s="974"/>
      <c r="FHS59" s="974"/>
      <c r="FHT59" s="974"/>
      <c r="FHU59" s="974"/>
      <c r="FHV59" s="974"/>
      <c r="FHW59" s="974"/>
      <c r="FHX59" s="974"/>
      <c r="FHY59" s="974"/>
      <c r="FHZ59" s="974"/>
      <c r="FIA59" s="974"/>
      <c r="FIB59" s="974"/>
      <c r="FIC59" s="974"/>
      <c r="FID59" s="974"/>
      <c r="FIE59" s="974"/>
      <c r="FIF59" s="974"/>
      <c r="FIG59" s="974"/>
      <c r="FIH59" s="974"/>
      <c r="FII59" s="974"/>
      <c r="FIJ59" s="974"/>
      <c r="FIK59" s="974"/>
      <c r="FIL59" s="974"/>
      <c r="FIM59" s="974"/>
      <c r="FIN59" s="974"/>
      <c r="FIO59" s="974"/>
      <c r="FIP59" s="974"/>
      <c r="FIQ59" s="974"/>
      <c r="FIR59" s="974"/>
      <c r="FIS59" s="974"/>
      <c r="FIT59" s="974"/>
      <c r="FIU59" s="974"/>
      <c r="FIV59" s="974"/>
      <c r="FIW59" s="974"/>
      <c r="FIX59" s="974"/>
      <c r="FIY59" s="974"/>
      <c r="FIZ59" s="974"/>
      <c r="FJA59" s="974"/>
      <c r="FJB59" s="974"/>
      <c r="FJC59" s="974"/>
      <c r="FJD59" s="974"/>
      <c r="FJE59" s="974"/>
      <c r="FJF59" s="974"/>
      <c r="FJG59" s="974"/>
      <c r="FJH59" s="974"/>
      <c r="FJI59" s="974"/>
      <c r="FJJ59" s="974"/>
      <c r="FJK59" s="974"/>
      <c r="FJL59" s="974"/>
      <c r="FJM59" s="974"/>
      <c r="FJN59" s="974"/>
      <c r="FJO59" s="974"/>
      <c r="FJP59" s="974"/>
      <c r="FJQ59" s="974"/>
      <c r="FJR59" s="974"/>
      <c r="FJS59" s="974"/>
      <c r="FJT59" s="974"/>
      <c r="FJU59" s="974"/>
      <c r="FJV59" s="974"/>
      <c r="FJW59" s="974"/>
      <c r="FJX59" s="974"/>
      <c r="FJY59" s="974"/>
      <c r="FJZ59" s="974"/>
      <c r="FKA59" s="974"/>
      <c r="FKB59" s="974"/>
      <c r="FKC59" s="974"/>
      <c r="FKD59" s="974"/>
      <c r="FKE59" s="974"/>
      <c r="FKF59" s="974"/>
      <c r="FKG59" s="974"/>
      <c r="FKH59" s="974"/>
      <c r="FKI59" s="974"/>
      <c r="FKJ59" s="974"/>
      <c r="FKK59" s="974"/>
      <c r="FKL59" s="974"/>
      <c r="FKM59" s="974"/>
      <c r="FKN59" s="974"/>
      <c r="FKO59" s="974"/>
      <c r="FKP59" s="974"/>
      <c r="FKQ59" s="974"/>
      <c r="FKR59" s="974"/>
      <c r="FKS59" s="974"/>
      <c r="FKT59" s="974"/>
      <c r="FKU59" s="974"/>
      <c r="FKV59" s="974"/>
      <c r="FKW59" s="974"/>
      <c r="FKX59" s="974"/>
      <c r="FKY59" s="974"/>
      <c r="FKZ59" s="974"/>
      <c r="FLA59" s="974"/>
      <c r="FLB59" s="974"/>
      <c r="FLC59" s="974"/>
      <c r="FLD59" s="974"/>
      <c r="FLE59" s="974"/>
      <c r="FLF59" s="974"/>
      <c r="FLG59" s="974"/>
      <c r="FLH59" s="974"/>
      <c r="FLI59" s="974"/>
      <c r="FLJ59" s="974"/>
      <c r="FLK59" s="974"/>
      <c r="FLL59" s="974"/>
      <c r="FLM59" s="974"/>
      <c r="FLN59" s="974"/>
      <c r="FLO59" s="974"/>
      <c r="FLP59" s="974"/>
      <c r="FLQ59" s="974"/>
      <c r="FLR59" s="974"/>
      <c r="FLS59" s="974"/>
      <c r="FLT59" s="974"/>
      <c r="FLU59" s="974"/>
      <c r="FLV59" s="974"/>
      <c r="FLW59" s="974"/>
      <c r="FLX59" s="974"/>
      <c r="FLY59" s="974"/>
      <c r="FLZ59" s="974"/>
      <c r="FMA59" s="974"/>
      <c r="FMB59" s="974"/>
      <c r="FMC59" s="974"/>
      <c r="FMD59" s="974"/>
      <c r="FME59" s="974"/>
      <c r="FMF59" s="974"/>
      <c r="FMG59" s="974"/>
      <c r="FMH59" s="974"/>
      <c r="FMI59" s="974"/>
      <c r="FMJ59" s="974"/>
      <c r="FMK59" s="974"/>
      <c r="FML59" s="974"/>
      <c r="FMM59" s="974"/>
      <c r="FMN59" s="974"/>
      <c r="FMO59" s="974"/>
      <c r="FMP59" s="974"/>
      <c r="FMQ59" s="974"/>
      <c r="FMR59" s="974"/>
      <c r="FMS59" s="974"/>
      <c r="FMT59" s="974"/>
      <c r="FMU59" s="974"/>
      <c r="FMV59" s="974"/>
      <c r="FMW59" s="974"/>
      <c r="FMX59" s="974"/>
      <c r="FMY59" s="974"/>
      <c r="FMZ59" s="974"/>
      <c r="FNA59" s="974"/>
      <c r="FNB59" s="974"/>
      <c r="FNC59" s="974"/>
      <c r="FND59" s="974"/>
      <c r="FNE59" s="974"/>
      <c r="FNF59" s="974"/>
      <c r="FNG59" s="974"/>
      <c r="FNH59" s="974"/>
      <c r="FNI59" s="974"/>
      <c r="FNJ59" s="974"/>
      <c r="FNK59" s="974"/>
      <c r="FNL59" s="974"/>
      <c r="FNM59" s="974"/>
      <c r="FNN59" s="974"/>
      <c r="FNO59" s="974"/>
      <c r="FNP59" s="974"/>
      <c r="FNQ59" s="974"/>
      <c r="FNR59" s="974"/>
      <c r="FNS59" s="974"/>
      <c r="FNT59" s="974"/>
      <c r="FNU59" s="974"/>
      <c r="FNV59" s="974"/>
      <c r="FNW59" s="974"/>
      <c r="FNX59" s="974"/>
      <c r="FNY59" s="974"/>
      <c r="FNZ59" s="974"/>
      <c r="FOA59" s="974"/>
      <c r="FOB59" s="974"/>
      <c r="FOC59" s="974"/>
      <c r="FOD59" s="974"/>
      <c r="FOE59" s="974"/>
      <c r="FOF59" s="974"/>
      <c r="FOG59" s="974"/>
      <c r="FOH59" s="974"/>
      <c r="FOI59" s="974"/>
      <c r="FOJ59" s="974"/>
      <c r="FOK59" s="974"/>
      <c r="FOL59" s="974"/>
      <c r="FOM59" s="974"/>
      <c r="FON59" s="974"/>
      <c r="FOO59" s="974"/>
      <c r="FOP59" s="974"/>
      <c r="FOQ59" s="974"/>
      <c r="FOR59" s="974"/>
      <c r="FOS59" s="974"/>
      <c r="FOT59" s="974"/>
      <c r="FOU59" s="974"/>
      <c r="FOV59" s="974"/>
      <c r="FOW59" s="974"/>
      <c r="FOX59" s="974"/>
      <c r="FOY59" s="974"/>
      <c r="FOZ59" s="974"/>
      <c r="FPA59" s="974"/>
      <c r="FPB59" s="974"/>
      <c r="FPC59" s="974"/>
      <c r="FPD59" s="974"/>
      <c r="FPE59" s="974"/>
      <c r="FPF59" s="974"/>
      <c r="FPG59" s="974"/>
      <c r="FPH59" s="974"/>
      <c r="FPI59" s="974"/>
      <c r="FPJ59" s="974"/>
      <c r="FPK59" s="974"/>
      <c r="FPL59" s="974"/>
      <c r="FPM59" s="974"/>
      <c r="FPN59" s="974"/>
      <c r="FPO59" s="974"/>
      <c r="FPP59" s="974"/>
      <c r="FPQ59" s="974"/>
      <c r="FPR59" s="974"/>
      <c r="FPS59" s="974"/>
      <c r="FPT59" s="974"/>
      <c r="FPU59" s="974"/>
      <c r="FPV59" s="974"/>
      <c r="FPW59" s="974"/>
      <c r="FPX59" s="974"/>
      <c r="FPY59" s="974"/>
      <c r="FPZ59" s="974"/>
      <c r="FQA59" s="974"/>
      <c r="FQB59" s="974"/>
      <c r="FQC59" s="974"/>
      <c r="FQD59" s="974"/>
      <c r="FQE59" s="974"/>
      <c r="FQF59" s="974"/>
      <c r="FQG59" s="974"/>
      <c r="FQH59" s="974"/>
      <c r="FQI59" s="974"/>
      <c r="FQJ59" s="974"/>
      <c r="FQK59" s="974"/>
      <c r="FQL59" s="974"/>
      <c r="FQM59" s="974"/>
      <c r="FQN59" s="974"/>
      <c r="FQO59" s="974"/>
      <c r="FQP59" s="974"/>
      <c r="FQQ59" s="974"/>
      <c r="FQR59" s="974"/>
      <c r="FQS59" s="974"/>
      <c r="FQT59" s="974"/>
      <c r="FQU59" s="974"/>
      <c r="FQV59" s="974"/>
      <c r="FQW59" s="974"/>
      <c r="FQX59" s="974"/>
      <c r="FQY59" s="974"/>
      <c r="FQZ59" s="974"/>
      <c r="FRA59" s="974"/>
      <c r="FRB59" s="974"/>
      <c r="FRC59" s="974"/>
      <c r="FRD59" s="974"/>
      <c r="FRE59" s="974"/>
      <c r="FRF59" s="974"/>
      <c r="FRG59" s="974"/>
      <c r="FRH59" s="974"/>
      <c r="FRI59" s="974"/>
      <c r="FRJ59" s="974"/>
      <c r="FRK59" s="974"/>
      <c r="FRL59" s="974"/>
      <c r="FRM59" s="974"/>
      <c r="FRN59" s="974"/>
      <c r="FRO59" s="974"/>
      <c r="FRP59" s="974"/>
      <c r="FRQ59" s="974"/>
      <c r="FRR59" s="974"/>
      <c r="FRS59" s="974"/>
      <c r="FRT59" s="974"/>
      <c r="FRU59" s="974"/>
      <c r="FRV59" s="974"/>
      <c r="FRW59" s="974"/>
      <c r="FRX59" s="974"/>
      <c r="FRY59" s="974"/>
      <c r="FRZ59" s="974"/>
      <c r="FSA59" s="974"/>
      <c r="FSB59" s="974"/>
      <c r="FSC59" s="974"/>
      <c r="FSD59" s="974"/>
      <c r="FSE59" s="974"/>
      <c r="FSF59" s="974"/>
      <c r="FSG59" s="974"/>
      <c r="FSH59" s="974"/>
      <c r="FSI59" s="974"/>
      <c r="FSJ59" s="974"/>
      <c r="FSK59" s="974"/>
      <c r="FSL59" s="974"/>
      <c r="FSM59" s="974"/>
      <c r="FSN59" s="974"/>
      <c r="FSO59" s="974"/>
      <c r="FSP59" s="974"/>
      <c r="FSQ59" s="974"/>
      <c r="FSR59" s="974"/>
      <c r="FSS59" s="974"/>
      <c r="FST59" s="974"/>
      <c r="FSU59" s="974"/>
      <c r="FSV59" s="974"/>
      <c r="FSW59" s="974"/>
      <c r="FSX59" s="974"/>
      <c r="FSY59" s="974"/>
      <c r="FSZ59" s="974"/>
      <c r="FTA59" s="974"/>
      <c r="FTB59" s="974"/>
      <c r="FTC59" s="974"/>
      <c r="FTD59" s="974"/>
      <c r="FTE59" s="974"/>
      <c r="FTF59" s="974"/>
      <c r="FTG59" s="974"/>
      <c r="FTH59" s="974"/>
      <c r="FTI59" s="974"/>
      <c r="FTJ59" s="974"/>
      <c r="FTK59" s="974"/>
      <c r="FTL59" s="974"/>
      <c r="FTM59" s="974"/>
      <c r="FTN59" s="974"/>
      <c r="FTO59" s="974"/>
      <c r="FTP59" s="974"/>
      <c r="FTQ59" s="974"/>
      <c r="FTR59" s="974"/>
      <c r="FTS59" s="974"/>
      <c r="FTT59" s="974"/>
      <c r="FTU59" s="974"/>
      <c r="FTV59" s="974"/>
      <c r="FTW59" s="974"/>
      <c r="FTX59" s="974"/>
      <c r="FTY59" s="974"/>
      <c r="FTZ59" s="974"/>
      <c r="FUA59" s="974"/>
      <c r="FUB59" s="974"/>
      <c r="FUC59" s="974"/>
      <c r="FUD59" s="974"/>
      <c r="FUE59" s="974"/>
      <c r="FUF59" s="974"/>
      <c r="FUG59" s="974"/>
      <c r="FUH59" s="974"/>
      <c r="FUI59" s="974"/>
      <c r="FUJ59" s="974"/>
      <c r="FUK59" s="974"/>
      <c r="FUL59" s="974"/>
      <c r="FUM59" s="974"/>
      <c r="FUN59" s="974"/>
      <c r="FUO59" s="974"/>
      <c r="FUP59" s="974"/>
      <c r="FUQ59" s="974"/>
      <c r="FUR59" s="974"/>
      <c r="FUS59" s="974"/>
      <c r="FUT59" s="974"/>
      <c r="FUU59" s="974"/>
      <c r="FUV59" s="974"/>
      <c r="FUW59" s="974"/>
      <c r="FUX59" s="974"/>
      <c r="FUY59" s="974"/>
      <c r="FUZ59" s="974"/>
      <c r="FVA59" s="974"/>
      <c r="FVB59" s="974"/>
      <c r="FVC59" s="974"/>
      <c r="FVD59" s="974"/>
      <c r="FVE59" s="974"/>
      <c r="FVF59" s="974"/>
      <c r="FVG59" s="974"/>
      <c r="FVH59" s="974"/>
      <c r="FVI59" s="974"/>
      <c r="FVJ59" s="974"/>
      <c r="FVK59" s="974"/>
      <c r="FVL59" s="974"/>
      <c r="FVM59" s="974"/>
      <c r="FVN59" s="974"/>
      <c r="FVO59" s="974"/>
      <c r="FVP59" s="974"/>
      <c r="FVQ59" s="974"/>
      <c r="FVR59" s="974"/>
      <c r="FVS59" s="974"/>
      <c r="FVT59" s="974"/>
      <c r="FVU59" s="974"/>
      <c r="FVV59" s="974"/>
      <c r="FVW59" s="974"/>
      <c r="FVX59" s="974"/>
      <c r="FVY59" s="974"/>
      <c r="FVZ59" s="974"/>
      <c r="FWA59" s="974"/>
      <c r="FWB59" s="974"/>
      <c r="FWC59" s="974"/>
      <c r="FWD59" s="974"/>
      <c r="FWE59" s="974"/>
      <c r="FWF59" s="974"/>
      <c r="FWG59" s="974"/>
      <c r="FWH59" s="974"/>
      <c r="FWI59" s="974"/>
      <c r="FWJ59" s="974"/>
      <c r="FWK59" s="974"/>
      <c r="FWL59" s="974"/>
      <c r="FWM59" s="974"/>
      <c r="FWN59" s="974"/>
      <c r="FWO59" s="974"/>
      <c r="FWP59" s="974"/>
      <c r="FWQ59" s="974"/>
      <c r="FWR59" s="974"/>
      <c r="FWS59" s="974"/>
      <c r="FWT59" s="974"/>
      <c r="FWU59" s="974"/>
      <c r="FWV59" s="974"/>
      <c r="FWW59" s="974"/>
      <c r="FWX59" s="974"/>
      <c r="FWY59" s="974"/>
      <c r="FWZ59" s="974"/>
      <c r="FXA59" s="974"/>
      <c r="FXB59" s="974"/>
      <c r="FXC59" s="974"/>
      <c r="FXD59" s="974"/>
      <c r="FXE59" s="974"/>
      <c r="FXF59" s="974"/>
      <c r="FXG59" s="974"/>
      <c r="FXH59" s="974"/>
      <c r="FXI59" s="974"/>
      <c r="FXJ59" s="974"/>
      <c r="FXK59" s="974"/>
      <c r="FXL59" s="974"/>
      <c r="FXM59" s="974"/>
      <c r="FXN59" s="974"/>
      <c r="FXO59" s="974"/>
      <c r="FXP59" s="974"/>
      <c r="FXQ59" s="974"/>
      <c r="FXR59" s="974"/>
      <c r="FXS59" s="974"/>
      <c r="FXT59" s="974"/>
      <c r="FXU59" s="974"/>
      <c r="FXV59" s="974"/>
      <c r="FXW59" s="974"/>
      <c r="FXX59" s="974"/>
      <c r="FXY59" s="974"/>
      <c r="FXZ59" s="974"/>
      <c r="FYA59" s="974"/>
      <c r="FYB59" s="974"/>
      <c r="FYC59" s="974"/>
      <c r="FYD59" s="974"/>
      <c r="FYE59" s="974"/>
      <c r="FYF59" s="974"/>
      <c r="FYG59" s="974"/>
      <c r="FYH59" s="974"/>
      <c r="FYI59" s="974"/>
      <c r="FYJ59" s="974"/>
      <c r="FYK59" s="974"/>
      <c r="FYL59" s="974"/>
      <c r="FYM59" s="974"/>
      <c r="FYN59" s="974"/>
      <c r="FYO59" s="974"/>
      <c r="FYP59" s="974"/>
      <c r="FYQ59" s="974"/>
      <c r="FYR59" s="974"/>
      <c r="FYS59" s="974"/>
      <c r="FYT59" s="974"/>
      <c r="FYU59" s="974"/>
      <c r="FYV59" s="974"/>
      <c r="FYW59" s="974"/>
      <c r="FYX59" s="974"/>
      <c r="FYY59" s="974"/>
      <c r="FYZ59" s="974"/>
      <c r="FZA59" s="974"/>
      <c r="FZB59" s="974"/>
      <c r="FZC59" s="974"/>
      <c r="FZD59" s="974"/>
      <c r="FZE59" s="974"/>
      <c r="FZF59" s="974"/>
      <c r="FZG59" s="974"/>
      <c r="FZH59" s="974"/>
      <c r="FZI59" s="974"/>
      <c r="FZJ59" s="974"/>
      <c r="FZK59" s="974"/>
      <c r="FZL59" s="974"/>
      <c r="FZM59" s="974"/>
      <c r="FZN59" s="974"/>
      <c r="FZO59" s="974"/>
      <c r="FZP59" s="974"/>
      <c r="FZQ59" s="974"/>
      <c r="FZR59" s="974"/>
      <c r="FZS59" s="974"/>
      <c r="FZT59" s="974"/>
      <c r="FZU59" s="974"/>
      <c r="FZV59" s="974"/>
      <c r="FZW59" s="974"/>
      <c r="FZX59" s="974"/>
      <c r="FZY59" s="974"/>
      <c r="FZZ59" s="974"/>
      <c r="GAA59" s="974"/>
      <c r="GAB59" s="974"/>
      <c r="GAC59" s="974"/>
      <c r="GAD59" s="974"/>
      <c r="GAE59" s="974"/>
      <c r="GAF59" s="974"/>
      <c r="GAG59" s="974"/>
      <c r="GAH59" s="974"/>
      <c r="GAI59" s="974"/>
      <c r="GAJ59" s="974"/>
      <c r="GAK59" s="974"/>
      <c r="GAL59" s="974"/>
      <c r="GAM59" s="974"/>
      <c r="GAN59" s="974"/>
      <c r="GAO59" s="974"/>
      <c r="GAP59" s="974"/>
      <c r="GAQ59" s="974"/>
      <c r="GAR59" s="974"/>
      <c r="GAS59" s="974"/>
      <c r="GAT59" s="974"/>
      <c r="GAU59" s="974"/>
      <c r="GAV59" s="974"/>
      <c r="GAW59" s="974"/>
      <c r="GAX59" s="974"/>
      <c r="GAY59" s="974"/>
      <c r="GAZ59" s="974"/>
      <c r="GBA59" s="974"/>
      <c r="GBB59" s="974"/>
      <c r="GBC59" s="974"/>
      <c r="GBD59" s="974"/>
      <c r="GBE59" s="974"/>
      <c r="GBF59" s="974"/>
      <c r="GBG59" s="974"/>
      <c r="GBH59" s="974"/>
      <c r="GBI59" s="974"/>
      <c r="GBJ59" s="974"/>
      <c r="GBK59" s="974"/>
      <c r="GBL59" s="974"/>
      <c r="GBM59" s="974"/>
      <c r="GBN59" s="974"/>
      <c r="GBO59" s="974"/>
      <c r="GBP59" s="974"/>
      <c r="GBQ59" s="974"/>
      <c r="GBR59" s="974"/>
      <c r="GBS59" s="974"/>
      <c r="GBT59" s="974"/>
      <c r="GBU59" s="974"/>
      <c r="GBV59" s="974"/>
      <c r="GBW59" s="974"/>
      <c r="GBX59" s="974"/>
      <c r="GBY59" s="974"/>
      <c r="GBZ59" s="974"/>
      <c r="GCA59" s="974"/>
      <c r="GCB59" s="974"/>
      <c r="GCC59" s="974"/>
      <c r="GCD59" s="974"/>
      <c r="GCE59" s="974"/>
      <c r="GCF59" s="974"/>
      <c r="GCG59" s="974"/>
      <c r="GCH59" s="974"/>
      <c r="GCI59" s="974"/>
      <c r="GCJ59" s="974"/>
      <c r="GCK59" s="974"/>
      <c r="GCL59" s="974"/>
      <c r="GCM59" s="974"/>
      <c r="GCN59" s="974"/>
      <c r="GCO59" s="974"/>
      <c r="GCP59" s="974"/>
      <c r="GCQ59" s="974"/>
      <c r="GCR59" s="974"/>
      <c r="GCS59" s="974"/>
      <c r="GCT59" s="974"/>
      <c r="GCU59" s="974"/>
      <c r="GCV59" s="974"/>
      <c r="GCW59" s="974"/>
      <c r="GCX59" s="974"/>
      <c r="GCY59" s="974"/>
      <c r="GCZ59" s="974"/>
      <c r="GDA59" s="974"/>
      <c r="GDB59" s="974"/>
      <c r="GDC59" s="974"/>
      <c r="GDD59" s="974"/>
      <c r="GDE59" s="974"/>
      <c r="GDF59" s="974"/>
      <c r="GDG59" s="974"/>
      <c r="GDH59" s="974"/>
      <c r="GDI59" s="974"/>
      <c r="GDJ59" s="974"/>
      <c r="GDK59" s="974"/>
      <c r="GDL59" s="974"/>
      <c r="GDM59" s="974"/>
      <c r="GDN59" s="974"/>
      <c r="GDO59" s="974"/>
      <c r="GDP59" s="974"/>
      <c r="GDQ59" s="974"/>
      <c r="GDR59" s="974"/>
      <c r="GDS59" s="974"/>
      <c r="GDT59" s="974"/>
      <c r="GDU59" s="974"/>
      <c r="GDV59" s="974"/>
      <c r="GDW59" s="974"/>
      <c r="GDX59" s="974"/>
      <c r="GDY59" s="974"/>
      <c r="GDZ59" s="974"/>
      <c r="GEA59" s="974"/>
      <c r="GEB59" s="974"/>
      <c r="GEC59" s="974"/>
      <c r="GED59" s="974"/>
      <c r="GEE59" s="974"/>
      <c r="GEF59" s="974"/>
      <c r="GEG59" s="974"/>
      <c r="GEH59" s="974"/>
      <c r="GEI59" s="974"/>
      <c r="GEJ59" s="974"/>
      <c r="GEK59" s="974"/>
      <c r="GEL59" s="974"/>
      <c r="GEM59" s="974"/>
      <c r="GEN59" s="974"/>
      <c r="GEO59" s="974"/>
      <c r="GEP59" s="974"/>
      <c r="GEQ59" s="974"/>
      <c r="GER59" s="974"/>
      <c r="GES59" s="974"/>
      <c r="GET59" s="974"/>
      <c r="GEU59" s="974"/>
      <c r="GEV59" s="974"/>
      <c r="GEW59" s="974"/>
      <c r="GEX59" s="974"/>
      <c r="GEY59" s="974"/>
      <c r="GEZ59" s="974"/>
      <c r="GFA59" s="974"/>
      <c r="GFB59" s="974"/>
      <c r="GFC59" s="974"/>
      <c r="GFD59" s="974"/>
      <c r="GFE59" s="974"/>
      <c r="GFF59" s="974"/>
      <c r="GFG59" s="974"/>
      <c r="GFH59" s="974"/>
      <c r="GFI59" s="974"/>
      <c r="GFJ59" s="974"/>
      <c r="GFK59" s="974"/>
      <c r="GFL59" s="974"/>
      <c r="GFM59" s="974"/>
      <c r="GFN59" s="974"/>
      <c r="GFO59" s="974"/>
      <c r="GFP59" s="974"/>
      <c r="GFQ59" s="974"/>
      <c r="GFR59" s="974"/>
      <c r="GFS59" s="974"/>
      <c r="GFT59" s="974"/>
      <c r="GFU59" s="974"/>
      <c r="GFV59" s="974"/>
      <c r="GFW59" s="974"/>
      <c r="GFX59" s="974"/>
      <c r="GFY59" s="974"/>
      <c r="GFZ59" s="974"/>
      <c r="GGA59" s="974"/>
      <c r="GGB59" s="974"/>
      <c r="GGC59" s="974"/>
      <c r="GGD59" s="974"/>
      <c r="GGE59" s="974"/>
      <c r="GGF59" s="974"/>
      <c r="GGG59" s="974"/>
      <c r="GGH59" s="974"/>
      <c r="GGI59" s="974"/>
      <c r="GGJ59" s="974"/>
      <c r="GGK59" s="974"/>
      <c r="GGL59" s="974"/>
      <c r="GGM59" s="974"/>
      <c r="GGN59" s="974"/>
      <c r="GGO59" s="974"/>
      <c r="GGP59" s="974"/>
      <c r="GGQ59" s="974"/>
      <c r="GGR59" s="974"/>
      <c r="GGS59" s="974"/>
      <c r="GGT59" s="974"/>
      <c r="GGU59" s="974"/>
      <c r="GGV59" s="974"/>
      <c r="GGW59" s="974"/>
      <c r="GGX59" s="974"/>
      <c r="GGY59" s="974"/>
      <c r="GGZ59" s="974"/>
      <c r="GHA59" s="974"/>
      <c r="GHB59" s="974"/>
      <c r="GHC59" s="974"/>
      <c r="GHD59" s="974"/>
      <c r="GHE59" s="974"/>
      <c r="GHF59" s="974"/>
      <c r="GHG59" s="974"/>
      <c r="GHH59" s="974"/>
      <c r="GHI59" s="974"/>
      <c r="GHJ59" s="974"/>
      <c r="GHK59" s="974"/>
      <c r="GHL59" s="974"/>
      <c r="GHM59" s="974"/>
      <c r="GHN59" s="974"/>
      <c r="GHO59" s="974"/>
      <c r="GHP59" s="974"/>
      <c r="GHQ59" s="974"/>
      <c r="GHR59" s="974"/>
      <c r="GHS59" s="974"/>
      <c r="GHT59" s="974"/>
      <c r="GHU59" s="974"/>
      <c r="GHV59" s="974"/>
      <c r="GHW59" s="974"/>
      <c r="GHX59" s="974"/>
      <c r="GHY59" s="974"/>
      <c r="GHZ59" s="974"/>
      <c r="GIA59" s="974"/>
      <c r="GIB59" s="974"/>
      <c r="GIC59" s="974"/>
      <c r="GID59" s="974"/>
      <c r="GIE59" s="974"/>
      <c r="GIF59" s="974"/>
      <c r="GIG59" s="974"/>
      <c r="GIH59" s="974"/>
      <c r="GII59" s="974"/>
      <c r="GIJ59" s="974"/>
      <c r="GIK59" s="974"/>
      <c r="GIL59" s="974"/>
      <c r="GIM59" s="974"/>
      <c r="GIN59" s="974"/>
      <c r="GIO59" s="974"/>
      <c r="GIP59" s="974"/>
      <c r="GIQ59" s="974"/>
      <c r="GIR59" s="974"/>
      <c r="GIS59" s="974"/>
      <c r="GIT59" s="974"/>
      <c r="GIU59" s="974"/>
      <c r="GIV59" s="974"/>
      <c r="GIW59" s="974"/>
      <c r="GIX59" s="974"/>
      <c r="GIY59" s="974"/>
      <c r="GIZ59" s="974"/>
      <c r="GJA59" s="974"/>
      <c r="GJB59" s="974"/>
      <c r="GJC59" s="974"/>
      <c r="GJD59" s="974"/>
      <c r="GJE59" s="974"/>
      <c r="GJF59" s="974"/>
      <c r="GJG59" s="974"/>
      <c r="GJH59" s="974"/>
      <c r="GJI59" s="974"/>
      <c r="GJJ59" s="974"/>
      <c r="GJK59" s="974"/>
      <c r="GJL59" s="974"/>
      <c r="GJM59" s="974"/>
      <c r="GJN59" s="974"/>
      <c r="GJO59" s="974"/>
      <c r="GJP59" s="974"/>
      <c r="GJQ59" s="974"/>
      <c r="GJR59" s="974"/>
      <c r="GJS59" s="974"/>
      <c r="GJT59" s="974"/>
      <c r="GJU59" s="974"/>
      <c r="GJV59" s="974"/>
      <c r="GJW59" s="974"/>
      <c r="GJX59" s="974"/>
      <c r="GJY59" s="974"/>
      <c r="GJZ59" s="974"/>
      <c r="GKA59" s="974"/>
      <c r="GKB59" s="974"/>
      <c r="GKC59" s="974"/>
      <c r="GKD59" s="974"/>
      <c r="GKE59" s="974"/>
      <c r="GKF59" s="974"/>
      <c r="GKG59" s="974"/>
      <c r="GKH59" s="974"/>
      <c r="GKI59" s="974"/>
      <c r="GKJ59" s="974"/>
      <c r="GKK59" s="974"/>
      <c r="GKL59" s="974"/>
      <c r="GKM59" s="974"/>
      <c r="GKN59" s="974"/>
      <c r="GKO59" s="974"/>
      <c r="GKP59" s="974"/>
      <c r="GKQ59" s="974"/>
      <c r="GKR59" s="974"/>
      <c r="GKS59" s="974"/>
      <c r="GKT59" s="974"/>
      <c r="GKU59" s="974"/>
      <c r="GKV59" s="974"/>
      <c r="GKW59" s="974"/>
      <c r="GKX59" s="974"/>
      <c r="GKY59" s="974"/>
      <c r="GKZ59" s="974"/>
      <c r="GLA59" s="974"/>
      <c r="GLB59" s="974"/>
      <c r="GLC59" s="974"/>
      <c r="GLD59" s="974"/>
      <c r="GLE59" s="974"/>
      <c r="GLF59" s="974"/>
      <c r="GLG59" s="974"/>
      <c r="GLH59" s="974"/>
      <c r="GLI59" s="974"/>
      <c r="GLJ59" s="974"/>
      <c r="GLK59" s="974"/>
      <c r="GLL59" s="974"/>
      <c r="GLM59" s="974"/>
      <c r="GLN59" s="974"/>
      <c r="GLO59" s="974"/>
      <c r="GLP59" s="974"/>
      <c r="GLQ59" s="974"/>
      <c r="GLR59" s="974"/>
      <c r="GLS59" s="974"/>
      <c r="GLT59" s="974"/>
      <c r="GLU59" s="974"/>
      <c r="GLV59" s="974"/>
      <c r="GLW59" s="974"/>
      <c r="GLX59" s="974"/>
      <c r="GLY59" s="974"/>
      <c r="GLZ59" s="974"/>
      <c r="GMA59" s="974"/>
      <c r="GMB59" s="974"/>
      <c r="GMC59" s="974"/>
      <c r="GMD59" s="974"/>
      <c r="GME59" s="974"/>
      <c r="GMF59" s="974"/>
      <c r="GMG59" s="974"/>
      <c r="GMH59" s="974"/>
      <c r="GMI59" s="974"/>
      <c r="GMJ59" s="974"/>
      <c r="GMK59" s="974"/>
      <c r="GML59" s="974"/>
      <c r="GMM59" s="974"/>
      <c r="GMN59" s="974"/>
      <c r="GMO59" s="974"/>
      <c r="GMP59" s="974"/>
      <c r="GMQ59" s="974"/>
      <c r="GMR59" s="974"/>
      <c r="GMS59" s="974"/>
      <c r="GMT59" s="974"/>
      <c r="GMU59" s="974"/>
      <c r="GMV59" s="974"/>
      <c r="GMW59" s="974"/>
      <c r="GMX59" s="974"/>
      <c r="GMY59" s="974"/>
      <c r="GMZ59" s="974"/>
      <c r="GNA59" s="974"/>
      <c r="GNB59" s="974"/>
      <c r="GNC59" s="974"/>
      <c r="GND59" s="974"/>
      <c r="GNE59" s="974"/>
      <c r="GNF59" s="974"/>
      <c r="GNG59" s="974"/>
      <c r="GNH59" s="974"/>
      <c r="GNI59" s="974"/>
      <c r="GNJ59" s="974"/>
      <c r="GNK59" s="974"/>
      <c r="GNL59" s="974"/>
      <c r="GNM59" s="974"/>
      <c r="GNN59" s="974"/>
      <c r="GNO59" s="974"/>
      <c r="GNP59" s="974"/>
      <c r="GNQ59" s="974"/>
      <c r="GNR59" s="974"/>
      <c r="GNS59" s="974"/>
      <c r="GNT59" s="974"/>
      <c r="GNU59" s="974"/>
      <c r="GNV59" s="974"/>
      <c r="GNW59" s="974"/>
      <c r="GNX59" s="974"/>
      <c r="GNY59" s="974"/>
      <c r="GNZ59" s="974"/>
      <c r="GOA59" s="974"/>
      <c r="GOB59" s="974"/>
      <c r="GOC59" s="974"/>
      <c r="GOD59" s="974"/>
      <c r="GOE59" s="974"/>
      <c r="GOF59" s="974"/>
      <c r="GOG59" s="974"/>
      <c r="GOH59" s="974"/>
      <c r="GOI59" s="974"/>
      <c r="GOJ59" s="974"/>
      <c r="GOK59" s="974"/>
      <c r="GOL59" s="974"/>
      <c r="GOM59" s="974"/>
      <c r="GON59" s="974"/>
      <c r="GOO59" s="974"/>
      <c r="GOP59" s="974"/>
      <c r="GOQ59" s="974"/>
      <c r="GOR59" s="974"/>
      <c r="GOS59" s="974"/>
      <c r="GOT59" s="974"/>
      <c r="GOU59" s="974"/>
      <c r="GOV59" s="974"/>
      <c r="GOW59" s="974"/>
      <c r="GOX59" s="974"/>
      <c r="GOY59" s="974"/>
      <c r="GOZ59" s="974"/>
      <c r="GPA59" s="974"/>
      <c r="GPB59" s="974"/>
      <c r="GPC59" s="974"/>
      <c r="GPD59" s="974"/>
      <c r="GPE59" s="974"/>
      <c r="GPF59" s="974"/>
      <c r="GPG59" s="974"/>
      <c r="GPH59" s="974"/>
      <c r="GPI59" s="974"/>
      <c r="GPJ59" s="974"/>
      <c r="GPK59" s="974"/>
      <c r="GPL59" s="974"/>
      <c r="GPM59" s="974"/>
      <c r="GPN59" s="974"/>
      <c r="GPO59" s="974"/>
      <c r="GPP59" s="974"/>
      <c r="GPQ59" s="974"/>
      <c r="GPR59" s="974"/>
      <c r="GPS59" s="974"/>
      <c r="GPT59" s="974"/>
      <c r="GPU59" s="974"/>
      <c r="GPV59" s="974"/>
      <c r="GPW59" s="974"/>
      <c r="GPX59" s="974"/>
      <c r="GPY59" s="974"/>
      <c r="GPZ59" s="974"/>
      <c r="GQA59" s="974"/>
      <c r="GQB59" s="974"/>
      <c r="GQC59" s="974"/>
      <c r="GQD59" s="974"/>
      <c r="GQE59" s="974"/>
      <c r="GQF59" s="974"/>
      <c r="GQG59" s="974"/>
      <c r="GQH59" s="974"/>
      <c r="GQI59" s="974"/>
      <c r="GQJ59" s="974"/>
      <c r="GQK59" s="974"/>
      <c r="GQL59" s="974"/>
      <c r="GQM59" s="974"/>
      <c r="GQN59" s="974"/>
      <c r="GQO59" s="974"/>
      <c r="GQP59" s="974"/>
      <c r="GQQ59" s="974"/>
      <c r="GQR59" s="974"/>
      <c r="GQS59" s="974"/>
      <c r="GQT59" s="974"/>
      <c r="GQU59" s="974"/>
      <c r="GQV59" s="974"/>
      <c r="GQW59" s="974"/>
      <c r="GQX59" s="974"/>
      <c r="GQY59" s="974"/>
      <c r="GQZ59" s="974"/>
      <c r="GRA59" s="974"/>
      <c r="GRB59" s="974"/>
      <c r="GRC59" s="974"/>
      <c r="GRD59" s="974"/>
      <c r="GRE59" s="974"/>
      <c r="GRF59" s="974"/>
      <c r="GRG59" s="974"/>
      <c r="GRH59" s="974"/>
      <c r="GRI59" s="974"/>
      <c r="GRJ59" s="974"/>
      <c r="GRK59" s="974"/>
      <c r="GRL59" s="974"/>
      <c r="GRM59" s="974"/>
      <c r="GRN59" s="974"/>
      <c r="GRO59" s="974"/>
      <c r="GRP59" s="974"/>
      <c r="GRQ59" s="974"/>
      <c r="GRR59" s="974"/>
      <c r="GRS59" s="974"/>
      <c r="GRT59" s="974"/>
      <c r="GRU59" s="974"/>
      <c r="GRV59" s="974"/>
      <c r="GRW59" s="974"/>
      <c r="GRX59" s="974"/>
      <c r="GRY59" s="974"/>
      <c r="GRZ59" s="974"/>
      <c r="GSA59" s="974"/>
      <c r="GSB59" s="974"/>
      <c r="GSC59" s="974"/>
      <c r="GSD59" s="974"/>
      <c r="GSE59" s="974"/>
      <c r="GSF59" s="974"/>
      <c r="GSG59" s="974"/>
      <c r="GSH59" s="974"/>
      <c r="GSI59" s="974"/>
      <c r="GSJ59" s="974"/>
      <c r="GSK59" s="974"/>
      <c r="GSL59" s="974"/>
      <c r="GSM59" s="974"/>
      <c r="GSN59" s="974"/>
      <c r="GSO59" s="974"/>
      <c r="GSP59" s="974"/>
      <c r="GSQ59" s="974"/>
      <c r="GSR59" s="974"/>
      <c r="GSS59" s="974"/>
      <c r="GST59" s="974"/>
      <c r="GSU59" s="974"/>
      <c r="GSV59" s="974"/>
      <c r="GSW59" s="974"/>
      <c r="GSX59" s="974"/>
      <c r="GSY59" s="974"/>
      <c r="GSZ59" s="974"/>
      <c r="GTA59" s="974"/>
      <c r="GTB59" s="974"/>
      <c r="GTC59" s="974"/>
      <c r="GTD59" s="974"/>
      <c r="GTE59" s="974"/>
      <c r="GTF59" s="974"/>
      <c r="GTG59" s="974"/>
      <c r="GTH59" s="974"/>
      <c r="GTI59" s="974"/>
      <c r="GTJ59" s="974"/>
      <c r="GTK59" s="974"/>
      <c r="GTL59" s="974"/>
      <c r="GTM59" s="974"/>
      <c r="GTN59" s="974"/>
      <c r="GTO59" s="974"/>
      <c r="GTP59" s="974"/>
      <c r="GTQ59" s="974"/>
      <c r="GTR59" s="974"/>
      <c r="GTS59" s="974"/>
      <c r="GTT59" s="974"/>
      <c r="GTU59" s="974"/>
      <c r="GTV59" s="974"/>
      <c r="GTW59" s="974"/>
      <c r="GTX59" s="974"/>
      <c r="GTY59" s="974"/>
      <c r="GTZ59" s="974"/>
      <c r="GUA59" s="974"/>
      <c r="GUB59" s="974"/>
      <c r="GUC59" s="974"/>
      <c r="GUD59" s="974"/>
      <c r="GUE59" s="974"/>
      <c r="GUF59" s="974"/>
      <c r="GUG59" s="974"/>
      <c r="GUH59" s="974"/>
      <c r="GUI59" s="974"/>
      <c r="GUJ59" s="974"/>
      <c r="GUK59" s="974"/>
      <c r="GUL59" s="974"/>
      <c r="GUM59" s="974"/>
      <c r="GUN59" s="974"/>
      <c r="GUO59" s="974"/>
      <c r="GUP59" s="974"/>
      <c r="GUQ59" s="974"/>
      <c r="GUR59" s="974"/>
      <c r="GUS59" s="974"/>
      <c r="GUT59" s="974"/>
      <c r="GUU59" s="974"/>
      <c r="GUV59" s="974"/>
      <c r="GUW59" s="974"/>
      <c r="GUX59" s="974"/>
      <c r="GUY59" s="974"/>
      <c r="GUZ59" s="974"/>
      <c r="GVA59" s="974"/>
      <c r="GVB59" s="974"/>
      <c r="GVC59" s="974"/>
      <c r="GVD59" s="974"/>
      <c r="GVE59" s="974"/>
      <c r="GVF59" s="974"/>
      <c r="GVG59" s="974"/>
      <c r="GVH59" s="974"/>
      <c r="GVI59" s="974"/>
      <c r="GVJ59" s="974"/>
      <c r="GVK59" s="974"/>
      <c r="GVL59" s="974"/>
      <c r="GVM59" s="974"/>
      <c r="GVN59" s="974"/>
      <c r="GVO59" s="974"/>
      <c r="GVP59" s="974"/>
      <c r="GVQ59" s="974"/>
      <c r="GVR59" s="974"/>
      <c r="GVS59" s="974"/>
      <c r="GVT59" s="974"/>
      <c r="GVU59" s="974"/>
      <c r="GVV59" s="974"/>
      <c r="GVW59" s="974"/>
      <c r="GVX59" s="974"/>
      <c r="GVY59" s="974"/>
      <c r="GVZ59" s="974"/>
      <c r="GWA59" s="974"/>
      <c r="GWB59" s="974"/>
      <c r="GWC59" s="974"/>
      <c r="GWD59" s="974"/>
      <c r="GWE59" s="974"/>
      <c r="GWF59" s="974"/>
      <c r="GWG59" s="974"/>
      <c r="GWH59" s="974"/>
      <c r="GWI59" s="974"/>
      <c r="GWJ59" s="974"/>
      <c r="GWK59" s="974"/>
      <c r="GWL59" s="974"/>
      <c r="GWM59" s="974"/>
      <c r="GWN59" s="974"/>
      <c r="GWO59" s="974"/>
      <c r="GWP59" s="974"/>
      <c r="GWQ59" s="974"/>
      <c r="GWR59" s="974"/>
      <c r="GWS59" s="974"/>
      <c r="GWT59" s="974"/>
      <c r="GWU59" s="974"/>
      <c r="GWV59" s="974"/>
      <c r="GWW59" s="974"/>
      <c r="GWX59" s="974"/>
      <c r="GWY59" s="974"/>
      <c r="GWZ59" s="974"/>
      <c r="GXA59" s="974"/>
      <c r="GXB59" s="974"/>
      <c r="GXC59" s="974"/>
      <c r="GXD59" s="974"/>
      <c r="GXE59" s="974"/>
      <c r="GXF59" s="974"/>
      <c r="GXG59" s="974"/>
      <c r="GXH59" s="974"/>
      <c r="GXI59" s="974"/>
      <c r="GXJ59" s="974"/>
      <c r="GXK59" s="974"/>
      <c r="GXL59" s="974"/>
      <c r="GXM59" s="974"/>
      <c r="GXN59" s="974"/>
      <c r="GXO59" s="974"/>
      <c r="GXP59" s="974"/>
      <c r="GXQ59" s="974"/>
      <c r="GXR59" s="974"/>
      <c r="GXS59" s="974"/>
      <c r="GXT59" s="974"/>
      <c r="GXU59" s="974"/>
      <c r="GXV59" s="974"/>
      <c r="GXW59" s="974"/>
      <c r="GXX59" s="974"/>
      <c r="GXY59" s="974"/>
      <c r="GXZ59" s="974"/>
      <c r="GYA59" s="974"/>
      <c r="GYB59" s="974"/>
      <c r="GYC59" s="974"/>
      <c r="GYD59" s="974"/>
      <c r="GYE59" s="974"/>
      <c r="GYF59" s="974"/>
      <c r="GYG59" s="974"/>
      <c r="GYH59" s="974"/>
      <c r="GYI59" s="974"/>
      <c r="GYJ59" s="974"/>
      <c r="GYK59" s="974"/>
      <c r="GYL59" s="974"/>
      <c r="GYM59" s="974"/>
      <c r="GYN59" s="974"/>
      <c r="GYO59" s="974"/>
      <c r="GYP59" s="974"/>
      <c r="GYQ59" s="974"/>
      <c r="GYR59" s="974"/>
      <c r="GYS59" s="974"/>
      <c r="GYT59" s="974"/>
      <c r="GYU59" s="974"/>
      <c r="GYV59" s="974"/>
      <c r="GYW59" s="974"/>
      <c r="GYX59" s="974"/>
      <c r="GYY59" s="974"/>
      <c r="GYZ59" s="974"/>
      <c r="GZA59" s="974"/>
      <c r="GZB59" s="974"/>
      <c r="GZC59" s="974"/>
      <c r="GZD59" s="974"/>
      <c r="GZE59" s="974"/>
      <c r="GZF59" s="974"/>
      <c r="GZG59" s="974"/>
      <c r="GZH59" s="974"/>
      <c r="GZI59" s="974"/>
      <c r="GZJ59" s="974"/>
      <c r="GZK59" s="974"/>
      <c r="GZL59" s="974"/>
      <c r="GZM59" s="974"/>
      <c r="GZN59" s="974"/>
      <c r="GZO59" s="974"/>
      <c r="GZP59" s="974"/>
      <c r="GZQ59" s="974"/>
      <c r="GZR59" s="974"/>
      <c r="GZS59" s="974"/>
      <c r="GZT59" s="974"/>
      <c r="GZU59" s="974"/>
      <c r="GZV59" s="974"/>
      <c r="GZW59" s="974"/>
      <c r="GZX59" s="974"/>
      <c r="GZY59" s="974"/>
      <c r="GZZ59" s="974"/>
      <c r="HAA59" s="974"/>
      <c r="HAB59" s="974"/>
      <c r="HAC59" s="974"/>
      <c r="HAD59" s="974"/>
      <c r="HAE59" s="974"/>
      <c r="HAF59" s="974"/>
      <c r="HAG59" s="974"/>
      <c r="HAH59" s="974"/>
      <c r="HAI59" s="974"/>
      <c r="HAJ59" s="974"/>
      <c r="HAK59" s="974"/>
      <c r="HAL59" s="974"/>
      <c r="HAM59" s="974"/>
      <c r="HAN59" s="974"/>
      <c r="HAO59" s="974"/>
      <c r="HAP59" s="974"/>
      <c r="HAQ59" s="974"/>
      <c r="HAR59" s="974"/>
      <c r="HAS59" s="974"/>
      <c r="HAT59" s="974"/>
      <c r="HAU59" s="974"/>
      <c r="HAV59" s="974"/>
      <c r="HAW59" s="974"/>
      <c r="HAX59" s="974"/>
      <c r="HAY59" s="974"/>
      <c r="HAZ59" s="974"/>
      <c r="HBA59" s="974"/>
      <c r="HBB59" s="974"/>
      <c r="HBC59" s="974"/>
      <c r="HBD59" s="974"/>
      <c r="HBE59" s="974"/>
      <c r="HBF59" s="974"/>
      <c r="HBG59" s="974"/>
      <c r="HBH59" s="974"/>
      <c r="HBI59" s="974"/>
      <c r="HBJ59" s="974"/>
      <c r="HBK59" s="974"/>
      <c r="HBL59" s="974"/>
      <c r="HBM59" s="974"/>
      <c r="HBN59" s="974"/>
      <c r="HBO59" s="974"/>
      <c r="HBP59" s="974"/>
      <c r="HBQ59" s="974"/>
      <c r="HBR59" s="974"/>
      <c r="HBS59" s="974"/>
      <c r="HBT59" s="974"/>
      <c r="HBU59" s="974"/>
      <c r="HBV59" s="974"/>
      <c r="HBW59" s="974"/>
      <c r="HBX59" s="974"/>
      <c r="HBY59" s="974"/>
      <c r="HBZ59" s="974"/>
      <c r="HCA59" s="974"/>
      <c r="HCB59" s="974"/>
      <c r="HCC59" s="974"/>
      <c r="HCD59" s="974"/>
      <c r="HCE59" s="974"/>
      <c r="HCF59" s="974"/>
      <c r="HCG59" s="974"/>
      <c r="HCH59" s="974"/>
      <c r="HCI59" s="974"/>
      <c r="HCJ59" s="974"/>
      <c r="HCK59" s="974"/>
      <c r="HCL59" s="974"/>
      <c r="HCM59" s="974"/>
      <c r="HCN59" s="974"/>
      <c r="HCO59" s="974"/>
      <c r="HCP59" s="974"/>
      <c r="HCQ59" s="974"/>
      <c r="HCR59" s="974"/>
      <c r="HCS59" s="974"/>
      <c r="HCT59" s="974"/>
      <c r="HCU59" s="974"/>
      <c r="HCV59" s="974"/>
      <c r="HCW59" s="974"/>
      <c r="HCX59" s="974"/>
      <c r="HCY59" s="974"/>
      <c r="HCZ59" s="974"/>
      <c r="HDA59" s="974"/>
      <c r="HDB59" s="974"/>
      <c r="HDC59" s="974"/>
      <c r="HDD59" s="974"/>
      <c r="HDE59" s="974"/>
      <c r="HDF59" s="974"/>
      <c r="HDG59" s="974"/>
      <c r="HDH59" s="974"/>
      <c r="HDI59" s="974"/>
      <c r="HDJ59" s="974"/>
      <c r="HDK59" s="974"/>
      <c r="HDL59" s="974"/>
      <c r="HDM59" s="974"/>
      <c r="HDN59" s="974"/>
      <c r="HDO59" s="974"/>
      <c r="HDP59" s="974"/>
      <c r="HDQ59" s="974"/>
      <c r="HDR59" s="974"/>
      <c r="HDS59" s="974"/>
      <c r="HDT59" s="974"/>
      <c r="HDU59" s="974"/>
      <c r="HDV59" s="974"/>
      <c r="HDW59" s="974"/>
      <c r="HDX59" s="974"/>
      <c r="HDY59" s="974"/>
      <c r="HDZ59" s="974"/>
      <c r="HEA59" s="974"/>
      <c r="HEB59" s="974"/>
      <c r="HEC59" s="974"/>
      <c r="HED59" s="974"/>
      <c r="HEE59" s="974"/>
      <c r="HEF59" s="974"/>
      <c r="HEG59" s="974"/>
      <c r="HEH59" s="974"/>
      <c r="HEI59" s="974"/>
      <c r="HEJ59" s="974"/>
      <c r="HEK59" s="974"/>
      <c r="HEL59" s="974"/>
      <c r="HEM59" s="974"/>
      <c r="HEN59" s="974"/>
      <c r="HEO59" s="974"/>
      <c r="HEP59" s="974"/>
      <c r="HEQ59" s="974"/>
      <c r="HER59" s="974"/>
      <c r="HES59" s="974"/>
      <c r="HET59" s="974"/>
      <c r="HEU59" s="974"/>
      <c r="HEV59" s="974"/>
      <c r="HEW59" s="974"/>
      <c r="HEX59" s="974"/>
      <c r="HEY59" s="974"/>
      <c r="HEZ59" s="974"/>
      <c r="HFA59" s="974"/>
      <c r="HFB59" s="974"/>
      <c r="HFC59" s="974"/>
      <c r="HFD59" s="974"/>
      <c r="HFE59" s="974"/>
      <c r="HFF59" s="974"/>
      <c r="HFG59" s="974"/>
      <c r="HFH59" s="974"/>
      <c r="HFI59" s="974"/>
      <c r="HFJ59" s="974"/>
      <c r="HFK59" s="974"/>
      <c r="HFL59" s="974"/>
      <c r="HFM59" s="974"/>
      <c r="HFN59" s="974"/>
      <c r="HFO59" s="974"/>
      <c r="HFP59" s="974"/>
      <c r="HFQ59" s="974"/>
      <c r="HFR59" s="974"/>
      <c r="HFS59" s="974"/>
      <c r="HFT59" s="974"/>
      <c r="HFU59" s="974"/>
      <c r="HFV59" s="974"/>
      <c r="HFW59" s="974"/>
      <c r="HFX59" s="974"/>
      <c r="HFY59" s="974"/>
      <c r="HFZ59" s="974"/>
      <c r="HGA59" s="974"/>
      <c r="HGB59" s="974"/>
      <c r="HGC59" s="974"/>
      <c r="HGD59" s="974"/>
      <c r="HGE59" s="974"/>
      <c r="HGF59" s="974"/>
      <c r="HGG59" s="974"/>
      <c r="HGH59" s="974"/>
      <c r="HGI59" s="974"/>
      <c r="HGJ59" s="974"/>
      <c r="HGK59" s="974"/>
      <c r="HGL59" s="974"/>
      <c r="HGM59" s="974"/>
      <c r="HGN59" s="974"/>
      <c r="HGO59" s="974"/>
      <c r="HGP59" s="974"/>
      <c r="HGQ59" s="974"/>
      <c r="HGR59" s="974"/>
      <c r="HGS59" s="974"/>
      <c r="HGT59" s="974"/>
      <c r="HGU59" s="974"/>
      <c r="HGV59" s="974"/>
      <c r="HGW59" s="974"/>
      <c r="HGX59" s="974"/>
      <c r="HGY59" s="974"/>
      <c r="HGZ59" s="974"/>
      <c r="HHA59" s="974"/>
      <c r="HHB59" s="974"/>
      <c r="HHC59" s="974"/>
      <c r="HHD59" s="974"/>
      <c r="HHE59" s="974"/>
      <c r="HHF59" s="974"/>
      <c r="HHG59" s="974"/>
      <c r="HHH59" s="974"/>
      <c r="HHI59" s="974"/>
      <c r="HHJ59" s="974"/>
      <c r="HHK59" s="974"/>
      <c r="HHL59" s="974"/>
      <c r="HHM59" s="974"/>
      <c r="HHN59" s="974"/>
      <c r="HHO59" s="974"/>
      <c r="HHP59" s="974"/>
      <c r="HHQ59" s="974"/>
      <c r="HHR59" s="974"/>
      <c r="HHS59" s="974"/>
      <c r="HHT59" s="974"/>
      <c r="HHU59" s="974"/>
      <c r="HHV59" s="974"/>
      <c r="HHW59" s="974"/>
      <c r="HHX59" s="974"/>
      <c r="HHY59" s="974"/>
      <c r="HHZ59" s="974"/>
      <c r="HIA59" s="974"/>
      <c r="HIB59" s="974"/>
      <c r="HIC59" s="974"/>
      <c r="HID59" s="974"/>
      <c r="HIE59" s="974"/>
      <c r="HIF59" s="974"/>
      <c r="HIG59" s="974"/>
      <c r="HIH59" s="974"/>
      <c r="HII59" s="974"/>
      <c r="HIJ59" s="974"/>
      <c r="HIK59" s="974"/>
      <c r="HIL59" s="974"/>
      <c r="HIM59" s="974"/>
      <c r="HIN59" s="974"/>
      <c r="HIO59" s="974"/>
      <c r="HIP59" s="974"/>
      <c r="HIQ59" s="974"/>
      <c r="HIR59" s="974"/>
      <c r="HIS59" s="974"/>
      <c r="HIT59" s="974"/>
      <c r="HIU59" s="974"/>
      <c r="HIV59" s="974"/>
      <c r="HIW59" s="974"/>
      <c r="HIX59" s="974"/>
      <c r="HIY59" s="974"/>
      <c r="HIZ59" s="974"/>
      <c r="HJA59" s="974"/>
      <c r="HJB59" s="974"/>
      <c r="HJC59" s="974"/>
      <c r="HJD59" s="974"/>
      <c r="HJE59" s="974"/>
      <c r="HJF59" s="974"/>
      <c r="HJG59" s="974"/>
      <c r="HJH59" s="974"/>
      <c r="HJI59" s="974"/>
      <c r="HJJ59" s="974"/>
      <c r="HJK59" s="974"/>
      <c r="HJL59" s="974"/>
      <c r="HJM59" s="974"/>
      <c r="HJN59" s="974"/>
      <c r="HJO59" s="974"/>
      <c r="HJP59" s="974"/>
      <c r="HJQ59" s="974"/>
      <c r="HJR59" s="974"/>
      <c r="HJS59" s="974"/>
      <c r="HJT59" s="974"/>
      <c r="HJU59" s="974"/>
      <c r="HJV59" s="974"/>
      <c r="HJW59" s="974"/>
      <c r="HJX59" s="974"/>
      <c r="HJY59" s="974"/>
      <c r="HJZ59" s="974"/>
      <c r="HKA59" s="974"/>
      <c r="HKB59" s="974"/>
      <c r="HKC59" s="974"/>
      <c r="HKD59" s="974"/>
      <c r="HKE59" s="974"/>
      <c r="HKF59" s="974"/>
      <c r="HKG59" s="974"/>
      <c r="HKH59" s="974"/>
      <c r="HKI59" s="974"/>
      <c r="HKJ59" s="974"/>
      <c r="HKK59" s="974"/>
      <c r="HKL59" s="974"/>
      <c r="HKM59" s="974"/>
      <c r="HKN59" s="974"/>
      <c r="HKO59" s="974"/>
      <c r="HKP59" s="974"/>
      <c r="HKQ59" s="974"/>
      <c r="HKR59" s="974"/>
      <c r="HKS59" s="974"/>
      <c r="HKT59" s="974"/>
      <c r="HKU59" s="974"/>
      <c r="HKV59" s="974"/>
      <c r="HKW59" s="974"/>
      <c r="HKX59" s="974"/>
      <c r="HKY59" s="974"/>
      <c r="HKZ59" s="974"/>
      <c r="HLA59" s="974"/>
      <c r="HLB59" s="974"/>
      <c r="HLC59" s="974"/>
      <c r="HLD59" s="974"/>
      <c r="HLE59" s="974"/>
      <c r="HLF59" s="974"/>
      <c r="HLG59" s="974"/>
      <c r="HLH59" s="974"/>
      <c r="HLI59" s="974"/>
      <c r="HLJ59" s="974"/>
      <c r="HLK59" s="974"/>
      <c r="HLL59" s="974"/>
      <c r="HLM59" s="974"/>
      <c r="HLN59" s="974"/>
      <c r="HLO59" s="974"/>
      <c r="HLP59" s="974"/>
      <c r="HLQ59" s="974"/>
      <c r="HLR59" s="974"/>
      <c r="HLS59" s="974"/>
      <c r="HLT59" s="974"/>
      <c r="HLU59" s="974"/>
      <c r="HLV59" s="974"/>
      <c r="HLW59" s="974"/>
      <c r="HLX59" s="974"/>
      <c r="HLY59" s="974"/>
      <c r="HLZ59" s="974"/>
      <c r="HMA59" s="974"/>
      <c r="HMB59" s="974"/>
      <c r="HMC59" s="974"/>
      <c r="HMD59" s="974"/>
      <c r="HME59" s="974"/>
      <c r="HMF59" s="974"/>
      <c r="HMG59" s="974"/>
      <c r="HMH59" s="974"/>
      <c r="HMI59" s="974"/>
      <c r="HMJ59" s="974"/>
      <c r="HMK59" s="974"/>
      <c r="HML59" s="974"/>
      <c r="HMM59" s="974"/>
      <c r="HMN59" s="974"/>
      <c r="HMO59" s="974"/>
      <c r="HMP59" s="974"/>
      <c r="HMQ59" s="974"/>
      <c r="HMR59" s="974"/>
      <c r="HMS59" s="974"/>
      <c r="HMT59" s="974"/>
      <c r="HMU59" s="974"/>
      <c r="HMV59" s="974"/>
      <c r="HMW59" s="974"/>
      <c r="HMX59" s="974"/>
      <c r="HMY59" s="974"/>
      <c r="HMZ59" s="974"/>
      <c r="HNA59" s="974"/>
      <c r="HNB59" s="974"/>
      <c r="HNC59" s="974"/>
      <c r="HND59" s="974"/>
      <c r="HNE59" s="974"/>
      <c r="HNF59" s="974"/>
      <c r="HNG59" s="974"/>
      <c r="HNH59" s="974"/>
      <c r="HNI59" s="974"/>
      <c r="HNJ59" s="974"/>
      <c r="HNK59" s="974"/>
      <c r="HNL59" s="974"/>
      <c r="HNM59" s="974"/>
      <c r="HNN59" s="974"/>
      <c r="HNO59" s="974"/>
      <c r="HNP59" s="974"/>
      <c r="HNQ59" s="974"/>
      <c r="HNR59" s="974"/>
      <c r="HNS59" s="974"/>
      <c r="HNT59" s="974"/>
      <c r="HNU59" s="974"/>
      <c r="HNV59" s="974"/>
      <c r="HNW59" s="974"/>
      <c r="HNX59" s="974"/>
      <c r="HNY59" s="974"/>
      <c r="HNZ59" s="974"/>
      <c r="HOA59" s="974"/>
      <c r="HOB59" s="974"/>
      <c r="HOC59" s="974"/>
      <c r="HOD59" s="974"/>
      <c r="HOE59" s="974"/>
      <c r="HOF59" s="974"/>
      <c r="HOG59" s="974"/>
      <c r="HOH59" s="974"/>
      <c r="HOI59" s="974"/>
      <c r="HOJ59" s="974"/>
      <c r="HOK59" s="974"/>
      <c r="HOL59" s="974"/>
      <c r="HOM59" s="974"/>
      <c r="HON59" s="974"/>
      <c r="HOO59" s="974"/>
      <c r="HOP59" s="974"/>
      <c r="HOQ59" s="974"/>
      <c r="HOR59" s="974"/>
      <c r="HOS59" s="974"/>
      <c r="HOT59" s="974"/>
      <c r="HOU59" s="974"/>
      <c r="HOV59" s="974"/>
      <c r="HOW59" s="974"/>
      <c r="HOX59" s="974"/>
      <c r="HOY59" s="974"/>
      <c r="HOZ59" s="974"/>
      <c r="HPA59" s="974"/>
      <c r="HPB59" s="974"/>
      <c r="HPC59" s="974"/>
      <c r="HPD59" s="974"/>
      <c r="HPE59" s="974"/>
      <c r="HPF59" s="974"/>
      <c r="HPG59" s="974"/>
      <c r="HPH59" s="974"/>
      <c r="HPI59" s="974"/>
      <c r="HPJ59" s="974"/>
      <c r="HPK59" s="974"/>
      <c r="HPL59" s="974"/>
      <c r="HPM59" s="974"/>
      <c r="HPN59" s="974"/>
      <c r="HPO59" s="974"/>
      <c r="HPP59" s="974"/>
      <c r="HPQ59" s="974"/>
      <c r="HPR59" s="974"/>
      <c r="HPS59" s="974"/>
      <c r="HPT59" s="974"/>
      <c r="HPU59" s="974"/>
      <c r="HPV59" s="974"/>
      <c r="HPW59" s="974"/>
      <c r="HPX59" s="974"/>
      <c r="HPY59" s="974"/>
      <c r="HPZ59" s="974"/>
      <c r="HQA59" s="974"/>
      <c r="HQB59" s="974"/>
      <c r="HQC59" s="974"/>
      <c r="HQD59" s="974"/>
      <c r="HQE59" s="974"/>
      <c r="HQF59" s="974"/>
      <c r="HQG59" s="974"/>
      <c r="HQH59" s="974"/>
      <c r="HQI59" s="974"/>
      <c r="HQJ59" s="974"/>
      <c r="HQK59" s="974"/>
      <c r="HQL59" s="974"/>
      <c r="HQM59" s="974"/>
      <c r="HQN59" s="974"/>
      <c r="HQO59" s="974"/>
      <c r="HQP59" s="974"/>
      <c r="HQQ59" s="974"/>
      <c r="HQR59" s="974"/>
      <c r="HQS59" s="974"/>
      <c r="HQT59" s="974"/>
      <c r="HQU59" s="974"/>
      <c r="HQV59" s="974"/>
      <c r="HQW59" s="974"/>
      <c r="HQX59" s="974"/>
      <c r="HQY59" s="974"/>
      <c r="HQZ59" s="974"/>
      <c r="HRA59" s="974"/>
      <c r="HRB59" s="974"/>
      <c r="HRC59" s="974"/>
      <c r="HRD59" s="974"/>
      <c r="HRE59" s="974"/>
      <c r="HRF59" s="974"/>
      <c r="HRG59" s="974"/>
      <c r="HRH59" s="974"/>
      <c r="HRI59" s="974"/>
      <c r="HRJ59" s="974"/>
      <c r="HRK59" s="974"/>
      <c r="HRL59" s="974"/>
      <c r="HRM59" s="974"/>
      <c r="HRN59" s="974"/>
      <c r="HRO59" s="974"/>
      <c r="HRP59" s="974"/>
      <c r="HRQ59" s="974"/>
      <c r="HRR59" s="974"/>
      <c r="HRS59" s="974"/>
      <c r="HRT59" s="974"/>
      <c r="HRU59" s="974"/>
      <c r="HRV59" s="974"/>
      <c r="HRW59" s="974"/>
      <c r="HRX59" s="974"/>
      <c r="HRY59" s="974"/>
      <c r="HRZ59" s="974"/>
      <c r="HSA59" s="974"/>
      <c r="HSB59" s="974"/>
      <c r="HSC59" s="974"/>
      <c r="HSD59" s="974"/>
      <c r="HSE59" s="974"/>
      <c r="HSF59" s="974"/>
      <c r="HSG59" s="974"/>
      <c r="HSH59" s="974"/>
      <c r="HSI59" s="974"/>
      <c r="HSJ59" s="974"/>
      <c r="HSK59" s="974"/>
      <c r="HSL59" s="974"/>
      <c r="HSM59" s="974"/>
      <c r="HSN59" s="974"/>
      <c r="HSO59" s="974"/>
      <c r="HSP59" s="974"/>
      <c r="HSQ59" s="974"/>
      <c r="HSR59" s="974"/>
      <c r="HSS59" s="974"/>
      <c r="HST59" s="974"/>
      <c r="HSU59" s="974"/>
      <c r="HSV59" s="974"/>
      <c r="HSW59" s="974"/>
      <c r="HSX59" s="974"/>
      <c r="HSY59" s="974"/>
      <c r="HSZ59" s="974"/>
      <c r="HTA59" s="974"/>
      <c r="HTB59" s="974"/>
      <c r="HTC59" s="974"/>
      <c r="HTD59" s="974"/>
      <c r="HTE59" s="974"/>
      <c r="HTF59" s="974"/>
      <c r="HTG59" s="974"/>
      <c r="HTH59" s="974"/>
      <c r="HTI59" s="974"/>
      <c r="HTJ59" s="974"/>
      <c r="HTK59" s="974"/>
      <c r="HTL59" s="974"/>
      <c r="HTM59" s="974"/>
      <c r="HTN59" s="974"/>
      <c r="HTO59" s="974"/>
      <c r="HTP59" s="974"/>
      <c r="HTQ59" s="974"/>
      <c r="HTR59" s="974"/>
      <c r="HTS59" s="974"/>
      <c r="HTT59" s="974"/>
      <c r="HTU59" s="974"/>
      <c r="HTV59" s="974"/>
      <c r="HTW59" s="974"/>
      <c r="HTX59" s="974"/>
      <c r="HTY59" s="974"/>
      <c r="HTZ59" s="974"/>
      <c r="HUA59" s="974"/>
      <c r="HUB59" s="974"/>
      <c r="HUC59" s="974"/>
      <c r="HUD59" s="974"/>
      <c r="HUE59" s="974"/>
      <c r="HUF59" s="974"/>
      <c r="HUG59" s="974"/>
      <c r="HUH59" s="974"/>
      <c r="HUI59" s="974"/>
      <c r="HUJ59" s="974"/>
      <c r="HUK59" s="974"/>
      <c r="HUL59" s="974"/>
      <c r="HUM59" s="974"/>
      <c r="HUN59" s="974"/>
      <c r="HUO59" s="974"/>
      <c r="HUP59" s="974"/>
      <c r="HUQ59" s="974"/>
      <c r="HUR59" s="974"/>
      <c r="HUS59" s="974"/>
      <c r="HUT59" s="974"/>
      <c r="HUU59" s="974"/>
      <c r="HUV59" s="974"/>
      <c r="HUW59" s="974"/>
      <c r="HUX59" s="974"/>
      <c r="HUY59" s="974"/>
      <c r="HUZ59" s="974"/>
      <c r="HVA59" s="974"/>
      <c r="HVB59" s="974"/>
      <c r="HVC59" s="974"/>
      <c r="HVD59" s="974"/>
      <c r="HVE59" s="974"/>
      <c r="HVF59" s="974"/>
      <c r="HVG59" s="974"/>
      <c r="HVH59" s="974"/>
      <c r="HVI59" s="974"/>
      <c r="HVJ59" s="974"/>
      <c r="HVK59" s="974"/>
      <c r="HVL59" s="974"/>
      <c r="HVM59" s="974"/>
      <c r="HVN59" s="974"/>
      <c r="HVO59" s="974"/>
      <c r="HVP59" s="974"/>
      <c r="HVQ59" s="974"/>
      <c r="HVR59" s="974"/>
      <c r="HVS59" s="974"/>
      <c r="HVT59" s="974"/>
      <c r="HVU59" s="974"/>
      <c r="HVV59" s="974"/>
      <c r="HVW59" s="974"/>
      <c r="HVX59" s="974"/>
      <c r="HVY59" s="974"/>
      <c r="HVZ59" s="974"/>
      <c r="HWA59" s="974"/>
      <c r="HWB59" s="974"/>
      <c r="HWC59" s="974"/>
      <c r="HWD59" s="974"/>
      <c r="HWE59" s="974"/>
      <c r="HWF59" s="974"/>
      <c r="HWG59" s="974"/>
      <c r="HWH59" s="974"/>
      <c r="HWI59" s="974"/>
      <c r="HWJ59" s="974"/>
      <c r="HWK59" s="974"/>
      <c r="HWL59" s="974"/>
      <c r="HWM59" s="974"/>
      <c r="HWN59" s="974"/>
      <c r="HWO59" s="974"/>
      <c r="HWP59" s="974"/>
      <c r="HWQ59" s="974"/>
      <c r="HWR59" s="974"/>
      <c r="HWS59" s="974"/>
      <c r="HWT59" s="974"/>
      <c r="HWU59" s="974"/>
      <c r="HWV59" s="974"/>
      <c r="HWW59" s="974"/>
      <c r="HWX59" s="974"/>
      <c r="HWY59" s="974"/>
      <c r="HWZ59" s="974"/>
      <c r="HXA59" s="974"/>
      <c r="HXB59" s="974"/>
      <c r="HXC59" s="974"/>
      <c r="HXD59" s="974"/>
      <c r="HXE59" s="974"/>
      <c r="HXF59" s="974"/>
      <c r="HXG59" s="974"/>
      <c r="HXH59" s="974"/>
      <c r="HXI59" s="974"/>
      <c r="HXJ59" s="974"/>
      <c r="HXK59" s="974"/>
      <c r="HXL59" s="974"/>
      <c r="HXM59" s="974"/>
      <c r="HXN59" s="974"/>
      <c r="HXO59" s="974"/>
      <c r="HXP59" s="974"/>
      <c r="HXQ59" s="974"/>
      <c r="HXR59" s="974"/>
      <c r="HXS59" s="974"/>
      <c r="HXT59" s="974"/>
      <c r="HXU59" s="974"/>
      <c r="HXV59" s="974"/>
      <c r="HXW59" s="974"/>
      <c r="HXX59" s="974"/>
      <c r="HXY59" s="974"/>
      <c r="HXZ59" s="974"/>
      <c r="HYA59" s="974"/>
      <c r="HYB59" s="974"/>
      <c r="HYC59" s="974"/>
      <c r="HYD59" s="974"/>
      <c r="HYE59" s="974"/>
      <c r="HYF59" s="974"/>
      <c r="HYG59" s="974"/>
      <c r="HYH59" s="974"/>
      <c r="HYI59" s="974"/>
      <c r="HYJ59" s="974"/>
      <c r="HYK59" s="974"/>
      <c r="HYL59" s="974"/>
      <c r="HYM59" s="974"/>
      <c r="HYN59" s="974"/>
      <c r="HYO59" s="974"/>
      <c r="HYP59" s="974"/>
      <c r="HYQ59" s="974"/>
      <c r="HYR59" s="974"/>
      <c r="HYS59" s="974"/>
      <c r="HYT59" s="974"/>
      <c r="HYU59" s="974"/>
      <c r="HYV59" s="974"/>
      <c r="HYW59" s="974"/>
      <c r="HYX59" s="974"/>
      <c r="HYY59" s="974"/>
      <c r="HYZ59" s="974"/>
      <c r="HZA59" s="974"/>
      <c r="HZB59" s="974"/>
      <c r="HZC59" s="974"/>
      <c r="HZD59" s="974"/>
      <c r="HZE59" s="974"/>
      <c r="HZF59" s="974"/>
      <c r="HZG59" s="974"/>
      <c r="HZH59" s="974"/>
      <c r="HZI59" s="974"/>
      <c r="HZJ59" s="974"/>
      <c r="HZK59" s="974"/>
      <c r="HZL59" s="974"/>
      <c r="HZM59" s="974"/>
      <c r="HZN59" s="974"/>
      <c r="HZO59" s="974"/>
      <c r="HZP59" s="974"/>
      <c r="HZQ59" s="974"/>
      <c r="HZR59" s="974"/>
      <c r="HZS59" s="974"/>
      <c r="HZT59" s="974"/>
      <c r="HZU59" s="974"/>
      <c r="HZV59" s="974"/>
      <c r="HZW59" s="974"/>
      <c r="HZX59" s="974"/>
      <c r="HZY59" s="974"/>
      <c r="HZZ59" s="974"/>
      <c r="IAA59" s="974"/>
      <c r="IAB59" s="974"/>
      <c r="IAC59" s="974"/>
      <c r="IAD59" s="974"/>
      <c r="IAE59" s="974"/>
      <c r="IAF59" s="974"/>
      <c r="IAG59" s="974"/>
      <c r="IAH59" s="974"/>
      <c r="IAI59" s="974"/>
      <c r="IAJ59" s="974"/>
      <c r="IAK59" s="974"/>
      <c r="IAL59" s="974"/>
      <c r="IAM59" s="974"/>
      <c r="IAN59" s="974"/>
      <c r="IAO59" s="974"/>
      <c r="IAP59" s="974"/>
      <c r="IAQ59" s="974"/>
      <c r="IAR59" s="974"/>
      <c r="IAS59" s="974"/>
      <c r="IAT59" s="974"/>
      <c r="IAU59" s="974"/>
      <c r="IAV59" s="974"/>
      <c r="IAW59" s="974"/>
      <c r="IAX59" s="974"/>
      <c r="IAY59" s="974"/>
      <c r="IAZ59" s="974"/>
      <c r="IBA59" s="974"/>
      <c r="IBB59" s="974"/>
      <c r="IBC59" s="974"/>
      <c r="IBD59" s="974"/>
      <c r="IBE59" s="974"/>
      <c r="IBF59" s="974"/>
      <c r="IBG59" s="974"/>
      <c r="IBH59" s="974"/>
      <c r="IBI59" s="974"/>
      <c r="IBJ59" s="974"/>
      <c r="IBK59" s="974"/>
      <c r="IBL59" s="974"/>
      <c r="IBM59" s="974"/>
      <c r="IBN59" s="974"/>
      <c r="IBO59" s="974"/>
      <c r="IBP59" s="974"/>
      <c r="IBQ59" s="974"/>
      <c r="IBR59" s="974"/>
      <c r="IBS59" s="974"/>
      <c r="IBT59" s="974"/>
      <c r="IBU59" s="974"/>
      <c r="IBV59" s="974"/>
      <c r="IBW59" s="974"/>
      <c r="IBX59" s="974"/>
      <c r="IBY59" s="974"/>
      <c r="IBZ59" s="974"/>
      <c r="ICA59" s="974"/>
      <c r="ICB59" s="974"/>
      <c r="ICC59" s="974"/>
      <c r="ICD59" s="974"/>
      <c r="ICE59" s="974"/>
      <c r="ICF59" s="974"/>
      <c r="ICG59" s="974"/>
      <c r="ICH59" s="974"/>
      <c r="ICI59" s="974"/>
      <c r="ICJ59" s="974"/>
      <c r="ICK59" s="974"/>
      <c r="ICL59" s="974"/>
      <c r="ICM59" s="974"/>
      <c r="ICN59" s="974"/>
      <c r="ICO59" s="974"/>
      <c r="ICP59" s="974"/>
      <c r="ICQ59" s="974"/>
      <c r="ICR59" s="974"/>
      <c r="ICS59" s="974"/>
      <c r="ICT59" s="974"/>
      <c r="ICU59" s="974"/>
      <c r="ICV59" s="974"/>
      <c r="ICW59" s="974"/>
      <c r="ICX59" s="974"/>
      <c r="ICY59" s="974"/>
      <c r="ICZ59" s="974"/>
      <c r="IDA59" s="974"/>
      <c r="IDB59" s="974"/>
      <c r="IDC59" s="974"/>
      <c r="IDD59" s="974"/>
      <c r="IDE59" s="974"/>
      <c r="IDF59" s="974"/>
      <c r="IDG59" s="974"/>
      <c r="IDH59" s="974"/>
      <c r="IDI59" s="974"/>
      <c r="IDJ59" s="974"/>
      <c r="IDK59" s="974"/>
      <c r="IDL59" s="974"/>
      <c r="IDM59" s="974"/>
      <c r="IDN59" s="974"/>
      <c r="IDO59" s="974"/>
      <c r="IDP59" s="974"/>
      <c r="IDQ59" s="974"/>
      <c r="IDR59" s="974"/>
      <c r="IDS59" s="974"/>
      <c r="IDT59" s="974"/>
      <c r="IDU59" s="974"/>
      <c r="IDV59" s="974"/>
      <c r="IDW59" s="974"/>
      <c r="IDX59" s="974"/>
      <c r="IDY59" s="974"/>
      <c r="IDZ59" s="974"/>
      <c r="IEA59" s="974"/>
      <c r="IEB59" s="974"/>
      <c r="IEC59" s="974"/>
      <c r="IED59" s="974"/>
      <c r="IEE59" s="974"/>
      <c r="IEF59" s="974"/>
      <c r="IEG59" s="974"/>
      <c r="IEH59" s="974"/>
      <c r="IEI59" s="974"/>
      <c r="IEJ59" s="974"/>
      <c r="IEK59" s="974"/>
      <c r="IEL59" s="974"/>
      <c r="IEM59" s="974"/>
      <c r="IEN59" s="974"/>
      <c r="IEO59" s="974"/>
      <c r="IEP59" s="974"/>
      <c r="IEQ59" s="974"/>
      <c r="IER59" s="974"/>
      <c r="IES59" s="974"/>
      <c r="IET59" s="974"/>
      <c r="IEU59" s="974"/>
      <c r="IEV59" s="974"/>
      <c r="IEW59" s="974"/>
      <c r="IEX59" s="974"/>
      <c r="IEY59" s="974"/>
      <c r="IEZ59" s="974"/>
      <c r="IFA59" s="974"/>
      <c r="IFB59" s="974"/>
      <c r="IFC59" s="974"/>
      <c r="IFD59" s="974"/>
      <c r="IFE59" s="974"/>
      <c r="IFF59" s="974"/>
      <c r="IFG59" s="974"/>
      <c r="IFH59" s="974"/>
      <c r="IFI59" s="974"/>
      <c r="IFJ59" s="974"/>
      <c r="IFK59" s="974"/>
      <c r="IFL59" s="974"/>
      <c r="IFM59" s="974"/>
      <c r="IFN59" s="974"/>
      <c r="IFO59" s="974"/>
      <c r="IFP59" s="974"/>
      <c r="IFQ59" s="974"/>
      <c r="IFR59" s="974"/>
      <c r="IFS59" s="974"/>
      <c r="IFT59" s="974"/>
      <c r="IFU59" s="974"/>
      <c r="IFV59" s="974"/>
      <c r="IFW59" s="974"/>
      <c r="IFX59" s="974"/>
      <c r="IFY59" s="974"/>
      <c r="IFZ59" s="974"/>
      <c r="IGA59" s="974"/>
      <c r="IGB59" s="974"/>
      <c r="IGC59" s="974"/>
      <c r="IGD59" s="974"/>
      <c r="IGE59" s="974"/>
      <c r="IGF59" s="974"/>
      <c r="IGG59" s="974"/>
      <c r="IGH59" s="974"/>
      <c r="IGI59" s="974"/>
      <c r="IGJ59" s="974"/>
      <c r="IGK59" s="974"/>
      <c r="IGL59" s="974"/>
      <c r="IGM59" s="974"/>
      <c r="IGN59" s="974"/>
      <c r="IGO59" s="974"/>
      <c r="IGP59" s="974"/>
      <c r="IGQ59" s="974"/>
      <c r="IGR59" s="974"/>
      <c r="IGS59" s="974"/>
      <c r="IGT59" s="974"/>
      <c r="IGU59" s="974"/>
      <c r="IGV59" s="974"/>
      <c r="IGW59" s="974"/>
      <c r="IGX59" s="974"/>
      <c r="IGY59" s="974"/>
      <c r="IGZ59" s="974"/>
      <c r="IHA59" s="974"/>
      <c r="IHB59" s="974"/>
      <c r="IHC59" s="974"/>
      <c r="IHD59" s="974"/>
      <c r="IHE59" s="974"/>
      <c r="IHF59" s="974"/>
      <c r="IHG59" s="974"/>
      <c r="IHH59" s="974"/>
      <c r="IHI59" s="974"/>
      <c r="IHJ59" s="974"/>
      <c r="IHK59" s="974"/>
      <c r="IHL59" s="974"/>
      <c r="IHM59" s="974"/>
      <c r="IHN59" s="974"/>
      <c r="IHO59" s="974"/>
      <c r="IHP59" s="974"/>
      <c r="IHQ59" s="974"/>
      <c r="IHR59" s="974"/>
      <c r="IHS59" s="974"/>
      <c r="IHT59" s="974"/>
      <c r="IHU59" s="974"/>
      <c r="IHV59" s="974"/>
      <c r="IHW59" s="974"/>
      <c r="IHX59" s="974"/>
      <c r="IHY59" s="974"/>
      <c r="IHZ59" s="974"/>
      <c r="IIA59" s="974"/>
      <c r="IIB59" s="974"/>
      <c r="IIC59" s="974"/>
      <c r="IID59" s="974"/>
      <c r="IIE59" s="974"/>
      <c r="IIF59" s="974"/>
      <c r="IIG59" s="974"/>
      <c r="IIH59" s="974"/>
      <c r="III59" s="974"/>
      <c r="IIJ59" s="974"/>
      <c r="IIK59" s="974"/>
      <c r="IIL59" s="974"/>
      <c r="IIM59" s="974"/>
      <c r="IIN59" s="974"/>
      <c r="IIO59" s="974"/>
      <c r="IIP59" s="974"/>
      <c r="IIQ59" s="974"/>
      <c r="IIR59" s="974"/>
      <c r="IIS59" s="974"/>
      <c r="IIT59" s="974"/>
      <c r="IIU59" s="974"/>
      <c r="IIV59" s="974"/>
      <c r="IIW59" s="974"/>
      <c r="IIX59" s="974"/>
      <c r="IIY59" s="974"/>
      <c r="IIZ59" s="974"/>
      <c r="IJA59" s="974"/>
      <c r="IJB59" s="974"/>
      <c r="IJC59" s="974"/>
      <c r="IJD59" s="974"/>
      <c r="IJE59" s="974"/>
      <c r="IJF59" s="974"/>
      <c r="IJG59" s="974"/>
      <c r="IJH59" s="974"/>
      <c r="IJI59" s="974"/>
      <c r="IJJ59" s="974"/>
      <c r="IJK59" s="974"/>
      <c r="IJL59" s="974"/>
      <c r="IJM59" s="974"/>
      <c r="IJN59" s="974"/>
      <c r="IJO59" s="974"/>
      <c r="IJP59" s="974"/>
      <c r="IJQ59" s="974"/>
      <c r="IJR59" s="974"/>
      <c r="IJS59" s="974"/>
      <c r="IJT59" s="974"/>
      <c r="IJU59" s="974"/>
      <c r="IJV59" s="974"/>
      <c r="IJW59" s="974"/>
      <c r="IJX59" s="974"/>
      <c r="IJY59" s="974"/>
      <c r="IJZ59" s="974"/>
      <c r="IKA59" s="974"/>
      <c r="IKB59" s="974"/>
      <c r="IKC59" s="974"/>
      <c r="IKD59" s="974"/>
      <c r="IKE59" s="974"/>
      <c r="IKF59" s="974"/>
      <c r="IKG59" s="974"/>
      <c r="IKH59" s="974"/>
      <c r="IKI59" s="974"/>
      <c r="IKJ59" s="974"/>
      <c r="IKK59" s="974"/>
      <c r="IKL59" s="974"/>
      <c r="IKM59" s="974"/>
      <c r="IKN59" s="974"/>
      <c r="IKO59" s="974"/>
      <c r="IKP59" s="974"/>
      <c r="IKQ59" s="974"/>
      <c r="IKR59" s="974"/>
      <c r="IKS59" s="974"/>
      <c r="IKT59" s="974"/>
      <c r="IKU59" s="974"/>
      <c r="IKV59" s="974"/>
      <c r="IKW59" s="974"/>
      <c r="IKX59" s="974"/>
      <c r="IKY59" s="974"/>
      <c r="IKZ59" s="974"/>
      <c r="ILA59" s="974"/>
      <c r="ILB59" s="974"/>
      <c r="ILC59" s="974"/>
      <c r="ILD59" s="974"/>
      <c r="ILE59" s="974"/>
      <c r="ILF59" s="974"/>
      <c r="ILG59" s="974"/>
      <c r="ILH59" s="974"/>
      <c r="ILI59" s="974"/>
      <c r="ILJ59" s="974"/>
      <c r="ILK59" s="974"/>
      <c r="ILL59" s="974"/>
      <c r="ILM59" s="974"/>
      <c r="ILN59" s="974"/>
      <c r="ILO59" s="974"/>
      <c r="ILP59" s="974"/>
      <c r="ILQ59" s="974"/>
      <c r="ILR59" s="974"/>
      <c r="ILS59" s="974"/>
      <c r="ILT59" s="974"/>
      <c r="ILU59" s="974"/>
      <c r="ILV59" s="974"/>
      <c r="ILW59" s="974"/>
      <c r="ILX59" s="974"/>
      <c r="ILY59" s="974"/>
      <c r="ILZ59" s="974"/>
      <c r="IMA59" s="974"/>
      <c r="IMB59" s="974"/>
      <c r="IMC59" s="974"/>
      <c r="IMD59" s="974"/>
      <c r="IME59" s="974"/>
      <c r="IMF59" s="974"/>
      <c r="IMG59" s="974"/>
      <c r="IMH59" s="974"/>
      <c r="IMI59" s="974"/>
      <c r="IMJ59" s="974"/>
      <c r="IMK59" s="974"/>
      <c r="IML59" s="974"/>
      <c r="IMM59" s="974"/>
      <c r="IMN59" s="974"/>
      <c r="IMO59" s="974"/>
      <c r="IMP59" s="974"/>
      <c r="IMQ59" s="974"/>
      <c r="IMR59" s="974"/>
      <c r="IMS59" s="974"/>
      <c r="IMT59" s="974"/>
      <c r="IMU59" s="974"/>
      <c r="IMV59" s="974"/>
      <c r="IMW59" s="974"/>
      <c r="IMX59" s="974"/>
      <c r="IMY59" s="974"/>
      <c r="IMZ59" s="974"/>
      <c r="INA59" s="974"/>
      <c r="INB59" s="974"/>
      <c r="INC59" s="974"/>
      <c r="IND59" s="974"/>
      <c r="INE59" s="974"/>
      <c r="INF59" s="974"/>
      <c r="ING59" s="974"/>
      <c r="INH59" s="974"/>
      <c r="INI59" s="974"/>
      <c r="INJ59" s="974"/>
      <c r="INK59" s="974"/>
      <c r="INL59" s="974"/>
      <c r="INM59" s="974"/>
      <c r="INN59" s="974"/>
      <c r="INO59" s="974"/>
      <c r="INP59" s="974"/>
      <c r="INQ59" s="974"/>
      <c r="INR59" s="974"/>
      <c r="INS59" s="974"/>
      <c r="INT59" s="974"/>
      <c r="INU59" s="974"/>
      <c r="INV59" s="974"/>
      <c r="INW59" s="974"/>
      <c r="INX59" s="974"/>
      <c r="INY59" s="974"/>
      <c r="INZ59" s="974"/>
      <c r="IOA59" s="974"/>
      <c r="IOB59" s="974"/>
      <c r="IOC59" s="974"/>
      <c r="IOD59" s="974"/>
      <c r="IOE59" s="974"/>
      <c r="IOF59" s="974"/>
      <c r="IOG59" s="974"/>
      <c r="IOH59" s="974"/>
      <c r="IOI59" s="974"/>
      <c r="IOJ59" s="974"/>
      <c r="IOK59" s="974"/>
      <c r="IOL59" s="974"/>
      <c r="IOM59" s="974"/>
      <c r="ION59" s="974"/>
      <c r="IOO59" s="974"/>
      <c r="IOP59" s="974"/>
      <c r="IOQ59" s="974"/>
      <c r="IOR59" s="974"/>
      <c r="IOS59" s="974"/>
      <c r="IOT59" s="974"/>
      <c r="IOU59" s="974"/>
      <c r="IOV59" s="974"/>
      <c r="IOW59" s="974"/>
      <c r="IOX59" s="974"/>
      <c r="IOY59" s="974"/>
      <c r="IOZ59" s="974"/>
      <c r="IPA59" s="974"/>
      <c r="IPB59" s="974"/>
      <c r="IPC59" s="974"/>
      <c r="IPD59" s="974"/>
      <c r="IPE59" s="974"/>
      <c r="IPF59" s="974"/>
      <c r="IPG59" s="974"/>
      <c r="IPH59" s="974"/>
      <c r="IPI59" s="974"/>
      <c r="IPJ59" s="974"/>
      <c r="IPK59" s="974"/>
      <c r="IPL59" s="974"/>
      <c r="IPM59" s="974"/>
      <c r="IPN59" s="974"/>
      <c r="IPO59" s="974"/>
      <c r="IPP59" s="974"/>
      <c r="IPQ59" s="974"/>
      <c r="IPR59" s="974"/>
      <c r="IPS59" s="974"/>
      <c r="IPT59" s="974"/>
      <c r="IPU59" s="974"/>
      <c r="IPV59" s="974"/>
      <c r="IPW59" s="974"/>
      <c r="IPX59" s="974"/>
      <c r="IPY59" s="974"/>
      <c r="IPZ59" s="974"/>
      <c r="IQA59" s="974"/>
      <c r="IQB59" s="974"/>
      <c r="IQC59" s="974"/>
      <c r="IQD59" s="974"/>
      <c r="IQE59" s="974"/>
      <c r="IQF59" s="974"/>
      <c r="IQG59" s="974"/>
      <c r="IQH59" s="974"/>
      <c r="IQI59" s="974"/>
      <c r="IQJ59" s="974"/>
      <c r="IQK59" s="974"/>
      <c r="IQL59" s="974"/>
      <c r="IQM59" s="974"/>
      <c r="IQN59" s="974"/>
      <c r="IQO59" s="974"/>
      <c r="IQP59" s="974"/>
      <c r="IQQ59" s="974"/>
      <c r="IQR59" s="974"/>
      <c r="IQS59" s="974"/>
      <c r="IQT59" s="974"/>
      <c r="IQU59" s="974"/>
      <c r="IQV59" s="974"/>
      <c r="IQW59" s="974"/>
      <c r="IQX59" s="974"/>
      <c r="IQY59" s="974"/>
      <c r="IQZ59" s="974"/>
      <c r="IRA59" s="974"/>
      <c r="IRB59" s="974"/>
      <c r="IRC59" s="974"/>
      <c r="IRD59" s="974"/>
      <c r="IRE59" s="974"/>
      <c r="IRF59" s="974"/>
      <c r="IRG59" s="974"/>
      <c r="IRH59" s="974"/>
      <c r="IRI59" s="974"/>
      <c r="IRJ59" s="974"/>
      <c r="IRK59" s="974"/>
      <c r="IRL59" s="974"/>
      <c r="IRM59" s="974"/>
      <c r="IRN59" s="974"/>
      <c r="IRO59" s="974"/>
      <c r="IRP59" s="974"/>
      <c r="IRQ59" s="974"/>
      <c r="IRR59" s="974"/>
      <c r="IRS59" s="974"/>
      <c r="IRT59" s="974"/>
      <c r="IRU59" s="974"/>
      <c r="IRV59" s="974"/>
      <c r="IRW59" s="974"/>
      <c r="IRX59" s="974"/>
      <c r="IRY59" s="974"/>
      <c r="IRZ59" s="974"/>
      <c r="ISA59" s="974"/>
      <c r="ISB59" s="974"/>
      <c r="ISC59" s="974"/>
      <c r="ISD59" s="974"/>
      <c r="ISE59" s="974"/>
      <c r="ISF59" s="974"/>
      <c r="ISG59" s="974"/>
      <c r="ISH59" s="974"/>
      <c r="ISI59" s="974"/>
      <c r="ISJ59" s="974"/>
      <c r="ISK59" s="974"/>
      <c r="ISL59" s="974"/>
      <c r="ISM59" s="974"/>
      <c r="ISN59" s="974"/>
      <c r="ISO59" s="974"/>
      <c r="ISP59" s="974"/>
      <c r="ISQ59" s="974"/>
      <c r="ISR59" s="974"/>
      <c r="ISS59" s="974"/>
      <c r="IST59" s="974"/>
      <c r="ISU59" s="974"/>
      <c r="ISV59" s="974"/>
      <c r="ISW59" s="974"/>
      <c r="ISX59" s="974"/>
      <c r="ISY59" s="974"/>
      <c r="ISZ59" s="974"/>
      <c r="ITA59" s="974"/>
      <c r="ITB59" s="974"/>
      <c r="ITC59" s="974"/>
      <c r="ITD59" s="974"/>
      <c r="ITE59" s="974"/>
      <c r="ITF59" s="974"/>
      <c r="ITG59" s="974"/>
      <c r="ITH59" s="974"/>
      <c r="ITI59" s="974"/>
      <c r="ITJ59" s="974"/>
      <c r="ITK59" s="974"/>
      <c r="ITL59" s="974"/>
      <c r="ITM59" s="974"/>
      <c r="ITN59" s="974"/>
      <c r="ITO59" s="974"/>
      <c r="ITP59" s="974"/>
      <c r="ITQ59" s="974"/>
      <c r="ITR59" s="974"/>
      <c r="ITS59" s="974"/>
      <c r="ITT59" s="974"/>
      <c r="ITU59" s="974"/>
      <c r="ITV59" s="974"/>
      <c r="ITW59" s="974"/>
      <c r="ITX59" s="974"/>
      <c r="ITY59" s="974"/>
      <c r="ITZ59" s="974"/>
      <c r="IUA59" s="974"/>
      <c r="IUB59" s="974"/>
      <c r="IUC59" s="974"/>
      <c r="IUD59" s="974"/>
      <c r="IUE59" s="974"/>
      <c r="IUF59" s="974"/>
      <c r="IUG59" s="974"/>
      <c r="IUH59" s="974"/>
      <c r="IUI59" s="974"/>
      <c r="IUJ59" s="974"/>
      <c r="IUK59" s="974"/>
      <c r="IUL59" s="974"/>
      <c r="IUM59" s="974"/>
      <c r="IUN59" s="974"/>
      <c r="IUO59" s="974"/>
      <c r="IUP59" s="974"/>
      <c r="IUQ59" s="974"/>
      <c r="IUR59" s="974"/>
      <c r="IUS59" s="974"/>
      <c r="IUT59" s="974"/>
      <c r="IUU59" s="974"/>
      <c r="IUV59" s="974"/>
      <c r="IUW59" s="974"/>
      <c r="IUX59" s="974"/>
      <c r="IUY59" s="974"/>
      <c r="IUZ59" s="974"/>
      <c r="IVA59" s="974"/>
      <c r="IVB59" s="974"/>
      <c r="IVC59" s="974"/>
      <c r="IVD59" s="974"/>
      <c r="IVE59" s="974"/>
      <c r="IVF59" s="974"/>
      <c r="IVG59" s="974"/>
      <c r="IVH59" s="974"/>
      <c r="IVI59" s="974"/>
      <c r="IVJ59" s="974"/>
      <c r="IVK59" s="974"/>
      <c r="IVL59" s="974"/>
      <c r="IVM59" s="974"/>
      <c r="IVN59" s="974"/>
      <c r="IVO59" s="974"/>
      <c r="IVP59" s="974"/>
      <c r="IVQ59" s="974"/>
      <c r="IVR59" s="974"/>
      <c r="IVS59" s="974"/>
      <c r="IVT59" s="974"/>
      <c r="IVU59" s="974"/>
      <c r="IVV59" s="974"/>
      <c r="IVW59" s="974"/>
      <c r="IVX59" s="974"/>
      <c r="IVY59" s="974"/>
      <c r="IVZ59" s="974"/>
      <c r="IWA59" s="974"/>
      <c r="IWB59" s="974"/>
      <c r="IWC59" s="974"/>
      <c r="IWD59" s="974"/>
      <c r="IWE59" s="974"/>
      <c r="IWF59" s="974"/>
      <c r="IWG59" s="974"/>
      <c r="IWH59" s="974"/>
      <c r="IWI59" s="974"/>
      <c r="IWJ59" s="974"/>
      <c r="IWK59" s="974"/>
      <c r="IWL59" s="974"/>
      <c r="IWM59" s="974"/>
      <c r="IWN59" s="974"/>
      <c r="IWO59" s="974"/>
      <c r="IWP59" s="974"/>
      <c r="IWQ59" s="974"/>
      <c r="IWR59" s="974"/>
      <c r="IWS59" s="974"/>
      <c r="IWT59" s="974"/>
      <c r="IWU59" s="974"/>
      <c r="IWV59" s="974"/>
      <c r="IWW59" s="974"/>
      <c r="IWX59" s="974"/>
      <c r="IWY59" s="974"/>
      <c r="IWZ59" s="974"/>
      <c r="IXA59" s="974"/>
      <c r="IXB59" s="974"/>
      <c r="IXC59" s="974"/>
      <c r="IXD59" s="974"/>
      <c r="IXE59" s="974"/>
      <c r="IXF59" s="974"/>
      <c r="IXG59" s="974"/>
      <c r="IXH59" s="974"/>
      <c r="IXI59" s="974"/>
      <c r="IXJ59" s="974"/>
      <c r="IXK59" s="974"/>
      <c r="IXL59" s="974"/>
      <c r="IXM59" s="974"/>
      <c r="IXN59" s="974"/>
      <c r="IXO59" s="974"/>
      <c r="IXP59" s="974"/>
      <c r="IXQ59" s="974"/>
      <c r="IXR59" s="974"/>
      <c r="IXS59" s="974"/>
      <c r="IXT59" s="974"/>
      <c r="IXU59" s="974"/>
      <c r="IXV59" s="974"/>
      <c r="IXW59" s="974"/>
      <c r="IXX59" s="974"/>
      <c r="IXY59" s="974"/>
      <c r="IXZ59" s="974"/>
      <c r="IYA59" s="974"/>
      <c r="IYB59" s="974"/>
      <c r="IYC59" s="974"/>
      <c r="IYD59" s="974"/>
      <c r="IYE59" s="974"/>
      <c r="IYF59" s="974"/>
      <c r="IYG59" s="974"/>
      <c r="IYH59" s="974"/>
      <c r="IYI59" s="974"/>
      <c r="IYJ59" s="974"/>
      <c r="IYK59" s="974"/>
      <c r="IYL59" s="974"/>
      <c r="IYM59" s="974"/>
      <c r="IYN59" s="974"/>
      <c r="IYO59" s="974"/>
      <c r="IYP59" s="974"/>
      <c r="IYQ59" s="974"/>
      <c r="IYR59" s="974"/>
      <c r="IYS59" s="974"/>
      <c r="IYT59" s="974"/>
      <c r="IYU59" s="974"/>
      <c r="IYV59" s="974"/>
      <c r="IYW59" s="974"/>
      <c r="IYX59" s="974"/>
      <c r="IYY59" s="974"/>
      <c r="IYZ59" s="974"/>
      <c r="IZA59" s="974"/>
      <c r="IZB59" s="974"/>
      <c r="IZC59" s="974"/>
      <c r="IZD59" s="974"/>
      <c r="IZE59" s="974"/>
      <c r="IZF59" s="974"/>
      <c r="IZG59" s="974"/>
      <c r="IZH59" s="974"/>
      <c r="IZI59" s="974"/>
      <c r="IZJ59" s="974"/>
      <c r="IZK59" s="974"/>
      <c r="IZL59" s="974"/>
      <c r="IZM59" s="974"/>
      <c r="IZN59" s="974"/>
      <c r="IZO59" s="974"/>
      <c r="IZP59" s="974"/>
      <c r="IZQ59" s="974"/>
      <c r="IZR59" s="974"/>
      <c r="IZS59" s="974"/>
      <c r="IZT59" s="974"/>
      <c r="IZU59" s="974"/>
      <c r="IZV59" s="974"/>
      <c r="IZW59" s="974"/>
      <c r="IZX59" s="974"/>
      <c r="IZY59" s="974"/>
      <c r="IZZ59" s="974"/>
      <c r="JAA59" s="974"/>
      <c r="JAB59" s="974"/>
      <c r="JAC59" s="974"/>
      <c r="JAD59" s="974"/>
      <c r="JAE59" s="974"/>
      <c r="JAF59" s="974"/>
      <c r="JAG59" s="974"/>
      <c r="JAH59" s="974"/>
      <c r="JAI59" s="974"/>
      <c r="JAJ59" s="974"/>
      <c r="JAK59" s="974"/>
      <c r="JAL59" s="974"/>
      <c r="JAM59" s="974"/>
      <c r="JAN59" s="974"/>
      <c r="JAO59" s="974"/>
      <c r="JAP59" s="974"/>
      <c r="JAQ59" s="974"/>
      <c r="JAR59" s="974"/>
      <c r="JAS59" s="974"/>
      <c r="JAT59" s="974"/>
      <c r="JAU59" s="974"/>
      <c r="JAV59" s="974"/>
      <c r="JAW59" s="974"/>
      <c r="JAX59" s="974"/>
      <c r="JAY59" s="974"/>
      <c r="JAZ59" s="974"/>
      <c r="JBA59" s="974"/>
      <c r="JBB59" s="974"/>
      <c r="JBC59" s="974"/>
      <c r="JBD59" s="974"/>
      <c r="JBE59" s="974"/>
      <c r="JBF59" s="974"/>
      <c r="JBG59" s="974"/>
      <c r="JBH59" s="974"/>
      <c r="JBI59" s="974"/>
      <c r="JBJ59" s="974"/>
      <c r="JBK59" s="974"/>
      <c r="JBL59" s="974"/>
      <c r="JBM59" s="974"/>
      <c r="JBN59" s="974"/>
      <c r="JBO59" s="974"/>
      <c r="JBP59" s="974"/>
      <c r="JBQ59" s="974"/>
      <c r="JBR59" s="974"/>
      <c r="JBS59" s="974"/>
      <c r="JBT59" s="974"/>
      <c r="JBU59" s="974"/>
      <c r="JBV59" s="974"/>
      <c r="JBW59" s="974"/>
      <c r="JBX59" s="974"/>
      <c r="JBY59" s="974"/>
      <c r="JBZ59" s="974"/>
      <c r="JCA59" s="974"/>
      <c r="JCB59" s="974"/>
      <c r="JCC59" s="974"/>
      <c r="JCD59" s="974"/>
      <c r="JCE59" s="974"/>
      <c r="JCF59" s="974"/>
      <c r="JCG59" s="974"/>
      <c r="JCH59" s="974"/>
      <c r="JCI59" s="974"/>
      <c r="JCJ59" s="974"/>
      <c r="JCK59" s="974"/>
      <c r="JCL59" s="974"/>
      <c r="JCM59" s="974"/>
      <c r="JCN59" s="974"/>
      <c r="JCO59" s="974"/>
      <c r="JCP59" s="974"/>
      <c r="JCQ59" s="974"/>
      <c r="JCR59" s="974"/>
      <c r="JCS59" s="974"/>
      <c r="JCT59" s="974"/>
      <c r="JCU59" s="974"/>
      <c r="JCV59" s="974"/>
      <c r="JCW59" s="974"/>
      <c r="JCX59" s="974"/>
      <c r="JCY59" s="974"/>
      <c r="JCZ59" s="974"/>
      <c r="JDA59" s="974"/>
      <c r="JDB59" s="974"/>
      <c r="JDC59" s="974"/>
      <c r="JDD59" s="974"/>
      <c r="JDE59" s="974"/>
      <c r="JDF59" s="974"/>
      <c r="JDG59" s="974"/>
      <c r="JDH59" s="974"/>
      <c r="JDI59" s="974"/>
      <c r="JDJ59" s="974"/>
      <c r="JDK59" s="974"/>
      <c r="JDL59" s="974"/>
      <c r="JDM59" s="974"/>
      <c r="JDN59" s="974"/>
      <c r="JDO59" s="974"/>
      <c r="JDP59" s="974"/>
      <c r="JDQ59" s="974"/>
      <c r="JDR59" s="974"/>
      <c r="JDS59" s="974"/>
      <c r="JDT59" s="974"/>
      <c r="JDU59" s="974"/>
      <c r="JDV59" s="974"/>
      <c r="JDW59" s="974"/>
      <c r="JDX59" s="974"/>
      <c r="JDY59" s="974"/>
      <c r="JDZ59" s="974"/>
      <c r="JEA59" s="974"/>
      <c r="JEB59" s="974"/>
      <c r="JEC59" s="974"/>
      <c r="JED59" s="974"/>
      <c r="JEE59" s="974"/>
      <c r="JEF59" s="974"/>
      <c r="JEG59" s="974"/>
      <c r="JEH59" s="974"/>
      <c r="JEI59" s="974"/>
      <c r="JEJ59" s="974"/>
      <c r="JEK59" s="974"/>
      <c r="JEL59" s="974"/>
      <c r="JEM59" s="974"/>
      <c r="JEN59" s="974"/>
      <c r="JEO59" s="974"/>
      <c r="JEP59" s="974"/>
      <c r="JEQ59" s="974"/>
      <c r="JER59" s="974"/>
      <c r="JES59" s="974"/>
      <c r="JET59" s="974"/>
      <c r="JEU59" s="974"/>
      <c r="JEV59" s="974"/>
      <c r="JEW59" s="974"/>
      <c r="JEX59" s="974"/>
      <c r="JEY59" s="974"/>
      <c r="JEZ59" s="974"/>
      <c r="JFA59" s="974"/>
      <c r="JFB59" s="974"/>
      <c r="JFC59" s="974"/>
      <c r="JFD59" s="974"/>
      <c r="JFE59" s="974"/>
      <c r="JFF59" s="974"/>
      <c r="JFG59" s="974"/>
      <c r="JFH59" s="974"/>
      <c r="JFI59" s="974"/>
      <c r="JFJ59" s="974"/>
      <c r="JFK59" s="974"/>
      <c r="JFL59" s="974"/>
      <c r="JFM59" s="974"/>
      <c r="JFN59" s="974"/>
      <c r="JFO59" s="974"/>
      <c r="JFP59" s="974"/>
      <c r="JFQ59" s="974"/>
      <c r="JFR59" s="974"/>
      <c r="JFS59" s="974"/>
      <c r="JFT59" s="974"/>
      <c r="JFU59" s="974"/>
      <c r="JFV59" s="974"/>
      <c r="JFW59" s="974"/>
      <c r="JFX59" s="974"/>
      <c r="JFY59" s="974"/>
      <c r="JFZ59" s="974"/>
      <c r="JGA59" s="974"/>
      <c r="JGB59" s="974"/>
      <c r="JGC59" s="974"/>
      <c r="JGD59" s="974"/>
      <c r="JGE59" s="974"/>
      <c r="JGF59" s="974"/>
      <c r="JGG59" s="974"/>
      <c r="JGH59" s="974"/>
      <c r="JGI59" s="974"/>
      <c r="JGJ59" s="974"/>
      <c r="JGK59" s="974"/>
      <c r="JGL59" s="974"/>
      <c r="JGM59" s="974"/>
      <c r="JGN59" s="974"/>
      <c r="JGO59" s="974"/>
      <c r="JGP59" s="974"/>
      <c r="JGQ59" s="974"/>
      <c r="JGR59" s="974"/>
      <c r="JGS59" s="974"/>
      <c r="JGT59" s="974"/>
      <c r="JGU59" s="974"/>
      <c r="JGV59" s="974"/>
      <c r="JGW59" s="974"/>
      <c r="JGX59" s="974"/>
      <c r="JGY59" s="974"/>
      <c r="JGZ59" s="974"/>
      <c r="JHA59" s="974"/>
      <c r="JHB59" s="974"/>
      <c r="JHC59" s="974"/>
      <c r="JHD59" s="974"/>
      <c r="JHE59" s="974"/>
      <c r="JHF59" s="974"/>
      <c r="JHG59" s="974"/>
      <c r="JHH59" s="974"/>
      <c r="JHI59" s="974"/>
      <c r="JHJ59" s="974"/>
      <c r="JHK59" s="974"/>
      <c r="JHL59" s="974"/>
      <c r="JHM59" s="974"/>
      <c r="JHN59" s="974"/>
      <c r="JHO59" s="974"/>
      <c r="JHP59" s="974"/>
      <c r="JHQ59" s="974"/>
      <c r="JHR59" s="974"/>
      <c r="JHS59" s="974"/>
      <c r="JHT59" s="974"/>
      <c r="JHU59" s="974"/>
      <c r="JHV59" s="974"/>
      <c r="JHW59" s="974"/>
      <c r="JHX59" s="974"/>
      <c r="JHY59" s="974"/>
      <c r="JHZ59" s="974"/>
      <c r="JIA59" s="974"/>
      <c r="JIB59" s="974"/>
      <c r="JIC59" s="974"/>
      <c r="JID59" s="974"/>
      <c r="JIE59" s="974"/>
      <c r="JIF59" s="974"/>
      <c r="JIG59" s="974"/>
      <c r="JIH59" s="974"/>
      <c r="JII59" s="974"/>
      <c r="JIJ59" s="974"/>
      <c r="JIK59" s="974"/>
      <c r="JIL59" s="974"/>
      <c r="JIM59" s="974"/>
      <c r="JIN59" s="974"/>
      <c r="JIO59" s="974"/>
      <c r="JIP59" s="974"/>
      <c r="JIQ59" s="974"/>
      <c r="JIR59" s="974"/>
      <c r="JIS59" s="974"/>
      <c r="JIT59" s="974"/>
      <c r="JIU59" s="974"/>
      <c r="JIV59" s="974"/>
      <c r="JIW59" s="974"/>
      <c r="JIX59" s="974"/>
      <c r="JIY59" s="974"/>
      <c r="JIZ59" s="974"/>
      <c r="JJA59" s="974"/>
      <c r="JJB59" s="974"/>
      <c r="JJC59" s="974"/>
      <c r="JJD59" s="974"/>
      <c r="JJE59" s="974"/>
      <c r="JJF59" s="974"/>
      <c r="JJG59" s="974"/>
      <c r="JJH59" s="974"/>
      <c r="JJI59" s="974"/>
      <c r="JJJ59" s="974"/>
      <c r="JJK59" s="974"/>
      <c r="JJL59" s="974"/>
      <c r="JJM59" s="974"/>
      <c r="JJN59" s="974"/>
      <c r="JJO59" s="974"/>
      <c r="JJP59" s="974"/>
      <c r="JJQ59" s="974"/>
      <c r="JJR59" s="974"/>
      <c r="JJS59" s="974"/>
      <c r="JJT59" s="974"/>
      <c r="JJU59" s="974"/>
      <c r="JJV59" s="974"/>
      <c r="JJW59" s="974"/>
      <c r="JJX59" s="974"/>
      <c r="JJY59" s="974"/>
      <c r="JJZ59" s="974"/>
      <c r="JKA59" s="974"/>
      <c r="JKB59" s="974"/>
      <c r="JKC59" s="974"/>
      <c r="JKD59" s="974"/>
      <c r="JKE59" s="974"/>
      <c r="JKF59" s="974"/>
      <c r="JKG59" s="974"/>
      <c r="JKH59" s="974"/>
      <c r="JKI59" s="974"/>
      <c r="JKJ59" s="974"/>
      <c r="JKK59" s="974"/>
      <c r="JKL59" s="974"/>
      <c r="JKM59" s="974"/>
      <c r="JKN59" s="974"/>
      <c r="JKO59" s="974"/>
      <c r="JKP59" s="974"/>
      <c r="JKQ59" s="974"/>
      <c r="JKR59" s="974"/>
      <c r="JKS59" s="974"/>
      <c r="JKT59" s="974"/>
      <c r="JKU59" s="974"/>
      <c r="JKV59" s="974"/>
      <c r="JKW59" s="974"/>
      <c r="JKX59" s="974"/>
      <c r="JKY59" s="974"/>
      <c r="JKZ59" s="974"/>
      <c r="JLA59" s="974"/>
      <c r="JLB59" s="974"/>
      <c r="JLC59" s="974"/>
      <c r="JLD59" s="974"/>
      <c r="JLE59" s="974"/>
      <c r="JLF59" s="974"/>
      <c r="JLG59" s="974"/>
      <c r="JLH59" s="974"/>
      <c r="JLI59" s="974"/>
      <c r="JLJ59" s="974"/>
      <c r="JLK59" s="974"/>
      <c r="JLL59" s="974"/>
      <c r="JLM59" s="974"/>
      <c r="JLN59" s="974"/>
      <c r="JLO59" s="974"/>
      <c r="JLP59" s="974"/>
      <c r="JLQ59" s="974"/>
      <c r="JLR59" s="974"/>
      <c r="JLS59" s="974"/>
      <c r="JLT59" s="974"/>
      <c r="JLU59" s="974"/>
      <c r="JLV59" s="974"/>
      <c r="JLW59" s="974"/>
      <c r="JLX59" s="974"/>
      <c r="JLY59" s="974"/>
      <c r="JLZ59" s="974"/>
      <c r="JMA59" s="974"/>
      <c r="JMB59" s="974"/>
      <c r="JMC59" s="974"/>
      <c r="JMD59" s="974"/>
      <c r="JME59" s="974"/>
      <c r="JMF59" s="974"/>
      <c r="JMG59" s="974"/>
      <c r="JMH59" s="974"/>
      <c r="JMI59" s="974"/>
      <c r="JMJ59" s="974"/>
      <c r="JMK59" s="974"/>
      <c r="JML59" s="974"/>
      <c r="JMM59" s="974"/>
      <c r="JMN59" s="974"/>
      <c r="JMO59" s="974"/>
      <c r="JMP59" s="974"/>
      <c r="JMQ59" s="974"/>
      <c r="JMR59" s="974"/>
      <c r="JMS59" s="974"/>
      <c r="JMT59" s="974"/>
      <c r="JMU59" s="974"/>
      <c r="JMV59" s="974"/>
      <c r="JMW59" s="974"/>
      <c r="JMX59" s="974"/>
      <c r="JMY59" s="974"/>
      <c r="JMZ59" s="974"/>
      <c r="JNA59" s="974"/>
      <c r="JNB59" s="974"/>
      <c r="JNC59" s="974"/>
      <c r="JND59" s="974"/>
      <c r="JNE59" s="974"/>
      <c r="JNF59" s="974"/>
      <c r="JNG59" s="974"/>
      <c r="JNH59" s="974"/>
      <c r="JNI59" s="974"/>
      <c r="JNJ59" s="974"/>
      <c r="JNK59" s="974"/>
      <c r="JNL59" s="974"/>
      <c r="JNM59" s="974"/>
      <c r="JNN59" s="974"/>
      <c r="JNO59" s="974"/>
      <c r="JNP59" s="974"/>
      <c r="JNQ59" s="974"/>
      <c r="JNR59" s="974"/>
      <c r="JNS59" s="974"/>
      <c r="JNT59" s="974"/>
      <c r="JNU59" s="974"/>
      <c r="JNV59" s="974"/>
      <c r="JNW59" s="974"/>
      <c r="JNX59" s="974"/>
      <c r="JNY59" s="974"/>
      <c r="JNZ59" s="974"/>
      <c r="JOA59" s="974"/>
      <c r="JOB59" s="974"/>
      <c r="JOC59" s="974"/>
      <c r="JOD59" s="974"/>
      <c r="JOE59" s="974"/>
      <c r="JOF59" s="974"/>
      <c r="JOG59" s="974"/>
      <c r="JOH59" s="974"/>
      <c r="JOI59" s="974"/>
      <c r="JOJ59" s="974"/>
      <c r="JOK59" s="974"/>
      <c r="JOL59" s="974"/>
      <c r="JOM59" s="974"/>
      <c r="JON59" s="974"/>
      <c r="JOO59" s="974"/>
      <c r="JOP59" s="974"/>
      <c r="JOQ59" s="974"/>
      <c r="JOR59" s="974"/>
      <c r="JOS59" s="974"/>
      <c r="JOT59" s="974"/>
      <c r="JOU59" s="974"/>
      <c r="JOV59" s="974"/>
      <c r="JOW59" s="974"/>
      <c r="JOX59" s="974"/>
      <c r="JOY59" s="974"/>
      <c r="JOZ59" s="974"/>
      <c r="JPA59" s="974"/>
      <c r="JPB59" s="974"/>
      <c r="JPC59" s="974"/>
      <c r="JPD59" s="974"/>
      <c r="JPE59" s="974"/>
      <c r="JPF59" s="974"/>
      <c r="JPG59" s="974"/>
      <c r="JPH59" s="974"/>
      <c r="JPI59" s="974"/>
      <c r="JPJ59" s="974"/>
      <c r="JPK59" s="974"/>
      <c r="JPL59" s="974"/>
      <c r="JPM59" s="974"/>
      <c r="JPN59" s="974"/>
      <c r="JPO59" s="974"/>
      <c r="JPP59" s="974"/>
      <c r="JPQ59" s="974"/>
      <c r="JPR59" s="974"/>
      <c r="JPS59" s="974"/>
      <c r="JPT59" s="974"/>
      <c r="JPU59" s="974"/>
      <c r="JPV59" s="974"/>
      <c r="JPW59" s="974"/>
      <c r="JPX59" s="974"/>
      <c r="JPY59" s="974"/>
      <c r="JPZ59" s="974"/>
      <c r="JQA59" s="974"/>
      <c r="JQB59" s="974"/>
      <c r="JQC59" s="974"/>
      <c r="JQD59" s="974"/>
      <c r="JQE59" s="974"/>
      <c r="JQF59" s="974"/>
      <c r="JQG59" s="974"/>
      <c r="JQH59" s="974"/>
      <c r="JQI59" s="974"/>
      <c r="JQJ59" s="974"/>
      <c r="JQK59" s="974"/>
      <c r="JQL59" s="974"/>
      <c r="JQM59" s="974"/>
      <c r="JQN59" s="974"/>
      <c r="JQO59" s="974"/>
      <c r="JQP59" s="974"/>
      <c r="JQQ59" s="974"/>
      <c r="JQR59" s="974"/>
      <c r="JQS59" s="974"/>
      <c r="JQT59" s="974"/>
      <c r="JQU59" s="974"/>
      <c r="JQV59" s="974"/>
      <c r="JQW59" s="974"/>
      <c r="JQX59" s="974"/>
      <c r="JQY59" s="974"/>
      <c r="JQZ59" s="974"/>
      <c r="JRA59" s="974"/>
      <c r="JRB59" s="974"/>
      <c r="JRC59" s="974"/>
      <c r="JRD59" s="974"/>
      <c r="JRE59" s="974"/>
      <c r="JRF59" s="974"/>
      <c r="JRG59" s="974"/>
      <c r="JRH59" s="974"/>
      <c r="JRI59" s="974"/>
      <c r="JRJ59" s="974"/>
      <c r="JRK59" s="974"/>
      <c r="JRL59" s="974"/>
      <c r="JRM59" s="974"/>
      <c r="JRN59" s="974"/>
      <c r="JRO59" s="974"/>
      <c r="JRP59" s="974"/>
      <c r="JRQ59" s="974"/>
      <c r="JRR59" s="974"/>
      <c r="JRS59" s="974"/>
      <c r="JRT59" s="974"/>
      <c r="JRU59" s="974"/>
      <c r="JRV59" s="974"/>
      <c r="JRW59" s="974"/>
      <c r="JRX59" s="974"/>
      <c r="JRY59" s="974"/>
      <c r="JRZ59" s="974"/>
      <c r="JSA59" s="974"/>
      <c r="JSB59" s="974"/>
      <c r="JSC59" s="974"/>
      <c r="JSD59" s="974"/>
      <c r="JSE59" s="974"/>
      <c r="JSF59" s="974"/>
      <c r="JSG59" s="974"/>
      <c r="JSH59" s="974"/>
      <c r="JSI59" s="974"/>
      <c r="JSJ59" s="974"/>
      <c r="JSK59" s="974"/>
      <c r="JSL59" s="974"/>
      <c r="JSM59" s="974"/>
      <c r="JSN59" s="974"/>
      <c r="JSO59" s="974"/>
      <c r="JSP59" s="974"/>
      <c r="JSQ59" s="974"/>
      <c r="JSR59" s="974"/>
      <c r="JSS59" s="974"/>
      <c r="JST59" s="974"/>
      <c r="JSU59" s="974"/>
      <c r="JSV59" s="974"/>
      <c r="JSW59" s="974"/>
      <c r="JSX59" s="974"/>
      <c r="JSY59" s="974"/>
      <c r="JSZ59" s="974"/>
      <c r="JTA59" s="974"/>
      <c r="JTB59" s="974"/>
      <c r="JTC59" s="974"/>
      <c r="JTD59" s="974"/>
      <c r="JTE59" s="974"/>
      <c r="JTF59" s="974"/>
      <c r="JTG59" s="974"/>
      <c r="JTH59" s="974"/>
      <c r="JTI59" s="974"/>
      <c r="JTJ59" s="974"/>
      <c r="JTK59" s="974"/>
      <c r="JTL59" s="974"/>
      <c r="JTM59" s="974"/>
      <c r="JTN59" s="974"/>
      <c r="JTO59" s="974"/>
      <c r="JTP59" s="974"/>
      <c r="JTQ59" s="974"/>
      <c r="JTR59" s="974"/>
      <c r="JTS59" s="974"/>
      <c r="JTT59" s="974"/>
      <c r="JTU59" s="974"/>
      <c r="JTV59" s="974"/>
      <c r="JTW59" s="974"/>
      <c r="JTX59" s="974"/>
      <c r="JTY59" s="974"/>
      <c r="JTZ59" s="974"/>
      <c r="JUA59" s="974"/>
      <c r="JUB59" s="974"/>
      <c r="JUC59" s="974"/>
      <c r="JUD59" s="974"/>
      <c r="JUE59" s="974"/>
      <c r="JUF59" s="974"/>
      <c r="JUG59" s="974"/>
      <c r="JUH59" s="974"/>
      <c r="JUI59" s="974"/>
      <c r="JUJ59" s="974"/>
      <c r="JUK59" s="974"/>
      <c r="JUL59" s="974"/>
      <c r="JUM59" s="974"/>
      <c r="JUN59" s="974"/>
      <c r="JUO59" s="974"/>
      <c r="JUP59" s="974"/>
      <c r="JUQ59" s="974"/>
      <c r="JUR59" s="974"/>
      <c r="JUS59" s="974"/>
      <c r="JUT59" s="974"/>
      <c r="JUU59" s="974"/>
      <c r="JUV59" s="974"/>
      <c r="JUW59" s="974"/>
      <c r="JUX59" s="974"/>
      <c r="JUY59" s="974"/>
      <c r="JUZ59" s="974"/>
      <c r="JVA59" s="974"/>
      <c r="JVB59" s="974"/>
      <c r="JVC59" s="974"/>
      <c r="JVD59" s="974"/>
      <c r="JVE59" s="974"/>
      <c r="JVF59" s="974"/>
      <c r="JVG59" s="974"/>
      <c r="JVH59" s="974"/>
      <c r="JVI59" s="974"/>
      <c r="JVJ59" s="974"/>
      <c r="JVK59" s="974"/>
      <c r="JVL59" s="974"/>
      <c r="JVM59" s="974"/>
      <c r="JVN59" s="974"/>
      <c r="JVO59" s="974"/>
      <c r="JVP59" s="974"/>
      <c r="JVQ59" s="974"/>
      <c r="JVR59" s="974"/>
      <c r="JVS59" s="974"/>
      <c r="JVT59" s="974"/>
      <c r="JVU59" s="974"/>
      <c r="JVV59" s="974"/>
      <c r="JVW59" s="974"/>
      <c r="JVX59" s="974"/>
      <c r="JVY59" s="974"/>
      <c r="JVZ59" s="974"/>
      <c r="JWA59" s="974"/>
      <c r="JWB59" s="974"/>
      <c r="JWC59" s="974"/>
      <c r="JWD59" s="974"/>
      <c r="JWE59" s="974"/>
      <c r="JWF59" s="974"/>
      <c r="JWG59" s="974"/>
      <c r="JWH59" s="974"/>
      <c r="JWI59" s="974"/>
      <c r="JWJ59" s="974"/>
      <c r="JWK59" s="974"/>
      <c r="JWL59" s="974"/>
      <c r="JWM59" s="974"/>
      <c r="JWN59" s="974"/>
      <c r="JWO59" s="974"/>
      <c r="JWP59" s="974"/>
      <c r="JWQ59" s="974"/>
      <c r="JWR59" s="974"/>
      <c r="JWS59" s="974"/>
      <c r="JWT59" s="974"/>
      <c r="JWU59" s="974"/>
      <c r="JWV59" s="974"/>
      <c r="JWW59" s="974"/>
      <c r="JWX59" s="974"/>
      <c r="JWY59" s="974"/>
      <c r="JWZ59" s="974"/>
      <c r="JXA59" s="974"/>
      <c r="JXB59" s="974"/>
      <c r="JXC59" s="974"/>
      <c r="JXD59" s="974"/>
      <c r="JXE59" s="974"/>
      <c r="JXF59" s="974"/>
      <c r="JXG59" s="974"/>
      <c r="JXH59" s="974"/>
      <c r="JXI59" s="974"/>
      <c r="JXJ59" s="974"/>
      <c r="JXK59" s="974"/>
      <c r="JXL59" s="974"/>
      <c r="JXM59" s="974"/>
      <c r="JXN59" s="974"/>
      <c r="JXO59" s="974"/>
      <c r="JXP59" s="974"/>
      <c r="JXQ59" s="974"/>
      <c r="JXR59" s="974"/>
      <c r="JXS59" s="974"/>
      <c r="JXT59" s="974"/>
      <c r="JXU59" s="974"/>
      <c r="JXV59" s="974"/>
      <c r="JXW59" s="974"/>
      <c r="JXX59" s="974"/>
      <c r="JXY59" s="974"/>
      <c r="JXZ59" s="974"/>
      <c r="JYA59" s="974"/>
      <c r="JYB59" s="974"/>
      <c r="JYC59" s="974"/>
      <c r="JYD59" s="974"/>
      <c r="JYE59" s="974"/>
      <c r="JYF59" s="974"/>
      <c r="JYG59" s="974"/>
      <c r="JYH59" s="974"/>
      <c r="JYI59" s="974"/>
      <c r="JYJ59" s="974"/>
      <c r="JYK59" s="974"/>
      <c r="JYL59" s="974"/>
      <c r="JYM59" s="974"/>
      <c r="JYN59" s="974"/>
      <c r="JYO59" s="974"/>
      <c r="JYP59" s="974"/>
      <c r="JYQ59" s="974"/>
      <c r="JYR59" s="974"/>
      <c r="JYS59" s="974"/>
      <c r="JYT59" s="974"/>
      <c r="JYU59" s="974"/>
      <c r="JYV59" s="974"/>
      <c r="JYW59" s="974"/>
      <c r="JYX59" s="974"/>
      <c r="JYY59" s="974"/>
      <c r="JYZ59" s="974"/>
      <c r="JZA59" s="974"/>
      <c r="JZB59" s="974"/>
      <c r="JZC59" s="974"/>
      <c r="JZD59" s="974"/>
      <c r="JZE59" s="974"/>
      <c r="JZF59" s="974"/>
      <c r="JZG59" s="974"/>
      <c r="JZH59" s="974"/>
      <c r="JZI59" s="974"/>
      <c r="JZJ59" s="974"/>
      <c r="JZK59" s="974"/>
      <c r="JZL59" s="974"/>
      <c r="JZM59" s="974"/>
      <c r="JZN59" s="974"/>
      <c r="JZO59" s="974"/>
      <c r="JZP59" s="974"/>
      <c r="JZQ59" s="974"/>
      <c r="JZR59" s="974"/>
      <c r="JZS59" s="974"/>
      <c r="JZT59" s="974"/>
      <c r="JZU59" s="974"/>
      <c r="JZV59" s="974"/>
      <c r="JZW59" s="974"/>
      <c r="JZX59" s="974"/>
      <c r="JZY59" s="974"/>
      <c r="JZZ59" s="974"/>
      <c r="KAA59" s="974"/>
      <c r="KAB59" s="974"/>
      <c r="KAC59" s="974"/>
      <c r="KAD59" s="974"/>
      <c r="KAE59" s="974"/>
      <c r="KAF59" s="974"/>
      <c r="KAG59" s="974"/>
      <c r="KAH59" s="974"/>
      <c r="KAI59" s="974"/>
      <c r="KAJ59" s="974"/>
      <c r="KAK59" s="974"/>
      <c r="KAL59" s="974"/>
      <c r="KAM59" s="974"/>
      <c r="KAN59" s="974"/>
      <c r="KAO59" s="974"/>
      <c r="KAP59" s="974"/>
      <c r="KAQ59" s="974"/>
      <c r="KAR59" s="974"/>
      <c r="KAS59" s="974"/>
      <c r="KAT59" s="974"/>
      <c r="KAU59" s="974"/>
      <c r="KAV59" s="974"/>
      <c r="KAW59" s="974"/>
      <c r="KAX59" s="974"/>
      <c r="KAY59" s="974"/>
      <c r="KAZ59" s="974"/>
      <c r="KBA59" s="974"/>
      <c r="KBB59" s="974"/>
      <c r="KBC59" s="974"/>
      <c r="KBD59" s="974"/>
      <c r="KBE59" s="974"/>
      <c r="KBF59" s="974"/>
      <c r="KBG59" s="974"/>
      <c r="KBH59" s="974"/>
      <c r="KBI59" s="974"/>
      <c r="KBJ59" s="974"/>
      <c r="KBK59" s="974"/>
      <c r="KBL59" s="974"/>
      <c r="KBM59" s="974"/>
      <c r="KBN59" s="974"/>
      <c r="KBO59" s="974"/>
      <c r="KBP59" s="974"/>
      <c r="KBQ59" s="974"/>
      <c r="KBR59" s="974"/>
      <c r="KBS59" s="974"/>
      <c r="KBT59" s="974"/>
      <c r="KBU59" s="974"/>
      <c r="KBV59" s="974"/>
      <c r="KBW59" s="974"/>
      <c r="KBX59" s="974"/>
      <c r="KBY59" s="974"/>
      <c r="KBZ59" s="974"/>
      <c r="KCA59" s="974"/>
      <c r="KCB59" s="974"/>
      <c r="KCC59" s="974"/>
      <c r="KCD59" s="974"/>
      <c r="KCE59" s="974"/>
      <c r="KCF59" s="974"/>
      <c r="KCG59" s="974"/>
      <c r="KCH59" s="974"/>
      <c r="KCI59" s="974"/>
      <c r="KCJ59" s="974"/>
      <c r="KCK59" s="974"/>
      <c r="KCL59" s="974"/>
      <c r="KCM59" s="974"/>
      <c r="KCN59" s="974"/>
      <c r="KCO59" s="974"/>
      <c r="KCP59" s="974"/>
      <c r="KCQ59" s="974"/>
      <c r="KCR59" s="974"/>
      <c r="KCS59" s="974"/>
      <c r="KCT59" s="974"/>
      <c r="KCU59" s="974"/>
      <c r="KCV59" s="974"/>
      <c r="KCW59" s="974"/>
      <c r="KCX59" s="974"/>
      <c r="KCY59" s="974"/>
      <c r="KCZ59" s="974"/>
      <c r="KDA59" s="974"/>
      <c r="KDB59" s="974"/>
      <c r="KDC59" s="974"/>
      <c r="KDD59" s="974"/>
      <c r="KDE59" s="974"/>
      <c r="KDF59" s="974"/>
      <c r="KDG59" s="974"/>
      <c r="KDH59" s="974"/>
      <c r="KDI59" s="974"/>
      <c r="KDJ59" s="974"/>
      <c r="KDK59" s="974"/>
      <c r="KDL59" s="974"/>
      <c r="KDM59" s="974"/>
      <c r="KDN59" s="974"/>
      <c r="KDO59" s="974"/>
      <c r="KDP59" s="974"/>
      <c r="KDQ59" s="974"/>
      <c r="KDR59" s="974"/>
      <c r="KDS59" s="974"/>
      <c r="KDT59" s="974"/>
      <c r="KDU59" s="974"/>
      <c r="KDV59" s="974"/>
      <c r="KDW59" s="974"/>
      <c r="KDX59" s="974"/>
      <c r="KDY59" s="974"/>
      <c r="KDZ59" s="974"/>
      <c r="KEA59" s="974"/>
      <c r="KEB59" s="974"/>
      <c r="KEC59" s="974"/>
      <c r="KED59" s="974"/>
      <c r="KEE59" s="974"/>
      <c r="KEF59" s="974"/>
      <c r="KEG59" s="974"/>
      <c r="KEH59" s="974"/>
      <c r="KEI59" s="974"/>
      <c r="KEJ59" s="974"/>
      <c r="KEK59" s="974"/>
      <c r="KEL59" s="974"/>
      <c r="KEM59" s="974"/>
      <c r="KEN59" s="974"/>
      <c r="KEO59" s="974"/>
      <c r="KEP59" s="974"/>
      <c r="KEQ59" s="974"/>
      <c r="KER59" s="974"/>
      <c r="KES59" s="974"/>
      <c r="KET59" s="974"/>
      <c r="KEU59" s="974"/>
      <c r="KEV59" s="974"/>
      <c r="KEW59" s="974"/>
      <c r="KEX59" s="974"/>
      <c r="KEY59" s="974"/>
      <c r="KEZ59" s="974"/>
      <c r="KFA59" s="974"/>
      <c r="KFB59" s="974"/>
      <c r="KFC59" s="974"/>
      <c r="KFD59" s="974"/>
      <c r="KFE59" s="974"/>
      <c r="KFF59" s="974"/>
      <c r="KFG59" s="974"/>
      <c r="KFH59" s="974"/>
      <c r="KFI59" s="974"/>
      <c r="KFJ59" s="974"/>
      <c r="KFK59" s="974"/>
      <c r="KFL59" s="974"/>
      <c r="KFM59" s="974"/>
      <c r="KFN59" s="974"/>
      <c r="KFO59" s="974"/>
      <c r="KFP59" s="974"/>
      <c r="KFQ59" s="974"/>
      <c r="KFR59" s="974"/>
      <c r="KFS59" s="974"/>
      <c r="KFT59" s="974"/>
      <c r="KFU59" s="974"/>
      <c r="KFV59" s="974"/>
      <c r="KFW59" s="974"/>
      <c r="KFX59" s="974"/>
      <c r="KFY59" s="974"/>
      <c r="KFZ59" s="974"/>
      <c r="KGA59" s="974"/>
      <c r="KGB59" s="974"/>
      <c r="KGC59" s="974"/>
      <c r="KGD59" s="974"/>
      <c r="KGE59" s="974"/>
      <c r="KGF59" s="974"/>
      <c r="KGG59" s="974"/>
      <c r="KGH59" s="974"/>
      <c r="KGI59" s="974"/>
      <c r="KGJ59" s="974"/>
      <c r="KGK59" s="974"/>
      <c r="KGL59" s="974"/>
      <c r="KGM59" s="974"/>
      <c r="KGN59" s="974"/>
      <c r="KGO59" s="974"/>
      <c r="KGP59" s="974"/>
      <c r="KGQ59" s="974"/>
      <c r="KGR59" s="974"/>
      <c r="KGS59" s="974"/>
      <c r="KGT59" s="974"/>
      <c r="KGU59" s="974"/>
      <c r="KGV59" s="974"/>
      <c r="KGW59" s="974"/>
      <c r="KGX59" s="974"/>
      <c r="KGY59" s="974"/>
      <c r="KGZ59" s="974"/>
      <c r="KHA59" s="974"/>
      <c r="KHB59" s="974"/>
      <c r="KHC59" s="974"/>
      <c r="KHD59" s="974"/>
      <c r="KHE59" s="974"/>
      <c r="KHF59" s="974"/>
      <c r="KHG59" s="974"/>
      <c r="KHH59" s="974"/>
      <c r="KHI59" s="974"/>
      <c r="KHJ59" s="974"/>
      <c r="KHK59" s="974"/>
      <c r="KHL59" s="974"/>
      <c r="KHM59" s="974"/>
      <c r="KHN59" s="974"/>
      <c r="KHO59" s="974"/>
      <c r="KHP59" s="974"/>
      <c r="KHQ59" s="974"/>
      <c r="KHR59" s="974"/>
      <c r="KHS59" s="974"/>
      <c r="KHT59" s="974"/>
      <c r="KHU59" s="974"/>
      <c r="KHV59" s="974"/>
      <c r="KHW59" s="974"/>
      <c r="KHX59" s="974"/>
      <c r="KHY59" s="974"/>
      <c r="KHZ59" s="974"/>
      <c r="KIA59" s="974"/>
      <c r="KIB59" s="974"/>
      <c r="KIC59" s="974"/>
      <c r="KID59" s="974"/>
      <c r="KIE59" s="974"/>
      <c r="KIF59" s="974"/>
      <c r="KIG59" s="974"/>
      <c r="KIH59" s="974"/>
      <c r="KII59" s="974"/>
      <c r="KIJ59" s="974"/>
      <c r="KIK59" s="974"/>
      <c r="KIL59" s="974"/>
      <c r="KIM59" s="974"/>
      <c r="KIN59" s="974"/>
      <c r="KIO59" s="974"/>
      <c r="KIP59" s="974"/>
      <c r="KIQ59" s="974"/>
      <c r="KIR59" s="974"/>
      <c r="KIS59" s="974"/>
      <c r="KIT59" s="974"/>
      <c r="KIU59" s="974"/>
      <c r="KIV59" s="974"/>
      <c r="KIW59" s="974"/>
      <c r="KIX59" s="974"/>
      <c r="KIY59" s="974"/>
      <c r="KIZ59" s="974"/>
      <c r="KJA59" s="974"/>
      <c r="KJB59" s="974"/>
      <c r="KJC59" s="974"/>
      <c r="KJD59" s="974"/>
      <c r="KJE59" s="974"/>
      <c r="KJF59" s="974"/>
      <c r="KJG59" s="974"/>
      <c r="KJH59" s="974"/>
      <c r="KJI59" s="974"/>
      <c r="KJJ59" s="974"/>
      <c r="KJK59" s="974"/>
      <c r="KJL59" s="974"/>
      <c r="KJM59" s="974"/>
      <c r="KJN59" s="974"/>
      <c r="KJO59" s="974"/>
      <c r="KJP59" s="974"/>
      <c r="KJQ59" s="974"/>
      <c r="KJR59" s="974"/>
      <c r="KJS59" s="974"/>
      <c r="KJT59" s="974"/>
      <c r="KJU59" s="974"/>
      <c r="KJV59" s="974"/>
      <c r="KJW59" s="974"/>
      <c r="KJX59" s="974"/>
      <c r="KJY59" s="974"/>
      <c r="KJZ59" s="974"/>
      <c r="KKA59" s="974"/>
      <c r="KKB59" s="974"/>
      <c r="KKC59" s="974"/>
      <c r="KKD59" s="974"/>
      <c r="KKE59" s="974"/>
      <c r="KKF59" s="974"/>
      <c r="KKG59" s="974"/>
      <c r="KKH59" s="974"/>
      <c r="KKI59" s="974"/>
      <c r="KKJ59" s="974"/>
      <c r="KKK59" s="974"/>
      <c r="KKL59" s="974"/>
      <c r="KKM59" s="974"/>
      <c r="KKN59" s="974"/>
      <c r="KKO59" s="974"/>
      <c r="KKP59" s="974"/>
      <c r="KKQ59" s="974"/>
      <c r="KKR59" s="974"/>
      <c r="KKS59" s="974"/>
      <c r="KKT59" s="974"/>
      <c r="KKU59" s="974"/>
      <c r="KKV59" s="974"/>
      <c r="KKW59" s="974"/>
      <c r="KKX59" s="974"/>
      <c r="KKY59" s="974"/>
      <c r="KKZ59" s="974"/>
      <c r="KLA59" s="974"/>
      <c r="KLB59" s="974"/>
      <c r="KLC59" s="974"/>
      <c r="KLD59" s="974"/>
      <c r="KLE59" s="974"/>
      <c r="KLF59" s="974"/>
      <c r="KLG59" s="974"/>
      <c r="KLH59" s="974"/>
      <c r="KLI59" s="974"/>
      <c r="KLJ59" s="974"/>
      <c r="KLK59" s="974"/>
      <c r="KLL59" s="974"/>
      <c r="KLM59" s="974"/>
      <c r="KLN59" s="974"/>
      <c r="KLO59" s="974"/>
      <c r="KLP59" s="974"/>
      <c r="KLQ59" s="974"/>
      <c r="KLR59" s="974"/>
      <c r="KLS59" s="974"/>
      <c r="KLT59" s="974"/>
      <c r="KLU59" s="974"/>
      <c r="KLV59" s="974"/>
      <c r="KLW59" s="974"/>
      <c r="KLX59" s="974"/>
      <c r="KLY59" s="974"/>
      <c r="KLZ59" s="974"/>
      <c r="KMA59" s="974"/>
      <c r="KMB59" s="974"/>
      <c r="KMC59" s="974"/>
      <c r="KMD59" s="974"/>
      <c r="KME59" s="974"/>
      <c r="KMF59" s="974"/>
      <c r="KMG59" s="974"/>
      <c r="KMH59" s="974"/>
      <c r="KMI59" s="974"/>
      <c r="KMJ59" s="974"/>
      <c r="KMK59" s="974"/>
      <c r="KML59" s="974"/>
      <c r="KMM59" s="974"/>
      <c r="KMN59" s="974"/>
      <c r="KMO59" s="974"/>
      <c r="KMP59" s="974"/>
      <c r="KMQ59" s="974"/>
      <c r="KMR59" s="974"/>
      <c r="KMS59" s="974"/>
      <c r="KMT59" s="974"/>
      <c r="KMU59" s="974"/>
      <c r="KMV59" s="974"/>
      <c r="KMW59" s="974"/>
      <c r="KMX59" s="974"/>
      <c r="KMY59" s="974"/>
      <c r="KMZ59" s="974"/>
      <c r="KNA59" s="974"/>
      <c r="KNB59" s="974"/>
      <c r="KNC59" s="974"/>
      <c r="KND59" s="974"/>
      <c r="KNE59" s="974"/>
      <c r="KNF59" s="974"/>
      <c r="KNG59" s="974"/>
      <c r="KNH59" s="974"/>
      <c r="KNI59" s="974"/>
      <c r="KNJ59" s="974"/>
      <c r="KNK59" s="974"/>
      <c r="KNL59" s="974"/>
      <c r="KNM59" s="974"/>
      <c r="KNN59" s="974"/>
      <c r="KNO59" s="974"/>
      <c r="KNP59" s="974"/>
      <c r="KNQ59" s="974"/>
      <c r="KNR59" s="974"/>
      <c r="KNS59" s="974"/>
      <c r="KNT59" s="974"/>
      <c r="KNU59" s="974"/>
      <c r="KNV59" s="974"/>
      <c r="KNW59" s="974"/>
      <c r="KNX59" s="974"/>
      <c r="KNY59" s="974"/>
      <c r="KNZ59" s="974"/>
      <c r="KOA59" s="974"/>
      <c r="KOB59" s="974"/>
      <c r="KOC59" s="974"/>
      <c r="KOD59" s="974"/>
      <c r="KOE59" s="974"/>
      <c r="KOF59" s="974"/>
      <c r="KOG59" s="974"/>
      <c r="KOH59" s="974"/>
      <c r="KOI59" s="974"/>
      <c r="KOJ59" s="974"/>
      <c r="KOK59" s="974"/>
      <c r="KOL59" s="974"/>
      <c r="KOM59" s="974"/>
      <c r="KON59" s="974"/>
      <c r="KOO59" s="974"/>
      <c r="KOP59" s="974"/>
      <c r="KOQ59" s="974"/>
      <c r="KOR59" s="974"/>
      <c r="KOS59" s="974"/>
      <c r="KOT59" s="974"/>
      <c r="KOU59" s="974"/>
      <c r="KOV59" s="974"/>
      <c r="KOW59" s="974"/>
      <c r="KOX59" s="974"/>
      <c r="KOY59" s="974"/>
      <c r="KOZ59" s="974"/>
      <c r="KPA59" s="974"/>
      <c r="KPB59" s="974"/>
      <c r="KPC59" s="974"/>
      <c r="KPD59" s="974"/>
      <c r="KPE59" s="974"/>
      <c r="KPF59" s="974"/>
      <c r="KPG59" s="974"/>
      <c r="KPH59" s="974"/>
      <c r="KPI59" s="974"/>
      <c r="KPJ59" s="974"/>
      <c r="KPK59" s="974"/>
      <c r="KPL59" s="974"/>
      <c r="KPM59" s="974"/>
      <c r="KPN59" s="974"/>
      <c r="KPO59" s="974"/>
      <c r="KPP59" s="974"/>
      <c r="KPQ59" s="974"/>
      <c r="KPR59" s="974"/>
      <c r="KPS59" s="974"/>
      <c r="KPT59" s="974"/>
      <c r="KPU59" s="974"/>
      <c r="KPV59" s="974"/>
      <c r="KPW59" s="974"/>
      <c r="KPX59" s="974"/>
      <c r="KPY59" s="974"/>
      <c r="KPZ59" s="974"/>
      <c r="KQA59" s="974"/>
      <c r="KQB59" s="974"/>
      <c r="KQC59" s="974"/>
      <c r="KQD59" s="974"/>
      <c r="KQE59" s="974"/>
      <c r="KQF59" s="974"/>
      <c r="KQG59" s="974"/>
      <c r="KQH59" s="974"/>
      <c r="KQI59" s="974"/>
      <c r="KQJ59" s="974"/>
      <c r="KQK59" s="974"/>
      <c r="KQL59" s="974"/>
      <c r="KQM59" s="974"/>
      <c r="KQN59" s="974"/>
      <c r="KQO59" s="974"/>
      <c r="KQP59" s="974"/>
      <c r="KQQ59" s="974"/>
      <c r="KQR59" s="974"/>
      <c r="KQS59" s="974"/>
      <c r="KQT59" s="974"/>
      <c r="KQU59" s="974"/>
      <c r="KQV59" s="974"/>
      <c r="KQW59" s="974"/>
      <c r="KQX59" s="974"/>
      <c r="KQY59" s="974"/>
      <c r="KQZ59" s="974"/>
      <c r="KRA59" s="974"/>
      <c r="KRB59" s="974"/>
      <c r="KRC59" s="974"/>
      <c r="KRD59" s="974"/>
      <c r="KRE59" s="974"/>
      <c r="KRF59" s="974"/>
      <c r="KRG59" s="974"/>
      <c r="KRH59" s="974"/>
      <c r="KRI59" s="974"/>
      <c r="KRJ59" s="974"/>
      <c r="KRK59" s="974"/>
      <c r="KRL59" s="974"/>
      <c r="KRM59" s="974"/>
      <c r="KRN59" s="974"/>
      <c r="KRO59" s="974"/>
      <c r="KRP59" s="974"/>
      <c r="KRQ59" s="974"/>
      <c r="KRR59" s="974"/>
      <c r="KRS59" s="974"/>
      <c r="KRT59" s="974"/>
      <c r="KRU59" s="974"/>
      <c r="KRV59" s="974"/>
      <c r="KRW59" s="974"/>
      <c r="KRX59" s="974"/>
      <c r="KRY59" s="974"/>
      <c r="KRZ59" s="974"/>
      <c r="KSA59" s="974"/>
      <c r="KSB59" s="974"/>
      <c r="KSC59" s="974"/>
      <c r="KSD59" s="974"/>
      <c r="KSE59" s="974"/>
      <c r="KSF59" s="974"/>
      <c r="KSG59" s="974"/>
      <c r="KSH59" s="974"/>
      <c r="KSI59" s="974"/>
      <c r="KSJ59" s="974"/>
      <c r="KSK59" s="974"/>
      <c r="KSL59" s="974"/>
      <c r="KSM59" s="974"/>
      <c r="KSN59" s="974"/>
      <c r="KSO59" s="974"/>
      <c r="KSP59" s="974"/>
      <c r="KSQ59" s="974"/>
      <c r="KSR59" s="974"/>
      <c r="KSS59" s="974"/>
      <c r="KST59" s="974"/>
      <c r="KSU59" s="974"/>
      <c r="KSV59" s="974"/>
      <c r="KSW59" s="974"/>
      <c r="KSX59" s="974"/>
      <c r="KSY59" s="974"/>
      <c r="KSZ59" s="974"/>
      <c r="KTA59" s="974"/>
      <c r="KTB59" s="974"/>
      <c r="KTC59" s="974"/>
      <c r="KTD59" s="974"/>
      <c r="KTE59" s="974"/>
      <c r="KTF59" s="974"/>
      <c r="KTG59" s="974"/>
      <c r="KTH59" s="974"/>
      <c r="KTI59" s="974"/>
      <c r="KTJ59" s="974"/>
      <c r="KTK59" s="974"/>
      <c r="KTL59" s="974"/>
      <c r="KTM59" s="974"/>
      <c r="KTN59" s="974"/>
      <c r="KTO59" s="974"/>
      <c r="KTP59" s="974"/>
      <c r="KTQ59" s="974"/>
      <c r="KTR59" s="974"/>
      <c r="KTS59" s="974"/>
      <c r="KTT59" s="974"/>
      <c r="KTU59" s="974"/>
      <c r="KTV59" s="974"/>
      <c r="KTW59" s="974"/>
      <c r="KTX59" s="974"/>
      <c r="KTY59" s="974"/>
      <c r="KTZ59" s="974"/>
      <c r="KUA59" s="974"/>
      <c r="KUB59" s="974"/>
      <c r="KUC59" s="974"/>
      <c r="KUD59" s="974"/>
      <c r="KUE59" s="974"/>
      <c r="KUF59" s="974"/>
      <c r="KUG59" s="974"/>
      <c r="KUH59" s="974"/>
      <c r="KUI59" s="974"/>
      <c r="KUJ59" s="974"/>
      <c r="KUK59" s="974"/>
      <c r="KUL59" s="974"/>
      <c r="KUM59" s="974"/>
      <c r="KUN59" s="974"/>
      <c r="KUO59" s="974"/>
      <c r="KUP59" s="974"/>
      <c r="KUQ59" s="974"/>
      <c r="KUR59" s="974"/>
      <c r="KUS59" s="974"/>
      <c r="KUT59" s="974"/>
      <c r="KUU59" s="974"/>
      <c r="KUV59" s="974"/>
      <c r="KUW59" s="974"/>
      <c r="KUX59" s="974"/>
      <c r="KUY59" s="974"/>
      <c r="KUZ59" s="974"/>
      <c r="KVA59" s="974"/>
      <c r="KVB59" s="974"/>
      <c r="KVC59" s="974"/>
      <c r="KVD59" s="974"/>
      <c r="KVE59" s="974"/>
      <c r="KVF59" s="974"/>
      <c r="KVG59" s="974"/>
      <c r="KVH59" s="974"/>
      <c r="KVI59" s="974"/>
      <c r="KVJ59" s="974"/>
      <c r="KVK59" s="974"/>
      <c r="KVL59" s="974"/>
      <c r="KVM59" s="974"/>
      <c r="KVN59" s="974"/>
      <c r="KVO59" s="974"/>
      <c r="KVP59" s="974"/>
      <c r="KVQ59" s="974"/>
      <c r="KVR59" s="974"/>
      <c r="KVS59" s="974"/>
      <c r="KVT59" s="974"/>
      <c r="KVU59" s="974"/>
      <c r="KVV59" s="974"/>
      <c r="KVW59" s="974"/>
      <c r="KVX59" s="974"/>
      <c r="KVY59" s="974"/>
      <c r="KVZ59" s="974"/>
      <c r="KWA59" s="974"/>
      <c r="KWB59" s="974"/>
      <c r="KWC59" s="974"/>
      <c r="KWD59" s="974"/>
      <c r="KWE59" s="974"/>
      <c r="KWF59" s="974"/>
      <c r="KWG59" s="974"/>
      <c r="KWH59" s="974"/>
      <c r="KWI59" s="974"/>
      <c r="KWJ59" s="974"/>
      <c r="KWK59" s="974"/>
      <c r="KWL59" s="974"/>
      <c r="KWM59" s="974"/>
      <c r="KWN59" s="974"/>
      <c r="KWO59" s="974"/>
      <c r="KWP59" s="974"/>
      <c r="KWQ59" s="974"/>
      <c r="KWR59" s="974"/>
      <c r="KWS59" s="974"/>
      <c r="KWT59" s="974"/>
      <c r="KWU59" s="974"/>
      <c r="KWV59" s="974"/>
      <c r="KWW59" s="974"/>
      <c r="KWX59" s="974"/>
      <c r="KWY59" s="974"/>
      <c r="KWZ59" s="974"/>
      <c r="KXA59" s="974"/>
      <c r="KXB59" s="974"/>
      <c r="KXC59" s="974"/>
      <c r="KXD59" s="974"/>
      <c r="KXE59" s="974"/>
      <c r="KXF59" s="974"/>
      <c r="KXG59" s="974"/>
      <c r="KXH59" s="974"/>
      <c r="KXI59" s="974"/>
      <c r="KXJ59" s="974"/>
      <c r="KXK59" s="974"/>
      <c r="KXL59" s="974"/>
      <c r="KXM59" s="974"/>
      <c r="KXN59" s="974"/>
      <c r="KXO59" s="974"/>
      <c r="KXP59" s="974"/>
      <c r="KXQ59" s="974"/>
      <c r="KXR59" s="974"/>
      <c r="KXS59" s="974"/>
      <c r="KXT59" s="974"/>
      <c r="KXU59" s="974"/>
      <c r="KXV59" s="974"/>
      <c r="KXW59" s="974"/>
      <c r="KXX59" s="974"/>
      <c r="KXY59" s="974"/>
      <c r="KXZ59" s="974"/>
      <c r="KYA59" s="974"/>
      <c r="KYB59" s="974"/>
      <c r="KYC59" s="974"/>
      <c r="KYD59" s="974"/>
      <c r="KYE59" s="974"/>
      <c r="KYF59" s="974"/>
      <c r="KYG59" s="974"/>
      <c r="KYH59" s="974"/>
      <c r="KYI59" s="974"/>
      <c r="KYJ59" s="974"/>
      <c r="KYK59" s="974"/>
      <c r="KYL59" s="974"/>
      <c r="KYM59" s="974"/>
      <c r="KYN59" s="974"/>
      <c r="KYO59" s="974"/>
      <c r="KYP59" s="974"/>
      <c r="KYQ59" s="974"/>
      <c r="KYR59" s="974"/>
      <c r="KYS59" s="974"/>
      <c r="KYT59" s="974"/>
      <c r="KYU59" s="974"/>
      <c r="KYV59" s="974"/>
      <c r="KYW59" s="974"/>
      <c r="KYX59" s="974"/>
      <c r="KYY59" s="974"/>
      <c r="KYZ59" s="974"/>
      <c r="KZA59" s="974"/>
      <c r="KZB59" s="974"/>
      <c r="KZC59" s="974"/>
      <c r="KZD59" s="974"/>
      <c r="KZE59" s="974"/>
      <c r="KZF59" s="974"/>
      <c r="KZG59" s="974"/>
      <c r="KZH59" s="974"/>
      <c r="KZI59" s="974"/>
      <c r="KZJ59" s="974"/>
      <c r="KZK59" s="974"/>
      <c r="KZL59" s="974"/>
      <c r="KZM59" s="974"/>
      <c r="KZN59" s="974"/>
      <c r="KZO59" s="974"/>
      <c r="KZP59" s="974"/>
      <c r="KZQ59" s="974"/>
      <c r="KZR59" s="974"/>
      <c r="KZS59" s="974"/>
      <c r="KZT59" s="974"/>
      <c r="KZU59" s="974"/>
      <c r="KZV59" s="974"/>
      <c r="KZW59" s="974"/>
      <c r="KZX59" s="974"/>
      <c r="KZY59" s="974"/>
      <c r="KZZ59" s="974"/>
      <c r="LAA59" s="974"/>
      <c r="LAB59" s="974"/>
      <c r="LAC59" s="974"/>
      <c r="LAD59" s="974"/>
      <c r="LAE59" s="974"/>
      <c r="LAF59" s="974"/>
      <c r="LAG59" s="974"/>
      <c r="LAH59" s="974"/>
      <c r="LAI59" s="974"/>
      <c r="LAJ59" s="974"/>
      <c r="LAK59" s="974"/>
      <c r="LAL59" s="974"/>
      <c r="LAM59" s="974"/>
      <c r="LAN59" s="974"/>
      <c r="LAO59" s="974"/>
      <c r="LAP59" s="974"/>
      <c r="LAQ59" s="974"/>
      <c r="LAR59" s="974"/>
      <c r="LAS59" s="974"/>
      <c r="LAT59" s="974"/>
      <c r="LAU59" s="974"/>
      <c r="LAV59" s="974"/>
      <c r="LAW59" s="974"/>
      <c r="LAX59" s="974"/>
      <c r="LAY59" s="974"/>
      <c r="LAZ59" s="974"/>
      <c r="LBA59" s="974"/>
      <c r="LBB59" s="974"/>
      <c r="LBC59" s="974"/>
      <c r="LBD59" s="974"/>
      <c r="LBE59" s="974"/>
      <c r="LBF59" s="974"/>
      <c r="LBG59" s="974"/>
      <c r="LBH59" s="974"/>
      <c r="LBI59" s="974"/>
      <c r="LBJ59" s="974"/>
      <c r="LBK59" s="974"/>
      <c r="LBL59" s="974"/>
      <c r="LBM59" s="974"/>
      <c r="LBN59" s="974"/>
      <c r="LBO59" s="974"/>
      <c r="LBP59" s="974"/>
      <c r="LBQ59" s="974"/>
      <c r="LBR59" s="974"/>
      <c r="LBS59" s="974"/>
      <c r="LBT59" s="974"/>
      <c r="LBU59" s="974"/>
      <c r="LBV59" s="974"/>
      <c r="LBW59" s="974"/>
      <c r="LBX59" s="974"/>
      <c r="LBY59" s="974"/>
      <c r="LBZ59" s="974"/>
      <c r="LCA59" s="974"/>
      <c r="LCB59" s="974"/>
      <c r="LCC59" s="974"/>
      <c r="LCD59" s="974"/>
      <c r="LCE59" s="974"/>
      <c r="LCF59" s="974"/>
      <c r="LCG59" s="974"/>
      <c r="LCH59" s="974"/>
      <c r="LCI59" s="974"/>
      <c r="LCJ59" s="974"/>
      <c r="LCK59" s="974"/>
      <c r="LCL59" s="974"/>
      <c r="LCM59" s="974"/>
      <c r="LCN59" s="974"/>
      <c r="LCO59" s="974"/>
      <c r="LCP59" s="974"/>
      <c r="LCQ59" s="974"/>
      <c r="LCR59" s="974"/>
      <c r="LCS59" s="974"/>
      <c r="LCT59" s="974"/>
      <c r="LCU59" s="974"/>
      <c r="LCV59" s="974"/>
      <c r="LCW59" s="974"/>
      <c r="LCX59" s="974"/>
      <c r="LCY59" s="974"/>
      <c r="LCZ59" s="974"/>
      <c r="LDA59" s="974"/>
      <c r="LDB59" s="974"/>
      <c r="LDC59" s="974"/>
      <c r="LDD59" s="974"/>
      <c r="LDE59" s="974"/>
      <c r="LDF59" s="974"/>
      <c r="LDG59" s="974"/>
      <c r="LDH59" s="974"/>
      <c r="LDI59" s="974"/>
      <c r="LDJ59" s="974"/>
      <c r="LDK59" s="974"/>
      <c r="LDL59" s="974"/>
      <c r="LDM59" s="974"/>
      <c r="LDN59" s="974"/>
      <c r="LDO59" s="974"/>
      <c r="LDP59" s="974"/>
      <c r="LDQ59" s="974"/>
      <c r="LDR59" s="974"/>
      <c r="LDS59" s="974"/>
      <c r="LDT59" s="974"/>
      <c r="LDU59" s="974"/>
      <c r="LDV59" s="974"/>
      <c r="LDW59" s="974"/>
      <c r="LDX59" s="974"/>
      <c r="LDY59" s="974"/>
      <c r="LDZ59" s="974"/>
      <c r="LEA59" s="974"/>
      <c r="LEB59" s="974"/>
      <c r="LEC59" s="974"/>
      <c r="LED59" s="974"/>
      <c r="LEE59" s="974"/>
      <c r="LEF59" s="974"/>
      <c r="LEG59" s="974"/>
      <c r="LEH59" s="974"/>
      <c r="LEI59" s="974"/>
      <c r="LEJ59" s="974"/>
      <c r="LEK59" s="974"/>
      <c r="LEL59" s="974"/>
      <c r="LEM59" s="974"/>
      <c r="LEN59" s="974"/>
      <c r="LEO59" s="974"/>
      <c r="LEP59" s="974"/>
      <c r="LEQ59" s="974"/>
      <c r="LER59" s="974"/>
      <c r="LES59" s="974"/>
      <c r="LET59" s="974"/>
      <c r="LEU59" s="974"/>
      <c r="LEV59" s="974"/>
      <c r="LEW59" s="974"/>
      <c r="LEX59" s="974"/>
      <c r="LEY59" s="974"/>
      <c r="LEZ59" s="974"/>
      <c r="LFA59" s="974"/>
      <c r="LFB59" s="974"/>
      <c r="LFC59" s="974"/>
      <c r="LFD59" s="974"/>
      <c r="LFE59" s="974"/>
      <c r="LFF59" s="974"/>
      <c r="LFG59" s="974"/>
      <c r="LFH59" s="974"/>
      <c r="LFI59" s="974"/>
      <c r="LFJ59" s="974"/>
      <c r="LFK59" s="974"/>
      <c r="LFL59" s="974"/>
      <c r="LFM59" s="974"/>
      <c r="LFN59" s="974"/>
      <c r="LFO59" s="974"/>
      <c r="LFP59" s="974"/>
      <c r="LFQ59" s="974"/>
      <c r="LFR59" s="974"/>
      <c r="LFS59" s="974"/>
      <c r="LFT59" s="974"/>
      <c r="LFU59" s="974"/>
      <c r="LFV59" s="974"/>
      <c r="LFW59" s="974"/>
      <c r="LFX59" s="974"/>
      <c r="LFY59" s="974"/>
      <c r="LFZ59" s="974"/>
      <c r="LGA59" s="974"/>
      <c r="LGB59" s="974"/>
      <c r="LGC59" s="974"/>
      <c r="LGD59" s="974"/>
      <c r="LGE59" s="974"/>
      <c r="LGF59" s="974"/>
      <c r="LGG59" s="974"/>
      <c r="LGH59" s="974"/>
      <c r="LGI59" s="974"/>
      <c r="LGJ59" s="974"/>
      <c r="LGK59" s="974"/>
      <c r="LGL59" s="974"/>
      <c r="LGM59" s="974"/>
      <c r="LGN59" s="974"/>
      <c r="LGO59" s="974"/>
      <c r="LGP59" s="974"/>
      <c r="LGQ59" s="974"/>
      <c r="LGR59" s="974"/>
      <c r="LGS59" s="974"/>
      <c r="LGT59" s="974"/>
      <c r="LGU59" s="974"/>
      <c r="LGV59" s="974"/>
      <c r="LGW59" s="974"/>
      <c r="LGX59" s="974"/>
      <c r="LGY59" s="974"/>
      <c r="LGZ59" s="974"/>
      <c r="LHA59" s="974"/>
      <c r="LHB59" s="974"/>
      <c r="LHC59" s="974"/>
      <c r="LHD59" s="974"/>
      <c r="LHE59" s="974"/>
      <c r="LHF59" s="974"/>
      <c r="LHG59" s="974"/>
      <c r="LHH59" s="974"/>
      <c r="LHI59" s="974"/>
      <c r="LHJ59" s="974"/>
      <c r="LHK59" s="974"/>
      <c r="LHL59" s="974"/>
      <c r="LHM59" s="974"/>
      <c r="LHN59" s="974"/>
      <c r="LHO59" s="974"/>
      <c r="LHP59" s="974"/>
      <c r="LHQ59" s="974"/>
      <c r="LHR59" s="974"/>
      <c r="LHS59" s="974"/>
      <c r="LHT59" s="974"/>
      <c r="LHU59" s="974"/>
      <c r="LHV59" s="974"/>
      <c r="LHW59" s="974"/>
      <c r="LHX59" s="974"/>
      <c r="LHY59" s="974"/>
      <c r="LHZ59" s="974"/>
      <c r="LIA59" s="974"/>
      <c r="LIB59" s="974"/>
      <c r="LIC59" s="974"/>
      <c r="LID59" s="974"/>
      <c r="LIE59" s="974"/>
      <c r="LIF59" s="974"/>
      <c r="LIG59" s="974"/>
      <c r="LIH59" s="974"/>
      <c r="LII59" s="974"/>
      <c r="LIJ59" s="974"/>
      <c r="LIK59" s="974"/>
      <c r="LIL59" s="974"/>
      <c r="LIM59" s="974"/>
      <c r="LIN59" s="974"/>
      <c r="LIO59" s="974"/>
      <c r="LIP59" s="974"/>
      <c r="LIQ59" s="974"/>
      <c r="LIR59" s="974"/>
      <c r="LIS59" s="974"/>
      <c r="LIT59" s="974"/>
      <c r="LIU59" s="974"/>
      <c r="LIV59" s="974"/>
      <c r="LIW59" s="974"/>
      <c r="LIX59" s="974"/>
      <c r="LIY59" s="974"/>
      <c r="LIZ59" s="974"/>
      <c r="LJA59" s="974"/>
      <c r="LJB59" s="974"/>
      <c r="LJC59" s="974"/>
      <c r="LJD59" s="974"/>
      <c r="LJE59" s="974"/>
      <c r="LJF59" s="974"/>
      <c r="LJG59" s="974"/>
      <c r="LJH59" s="974"/>
      <c r="LJI59" s="974"/>
      <c r="LJJ59" s="974"/>
      <c r="LJK59" s="974"/>
      <c r="LJL59" s="974"/>
      <c r="LJM59" s="974"/>
      <c r="LJN59" s="974"/>
      <c r="LJO59" s="974"/>
      <c r="LJP59" s="974"/>
      <c r="LJQ59" s="974"/>
      <c r="LJR59" s="974"/>
      <c r="LJS59" s="974"/>
      <c r="LJT59" s="974"/>
      <c r="LJU59" s="974"/>
      <c r="LJV59" s="974"/>
      <c r="LJW59" s="974"/>
      <c r="LJX59" s="974"/>
      <c r="LJY59" s="974"/>
      <c r="LJZ59" s="974"/>
      <c r="LKA59" s="974"/>
      <c r="LKB59" s="974"/>
      <c r="LKC59" s="974"/>
      <c r="LKD59" s="974"/>
      <c r="LKE59" s="974"/>
      <c r="LKF59" s="974"/>
      <c r="LKG59" s="974"/>
      <c r="LKH59" s="974"/>
      <c r="LKI59" s="974"/>
      <c r="LKJ59" s="974"/>
      <c r="LKK59" s="974"/>
      <c r="LKL59" s="974"/>
      <c r="LKM59" s="974"/>
      <c r="LKN59" s="974"/>
      <c r="LKO59" s="974"/>
      <c r="LKP59" s="974"/>
      <c r="LKQ59" s="974"/>
      <c r="LKR59" s="974"/>
      <c r="LKS59" s="974"/>
      <c r="LKT59" s="974"/>
      <c r="LKU59" s="974"/>
      <c r="LKV59" s="974"/>
      <c r="LKW59" s="974"/>
      <c r="LKX59" s="974"/>
      <c r="LKY59" s="974"/>
      <c r="LKZ59" s="974"/>
      <c r="LLA59" s="974"/>
      <c r="LLB59" s="974"/>
      <c r="LLC59" s="974"/>
      <c r="LLD59" s="974"/>
      <c r="LLE59" s="974"/>
      <c r="LLF59" s="974"/>
      <c r="LLG59" s="974"/>
      <c r="LLH59" s="974"/>
      <c r="LLI59" s="974"/>
      <c r="LLJ59" s="974"/>
      <c r="LLK59" s="974"/>
      <c r="LLL59" s="974"/>
      <c r="LLM59" s="974"/>
      <c r="LLN59" s="974"/>
      <c r="LLO59" s="974"/>
      <c r="LLP59" s="974"/>
      <c r="LLQ59" s="974"/>
      <c r="LLR59" s="974"/>
      <c r="LLS59" s="974"/>
      <c r="LLT59" s="974"/>
      <c r="LLU59" s="974"/>
      <c r="LLV59" s="974"/>
      <c r="LLW59" s="974"/>
      <c r="LLX59" s="974"/>
      <c r="LLY59" s="974"/>
      <c r="LLZ59" s="974"/>
      <c r="LMA59" s="974"/>
      <c r="LMB59" s="974"/>
      <c r="LMC59" s="974"/>
      <c r="LMD59" s="974"/>
      <c r="LME59" s="974"/>
      <c r="LMF59" s="974"/>
      <c r="LMG59" s="974"/>
      <c r="LMH59" s="974"/>
      <c r="LMI59" s="974"/>
      <c r="LMJ59" s="974"/>
      <c r="LMK59" s="974"/>
      <c r="LML59" s="974"/>
      <c r="LMM59" s="974"/>
      <c r="LMN59" s="974"/>
      <c r="LMO59" s="974"/>
      <c r="LMP59" s="974"/>
      <c r="LMQ59" s="974"/>
      <c r="LMR59" s="974"/>
      <c r="LMS59" s="974"/>
      <c r="LMT59" s="974"/>
      <c r="LMU59" s="974"/>
      <c r="LMV59" s="974"/>
      <c r="LMW59" s="974"/>
      <c r="LMX59" s="974"/>
      <c r="LMY59" s="974"/>
      <c r="LMZ59" s="974"/>
      <c r="LNA59" s="974"/>
      <c r="LNB59" s="974"/>
      <c r="LNC59" s="974"/>
      <c r="LND59" s="974"/>
      <c r="LNE59" s="974"/>
      <c r="LNF59" s="974"/>
      <c r="LNG59" s="974"/>
      <c r="LNH59" s="974"/>
      <c r="LNI59" s="974"/>
      <c r="LNJ59" s="974"/>
      <c r="LNK59" s="974"/>
      <c r="LNL59" s="974"/>
      <c r="LNM59" s="974"/>
      <c r="LNN59" s="974"/>
      <c r="LNO59" s="974"/>
      <c r="LNP59" s="974"/>
      <c r="LNQ59" s="974"/>
      <c r="LNR59" s="974"/>
      <c r="LNS59" s="974"/>
      <c r="LNT59" s="974"/>
      <c r="LNU59" s="974"/>
      <c r="LNV59" s="974"/>
      <c r="LNW59" s="974"/>
      <c r="LNX59" s="974"/>
      <c r="LNY59" s="974"/>
      <c r="LNZ59" s="974"/>
      <c r="LOA59" s="974"/>
      <c r="LOB59" s="974"/>
      <c r="LOC59" s="974"/>
      <c r="LOD59" s="974"/>
      <c r="LOE59" s="974"/>
      <c r="LOF59" s="974"/>
      <c r="LOG59" s="974"/>
      <c r="LOH59" s="974"/>
      <c r="LOI59" s="974"/>
      <c r="LOJ59" s="974"/>
      <c r="LOK59" s="974"/>
      <c r="LOL59" s="974"/>
      <c r="LOM59" s="974"/>
      <c r="LON59" s="974"/>
      <c r="LOO59" s="974"/>
      <c r="LOP59" s="974"/>
      <c r="LOQ59" s="974"/>
      <c r="LOR59" s="974"/>
      <c r="LOS59" s="974"/>
      <c r="LOT59" s="974"/>
      <c r="LOU59" s="974"/>
      <c r="LOV59" s="974"/>
      <c r="LOW59" s="974"/>
      <c r="LOX59" s="974"/>
      <c r="LOY59" s="974"/>
      <c r="LOZ59" s="974"/>
      <c r="LPA59" s="974"/>
      <c r="LPB59" s="974"/>
      <c r="LPC59" s="974"/>
      <c r="LPD59" s="974"/>
      <c r="LPE59" s="974"/>
      <c r="LPF59" s="974"/>
      <c r="LPG59" s="974"/>
      <c r="LPH59" s="974"/>
      <c r="LPI59" s="974"/>
      <c r="LPJ59" s="974"/>
      <c r="LPK59" s="974"/>
      <c r="LPL59" s="974"/>
      <c r="LPM59" s="974"/>
      <c r="LPN59" s="974"/>
      <c r="LPO59" s="974"/>
      <c r="LPP59" s="974"/>
      <c r="LPQ59" s="974"/>
      <c r="LPR59" s="974"/>
      <c r="LPS59" s="974"/>
      <c r="LPT59" s="974"/>
      <c r="LPU59" s="974"/>
      <c r="LPV59" s="974"/>
      <c r="LPW59" s="974"/>
      <c r="LPX59" s="974"/>
      <c r="LPY59" s="974"/>
      <c r="LPZ59" s="974"/>
      <c r="LQA59" s="974"/>
      <c r="LQB59" s="974"/>
      <c r="LQC59" s="974"/>
      <c r="LQD59" s="974"/>
      <c r="LQE59" s="974"/>
      <c r="LQF59" s="974"/>
      <c r="LQG59" s="974"/>
      <c r="LQH59" s="974"/>
      <c r="LQI59" s="974"/>
      <c r="LQJ59" s="974"/>
      <c r="LQK59" s="974"/>
      <c r="LQL59" s="974"/>
      <c r="LQM59" s="974"/>
      <c r="LQN59" s="974"/>
      <c r="LQO59" s="974"/>
      <c r="LQP59" s="974"/>
      <c r="LQQ59" s="974"/>
      <c r="LQR59" s="974"/>
      <c r="LQS59" s="974"/>
      <c r="LQT59" s="974"/>
      <c r="LQU59" s="974"/>
      <c r="LQV59" s="974"/>
      <c r="LQW59" s="974"/>
      <c r="LQX59" s="974"/>
      <c r="LQY59" s="974"/>
      <c r="LQZ59" s="974"/>
      <c r="LRA59" s="974"/>
      <c r="LRB59" s="974"/>
      <c r="LRC59" s="974"/>
      <c r="LRD59" s="974"/>
      <c r="LRE59" s="974"/>
      <c r="LRF59" s="974"/>
      <c r="LRG59" s="974"/>
      <c r="LRH59" s="974"/>
      <c r="LRI59" s="974"/>
      <c r="LRJ59" s="974"/>
      <c r="LRK59" s="974"/>
      <c r="LRL59" s="974"/>
      <c r="LRM59" s="974"/>
      <c r="LRN59" s="974"/>
      <c r="LRO59" s="974"/>
      <c r="LRP59" s="974"/>
      <c r="LRQ59" s="974"/>
      <c r="LRR59" s="974"/>
      <c r="LRS59" s="974"/>
      <c r="LRT59" s="974"/>
      <c r="LRU59" s="974"/>
      <c r="LRV59" s="974"/>
      <c r="LRW59" s="974"/>
      <c r="LRX59" s="974"/>
      <c r="LRY59" s="974"/>
      <c r="LRZ59" s="974"/>
      <c r="LSA59" s="974"/>
      <c r="LSB59" s="974"/>
      <c r="LSC59" s="974"/>
      <c r="LSD59" s="974"/>
      <c r="LSE59" s="974"/>
      <c r="LSF59" s="974"/>
      <c r="LSG59" s="974"/>
      <c r="LSH59" s="974"/>
      <c r="LSI59" s="974"/>
      <c r="LSJ59" s="974"/>
      <c r="LSK59" s="974"/>
      <c r="LSL59" s="974"/>
      <c r="LSM59" s="974"/>
      <c r="LSN59" s="974"/>
      <c r="LSO59" s="974"/>
      <c r="LSP59" s="974"/>
      <c r="LSQ59" s="974"/>
      <c r="LSR59" s="974"/>
      <c r="LSS59" s="974"/>
      <c r="LST59" s="974"/>
      <c r="LSU59" s="974"/>
      <c r="LSV59" s="974"/>
      <c r="LSW59" s="974"/>
      <c r="LSX59" s="974"/>
      <c r="LSY59" s="974"/>
      <c r="LSZ59" s="974"/>
      <c r="LTA59" s="974"/>
      <c r="LTB59" s="974"/>
      <c r="LTC59" s="974"/>
      <c r="LTD59" s="974"/>
      <c r="LTE59" s="974"/>
      <c r="LTF59" s="974"/>
      <c r="LTG59" s="974"/>
      <c r="LTH59" s="974"/>
      <c r="LTI59" s="974"/>
      <c r="LTJ59" s="974"/>
      <c r="LTK59" s="974"/>
      <c r="LTL59" s="974"/>
      <c r="LTM59" s="974"/>
      <c r="LTN59" s="974"/>
      <c r="LTO59" s="974"/>
      <c r="LTP59" s="974"/>
      <c r="LTQ59" s="974"/>
      <c r="LTR59" s="974"/>
      <c r="LTS59" s="974"/>
      <c r="LTT59" s="974"/>
      <c r="LTU59" s="974"/>
      <c r="LTV59" s="974"/>
      <c r="LTW59" s="974"/>
      <c r="LTX59" s="974"/>
      <c r="LTY59" s="974"/>
      <c r="LTZ59" s="974"/>
      <c r="LUA59" s="974"/>
      <c r="LUB59" s="974"/>
      <c r="LUC59" s="974"/>
      <c r="LUD59" s="974"/>
      <c r="LUE59" s="974"/>
      <c r="LUF59" s="974"/>
      <c r="LUG59" s="974"/>
      <c r="LUH59" s="974"/>
      <c r="LUI59" s="974"/>
      <c r="LUJ59" s="974"/>
      <c r="LUK59" s="974"/>
      <c r="LUL59" s="974"/>
      <c r="LUM59" s="974"/>
      <c r="LUN59" s="974"/>
      <c r="LUO59" s="974"/>
      <c r="LUP59" s="974"/>
      <c r="LUQ59" s="974"/>
      <c r="LUR59" s="974"/>
      <c r="LUS59" s="974"/>
      <c r="LUT59" s="974"/>
      <c r="LUU59" s="974"/>
      <c r="LUV59" s="974"/>
      <c r="LUW59" s="974"/>
      <c r="LUX59" s="974"/>
      <c r="LUY59" s="974"/>
      <c r="LUZ59" s="974"/>
      <c r="LVA59" s="974"/>
      <c r="LVB59" s="974"/>
      <c r="LVC59" s="974"/>
      <c r="LVD59" s="974"/>
      <c r="LVE59" s="974"/>
      <c r="LVF59" s="974"/>
      <c r="LVG59" s="974"/>
      <c r="LVH59" s="974"/>
      <c r="LVI59" s="974"/>
      <c r="LVJ59" s="974"/>
      <c r="LVK59" s="974"/>
      <c r="LVL59" s="974"/>
      <c r="LVM59" s="974"/>
      <c r="LVN59" s="974"/>
      <c r="LVO59" s="974"/>
      <c r="LVP59" s="974"/>
      <c r="LVQ59" s="974"/>
      <c r="LVR59" s="974"/>
      <c r="LVS59" s="974"/>
      <c r="LVT59" s="974"/>
      <c r="LVU59" s="974"/>
      <c r="LVV59" s="974"/>
      <c r="LVW59" s="974"/>
      <c r="LVX59" s="974"/>
      <c r="LVY59" s="974"/>
      <c r="LVZ59" s="974"/>
      <c r="LWA59" s="974"/>
      <c r="LWB59" s="974"/>
      <c r="LWC59" s="974"/>
      <c r="LWD59" s="974"/>
      <c r="LWE59" s="974"/>
      <c r="LWF59" s="974"/>
      <c r="LWG59" s="974"/>
      <c r="LWH59" s="974"/>
      <c r="LWI59" s="974"/>
      <c r="LWJ59" s="974"/>
      <c r="LWK59" s="974"/>
      <c r="LWL59" s="974"/>
      <c r="LWM59" s="974"/>
      <c r="LWN59" s="974"/>
      <c r="LWO59" s="974"/>
      <c r="LWP59" s="974"/>
      <c r="LWQ59" s="974"/>
      <c r="LWR59" s="974"/>
      <c r="LWS59" s="974"/>
      <c r="LWT59" s="974"/>
      <c r="LWU59" s="974"/>
      <c r="LWV59" s="974"/>
      <c r="LWW59" s="974"/>
      <c r="LWX59" s="974"/>
      <c r="LWY59" s="974"/>
      <c r="LWZ59" s="974"/>
      <c r="LXA59" s="974"/>
      <c r="LXB59" s="974"/>
      <c r="LXC59" s="974"/>
      <c r="LXD59" s="974"/>
      <c r="LXE59" s="974"/>
      <c r="LXF59" s="974"/>
      <c r="LXG59" s="974"/>
      <c r="LXH59" s="974"/>
      <c r="LXI59" s="974"/>
      <c r="LXJ59" s="974"/>
      <c r="LXK59" s="974"/>
      <c r="LXL59" s="974"/>
      <c r="LXM59" s="974"/>
      <c r="LXN59" s="974"/>
      <c r="LXO59" s="974"/>
      <c r="LXP59" s="974"/>
      <c r="LXQ59" s="974"/>
      <c r="LXR59" s="974"/>
      <c r="LXS59" s="974"/>
      <c r="LXT59" s="974"/>
      <c r="LXU59" s="974"/>
      <c r="LXV59" s="974"/>
      <c r="LXW59" s="974"/>
      <c r="LXX59" s="974"/>
      <c r="LXY59" s="974"/>
      <c r="LXZ59" s="974"/>
      <c r="LYA59" s="974"/>
      <c r="LYB59" s="974"/>
      <c r="LYC59" s="974"/>
      <c r="LYD59" s="974"/>
      <c r="LYE59" s="974"/>
      <c r="LYF59" s="974"/>
      <c r="LYG59" s="974"/>
      <c r="LYH59" s="974"/>
      <c r="LYI59" s="974"/>
      <c r="LYJ59" s="974"/>
      <c r="LYK59" s="974"/>
      <c r="LYL59" s="974"/>
      <c r="LYM59" s="974"/>
      <c r="LYN59" s="974"/>
      <c r="LYO59" s="974"/>
      <c r="LYP59" s="974"/>
      <c r="LYQ59" s="974"/>
      <c r="LYR59" s="974"/>
      <c r="LYS59" s="974"/>
      <c r="LYT59" s="974"/>
      <c r="LYU59" s="974"/>
      <c r="LYV59" s="974"/>
      <c r="LYW59" s="974"/>
      <c r="LYX59" s="974"/>
      <c r="LYY59" s="974"/>
      <c r="LYZ59" s="974"/>
      <c r="LZA59" s="974"/>
      <c r="LZB59" s="974"/>
      <c r="LZC59" s="974"/>
      <c r="LZD59" s="974"/>
      <c r="LZE59" s="974"/>
      <c r="LZF59" s="974"/>
      <c r="LZG59" s="974"/>
      <c r="LZH59" s="974"/>
      <c r="LZI59" s="974"/>
      <c r="LZJ59" s="974"/>
      <c r="LZK59" s="974"/>
      <c r="LZL59" s="974"/>
      <c r="LZM59" s="974"/>
      <c r="LZN59" s="974"/>
      <c r="LZO59" s="974"/>
      <c r="LZP59" s="974"/>
      <c r="LZQ59" s="974"/>
      <c r="LZR59" s="974"/>
      <c r="LZS59" s="974"/>
      <c r="LZT59" s="974"/>
      <c r="LZU59" s="974"/>
      <c r="LZV59" s="974"/>
      <c r="LZW59" s="974"/>
      <c r="LZX59" s="974"/>
      <c r="LZY59" s="974"/>
      <c r="LZZ59" s="974"/>
      <c r="MAA59" s="974"/>
      <c r="MAB59" s="974"/>
      <c r="MAC59" s="974"/>
      <c r="MAD59" s="974"/>
      <c r="MAE59" s="974"/>
      <c r="MAF59" s="974"/>
      <c r="MAG59" s="974"/>
      <c r="MAH59" s="974"/>
      <c r="MAI59" s="974"/>
      <c r="MAJ59" s="974"/>
      <c r="MAK59" s="974"/>
      <c r="MAL59" s="974"/>
      <c r="MAM59" s="974"/>
      <c r="MAN59" s="974"/>
      <c r="MAO59" s="974"/>
      <c r="MAP59" s="974"/>
      <c r="MAQ59" s="974"/>
      <c r="MAR59" s="974"/>
      <c r="MAS59" s="974"/>
      <c r="MAT59" s="974"/>
      <c r="MAU59" s="974"/>
      <c r="MAV59" s="974"/>
      <c r="MAW59" s="974"/>
      <c r="MAX59" s="974"/>
      <c r="MAY59" s="974"/>
      <c r="MAZ59" s="974"/>
      <c r="MBA59" s="974"/>
      <c r="MBB59" s="974"/>
      <c r="MBC59" s="974"/>
      <c r="MBD59" s="974"/>
      <c r="MBE59" s="974"/>
      <c r="MBF59" s="974"/>
      <c r="MBG59" s="974"/>
      <c r="MBH59" s="974"/>
      <c r="MBI59" s="974"/>
      <c r="MBJ59" s="974"/>
      <c r="MBK59" s="974"/>
      <c r="MBL59" s="974"/>
      <c r="MBM59" s="974"/>
      <c r="MBN59" s="974"/>
      <c r="MBO59" s="974"/>
      <c r="MBP59" s="974"/>
      <c r="MBQ59" s="974"/>
      <c r="MBR59" s="974"/>
      <c r="MBS59" s="974"/>
      <c r="MBT59" s="974"/>
      <c r="MBU59" s="974"/>
      <c r="MBV59" s="974"/>
      <c r="MBW59" s="974"/>
      <c r="MBX59" s="974"/>
      <c r="MBY59" s="974"/>
      <c r="MBZ59" s="974"/>
      <c r="MCA59" s="974"/>
      <c r="MCB59" s="974"/>
      <c r="MCC59" s="974"/>
      <c r="MCD59" s="974"/>
      <c r="MCE59" s="974"/>
      <c r="MCF59" s="974"/>
      <c r="MCG59" s="974"/>
      <c r="MCH59" s="974"/>
      <c r="MCI59" s="974"/>
      <c r="MCJ59" s="974"/>
      <c r="MCK59" s="974"/>
      <c r="MCL59" s="974"/>
      <c r="MCM59" s="974"/>
      <c r="MCN59" s="974"/>
      <c r="MCO59" s="974"/>
      <c r="MCP59" s="974"/>
      <c r="MCQ59" s="974"/>
      <c r="MCR59" s="974"/>
      <c r="MCS59" s="974"/>
      <c r="MCT59" s="974"/>
      <c r="MCU59" s="974"/>
      <c r="MCV59" s="974"/>
      <c r="MCW59" s="974"/>
      <c r="MCX59" s="974"/>
      <c r="MCY59" s="974"/>
      <c r="MCZ59" s="974"/>
      <c r="MDA59" s="974"/>
      <c r="MDB59" s="974"/>
      <c r="MDC59" s="974"/>
      <c r="MDD59" s="974"/>
      <c r="MDE59" s="974"/>
      <c r="MDF59" s="974"/>
      <c r="MDG59" s="974"/>
      <c r="MDH59" s="974"/>
      <c r="MDI59" s="974"/>
      <c r="MDJ59" s="974"/>
      <c r="MDK59" s="974"/>
      <c r="MDL59" s="974"/>
      <c r="MDM59" s="974"/>
      <c r="MDN59" s="974"/>
      <c r="MDO59" s="974"/>
      <c r="MDP59" s="974"/>
      <c r="MDQ59" s="974"/>
      <c r="MDR59" s="974"/>
      <c r="MDS59" s="974"/>
      <c r="MDT59" s="974"/>
      <c r="MDU59" s="974"/>
      <c r="MDV59" s="974"/>
      <c r="MDW59" s="974"/>
      <c r="MDX59" s="974"/>
      <c r="MDY59" s="974"/>
      <c r="MDZ59" s="974"/>
      <c r="MEA59" s="974"/>
      <c r="MEB59" s="974"/>
      <c r="MEC59" s="974"/>
      <c r="MED59" s="974"/>
      <c r="MEE59" s="974"/>
      <c r="MEF59" s="974"/>
      <c r="MEG59" s="974"/>
      <c r="MEH59" s="974"/>
      <c r="MEI59" s="974"/>
      <c r="MEJ59" s="974"/>
      <c r="MEK59" s="974"/>
      <c r="MEL59" s="974"/>
      <c r="MEM59" s="974"/>
      <c r="MEN59" s="974"/>
      <c r="MEO59" s="974"/>
      <c r="MEP59" s="974"/>
      <c r="MEQ59" s="974"/>
      <c r="MER59" s="974"/>
      <c r="MES59" s="974"/>
      <c r="MET59" s="974"/>
      <c r="MEU59" s="974"/>
      <c r="MEV59" s="974"/>
      <c r="MEW59" s="974"/>
      <c r="MEX59" s="974"/>
      <c r="MEY59" s="974"/>
      <c r="MEZ59" s="974"/>
      <c r="MFA59" s="974"/>
      <c r="MFB59" s="974"/>
      <c r="MFC59" s="974"/>
      <c r="MFD59" s="974"/>
      <c r="MFE59" s="974"/>
      <c r="MFF59" s="974"/>
      <c r="MFG59" s="974"/>
      <c r="MFH59" s="974"/>
      <c r="MFI59" s="974"/>
      <c r="MFJ59" s="974"/>
      <c r="MFK59" s="974"/>
      <c r="MFL59" s="974"/>
      <c r="MFM59" s="974"/>
      <c r="MFN59" s="974"/>
      <c r="MFO59" s="974"/>
      <c r="MFP59" s="974"/>
      <c r="MFQ59" s="974"/>
      <c r="MFR59" s="974"/>
      <c r="MFS59" s="974"/>
      <c r="MFT59" s="974"/>
      <c r="MFU59" s="974"/>
      <c r="MFV59" s="974"/>
      <c r="MFW59" s="974"/>
      <c r="MFX59" s="974"/>
      <c r="MFY59" s="974"/>
      <c r="MFZ59" s="974"/>
      <c r="MGA59" s="974"/>
      <c r="MGB59" s="974"/>
      <c r="MGC59" s="974"/>
      <c r="MGD59" s="974"/>
      <c r="MGE59" s="974"/>
      <c r="MGF59" s="974"/>
      <c r="MGG59" s="974"/>
      <c r="MGH59" s="974"/>
      <c r="MGI59" s="974"/>
      <c r="MGJ59" s="974"/>
      <c r="MGK59" s="974"/>
      <c r="MGL59" s="974"/>
      <c r="MGM59" s="974"/>
      <c r="MGN59" s="974"/>
      <c r="MGO59" s="974"/>
      <c r="MGP59" s="974"/>
      <c r="MGQ59" s="974"/>
      <c r="MGR59" s="974"/>
      <c r="MGS59" s="974"/>
      <c r="MGT59" s="974"/>
      <c r="MGU59" s="974"/>
      <c r="MGV59" s="974"/>
      <c r="MGW59" s="974"/>
      <c r="MGX59" s="974"/>
      <c r="MGY59" s="974"/>
      <c r="MGZ59" s="974"/>
      <c r="MHA59" s="974"/>
      <c r="MHB59" s="974"/>
      <c r="MHC59" s="974"/>
      <c r="MHD59" s="974"/>
      <c r="MHE59" s="974"/>
      <c r="MHF59" s="974"/>
      <c r="MHG59" s="974"/>
      <c r="MHH59" s="974"/>
      <c r="MHI59" s="974"/>
      <c r="MHJ59" s="974"/>
      <c r="MHK59" s="974"/>
      <c r="MHL59" s="974"/>
      <c r="MHM59" s="974"/>
      <c r="MHN59" s="974"/>
      <c r="MHO59" s="974"/>
      <c r="MHP59" s="974"/>
      <c r="MHQ59" s="974"/>
      <c r="MHR59" s="974"/>
      <c r="MHS59" s="974"/>
      <c r="MHT59" s="974"/>
      <c r="MHU59" s="974"/>
      <c r="MHV59" s="974"/>
      <c r="MHW59" s="974"/>
      <c r="MHX59" s="974"/>
      <c r="MHY59" s="974"/>
      <c r="MHZ59" s="974"/>
      <c r="MIA59" s="974"/>
      <c r="MIB59" s="974"/>
      <c r="MIC59" s="974"/>
      <c r="MID59" s="974"/>
      <c r="MIE59" s="974"/>
      <c r="MIF59" s="974"/>
      <c r="MIG59" s="974"/>
      <c r="MIH59" s="974"/>
      <c r="MII59" s="974"/>
      <c r="MIJ59" s="974"/>
      <c r="MIK59" s="974"/>
      <c r="MIL59" s="974"/>
      <c r="MIM59" s="974"/>
      <c r="MIN59" s="974"/>
      <c r="MIO59" s="974"/>
      <c r="MIP59" s="974"/>
      <c r="MIQ59" s="974"/>
      <c r="MIR59" s="974"/>
      <c r="MIS59" s="974"/>
      <c r="MIT59" s="974"/>
      <c r="MIU59" s="974"/>
      <c r="MIV59" s="974"/>
      <c r="MIW59" s="974"/>
      <c r="MIX59" s="974"/>
      <c r="MIY59" s="974"/>
      <c r="MIZ59" s="974"/>
      <c r="MJA59" s="974"/>
      <c r="MJB59" s="974"/>
      <c r="MJC59" s="974"/>
      <c r="MJD59" s="974"/>
      <c r="MJE59" s="974"/>
      <c r="MJF59" s="974"/>
      <c r="MJG59" s="974"/>
      <c r="MJH59" s="974"/>
      <c r="MJI59" s="974"/>
      <c r="MJJ59" s="974"/>
      <c r="MJK59" s="974"/>
      <c r="MJL59" s="974"/>
      <c r="MJM59" s="974"/>
      <c r="MJN59" s="974"/>
      <c r="MJO59" s="974"/>
      <c r="MJP59" s="974"/>
      <c r="MJQ59" s="974"/>
      <c r="MJR59" s="974"/>
      <c r="MJS59" s="974"/>
      <c r="MJT59" s="974"/>
      <c r="MJU59" s="974"/>
      <c r="MJV59" s="974"/>
      <c r="MJW59" s="974"/>
      <c r="MJX59" s="974"/>
      <c r="MJY59" s="974"/>
      <c r="MJZ59" s="974"/>
      <c r="MKA59" s="974"/>
      <c r="MKB59" s="974"/>
      <c r="MKC59" s="974"/>
      <c r="MKD59" s="974"/>
      <c r="MKE59" s="974"/>
      <c r="MKF59" s="974"/>
      <c r="MKG59" s="974"/>
      <c r="MKH59" s="974"/>
      <c r="MKI59" s="974"/>
      <c r="MKJ59" s="974"/>
      <c r="MKK59" s="974"/>
      <c r="MKL59" s="974"/>
      <c r="MKM59" s="974"/>
      <c r="MKN59" s="974"/>
      <c r="MKO59" s="974"/>
      <c r="MKP59" s="974"/>
      <c r="MKQ59" s="974"/>
      <c r="MKR59" s="974"/>
      <c r="MKS59" s="974"/>
      <c r="MKT59" s="974"/>
      <c r="MKU59" s="974"/>
      <c r="MKV59" s="974"/>
      <c r="MKW59" s="974"/>
      <c r="MKX59" s="974"/>
      <c r="MKY59" s="974"/>
      <c r="MKZ59" s="974"/>
      <c r="MLA59" s="974"/>
      <c r="MLB59" s="974"/>
      <c r="MLC59" s="974"/>
      <c r="MLD59" s="974"/>
      <c r="MLE59" s="974"/>
      <c r="MLF59" s="974"/>
      <c r="MLG59" s="974"/>
      <c r="MLH59" s="974"/>
      <c r="MLI59" s="974"/>
      <c r="MLJ59" s="974"/>
      <c r="MLK59" s="974"/>
      <c r="MLL59" s="974"/>
      <c r="MLM59" s="974"/>
      <c r="MLN59" s="974"/>
      <c r="MLO59" s="974"/>
      <c r="MLP59" s="974"/>
      <c r="MLQ59" s="974"/>
      <c r="MLR59" s="974"/>
      <c r="MLS59" s="974"/>
      <c r="MLT59" s="974"/>
      <c r="MLU59" s="974"/>
      <c r="MLV59" s="974"/>
      <c r="MLW59" s="974"/>
      <c r="MLX59" s="974"/>
      <c r="MLY59" s="974"/>
      <c r="MLZ59" s="974"/>
      <c r="MMA59" s="974"/>
      <c r="MMB59" s="974"/>
      <c r="MMC59" s="974"/>
      <c r="MMD59" s="974"/>
      <c r="MME59" s="974"/>
      <c r="MMF59" s="974"/>
      <c r="MMG59" s="974"/>
      <c r="MMH59" s="974"/>
      <c r="MMI59" s="974"/>
      <c r="MMJ59" s="974"/>
      <c r="MMK59" s="974"/>
      <c r="MML59" s="974"/>
      <c r="MMM59" s="974"/>
      <c r="MMN59" s="974"/>
      <c r="MMO59" s="974"/>
      <c r="MMP59" s="974"/>
      <c r="MMQ59" s="974"/>
      <c r="MMR59" s="974"/>
      <c r="MMS59" s="974"/>
      <c r="MMT59" s="974"/>
      <c r="MMU59" s="974"/>
      <c r="MMV59" s="974"/>
      <c r="MMW59" s="974"/>
      <c r="MMX59" s="974"/>
      <c r="MMY59" s="974"/>
      <c r="MMZ59" s="974"/>
      <c r="MNA59" s="974"/>
      <c r="MNB59" s="974"/>
      <c r="MNC59" s="974"/>
      <c r="MND59" s="974"/>
      <c r="MNE59" s="974"/>
      <c r="MNF59" s="974"/>
      <c r="MNG59" s="974"/>
      <c r="MNH59" s="974"/>
      <c r="MNI59" s="974"/>
      <c r="MNJ59" s="974"/>
      <c r="MNK59" s="974"/>
      <c r="MNL59" s="974"/>
      <c r="MNM59" s="974"/>
      <c r="MNN59" s="974"/>
      <c r="MNO59" s="974"/>
      <c r="MNP59" s="974"/>
      <c r="MNQ59" s="974"/>
      <c r="MNR59" s="974"/>
      <c r="MNS59" s="974"/>
      <c r="MNT59" s="974"/>
      <c r="MNU59" s="974"/>
      <c r="MNV59" s="974"/>
      <c r="MNW59" s="974"/>
      <c r="MNX59" s="974"/>
      <c r="MNY59" s="974"/>
      <c r="MNZ59" s="974"/>
      <c r="MOA59" s="974"/>
      <c r="MOB59" s="974"/>
      <c r="MOC59" s="974"/>
      <c r="MOD59" s="974"/>
      <c r="MOE59" s="974"/>
      <c r="MOF59" s="974"/>
      <c r="MOG59" s="974"/>
      <c r="MOH59" s="974"/>
      <c r="MOI59" s="974"/>
      <c r="MOJ59" s="974"/>
      <c r="MOK59" s="974"/>
      <c r="MOL59" s="974"/>
      <c r="MOM59" s="974"/>
      <c r="MON59" s="974"/>
      <c r="MOO59" s="974"/>
      <c r="MOP59" s="974"/>
      <c r="MOQ59" s="974"/>
      <c r="MOR59" s="974"/>
      <c r="MOS59" s="974"/>
      <c r="MOT59" s="974"/>
      <c r="MOU59" s="974"/>
      <c r="MOV59" s="974"/>
      <c r="MOW59" s="974"/>
      <c r="MOX59" s="974"/>
      <c r="MOY59" s="974"/>
      <c r="MOZ59" s="974"/>
      <c r="MPA59" s="974"/>
      <c r="MPB59" s="974"/>
      <c r="MPC59" s="974"/>
      <c r="MPD59" s="974"/>
      <c r="MPE59" s="974"/>
      <c r="MPF59" s="974"/>
      <c r="MPG59" s="974"/>
      <c r="MPH59" s="974"/>
      <c r="MPI59" s="974"/>
      <c r="MPJ59" s="974"/>
      <c r="MPK59" s="974"/>
      <c r="MPL59" s="974"/>
      <c r="MPM59" s="974"/>
      <c r="MPN59" s="974"/>
      <c r="MPO59" s="974"/>
      <c r="MPP59" s="974"/>
      <c r="MPQ59" s="974"/>
      <c r="MPR59" s="974"/>
      <c r="MPS59" s="974"/>
      <c r="MPT59" s="974"/>
      <c r="MPU59" s="974"/>
      <c r="MPV59" s="974"/>
      <c r="MPW59" s="974"/>
      <c r="MPX59" s="974"/>
      <c r="MPY59" s="974"/>
      <c r="MPZ59" s="974"/>
      <c r="MQA59" s="974"/>
      <c r="MQB59" s="974"/>
      <c r="MQC59" s="974"/>
      <c r="MQD59" s="974"/>
      <c r="MQE59" s="974"/>
      <c r="MQF59" s="974"/>
      <c r="MQG59" s="974"/>
      <c r="MQH59" s="974"/>
      <c r="MQI59" s="974"/>
      <c r="MQJ59" s="974"/>
      <c r="MQK59" s="974"/>
      <c r="MQL59" s="974"/>
      <c r="MQM59" s="974"/>
      <c r="MQN59" s="974"/>
      <c r="MQO59" s="974"/>
      <c r="MQP59" s="974"/>
      <c r="MQQ59" s="974"/>
      <c r="MQR59" s="974"/>
      <c r="MQS59" s="974"/>
      <c r="MQT59" s="974"/>
      <c r="MQU59" s="974"/>
      <c r="MQV59" s="974"/>
      <c r="MQW59" s="974"/>
      <c r="MQX59" s="974"/>
      <c r="MQY59" s="974"/>
      <c r="MQZ59" s="974"/>
      <c r="MRA59" s="974"/>
      <c r="MRB59" s="974"/>
      <c r="MRC59" s="974"/>
      <c r="MRD59" s="974"/>
      <c r="MRE59" s="974"/>
      <c r="MRF59" s="974"/>
      <c r="MRG59" s="974"/>
      <c r="MRH59" s="974"/>
      <c r="MRI59" s="974"/>
      <c r="MRJ59" s="974"/>
      <c r="MRK59" s="974"/>
      <c r="MRL59" s="974"/>
      <c r="MRM59" s="974"/>
      <c r="MRN59" s="974"/>
      <c r="MRO59" s="974"/>
      <c r="MRP59" s="974"/>
      <c r="MRQ59" s="974"/>
      <c r="MRR59" s="974"/>
      <c r="MRS59" s="974"/>
      <c r="MRT59" s="974"/>
      <c r="MRU59" s="974"/>
      <c r="MRV59" s="974"/>
      <c r="MRW59" s="974"/>
      <c r="MRX59" s="974"/>
      <c r="MRY59" s="974"/>
      <c r="MRZ59" s="974"/>
      <c r="MSA59" s="974"/>
      <c r="MSB59" s="974"/>
      <c r="MSC59" s="974"/>
      <c r="MSD59" s="974"/>
      <c r="MSE59" s="974"/>
      <c r="MSF59" s="974"/>
      <c r="MSG59" s="974"/>
      <c r="MSH59" s="974"/>
      <c r="MSI59" s="974"/>
      <c r="MSJ59" s="974"/>
      <c r="MSK59" s="974"/>
      <c r="MSL59" s="974"/>
      <c r="MSM59" s="974"/>
      <c r="MSN59" s="974"/>
      <c r="MSO59" s="974"/>
      <c r="MSP59" s="974"/>
      <c r="MSQ59" s="974"/>
      <c r="MSR59" s="974"/>
      <c r="MSS59" s="974"/>
      <c r="MST59" s="974"/>
      <c r="MSU59" s="974"/>
      <c r="MSV59" s="974"/>
      <c r="MSW59" s="974"/>
      <c r="MSX59" s="974"/>
      <c r="MSY59" s="974"/>
      <c r="MSZ59" s="974"/>
      <c r="MTA59" s="974"/>
      <c r="MTB59" s="974"/>
      <c r="MTC59" s="974"/>
      <c r="MTD59" s="974"/>
      <c r="MTE59" s="974"/>
      <c r="MTF59" s="974"/>
      <c r="MTG59" s="974"/>
      <c r="MTH59" s="974"/>
      <c r="MTI59" s="974"/>
      <c r="MTJ59" s="974"/>
      <c r="MTK59" s="974"/>
      <c r="MTL59" s="974"/>
      <c r="MTM59" s="974"/>
      <c r="MTN59" s="974"/>
      <c r="MTO59" s="974"/>
      <c r="MTP59" s="974"/>
      <c r="MTQ59" s="974"/>
      <c r="MTR59" s="974"/>
      <c r="MTS59" s="974"/>
      <c r="MTT59" s="974"/>
      <c r="MTU59" s="974"/>
      <c r="MTV59" s="974"/>
      <c r="MTW59" s="974"/>
      <c r="MTX59" s="974"/>
      <c r="MTY59" s="974"/>
      <c r="MTZ59" s="974"/>
      <c r="MUA59" s="974"/>
      <c r="MUB59" s="974"/>
      <c r="MUC59" s="974"/>
      <c r="MUD59" s="974"/>
      <c r="MUE59" s="974"/>
      <c r="MUF59" s="974"/>
      <c r="MUG59" s="974"/>
      <c r="MUH59" s="974"/>
      <c r="MUI59" s="974"/>
      <c r="MUJ59" s="974"/>
      <c r="MUK59" s="974"/>
      <c r="MUL59" s="974"/>
      <c r="MUM59" s="974"/>
      <c r="MUN59" s="974"/>
      <c r="MUO59" s="974"/>
      <c r="MUP59" s="974"/>
      <c r="MUQ59" s="974"/>
      <c r="MUR59" s="974"/>
      <c r="MUS59" s="974"/>
      <c r="MUT59" s="974"/>
      <c r="MUU59" s="974"/>
      <c r="MUV59" s="974"/>
      <c r="MUW59" s="974"/>
      <c r="MUX59" s="974"/>
      <c r="MUY59" s="974"/>
      <c r="MUZ59" s="974"/>
      <c r="MVA59" s="974"/>
      <c r="MVB59" s="974"/>
      <c r="MVC59" s="974"/>
      <c r="MVD59" s="974"/>
      <c r="MVE59" s="974"/>
      <c r="MVF59" s="974"/>
      <c r="MVG59" s="974"/>
      <c r="MVH59" s="974"/>
      <c r="MVI59" s="974"/>
      <c r="MVJ59" s="974"/>
      <c r="MVK59" s="974"/>
      <c r="MVL59" s="974"/>
      <c r="MVM59" s="974"/>
      <c r="MVN59" s="974"/>
      <c r="MVO59" s="974"/>
      <c r="MVP59" s="974"/>
      <c r="MVQ59" s="974"/>
      <c r="MVR59" s="974"/>
      <c r="MVS59" s="974"/>
      <c r="MVT59" s="974"/>
      <c r="MVU59" s="974"/>
      <c r="MVV59" s="974"/>
      <c r="MVW59" s="974"/>
      <c r="MVX59" s="974"/>
      <c r="MVY59" s="974"/>
      <c r="MVZ59" s="974"/>
      <c r="MWA59" s="974"/>
      <c r="MWB59" s="974"/>
      <c r="MWC59" s="974"/>
      <c r="MWD59" s="974"/>
      <c r="MWE59" s="974"/>
      <c r="MWF59" s="974"/>
      <c r="MWG59" s="974"/>
      <c r="MWH59" s="974"/>
      <c r="MWI59" s="974"/>
      <c r="MWJ59" s="974"/>
      <c r="MWK59" s="974"/>
      <c r="MWL59" s="974"/>
      <c r="MWM59" s="974"/>
      <c r="MWN59" s="974"/>
      <c r="MWO59" s="974"/>
      <c r="MWP59" s="974"/>
      <c r="MWQ59" s="974"/>
      <c r="MWR59" s="974"/>
      <c r="MWS59" s="974"/>
      <c r="MWT59" s="974"/>
      <c r="MWU59" s="974"/>
      <c r="MWV59" s="974"/>
      <c r="MWW59" s="974"/>
      <c r="MWX59" s="974"/>
      <c r="MWY59" s="974"/>
      <c r="MWZ59" s="974"/>
      <c r="MXA59" s="974"/>
      <c r="MXB59" s="974"/>
      <c r="MXC59" s="974"/>
      <c r="MXD59" s="974"/>
      <c r="MXE59" s="974"/>
      <c r="MXF59" s="974"/>
      <c r="MXG59" s="974"/>
      <c r="MXH59" s="974"/>
      <c r="MXI59" s="974"/>
      <c r="MXJ59" s="974"/>
      <c r="MXK59" s="974"/>
      <c r="MXL59" s="974"/>
      <c r="MXM59" s="974"/>
      <c r="MXN59" s="974"/>
      <c r="MXO59" s="974"/>
      <c r="MXP59" s="974"/>
      <c r="MXQ59" s="974"/>
      <c r="MXR59" s="974"/>
      <c r="MXS59" s="974"/>
      <c r="MXT59" s="974"/>
      <c r="MXU59" s="974"/>
      <c r="MXV59" s="974"/>
      <c r="MXW59" s="974"/>
      <c r="MXX59" s="974"/>
      <c r="MXY59" s="974"/>
      <c r="MXZ59" s="974"/>
      <c r="MYA59" s="974"/>
      <c r="MYB59" s="974"/>
      <c r="MYC59" s="974"/>
      <c r="MYD59" s="974"/>
      <c r="MYE59" s="974"/>
      <c r="MYF59" s="974"/>
      <c r="MYG59" s="974"/>
      <c r="MYH59" s="974"/>
      <c r="MYI59" s="974"/>
      <c r="MYJ59" s="974"/>
      <c r="MYK59" s="974"/>
      <c r="MYL59" s="974"/>
      <c r="MYM59" s="974"/>
      <c r="MYN59" s="974"/>
      <c r="MYO59" s="974"/>
      <c r="MYP59" s="974"/>
      <c r="MYQ59" s="974"/>
      <c r="MYR59" s="974"/>
      <c r="MYS59" s="974"/>
      <c r="MYT59" s="974"/>
      <c r="MYU59" s="974"/>
      <c r="MYV59" s="974"/>
      <c r="MYW59" s="974"/>
      <c r="MYX59" s="974"/>
      <c r="MYY59" s="974"/>
      <c r="MYZ59" s="974"/>
      <c r="MZA59" s="974"/>
      <c r="MZB59" s="974"/>
      <c r="MZC59" s="974"/>
      <c r="MZD59" s="974"/>
      <c r="MZE59" s="974"/>
      <c r="MZF59" s="974"/>
      <c r="MZG59" s="974"/>
      <c r="MZH59" s="974"/>
      <c r="MZI59" s="974"/>
      <c r="MZJ59" s="974"/>
      <c r="MZK59" s="974"/>
      <c r="MZL59" s="974"/>
      <c r="MZM59" s="974"/>
      <c r="MZN59" s="974"/>
      <c r="MZO59" s="974"/>
      <c r="MZP59" s="974"/>
      <c r="MZQ59" s="974"/>
      <c r="MZR59" s="974"/>
      <c r="MZS59" s="974"/>
      <c r="MZT59" s="974"/>
      <c r="MZU59" s="974"/>
      <c r="MZV59" s="974"/>
      <c r="MZW59" s="974"/>
      <c r="MZX59" s="974"/>
      <c r="MZY59" s="974"/>
      <c r="MZZ59" s="974"/>
      <c r="NAA59" s="974"/>
      <c r="NAB59" s="974"/>
      <c r="NAC59" s="974"/>
      <c r="NAD59" s="974"/>
      <c r="NAE59" s="974"/>
      <c r="NAF59" s="974"/>
      <c r="NAG59" s="974"/>
      <c r="NAH59" s="974"/>
      <c r="NAI59" s="974"/>
      <c r="NAJ59" s="974"/>
      <c r="NAK59" s="974"/>
      <c r="NAL59" s="974"/>
      <c r="NAM59" s="974"/>
      <c r="NAN59" s="974"/>
      <c r="NAO59" s="974"/>
      <c r="NAP59" s="974"/>
      <c r="NAQ59" s="974"/>
      <c r="NAR59" s="974"/>
      <c r="NAS59" s="974"/>
      <c r="NAT59" s="974"/>
      <c r="NAU59" s="974"/>
      <c r="NAV59" s="974"/>
      <c r="NAW59" s="974"/>
      <c r="NAX59" s="974"/>
      <c r="NAY59" s="974"/>
      <c r="NAZ59" s="974"/>
      <c r="NBA59" s="974"/>
      <c r="NBB59" s="974"/>
      <c r="NBC59" s="974"/>
      <c r="NBD59" s="974"/>
      <c r="NBE59" s="974"/>
      <c r="NBF59" s="974"/>
      <c r="NBG59" s="974"/>
      <c r="NBH59" s="974"/>
      <c r="NBI59" s="974"/>
      <c r="NBJ59" s="974"/>
      <c r="NBK59" s="974"/>
      <c r="NBL59" s="974"/>
      <c r="NBM59" s="974"/>
      <c r="NBN59" s="974"/>
      <c r="NBO59" s="974"/>
      <c r="NBP59" s="974"/>
      <c r="NBQ59" s="974"/>
      <c r="NBR59" s="974"/>
      <c r="NBS59" s="974"/>
      <c r="NBT59" s="974"/>
      <c r="NBU59" s="974"/>
      <c r="NBV59" s="974"/>
      <c r="NBW59" s="974"/>
      <c r="NBX59" s="974"/>
      <c r="NBY59" s="974"/>
      <c r="NBZ59" s="974"/>
      <c r="NCA59" s="974"/>
      <c r="NCB59" s="974"/>
      <c r="NCC59" s="974"/>
      <c r="NCD59" s="974"/>
      <c r="NCE59" s="974"/>
      <c r="NCF59" s="974"/>
      <c r="NCG59" s="974"/>
      <c r="NCH59" s="974"/>
      <c r="NCI59" s="974"/>
      <c r="NCJ59" s="974"/>
      <c r="NCK59" s="974"/>
      <c r="NCL59" s="974"/>
      <c r="NCM59" s="974"/>
      <c r="NCN59" s="974"/>
      <c r="NCO59" s="974"/>
      <c r="NCP59" s="974"/>
      <c r="NCQ59" s="974"/>
      <c r="NCR59" s="974"/>
      <c r="NCS59" s="974"/>
      <c r="NCT59" s="974"/>
      <c r="NCU59" s="974"/>
      <c r="NCV59" s="974"/>
      <c r="NCW59" s="974"/>
      <c r="NCX59" s="974"/>
      <c r="NCY59" s="974"/>
      <c r="NCZ59" s="974"/>
      <c r="NDA59" s="974"/>
      <c r="NDB59" s="974"/>
      <c r="NDC59" s="974"/>
      <c r="NDD59" s="974"/>
      <c r="NDE59" s="974"/>
      <c r="NDF59" s="974"/>
      <c r="NDG59" s="974"/>
      <c r="NDH59" s="974"/>
      <c r="NDI59" s="974"/>
      <c r="NDJ59" s="974"/>
      <c r="NDK59" s="974"/>
      <c r="NDL59" s="974"/>
      <c r="NDM59" s="974"/>
      <c r="NDN59" s="974"/>
      <c r="NDO59" s="974"/>
      <c r="NDP59" s="974"/>
      <c r="NDQ59" s="974"/>
      <c r="NDR59" s="974"/>
      <c r="NDS59" s="974"/>
      <c r="NDT59" s="974"/>
      <c r="NDU59" s="974"/>
      <c r="NDV59" s="974"/>
      <c r="NDW59" s="974"/>
      <c r="NDX59" s="974"/>
      <c r="NDY59" s="974"/>
      <c r="NDZ59" s="974"/>
      <c r="NEA59" s="974"/>
      <c r="NEB59" s="974"/>
      <c r="NEC59" s="974"/>
      <c r="NED59" s="974"/>
      <c r="NEE59" s="974"/>
      <c r="NEF59" s="974"/>
      <c r="NEG59" s="974"/>
      <c r="NEH59" s="974"/>
      <c r="NEI59" s="974"/>
      <c r="NEJ59" s="974"/>
      <c r="NEK59" s="974"/>
      <c r="NEL59" s="974"/>
      <c r="NEM59" s="974"/>
      <c r="NEN59" s="974"/>
      <c r="NEO59" s="974"/>
      <c r="NEP59" s="974"/>
      <c r="NEQ59" s="974"/>
      <c r="NER59" s="974"/>
      <c r="NES59" s="974"/>
      <c r="NET59" s="974"/>
      <c r="NEU59" s="974"/>
      <c r="NEV59" s="974"/>
      <c r="NEW59" s="974"/>
      <c r="NEX59" s="974"/>
      <c r="NEY59" s="974"/>
      <c r="NEZ59" s="974"/>
      <c r="NFA59" s="974"/>
      <c r="NFB59" s="974"/>
      <c r="NFC59" s="974"/>
      <c r="NFD59" s="974"/>
      <c r="NFE59" s="974"/>
      <c r="NFF59" s="974"/>
      <c r="NFG59" s="974"/>
      <c r="NFH59" s="974"/>
      <c r="NFI59" s="974"/>
      <c r="NFJ59" s="974"/>
      <c r="NFK59" s="974"/>
      <c r="NFL59" s="974"/>
      <c r="NFM59" s="974"/>
      <c r="NFN59" s="974"/>
      <c r="NFO59" s="974"/>
      <c r="NFP59" s="974"/>
      <c r="NFQ59" s="974"/>
      <c r="NFR59" s="974"/>
      <c r="NFS59" s="974"/>
      <c r="NFT59" s="974"/>
      <c r="NFU59" s="974"/>
      <c r="NFV59" s="974"/>
      <c r="NFW59" s="974"/>
      <c r="NFX59" s="974"/>
      <c r="NFY59" s="974"/>
      <c r="NFZ59" s="974"/>
      <c r="NGA59" s="974"/>
      <c r="NGB59" s="974"/>
      <c r="NGC59" s="974"/>
      <c r="NGD59" s="974"/>
      <c r="NGE59" s="974"/>
      <c r="NGF59" s="974"/>
      <c r="NGG59" s="974"/>
      <c r="NGH59" s="974"/>
      <c r="NGI59" s="974"/>
      <c r="NGJ59" s="974"/>
      <c r="NGK59" s="974"/>
      <c r="NGL59" s="974"/>
      <c r="NGM59" s="974"/>
      <c r="NGN59" s="974"/>
      <c r="NGO59" s="974"/>
      <c r="NGP59" s="974"/>
      <c r="NGQ59" s="974"/>
      <c r="NGR59" s="974"/>
      <c r="NGS59" s="974"/>
      <c r="NGT59" s="974"/>
      <c r="NGU59" s="974"/>
      <c r="NGV59" s="974"/>
      <c r="NGW59" s="974"/>
      <c r="NGX59" s="974"/>
      <c r="NGY59" s="974"/>
      <c r="NGZ59" s="974"/>
      <c r="NHA59" s="974"/>
      <c r="NHB59" s="974"/>
      <c r="NHC59" s="974"/>
      <c r="NHD59" s="974"/>
      <c r="NHE59" s="974"/>
      <c r="NHF59" s="974"/>
      <c r="NHG59" s="974"/>
      <c r="NHH59" s="974"/>
      <c r="NHI59" s="974"/>
      <c r="NHJ59" s="974"/>
      <c r="NHK59" s="974"/>
      <c r="NHL59" s="974"/>
      <c r="NHM59" s="974"/>
      <c r="NHN59" s="974"/>
      <c r="NHO59" s="974"/>
      <c r="NHP59" s="974"/>
      <c r="NHQ59" s="974"/>
      <c r="NHR59" s="974"/>
      <c r="NHS59" s="974"/>
      <c r="NHT59" s="974"/>
      <c r="NHU59" s="974"/>
      <c r="NHV59" s="974"/>
      <c r="NHW59" s="974"/>
      <c r="NHX59" s="974"/>
      <c r="NHY59" s="974"/>
      <c r="NHZ59" s="974"/>
      <c r="NIA59" s="974"/>
      <c r="NIB59" s="974"/>
      <c r="NIC59" s="974"/>
      <c r="NID59" s="974"/>
      <c r="NIE59" s="974"/>
      <c r="NIF59" s="974"/>
      <c r="NIG59" s="974"/>
      <c r="NIH59" s="974"/>
      <c r="NII59" s="974"/>
      <c r="NIJ59" s="974"/>
      <c r="NIK59" s="974"/>
      <c r="NIL59" s="974"/>
      <c r="NIM59" s="974"/>
      <c r="NIN59" s="974"/>
      <c r="NIO59" s="974"/>
      <c r="NIP59" s="974"/>
      <c r="NIQ59" s="974"/>
      <c r="NIR59" s="974"/>
      <c r="NIS59" s="974"/>
      <c r="NIT59" s="974"/>
      <c r="NIU59" s="974"/>
      <c r="NIV59" s="974"/>
      <c r="NIW59" s="974"/>
      <c r="NIX59" s="974"/>
      <c r="NIY59" s="974"/>
      <c r="NIZ59" s="974"/>
      <c r="NJA59" s="974"/>
      <c r="NJB59" s="974"/>
      <c r="NJC59" s="974"/>
      <c r="NJD59" s="974"/>
      <c r="NJE59" s="974"/>
      <c r="NJF59" s="974"/>
      <c r="NJG59" s="974"/>
      <c r="NJH59" s="974"/>
      <c r="NJI59" s="974"/>
      <c r="NJJ59" s="974"/>
      <c r="NJK59" s="974"/>
      <c r="NJL59" s="974"/>
      <c r="NJM59" s="974"/>
      <c r="NJN59" s="974"/>
      <c r="NJO59" s="974"/>
      <c r="NJP59" s="974"/>
      <c r="NJQ59" s="974"/>
      <c r="NJR59" s="974"/>
      <c r="NJS59" s="974"/>
      <c r="NJT59" s="974"/>
      <c r="NJU59" s="974"/>
      <c r="NJV59" s="974"/>
      <c r="NJW59" s="974"/>
      <c r="NJX59" s="974"/>
      <c r="NJY59" s="974"/>
      <c r="NJZ59" s="974"/>
      <c r="NKA59" s="974"/>
      <c r="NKB59" s="974"/>
      <c r="NKC59" s="974"/>
      <c r="NKD59" s="974"/>
      <c r="NKE59" s="974"/>
      <c r="NKF59" s="974"/>
      <c r="NKG59" s="974"/>
      <c r="NKH59" s="974"/>
      <c r="NKI59" s="974"/>
      <c r="NKJ59" s="974"/>
      <c r="NKK59" s="974"/>
      <c r="NKL59" s="974"/>
      <c r="NKM59" s="974"/>
      <c r="NKN59" s="974"/>
      <c r="NKO59" s="974"/>
      <c r="NKP59" s="974"/>
      <c r="NKQ59" s="974"/>
      <c r="NKR59" s="974"/>
      <c r="NKS59" s="974"/>
      <c r="NKT59" s="974"/>
      <c r="NKU59" s="974"/>
      <c r="NKV59" s="974"/>
      <c r="NKW59" s="974"/>
      <c r="NKX59" s="974"/>
      <c r="NKY59" s="974"/>
      <c r="NKZ59" s="974"/>
      <c r="NLA59" s="974"/>
      <c r="NLB59" s="974"/>
      <c r="NLC59" s="974"/>
      <c r="NLD59" s="974"/>
      <c r="NLE59" s="974"/>
      <c r="NLF59" s="974"/>
      <c r="NLG59" s="974"/>
      <c r="NLH59" s="974"/>
      <c r="NLI59" s="974"/>
      <c r="NLJ59" s="974"/>
      <c r="NLK59" s="974"/>
      <c r="NLL59" s="974"/>
      <c r="NLM59" s="974"/>
      <c r="NLN59" s="974"/>
      <c r="NLO59" s="974"/>
      <c r="NLP59" s="974"/>
      <c r="NLQ59" s="974"/>
      <c r="NLR59" s="974"/>
      <c r="NLS59" s="974"/>
      <c r="NLT59" s="974"/>
      <c r="NLU59" s="974"/>
      <c r="NLV59" s="974"/>
      <c r="NLW59" s="974"/>
      <c r="NLX59" s="974"/>
      <c r="NLY59" s="974"/>
      <c r="NLZ59" s="974"/>
      <c r="NMA59" s="974"/>
      <c r="NMB59" s="974"/>
      <c r="NMC59" s="974"/>
      <c r="NMD59" s="974"/>
      <c r="NME59" s="974"/>
      <c r="NMF59" s="974"/>
      <c r="NMG59" s="974"/>
      <c r="NMH59" s="974"/>
      <c r="NMI59" s="974"/>
      <c r="NMJ59" s="974"/>
      <c r="NMK59" s="974"/>
      <c r="NML59" s="974"/>
      <c r="NMM59" s="974"/>
      <c r="NMN59" s="974"/>
      <c r="NMO59" s="974"/>
      <c r="NMP59" s="974"/>
      <c r="NMQ59" s="974"/>
      <c r="NMR59" s="974"/>
      <c r="NMS59" s="974"/>
      <c r="NMT59" s="974"/>
      <c r="NMU59" s="974"/>
      <c r="NMV59" s="974"/>
      <c r="NMW59" s="974"/>
      <c r="NMX59" s="974"/>
      <c r="NMY59" s="974"/>
      <c r="NMZ59" s="974"/>
      <c r="NNA59" s="974"/>
      <c r="NNB59" s="974"/>
      <c r="NNC59" s="974"/>
      <c r="NND59" s="974"/>
      <c r="NNE59" s="974"/>
      <c r="NNF59" s="974"/>
      <c r="NNG59" s="974"/>
      <c r="NNH59" s="974"/>
      <c r="NNI59" s="974"/>
      <c r="NNJ59" s="974"/>
      <c r="NNK59" s="974"/>
      <c r="NNL59" s="974"/>
      <c r="NNM59" s="974"/>
      <c r="NNN59" s="974"/>
      <c r="NNO59" s="974"/>
      <c r="NNP59" s="974"/>
      <c r="NNQ59" s="974"/>
      <c r="NNR59" s="974"/>
      <c r="NNS59" s="974"/>
      <c r="NNT59" s="974"/>
      <c r="NNU59" s="974"/>
      <c r="NNV59" s="974"/>
      <c r="NNW59" s="974"/>
      <c r="NNX59" s="974"/>
      <c r="NNY59" s="974"/>
      <c r="NNZ59" s="974"/>
      <c r="NOA59" s="974"/>
      <c r="NOB59" s="974"/>
      <c r="NOC59" s="974"/>
      <c r="NOD59" s="974"/>
      <c r="NOE59" s="974"/>
      <c r="NOF59" s="974"/>
      <c r="NOG59" s="974"/>
      <c r="NOH59" s="974"/>
      <c r="NOI59" s="974"/>
      <c r="NOJ59" s="974"/>
      <c r="NOK59" s="974"/>
      <c r="NOL59" s="974"/>
      <c r="NOM59" s="974"/>
      <c r="NON59" s="974"/>
      <c r="NOO59" s="974"/>
      <c r="NOP59" s="974"/>
      <c r="NOQ59" s="974"/>
      <c r="NOR59" s="974"/>
      <c r="NOS59" s="974"/>
      <c r="NOT59" s="974"/>
      <c r="NOU59" s="974"/>
      <c r="NOV59" s="974"/>
      <c r="NOW59" s="974"/>
      <c r="NOX59" s="974"/>
      <c r="NOY59" s="974"/>
      <c r="NOZ59" s="974"/>
      <c r="NPA59" s="974"/>
      <c r="NPB59" s="974"/>
      <c r="NPC59" s="974"/>
      <c r="NPD59" s="974"/>
      <c r="NPE59" s="974"/>
      <c r="NPF59" s="974"/>
      <c r="NPG59" s="974"/>
      <c r="NPH59" s="974"/>
      <c r="NPI59" s="974"/>
      <c r="NPJ59" s="974"/>
      <c r="NPK59" s="974"/>
      <c r="NPL59" s="974"/>
      <c r="NPM59" s="974"/>
      <c r="NPN59" s="974"/>
      <c r="NPO59" s="974"/>
      <c r="NPP59" s="974"/>
      <c r="NPQ59" s="974"/>
      <c r="NPR59" s="974"/>
      <c r="NPS59" s="974"/>
      <c r="NPT59" s="974"/>
      <c r="NPU59" s="974"/>
      <c r="NPV59" s="974"/>
      <c r="NPW59" s="974"/>
      <c r="NPX59" s="974"/>
      <c r="NPY59" s="974"/>
      <c r="NPZ59" s="974"/>
      <c r="NQA59" s="974"/>
      <c r="NQB59" s="974"/>
      <c r="NQC59" s="974"/>
      <c r="NQD59" s="974"/>
      <c r="NQE59" s="974"/>
      <c r="NQF59" s="974"/>
      <c r="NQG59" s="974"/>
      <c r="NQH59" s="974"/>
      <c r="NQI59" s="974"/>
      <c r="NQJ59" s="974"/>
      <c r="NQK59" s="974"/>
      <c r="NQL59" s="974"/>
      <c r="NQM59" s="974"/>
      <c r="NQN59" s="974"/>
      <c r="NQO59" s="974"/>
      <c r="NQP59" s="974"/>
      <c r="NQQ59" s="974"/>
      <c r="NQR59" s="974"/>
      <c r="NQS59" s="974"/>
      <c r="NQT59" s="974"/>
      <c r="NQU59" s="974"/>
      <c r="NQV59" s="974"/>
      <c r="NQW59" s="974"/>
      <c r="NQX59" s="974"/>
      <c r="NQY59" s="974"/>
      <c r="NQZ59" s="974"/>
      <c r="NRA59" s="974"/>
      <c r="NRB59" s="974"/>
      <c r="NRC59" s="974"/>
      <c r="NRD59" s="974"/>
      <c r="NRE59" s="974"/>
      <c r="NRF59" s="974"/>
      <c r="NRG59" s="974"/>
      <c r="NRH59" s="974"/>
      <c r="NRI59" s="974"/>
      <c r="NRJ59" s="974"/>
      <c r="NRK59" s="974"/>
      <c r="NRL59" s="974"/>
      <c r="NRM59" s="974"/>
      <c r="NRN59" s="974"/>
      <c r="NRO59" s="974"/>
      <c r="NRP59" s="974"/>
      <c r="NRQ59" s="974"/>
      <c r="NRR59" s="974"/>
      <c r="NRS59" s="974"/>
      <c r="NRT59" s="974"/>
      <c r="NRU59" s="974"/>
      <c r="NRV59" s="974"/>
      <c r="NRW59" s="974"/>
      <c r="NRX59" s="974"/>
      <c r="NRY59" s="974"/>
      <c r="NRZ59" s="974"/>
      <c r="NSA59" s="974"/>
      <c r="NSB59" s="974"/>
      <c r="NSC59" s="974"/>
      <c r="NSD59" s="974"/>
      <c r="NSE59" s="974"/>
      <c r="NSF59" s="974"/>
      <c r="NSG59" s="974"/>
      <c r="NSH59" s="974"/>
      <c r="NSI59" s="974"/>
      <c r="NSJ59" s="974"/>
      <c r="NSK59" s="974"/>
      <c r="NSL59" s="974"/>
      <c r="NSM59" s="974"/>
      <c r="NSN59" s="974"/>
      <c r="NSO59" s="974"/>
      <c r="NSP59" s="974"/>
      <c r="NSQ59" s="974"/>
      <c r="NSR59" s="974"/>
      <c r="NSS59" s="974"/>
      <c r="NST59" s="974"/>
      <c r="NSU59" s="974"/>
      <c r="NSV59" s="974"/>
      <c r="NSW59" s="974"/>
      <c r="NSX59" s="974"/>
      <c r="NSY59" s="974"/>
      <c r="NSZ59" s="974"/>
      <c r="NTA59" s="974"/>
      <c r="NTB59" s="974"/>
      <c r="NTC59" s="974"/>
      <c r="NTD59" s="974"/>
      <c r="NTE59" s="974"/>
      <c r="NTF59" s="974"/>
      <c r="NTG59" s="974"/>
      <c r="NTH59" s="974"/>
      <c r="NTI59" s="974"/>
      <c r="NTJ59" s="974"/>
      <c r="NTK59" s="974"/>
      <c r="NTL59" s="974"/>
      <c r="NTM59" s="974"/>
      <c r="NTN59" s="974"/>
      <c r="NTO59" s="974"/>
      <c r="NTP59" s="974"/>
      <c r="NTQ59" s="974"/>
      <c r="NTR59" s="974"/>
      <c r="NTS59" s="974"/>
      <c r="NTT59" s="974"/>
      <c r="NTU59" s="974"/>
      <c r="NTV59" s="974"/>
      <c r="NTW59" s="974"/>
      <c r="NTX59" s="974"/>
      <c r="NTY59" s="974"/>
      <c r="NTZ59" s="974"/>
      <c r="NUA59" s="974"/>
      <c r="NUB59" s="974"/>
      <c r="NUC59" s="974"/>
      <c r="NUD59" s="974"/>
      <c r="NUE59" s="974"/>
      <c r="NUF59" s="974"/>
      <c r="NUG59" s="974"/>
      <c r="NUH59" s="974"/>
      <c r="NUI59" s="974"/>
      <c r="NUJ59" s="974"/>
      <c r="NUK59" s="974"/>
      <c r="NUL59" s="974"/>
      <c r="NUM59" s="974"/>
      <c r="NUN59" s="974"/>
      <c r="NUO59" s="974"/>
      <c r="NUP59" s="974"/>
      <c r="NUQ59" s="974"/>
      <c r="NUR59" s="974"/>
      <c r="NUS59" s="974"/>
      <c r="NUT59" s="974"/>
      <c r="NUU59" s="974"/>
      <c r="NUV59" s="974"/>
      <c r="NUW59" s="974"/>
      <c r="NUX59" s="974"/>
      <c r="NUY59" s="974"/>
      <c r="NUZ59" s="974"/>
      <c r="NVA59" s="974"/>
      <c r="NVB59" s="974"/>
      <c r="NVC59" s="974"/>
      <c r="NVD59" s="974"/>
      <c r="NVE59" s="974"/>
      <c r="NVF59" s="974"/>
      <c r="NVG59" s="974"/>
      <c r="NVH59" s="974"/>
      <c r="NVI59" s="974"/>
      <c r="NVJ59" s="974"/>
      <c r="NVK59" s="974"/>
      <c r="NVL59" s="974"/>
      <c r="NVM59" s="974"/>
      <c r="NVN59" s="974"/>
      <c r="NVO59" s="974"/>
      <c r="NVP59" s="974"/>
      <c r="NVQ59" s="974"/>
      <c r="NVR59" s="974"/>
      <c r="NVS59" s="974"/>
      <c r="NVT59" s="974"/>
      <c r="NVU59" s="974"/>
      <c r="NVV59" s="974"/>
      <c r="NVW59" s="974"/>
      <c r="NVX59" s="974"/>
      <c r="NVY59" s="974"/>
      <c r="NVZ59" s="974"/>
      <c r="NWA59" s="974"/>
      <c r="NWB59" s="974"/>
      <c r="NWC59" s="974"/>
      <c r="NWD59" s="974"/>
      <c r="NWE59" s="974"/>
      <c r="NWF59" s="974"/>
      <c r="NWG59" s="974"/>
      <c r="NWH59" s="974"/>
      <c r="NWI59" s="974"/>
      <c r="NWJ59" s="974"/>
      <c r="NWK59" s="974"/>
      <c r="NWL59" s="974"/>
      <c r="NWM59" s="974"/>
      <c r="NWN59" s="974"/>
      <c r="NWO59" s="974"/>
      <c r="NWP59" s="974"/>
      <c r="NWQ59" s="974"/>
      <c r="NWR59" s="974"/>
      <c r="NWS59" s="974"/>
      <c r="NWT59" s="974"/>
      <c r="NWU59" s="974"/>
      <c r="NWV59" s="974"/>
      <c r="NWW59" s="974"/>
      <c r="NWX59" s="974"/>
      <c r="NWY59" s="974"/>
      <c r="NWZ59" s="974"/>
      <c r="NXA59" s="974"/>
      <c r="NXB59" s="974"/>
      <c r="NXC59" s="974"/>
      <c r="NXD59" s="974"/>
      <c r="NXE59" s="974"/>
      <c r="NXF59" s="974"/>
      <c r="NXG59" s="974"/>
      <c r="NXH59" s="974"/>
      <c r="NXI59" s="974"/>
      <c r="NXJ59" s="974"/>
      <c r="NXK59" s="974"/>
      <c r="NXL59" s="974"/>
      <c r="NXM59" s="974"/>
      <c r="NXN59" s="974"/>
      <c r="NXO59" s="974"/>
      <c r="NXP59" s="974"/>
      <c r="NXQ59" s="974"/>
      <c r="NXR59" s="974"/>
      <c r="NXS59" s="974"/>
      <c r="NXT59" s="974"/>
      <c r="NXU59" s="974"/>
      <c r="NXV59" s="974"/>
      <c r="NXW59" s="974"/>
      <c r="NXX59" s="974"/>
      <c r="NXY59" s="974"/>
      <c r="NXZ59" s="974"/>
      <c r="NYA59" s="974"/>
      <c r="NYB59" s="974"/>
      <c r="NYC59" s="974"/>
      <c r="NYD59" s="974"/>
      <c r="NYE59" s="974"/>
      <c r="NYF59" s="974"/>
      <c r="NYG59" s="974"/>
      <c r="NYH59" s="974"/>
      <c r="NYI59" s="974"/>
      <c r="NYJ59" s="974"/>
      <c r="NYK59" s="974"/>
      <c r="NYL59" s="974"/>
      <c r="NYM59" s="974"/>
      <c r="NYN59" s="974"/>
      <c r="NYO59" s="974"/>
      <c r="NYP59" s="974"/>
      <c r="NYQ59" s="974"/>
      <c r="NYR59" s="974"/>
      <c r="NYS59" s="974"/>
      <c r="NYT59" s="974"/>
      <c r="NYU59" s="974"/>
      <c r="NYV59" s="974"/>
      <c r="NYW59" s="974"/>
      <c r="NYX59" s="974"/>
      <c r="NYY59" s="974"/>
      <c r="NYZ59" s="974"/>
      <c r="NZA59" s="974"/>
      <c r="NZB59" s="974"/>
      <c r="NZC59" s="974"/>
      <c r="NZD59" s="974"/>
      <c r="NZE59" s="974"/>
      <c r="NZF59" s="974"/>
      <c r="NZG59" s="974"/>
      <c r="NZH59" s="974"/>
      <c r="NZI59" s="974"/>
      <c r="NZJ59" s="974"/>
      <c r="NZK59" s="974"/>
      <c r="NZL59" s="974"/>
      <c r="NZM59" s="974"/>
      <c r="NZN59" s="974"/>
      <c r="NZO59" s="974"/>
      <c r="NZP59" s="974"/>
      <c r="NZQ59" s="974"/>
      <c r="NZR59" s="974"/>
      <c r="NZS59" s="974"/>
      <c r="NZT59" s="974"/>
      <c r="NZU59" s="974"/>
      <c r="NZV59" s="974"/>
      <c r="NZW59" s="974"/>
      <c r="NZX59" s="974"/>
      <c r="NZY59" s="974"/>
      <c r="NZZ59" s="974"/>
      <c r="OAA59" s="974"/>
      <c r="OAB59" s="974"/>
      <c r="OAC59" s="974"/>
      <c r="OAD59" s="974"/>
      <c r="OAE59" s="974"/>
      <c r="OAF59" s="974"/>
      <c r="OAG59" s="974"/>
      <c r="OAH59" s="974"/>
      <c r="OAI59" s="974"/>
      <c r="OAJ59" s="974"/>
      <c r="OAK59" s="974"/>
      <c r="OAL59" s="974"/>
      <c r="OAM59" s="974"/>
      <c r="OAN59" s="974"/>
      <c r="OAO59" s="974"/>
      <c r="OAP59" s="974"/>
      <c r="OAQ59" s="974"/>
      <c r="OAR59" s="974"/>
      <c r="OAS59" s="974"/>
      <c r="OAT59" s="974"/>
      <c r="OAU59" s="974"/>
      <c r="OAV59" s="974"/>
      <c r="OAW59" s="974"/>
      <c r="OAX59" s="974"/>
      <c r="OAY59" s="974"/>
      <c r="OAZ59" s="974"/>
      <c r="OBA59" s="974"/>
      <c r="OBB59" s="974"/>
      <c r="OBC59" s="974"/>
      <c r="OBD59" s="974"/>
      <c r="OBE59" s="974"/>
      <c r="OBF59" s="974"/>
      <c r="OBG59" s="974"/>
      <c r="OBH59" s="974"/>
      <c r="OBI59" s="974"/>
      <c r="OBJ59" s="974"/>
      <c r="OBK59" s="974"/>
      <c r="OBL59" s="974"/>
      <c r="OBM59" s="974"/>
      <c r="OBN59" s="974"/>
      <c r="OBO59" s="974"/>
      <c r="OBP59" s="974"/>
      <c r="OBQ59" s="974"/>
      <c r="OBR59" s="974"/>
      <c r="OBS59" s="974"/>
      <c r="OBT59" s="974"/>
      <c r="OBU59" s="974"/>
      <c r="OBV59" s="974"/>
      <c r="OBW59" s="974"/>
      <c r="OBX59" s="974"/>
      <c r="OBY59" s="974"/>
      <c r="OBZ59" s="974"/>
      <c r="OCA59" s="974"/>
      <c r="OCB59" s="974"/>
      <c r="OCC59" s="974"/>
      <c r="OCD59" s="974"/>
      <c r="OCE59" s="974"/>
      <c r="OCF59" s="974"/>
      <c r="OCG59" s="974"/>
      <c r="OCH59" s="974"/>
      <c r="OCI59" s="974"/>
      <c r="OCJ59" s="974"/>
      <c r="OCK59" s="974"/>
      <c r="OCL59" s="974"/>
      <c r="OCM59" s="974"/>
      <c r="OCN59" s="974"/>
      <c r="OCO59" s="974"/>
      <c r="OCP59" s="974"/>
      <c r="OCQ59" s="974"/>
      <c r="OCR59" s="974"/>
      <c r="OCS59" s="974"/>
      <c r="OCT59" s="974"/>
      <c r="OCU59" s="974"/>
      <c r="OCV59" s="974"/>
      <c r="OCW59" s="974"/>
      <c r="OCX59" s="974"/>
      <c r="OCY59" s="974"/>
      <c r="OCZ59" s="974"/>
      <c r="ODA59" s="974"/>
      <c r="ODB59" s="974"/>
      <c r="ODC59" s="974"/>
      <c r="ODD59" s="974"/>
      <c r="ODE59" s="974"/>
      <c r="ODF59" s="974"/>
      <c r="ODG59" s="974"/>
      <c r="ODH59" s="974"/>
      <c r="ODI59" s="974"/>
      <c r="ODJ59" s="974"/>
      <c r="ODK59" s="974"/>
      <c r="ODL59" s="974"/>
      <c r="ODM59" s="974"/>
      <c r="ODN59" s="974"/>
      <c r="ODO59" s="974"/>
      <c r="ODP59" s="974"/>
      <c r="ODQ59" s="974"/>
      <c r="ODR59" s="974"/>
      <c r="ODS59" s="974"/>
      <c r="ODT59" s="974"/>
      <c r="ODU59" s="974"/>
      <c r="ODV59" s="974"/>
      <c r="ODW59" s="974"/>
      <c r="ODX59" s="974"/>
      <c r="ODY59" s="974"/>
      <c r="ODZ59" s="974"/>
      <c r="OEA59" s="974"/>
      <c r="OEB59" s="974"/>
      <c r="OEC59" s="974"/>
      <c r="OED59" s="974"/>
      <c r="OEE59" s="974"/>
      <c r="OEF59" s="974"/>
      <c r="OEG59" s="974"/>
      <c r="OEH59" s="974"/>
      <c r="OEI59" s="974"/>
      <c r="OEJ59" s="974"/>
      <c r="OEK59" s="974"/>
      <c r="OEL59" s="974"/>
      <c r="OEM59" s="974"/>
      <c r="OEN59" s="974"/>
      <c r="OEO59" s="974"/>
      <c r="OEP59" s="974"/>
      <c r="OEQ59" s="974"/>
      <c r="OER59" s="974"/>
      <c r="OES59" s="974"/>
      <c r="OET59" s="974"/>
      <c r="OEU59" s="974"/>
      <c r="OEV59" s="974"/>
      <c r="OEW59" s="974"/>
      <c r="OEX59" s="974"/>
      <c r="OEY59" s="974"/>
      <c r="OEZ59" s="974"/>
      <c r="OFA59" s="974"/>
      <c r="OFB59" s="974"/>
      <c r="OFC59" s="974"/>
      <c r="OFD59" s="974"/>
      <c r="OFE59" s="974"/>
      <c r="OFF59" s="974"/>
      <c r="OFG59" s="974"/>
      <c r="OFH59" s="974"/>
      <c r="OFI59" s="974"/>
      <c r="OFJ59" s="974"/>
      <c r="OFK59" s="974"/>
      <c r="OFL59" s="974"/>
      <c r="OFM59" s="974"/>
      <c r="OFN59" s="974"/>
      <c r="OFO59" s="974"/>
      <c r="OFP59" s="974"/>
      <c r="OFQ59" s="974"/>
      <c r="OFR59" s="974"/>
      <c r="OFS59" s="974"/>
      <c r="OFT59" s="974"/>
      <c r="OFU59" s="974"/>
      <c r="OFV59" s="974"/>
      <c r="OFW59" s="974"/>
      <c r="OFX59" s="974"/>
      <c r="OFY59" s="974"/>
      <c r="OFZ59" s="974"/>
      <c r="OGA59" s="974"/>
      <c r="OGB59" s="974"/>
      <c r="OGC59" s="974"/>
      <c r="OGD59" s="974"/>
      <c r="OGE59" s="974"/>
      <c r="OGF59" s="974"/>
      <c r="OGG59" s="974"/>
      <c r="OGH59" s="974"/>
      <c r="OGI59" s="974"/>
      <c r="OGJ59" s="974"/>
      <c r="OGK59" s="974"/>
      <c r="OGL59" s="974"/>
      <c r="OGM59" s="974"/>
      <c r="OGN59" s="974"/>
      <c r="OGO59" s="974"/>
      <c r="OGP59" s="974"/>
      <c r="OGQ59" s="974"/>
      <c r="OGR59" s="974"/>
      <c r="OGS59" s="974"/>
      <c r="OGT59" s="974"/>
      <c r="OGU59" s="974"/>
      <c r="OGV59" s="974"/>
      <c r="OGW59" s="974"/>
      <c r="OGX59" s="974"/>
      <c r="OGY59" s="974"/>
      <c r="OGZ59" s="974"/>
      <c r="OHA59" s="974"/>
      <c r="OHB59" s="974"/>
      <c r="OHC59" s="974"/>
      <c r="OHD59" s="974"/>
      <c r="OHE59" s="974"/>
      <c r="OHF59" s="974"/>
      <c r="OHG59" s="974"/>
      <c r="OHH59" s="974"/>
      <c r="OHI59" s="974"/>
      <c r="OHJ59" s="974"/>
      <c r="OHK59" s="974"/>
      <c r="OHL59" s="974"/>
      <c r="OHM59" s="974"/>
      <c r="OHN59" s="974"/>
      <c r="OHO59" s="974"/>
      <c r="OHP59" s="974"/>
      <c r="OHQ59" s="974"/>
      <c r="OHR59" s="974"/>
      <c r="OHS59" s="974"/>
      <c r="OHT59" s="974"/>
      <c r="OHU59" s="974"/>
      <c r="OHV59" s="974"/>
      <c r="OHW59" s="974"/>
      <c r="OHX59" s="974"/>
      <c r="OHY59" s="974"/>
      <c r="OHZ59" s="974"/>
      <c r="OIA59" s="974"/>
      <c r="OIB59" s="974"/>
      <c r="OIC59" s="974"/>
      <c r="OID59" s="974"/>
      <c r="OIE59" s="974"/>
      <c r="OIF59" s="974"/>
      <c r="OIG59" s="974"/>
      <c r="OIH59" s="974"/>
      <c r="OII59" s="974"/>
      <c r="OIJ59" s="974"/>
      <c r="OIK59" s="974"/>
      <c r="OIL59" s="974"/>
      <c r="OIM59" s="974"/>
      <c r="OIN59" s="974"/>
      <c r="OIO59" s="974"/>
      <c r="OIP59" s="974"/>
      <c r="OIQ59" s="974"/>
      <c r="OIR59" s="974"/>
      <c r="OIS59" s="974"/>
      <c r="OIT59" s="974"/>
      <c r="OIU59" s="974"/>
      <c r="OIV59" s="974"/>
      <c r="OIW59" s="974"/>
      <c r="OIX59" s="974"/>
      <c r="OIY59" s="974"/>
      <c r="OIZ59" s="974"/>
      <c r="OJA59" s="974"/>
      <c r="OJB59" s="974"/>
      <c r="OJC59" s="974"/>
      <c r="OJD59" s="974"/>
      <c r="OJE59" s="974"/>
      <c r="OJF59" s="974"/>
      <c r="OJG59" s="974"/>
      <c r="OJH59" s="974"/>
      <c r="OJI59" s="974"/>
      <c r="OJJ59" s="974"/>
      <c r="OJK59" s="974"/>
      <c r="OJL59" s="974"/>
      <c r="OJM59" s="974"/>
      <c r="OJN59" s="974"/>
      <c r="OJO59" s="974"/>
      <c r="OJP59" s="974"/>
      <c r="OJQ59" s="974"/>
      <c r="OJR59" s="974"/>
      <c r="OJS59" s="974"/>
      <c r="OJT59" s="974"/>
      <c r="OJU59" s="974"/>
      <c r="OJV59" s="974"/>
      <c r="OJW59" s="974"/>
      <c r="OJX59" s="974"/>
      <c r="OJY59" s="974"/>
      <c r="OJZ59" s="974"/>
      <c r="OKA59" s="974"/>
      <c r="OKB59" s="974"/>
      <c r="OKC59" s="974"/>
      <c r="OKD59" s="974"/>
      <c r="OKE59" s="974"/>
      <c r="OKF59" s="974"/>
      <c r="OKG59" s="974"/>
      <c r="OKH59" s="974"/>
      <c r="OKI59" s="974"/>
      <c r="OKJ59" s="974"/>
      <c r="OKK59" s="974"/>
      <c r="OKL59" s="974"/>
      <c r="OKM59" s="974"/>
      <c r="OKN59" s="974"/>
      <c r="OKO59" s="974"/>
      <c r="OKP59" s="974"/>
      <c r="OKQ59" s="974"/>
      <c r="OKR59" s="974"/>
      <c r="OKS59" s="974"/>
      <c r="OKT59" s="974"/>
      <c r="OKU59" s="974"/>
      <c r="OKV59" s="974"/>
      <c r="OKW59" s="974"/>
      <c r="OKX59" s="974"/>
      <c r="OKY59" s="974"/>
      <c r="OKZ59" s="974"/>
      <c r="OLA59" s="974"/>
      <c r="OLB59" s="974"/>
      <c r="OLC59" s="974"/>
      <c r="OLD59" s="974"/>
      <c r="OLE59" s="974"/>
      <c r="OLF59" s="974"/>
      <c r="OLG59" s="974"/>
      <c r="OLH59" s="974"/>
      <c r="OLI59" s="974"/>
      <c r="OLJ59" s="974"/>
      <c r="OLK59" s="974"/>
      <c r="OLL59" s="974"/>
      <c r="OLM59" s="974"/>
      <c r="OLN59" s="974"/>
      <c r="OLO59" s="974"/>
      <c r="OLP59" s="974"/>
      <c r="OLQ59" s="974"/>
      <c r="OLR59" s="974"/>
      <c r="OLS59" s="974"/>
      <c r="OLT59" s="974"/>
      <c r="OLU59" s="974"/>
      <c r="OLV59" s="974"/>
      <c r="OLW59" s="974"/>
      <c r="OLX59" s="974"/>
      <c r="OLY59" s="974"/>
      <c r="OLZ59" s="974"/>
      <c r="OMA59" s="974"/>
      <c r="OMB59" s="974"/>
      <c r="OMC59" s="974"/>
      <c r="OMD59" s="974"/>
      <c r="OME59" s="974"/>
      <c r="OMF59" s="974"/>
      <c r="OMG59" s="974"/>
      <c r="OMH59" s="974"/>
      <c r="OMI59" s="974"/>
      <c r="OMJ59" s="974"/>
      <c r="OMK59" s="974"/>
      <c r="OML59" s="974"/>
      <c r="OMM59" s="974"/>
      <c r="OMN59" s="974"/>
      <c r="OMO59" s="974"/>
      <c r="OMP59" s="974"/>
      <c r="OMQ59" s="974"/>
      <c r="OMR59" s="974"/>
      <c r="OMS59" s="974"/>
      <c r="OMT59" s="974"/>
      <c r="OMU59" s="974"/>
      <c r="OMV59" s="974"/>
      <c r="OMW59" s="974"/>
      <c r="OMX59" s="974"/>
      <c r="OMY59" s="974"/>
      <c r="OMZ59" s="974"/>
      <c r="ONA59" s="974"/>
      <c r="ONB59" s="974"/>
      <c r="ONC59" s="974"/>
      <c r="OND59" s="974"/>
      <c r="ONE59" s="974"/>
      <c r="ONF59" s="974"/>
      <c r="ONG59" s="974"/>
      <c r="ONH59" s="974"/>
      <c r="ONI59" s="974"/>
      <c r="ONJ59" s="974"/>
      <c r="ONK59" s="974"/>
      <c r="ONL59" s="974"/>
      <c r="ONM59" s="974"/>
      <c r="ONN59" s="974"/>
      <c r="ONO59" s="974"/>
      <c r="ONP59" s="974"/>
      <c r="ONQ59" s="974"/>
      <c r="ONR59" s="974"/>
      <c r="ONS59" s="974"/>
      <c r="ONT59" s="974"/>
      <c r="ONU59" s="974"/>
      <c r="ONV59" s="974"/>
      <c r="ONW59" s="974"/>
      <c r="ONX59" s="974"/>
      <c r="ONY59" s="974"/>
      <c r="ONZ59" s="974"/>
      <c r="OOA59" s="974"/>
      <c r="OOB59" s="974"/>
      <c r="OOC59" s="974"/>
      <c r="OOD59" s="974"/>
      <c r="OOE59" s="974"/>
      <c r="OOF59" s="974"/>
      <c r="OOG59" s="974"/>
      <c r="OOH59" s="974"/>
      <c r="OOI59" s="974"/>
      <c r="OOJ59" s="974"/>
      <c r="OOK59" s="974"/>
      <c r="OOL59" s="974"/>
      <c r="OOM59" s="974"/>
      <c r="OON59" s="974"/>
      <c r="OOO59" s="974"/>
      <c r="OOP59" s="974"/>
      <c r="OOQ59" s="974"/>
      <c r="OOR59" s="974"/>
      <c r="OOS59" s="974"/>
      <c r="OOT59" s="974"/>
      <c r="OOU59" s="974"/>
      <c r="OOV59" s="974"/>
      <c r="OOW59" s="974"/>
      <c r="OOX59" s="974"/>
      <c r="OOY59" s="974"/>
      <c r="OOZ59" s="974"/>
      <c r="OPA59" s="974"/>
      <c r="OPB59" s="974"/>
      <c r="OPC59" s="974"/>
      <c r="OPD59" s="974"/>
      <c r="OPE59" s="974"/>
      <c r="OPF59" s="974"/>
      <c r="OPG59" s="974"/>
      <c r="OPH59" s="974"/>
      <c r="OPI59" s="974"/>
      <c r="OPJ59" s="974"/>
      <c r="OPK59" s="974"/>
      <c r="OPL59" s="974"/>
      <c r="OPM59" s="974"/>
      <c r="OPN59" s="974"/>
      <c r="OPO59" s="974"/>
      <c r="OPP59" s="974"/>
      <c r="OPQ59" s="974"/>
      <c r="OPR59" s="974"/>
      <c r="OPS59" s="974"/>
      <c r="OPT59" s="974"/>
      <c r="OPU59" s="974"/>
      <c r="OPV59" s="974"/>
      <c r="OPW59" s="974"/>
      <c r="OPX59" s="974"/>
      <c r="OPY59" s="974"/>
      <c r="OPZ59" s="974"/>
      <c r="OQA59" s="974"/>
      <c r="OQB59" s="974"/>
      <c r="OQC59" s="974"/>
      <c r="OQD59" s="974"/>
      <c r="OQE59" s="974"/>
      <c r="OQF59" s="974"/>
      <c r="OQG59" s="974"/>
      <c r="OQH59" s="974"/>
      <c r="OQI59" s="974"/>
      <c r="OQJ59" s="974"/>
      <c r="OQK59" s="974"/>
      <c r="OQL59" s="974"/>
      <c r="OQM59" s="974"/>
      <c r="OQN59" s="974"/>
      <c r="OQO59" s="974"/>
      <c r="OQP59" s="974"/>
      <c r="OQQ59" s="974"/>
      <c r="OQR59" s="974"/>
      <c r="OQS59" s="974"/>
      <c r="OQT59" s="974"/>
      <c r="OQU59" s="974"/>
      <c r="OQV59" s="974"/>
      <c r="OQW59" s="974"/>
      <c r="OQX59" s="974"/>
      <c r="OQY59" s="974"/>
      <c r="OQZ59" s="974"/>
      <c r="ORA59" s="974"/>
      <c r="ORB59" s="974"/>
      <c r="ORC59" s="974"/>
      <c r="ORD59" s="974"/>
      <c r="ORE59" s="974"/>
      <c r="ORF59" s="974"/>
      <c r="ORG59" s="974"/>
      <c r="ORH59" s="974"/>
      <c r="ORI59" s="974"/>
      <c r="ORJ59" s="974"/>
      <c r="ORK59" s="974"/>
      <c r="ORL59" s="974"/>
      <c r="ORM59" s="974"/>
      <c r="ORN59" s="974"/>
      <c r="ORO59" s="974"/>
      <c r="ORP59" s="974"/>
      <c r="ORQ59" s="974"/>
      <c r="ORR59" s="974"/>
      <c r="ORS59" s="974"/>
      <c r="ORT59" s="974"/>
      <c r="ORU59" s="974"/>
      <c r="ORV59" s="974"/>
      <c r="ORW59" s="974"/>
      <c r="ORX59" s="974"/>
      <c r="ORY59" s="974"/>
      <c r="ORZ59" s="974"/>
      <c r="OSA59" s="974"/>
      <c r="OSB59" s="974"/>
      <c r="OSC59" s="974"/>
      <c r="OSD59" s="974"/>
      <c r="OSE59" s="974"/>
      <c r="OSF59" s="974"/>
      <c r="OSG59" s="974"/>
      <c r="OSH59" s="974"/>
      <c r="OSI59" s="974"/>
      <c r="OSJ59" s="974"/>
      <c r="OSK59" s="974"/>
      <c r="OSL59" s="974"/>
      <c r="OSM59" s="974"/>
      <c r="OSN59" s="974"/>
      <c r="OSO59" s="974"/>
      <c r="OSP59" s="974"/>
      <c r="OSQ59" s="974"/>
      <c r="OSR59" s="974"/>
      <c r="OSS59" s="974"/>
      <c r="OST59" s="974"/>
      <c r="OSU59" s="974"/>
      <c r="OSV59" s="974"/>
      <c r="OSW59" s="974"/>
      <c r="OSX59" s="974"/>
      <c r="OSY59" s="974"/>
      <c r="OSZ59" s="974"/>
      <c r="OTA59" s="974"/>
      <c r="OTB59" s="974"/>
      <c r="OTC59" s="974"/>
      <c r="OTD59" s="974"/>
      <c r="OTE59" s="974"/>
      <c r="OTF59" s="974"/>
      <c r="OTG59" s="974"/>
      <c r="OTH59" s="974"/>
      <c r="OTI59" s="974"/>
      <c r="OTJ59" s="974"/>
      <c r="OTK59" s="974"/>
      <c r="OTL59" s="974"/>
      <c r="OTM59" s="974"/>
      <c r="OTN59" s="974"/>
      <c r="OTO59" s="974"/>
      <c r="OTP59" s="974"/>
      <c r="OTQ59" s="974"/>
      <c r="OTR59" s="974"/>
      <c r="OTS59" s="974"/>
      <c r="OTT59" s="974"/>
      <c r="OTU59" s="974"/>
      <c r="OTV59" s="974"/>
      <c r="OTW59" s="974"/>
      <c r="OTX59" s="974"/>
      <c r="OTY59" s="974"/>
      <c r="OTZ59" s="974"/>
      <c r="OUA59" s="974"/>
      <c r="OUB59" s="974"/>
      <c r="OUC59" s="974"/>
      <c r="OUD59" s="974"/>
      <c r="OUE59" s="974"/>
      <c r="OUF59" s="974"/>
      <c r="OUG59" s="974"/>
      <c r="OUH59" s="974"/>
      <c r="OUI59" s="974"/>
      <c r="OUJ59" s="974"/>
      <c r="OUK59" s="974"/>
      <c r="OUL59" s="974"/>
      <c r="OUM59" s="974"/>
      <c r="OUN59" s="974"/>
      <c r="OUO59" s="974"/>
      <c r="OUP59" s="974"/>
      <c r="OUQ59" s="974"/>
      <c r="OUR59" s="974"/>
      <c r="OUS59" s="974"/>
      <c r="OUT59" s="974"/>
      <c r="OUU59" s="974"/>
      <c r="OUV59" s="974"/>
      <c r="OUW59" s="974"/>
      <c r="OUX59" s="974"/>
      <c r="OUY59" s="974"/>
      <c r="OUZ59" s="974"/>
      <c r="OVA59" s="974"/>
      <c r="OVB59" s="974"/>
      <c r="OVC59" s="974"/>
      <c r="OVD59" s="974"/>
      <c r="OVE59" s="974"/>
      <c r="OVF59" s="974"/>
      <c r="OVG59" s="974"/>
      <c r="OVH59" s="974"/>
      <c r="OVI59" s="974"/>
      <c r="OVJ59" s="974"/>
      <c r="OVK59" s="974"/>
      <c r="OVL59" s="974"/>
      <c r="OVM59" s="974"/>
      <c r="OVN59" s="974"/>
      <c r="OVO59" s="974"/>
      <c r="OVP59" s="974"/>
      <c r="OVQ59" s="974"/>
      <c r="OVR59" s="974"/>
      <c r="OVS59" s="974"/>
      <c r="OVT59" s="974"/>
      <c r="OVU59" s="974"/>
      <c r="OVV59" s="974"/>
      <c r="OVW59" s="974"/>
      <c r="OVX59" s="974"/>
      <c r="OVY59" s="974"/>
      <c r="OVZ59" s="974"/>
      <c r="OWA59" s="974"/>
      <c r="OWB59" s="974"/>
      <c r="OWC59" s="974"/>
      <c r="OWD59" s="974"/>
      <c r="OWE59" s="974"/>
      <c r="OWF59" s="974"/>
      <c r="OWG59" s="974"/>
      <c r="OWH59" s="974"/>
      <c r="OWI59" s="974"/>
      <c r="OWJ59" s="974"/>
      <c r="OWK59" s="974"/>
      <c r="OWL59" s="974"/>
      <c r="OWM59" s="974"/>
      <c r="OWN59" s="974"/>
      <c r="OWO59" s="974"/>
      <c r="OWP59" s="974"/>
      <c r="OWQ59" s="974"/>
      <c r="OWR59" s="974"/>
      <c r="OWS59" s="974"/>
      <c r="OWT59" s="974"/>
      <c r="OWU59" s="974"/>
      <c r="OWV59" s="974"/>
      <c r="OWW59" s="974"/>
      <c r="OWX59" s="974"/>
      <c r="OWY59" s="974"/>
      <c r="OWZ59" s="974"/>
      <c r="OXA59" s="974"/>
      <c r="OXB59" s="974"/>
      <c r="OXC59" s="974"/>
      <c r="OXD59" s="974"/>
      <c r="OXE59" s="974"/>
      <c r="OXF59" s="974"/>
      <c r="OXG59" s="974"/>
      <c r="OXH59" s="974"/>
      <c r="OXI59" s="974"/>
      <c r="OXJ59" s="974"/>
      <c r="OXK59" s="974"/>
      <c r="OXL59" s="974"/>
      <c r="OXM59" s="974"/>
      <c r="OXN59" s="974"/>
      <c r="OXO59" s="974"/>
      <c r="OXP59" s="974"/>
      <c r="OXQ59" s="974"/>
      <c r="OXR59" s="974"/>
      <c r="OXS59" s="974"/>
      <c r="OXT59" s="974"/>
      <c r="OXU59" s="974"/>
      <c r="OXV59" s="974"/>
      <c r="OXW59" s="974"/>
      <c r="OXX59" s="974"/>
      <c r="OXY59" s="974"/>
      <c r="OXZ59" s="974"/>
      <c r="OYA59" s="974"/>
      <c r="OYB59" s="974"/>
      <c r="OYC59" s="974"/>
      <c r="OYD59" s="974"/>
      <c r="OYE59" s="974"/>
      <c r="OYF59" s="974"/>
      <c r="OYG59" s="974"/>
      <c r="OYH59" s="974"/>
      <c r="OYI59" s="974"/>
      <c r="OYJ59" s="974"/>
      <c r="OYK59" s="974"/>
      <c r="OYL59" s="974"/>
      <c r="OYM59" s="974"/>
      <c r="OYN59" s="974"/>
      <c r="OYO59" s="974"/>
      <c r="OYP59" s="974"/>
      <c r="OYQ59" s="974"/>
      <c r="OYR59" s="974"/>
      <c r="OYS59" s="974"/>
      <c r="OYT59" s="974"/>
      <c r="OYU59" s="974"/>
      <c r="OYV59" s="974"/>
      <c r="OYW59" s="974"/>
      <c r="OYX59" s="974"/>
      <c r="OYY59" s="974"/>
      <c r="OYZ59" s="974"/>
      <c r="OZA59" s="974"/>
      <c r="OZB59" s="974"/>
      <c r="OZC59" s="974"/>
      <c r="OZD59" s="974"/>
      <c r="OZE59" s="974"/>
      <c r="OZF59" s="974"/>
      <c r="OZG59" s="974"/>
      <c r="OZH59" s="974"/>
      <c r="OZI59" s="974"/>
      <c r="OZJ59" s="974"/>
      <c r="OZK59" s="974"/>
      <c r="OZL59" s="974"/>
      <c r="OZM59" s="974"/>
      <c r="OZN59" s="974"/>
      <c r="OZO59" s="974"/>
      <c r="OZP59" s="974"/>
      <c r="OZQ59" s="974"/>
      <c r="OZR59" s="974"/>
      <c r="OZS59" s="974"/>
      <c r="OZT59" s="974"/>
      <c r="OZU59" s="974"/>
      <c r="OZV59" s="974"/>
      <c r="OZW59" s="974"/>
      <c r="OZX59" s="974"/>
      <c r="OZY59" s="974"/>
      <c r="OZZ59" s="974"/>
      <c r="PAA59" s="974"/>
      <c r="PAB59" s="974"/>
      <c r="PAC59" s="974"/>
      <c r="PAD59" s="974"/>
      <c r="PAE59" s="974"/>
      <c r="PAF59" s="974"/>
      <c r="PAG59" s="974"/>
      <c r="PAH59" s="974"/>
      <c r="PAI59" s="974"/>
      <c r="PAJ59" s="974"/>
      <c r="PAK59" s="974"/>
      <c r="PAL59" s="974"/>
      <c r="PAM59" s="974"/>
      <c r="PAN59" s="974"/>
      <c r="PAO59" s="974"/>
      <c r="PAP59" s="974"/>
      <c r="PAQ59" s="974"/>
      <c r="PAR59" s="974"/>
      <c r="PAS59" s="974"/>
      <c r="PAT59" s="974"/>
      <c r="PAU59" s="974"/>
      <c r="PAV59" s="974"/>
      <c r="PAW59" s="974"/>
      <c r="PAX59" s="974"/>
      <c r="PAY59" s="974"/>
      <c r="PAZ59" s="974"/>
      <c r="PBA59" s="974"/>
      <c r="PBB59" s="974"/>
      <c r="PBC59" s="974"/>
      <c r="PBD59" s="974"/>
      <c r="PBE59" s="974"/>
      <c r="PBF59" s="974"/>
      <c r="PBG59" s="974"/>
      <c r="PBH59" s="974"/>
      <c r="PBI59" s="974"/>
      <c r="PBJ59" s="974"/>
      <c r="PBK59" s="974"/>
      <c r="PBL59" s="974"/>
      <c r="PBM59" s="974"/>
      <c r="PBN59" s="974"/>
      <c r="PBO59" s="974"/>
      <c r="PBP59" s="974"/>
      <c r="PBQ59" s="974"/>
      <c r="PBR59" s="974"/>
      <c r="PBS59" s="974"/>
      <c r="PBT59" s="974"/>
      <c r="PBU59" s="974"/>
      <c r="PBV59" s="974"/>
      <c r="PBW59" s="974"/>
      <c r="PBX59" s="974"/>
      <c r="PBY59" s="974"/>
      <c r="PBZ59" s="974"/>
      <c r="PCA59" s="974"/>
      <c r="PCB59" s="974"/>
      <c r="PCC59" s="974"/>
      <c r="PCD59" s="974"/>
      <c r="PCE59" s="974"/>
      <c r="PCF59" s="974"/>
      <c r="PCG59" s="974"/>
      <c r="PCH59" s="974"/>
      <c r="PCI59" s="974"/>
      <c r="PCJ59" s="974"/>
      <c r="PCK59" s="974"/>
      <c r="PCL59" s="974"/>
      <c r="PCM59" s="974"/>
      <c r="PCN59" s="974"/>
      <c r="PCO59" s="974"/>
      <c r="PCP59" s="974"/>
      <c r="PCQ59" s="974"/>
      <c r="PCR59" s="974"/>
      <c r="PCS59" s="974"/>
      <c r="PCT59" s="974"/>
      <c r="PCU59" s="974"/>
      <c r="PCV59" s="974"/>
      <c r="PCW59" s="974"/>
      <c r="PCX59" s="974"/>
      <c r="PCY59" s="974"/>
      <c r="PCZ59" s="974"/>
      <c r="PDA59" s="974"/>
      <c r="PDB59" s="974"/>
      <c r="PDC59" s="974"/>
      <c r="PDD59" s="974"/>
      <c r="PDE59" s="974"/>
      <c r="PDF59" s="974"/>
      <c r="PDG59" s="974"/>
      <c r="PDH59" s="974"/>
      <c r="PDI59" s="974"/>
      <c r="PDJ59" s="974"/>
      <c r="PDK59" s="974"/>
      <c r="PDL59" s="974"/>
      <c r="PDM59" s="974"/>
      <c r="PDN59" s="974"/>
      <c r="PDO59" s="974"/>
      <c r="PDP59" s="974"/>
      <c r="PDQ59" s="974"/>
      <c r="PDR59" s="974"/>
      <c r="PDS59" s="974"/>
      <c r="PDT59" s="974"/>
      <c r="PDU59" s="974"/>
      <c r="PDV59" s="974"/>
      <c r="PDW59" s="974"/>
      <c r="PDX59" s="974"/>
      <c r="PDY59" s="974"/>
      <c r="PDZ59" s="974"/>
      <c r="PEA59" s="974"/>
      <c r="PEB59" s="974"/>
      <c r="PEC59" s="974"/>
      <c r="PED59" s="974"/>
      <c r="PEE59" s="974"/>
      <c r="PEF59" s="974"/>
      <c r="PEG59" s="974"/>
      <c r="PEH59" s="974"/>
      <c r="PEI59" s="974"/>
      <c r="PEJ59" s="974"/>
      <c r="PEK59" s="974"/>
      <c r="PEL59" s="974"/>
      <c r="PEM59" s="974"/>
      <c r="PEN59" s="974"/>
      <c r="PEO59" s="974"/>
      <c r="PEP59" s="974"/>
      <c r="PEQ59" s="974"/>
      <c r="PER59" s="974"/>
      <c r="PES59" s="974"/>
      <c r="PET59" s="974"/>
      <c r="PEU59" s="974"/>
      <c r="PEV59" s="974"/>
      <c r="PEW59" s="974"/>
      <c r="PEX59" s="974"/>
      <c r="PEY59" s="974"/>
      <c r="PEZ59" s="974"/>
      <c r="PFA59" s="974"/>
      <c r="PFB59" s="974"/>
      <c r="PFC59" s="974"/>
      <c r="PFD59" s="974"/>
      <c r="PFE59" s="974"/>
      <c r="PFF59" s="974"/>
      <c r="PFG59" s="974"/>
      <c r="PFH59" s="974"/>
      <c r="PFI59" s="974"/>
      <c r="PFJ59" s="974"/>
      <c r="PFK59" s="974"/>
      <c r="PFL59" s="974"/>
      <c r="PFM59" s="974"/>
      <c r="PFN59" s="974"/>
      <c r="PFO59" s="974"/>
      <c r="PFP59" s="974"/>
      <c r="PFQ59" s="974"/>
      <c r="PFR59" s="974"/>
      <c r="PFS59" s="974"/>
      <c r="PFT59" s="974"/>
      <c r="PFU59" s="974"/>
      <c r="PFV59" s="974"/>
      <c r="PFW59" s="974"/>
      <c r="PFX59" s="974"/>
      <c r="PFY59" s="974"/>
      <c r="PFZ59" s="974"/>
      <c r="PGA59" s="974"/>
      <c r="PGB59" s="974"/>
      <c r="PGC59" s="974"/>
      <c r="PGD59" s="974"/>
      <c r="PGE59" s="974"/>
      <c r="PGF59" s="974"/>
      <c r="PGG59" s="974"/>
      <c r="PGH59" s="974"/>
      <c r="PGI59" s="974"/>
      <c r="PGJ59" s="974"/>
      <c r="PGK59" s="974"/>
      <c r="PGL59" s="974"/>
      <c r="PGM59" s="974"/>
      <c r="PGN59" s="974"/>
      <c r="PGO59" s="974"/>
      <c r="PGP59" s="974"/>
      <c r="PGQ59" s="974"/>
      <c r="PGR59" s="974"/>
      <c r="PGS59" s="974"/>
      <c r="PGT59" s="974"/>
      <c r="PGU59" s="974"/>
      <c r="PGV59" s="974"/>
      <c r="PGW59" s="974"/>
      <c r="PGX59" s="974"/>
      <c r="PGY59" s="974"/>
      <c r="PGZ59" s="974"/>
      <c r="PHA59" s="974"/>
      <c r="PHB59" s="974"/>
      <c r="PHC59" s="974"/>
      <c r="PHD59" s="974"/>
      <c r="PHE59" s="974"/>
      <c r="PHF59" s="974"/>
      <c r="PHG59" s="974"/>
      <c r="PHH59" s="974"/>
      <c r="PHI59" s="974"/>
      <c r="PHJ59" s="974"/>
      <c r="PHK59" s="974"/>
      <c r="PHL59" s="974"/>
      <c r="PHM59" s="974"/>
      <c r="PHN59" s="974"/>
      <c r="PHO59" s="974"/>
      <c r="PHP59" s="974"/>
      <c r="PHQ59" s="974"/>
      <c r="PHR59" s="974"/>
      <c r="PHS59" s="974"/>
      <c r="PHT59" s="974"/>
      <c r="PHU59" s="974"/>
      <c r="PHV59" s="974"/>
      <c r="PHW59" s="974"/>
      <c r="PHX59" s="974"/>
      <c r="PHY59" s="974"/>
      <c r="PHZ59" s="974"/>
      <c r="PIA59" s="974"/>
      <c r="PIB59" s="974"/>
      <c r="PIC59" s="974"/>
      <c r="PID59" s="974"/>
      <c r="PIE59" s="974"/>
      <c r="PIF59" s="974"/>
      <c r="PIG59" s="974"/>
      <c r="PIH59" s="974"/>
      <c r="PII59" s="974"/>
      <c r="PIJ59" s="974"/>
      <c r="PIK59" s="974"/>
      <c r="PIL59" s="974"/>
      <c r="PIM59" s="974"/>
      <c r="PIN59" s="974"/>
      <c r="PIO59" s="974"/>
      <c r="PIP59" s="974"/>
      <c r="PIQ59" s="974"/>
      <c r="PIR59" s="974"/>
      <c r="PIS59" s="974"/>
      <c r="PIT59" s="974"/>
      <c r="PIU59" s="974"/>
      <c r="PIV59" s="974"/>
      <c r="PIW59" s="974"/>
      <c r="PIX59" s="974"/>
      <c r="PIY59" s="974"/>
      <c r="PIZ59" s="974"/>
      <c r="PJA59" s="974"/>
      <c r="PJB59" s="974"/>
      <c r="PJC59" s="974"/>
      <c r="PJD59" s="974"/>
      <c r="PJE59" s="974"/>
      <c r="PJF59" s="974"/>
      <c r="PJG59" s="974"/>
      <c r="PJH59" s="974"/>
      <c r="PJI59" s="974"/>
      <c r="PJJ59" s="974"/>
      <c r="PJK59" s="974"/>
      <c r="PJL59" s="974"/>
      <c r="PJM59" s="974"/>
      <c r="PJN59" s="974"/>
      <c r="PJO59" s="974"/>
      <c r="PJP59" s="974"/>
      <c r="PJQ59" s="974"/>
      <c r="PJR59" s="974"/>
      <c r="PJS59" s="974"/>
      <c r="PJT59" s="974"/>
      <c r="PJU59" s="974"/>
      <c r="PJV59" s="974"/>
      <c r="PJW59" s="974"/>
      <c r="PJX59" s="974"/>
      <c r="PJY59" s="974"/>
      <c r="PJZ59" s="974"/>
      <c r="PKA59" s="974"/>
      <c r="PKB59" s="974"/>
      <c r="PKC59" s="974"/>
      <c r="PKD59" s="974"/>
      <c r="PKE59" s="974"/>
      <c r="PKF59" s="974"/>
      <c r="PKG59" s="974"/>
      <c r="PKH59" s="974"/>
      <c r="PKI59" s="974"/>
      <c r="PKJ59" s="974"/>
      <c r="PKK59" s="974"/>
      <c r="PKL59" s="974"/>
      <c r="PKM59" s="974"/>
      <c r="PKN59" s="974"/>
      <c r="PKO59" s="974"/>
      <c r="PKP59" s="974"/>
      <c r="PKQ59" s="974"/>
      <c r="PKR59" s="974"/>
      <c r="PKS59" s="974"/>
      <c r="PKT59" s="974"/>
      <c r="PKU59" s="974"/>
      <c r="PKV59" s="974"/>
      <c r="PKW59" s="974"/>
      <c r="PKX59" s="974"/>
      <c r="PKY59" s="974"/>
      <c r="PKZ59" s="974"/>
      <c r="PLA59" s="974"/>
      <c r="PLB59" s="974"/>
      <c r="PLC59" s="974"/>
      <c r="PLD59" s="974"/>
      <c r="PLE59" s="974"/>
      <c r="PLF59" s="974"/>
      <c r="PLG59" s="974"/>
      <c r="PLH59" s="974"/>
      <c r="PLI59" s="974"/>
      <c r="PLJ59" s="974"/>
      <c r="PLK59" s="974"/>
      <c r="PLL59" s="974"/>
      <c r="PLM59" s="974"/>
      <c r="PLN59" s="974"/>
      <c r="PLO59" s="974"/>
      <c r="PLP59" s="974"/>
      <c r="PLQ59" s="974"/>
      <c r="PLR59" s="974"/>
      <c r="PLS59" s="974"/>
      <c r="PLT59" s="974"/>
      <c r="PLU59" s="974"/>
      <c r="PLV59" s="974"/>
      <c r="PLW59" s="974"/>
      <c r="PLX59" s="974"/>
      <c r="PLY59" s="974"/>
      <c r="PLZ59" s="974"/>
      <c r="PMA59" s="974"/>
      <c r="PMB59" s="974"/>
      <c r="PMC59" s="974"/>
      <c r="PMD59" s="974"/>
      <c r="PME59" s="974"/>
      <c r="PMF59" s="974"/>
      <c r="PMG59" s="974"/>
      <c r="PMH59" s="974"/>
      <c r="PMI59" s="974"/>
      <c r="PMJ59" s="974"/>
      <c r="PMK59" s="974"/>
      <c r="PML59" s="974"/>
      <c r="PMM59" s="974"/>
      <c r="PMN59" s="974"/>
      <c r="PMO59" s="974"/>
      <c r="PMP59" s="974"/>
      <c r="PMQ59" s="974"/>
      <c r="PMR59" s="974"/>
      <c r="PMS59" s="974"/>
      <c r="PMT59" s="974"/>
      <c r="PMU59" s="974"/>
      <c r="PMV59" s="974"/>
      <c r="PMW59" s="974"/>
      <c r="PMX59" s="974"/>
      <c r="PMY59" s="974"/>
      <c r="PMZ59" s="974"/>
      <c r="PNA59" s="974"/>
      <c r="PNB59" s="974"/>
      <c r="PNC59" s="974"/>
      <c r="PND59" s="974"/>
      <c r="PNE59" s="974"/>
      <c r="PNF59" s="974"/>
      <c r="PNG59" s="974"/>
      <c r="PNH59" s="974"/>
      <c r="PNI59" s="974"/>
      <c r="PNJ59" s="974"/>
      <c r="PNK59" s="974"/>
      <c r="PNL59" s="974"/>
      <c r="PNM59" s="974"/>
      <c r="PNN59" s="974"/>
      <c r="PNO59" s="974"/>
      <c r="PNP59" s="974"/>
      <c r="PNQ59" s="974"/>
      <c r="PNR59" s="974"/>
      <c r="PNS59" s="974"/>
      <c r="PNT59" s="974"/>
      <c r="PNU59" s="974"/>
      <c r="PNV59" s="974"/>
      <c r="PNW59" s="974"/>
      <c r="PNX59" s="974"/>
      <c r="PNY59" s="974"/>
      <c r="PNZ59" s="974"/>
      <c r="POA59" s="974"/>
      <c r="POB59" s="974"/>
      <c r="POC59" s="974"/>
      <c r="POD59" s="974"/>
      <c r="POE59" s="974"/>
      <c r="POF59" s="974"/>
      <c r="POG59" s="974"/>
      <c r="POH59" s="974"/>
      <c r="POI59" s="974"/>
      <c r="POJ59" s="974"/>
      <c r="POK59" s="974"/>
      <c r="POL59" s="974"/>
      <c r="POM59" s="974"/>
      <c r="PON59" s="974"/>
      <c r="POO59" s="974"/>
      <c r="POP59" s="974"/>
      <c r="POQ59" s="974"/>
      <c r="POR59" s="974"/>
      <c r="POS59" s="974"/>
      <c r="POT59" s="974"/>
      <c r="POU59" s="974"/>
      <c r="POV59" s="974"/>
      <c r="POW59" s="974"/>
      <c r="POX59" s="974"/>
      <c r="POY59" s="974"/>
      <c r="POZ59" s="974"/>
      <c r="PPA59" s="974"/>
      <c r="PPB59" s="974"/>
      <c r="PPC59" s="974"/>
      <c r="PPD59" s="974"/>
      <c r="PPE59" s="974"/>
      <c r="PPF59" s="974"/>
      <c r="PPG59" s="974"/>
      <c r="PPH59" s="974"/>
      <c r="PPI59" s="974"/>
      <c r="PPJ59" s="974"/>
      <c r="PPK59" s="974"/>
      <c r="PPL59" s="974"/>
      <c r="PPM59" s="974"/>
      <c r="PPN59" s="974"/>
      <c r="PPO59" s="974"/>
      <c r="PPP59" s="974"/>
      <c r="PPQ59" s="974"/>
      <c r="PPR59" s="974"/>
      <c r="PPS59" s="974"/>
      <c r="PPT59" s="974"/>
      <c r="PPU59" s="974"/>
      <c r="PPV59" s="974"/>
      <c r="PPW59" s="974"/>
      <c r="PPX59" s="974"/>
      <c r="PPY59" s="974"/>
      <c r="PPZ59" s="974"/>
      <c r="PQA59" s="974"/>
      <c r="PQB59" s="974"/>
      <c r="PQC59" s="974"/>
      <c r="PQD59" s="974"/>
      <c r="PQE59" s="974"/>
      <c r="PQF59" s="974"/>
      <c r="PQG59" s="974"/>
      <c r="PQH59" s="974"/>
      <c r="PQI59" s="974"/>
      <c r="PQJ59" s="974"/>
      <c r="PQK59" s="974"/>
      <c r="PQL59" s="974"/>
      <c r="PQM59" s="974"/>
      <c r="PQN59" s="974"/>
      <c r="PQO59" s="974"/>
      <c r="PQP59" s="974"/>
      <c r="PQQ59" s="974"/>
      <c r="PQR59" s="974"/>
      <c r="PQS59" s="974"/>
      <c r="PQT59" s="974"/>
      <c r="PQU59" s="974"/>
      <c r="PQV59" s="974"/>
      <c r="PQW59" s="974"/>
      <c r="PQX59" s="974"/>
      <c r="PQY59" s="974"/>
      <c r="PQZ59" s="974"/>
      <c r="PRA59" s="974"/>
      <c r="PRB59" s="974"/>
      <c r="PRC59" s="974"/>
      <c r="PRD59" s="974"/>
      <c r="PRE59" s="974"/>
      <c r="PRF59" s="974"/>
      <c r="PRG59" s="974"/>
      <c r="PRH59" s="974"/>
      <c r="PRI59" s="974"/>
      <c r="PRJ59" s="974"/>
      <c r="PRK59" s="974"/>
      <c r="PRL59" s="974"/>
      <c r="PRM59" s="974"/>
      <c r="PRN59" s="974"/>
      <c r="PRO59" s="974"/>
      <c r="PRP59" s="974"/>
      <c r="PRQ59" s="974"/>
      <c r="PRR59" s="974"/>
      <c r="PRS59" s="974"/>
      <c r="PRT59" s="974"/>
      <c r="PRU59" s="974"/>
      <c r="PRV59" s="974"/>
      <c r="PRW59" s="974"/>
      <c r="PRX59" s="974"/>
      <c r="PRY59" s="974"/>
      <c r="PRZ59" s="974"/>
      <c r="PSA59" s="974"/>
      <c r="PSB59" s="974"/>
      <c r="PSC59" s="974"/>
      <c r="PSD59" s="974"/>
      <c r="PSE59" s="974"/>
      <c r="PSF59" s="974"/>
      <c r="PSG59" s="974"/>
      <c r="PSH59" s="974"/>
      <c r="PSI59" s="974"/>
      <c r="PSJ59" s="974"/>
      <c r="PSK59" s="974"/>
      <c r="PSL59" s="974"/>
      <c r="PSM59" s="974"/>
      <c r="PSN59" s="974"/>
      <c r="PSO59" s="974"/>
      <c r="PSP59" s="974"/>
      <c r="PSQ59" s="974"/>
      <c r="PSR59" s="974"/>
      <c r="PSS59" s="974"/>
      <c r="PST59" s="974"/>
      <c r="PSU59" s="974"/>
      <c r="PSV59" s="974"/>
      <c r="PSW59" s="974"/>
      <c r="PSX59" s="974"/>
      <c r="PSY59" s="974"/>
      <c r="PSZ59" s="974"/>
      <c r="PTA59" s="974"/>
      <c r="PTB59" s="974"/>
      <c r="PTC59" s="974"/>
      <c r="PTD59" s="974"/>
      <c r="PTE59" s="974"/>
      <c r="PTF59" s="974"/>
      <c r="PTG59" s="974"/>
      <c r="PTH59" s="974"/>
      <c r="PTI59" s="974"/>
      <c r="PTJ59" s="974"/>
      <c r="PTK59" s="974"/>
      <c r="PTL59" s="974"/>
      <c r="PTM59" s="974"/>
      <c r="PTN59" s="974"/>
      <c r="PTO59" s="974"/>
      <c r="PTP59" s="974"/>
      <c r="PTQ59" s="974"/>
      <c r="PTR59" s="974"/>
      <c r="PTS59" s="974"/>
      <c r="PTT59" s="974"/>
      <c r="PTU59" s="974"/>
      <c r="PTV59" s="974"/>
      <c r="PTW59" s="974"/>
      <c r="PTX59" s="974"/>
      <c r="PTY59" s="974"/>
      <c r="PTZ59" s="974"/>
      <c r="PUA59" s="974"/>
      <c r="PUB59" s="974"/>
      <c r="PUC59" s="974"/>
      <c r="PUD59" s="974"/>
      <c r="PUE59" s="974"/>
      <c r="PUF59" s="974"/>
      <c r="PUG59" s="974"/>
      <c r="PUH59" s="974"/>
      <c r="PUI59" s="974"/>
      <c r="PUJ59" s="974"/>
      <c r="PUK59" s="974"/>
      <c r="PUL59" s="974"/>
      <c r="PUM59" s="974"/>
      <c r="PUN59" s="974"/>
      <c r="PUO59" s="974"/>
      <c r="PUP59" s="974"/>
      <c r="PUQ59" s="974"/>
      <c r="PUR59" s="974"/>
      <c r="PUS59" s="974"/>
      <c r="PUT59" s="974"/>
      <c r="PUU59" s="974"/>
      <c r="PUV59" s="974"/>
      <c r="PUW59" s="974"/>
      <c r="PUX59" s="974"/>
      <c r="PUY59" s="974"/>
      <c r="PUZ59" s="974"/>
      <c r="PVA59" s="974"/>
      <c r="PVB59" s="974"/>
      <c r="PVC59" s="974"/>
      <c r="PVD59" s="974"/>
      <c r="PVE59" s="974"/>
      <c r="PVF59" s="974"/>
      <c r="PVG59" s="974"/>
      <c r="PVH59" s="974"/>
      <c r="PVI59" s="974"/>
      <c r="PVJ59" s="974"/>
      <c r="PVK59" s="974"/>
      <c r="PVL59" s="974"/>
      <c r="PVM59" s="974"/>
      <c r="PVN59" s="974"/>
      <c r="PVO59" s="974"/>
      <c r="PVP59" s="974"/>
      <c r="PVQ59" s="974"/>
      <c r="PVR59" s="974"/>
      <c r="PVS59" s="974"/>
      <c r="PVT59" s="974"/>
      <c r="PVU59" s="974"/>
      <c r="PVV59" s="974"/>
      <c r="PVW59" s="974"/>
      <c r="PVX59" s="974"/>
      <c r="PVY59" s="974"/>
      <c r="PVZ59" s="974"/>
      <c r="PWA59" s="974"/>
      <c r="PWB59" s="974"/>
      <c r="PWC59" s="974"/>
      <c r="PWD59" s="974"/>
      <c r="PWE59" s="974"/>
      <c r="PWF59" s="974"/>
      <c r="PWG59" s="974"/>
      <c r="PWH59" s="974"/>
      <c r="PWI59" s="974"/>
      <c r="PWJ59" s="974"/>
      <c r="PWK59" s="974"/>
      <c r="PWL59" s="974"/>
      <c r="PWM59" s="974"/>
      <c r="PWN59" s="974"/>
      <c r="PWO59" s="974"/>
      <c r="PWP59" s="974"/>
      <c r="PWQ59" s="974"/>
      <c r="PWR59" s="974"/>
      <c r="PWS59" s="974"/>
      <c r="PWT59" s="974"/>
      <c r="PWU59" s="974"/>
      <c r="PWV59" s="974"/>
      <c r="PWW59" s="974"/>
      <c r="PWX59" s="974"/>
      <c r="PWY59" s="974"/>
      <c r="PWZ59" s="974"/>
      <c r="PXA59" s="974"/>
      <c r="PXB59" s="974"/>
      <c r="PXC59" s="974"/>
      <c r="PXD59" s="974"/>
      <c r="PXE59" s="974"/>
      <c r="PXF59" s="974"/>
      <c r="PXG59" s="974"/>
      <c r="PXH59" s="974"/>
      <c r="PXI59" s="974"/>
      <c r="PXJ59" s="974"/>
      <c r="PXK59" s="974"/>
      <c r="PXL59" s="974"/>
      <c r="PXM59" s="974"/>
      <c r="PXN59" s="974"/>
      <c r="PXO59" s="974"/>
      <c r="PXP59" s="974"/>
      <c r="PXQ59" s="974"/>
      <c r="PXR59" s="974"/>
      <c r="PXS59" s="974"/>
      <c r="PXT59" s="974"/>
      <c r="PXU59" s="974"/>
      <c r="PXV59" s="974"/>
      <c r="PXW59" s="974"/>
      <c r="PXX59" s="974"/>
      <c r="PXY59" s="974"/>
      <c r="PXZ59" s="974"/>
      <c r="PYA59" s="974"/>
      <c r="PYB59" s="974"/>
      <c r="PYC59" s="974"/>
      <c r="PYD59" s="974"/>
      <c r="PYE59" s="974"/>
      <c r="PYF59" s="974"/>
      <c r="PYG59" s="974"/>
      <c r="PYH59" s="974"/>
      <c r="PYI59" s="974"/>
      <c r="PYJ59" s="974"/>
      <c r="PYK59" s="974"/>
      <c r="PYL59" s="974"/>
      <c r="PYM59" s="974"/>
      <c r="PYN59" s="974"/>
      <c r="PYO59" s="974"/>
      <c r="PYP59" s="974"/>
      <c r="PYQ59" s="974"/>
      <c r="PYR59" s="974"/>
      <c r="PYS59" s="974"/>
      <c r="PYT59" s="974"/>
      <c r="PYU59" s="974"/>
      <c r="PYV59" s="974"/>
      <c r="PYW59" s="974"/>
      <c r="PYX59" s="974"/>
      <c r="PYY59" s="974"/>
      <c r="PYZ59" s="974"/>
      <c r="PZA59" s="974"/>
      <c r="PZB59" s="974"/>
      <c r="PZC59" s="974"/>
      <c r="PZD59" s="974"/>
      <c r="PZE59" s="974"/>
      <c r="PZF59" s="974"/>
      <c r="PZG59" s="974"/>
      <c r="PZH59" s="974"/>
      <c r="PZI59" s="974"/>
      <c r="PZJ59" s="974"/>
      <c r="PZK59" s="974"/>
      <c r="PZL59" s="974"/>
      <c r="PZM59" s="974"/>
      <c r="PZN59" s="974"/>
      <c r="PZO59" s="974"/>
      <c r="PZP59" s="974"/>
      <c r="PZQ59" s="974"/>
      <c r="PZR59" s="974"/>
      <c r="PZS59" s="974"/>
      <c r="PZT59" s="974"/>
      <c r="PZU59" s="974"/>
      <c r="PZV59" s="974"/>
      <c r="PZW59" s="974"/>
      <c r="PZX59" s="974"/>
      <c r="PZY59" s="974"/>
      <c r="PZZ59" s="974"/>
      <c r="QAA59" s="974"/>
      <c r="QAB59" s="974"/>
      <c r="QAC59" s="974"/>
      <c r="QAD59" s="974"/>
      <c r="QAE59" s="974"/>
      <c r="QAF59" s="974"/>
      <c r="QAG59" s="974"/>
      <c r="QAH59" s="974"/>
      <c r="QAI59" s="974"/>
      <c r="QAJ59" s="974"/>
      <c r="QAK59" s="974"/>
      <c r="QAL59" s="974"/>
      <c r="QAM59" s="974"/>
      <c r="QAN59" s="974"/>
      <c r="QAO59" s="974"/>
      <c r="QAP59" s="974"/>
      <c r="QAQ59" s="974"/>
      <c r="QAR59" s="974"/>
      <c r="QAS59" s="974"/>
      <c r="QAT59" s="974"/>
      <c r="QAU59" s="974"/>
      <c r="QAV59" s="974"/>
      <c r="QAW59" s="974"/>
      <c r="QAX59" s="974"/>
      <c r="QAY59" s="974"/>
      <c r="QAZ59" s="974"/>
      <c r="QBA59" s="974"/>
      <c r="QBB59" s="974"/>
      <c r="QBC59" s="974"/>
      <c r="QBD59" s="974"/>
      <c r="QBE59" s="974"/>
      <c r="QBF59" s="974"/>
      <c r="QBG59" s="974"/>
      <c r="QBH59" s="974"/>
      <c r="QBI59" s="974"/>
      <c r="QBJ59" s="974"/>
      <c r="QBK59" s="974"/>
      <c r="QBL59" s="974"/>
      <c r="QBM59" s="974"/>
      <c r="QBN59" s="974"/>
      <c r="QBO59" s="974"/>
      <c r="QBP59" s="974"/>
      <c r="QBQ59" s="974"/>
      <c r="QBR59" s="974"/>
      <c r="QBS59" s="974"/>
      <c r="QBT59" s="974"/>
      <c r="QBU59" s="974"/>
      <c r="QBV59" s="974"/>
      <c r="QBW59" s="974"/>
      <c r="QBX59" s="974"/>
      <c r="QBY59" s="974"/>
      <c r="QBZ59" s="974"/>
      <c r="QCA59" s="974"/>
      <c r="QCB59" s="974"/>
      <c r="QCC59" s="974"/>
      <c r="QCD59" s="974"/>
      <c r="QCE59" s="974"/>
      <c r="QCF59" s="974"/>
      <c r="QCG59" s="974"/>
      <c r="QCH59" s="974"/>
      <c r="QCI59" s="974"/>
      <c r="QCJ59" s="974"/>
      <c r="QCK59" s="974"/>
      <c r="QCL59" s="974"/>
      <c r="QCM59" s="974"/>
      <c r="QCN59" s="974"/>
      <c r="QCO59" s="974"/>
      <c r="QCP59" s="974"/>
      <c r="QCQ59" s="974"/>
      <c r="QCR59" s="974"/>
      <c r="QCS59" s="974"/>
      <c r="QCT59" s="974"/>
      <c r="QCU59" s="974"/>
      <c r="QCV59" s="974"/>
      <c r="QCW59" s="974"/>
      <c r="QCX59" s="974"/>
      <c r="QCY59" s="974"/>
      <c r="QCZ59" s="974"/>
      <c r="QDA59" s="974"/>
      <c r="QDB59" s="974"/>
      <c r="QDC59" s="974"/>
      <c r="QDD59" s="974"/>
      <c r="QDE59" s="974"/>
      <c r="QDF59" s="974"/>
      <c r="QDG59" s="974"/>
      <c r="QDH59" s="974"/>
      <c r="QDI59" s="974"/>
      <c r="QDJ59" s="974"/>
      <c r="QDK59" s="974"/>
      <c r="QDL59" s="974"/>
      <c r="QDM59" s="974"/>
      <c r="QDN59" s="974"/>
      <c r="QDO59" s="974"/>
      <c r="QDP59" s="974"/>
      <c r="QDQ59" s="974"/>
      <c r="QDR59" s="974"/>
      <c r="QDS59" s="974"/>
      <c r="QDT59" s="974"/>
      <c r="QDU59" s="974"/>
      <c r="QDV59" s="974"/>
      <c r="QDW59" s="974"/>
      <c r="QDX59" s="974"/>
      <c r="QDY59" s="974"/>
      <c r="QDZ59" s="974"/>
      <c r="QEA59" s="974"/>
      <c r="QEB59" s="974"/>
      <c r="QEC59" s="974"/>
      <c r="QED59" s="974"/>
      <c r="QEE59" s="974"/>
      <c r="QEF59" s="974"/>
      <c r="QEG59" s="974"/>
      <c r="QEH59" s="974"/>
      <c r="QEI59" s="974"/>
      <c r="QEJ59" s="974"/>
      <c r="QEK59" s="974"/>
      <c r="QEL59" s="974"/>
      <c r="QEM59" s="974"/>
      <c r="QEN59" s="974"/>
      <c r="QEO59" s="974"/>
      <c r="QEP59" s="974"/>
      <c r="QEQ59" s="974"/>
      <c r="QER59" s="974"/>
      <c r="QES59" s="974"/>
      <c r="QET59" s="974"/>
      <c r="QEU59" s="974"/>
      <c r="QEV59" s="974"/>
      <c r="QEW59" s="974"/>
      <c r="QEX59" s="974"/>
      <c r="QEY59" s="974"/>
      <c r="QEZ59" s="974"/>
      <c r="QFA59" s="974"/>
      <c r="QFB59" s="974"/>
      <c r="QFC59" s="974"/>
      <c r="QFD59" s="974"/>
      <c r="QFE59" s="974"/>
      <c r="QFF59" s="974"/>
      <c r="QFG59" s="974"/>
      <c r="QFH59" s="974"/>
      <c r="QFI59" s="974"/>
      <c r="QFJ59" s="974"/>
      <c r="QFK59" s="974"/>
      <c r="QFL59" s="974"/>
      <c r="QFM59" s="974"/>
      <c r="QFN59" s="974"/>
      <c r="QFO59" s="974"/>
      <c r="QFP59" s="974"/>
      <c r="QFQ59" s="974"/>
      <c r="QFR59" s="974"/>
      <c r="QFS59" s="974"/>
      <c r="QFT59" s="974"/>
      <c r="QFU59" s="974"/>
      <c r="QFV59" s="974"/>
      <c r="QFW59" s="974"/>
      <c r="QFX59" s="974"/>
      <c r="QFY59" s="974"/>
      <c r="QFZ59" s="974"/>
      <c r="QGA59" s="974"/>
      <c r="QGB59" s="974"/>
      <c r="QGC59" s="974"/>
      <c r="QGD59" s="974"/>
      <c r="QGE59" s="974"/>
      <c r="QGF59" s="974"/>
      <c r="QGG59" s="974"/>
      <c r="QGH59" s="974"/>
      <c r="QGI59" s="974"/>
      <c r="QGJ59" s="974"/>
      <c r="QGK59" s="974"/>
      <c r="QGL59" s="974"/>
      <c r="QGM59" s="974"/>
      <c r="QGN59" s="974"/>
      <c r="QGO59" s="974"/>
      <c r="QGP59" s="974"/>
      <c r="QGQ59" s="974"/>
      <c r="QGR59" s="974"/>
      <c r="QGS59" s="974"/>
      <c r="QGT59" s="974"/>
      <c r="QGU59" s="974"/>
      <c r="QGV59" s="974"/>
      <c r="QGW59" s="974"/>
      <c r="QGX59" s="974"/>
      <c r="QGY59" s="974"/>
      <c r="QGZ59" s="974"/>
      <c r="QHA59" s="974"/>
      <c r="QHB59" s="974"/>
      <c r="QHC59" s="974"/>
      <c r="QHD59" s="974"/>
      <c r="QHE59" s="974"/>
      <c r="QHF59" s="974"/>
      <c r="QHG59" s="974"/>
      <c r="QHH59" s="974"/>
      <c r="QHI59" s="974"/>
      <c r="QHJ59" s="974"/>
      <c r="QHK59" s="974"/>
      <c r="QHL59" s="974"/>
      <c r="QHM59" s="974"/>
      <c r="QHN59" s="974"/>
      <c r="QHO59" s="974"/>
      <c r="QHP59" s="974"/>
      <c r="QHQ59" s="974"/>
      <c r="QHR59" s="974"/>
      <c r="QHS59" s="974"/>
      <c r="QHT59" s="974"/>
      <c r="QHU59" s="974"/>
      <c r="QHV59" s="974"/>
      <c r="QHW59" s="974"/>
      <c r="QHX59" s="974"/>
      <c r="QHY59" s="974"/>
      <c r="QHZ59" s="974"/>
      <c r="QIA59" s="974"/>
      <c r="QIB59" s="974"/>
      <c r="QIC59" s="974"/>
      <c r="QID59" s="974"/>
      <c r="QIE59" s="974"/>
      <c r="QIF59" s="974"/>
      <c r="QIG59" s="974"/>
      <c r="QIH59" s="974"/>
      <c r="QII59" s="974"/>
      <c r="QIJ59" s="974"/>
      <c r="QIK59" s="974"/>
      <c r="QIL59" s="974"/>
      <c r="QIM59" s="974"/>
      <c r="QIN59" s="974"/>
      <c r="QIO59" s="974"/>
      <c r="QIP59" s="974"/>
      <c r="QIQ59" s="974"/>
      <c r="QIR59" s="974"/>
      <c r="QIS59" s="974"/>
      <c r="QIT59" s="974"/>
      <c r="QIU59" s="974"/>
      <c r="QIV59" s="974"/>
      <c r="QIW59" s="974"/>
      <c r="QIX59" s="974"/>
      <c r="QIY59" s="974"/>
      <c r="QIZ59" s="974"/>
      <c r="QJA59" s="974"/>
      <c r="QJB59" s="974"/>
      <c r="QJC59" s="974"/>
      <c r="QJD59" s="974"/>
      <c r="QJE59" s="974"/>
      <c r="QJF59" s="974"/>
      <c r="QJG59" s="974"/>
      <c r="QJH59" s="974"/>
      <c r="QJI59" s="974"/>
      <c r="QJJ59" s="974"/>
      <c r="QJK59" s="974"/>
      <c r="QJL59" s="974"/>
      <c r="QJM59" s="974"/>
      <c r="QJN59" s="974"/>
      <c r="QJO59" s="974"/>
      <c r="QJP59" s="974"/>
      <c r="QJQ59" s="974"/>
      <c r="QJR59" s="974"/>
      <c r="QJS59" s="974"/>
      <c r="QJT59" s="974"/>
      <c r="QJU59" s="974"/>
      <c r="QJV59" s="974"/>
      <c r="QJW59" s="974"/>
      <c r="QJX59" s="974"/>
      <c r="QJY59" s="974"/>
      <c r="QJZ59" s="974"/>
      <c r="QKA59" s="974"/>
      <c r="QKB59" s="974"/>
      <c r="QKC59" s="974"/>
      <c r="QKD59" s="974"/>
      <c r="QKE59" s="974"/>
      <c r="QKF59" s="974"/>
      <c r="QKG59" s="974"/>
      <c r="QKH59" s="974"/>
      <c r="QKI59" s="974"/>
      <c r="QKJ59" s="974"/>
      <c r="QKK59" s="974"/>
      <c r="QKL59" s="974"/>
      <c r="QKM59" s="974"/>
      <c r="QKN59" s="974"/>
      <c r="QKO59" s="974"/>
      <c r="QKP59" s="974"/>
      <c r="QKQ59" s="974"/>
      <c r="QKR59" s="974"/>
      <c r="QKS59" s="974"/>
      <c r="QKT59" s="974"/>
      <c r="QKU59" s="974"/>
      <c r="QKV59" s="974"/>
      <c r="QKW59" s="974"/>
      <c r="QKX59" s="974"/>
      <c r="QKY59" s="974"/>
      <c r="QKZ59" s="974"/>
      <c r="QLA59" s="974"/>
      <c r="QLB59" s="974"/>
      <c r="QLC59" s="974"/>
      <c r="QLD59" s="974"/>
      <c r="QLE59" s="974"/>
      <c r="QLF59" s="974"/>
      <c r="QLG59" s="974"/>
      <c r="QLH59" s="974"/>
      <c r="QLI59" s="974"/>
      <c r="QLJ59" s="974"/>
      <c r="QLK59" s="974"/>
      <c r="QLL59" s="974"/>
      <c r="QLM59" s="974"/>
      <c r="QLN59" s="974"/>
      <c r="QLO59" s="974"/>
      <c r="QLP59" s="974"/>
      <c r="QLQ59" s="974"/>
      <c r="QLR59" s="974"/>
      <c r="QLS59" s="974"/>
      <c r="QLT59" s="974"/>
      <c r="QLU59" s="974"/>
      <c r="QLV59" s="974"/>
      <c r="QLW59" s="974"/>
      <c r="QLX59" s="974"/>
      <c r="QLY59" s="974"/>
      <c r="QLZ59" s="974"/>
      <c r="QMA59" s="974"/>
      <c r="QMB59" s="974"/>
      <c r="QMC59" s="974"/>
      <c r="QMD59" s="974"/>
      <c r="QME59" s="974"/>
      <c r="QMF59" s="974"/>
      <c r="QMG59" s="974"/>
      <c r="QMH59" s="974"/>
      <c r="QMI59" s="974"/>
      <c r="QMJ59" s="974"/>
      <c r="QMK59" s="974"/>
      <c r="QML59" s="974"/>
      <c r="QMM59" s="974"/>
      <c r="QMN59" s="974"/>
      <c r="QMO59" s="974"/>
      <c r="QMP59" s="974"/>
      <c r="QMQ59" s="974"/>
      <c r="QMR59" s="974"/>
      <c r="QMS59" s="974"/>
      <c r="QMT59" s="974"/>
      <c r="QMU59" s="974"/>
      <c r="QMV59" s="974"/>
      <c r="QMW59" s="974"/>
      <c r="QMX59" s="974"/>
      <c r="QMY59" s="974"/>
      <c r="QMZ59" s="974"/>
      <c r="QNA59" s="974"/>
      <c r="QNB59" s="974"/>
      <c r="QNC59" s="974"/>
      <c r="QND59" s="974"/>
      <c r="QNE59" s="974"/>
      <c r="QNF59" s="974"/>
      <c r="QNG59" s="974"/>
      <c r="QNH59" s="974"/>
      <c r="QNI59" s="974"/>
      <c r="QNJ59" s="974"/>
      <c r="QNK59" s="974"/>
      <c r="QNL59" s="974"/>
      <c r="QNM59" s="974"/>
      <c r="QNN59" s="974"/>
      <c r="QNO59" s="974"/>
      <c r="QNP59" s="974"/>
      <c r="QNQ59" s="974"/>
      <c r="QNR59" s="974"/>
      <c r="QNS59" s="974"/>
      <c r="QNT59" s="974"/>
      <c r="QNU59" s="974"/>
      <c r="QNV59" s="974"/>
      <c r="QNW59" s="974"/>
      <c r="QNX59" s="974"/>
      <c r="QNY59" s="974"/>
      <c r="QNZ59" s="974"/>
      <c r="QOA59" s="974"/>
      <c r="QOB59" s="974"/>
      <c r="QOC59" s="974"/>
      <c r="QOD59" s="974"/>
      <c r="QOE59" s="974"/>
      <c r="QOF59" s="974"/>
      <c r="QOG59" s="974"/>
      <c r="QOH59" s="974"/>
      <c r="QOI59" s="974"/>
      <c r="QOJ59" s="974"/>
      <c r="QOK59" s="974"/>
      <c r="QOL59" s="974"/>
      <c r="QOM59" s="974"/>
      <c r="QON59" s="974"/>
      <c r="QOO59" s="974"/>
      <c r="QOP59" s="974"/>
      <c r="QOQ59" s="974"/>
      <c r="QOR59" s="974"/>
      <c r="QOS59" s="974"/>
      <c r="QOT59" s="974"/>
      <c r="QOU59" s="974"/>
      <c r="QOV59" s="974"/>
      <c r="QOW59" s="974"/>
      <c r="QOX59" s="974"/>
      <c r="QOY59" s="974"/>
      <c r="QOZ59" s="974"/>
      <c r="QPA59" s="974"/>
      <c r="QPB59" s="974"/>
      <c r="QPC59" s="974"/>
      <c r="QPD59" s="974"/>
      <c r="QPE59" s="974"/>
      <c r="QPF59" s="974"/>
      <c r="QPG59" s="974"/>
      <c r="QPH59" s="974"/>
      <c r="QPI59" s="974"/>
      <c r="QPJ59" s="974"/>
      <c r="QPK59" s="974"/>
      <c r="QPL59" s="974"/>
      <c r="QPM59" s="974"/>
      <c r="QPN59" s="974"/>
      <c r="QPO59" s="974"/>
      <c r="QPP59" s="974"/>
      <c r="QPQ59" s="974"/>
      <c r="QPR59" s="974"/>
      <c r="QPS59" s="974"/>
      <c r="QPT59" s="974"/>
      <c r="QPU59" s="974"/>
      <c r="QPV59" s="974"/>
      <c r="QPW59" s="974"/>
      <c r="QPX59" s="974"/>
      <c r="QPY59" s="974"/>
      <c r="QPZ59" s="974"/>
      <c r="QQA59" s="974"/>
      <c r="QQB59" s="974"/>
      <c r="QQC59" s="974"/>
      <c r="QQD59" s="974"/>
      <c r="QQE59" s="974"/>
      <c r="QQF59" s="974"/>
      <c r="QQG59" s="974"/>
      <c r="QQH59" s="974"/>
      <c r="QQI59" s="974"/>
      <c r="QQJ59" s="974"/>
      <c r="QQK59" s="974"/>
      <c r="QQL59" s="974"/>
      <c r="QQM59" s="974"/>
      <c r="QQN59" s="974"/>
      <c r="QQO59" s="974"/>
      <c r="QQP59" s="974"/>
      <c r="QQQ59" s="974"/>
      <c r="QQR59" s="974"/>
      <c r="QQS59" s="974"/>
      <c r="QQT59" s="974"/>
      <c r="QQU59" s="974"/>
      <c r="QQV59" s="974"/>
      <c r="QQW59" s="974"/>
      <c r="QQX59" s="974"/>
      <c r="QQY59" s="974"/>
      <c r="QQZ59" s="974"/>
      <c r="QRA59" s="974"/>
      <c r="QRB59" s="974"/>
      <c r="QRC59" s="974"/>
      <c r="QRD59" s="974"/>
      <c r="QRE59" s="974"/>
      <c r="QRF59" s="974"/>
      <c r="QRG59" s="974"/>
      <c r="QRH59" s="974"/>
      <c r="QRI59" s="974"/>
      <c r="QRJ59" s="974"/>
      <c r="QRK59" s="974"/>
      <c r="QRL59" s="974"/>
      <c r="QRM59" s="974"/>
      <c r="QRN59" s="974"/>
      <c r="QRO59" s="974"/>
      <c r="QRP59" s="974"/>
      <c r="QRQ59" s="974"/>
      <c r="QRR59" s="974"/>
      <c r="QRS59" s="974"/>
      <c r="QRT59" s="974"/>
      <c r="QRU59" s="974"/>
      <c r="QRV59" s="974"/>
      <c r="QRW59" s="974"/>
      <c r="QRX59" s="974"/>
      <c r="QRY59" s="974"/>
      <c r="QRZ59" s="974"/>
      <c r="QSA59" s="974"/>
      <c r="QSB59" s="974"/>
      <c r="QSC59" s="974"/>
      <c r="QSD59" s="974"/>
      <c r="QSE59" s="974"/>
      <c r="QSF59" s="974"/>
      <c r="QSG59" s="974"/>
      <c r="QSH59" s="974"/>
      <c r="QSI59" s="974"/>
      <c r="QSJ59" s="974"/>
      <c r="QSK59" s="974"/>
      <c r="QSL59" s="974"/>
      <c r="QSM59" s="974"/>
      <c r="QSN59" s="974"/>
      <c r="QSO59" s="974"/>
      <c r="QSP59" s="974"/>
      <c r="QSQ59" s="974"/>
      <c r="QSR59" s="974"/>
      <c r="QSS59" s="974"/>
      <c r="QST59" s="974"/>
      <c r="QSU59" s="974"/>
      <c r="QSV59" s="974"/>
      <c r="QSW59" s="974"/>
      <c r="QSX59" s="974"/>
      <c r="QSY59" s="974"/>
      <c r="QSZ59" s="974"/>
      <c r="QTA59" s="974"/>
      <c r="QTB59" s="974"/>
      <c r="QTC59" s="974"/>
      <c r="QTD59" s="974"/>
      <c r="QTE59" s="974"/>
      <c r="QTF59" s="974"/>
      <c r="QTG59" s="974"/>
      <c r="QTH59" s="974"/>
      <c r="QTI59" s="974"/>
      <c r="QTJ59" s="974"/>
      <c r="QTK59" s="974"/>
      <c r="QTL59" s="974"/>
      <c r="QTM59" s="974"/>
      <c r="QTN59" s="974"/>
      <c r="QTO59" s="974"/>
      <c r="QTP59" s="974"/>
      <c r="QTQ59" s="974"/>
      <c r="QTR59" s="974"/>
      <c r="QTS59" s="974"/>
      <c r="QTT59" s="974"/>
      <c r="QTU59" s="974"/>
      <c r="QTV59" s="974"/>
      <c r="QTW59" s="974"/>
      <c r="QTX59" s="974"/>
      <c r="QTY59" s="974"/>
      <c r="QTZ59" s="974"/>
      <c r="QUA59" s="974"/>
      <c r="QUB59" s="974"/>
      <c r="QUC59" s="974"/>
      <c r="QUD59" s="974"/>
      <c r="QUE59" s="974"/>
      <c r="QUF59" s="974"/>
      <c r="QUG59" s="974"/>
      <c r="QUH59" s="974"/>
      <c r="QUI59" s="974"/>
      <c r="QUJ59" s="974"/>
      <c r="QUK59" s="974"/>
      <c r="QUL59" s="974"/>
      <c r="QUM59" s="974"/>
      <c r="QUN59" s="974"/>
      <c r="QUO59" s="974"/>
      <c r="QUP59" s="974"/>
      <c r="QUQ59" s="974"/>
      <c r="QUR59" s="974"/>
      <c r="QUS59" s="974"/>
      <c r="QUT59" s="974"/>
      <c r="QUU59" s="974"/>
      <c r="QUV59" s="974"/>
      <c r="QUW59" s="974"/>
      <c r="QUX59" s="974"/>
      <c r="QUY59" s="974"/>
      <c r="QUZ59" s="974"/>
      <c r="QVA59" s="974"/>
      <c r="QVB59" s="974"/>
      <c r="QVC59" s="974"/>
      <c r="QVD59" s="974"/>
      <c r="QVE59" s="974"/>
      <c r="QVF59" s="974"/>
      <c r="QVG59" s="974"/>
      <c r="QVH59" s="974"/>
      <c r="QVI59" s="974"/>
      <c r="QVJ59" s="974"/>
      <c r="QVK59" s="974"/>
      <c r="QVL59" s="974"/>
      <c r="QVM59" s="974"/>
      <c r="QVN59" s="974"/>
      <c r="QVO59" s="974"/>
      <c r="QVP59" s="974"/>
      <c r="QVQ59" s="974"/>
      <c r="QVR59" s="974"/>
      <c r="QVS59" s="974"/>
      <c r="QVT59" s="974"/>
      <c r="QVU59" s="974"/>
      <c r="QVV59" s="974"/>
      <c r="QVW59" s="974"/>
      <c r="QVX59" s="974"/>
      <c r="QVY59" s="974"/>
      <c r="QVZ59" s="974"/>
      <c r="QWA59" s="974"/>
      <c r="QWB59" s="974"/>
      <c r="QWC59" s="974"/>
      <c r="QWD59" s="974"/>
      <c r="QWE59" s="974"/>
      <c r="QWF59" s="974"/>
      <c r="QWG59" s="974"/>
      <c r="QWH59" s="974"/>
      <c r="QWI59" s="974"/>
      <c r="QWJ59" s="974"/>
      <c r="QWK59" s="974"/>
      <c r="QWL59" s="974"/>
      <c r="QWM59" s="974"/>
      <c r="QWN59" s="974"/>
      <c r="QWO59" s="974"/>
      <c r="QWP59" s="974"/>
      <c r="QWQ59" s="974"/>
      <c r="QWR59" s="974"/>
      <c r="QWS59" s="974"/>
      <c r="QWT59" s="974"/>
      <c r="QWU59" s="974"/>
      <c r="QWV59" s="974"/>
      <c r="QWW59" s="974"/>
      <c r="QWX59" s="974"/>
      <c r="QWY59" s="974"/>
      <c r="QWZ59" s="974"/>
      <c r="QXA59" s="974"/>
      <c r="QXB59" s="974"/>
      <c r="QXC59" s="974"/>
      <c r="QXD59" s="974"/>
      <c r="QXE59" s="974"/>
      <c r="QXF59" s="974"/>
      <c r="QXG59" s="974"/>
      <c r="QXH59" s="974"/>
      <c r="QXI59" s="974"/>
      <c r="QXJ59" s="974"/>
      <c r="QXK59" s="974"/>
      <c r="QXL59" s="974"/>
      <c r="QXM59" s="974"/>
      <c r="QXN59" s="974"/>
      <c r="QXO59" s="974"/>
      <c r="QXP59" s="974"/>
      <c r="QXQ59" s="974"/>
      <c r="QXR59" s="974"/>
      <c r="QXS59" s="974"/>
      <c r="QXT59" s="974"/>
      <c r="QXU59" s="974"/>
      <c r="QXV59" s="974"/>
      <c r="QXW59" s="974"/>
      <c r="QXX59" s="974"/>
      <c r="QXY59" s="974"/>
      <c r="QXZ59" s="974"/>
      <c r="QYA59" s="974"/>
      <c r="QYB59" s="974"/>
      <c r="QYC59" s="974"/>
      <c r="QYD59" s="974"/>
      <c r="QYE59" s="974"/>
      <c r="QYF59" s="974"/>
      <c r="QYG59" s="974"/>
      <c r="QYH59" s="974"/>
      <c r="QYI59" s="974"/>
      <c r="QYJ59" s="974"/>
      <c r="QYK59" s="974"/>
      <c r="QYL59" s="974"/>
      <c r="QYM59" s="974"/>
      <c r="QYN59" s="974"/>
      <c r="QYO59" s="974"/>
      <c r="QYP59" s="974"/>
      <c r="QYQ59" s="974"/>
      <c r="QYR59" s="974"/>
      <c r="QYS59" s="974"/>
      <c r="QYT59" s="974"/>
      <c r="QYU59" s="974"/>
      <c r="QYV59" s="974"/>
      <c r="QYW59" s="974"/>
      <c r="QYX59" s="974"/>
      <c r="QYY59" s="974"/>
      <c r="QYZ59" s="974"/>
      <c r="QZA59" s="974"/>
      <c r="QZB59" s="974"/>
      <c r="QZC59" s="974"/>
      <c r="QZD59" s="974"/>
      <c r="QZE59" s="974"/>
      <c r="QZF59" s="974"/>
      <c r="QZG59" s="974"/>
      <c r="QZH59" s="974"/>
      <c r="QZI59" s="974"/>
      <c r="QZJ59" s="974"/>
      <c r="QZK59" s="974"/>
      <c r="QZL59" s="974"/>
      <c r="QZM59" s="974"/>
      <c r="QZN59" s="974"/>
      <c r="QZO59" s="974"/>
      <c r="QZP59" s="974"/>
      <c r="QZQ59" s="974"/>
      <c r="QZR59" s="974"/>
      <c r="QZS59" s="974"/>
      <c r="QZT59" s="974"/>
      <c r="QZU59" s="974"/>
      <c r="QZV59" s="974"/>
      <c r="QZW59" s="974"/>
      <c r="QZX59" s="974"/>
      <c r="QZY59" s="974"/>
      <c r="QZZ59" s="974"/>
      <c r="RAA59" s="974"/>
      <c r="RAB59" s="974"/>
      <c r="RAC59" s="974"/>
      <c r="RAD59" s="974"/>
      <c r="RAE59" s="974"/>
      <c r="RAF59" s="974"/>
      <c r="RAG59" s="974"/>
      <c r="RAH59" s="974"/>
      <c r="RAI59" s="974"/>
      <c r="RAJ59" s="974"/>
      <c r="RAK59" s="974"/>
      <c r="RAL59" s="974"/>
      <c r="RAM59" s="974"/>
      <c r="RAN59" s="974"/>
      <c r="RAO59" s="974"/>
      <c r="RAP59" s="974"/>
      <c r="RAQ59" s="974"/>
      <c r="RAR59" s="974"/>
      <c r="RAS59" s="974"/>
      <c r="RAT59" s="974"/>
      <c r="RAU59" s="974"/>
      <c r="RAV59" s="974"/>
      <c r="RAW59" s="974"/>
      <c r="RAX59" s="974"/>
      <c r="RAY59" s="974"/>
      <c r="RAZ59" s="974"/>
      <c r="RBA59" s="974"/>
      <c r="RBB59" s="974"/>
      <c r="RBC59" s="974"/>
      <c r="RBD59" s="974"/>
      <c r="RBE59" s="974"/>
      <c r="RBF59" s="974"/>
      <c r="RBG59" s="974"/>
      <c r="RBH59" s="974"/>
      <c r="RBI59" s="974"/>
      <c r="RBJ59" s="974"/>
      <c r="RBK59" s="974"/>
      <c r="RBL59" s="974"/>
      <c r="RBM59" s="974"/>
      <c r="RBN59" s="974"/>
      <c r="RBO59" s="974"/>
      <c r="RBP59" s="974"/>
      <c r="RBQ59" s="974"/>
      <c r="RBR59" s="974"/>
      <c r="RBS59" s="974"/>
      <c r="RBT59" s="974"/>
      <c r="RBU59" s="974"/>
      <c r="RBV59" s="974"/>
      <c r="RBW59" s="974"/>
      <c r="RBX59" s="974"/>
      <c r="RBY59" s="974"/>
      <c r="RBZ59" s="974"/>
      <c r="RCA59" s="974"/>
      <c r="RCB59" s="974"/>
      <c r="RCC59" s="974"/>
      <c r="RCD59" s="974"/>
      <c r="RCE59" s="974"/>
      <c r="RCF59" s="974"/>
      <c r="RCG59" s="974"/>
      <c r="RCH59" s="974"/>
      <c r="RCI59" s="974"/>
      <c r="RCJ59" s="974"/>
      <c r="RCK59" s="974"/>
      <c r="RCL59" s="974"/>
      <c r="RCM59" s="974"/>
      <c r="RCN59" s="974"/>
      <c r="RCO59" s="974"/>
      <c r="RCP59" s="974"/>
      <c r="RCQ59" s="974"/>
      <c r="RCR59" s="974"/>
      <c r="RCS59" s="974"/>
      <c r="RCT59" s="974"/>
      <c r="RCU59" s="974"/>
      <c r="RCV59" s="974"/>
      <c r="RCW59" s="974"/>
      <c r="RCX59" s="974"/>
      <c r="RCY59" s="974"/>
      <c r="RCZ59" s="974"/>
      <c r="RDA59" s="974"/>
      <c r="RDB59" s="974"/>
      <c r="RDC59" s="974"/>
      <c r="RDD59" s="974"/>
      <c r="RDE59" s="974"/>
      <c r="RDF59" s="974"/>
      <c r="RDG59" s="974"/>
      <c r="RDH59" s="974"/>
      <c r="RDI59" s="974"/>
      <c r="RDJ59" s="974"/>
      <c r="RDK59" s="974"/>
      <c r="RDL59" s="974"/>
      <c r="RDM59" s="974"/>
      <c r="RDN59" s="974"/>
      <c r="RDO59" s="974"/>
      <c r="RDP59" s="974"/>
      <c r="RDQ59" s="974"/>
      <c r="RDR59" s="974"/>
      <c r="RDS59" s="974"/>
      <c r="RDT59" s="974"/>
      <c r="RDU59" s="974"/>
      <c r="RDV59" s="974"/>
      <c r="RDW59" s="974"/>
      <c r="RDX59" s="974"/>
      <c r="RDY59" s="974"/>
      <c r="RDZ59" s="974"/>
      <c r="REA59" s="974"/>
      <c r="REB59" s="974"/>
      <c r="REC59" s="974"/>
      <c r="RED59" s="974"/>
      <c r="REE59" s="974"/>
      <c r="REF59" s="974"/>
      <c r="REG59" s="974"/>
      <c r="REH59" s="974"/>
      <c r="REI59" s="974"/>
      <c r="REJ59" s="974"/>
      <c r="REK59" s="974"/>
      <c r="REL59" s="974"/>
      <c r="REM59" s="974"/>
      <c r="REN59" s="974"/>
      <c r="REO59" s="974"/>
      <c r="REP59" s="974"/>
      <c r="REQ59" s="974"/>
      <c r="RER59" s="974"/>
      <c r="RES59" s="974"/>
      <c r="RET59" s="974"/>
      <c r="REU59" s="974"/>
      <c r="REV59" s="974"/>
      <c r="REW59" s="974"/>
      <c r="REX59" s="974"/>
      <c r="REY59" s="974"/>
      <c r="REZ59" s="974"/>
      <c r="RFA59" s="974"/>
      <c r="RFB59" s="974"/>
      <c r="RFC59" s="974"/>
      <c r="RFD59" s="974"/>
      <c r="RFE59" s="974"/>
      <c r="RFF59" s="974"/>
      <c r="RFG59" s="974"/>
      <c r="RFH59" s="974"/>
      <c r="RFI59" s="974"/>
      <c r="RFJ59" s="974"/>
      <c r="RFK59" s="974"/>
      <c r="RFL59" s="974"/>
      <c r="RFM59" s="974"/>
      <c r="RFN59" s="974"/>
      <c r="RFO59" s="974"/>
      <c r="RFP59" s="974"/>
      <c r="RFQ59" s="974"/>
      <c r="RFR59" s="974"/>
      <c r="RFS59" s="974"/>
      <c r="RFT59" s="974"/>
      <c r="RFU59" s="974"/>
      <c r="RFV59" s="974"/>
      <c r="RFW59" s="974"/>
      <c r="RFX59" s="974"/>
      <c r="RFY59" s="974"/>
      <c r="RFZ59" s="974"/>
      <c r="RGA59" s="974"/>
      <c r="RGB59" s="974"/>
      <c r="RGC59" s="974"/>
      <c r="RGD59" s="974"/>
      <c r="RGE59" s="974"/>
      <c r="RGF59" s="974"/>
      <c r="RGG59" s="974"/>
      <c r="RGH59" s="974"/>
      <c r="RGI59" s="974"/>
      <c r="RGJ59" s="974"/>
      <c r="RGK59" s="974"/>
      <c r="RGL59" s="974"/>
      <c r="RGM59" s="974"/>
      <c r="RGN59" s="974"/>
      <c r="RGO59" s="974"/>
      <c r="RGP59" s="974"/>
      <c r="RGQ59" s="974"/>
      <c r="RGR59" s="974"/>
      <c r="RGS59" s="974"/>
      <c r="RGT59" s="974"/>
      <c r="RGU59" s="974"/>
      <c r="RGV59" s="974"/>
      <c r="RGW59" s="974"/>
      <c r="RGX59" s="974"/>
      <c r="RGY59" s="974"/>
      <c r="RGZ59" s="974"/>
      <c r="RHA59" s="974"/>
      <c r="RHB59" s="974"/>
      <c r="RHC59" s="974"/>
      <c r="RHD59" s="974"/>
      <c r="RHE59" s="974"/>
      <c r="RHF59" s="974"/>
      <c r="RHG59" s="974"/>
      <c r="RHH59" s="974"/>
      <c r="RHI59" s="974"/>
      <c r="RHJ59" s="974"/>
      <c r="RHK59" s="974"/>
      <c r="RHL59" s="974"/>
      <c r="RHM59" s="974"/>
      <c r="RHN59" s="974"/>
      <c r="RHO59" s="974"/>
      <c r="RHP59" s="974"/>
      <c r="RHQ59" s="974"/>
      <c r="RHR59" s="974"/>
      <c r="RHS59" s="974"/>
      <c r="RHT59" s="974"/>
      <c r="RHU59" s="974"/>
      <c r="RHV59" s="974"/>
      <c r="RHW59" s="974"/>
      <c r="RHX59" s="974"/>
      <c r="RHY59" s="974"/>
      <c r="RHZ59" s="974"/>
      <c r="RIA59" s="974"/>
      <c r="RIB59" s="974"/>
      <c r="RIC59" s="974"/>
      <c r="RID59" s="974"/>
      <c r="RIE59" s="974"/>
      <c r="RIF59" s="974"/>
      <c r="RIG59" s="974"/>
      <c r="RIH59" s="974"/>
      <c r="RII59" s="974"/>
      <c r="RIJ59" s="974"/>
      <c r="RIK59" s="974"/>
      <c r="RIL59" s="974"/>
      <c r="RIM59" s="974"/>
      <c r="RIN59" s="974"/>
      <c r="RIO59" s="974"/>
      <c r="RIP59" s="974"/>
      <c r="RIQ59" s="974"/>
      <c r="RIR59" s="974"/>
      <c r="RIS59" s="974"/>
      <c r="RIT59" s="974"/>
      <c r="RIU59" s="974"/>
      <c r="RIV59" s="974"/>
      <c r="RIW59" s="974"/>
      <c r="RIX59" s="974"/>
      <c r="RIY59" s="974"/>
      <c r="RIZ59" s="974"/>
      <c r="RJA59" s="974"/>
      <c r="RJB59" s="974"/>
      <c r="RJC59" s="974"/>
      <c r="RJD59" s="974"/>
      <c r="RJE59" s="974"/>
      <c r="RJF59" s="974"/>
      <c r="RJG59" s="974"/>
      <c r="RJH59" s="974"/>
      <c r="RJI59" s="974"/>
      <c r="RJJ59" s="974"/>
      <c r="RJK59" s="974"/>
      <c r="RJL59" s="974"/>
      <c r="RJM59" s="974"/>
      <c r="RJN59" s="974"/>
      <c r="RJO59" s="974"/>
      <c r="RJP59" s="974"/>
      <c r="RJQ59" s="974"/>
      <c r="RJR59" s="974"/>
      <c r="RJS59" s="974"/>
      <c r="RJT59" s="974"/>
      <c r="RJU59" s="974"/>
      <c r="RJV59" s="974"/>
      <c r="RJW59" s="974"/>
      <c r="RJX59" s="974"/>
      <c r="RJY59" s="974"/>
      <c r="RJZ59" s="974"/>
      <c r="RKA59" s="974"/>
      <c r="RKB59" s="974"/>
      <c r="RKC59" s="974"/>
      <c r="RKD59" s="974"/>
      <c r="RKE59" s="974"/>
      <c r="RKF59" s="974"/>
      <c r="RKG59" s="974"/>
      <c r="RKH59" s="974"/>
      <c r="RKI59" s="974"/>
      <c r="RKJ59" s="974"/>
      <c r="RKK59" s="974"/>
      <c r="RKL59" s="974"/>
      <c r="RKM59" s="974"/>
      <c r="RKN59" s="974"/>
      <c r="RKO59" s="974"/>
      <c r="RKP59" s="974"/>
      <c r="RKQ59" s="974"/>
      <c r="RKR59" s="974"/>
      <c r="RKS59" s="974"/>
      <c r="RKT59" s="974"/>
      <c r="RKU59" s="974"/>
      <c r="RKV59" s="974"/>
      <c r="RKW59" s="974"/>
      <c r="RKX59" s="974"/>
      <c r="RKY59" s="974"/>
      <c r="RKZ59" s="974"/>
      <c r="RLA59" s="974"/>
      <c r="RLB59" s="974"/>
      <c r="RLC59" s="974"/>
      <c r="RLD59" s="974"/>
      <c r="RLE59" s="974"/>
      <c r="RLF59" s="974"/>
      <c r="RLG59" s="974"/>
      <c r="RLH59" s="974"/>
      <c r="RLI59" s="974"/>
      <c r="RLJ59" s="974"/>
      <c r="RLK59" s="974"/>
      <c r="RLL59" s="974"/>
      <c r="RLM59" s="974"/>
      <c r="RLN59" s="974"/>
      <c r="RLO59" s="974"/>
      <c r="RLP59" s="974"/>
      <c r="RLQ59" s="974"/>
      <c r="RLR59" s="974"/>
      <c r="RLS59" s="974"/>
      <c r="RLT59" s="974"/>
      <c r="RLU59" s="974"/>
      <c r="RLV59" s="974"/>
      <c r="RLW59" s="974"/>
      <c r="RLX59" s="974"/>
      <c r="RLY59" s="974"/>
      <c r="RLZ59" s="974"/>
      <c r="RMA59" s="974"/>
      <c r="RMB59" s="974"/>
      <c r="RMC59" s="974"/>
      <c r="RMD59" s="974"/>
      <c r="RME59" s="974"/>
      <c r="RMF59" s="974"/>
      <c r="RMG59" s="974"/>
      <c r="RMH59" s="974"/>
      <c r="RMI59" s="974"/>
      <c r="RMJ59" s="974"/>
      <c r="RMK59" s="974"/>
      <c r="RML59" s="974"/>
      <c r="RMM59" s="974"/>
      <c r="RMN59" s="974"/>
      <c r="RMO59" s="974"/>
      <c r="RMP59" s="974"/>
      <c r="RMQ59" s="974"/>
      <c r="RMR59" s="974"/>
      <c r="RMS59" s="974"/>
      <c r="RMT59" s="974"/>
      <c r="RMU59" s="974"/>
      <c r="RMV59" s="974"/>
      <c r="RMW59" s="974"/>
      <c r="RMX59" s="974"/>
      <c r="RMY59" s="974"/>
      <c r="RMZ59" s="974"/>
      <c r="RNA59" s="974"/>
      <c r="RNB59" s="974"/>
      <c r="RNC59" s="974"/>
      <c r="RND59" s="974"/>
      <c r="RNE59" s="974"/>
      <c r="RNF59" s="974"/>
      <c r="RNG59" s="974"/>
      <c r="RNH59" s="974"/>
      <c r="RNI59" s="974"/>
      <c r="RNJ59" s="974"/>
      <c r="RNK59" s="974"/>
      <c r="RNL59" s="974"/>
      <c r="RNM59" s="974"/>
      <c r="RNN59" s="974"/>
      <c r="RNO59" s="974"/>
      <c r="RNP59" s="974"/>
      <c r="RNQ59" s="974"/>
      <c r="RNR59" s="974"/>
      <c r="RNS59" s="974"/>
      <c r="RNT59" s="974"/>
      <c r="RNU59" s="974"/>
      <c r="RNV59" s="974"/>
      <c r="RNW59" s="974"/>
      <c r="RNX59" s="974"/>
      <c r="RNY59" s="974"/>
      <c r="RNZ59" s="974"/>
      <c r="ROA59" s="974"/>
      <c r="ROB59" s="974"/>
      <c r="ROC59" s="974"/>
      <c r="ROD59" s="974"/>
      <c r="ROE59" s="974"/>
      <c r="ROF59" s="974"/>
      <c r="ROG59" s="974"/>
      <c r="ROH59" s="974"/>
      <c r="ROI59" s="974"/>
      <c r="ROJ59" s="974"/>
      <c r="ROK59" s="974"/>
      <c r="ROL59" s="974"/>
      <c r="ROM59" s="974"/>
      <c r="RON59" s="974"/>
      <c r="ROO59" s="974"/>
      <c r="ROP59" s="974"/>
      <c r="ROQ59" s="974"/>
      <c r="ROR59" s="974"/>
      <c r="ROS59" s="974"/>
      <c r="ROT59" s="974"/>
      <c r="ROU59" s="974"/>
      <c r="ROV59" s="974"/>
      <c r="ROW59" s="974"/>
      <c r="ROX59" s="974"/>
      <c r="ROY59" s="974"/>
      <c r="ROZ59" s="974"/>
      <c r="RPA59" s="974"/>
      <c r="RPB59" s="974"/>
      <c r="RPC59" s="974"/>
      <c r="RPD59" s="974"/>
      <c r="RPE59" s="974"/>
      <c r="RPF59" s="974"/>
      <c r="RPG59" s="974"/>
      <c r="RPH59" s="974"/>
      <c r="RPI59" s="974"/>
      <c r="RPJ59" s="974"/>
      <c r="RPK59" s="974"/>
      <c r="RPL59" s="974"/>
      <c r="RPM59" s="974"/>
      <c r="RPN59" s="974"/>
      <c r="RPO59" s="974"/>
      <c r="RPP59" s="974"/>
      <c r="RPQ59" s="974"/>
      <c r="RPR59" s="974"/>
      <c r="RPS59" s="974"/>
      <c r="RPT59" s="974"/>
      <c r="RPU59" s="974"/>
      <c r="RPV59" s="974"/>
      <c r="RPW59" s="974"/>
      <c r="RPX59" s="974"/>
      <c r="RPY59" s="974"/>
      <c r="RPZ59" s="974"/>
      <c r="RQA59" s="974"/>
      <c r="RQB59" s="974"/>
      <c r="RQC59" s="974"/>
      <c r="RQD59" s="974"/>
      <c r="RQE59" s="974"/>
      <c r="RQF59" s="974"/>
      <c r="RQG59" s="974"/>
      <c r="RQH59" s="974"/>
      <c r="RQI59" s="974"/>
      <c r="RQJ59" s="974"/>
      <c r="RQK59" s="974"/>
      <c r="RQL59" s="974"/>
      <c r="RQM59" s="974"/>
      <c r="RQN59" s="974"/>
      <c r="RQO59" s="974"/>
      <c r="RQP59" s="974"/>
      <c r="RQQ59" s="974"/>
      <c r="RQR59" s="974"/>
      <c r="RQS59" s="974"/>
      <c r="RQT59" s="974"/>
      <c r="RQU59" s="974"/>
      <c r="RQV59" s="974"/>
      <c r="RQW59" s="974"/>
      <c r="RQX59" s="974"/>
      <c r="RQY59" s="974"/>
      <c r="RQZ59" s="974"/>
      <c r="RRA59" s="974"/>
      <c r="RRB59" s="974"/>
      <c r="RRC59" s="974"/>
      <c r="RRD59" s="974"/>
      <c r="RRE59" s="974"/>
      <c r="RRF59" s="974"/>
      <c r="RRG59" s="974"/>
      <c r="RRH59" s="974"/>
      <c r="RRI59" s="974"/>
      <c r="RRJ59" s="974"/>
      <c r="RRK59" s="974"/>
      <c r="RRL59" s="974"/>
      <c r="RRM59" s="974"/>
      <c r="RRN59" s="974"/>
      <c r="RRO59" s="974"/>
      <c r="RRP59" s="974"/>
      <c r="RRQ59" s="974"/>
      <c r="RRR59" s="974"/>
      <c r="RRS59" s="974"/>
      <c r="RRT59" s="974"/>
      <c r="RRU59" s="974"/>
      <c r="RRV59" s="974"/>
      <c r="RRW59" s="974"/>
      <c r="RRX59" s="974"/>
      <c r="RRY59" s="974"/>
      <c r="RRZ59" s="974"/>
      <c r="RSA59" s="974"/>
      <c r="RSB59" s="974"/>
      <c r="RSC59" s="974"/>
      <c r="RSD59" s="974"/>
      <c r="RSE59" s="974"/>
      <c r="RSF59" s="974"/>
      <c r="RSG59" s="974"/>
      <c r="RSH59" s="974"/>
      <c r="RSI59" s="974"/>
      <c r="RSJ59" s="974"/>
      <c r="RSK59" s="974"/>
      <c r="RSL59" s="974"/>
      <c r="RSM59" s="974"/>
      <c r="RSN59" s="974"/>
      <c r="RSO59" s="974"/>
      <c r="RSP59" s="974"/>
      <c r="RSQ59" s="974"/>
      <c r="RSR59" s="974"/>
      <c r="RSS59" s="974"/>
      <c r="RST59" s="974"/>
      <c r="RSU59" s="974"/>
      <c r="RSV59" s="974"/>
      <c r="RSW59" s="974"/>
      <c r="RSX59" s="974"/>
      <c r="RSY59" s="974"/>
      <c r="RSZ59" s="974"/>
      <c r="RTA59" s="974"/>
      <c r="RTB59" s="974"/>
      <c r="RTC59" s="974"/>
      <c r="RTD59" s="974"/>
      <c r="RTE59" s="974"/>
      <c r="RTF59" s="974"/>
      <c r="RTG59" s="974"/>
      <c r="RTH59" s="974"/>
      <c r="RTI59" s="974"/>
      <c r="RTJ59" s="974"/>
      <c r="RTK59" s="974"/>
      <c r="RTL59" s="974"/>
      <c r="RTM59" s="974"/>
      <c r="RTN59" s="974"/>
      <c r="RTO59" s="974"/>
      <c r="RTP59" s="974"/>
      <c r="RTQ59" s="974"/>
      <c r="RTR59" s="974"/>
      <c r="RTS59" s="974"/>
      <c r="RTT59" s="974"/>
      <c r="RTU59" s="974"/>
      <c r="RTV59" s="974"/>
      <c r="RTW59" s="974"/>
      <c r="RTX59" s="974"/>
      <c r="RTY59" s="974"/>
      <c r="RTZ59" s="974"/>
      <c r="RUA59" s="974"/>
      <c r="RUB59" s="974"/>
      <c r="RUC59" s="974"/>
      <c r="RUD59" s="974"/>
      <c r="RUE59" s="974"/>
      <c r="RUF59" s="974"/>
      <c r="RUG59" s="974"/>
      <c r="RUH59" s="974"/>
      <c r="RUI59" s="974"/>
      <c r="RUJ59" s="974"/>
      <c r="RUK59" s="974"/>
      <c r="RUL59" s="974"/>
      <c r="RUM59" s="974"/>
      <c r="RUN59" s="974"/>
      <c r="RUO59" s="974"/>
      <c r="RUP59" s="974"/>
      <c r="RUQ59" s="974"/>
      <c r="RUR59" s="974"/>
      <c r="RUS59" s="974"/>
      <c r="RUT59" s="974"/>
      <c r="RUU59" s="974"/>
      <c r="RUV59" s="974"/>
      <c r="RUW59" s="974"/>
      <c r="RUX59" s="974"/>
      <c r="RUY59" s="974"/>
      <c r="RUZ59" s="974"/>
      <c r="RVA59" s="974"/>
      <c r="RVB59" s="974"/>
      <c r="RVC59" s="974"/>
      <c r="RVD59" s="974"/>
      <c r="RVE59" s="974"/>
      <c r="RVF59" s="974"/>
      <c r="RVG59" s="974"/>
      <c r="RVH59" s="974"/>
      <c r="RVI59" s="974"/>
      <c r="RVJ59" s="974"/>
      <c r="RVK59" s="974"/>
      <c r="RVL59" s="974"/>
      <c r="RVM59" s="974"/>
      <c r="RVN59" s="974"/>
      <c r="RVO59" s="974"/>
      <c r="RVP59" s="974"/>
      <c r="RVQ59" s="974"/>
      <c r="RVR59" s="974"/>
      <c r="RVS59" s="974"/>
      <c r="RVT59" s="974"/>
      <c r="RVU59" s="974"/>
      <c r="RVV59" s="974"/>
      <c r="RVW59" s="974"/>
      <c r="RVX59" s="974"/>
      <c r="RVY59" s="974"/>
      <c r="RVZ59" s="974"/>
      <c r="RWA59" s="974"/>
      <c r="RWB59" s="974"/>
      <c r="RWC59" s="974"/>
      <c r="RWD59" s="974"/>
      <c r="RWE59" s="974"/>
      <c r="RWF59" s="974"/>
      <c r="RWG59" s="974"/>
      <c r="RWH59" s="974"/>
      <c r="RWI59" s="974"/>
      <c r="RWJ59" s="974"/>
      <c r="RWK59" s="974"/>
      <c r="RWL59" s="974"/>
      <c r="RWM59" s="974"/>
      <c r="RWN59" s="974"/>
      <c r="RWO59" s="974"/>
      <c r="RWP59" s="974"/>
      <c r="RWQ59" s="974"/>
      <c r="RWR59" s="974"/>
      <c r="RWS59" s="974"/>
      <c r="RWT59" s="974"/>
      <c r="RWU59" s="974"/>
      <c r="RWV59" s="974"/>
      <c r="RWW59" s="974"/>
      <c r="RWX59" s="974"/>
      <c r="RWY59" s="974"/>
      <c r="RWZ59" s="974"/>
      <c r="RXA59" s="974"/>
      <c r="RXB59" s="974"/>
      <c r="RXC59" s="974"/>
      <c r="RXD59" s="974"/>
      <c r="RXE59" s="974"/>
      <c r="RXF59" s="974"/>
      <c r="RXG59" s="974"/>
      <c r="RXH59" s="974"/>
      <c r="RXI59" s="974"/>
      <c r="RXJ59" s="974"/>
      <c r="RXK59" s="974"/>
      <c r="RXL59" s="974"/>
      <c r="RXM59" s="974"/>
      <c r="RXN59" s="974"/>
      <c r="RXO59" s="974"/>
      <c r="RXP59" s="974"/>
      <c r="RXQ59" s="974"/>
      <c r="RXR59" s="974"/>
      <c r="RXS59" s="974"/>
      <c r="RXT59" s="974"/>
      <c r="RXU59" s="974"/>
      <c r="RXV59" s="974"/>
      <c r="RXW59" s="974"/>
      <c r="RXX59" s="974"/>
      <c r="RXY59" s="974"/>
      <c r="RXZ59" s="974"/>
      <c r="RYA59" s="974"/>
      <c r="RYB59" s="974"/>
      <c r="RYC59" s="974"/>
      <c r="RYD59" s="974"/>
      <c r="RYE59" s="974"/>
      <c r="RYF59" s="974"/>
      <c r="RYG59" s="974"/>
      <c r="RYH59" s="974"/>
      <c r="RYI59" s="974"/>
      <c r="RYJ59" s="974"/>
      <c r="RYK59" s="974"/>
      <c r="RYL59" s="974"/>
      <c r="RYM59" s="974"/>
      <c r="RYN59" s="974"/>
      <c r="RYO59" s="974"/>
      <c r="RYP59" s="974"/>
      <c r="RYQ59" s="974"/>
      <c r="RYR59" s="974"/>
      <c r="RYS59" s="974"/>
      <c r="RYT59" s="974"/>
      <c r="RYU59" s="974"/>
      <c r="RYV59" s="974"/>
      <c r="RYW59" s="974"/>
      <c r="RYX59" s="974"/>
      <c r="RYY59" s="974"/>
      <c r="RYZ59" s="974"/>
      <c r="RZA59" s="974"/>
      <c r="RZB59" s="974"/>
      <c r="RZC59" s="974"/>
      <c r="RZD59" s="974"/>
      <c r="RZE59" s="974"/>
      <c r="RZF59" s="974"/>
      <c r="RZG59" s="974"/>
      <c r="RZH59" s="974"/>
      <c r="RZI59" s="974"/>
      <c r="RZJ59" s="974"/>
      <c r="RZK59" s="974"/>
      <c r="RZL59" s="974"/>
      <c r="RZM59" s="974"/>
      <c r="RZN59" s="974"/>
      <c r="RZO59" s="974"/>
      <c r="RZP59" s="974"/>
      <c r="RZQ59" s="974"/>
      <c r="RZR59" s="974"/>
      <c r="RZS59" s="974"/>
      <c r="RZT59" s="974"/>
      <c r="RZU59" s="974"/>
      <c r="RZV59" s="974"/>
      <c r="RZW59" s="974"/>
      <c r="RZX59" s="974"/>
      <c r="RZY59" s="974"/>
      <c r="RZZ59" s="974"/>
      <c r="SAA59" s="974"/>
      <c r="SAB59" s="974"/>
      <c r="SAC59" s="974"/>
      <c r="SAD59" s="974"/>
      <c r="SAE59" s="974"/>
      <c r="SAF59" s="974"/>
      <c r="SAG59" s="974"/>
      <c r="SAH59" s="974"/>
      <c r="SAI59" s="974"/>
      <c r="SAJ59" s="974"/>
      <c r="SAK59" s="974"/>
      <c r="SAL59" s="974"/>
      <c r="SAM59" s="974"/>
      <c r="SAN59" s="974"/>
      <c r="SAO59" s="974"/>
      <c r="SAP59" s="974"/>
      <c r="SAQ59" s="974"/>
      <c r="SAR59" s="974"/>
      <c r="SAS59" s="974"/>
      <c r="SAT59" s="974"/>
      <c r="SAU59" s="974"/>
      <c r="SAV59" s="974"/>
      <c r="SAW59" s="974"/>
      <c r="SAX59" s="974"/>
      <c r="SAY59" s="974"/>
      <c r="SAZ59" s="974"/>
      <c r="SBA59" s="974"/>
      <c r="SBB59" s="974"/>
      <c r="SBC59" s="974"/>
      <c r="SBD59" s="974"/>
      <c r="SBE59" s="974"/>
      <c r="SBF59" s="974"/>
      <c r="SBG59" s="974"/>
      <c r="SBH59" s="974"/>
      <c r="SBI59" s="974"/>
      <c r="SBJ59" s="974"/>
      <c r="SBK59" s="974"/>
      <c r="SBL59" s="974"/>
      <c r="SBM59" s="974"/>
      <c r="SBN59" s="974"/>
      <c r="SBO59" s="974"/>
      <c r="SBP59" s="974"/>
      <c r="SBQ59" s="974"/>
      <c r="SBR59" s="974"/>
      <c r="SBS59" s="974"/>
      <c r="SBT59" s="974"/>
      <c r="SBU59" s="974"/>
      <c r="SBV59" s="974"/>
      <c r="SBW59" s="974"/>
      <c r="SBX59" s="974"/>
      <c r="SBY59" s="974"/>
      <c r="SBZ59" s="974"/>
      <c r="SCA59" s="974"/>
      <c r="SCB59" s="974"/>
      <c r="SCC59" s="974"/>
      <c r="SCD59" s="974"/>
      <c r="SCE59" s="974"/>
      <c r="SCF59" s="974"/>
      <c r="SCG59" s="974"/>
      <c r="SCH59" s="974"/>
      <c r="SCI59" s="974"/>
      <c r="SCJ59" s="974"/>
      <c r="SCK59" s="974"/>
      <c r="SCL59" s="974"/>
      <c r="SCM59" s="974"/>
      <c r="SCN59" s="974"/>
      <c r="SCO59" s="974"/>
      <c r="SCP59" s="974"/>
      <c r="SCQ59" s="974"/>
      <c r="SCR59" s="974"/>
      <c r="SCS59" s="974"/>
      <c r="SCT59" s="974"/>
      <c r="SCU59" s="974"/>
      <c r="SCV59" s="974"/>
      <c r="SCW59" s="974"/>
      <c r="SCX59" s="974"/>
      <c r="SCY59" s="974"/>
      <c r="SCZ59" s="974"/>
      <c r="SDA59" s="974"/>
      <c r="SDB59" s="974"/>
      <c r="SDC59" s="974"/>
      <c r="SDD59" s="974"/>
      <c r="SDE59" s="974"/>
      <c r="SDF59" s="974"/>
      <c r="SDG59" s="974"/>
      <c r="SDH59" s="974"/>
      <c r="SDI59" s="974"/>
      <c r="SDJ59" s="974"/>
      <c r="SDK59" s="974"/>
      <c r="SDL59" s="974"/>
      <c r="SDM59" s="974"/>
      <c r="SDN59" s="974"/>
      <c r="SDO59" s="974"/>
      <c r="SDP59" s="974"/>
      <c r="SDQ59" s="974"/>
      <c r="SDR59" s="974"/>
      <c r="SDS59" s="974"/>
      <c r="SDT59" s="974"/>
      <c r="SDU59" s="974"/>
      <c r="SDV59" s="974"/>
      <c r="SDW59" s="974"/>
      <c r="SDX59" s="974"/>
      <c r="SDY59" s="974"/>
      <c r="SDZ59" s="974"/>
      <c r="SEA59" s="974"/>
      <c r="SEB59" s="974"/>
      <c r="SEC59" s="974"/>
      <c r="SED59" s="974"/>
      <c r="SEE59" s="974"/>
      <c r="SEF59" s="974"/>
      <c r="SEG59" s="974"/>
      <c r="SEH59" s="974"/>
      <c r="SEI59" s="974"/>
      <c r="SEJ59" s="974"/>
      <c r="SEK59" s="974"/>
      <c r="SEL59" s="974"/>
      <c r="SEM59" s="974"/>
      <c r="SEN59" s="974"/>
      <c r="SEO59" s="974"/>
      <c r="SEP59" s="974"/>
      <c r="SEQ59" s="974"/>
      <c r="SER59" s="974"/>
      <c r="SES59" s="974"/>
      <c r="SET59" s="974"/>
      <c r="SEU59" s="974"/>
      <c r="SEV59" s="974"/>
      <c r="SEW59" s="974"/>
      <c r="SEX59" s="974"/>
      <c r="SEY59" s="974"/>
      <c r="SEZ59" s="974"/>
      <c r="SFA59" s="974"/>
      <c r="SFB59" s="974"/>
      <c r="SFC59" s="974"/>
      <c r="SFD59" s="974"/>
      <c r="SFE59" s="974"/>
      <c r="SFF59" s="974"/>
      <c r="SFG59" s="974"/>
      <c r="SFH59" s="974"/>
      <c r="SFI59" s="974"/>
      <c r="SFJ59" s="974"/>
      <c r="SFK59" s="974"/>
      <c r="SFL59" s="974"/>
      <c r="SFM59" s="974"/>
      <c r="SFN59" s="974"/>
      <c r="SFO59" s="974"/>
      <c r="SFP59" s="974"/>
      <c r="SFQ59" s="974"/>
      <c r="SFR59" s="974"/>
      <c r="SFS59" s="974"/>
      <c r="SFT59" s="974"/>
      <c r="SFU59" s="974"/>
      <c r="SFV59" s="974"/>
      <c r="SFW59" s="974"/>
      <c r="SFX59" s="974"/>
      <c r="SFY59" s="974"/>
      <c r="SFZ59" s="974"/>
      <c r="SGA59" s="974"/>
      <c r="SGB59" s="974"/>
      <c r="SGC59" s="974"/>
      <c r="SGD59" s="974"/>
      <c r="SGE59" s="974"/>
      <c r="SGF59" s="974"/>
      <c r="SGG59" s="974"/>
      <c r="SGH59" s="974"/>
      <c r="SGI59" s="974"/>
      <c r="SGJ59" s="974"/>
      <c r="SGK59" s="974"/>
      <c r="SGL59" s="974"/>
      <c r="SGM59" s="974"/>
      <c r="SGN59" s="974"/>
      <c r="SGO59" s="974"/>
      <c r="SGP59" s="974"/>
      <c r="SGQ59" s="974"/>
      <c r="SGR59" s="974"/>
      <c r="SGS59" s="974"/>
      <c r="SGT59" s="974"/>
      <c r="SGU59" s="974"/>
      <c r="SGV59" s="974"/>
      <c r="SGW59" s="974"/>
      <c r="SGX59" s="974"/>
      <c r="SGY59" s="974"/>
      <c r="SGZ59" s="974"/>
      <c r="SHA59" s="974"/>
      <c r="SHB59" s="974"/>
      <c r="SHC59" s="974"/>
      <c r="SHD59" s="974"/>
      <c r="SHE59" s="974"/>
      <c r="SHF59" s="974"/>
      <c r="SHG59" s="974"/>
      <c r="SHH59" s="974"/>
      <c r="SHI59" s="974"/>
      <c r="SHJ59" s="974"/>
      <c r="SHK59" s="974"/>
      <c r="SHL59" s="974"/>
      <c r="SHM59" s="974"/>
      <c r="SHN59" s="974"/>
      <c r="SHO59" s="974"/>
      <c r="SHP59" s="974"/>
      <c r="SHQ59" s="974"/>
      <c r="SHR59" s="974"/>
      <c r="SHS59" s="974"/>
      <c r="SHT59" s="974"/>
      <c r="SHU59" s="974"/>
      <c r="SHV59" s="974"/>
      <c r="SHW59" s="974"/>
      <c r="SHX59" s="974"/>
      <c r="SHY59" s="974"/>
      <c r="SHZ59" s="974"/>
      <c r="SIA59" s="974"/>
      <c r="SIB59" s="974"/>
      <c r="SIC59" s="974"/>
      <c r="SID59" s="974"/>
      <c r="SIE59" s="974"/>
      <c r="SIF59" s="974"/>
      <c r="SIG59" s="974"/>
      <c r="SIH59" s="974"/>
      <c r="SII59" s="974"/>
      <c r="SIJ59" s="974"/>
      <c r="SIK59" s="974"/>
      <c r="SIL59" s="974"/>
      <c r="SIM59" s="974"/>
      <c r="SIN59" s="974"/>
      <c r="SIO59" s="974"/>
      <c r="SIP59" s="974"/>
      <c r="SIQ59" s="974"/>
      <c r="SIR59" s="974"/>
      <c r="SIS59" s="974"/>
      <c r="SIT59" s="974"/>
      <c r="SIU59" s="974"/>
      <c r="SIV59" s="974"/>
      <c r="SIW59" s="974"/>
      <c r="SIX59" s="974"/>
      <c r="SIY59" s="974"/>
      <c r="SIZ59" s="974"/>
      <c r="SJA59" s="974"/>
      <c r="SJB59" s="974"/>
      <c r="SJC59" s="974"/>
      <c r="SJD59" s="974"/>
      <c r="SJE59" s="974"/>
      <c r="SJF59" s="974"/>
      <c r="SJG59" s="974"/>
      <c r="SJH59" s="974"/>
      <c r="SJI59" s="974"/>
      <c r="SJJ59" s="974"/>
      <c r="SJK59" s="974"/>
      <c r="SJL59" s="974"/>
      <c r="SJM59" s="974"/>
      <c r="SJN59" s="974"/>
      <c r="SJO59" s="974"/>
      <c r="SJP59" s="974"/>
      <c r="SJQ59" s="974"/>
      <c r="SJR59" s="974"/>
      <c r="SJS59" s="974"/>
      <c r="SJT59" s="974"/>
      <c r="SJU59" s="974"/>
      <c r="SJV59" s="974"/>
      <c r="SJW59" s="974"/>
      <c r="SJX59" s="974"/>
      <c r="SJY59" s="974"/>
      <c r="SJZ59" s="974"/>
      <c r="SKA59" s="974"/>
      <c r="SKB59" s="974"/>
      <c r="SKC59" s="974"/>
      <c r="SKD59" s="974"/>
      <c r="SKE59" s="974"/>
      <c r="SKF59" s="974"/>
      <c r="SKG59" s="974"/>
      <c r="SKH59" s="974"/>
      <c r="SKI59" s="974"/>
      <c r="SKJ59" s="974"/>
      <c r="SKK59" s="974"/>
      <c r="SKL59" s="974"/>
      <c r="SKM59" s="974"/>
      <c r="SKN59" s="974"/>
      <c r="SKO59" s="974"/>
      <c r="SKP59" s="974"/>
      <c r="SKQ59" s="974"/>
      <c r="SKR59" s="974"/>
      <c r="SKS59" s="974"/>
      <c r="SKT59" s="974"/>
      <c r="SKU59" s="974"/>
      <c r="SKV59" s="974"/>
      <c r="SKW59" s="974"/>
      <c r="SKX59" s="974"/>
      <c r="SKY59" s="974"/>
      <c r="SKZ59" s="974"/>
      <c r="SLA59" s="974"/>
      <c r="SLB59" s="974"/>
      <c r="SLC59" s="974"/>
      <c r="SLD59" s="974"/>
      <c r="SLE59" s="974"/>
      <c r="SLF59" s="974"/>
      <c r="SLG59" s="974"/>
      <c r="SLH59" s="974"/>
      <c r="SLI59" s="974"/>
      <c r="SLJ59" s="974"/>
      <c r="SLK59" s="974"/>
      <c r="SLL59" s="974"/>
      <c r="SLM59" s="974"/>
      <c r="SLN59" s="974"/>
      <c r="SLO59" s="974"/>
      <c r="SLP59" s="974"/>
      <c r="SLQ59" s="974"/>
      <c r="SLR59" s="974"/>
      <c r="SLS59" s="974"/>
      <c r="SLT59" s="974"/>
      <c r="SLU59" s="974"/>
      <c r="SLV59" s="974"/>
      <c r="SLW59" s="974"/>
      <c r="SLX59" s="974"/>
      <c r="SLY59" s="974"/>
      <c r="SLZ59" s="974"/>
      <c r="SMA59" s="974"/>
      <c r="SMB59" s="974"/>
      <c r="SMC59" s="974"/>
      <c r="SMD59" s="974"/>
      <c r="SME59" s="974"/>
      <c r="SMF59" s="974"/>
      <c r="SMG59" s="974"/>
      <c r="SMH59" s="974"/>
      <c r="SMI59" s="974"/>
      <c r="SMJ59" s="974"/>
      <c r="SMK59" s="974"/>
      <c r="SML59" s="974"/>
      <c r="SMM59" s="974"/>
      <c r="SMN59" s="974"/>
      <c r="SMO59" s="974"/>
      <c r="SMP59" s="974"/>
      <c r="SMQ59" s="974"/>
      <c r="SMR59" s="974"/>
      <c r="SMS59" s="974"/>
      <c r="SMT59" s="974"/>
      <c r="SMU59" s="974"/>
      <c r="SMV59" s="974"/>
      <c r="SMW59" s="974"/>
      <c r="SMX59" s="974"/>
      <c r="SMY59" s="974"/>
      <c r="SMZ59" s="974"/>
      <c r="SNA59" s="974"/>
      <c r="SNB59" s="974"/>
      <c r="SNC59" s="974"/>
      <c r="SND59" s="974"/>
      <c r="SNE59" s="974"/>
      <c r="SNF59" s="974"/>
      <c r="SNG59" s="974"/>
      <c r="SNH59" s="974"/>
      <c r="SNI59" s="974"/>
      <c r="SNJ59" s="974"/>
      <c r="SNK59" s="974"/>
      <c r="SNL59" s="974"/>
      <c r="SNM59" s="974"/>
      <c r="SNN59" s="974"/>
      <c r="SNO59" s="974"/>
      <c r="SNP59" s="974"/>
      <c r="SNQ59" s="974"/>
      <c r="SNR59" s="974"/>
      <c r="SNS59" s="974"/>
      <c r="SNT59" s="974"/>
      <c r="SNU59" s="974"/>
      <c r="SNV59" s="974"/>
      <c r="SNW59" s="974"/>
      <c r="SNX59" s="974"/>
      <c r="SNY59" s="974"/>
      <c r="SNZ59" s="974"/>
      <c r="SOA59" s="974"/>
      <c r="SOB59" s="974"/>
      <c r="SOC59" s="974"/>
      <c r="SOD59" s="974"/>
      <c r="SOE59" s="974"/>
      <c r="SOF59" s="974"/>
      <c r="SOG59" s="974"/>
      <c r="SOH59" s="974"/>
      <c r="SOI59" s="974"/>
      <c r="SOJ59" s="974"/>
      <c r="SOK59" s="974"/>
      <c r="SOL59" s="974"/>
      <c r="SOM59" s="974"/>
      <c r="SON59" s="974"/>
      <c r="SOO59" s="974"/>
      <c r="SOP59" s="974"/>
      <c r="SOQ59" s="974"/>
      <c r="SOR59" s="974"/>
      <c r="SOS59" s="974"/>
      <c r="SOT59" s="974"/>
      <c r="SOU59" s="974"/>
      <c r="SOV59" s="974"/>
      <c r="SOW59" s="974"/>
      <c r="SOX59" s="974"/>
      <c r="SOY59" s="974"/>
      <c r="SOZ59" s="974"/>
      <c r="SPA59" s="974"/>
      <c r="SPB59" s="974"/>
      <c r="SPC59" s="974"/>
      <c r="SPD59" s="974"/>
      <c r="SPE59" s="974"/>
      <c r="SPF59" s="974"/>
      <c r="SPG59" s="974"/>
      <c r="SPH59" s="974"/>
      <c r="SPI59" s="974"/>
      <c r="SPJ59" s="974"/>
      <c r="SPK59" s="974"/>
      <c r="SPL59" s="974"/>
      <c r="SPM59" s="974"/>
      <c r="SPN59" s="974"/>
      <c r="SPO59" s="974"/>
      <c r="SPP59" s="974"/>
      <c r="SPQ59" s="974"/>
      <c r="SPR59" s="974"/>
      <c r="SPS59" s="974"/>
      <c r="SPT59" s="974"/>
      <c r="SPU59" s="974"/>
      <c r="SPV59" s="974"/>
      <c r="SPW59" s="974"/>
      <c r="SPX59" s="974"/>
      <c r="SPY59" s="974"/>
      <c r="SPZ59" s="974"/>
      <c r="SQA59" s="974"/>
      <c r="SQB59" s="974"/>
      <c r="SQC59" s="974"/>
      <c r="SQD59" s="974"/>
      <c r="SQE59" s="974"/>
      <c r="SQF59" s="974"/>
      <c r="SQG59" s="974"/>
      <c r="SQH59" s="974"/>
      <c r="SQI59" s="974"/>
      <c r="SQJ59" s="974"/>
      <c r="SQK59" s="974"/>
      <c r="SQL59" s="974"/>
      <c r="SQM59" s="974"/>
      <c r="SQN59" s="974"/>
      <c r="SQO59" s="974"/>
      <c r="SQP59" s="974"/>
      <c r="SQQ59" s="974"/>
      <c r="SQR59" s="974"/>
      <c r="SQS59" s="974"/>
      <c r="SQT59" s="974"/>
      <c r="SQU59" s="974"/>
      <c r="SQV59" s="974"/>
      <c r="SQW59" s="974"/>
      <c r="SQX59" s="974"/>
      <c r="SQY59" s="974"/>
      <c r="SQZ59" s="974"/>
      <c r="SRA59" s="974"/>
      <c r="SRB59" s="974"/>
      <c r="SRC59" s="974"/>
      <c r="SRD59" s="974"/>
      <c r="SRE59" s="974"/>
      <c r="SRF59" s="974"/>
      <c r="SRG59" s="974"/>
      <c r="SRH59" s="974"/>
      <c r="SRI59" s="974"/>
      <c r="SRJ59" s="974"/>
      <c r="SRK59" s="974"/>
      <c r="SRL59" s="974"/>
      <c r="SRM59" s="974"/>
      <c r="SRN59" s="974"/>
      <c r="SRO59" s="974"/>
      <c r="SRP59" s="974"/>
      <c r="SRQ59" s="974"/>
      <c r="SRR59" s="974"/>
      <c r="SRS59" s="974"/>
      <c r="SRT59" s="974"/>
      <c r="SRU59" s="974"/>
      <c r="SRV59" s="974"/>
      <c r="SRW59" s="974"/>
      <c r="SRX59" s="974"/>
      <c r="SRY59" s="974"/>
      <c r="SRZ59" s="974"/>
      <c r="SSA59" s="974"/>
      <c r="SSB59" s="974"/>
      <c r="SSC59" s="974"/>
      <c r="SSD59" s="974"/>
      <c r="SSE59" s="974"/>
      <c r="SSF59" s="974"/>
      <c r="SSG59" s="974"/>
      <c r="SSH59" s="974"/>
      <c r="SSI59" s="974"/>
      <c r="SSJ59" s="974"/>
      <c r="SSK59" s="974"/>
      <c r="SSL59" s="974"/>
      <c r="SSM59" s="974"/>
      <c r="SSN59" s="974"/>
      <c r="SSO59" s="974"/>
      <c r="SSP59" s="974"/>
      <c r="SSQ59" s="974"/>
      <c r="SSR59" s="974"/>
      <c r="SSS59" s="974"/>
      <c r="SST59" s="974"/>
      <c r="SSU59" s="974"/>
      <c r="SSV59" s="974"/>
      <c r="SSW59" s="974"/>
      <c r="SSX59" s="974"/>
      <c r="SSY59" s="974"/>
      <c r="SSZ59" s="974"/>
      <c r="STA59" s="974"/>
      <c r="STB59" s="974"/>
      <c r="STC59" s="974"/>
      <c r="STD59" s="974"/>
      <c r="STE59" s="974"/>
      <c r="STF59" s="974"/>
      <c r="STG59" s="974"/>
      <c r="STH59" s="974"/>
      <c r="STI59" s="974"/>
      <c r="STJ59" s="974"/>
      <c r="STK59" s="974"/>
      <c r="STL59" s="974"/>
      <c r="STM59" s="974"/>
      <c r="STN59" s="974"/>
      <c r="STO59" s="974"/>
      <c r="STP59" s="974"/>
      <c r="STQ59" s="974"/>
      <c r="STR59" s="974"/>
      <c r="STS59" s="974"/>
      <c r="STT59" s="974"/>
      <c r="STU59" s="974"/>
      <c r="STV59" s="974"/>
      <c r="STW59" s="974"/>
      <c r="STX59" s="974"/>
      <c r="STY59" s="974"/>
      <c r="STZ59" s="974"/>
      <c r="SUA59" s="974"/>
      <c r="SUB59" s="974"/>
      <c r="SUC59" s="974"/>
      <c r="SUD59" s="974"/>
      <c r="SUE59" s="974"/>
      <c r="SUF59" s="974"/>
      <c r="SUG59" s="974"/>
      <c r="SUH59" s="974"/>
      <c r="SUI59" s="974"/>
      <c r="SUJ59" s="974"/>
      <c r="SUK59" s="974"/>
      <c r="SUL59" s="974"/>
      <c r="SUM59" s="974"/>
      <c r="SUN59" s="974"/>
      <c r="SUO59" s="974"/>
      <c r="SUP59" s="974"/>
      <c r="SUQ59" s="974"/>
      <c r="SUR59" s="974"/>
      <c r="SUS59" s="974"/>
      <c r="SUT59" s="974"/>
      <c r="SUU59" s="974"/>
      <c r="SUV59" s="974"/>
      <c r="SUW59" s="974"/>
      <c r="SUX59" s="974"/>
      <c r="SUY59" s="974"/>
      <c r="SUZ59" s="974"/>
      <c r="SVA59" s="974"/>
      <c r="SVB59" s="974"/>
      <c r="SVC59" s="974"/>
      <c r="SVD59" s="974"/>
      <c r="SVE59" s="974"/>
      <c r="SVF59" s="974"/>
      <c r="SVG59" s="974"/>
      <c r="SVH59" s="974"/>
      <c r="SVI59" s="974"/>
      <c r="SVJ59" s="974"/>
      <c r="SVK59" s="974"/>
      <c r="SVL59" s="974"/>
      <c r="SVM59" s="974"/>
      <c r="SVN59" s="974"/>
      <c r="SVO59" s="974"/>
      <c r="SVP59" s="974"/>
      <c r="SVQ59" s="974"/>
      <c r="SVR59" s="974"/>
      <c r="SVS59" s="974"/>
      <c r="SVT59" s="974"/>
      <c r="SVU59" s="974"/>
      <c r="SVV59" s="974"/>
      <c r="SVW59" s="974"/>
      <c r="SVX59" s="974"/>
      <c r="SVY59" s="974"/>
      <c r="SVZ59" s="974"/>
      <c r="SWA59" s="974"/>
      <c r="SWB59" s="974"/>
      <c r="SWC59" s="974"/>
      <c r="SWD59" s="974"/>
      <c r="SWE59" s="974"/>
      <c r="SWF59" s="974"/>
      <c r="SWG59" s="974"/>
      <c r="SWH59" s="974"/>
      <c r="SWI59" s="974"/>
      <c r="SWJ59" s="974"/>
      <c r="SWK59" s="974"/>
      <c r="SWL59" s="974"/>
      <c r="SWM59" s="974"/>
      <c r="SWN59" s="974"/>
      <c r="SWO59" s="974"/>
      <c r="SWP59" s="974"/>
      <c r="SWQ59" s="974"/>
      <c r="SWR59" s="974"/>
      <c r="SWS59" s="974"/>
      <c r="SWT59" s="974"/>
      <c r="SWU59" s="974"/>
      <c r="SWV59" s="974"/>
      <c r="SWW59" s="974"/>
      <c r="SWX59" s="974"/>
      <c r="SWY59" s="974"/>
      <c r="SWZ59" s="974"/>
      <c r="SXA59" s="974"/>
      <c r="SXB59" s="974"/>
      <c r="SXC59" s="974"/>
      <c r="SXD59" s="974"/>
      <c r="SXE59" s="974"/>
      <c r="SXF59" s="974"/>
      <c r="SXG59" s="974"/>
      <c r="SXH59" s="974"/>
      <c r="SXI59" s="974"/>
      <c r="SXJ59" s="974"/>
      <c r="SXK59" s="974"/>
      <c r="SXL59" s="974"/>
      <c r="SXM59" s="974"/>
      <c r="SXN59" s="974"/>
      <c r="SXO59" s="974"/>
      <c r="SXP59" s="974"/>
      <c r="SXQ59" s="974"/>
      <c r="SXR59" s="974"/>
      <c r="SXS59" s="974"/>
      <c r="SXT59" s="974"/>
      <c r="SXU59" s="974"/>
      <c r="SXV59" s="974"/>
      <c r="SXW59" s="974"/>
      <c r="SXX59" s="974"/>
      <c r="SXY59" s="974"/>
      <c r="SXZ59" s="974"/>
      <c r="SYA59" s="974"/>
      <c r="SYB59" s="974"/>
      <c r="SYC59" s="974"/>
      <c r="SYD59" s="974"/>
      <c r="SYE59" s="974"/>
      <c r="SYF59" s="974"/>
      <c r="SYG59" s="974"/>
      <c r="SYH59" s="974"/>
      <c r="SYI59" s="974"/>
      <c r="SYJ59" s="974"/>
      <c r="SYK59" s="974"/>
      <c r="SYL59" s="974"/>
      <c r="SYM59" s="974"/>
      <c r="SYN59" s="974"/>
      <c r="SYO59" s="974"/>
      <c r="SYP59" s="974"/>
      <c r="SYQ59" s="974"/>
      <c r="SYR59" s="974"/>
      <c r="SYS59" s="974"/>
      <c r="SYT59" s="974"/>
      <c r="SYU59" s="974"/>
      <c r="SYV59" s="974"/>
      <c r="SYW59" s="974"/>
      <c r="SYX59" s="974"/>
      <c r="SYY59" s="974"/>
      <c r="SYZ59" s="974"/>
      <c r="SZA59" s="974"/>
      <c r="SZB59" s="974"/>
      <c r="SZC59" s="974"/>
      <c r="SZD59" s="974"/>
      <c r="SZE59" s="974"/>
      <c r="SZF59" s="974"/>
      <c r="SZG59" s="974"/>
      <c r="SZH59" s="974"/>
      <c r="SZI59" s="974"/>
      <c r="SZJ59" s="974"/>
      <c r="SZK59" s="974"/>
      <c r="SZL59" s="974"/>
      <c r="SZM59" s="974"/>
      <c r="SZN59" s="974"/>
      <c r="SZO59" s="974"/>
      <c r="SZP59" s="974"/>
      <c r="SZQ59" s="974"/>
      <c r="SZR59" s="974"/>
      <c r="SZS59" s="974"/>
      <c r="SZT59" s="974"/>
      <c r="SZU59" s="974"/>
      <c r="SZV59" s="974"/>
      <c r="SZW59" s="974"/>
      <c r="SZX59" s="974"/>
      <c r="SZY59" s="974"/>
      <c r="SZZ59" s="974"/>
      <c r="TAA59" s="974"/>
      <c r="TAB59" s="974"/>
      <c r="TAC59" s="974"/>
      <c r="TAD59" s="974"/>
      <c r="TAE59" s="974"/>
      <c r="TAF59" s="974"/>
      <c r="TAG59" s="974"/>
      <c r="TAH59" s="974"/>
      <c r="TAI59" s="974"/>
      <c r="TAJ59" s="974"/>
      <c r="TAK59" s="974"/>
      <c r="TAL59" s="974"/>
      <c r="TAM59" s="974"/>
      <c r="TAN59" s="974"/>
      <c r="TAO59" s="974"/>
      <c r="TAP59" s="974"/>
      <c r="TAQ59" s="974"/>
      <c r="TAR59" s="974"/>
      <c r="TAS59" s="974"/>
      <c r="TAT59" s="974"/>
      <c r="TAU59" s="974"/>
      <c r="TAV59" s="974"/>
      <c r="TAW59" s="974"/>
      <c r="TAX59" s="974"/>
      <c r="TAY59" s="974"/>
      <c r="TAZ59" s="974"/>
      <c r="TBA59" s="974"/>
      <c r="TBB59" s="974"/>
      <c r="TBC59" s="974"/>
      <c r="TBD59" s="974"/>
      <c r="TBE59" s="974"/>
      <c r="TBF59" s="974"/>
      <c r="TBG59" s="974"/>
      <c r="TBH59" s="974"/>
      <c r="TBI59" s="974"/>
      <c r="TBJ59" s="974"/>
      <c r="TBK59" s="974"/>
      <c r="TBL59" s="974"/>
      <c r="TBM59" s="974"/>
      <c r="TBN59" s="974"/>
      <c r="TBO59" s="974"/>
      <c r="TBP59" s="974"/>
      <c r="TBQ59" s="974"/>
      <c r="TBR59" s="974"/>
      <c r="TBS59" s="974"/>
      <c r="TBT59" s="974"/>
      <c r="TBU59" s="974"/>
      <c r="TBV59" s="974"/>
      <c r="TBW59" s="974"/>
      <c r="TBX59" s="974"/>
      <c r="TBY59" s="974"/>
      <c r="TBZ59" s="974"/>
      <c r="TCA59" s="974"/>
      <c r="TCB59" s="974"/>
      <c r="TCC59" s="974"/>
      <c r="TCD59" s="974"/>
      <c r="TCE59" s="974"/>
      <c r="TCF59" s="974"/>
      <c r="TCG59" s="974"/>
      <c r="TCH59" s="974"/>
      <c r="TCI59" s="974"/>
      <c r="TCJ59" s="974"/>
      <c r="TCK59" s="974"/>
      <c r="TCL59" s="974"/>
      <c r="TCM59" s="974"/>
      <c r="TCN59" s="974"/>
      <c r="TCO59" s="974"/>
      <c r="TCP59" s="974"/>
      <c r="TCQ59" s="974"/>
      <c r="TCR59" s="974"/>
      <c r="TCS59" s="974"/>
      <c r="TCT59" s="974"/>
      <c r="TCU59" s="974"/>
      <c r="TCV59" s="974"/>
      <c r="TCW59" s="974"/>
      <c r="TCX59" s="974"/>
      <c r="TCY59" s="974"/>
      <c r="TCZ59" s="974"/>
      <c r="TDA59" s="974"/>
      <c r="TDB59" s="974"/>
      <c r="TDC59" s="974"/>
      <c r="TDD59" s="974"/>
      <c r="TDE59" s="974"/>
      <c r="TDF59" s="974"/>
      <c r="TDG59" s="974"/>
      <c r="TDH59" s="974"/>
      <c r="TDI59" s="974"/>
      <c r="TDJ59" s="974"/>
      <c r="TDK59" s="974"/>
      <c r="TDL59" s="974"/>
      <c r="TDM59" s="974"/>
      <c r="TDN59" s="974"/>
      <c r="TDO59" s="974"/>
      <c r="TDP59" s="974"/>
      <c r="TDQ59" s="974"/>
      <c r="TDR59" s="974"/>
      <c r="TDS59" s="974"/>
      <c r="TDT59" s="974"/>
      <c r="TDU59" s="974"/>
      <c r="TDV59" s="974"/>
      <c r="TDW59" s="974"/>
      <c r="TDX59" s="974"/>
      <c r="TDY59" s="974"/>
      <c r="TDZ59" s="974"/>
      <c r="TEA59" s="974"/>
      <c r="TEB59" s="974"/>
      <c r="TEC59" s="974"/>
      <c r="TED59" s="974"/>
      <c r="TEE59" s="974"/>
      <c r="TEF59" s="974"/>
      <c r="TEG59" s="974"/>
      <c r="TEH59" s="974"/>
      <c r="TEI59" s="974"/>
      <c r="TEJ59" s="974"/>
      <c r="TEK59" s="974"/>
      <c r="TEL59" s="974"/>
      <c r="TEM59" s="974"/>
      <c r="TEN59" s="974"/>
      <c r="TEO59" s="974"/>
      <c r="TEP59" s="974"/>
      <c r="TEQ59" s="974"/>
      <c r="TER59" s="974"/>
      <c r="TES59" s="974"/>
      <c r="TET59" s="974"/>
      <c r="TEU59" s="974"/>
      <c r="TEV59" s="974"/>
      <c r="TEW59" s="974"/>
      <c r="TEX59" s="974"/>
      <c r="TEY59" s="974"/>
      <c r="TEZ59" s="974"/>
      <c r="TFA59" s="974"/>
      <c r="TFB59" s="974"/>
      <c r="TFC59" s="974"/>
      <c r="TFD59" s="974"/>
      <c r="TFE59" s="974"/>
      <c r="TFF59" s="974"/>
      <c r="TFG59" s="974"/>
      <c r="TFH59" s="974"/>
      <c r="TFI59" s="974"/>
      <c r="TFJ59" s="974"/>
      <c r="TFK59" s="974"/>
      <c r="TFL59" s="974"/>
      <c r="TFM59" s="974"/>
      <c r="TFN59" s="974"/>
      <c r="TFO59" s="974"/>
      <c r="TFP59" s="974"/>
      <c r="TFQ59" s="974"/>
      <c r="TFR59" s="974"/>
      <c r="TFS59" s="974"/>
      <c r="TFT59" s="974"/>
      <c r="TFU59" s="974"/>
      <c r="TFV59" s="974"/>
      <c r="TFW59" s="974"/>
      <c r="TFX59" s="974"/>
      <c r="TFY59" s="974"/>
      <c r="TFZ59" s="974"/>
      <c r="TGA59" s="974"/>
      <c r="TGB59" s="974"/>
      <c r="TGC59" s="974"/>
      <c r="TGD59" s="974"/>
      <c r="TGE59" s="974"/>
      <c r="TGF59" s="974"/>
      <c r="TGG59" s="974"/>
      <c r="TGH59" s="974"/>
      <c r="TGI59" s="974"/>
      <c r="TGJ59" s="974"/>
      <c r="TGK59" s="974"/>
      <c r="TGL59" s="974"/>
      <c r="TGM59" s="974"/>
      <c r="TGN59" s="974"/>
      <c r="TGO59" s="974"/>
      <c r="TGP59" s="974"/>
      <c r="TGQ59" s="974"/>
      <c r="TGR59" s="974"/>
      <c r="TGS59" s="974"/>
      <c r="TGT59" s="974"/>
      <c r="TGU59" s="974"/>
      <c r="TGV59" s="974"/>
      <c r="TGW59" s="974"/>
      <c r="TGX59" s="974"/>
      <c r="TGY59" s="974"/>
      <c r="TGZ59" s="974"/>
      <c r="THA59" s="974"/>
      <c r="THB59" s="974"/>
      <c r="THC59" s="974"/>
      <c r="THD59" s="974"/>
      <c r="THE59" s="974"/>
      <c r="THF59" s="974"/>
      <c r="THG59" s="974"/>
      <c r="THH59" s="974"/>
      <c r="THI59" s="974"/>
      <c r="THJ59" s="974"/>
      <c r="THK59" s="974"/>
      <c r="THL59" s="974"/>
      <c r="THM59" s="974"/>
      <c r="THN59" s="974"/>
      <c r="THO59" s="974"/>
      <c r="THP59" s="974"/>
      <c r="THQ59" s="974"/>
      <c r="THR59" s="974"/>
      <c r="THS59" s="974"/>
      <c r="THT59" s="974"/>
      <c r="THU59" s="974"/>
      <c r="THV59" s="974"/>
      <c r="THW59" s="974"/>
      <c r="THX59" s="974"/>
      <c r="THY59" s="974"/>
      <c r="THZ59" s="974"/>
      <c r="TIA59" s="974"/>
      <c r="TIB59" s="974"/>
      <c r="TIC59" s="974"/>
      <c r="TID59" s="974"/>
      <c r="TIE59" s="974"/>
      <c r="TIF59" s="974"/>
      <c r="TIG59" s="974"/>
      <c r="TIH59" s="974"/>
      <c r="TII59" s="974"/>
      <c r="TIJ59" s="974"/>
      <c r="TIK59" s="974"/>
      <c r="TIL59" s="974"/>
      <c r="TIM59" s="974"/>
      <c r="TIN59" s="974"/>
      <c r="TIO59" s="974"/>
      <c r="TIP59" s="974"/>
      <c r="TIQ59" s="974"/>
      <c r="TIR59" s="974"/>
      <c r="TIS59" s="974"/>
      <c r="TIT59" s="974"/>
      <c r="TIU59" s="974"/>
      <c r="TIV59" s="974"/>
      <c r="TIW59" s="974"/>
      <c r="TIX59" s="974"/>
      <c r="TIY59" s="974"/>
      <c r="TIZ59" s="974"/>
      <c r="TJA59" s="974"/>
      <c r="TJB59" s="974"/>
      <c r="TJC59" s="974"/>
      <c r="TJD59" s="974"/>
      <c r="TJE59" s="974"/>
      <c r="TJF59" s="974"/>
      <c r="TJG59" s="974"/>
      <c r="TJH59" s="974"/>
      <c r="TJI59" s="974"/>
      <c r="TJJ59" s="974"/>
      <c r="TJK59" s="974"/>
      <c r="TJL59" s="974"/>
      <c r="TJM59" s="974"/>
      <c r="TJN59" s="974"/>
      <c r="TJO59" s="974"/>
      <c r="TJP59" s="974"/>
      <c r="TJQ59" s="974"/>
      <c r="TJR59" s="974"/>
      <c r="TJS59" s="974"/>
      <c r="TJT59" s="974"/>
      <c r="TJU59" s="974"/>
      <c r="TJV59" s="974"/>
      <c r="TJW59" s="974"/>
      <c r="TJX59" s="974"/>
      <c r="TJY59" s="974"/>
      <c r="TJZ59" s="974"/>
      <c r="TKA59" s="974"/>
      <c r="TKB59" s="974"/>
      <c r="TKC59" s="974"/>
      <c r="TKD59" s="974"/>
      <c r="TKE59" s="974"/>
      <c r="TKF59" s="974"/>
      <c r="TKG59" s="974"/>
      <c r="TKH59" s="974"/>
      <c r="TKI59" s="974"/>
      <c r="TKJ59" s="974"/>
      <c r="TKK59" s="974"/>
      <c r="TKL59" s="974"/>
      <c r="TKM59" s="974"/>
      <c r="TKN59" s="974"/>
      <c r="TKO59" s="974"/>
      <c r="TKP59" s="974"/>
      <c r="TKQ59" s="974"/>
      <c r="TKR59" s="974"/>
      <c r="TKS59" s="974"/>
      <c r="TKT59" s="974"/>
      <c r="TKU59" s="974"/>
      <c r="TKV59" s="974"/>
      <c r="TKW59" s="974"/>
      <c r="TKX59" s="974"/>
      <c r="TKY59" s="974"/>
      <c r="TKZ59" s="974"/>
      <c r="TLA59" s="974"/>
      <c r="TLB59" s="974"/>
      <c r="TLC59" s="974"/>
      <c r="TLD59" s="974"/>
      <c r="TLE59" s="974"/>
      <c r="TLF59" s="974"/>
      <c r="TLG59" s="974"/>
      <c r="TLH59" s="974"/>
      <c r="TLI59" s="974"/>
      <c r="TLJ59" s="974"/>
      <c r="TLK59" s="974"/>
      <c r="TLL59" s="974"/>
      <c r="TLM59" s="974"/>
      <c r="TLN59" s="974"/>
      <c r="TLO59" s="974"/>
      <c r="TLP59" s="974"/>
      <c r="TLQ59" s="974"/>
      <c r="TLR59" s="974"/>
      <c r="TLS59" s="974"/>
      <c r="TLT59" s="974"/>
      <c r="TLU59" s="974"/>
      <c r="TLV59" s="974"/>
      <c r="TLW59" s="974"/>
      <c r="TLX59" s="974"/>
      <c r="TLY59" s="974"/>
      <c r="TLZ59" s="974"/>
      <c r="TMA59" s="974"/>
      <c r="TMB59" s="974"/>
      <c r="TMC59" s="974"/>
      <c r="TMD59" s="974"/>
      <c r="TME59" s="974"/>
      <c r="TMF59" s="974"/>
      <c r="TMG59" s="974"/>
      <c r="TMH59" s="974"/>
      <c r="TMI59" s="974"/>
      <c r="TMJ59" s="974"/>
      <c r="TMK59" s="974"/>
      <c r="TML59" s="974"/>
      <c r="TMM59" s="974"/>
      <c r="TMN59" s="974"/>
      <c r="TMO59" s="974"/>
      <c r="TMP59" s="974"/>
      <c r="TMQ59" s="974"/>
      <c r="TMR59" s="974"/>
      <c r="TMS59" s="974"/>
      <c r="TMT59" s="974"/>
      <c r="TMU59" s="974"/>
      <c r="TMV59" s="974"/>
      <c r="TMW59" s="974"/>
      <c r="TMX59" s="974"/>
      <c r="TMY59" s="974"/>
      <c r="TMZ59" s="974"/>
      <c r="TNA59" s="974"/>
      <c r="TNB59" s="974"/>
      <c r="TNC59" s="974"/>
      <c r="TND59" s="974"/>
      <c r="TNE59" s="974"/>
      <c r="TNF59" s="974"/>
      <c r="TNG59" s="974"/>
      <c r="TNH59" s="974"/>
      <c r="TNI59" s="974"/>
      <c r="TNJ59" s="974"/>
      <c r="TNK59" s="974"/>
      <c r="TNL59" s="974"/>
      <c r="TNM59" s="974"/>
      <c r="TNN59" s="974"/>
      <c r="TNO59" s="974"/>
      <c r="TNP59" s="974"/>
      <c r="TNQ59" s="974"/>
      <c r="TNR59" s="974"/>
      <c r="TNS59" s="974"/>
      <c r="TNT59" s="974"/>
      <c r="TNU59" s="974"/>
      <c r="TNV59" s="974"/>
      <c r="TNW59" s="974"/>
      <c r="TNX59" s="974"/>
      <c r="TNY59" s="974"/>
      <c r="TNZ59" s="974"/>
      <c r="TOA59" s="974"/>
      <c r="TOB59" s="974"/>
      <c r="TOC59" s="974"/>
      <c r="TOD59" s="974"/>
      <c r="TOE59" s="974"/>
      <c r="TOF59" s="974"/>
      <c r="TOG59" s="974"/>
      <c r="TOH59" s="974"/>
      <c r="TOI59" s="974"/>
      <c r="TOJ59" s="974"/>
      <c r="TOK59" s="974"/>
      <c r="TOL59" s="974"/>
      <c r="TOM59" s="974"/>
      <c r="TON59" s="974"/>
      <c r="TOO59" s="974"/>
      <c r="TOP59" s="974"/>
      <c r="TOQ59" s="974"/>
      <c r="TOR59" s="974"/>
      <c r="TOS59" s="974"/>
      <c r="TOT59" s="974"/>
      <c r="TOU59" s="974"/>
      <c r="TOV59" s="974"/>
      <c r="TOW59" s="974"/>
      <c r="TOX59" s="974"/>
      <c r="TOY59" s="974"/>
      <c r="TOZ59" s="974"/>
      <c r="TPA59" s="974"/>
      <c r="TPB59" s="974"/>
      <c r="TPC59" s="974"/>
      <c r="TPD59" s="974"/>
      <c r="TPE59" s="974"/>
      <c r="TPF59" s="974"/>
      <c r="TPG59" s="974"/>
      <c r="TPH59" s="974"/>
      <c r="TPI59" s="974"/>
      <c r="TPJ59" s="974"/>
      <c r="TPK59" s="974"/>
      <c r="TPL59" s="974"/>
      <c r="TPM59" s="974"/>
      <c r="TPN59" s="974"/>
      <c r="TPO59" s="974"/>
      <c r="TPP59" s="974"/>
      <c r="TPQ59" s="974"/>
      <c r="TPR59" s="974"/>
      <c r="TPS59" s="974"/>
      <c r="TPT59" s="974"/>
      <c r="TPU59" s="974"/>
      <c r="TPV59" s="974"/>
      <c r="TPW59" s="974"/>
      <c r="TPX59" s="974"/>
      <c r="TPY59" s="974"/>
      <c r="TPZ59" s="974"/>
      <c r="TQA59" s="974"/>
      <c r="TQB59" s="974"/>
      <c r="TQC59" s="974"/>
      <c r="TQD59" s="974"/>
      <c r="TQE59" s="974"/>
      <c r="TQF59" s="974"/>
      <c r="TQG59" s="974"/>
      <c r="TQH59" s="974"/>
      <c r="TQI59" s="974"/>
      <c r="TQJ59" s="974"/>
      <c r="TQK59" s="974"/>
      <c r="TQL59" s="974"/>
      <c r="TQM59" s="974"/>
      <c r="TQN59" s="974"/>
      <c r="TQO59" s="974"/>
      <c r="TQP59" s="974"/>
      <c r="TQQ59" s="974"/>
      <c r="TQR59" s="974"/>
      <c r="TQS59" s="974"/>
      <c r="TQT59" s="974"/>
      <c r="TQU59" s="974"/>
      <c r="TQV59" s="974"/>
      <c r="TQW59" s="974"/>
      <c r="TQX59" s="974"/>
      <c r="TQY59" s="974"/>
      <c r="TQZ59" s="974"/>
      <c r="TRA59" s="974"/>
      <c r="TRB59" s="974"/>
      <c r="TRC59" s="974"/>
      <c r="TRD59" s="974"/>
      <c r="TRE59" s="974"/>
      <c r="TRF59" s="974"/>
      <c r="TRG59" s="974"/>
      <c r="TRH59" s="974"/>
      <c r="TRI59" s="974"/>
      <c r="TRJ59" s="974"/>
      <c r="TRK59" s="974"/>
      <c r="TRL59" s="974"/>
      <c r="TRM59" s="974"/>
      <c r="TRN59" s="974"/>
      <c r="TRO59" s="974"/>
      <c r="TRP59" s="974"/>
      <c r="TRQ59" s="974"/>
      <c r="TRR59" s="974"/>
      <c r="TRS59" s="974"/>
      <c r="TRT59" s="974"/>
      <c r="TRU59" s="974"/>
      <c r="TRV59" s="974"/>
      <c r="TRW59" s="974"/>
      <c r="TRX59" s="974"/>
      <c r="TRY59" s="974"/>
      <c r="TRZ59" s="974"/>
      <c r="TSA59" s="974"/>
      <c r="TSB59" s="974"/>
      <c r="TSC59" s="974"/>
      <c r="TSD59" s="974"/>
      <c r="TSE59" s="974"/>
      <c r="TSF59" s="974"/>
      <c r="TSG59" s="974"/>
      <c r="TSH59" s="974"/>
      <c r="TSI59" s="974"/>
      <c r="TSJ59" s="974"/>
      <c r="TSK59" s="974"/>
      <c r="TSL59" s="974"/>
      <c r="TSM59" s="974"/>
      <c r="TSN59" s="974"/>
      <c r="TSO59" s="974"/>
      <c r="TSP59" s="974"/>
      <c r="TSQ59" s="974"/>
      <c r="TSR59" s="974"/>
      <c r="TSS59" s="974"/>
      <c r="TST59" s="974"/>
      <c r="TSU59" s="974"/>
      <c r="TSV59" s="974"/>
      <c r="TSW59" s="974"/>
      <c r="TSX59" s="974"/>
      <c r="TSY59" s="974"/>
      <c r="TSZ59" s="974"/>
      <c r="TTA59" s="974"/>
      <c r="TTB59" s="974"/>
      <c r="TTC59" s="974"/>
      <c r="TTD59" s="974"/>
      <c r="TTE59" s="974"/>
      <c r="TTF59" s="974"/>
      <c r="TTG59" s="974"/>
      <c r="TTH59" s="974"/>
      <c r="TTI59" s="974"/>
      <c r="TTJ59" s="974"/>
      <c r="TTK59" s="974"/>
      <c r="TTL59" s="974"/>
      <c r="TTM59" s="974"/>
      <c r="TTN59" s="974"/>
      <c r="TTO59" s="974"/>
      <c r="TTP59" s="974"/>
      <c r="TTQ59" s="974"/>
      <c r="TTR59" s="974"/>
      <c r="TTS59" s="974"/>
      <c r="TTT59" s="974"/>
      <c r="TTU59" s="974"/>
      <c r="TTV59" s="974"/>
      <c r="TTW59" s="974"/>
      <c r="TTX59" s="974"/>
      <c r="TTY59" s="974"/>
      <c r="TTZ59" s="974"/>
      <c r="TUA59" s="974"/>
      <c r="TUB59" s="974"/>
      <c r="TUC59" s="974"/>
      <c r="TUD59" s="974"/>
      <c r="TUE59" s="974"/>
      <c r="TUF59" s="974"/>
      <c r="TUG59" s="974"/>
      <c r="TUH59" s="974"/>
      <c r="TUI59" s="974"/>
      <c r="TUJ59" s="974"/>
      <c r="TUK59" s="974"/>
      <c r="TUL59" s="974"/>
      <c r="TUM59" s="974"/>
      <c r="TUN59" s="974"/>
      <c r="TUO59" s="974"/>
      <c r="TUP59" s="974"/>
      <c r="TUQ59" s="974"/>
      <c r="TUR59" s="974"/>
      <c r="TUS59" s="974"/>
      <c r="TUT59" s="974"/>
      <c r="TUU59" s="974"/>
      <c r="TUV59" s="974"/>
      <c r="TUW59" s="974"/>
      <c r="TUX59" s="974"/>
      <c r="TUY59" s="974"/>
      <c r="TUZ59" s="974"/>
      <c r="TVA59" s="974"/>
      <c r="TVB59" s="974"/>
      <c r="TVC59" s="974"/>
      <c r="TVD59" s="974"/>
      <c r="TVE59" s="974"/>
      <c r="TVF59" s="974"/>
      <c r="TVG59" s="974"/>
      <c r="TVH59" s="974"/>
      <c r="TVI59" s="974"/>
      <c r="TVJ59" s="974"/>
      <c r="TVK59" s="974"/>
      <c r="TVL59" s="974"/>
      <c r="TVM59" s="974"/>
      <c r="TVN59" s="974"/>
      <c r="TVO59" s="974"/>
      <c r="TVP59" s="974"/>
      <c r="TVQ59" s="974"/>
      <c r="TVR59" s="974"/>
      <c r="TVS59" s="974"/>
      <c r="TVT59" s="974"/>
      <c r="TVU59" s="974"/>
      <c r="TVV59" s="974"/>
      <c r="TVW59" s="974"/>
      <c r="TVX59" s="974"/>
      <c r="TVY59" s="974"/>
      <c r="TVZ59" s="974"/>
      <c r="TWA59" s="974"/>
      <c r="TWB59" s="974"/>
      <c r="TWC59" s="974"/>
      <c r="TWD59" s="974"/>
      <c r="TWE59" s="974"/>
      <c r="TWF59" s="974"/>
      <c r="TWG59" s="974"/>
      <c r="TWH59" s="974"/>
      <c r="TWI59" s="974"/>
      <c r="TWJ59" s="974"/>
      <c r="TWK59" s="974"/>
      <c r="TWL59" s="974"/>
      <c r="TWM59" s="974"/>
      <c r="TWN59" s="974"/>
      <c r="TWO59" s="974"/>
      <c r="TWP59" s="974"/>
      <c r="TWQ59" s="974"/>
      <c r="TWR59" s="974"/>
      <c r="TWS59" s="974"/>
      <c r="TWT59" s="974"/>
      <c r="TWU59" s="974"/>
      <c r="TWV59" s="974"/>
      <c r="TWW59" s="974"/>
      <c r="TWX59" s="974"/>
      <c r="TWY59" s="974"/>
      <c r="TWZ59" s="974"/>
      <c r="TXA59" s="974"/>
      <c r="TXB59" s="974"/>
      <c r="TXC59" s="974"/>
      <c r="TXD59" s="974"/>
      <c r="TXE59" s="974"/>
      <c r="TXF59" s="974"/>
      <c r="TXG59" s="974"/>
      <c r="TXH59" s="974"/>
      <c r="TXI59" s="974"/>
      <c r="TXJ59" s="974"/>
      <c r="TXK59" s="974"/>
      <c r="TXL59" s="974"/>
      <c r="TXM59" s="974"/>
      <c r="TXN59" s="974"/>
      <c r="TXO59" s="974"/>
      <c r="TXP59" s="974"/>
      <c r="TXQ59" s="974"/>
      <c r="TXR59" s="974"/>
      <c r="TXS59" s="974"/>
      <c r="TXT59" s="974"/>
      <c r="TXU59" s="974"/>
      <c r="TXV59" s="974"/>
      <c r="TXW59" s="974"/>
      <c r="TXX59" s="974"/>
      <c r="TXY59" s="974"/>
      <c r="TXZ59" s="974"/>
      <c r="TYA59" s="974"/>
      <c r="TYB59" s="974"/>
      <c r="TYC59" s="974"/>
      <c r="TYD59" s="974"/>
      <c r="TYE59" s="974"/>
      <c r="TYF59" s="974"/>
      <c r="TYG59" s="974"/>
      <c r="TYH59" s="974"/>
      <c r="TYI59" s="974"/>
      <c r="TYJ59" s="974"/>
      <c r="TYK59" s="974"/>
      <c r="TYL59" s="974"/>
      <c r="TYM59" s="974"/>
      <c r="TYN59" s="974"/>
      <c r="TYO59" s="974"/>
      <c r="TYP59" s="974"/>
      <c r="TYQ59" s="974"/>
      <c r="TYR59" s="974"/>
      <c r="TYS59" s="974"/>
      <c r="TYT59" s="974"/>
      <c r="TYU59" s="974"/>
      <c r="TYV59" s="974"/>
      <c r="TYW59" s="974"/>
      <c r="TYX59" s="974"/>
      <c r="TYY59" s="974"/>
      <c r="TYZ59" s="974"/>
      <c r="TZA59" s="974"/>
      <c r="TZB59" s="974"/>
      <c r="TZC59" s="974"/>
      <c r="TZD59" s="974"/>
      <c r="TZE59" s="974"/>
      <c r="TZF59" s="974"/>
      <c r="TZG59" s="974"/>
      <c r="TZH59" s="974"/>
      <c r="TZI59" s="974"/>
      <c r="TZJ59" s="974"/>
      <c r="TZK59" s="974"/>
      <c r="TZL59" s="974"/>
      <c r="TZM59" s="974"/>
      <c r="TZN59" s="974"/>
      <c r="TZO59" s="974"/>
      <c r="TZP59" s="974"/>
      <c r="TZQ59" s="974"/>
      <c r="TZR59" s="974"/>
      <c r="TZS59" s="974"/>
      <c r="TZT59" s="974"/>
      <c r="TZU59" s="974"/>
      <c r="TZV59" s="974"/>
      <c r="TZW59" s="974"/>
      <c r="TZX59" s="974"/>
      <c r="TZY59" s="974"/>
      <c r="TZZ59" s="974"/>
      <c r="UAA59" s="974"/>
      <c r="UAB59" s="974"/>
      <c r="UAC59" s="974"/>
      <c r="UAD59" s="974"/>
      <c r="UAE59" s="974"/>
      <c r="UAF59" s="974"/>
      <c r="UAG59" s="974"/>
      <c r="UAH59" s="974"/>
      <c r="UAI59" s="974"/>
      <c r="UAJ59" s="974"/>
      <c r="UAK59" s="974"/>
      <c r="UAL59" s="974"/>
      <c r="UAM59" s="974"/>
      <c r="UAN59" s="974"/>
      <c r="UAO59" s="974"/>
      <c r="UAP59" s="974"/>
      <c r="UAQ59" s="974"/>
      <c r="UAR59" s="974"/>
      <c r="UAS59" s="974"/>
      <c r="UAT59" s="974"/>
      <c r="UAU59" s="974"/>
      <c r="UAV59" s="974"/>
      <c r="UAW59" s="974"/>
      <c r="UAX59" s="974"/>
      <c r="UAY59" s="974"/>
      <c r="UAZ59" s="974"/>
      <c r="UBA59" s="974"/>
      <c r="UBB59" s="974"/>
      <c r="UBC59" s="974"/>
      <c r="UBD59" s="974"/>
      <c r="UBE59" s="974"/>
      <c r="UBF59" s="974"/>
      <c r="UBG59" s="974"/>
      <c r="UBH59" s="974"/>
      <c r="UBI59" s="974"/>
      <c r="UBJ59" s="974"/>
      <c r="UBK59" s="974"/>
      <c r="UBL59" s="974"/>
      <c r="UBM59" s="974"/>
      <c r="UBN59" s="974"/>
      <c r="UBO59" s="974"/>
      <c r="UBP59" s="974"/>
      <c r="UBQ59" s="974"/>
      <c r="UBR59" s="974"/>
      <c r="UBS59" s="974"/>
      <c r="UBT59" s="974"/>
      <c r="UBU59" s="974"/>
      <c r="UBV59" s="974"/>
      <c r="UBW59" s="974"/>
      <c r="UBX59" s="974"/>
      <c r="UBY59" s="974"/>
      <c r="UBZ59" s="974"/>
      <c r="UCA59" s="974"/>
      <c r="UCB59" s="974"/>
      <c r="UCC59" s="974"/>
      <c r="UCD59" s="974"/>
      <c r="UCE59" s="974"/>
      <c r="UCF59" s="974"/>
      <c r="UCG59" s="974"/>
      <c r="UCH59" s="974"/>
      <c r="UCI59" s="974"/>
      <c r="UCJ59" s="974"/>
      <c r="UCK59" s="974"/>
      <c r="UCL59" s="974"/>
      <c r="UCM59" s="974"/>
      <c r="UCN59" s="974"/>
      <c r="UCO59" s="974"/>
      <c r="UCP59" s="974"/>
      <c r="UCQ59" s="974"/>
      <c r="UCR59" s="974"/>
      <c r="UCS59" s="974"/>
      <c r="UCT59" s="974"/>
      <c r="UCU59" s="974"/>
      <c r="UCV59" s="974"/>
      <c r="UCW59" s="974"/>
      <c r="UCX59" s="974"/>
      <c r="UCY59" s="974"/>
      <c r="UCZ59" s="974"/>
      <c r="UDA59" s="974"/>
      <c r="UDB59" s="974"/>
      <c r="UDC59" s="974"/>
      <c r="UDD59" s="974"/>
      <c r="UDE59" s="974"/>
      <c r="UDF59" s="974"/>
      <c r="UDG59" s="974"/>
      <c r="UDH59" s="974"/>
      <c r="UDI59" s="974"/>
      <c r="UDJ59" s="974"/>
      <c r="UDK59" s="974"/>
      <c r="UDL59" s="974"/>
      <c r="UDM59" s="974"/>
      <c r="UDN59" s="974"/>
      <c r="UDO59" s="974"/>
      <c r="UDP59" s="974"/>
      <c r="UDQ59" s="974"/>
      <c r="UDR59" s="974"/>
      <c r="UDS59" s="974"/>
      <c r="UDT59" s="974"/>
      <c r="UDU59" s="974"/>
      <c r="UDV59" s="974"/>
      <c r="UDW59" s="974"/>
      <c r="UDX59" s="974"/>
      <c r="UDY59" s="974"/>
      <c r="UDZ59" s="974"/>
      <c r="UEA59" s="974"/>
      <c r="UEB59" s="974"/>
      <c r="UEC59" s="974"/>
      <c r="UED59" s="974"/>
      <c r="UEE59" s="974"/>
      <c r="UEF59" s="974"/>
      <c r="UEG59" s="974"/>
      <c r="UEH59" s="974"/>
      <c r="UEI59" s="974"/>
      <c r="UEJ59" s="974"/>
      <c r="UEK59" s="974"/>
      <c r="UEL59" s="974"/>
      <c r="UEM59" s="974"/>
      <c r="UEN59" s="974"/>
      <c r="UEO59" s="974"/>
      <c r="UEP59" s="974"/>
      <c r="UEQ59" s="974"/>
      <c r="UER59" s="974"/>
      <c r="UES59" s="974"/>
      <c r="UET59" s="974"/>
      <c r="UEU59" s="974"/>
      <c r="UEV59" s="974"/>
      <c r="UEW59" s="974"/>
      <c r="UEX59" s="974"/>
      <c r="UEY59" s="974"/>
      <c r="UEZ59" s="974"/>
      <c r="UFA59" s="974"/>
      <c r="UFB59" s="974"/>
      <c r="UFC59" s="974"/>
      <c r="UFD59" s="974"/>
      <c r="UFE59" s="974"/>
      <c r="UFF59" s="974"/>
      <c r="UFG59" s="974"/>
      <c r="UFH59" s="974"/>
      <c r="UFI59" s="974"/>
      <c r="UFJ59" s="974"/>
      <c r="UFK59" s="974"/>
      <c r="UFL59" s="974"/>
      <c r="UFM59" s="974"/>
      <c r="UFN59" s="974"/>
      <c r="UFO59" s="974"/>
      <c r="UFP59" s="974"/>
      <c r="UFQ59" s="974"/>
      <c r="UFR59" s="974"/>
      <c r="UFS59" s="974"/>
      <c r="UFT59" s="974"/>
      <c r="UFU59" s="974"/>
      <c r="UFV59" s="974"/>
      <c r="UFW59" s="974"/>
      <c r="UFX59" s="974"/>
      <c r="UFY59" s="974"/>
      <c r="UFZ59" s="974"/>
      <c r="UGA59" s="974"/>
      <c r="UGB59" s="974"/>
      <c r="UGC59" s="974"/>
      <c r="UGD59" s="974"/>
      <c r="UGE59" s="974"/>
      <c r="UGF59" s="974"/>
      <c r="UGG59" s="974"/>
      <c r="UGH59" s="974"/>
      <c r="UGI59" s="974"/>
      <c r="UGJ59" s="974"/>
      <c r="UGK59" s="974"/>
      <c r="UGL59" s="974"/>
      <c r="UGM59" s="974"/>
      <c r="UGN59" s="974"/>
      <c r="UGO59" s="974"/>
      <c r="UGP59" s="974"/>
      <c r="UGQ59" s="974"/>
      <c r="UGR59" s="974"/>
      <c r="UGS59" s="974"/>
      <c r="UGT59" s="974"/>
      <c r="UGU59" s="974"/>
      <c r="UGV59" s="974"/>
      <c r="UGW59" s="974"/>
      <c r="UGX59" s="974"/>
      <c r="UGY59" s="974"/>
      <c r="UGZ59" s="974"/>
      <c r="UHA59" s="974"/>
      <c r="UHB59" s="974"/>
      <c r="UHC59" s="974"/>
      <c r="UHD59" s="974"/>
      <c r="UHE59" s="974"/>
      <c r="UHF59" s="974"/>
      <c r="UHG59" s="974"/>
      <c r="UHH59" s="974"/>
      <c r="UHI59" s="974"/>
      <c r="UHJ59" s="974"/>
      <c r="UHK59" s="974"/>
      <c r="UHL59" s="974"/>
      <c r="UHM59" s="974"/>
      <c r="UHN59" s="974"/>
      <c r="UHO59" s="974"/>
      <c r="UHP59" s="974"/>
      <c r="UHQ59" s="974"/>
      <c r="UHR59" s="974"/>
      <c r="UHS59" s="974"/>
      <c r="UHT59" s="974"/>
      <c r="UHU59" s="974"/>
      <c r="UHV59" s="974"/>
      <c r="UHW59" s="974"/>
      <c r="UHX59" s="974"/>
      <c r="UHY59" s="974"/>
      <c r="UHZ59" s="974"/>
      <c r="UIA59" s="974"/>
      <c r="UIB59" s="974"/>
      <c r="UIC59" s="974"/>
      <c r="UID59" s="974"/>
      <c r="UIE59" s="974"/>
      <c r="UIF59" s="974"/>
      <c r="UIG59" s="974"/>
      <c r="UIH59" s="974"/>
      <c r="UII59" s="974"/>
      <c r="UIJ59" s="974"/>
      <c r="UIK59" s="974"/>
      <c r="UIL59" s="974"/>
      <c r="UIM59" s="974"/>
      <c r="UIN59" s="974"/>
      <c r="UIO59" s="974"/>
      <c r="UIP59" s="974"/>
      <c r="UIQ59" s="974"/>
      <c r="UIR59" s="974"/>
      <c r="UIS59" s="974"/>
      <c r="UIT59" s="974"/>
      <c r="UIU59" s="974"/>
      <c r="UIV59" s="974"/>
      <c r="UIW59" s="974"/>
      <c r="UIX59" s="974"/>
      <c r="UIY59" s="974"/>
      <c r="UIZ59" s="974"/>
      <c r="UJA59" s="974"/>
      <c r="UJB59" s="974"/>
      <c r="UJC59" s="974"/>
      <c r="UJD59" s="974"/>
      <c r="UJE59" s="974"/>
      <c r="UJF59" s="974"/>
      <c r="UJG59" s="974"/>
      <c r="UJH59" s="974"/>
      <c r="UJI59" s="974"/>
      <c r="UJJ59" s="974"/>
      <c r="UJK59" s="974"/>
      <c r="UJL59" s="974"/>
      <c r="UJM59" s="974"/>
      <c r="UJN59" s="974"/>
      <c r="UJO59" s="974"/>
      <c r="UJP59" s="974"/>
      <c r="UJQ59" s="974"/>
      <c r="UJR59" s="974"/>
      <c r="UJS59" s="974"/>
      <c r="UJT59" s="974"/>
      <c r="UJU59" s="974"/>
      <c r="UJV59" s="974"/>
      <c r="UJW59" s="974"/>
      <c r="UJX59" s="974"/>
      <c r="UJY59" s="974"/>
      <c r="UJZ59" s="974"/>
      <c r="UKA59" s="974"/>
      <c r="UKB59" s="974"/>
      <c r="UKC59" s="974"/>
      <c r="UKD59" s="974"/>
      <c r="UKE59" s="974"/>
      <c r="UKF59" s="974"/>
      <c r="UKG59" s="974"/>
      <c r="UKH59" s="974"/>
      <c r="UKI59" s="974"/>
      <c r="UKJ59" s="974"/>
      <c r="UKK59" s="974"/>
      <c r="UKL59" s="974"/>
      <c r="UKM59" s="974"/>
      <c r="UKN59" s="974"/>
      <c r="UKO59" s="974"/>
      <c r="UKP59" s="974"/>
      <c r="UKQ59" s="974"/>
      <c r="UKR59" s="974"/>
      <c r="UKS59" s="974"/>
      <c r="UKT59" s="974"/>
      <c r="UKU59" s="974"/>
      <c r="UKV59" s="974"/>
      <c r="UKW59" s="974"/>
      <c r="UKX59" s="974"/>
      <c r="UKY59" s="974"/>
      <c r="UKZ59" s="974"/>
      <c r="ULA59" s="974"/>
      <c r="ULB59" s="974"/>
      <c r="ULC59" s="974"/>
      <c r="ULD59" s="974"/>
      <c r="ULE59" s="974"/>
      <c r="ULF59" s="974"/>
      <c r="ULG59" s="974"/>
      <c r="ULH59" s="974"/>
      <c r="ULI59" s="974"/>
      <c r="ULJ59" s="974"/>
      <c r="ULK59" s="974"/>
      <c r="ULL59" s="974"/>
      <c r="ULM59" s="974"/>
      <c r="ULN59" s="974"/>
      <c r="ULO59" s="974"/>
      <c r="ULP59" s="974"/>
      <c r="ULQ59" s="974"/>
      <c r="ULR59" s="974"/>
      <c r="ULS59" s="974"/>
      <c r="ULT59" s="974"/>
      <c r="ULU59" s="974"/>
      <c r="ULV59" s="974"/>
      <c r="ULW59" s="974"/>
      <c r="ULX59" s="974"/>
      <c r="ULY59" s="974"/>
      <c r="ULZ59" s="974"/>
      <c r="UMA59" s="974"/>
      <c r="UMB59" s="974"/>
      <c r="UMC59" s="974"/>
      <c r="UMD59" s="974"/>
      <c r="UME59" s="974"/>
      <c r="UMF59" s="974"/>
      <c r="UMG59" s="974"/>
      <c r="UMH59" s="974"/>
      <c r="UMI59" s="974"/>
      <c r="UMJ59" s="974"/>
      <c r="UMK59" s="974"/>
      <c r="UML59" s="974"/>
      <c r="UMM59" s="974"/>
      <c r="UMN59" s="974"/>
      <c r="UMO59" s="974"/>
      <c r="UMP59" s="974"/>
      <c r="UMQ59" s="974"/>
      <c r="UMR59" s="974"/>
      <c r="UMS59" s="974"/>
      <c r="UMT59" s="974"/>
      <c r="UMU59" s="974"/>
      <c r="UMV59" s="974"/>
      <c r="UMW59" s="974"/>
      <c r="UMX59" s="974"/>
      <c r="UMY59" s="974"/>
      <c r="UMZ59" s="974"/>
      <c r="UNA59" s="974"/>
      <c r="UNB59" s="974"/>
      <c r="UNC59" s="974"/>
      <c r="UND59" s="974"/>
      <c r="UNE59" s="974"/>
      <c r="UNF59" s="974"/>
      <c r="UNG59" s="974"/>
      <c r="UNH59" s="974"/>
      <c r="UNI59" s="974"/>
      <c r="UNJ59" s="974"/>
      <c r="UNK59" s="974"/>
      <c r="UNL59" s="974"/>
      <c r="UNM59" s="974"/>
      <c r="UNN59" s="974"/>
      <c r="UNO59" s="974"/>
      <c r="UNP59" s="974"/>
      <c r="UNQ59" s="974"/>
      <c r="UNR59" s="974"/>
      <c r="UNS59" s="974"/>
      <c r="UNT59" s="974"/>
      <c r="UNU59" s="974"/>
      <c r="UNV59" s="974"/>
      <c r="UNW59" s="974"/>
      <c r="UNX59" s="974"/>
      <c r="UNY59" s="974"/>
      <c r="UNZ59" s="974"/>
      <c r="UOA59" s="974"/>
      <c r="UOB59" s="974"/>
      <c r="UOC59" s="974"/>
      <c r="UOD59" s="974"/>
      <c r="UOE59" s="974"/>
      <c r="UOF59" s="974"/>
      <c r="UOG59" s="974"/>
      <c r="UOH59" s="974"/>
      <c r="UOI59" s="974"/>
      <c r="UOJ59" s="974"/>
      <c r="UOK59" s="974"/>
      <c r="UOL59" s="974"/>
      <c r="UOM59" s="974"/>
      <c r="UON59" s="974"/>
      <c r="UOO59" s="974"/>
      <c r="UOP59" s="974"/>
      <c r="UOQ59" s="974"/>
      <c r="UOR59" s="974"/>
      <c r="UOS59" s="974"/>
      <c r="UOT59" s="974"/>
      <c r="UOU59" s="974"/>
      <c r="UOV59" s="974"/>
      <c r="UOW59" s="974"/>
      <c r="UOX59" s="974"/>
      <c r="UOY59" s="974"/>
      <c r="UOZ59" s="974"/>
      <c r="UPA59" s="974"/>
      <c r="UPB59" s="974"/>
      <c r="UPC59" s="974"/>
      <c r="UPD59" s="974"/>
      <c r="UPE59" s="974"/>
      <c r="UPF59" s="974"/>
      <c r="UPG59" s="974"/>
      <c r="UPH59" s="974"/>
      <c r="UPI59" s="974"/>
      <c r="UPJ59" s="974"/>
      <c r="UPK59" s="974"/>
      <c r="UPL59" s="974"/>
      <c r="UPM59" s="974"/>
      <c r="UPN59" s="974"/>
      <c r="UPO59" s="974"/>
      <c r="UPP59" s="974"/>
      <c r="UPQ59" s="974"/>
      <c r="UPR59" s="974"/>
      <c r="UPS59" s="974"/>
      <c r="UPT59" s="974"/>
      <c r="UPU59" s="974"/>
      <c r="UPV59" s="974"/>
      <c r="UPW59" s="974"/>
      <c r="UPX59" s="974"/>
      <c r="UPY59" s="974"/>
      <c r="UPZ59" s="974"/>
      <c r="UQA59" s="974"/>
      <c r="UQB59" s="974"/>
      <c r="UQC59" s="974"/>
      <c r="UQD59" s="974"/>
      <c r="UQE59" s="974"/>
      <c r="UQF59" s="974"/>
      <c r="UQG59" s="974"/>
      <c r="UQH59" s="974"/>
      <c r="UQI59" s="974"/>
      <c r="UQJ59" s="974"/>
      <c r="UQK59" s="974"/>
      <c r="UQL59" s="974"/>
      <c r="UQM59" s="974"/>
      <c r="UQN59" s="974"/>
      <c r="UQO59" s="974"/>
      <c r="UQP59" s="974"/>
      <c r="UQQ59" s="974"/>
      <c r="UQR59" s="974"/>
      <c r="UQS59" s="974"/>
      <c r="UQT59" s="974"/>
      <c r="UQU59" s="974"/>
      <c r="UQV59" s="974"/>
      <c r="UQW59" s="974"/>
      <c r="UQX59" s="974"/>
      <c r="UQY59" s="974"/>
      <c r="UQZ59" s="974"/>
      <c r="URA59" s="974"/>
      <c r="URB59" s="974"/>
      <c r="URC59" s="974"/>
      <c r="URD59" s="974"/>
      <c r="URE59" s="974"/>
      <c r="URF59" s="974"/>
      <c r="URG59" s="974"/>
      <c r="URH59" s="974"/>
      <c r="URI59" s="974"/>
      <c r="URJ59" s="974"/>
      <c r="URK59" s="974"/>
      <c r="URL59" s="974"/>
      <c r="URM59" s="974"/>
      <c r="URN59" s="974"/>
      <c r="URO59" s="974"/>
      <c r="URP59" s="974"/>
      <c r="URQ59" s="974"/>
      <c r="URR59" s="974"/>
      <c r="URS59" s="974"/>
      <c r="URT59" s="974"/>
      <c r="URU59" s="974"/>
      <c r="URV59" s="974"/>
      <c r="URW59" s="974"/>
      <c r="URX59" s="974"/>
      <c r="URY59" s="974"/>
      <c r="URZ59" s="974"/>
      <c r="USA59" s="974"/>
      <c r="USB59" s="974"/>
      <c r="USC59" s="974"/>
      <c r="USD59" s="974"/>
      <c r="USE59" s="974"/>
      <c r="USF59" s="974"/>
      <c r="USG59" s="974"/>
      <c r="USH59" s="974"/>
      <c r="USI59" s="974"/>
      <c r="USJ59" s="974"/>
      <c r="USK59" s="974"/>
      <c r="USL59" s="974"/>
      <c r="USM59" s="974"/>
      <c r="USN59" s="974"/>
      <c r="USO59" s="974"/>
      <c r="USP59" s="974"/>
      <c r="USQ59" s="974"/>
      <c r="USR59" s="974"/>
      <c r="USS59" s="974"/>
      <c r="UST59" s="974"/>
      <c r="USU59" s="974"/>
      <c r="USV59" s="974"/>
      <c r="USW59" s="974"/>
      <c r="USX59" s="974"/>
      <c r="USY59" s="974"/>
      <c r="USZ59" s="974"/>
      <c r="UTA59" s="974"/>
      <c r="UTB59" s="974"/>
      <c r="UTC59" s="974"/>
      <c r="UTD59" s="974"/>
      <c r="UTE59" s="974"/>
      <c r="UTF59" s="974"/>
      <c r="UTG59" s="974"/>
      <c r="UTH59" s="974"/>
      <c r="UTI59" s="974"/>
      <c r="UTJ59" s="974"/>
      <c r="UTK59" s="974"/>
      <c r="UTL59" s="974"/>
      <c r="UTM59" s="974"/>
      <c r="UTN59" s="974"/>
      <c r="UTO59" s="974"/>
      <c r="UTP59" s="974"/>
      <c r="UTQ59" s="974"/>
      <c r="UTR59" s="974"/>
      <c r="UTS59" s="974"/>
      <c r="UTT59" s="974"/>
      <c r="UTU59" s="974"/>
      <c r="UTV59" s="974"/>
      <c r="UTW59" s="974"/>
      <c r="UTX59" s="974"/>
      <c r="UTY59" s="974"/>
      <c r="UTZ59" s="974"/>
      <c r="UUA59" s="974"/>
      <c r="UUB59" s="974"/>
      <c r="UUC59" s="974"/>
      <c r="UUD59" s="974"/>
      <c r="UUE59" s="974"/>
      <c r="UUF59" s="974"/>
      <c r="UUG59" s="974"/>
      <c r="UUH59" s="974"/>
      <c r="UUI59" s="974"/>
      <c r="UUJ59" s="974"/>
      <c r="UUK59" s="974"/>
      <c r="UUL59" s="974"/>
      <c r="UUM59" s="974"/>
      <c r="UUN59" s="974"/>
      <c r="UUO59" s="974"/>
      <c r="UUP59" s="974"/>
      <c r="UUQ59" s="974"/>
      <c r="UUR59" s="974"/>
      <c r="UUS59" s="974"/>
      <c r="UUT59" s="974"/>
      <c r="UUU59" s="974"/>
      <c r="UUV59" s="974"/>
      <c r="UUW59" s="974"/>
      <c r="UUX59" s="974"/>
      <c r="UUY59" s="974"/>
      <c r="UUZ59" s="974"/>
      <c r="UVA59" s="974"/>
      <c r="UVB59" s="974"/>
      <c r="UVC59" s="974"/>
      <c r="UVD59" s="974"/>
      <c r="UVE59" s="974"/>
      <c r="UVF59" s="974"/>
      <c r="UVG59" s="974"/>
      <c r="UVH59" s="974"/>
      <c r="UVI59" s="974"/>
      <c r="UVJ59" s="974"/>
      <c r="UVK59" s="974"/>
      <c r="UVL59" s="974"/>
      <c r="UVM59" s="974"/>
      <c r="UVN59" s="974"/>
      <c r="UVO59" s="974"/>
      <c r="UVP59" s="974"/>
      <c r="UVQ59" s="974"/>
      <c r="UVR59" s="974"/>
      <c r="UVS59" s="974"/>
      <c r="UVT59" s="974"/>
      <c r="UVU59" s="974"/>
      <c r="UVV59" s="974"/>
      <c r="UVW59" s="974"/>
      <c r="UVX59" s="974"/>
      <c r="UVY59" s="974"/>
      <c r="UVZ59" s="974"/>
      <c r="UWA59" s="974"/>
      <c r="UWB59" s="974"/>
      <c r="UWC59" s="974"/>
      <c r="UWD59" s="974"/>
      <c r="UWE59" s="974"/>
      <c r="UWF59" s="974"/>
      <c r="UWG59" s="974"/>
      <c r="UWH59" s="974"/>
      <c r="UWI59" s="974"/>
      <c r="UWJ59" s="974"/>
      <c r="UWK59" s="974"/>
      <c r="UWL59" s="974"/>
      <c r="UWM59" s="974"/>
      <c r="UWN59" s="974"/>
      <c r="UWO59" s="974"/>
      <c r="UWP59" s="974"/>
      <c r="UWQ59" s="974"/>
      <c r="UWR59" s="974"/>
      <c r="UWS59" s="974"/>
      <c r="UWT59" s="974"/>
      <c r="UWU59" s="974"/>
      <c r="UWV59" s="974"/>
      <c r="UWW59" s="974"/>
      <c r="UWX59" s="974"/>
      <c r="UWY59" s="974"/>
      <c r="UWZ59" s="974"/>
      <c r="UXA59" s="974"/>
      <c r="UXB59" s="974"/>
      <c r="UXC59" s="974"/>
      <c r="UXD59" s="974"/>
      <c r="UXE59" s="974"/>
      <c r="UXF59" s="974"/>
      <c r="UXG59" s="974"/>
      <c r="UXH59" s="974"/>
      <c r="UXI59" s="974"/>
      <c r="UXJ59" s="974"/>
      <c r="UXK59" s="974"/>
      <c r="UXL59" s="974"/>
      <c r="UXM59" s="974"/>
      <c r="UXN59" s="974"/>
      <c r="UXO59" s="974"/>
      <c r="UXP59" s="974"/>
      <c r="UXQ59" s="974"/>
      <c r="UXR59" s="974"/>
      <c r="UXS59" s="974"/>
      <c r="UXT59" s="974"/>
      <c r="UXU59" s="974"/>
      <c r="UXV59" s="974"/>
      <c r="UXW59" s="974"/>
      <c r="UXX59" s="974"/>
      <c r="UXY59" s="974"/>
      <c r="UXZ59" s="974"/>
      <c r="UYA59" s="974"/>
      <c r="UYB59" s="974"/>
      <c r="UYC59" s="974"/>
      <c r="UYD59" s="974"/>
      <c r="UYE59" s="974"/>
      <c r="UYF59" s="974"/>
      <c r="UYG59" s="974"/>
      <c r="UYH59" s="974"/>
      <c r="UYI59" s="974"/>
      <c r="UYJ59" s="974"/>
      <c r="UYK59" s="974"/>
      <c r="UYL59" s="974"/>
      <c r="UYM59" s="974"/>
      <c r="UYN59" s="974"/>
      <c r="UYO59" s="974"/>
      <c r="UYP59" s="974"/>
      <c r="UYQ59" s="974"/>
      <c r="UYR59" s="974"/>
      <c r="UYS59" s="974"/>
      <c r="UYT59" s="974"/>
      <c r="UYU59" s="974"/>
      <c r="UYV59" s="974"/>
      <c r="UYW59" s="974"/>
      <c r="UYX59" s="974"/>
      <c r="UYY59" s="974"/>
      <c r="UYZ59" s="974"/>
      <c r="UZA59" s="974"/>
      <c r="UZB59" s="974"/>
      <c r="UZC59" s="974"/>
      <c r="UZD59" s="974"/>
      <c r="UZE59" s="974"/>
      <c r="UZF59" s="974"/>
      <c r="UZG59" s="974"/>
      <c r="UZH59" s="974"/>
      <c r="UZI59" s="974"/>
      <c r="UZJ59" s="974"/>
      <c r="UZK59" s="974"/>
      <c r="UZL59" s="974"/>
      <c r="UZM59" s="974"/>
      <c r="UZN59" s="974"/>
      <c r="UZO59" s="974"/>
      <c r="UZP59" s="974"/>
      <c r="UZQ59" s="974"/>
      <c r="UZR59" s="974"/>
      <c r="UZS59" s="974"/>
      <c r="UZT59" s="974"/>
      <c r="UZU59" s="974"/>
      <c r="UZV59" s="974"/>
      <c r="UZW59" s="974"/>
      <c r="UZX59" s="974"/>
      <c r="UZY59" s="974"/>
      <c r="UZZ59" s="974"/>
      <c r="VAA59" s="974"/>
      <c r="VAB59" s="974"/>
      <c r="VAC59" s="974"/>
      <c r="VAD59" s="974"/>
      <c r="VAE59" s="974"/>
      <c r="VAF59" s="974"/>
      <c r="VAG59" s="974"/>
      <c r="VAH59" s="974"/>
      <c r="VAI59" s="974"/>
      <c r="VAJ59" s="974"/>
      <c r="VAK59" s="974"/>
      <c r="VAL59" s="974"/>
      <c r="VAM59" s="974"/>
      <c r="VAN59" s="974"/>
      <c r="VAO59" s="974"/>
      <c r="VAP59" s="974"/>
      <c r="VAQ59" s="974"/>
      <c r="VAR59" s="974"/>
      <c r="VAS59" s="974"/>
      <c r="VAT59" s="974"/>
      <c r="VAU59" s="974"/>
      <c r="VAV59" s="974"/>
      <c r="VAW59" s="974"/>
      <c r="VAX59" s="974"/>
      <c r="VAY59" s="974"/>
      <c r="VAZ59" s="974"/>
      <c r="VBA59" s="974"/>
      <c r="VBB59" s="974"/>
      <c r="VBC59" s="974"/>
      <c r="VBD59" s="974"/>
      <c r="VBE59" s="974"/>
      <c r="VBF59" s="974"/>
      <c r="VBG59" s="974"/>
      <c r="VBH59" s="974"/>
      <c r="VBI59" s="974"/>
      <c r="VBJ59" s="974"/>
      <c r="VBK59" s="974"/>
      <c r="VBL59" s="974"/>
      <c r="VBM59" s="974"/>
      <c r="VBN59" s="974"/>
      <c r="VBO59" s="974"/>
      <c r="VBP59" s="974"/>
      <c r="VBQ59" s="974"/>
      <c r="VBR59" s="974"/>
      <c r="VBS59" s="974"/>
      <c r="VBT59" s="974"/>
      <c r="VBU59" s="974"/>
      <c r="VBV59" s="974"/>
      <c r="VBW59" s="974"/>
      <c r="VBX59" s="974"/>
      <c r="VBY59" s="974"/>
      <c r="VBZ59" s="974"/>
      <c r="VCA59" s="974"/>
      <c r="VCB59" s="974"/>
      <c r="VCC59" s="974"/>
      <c r="VCD59" s="974"/>
      <c r="VCE59" s="974"/>
      <c r="VCF59" s="974"/>
      <c r="VCG59" s="974"/>
      <c r="VCH59" s="974"/>
      <c r="VCI59" s="974"/>
      <c r="VCJ59" s="974"/>
      <c r="VCK59" s="974"/>
      <c r="VCL59" s="974"/>
      <c r="VCM59" s="974"/>
      <c r="VCN59" s="974"/>
      <c r="VCO59" s="974"/>
      <c r="VCP59" s="974"/>
      <c r="VCQ59" s="974"/>
      <c r="VCR59" s="974"/>
      <c r="VCS59" s="974"/>
      <c r="VCT59" s="974"/>
      <c r="VCU59" s="974"/>
      <c r="VCV59" s="974"/>
      <c r="VCW59" s="974"/>
      <c r="VCX59" s="974"/>
      <c r="VCY59" s="974"/>
      <c r="VCZ59" s="974"/>
      <c r="VDA59" s="974"/>
      <c r="VDB59" s="974"/>
      <c r="VDC59" s="974"/>
      <c r="VDD59" s="974"/>
      <c r="VDE59" s="974"/>
      <c r="VDF59" s="974"/>
      <c r="VDG59" s="974"/>
      <c r="VDH59" s="974"/>
      <c r="VDI59" s="974"/>
      <c r="VDJ59" s="974"/>
      <c r="VDK59" s="974"/>
      <c r="VDL59" s="974"/>
      <c r="VDM59" s="974"/>
      <c r="VDN59" s="974"/>
      <c r="VDO59" s="974"/>
      <c r="VDP59" s="974"/>
      <c r="VDQ59" s="974"/>
      <c r="VDR59" s="974"/>
      <c r="VDS59" s="974"/>
      <c r="VDT59" s="974"/>
      <c r="VDU59" s="974"/>
      <c r="VDV59" s="974"/>
      <c r="VDW59" s="974"/>
      <c r="VDX59" s="974"/>
      <c r="VDY59" s="974"/>
      <c r="VDZ59" s="974"/>
      <c r="VEA59" s="974"/>
      <c r="VEB59" s="974"/>
      <c r="VEC59" s="974"/>
      <c r="VED59" s="974"/>
      <c r="VEE59" s="974"/>
      <c r="VEF59" s="974"/>
      <c r="VEG59" s="974"/>
      <c r="VEH59" s="974"/>
      <c r="VEI59" s="974"/>
      <c r="VEJ59" s="974"/>
      <c r="VEK59" s="974"/>
      <c r="VEL59" s="974"/>
      <c r="VEM59" s="974"/>
      <c r="VEN59" s="974"/>
      <c r="VEO59" s="974"/>
      <c r="VEP59" s="974"/>
      <c r="VEQ59" s="974"/>
      <c r="VER59" s="974"/>
      <c r="VES59" s="974"/>
      <c r="VET59" s="974"/>
      <c r="VEU59" s="974"/>
      <c r="VEV59" s="974"/>
      <c r="VEW59" s="974"/>
      <c r="VEX59" s="974"/>
      <c r="VEY59" s="974"/>
      <c r="VEZ59" s="974"/>
      <c r="VFA59" s="974"/>
      <c r="VFB59" s="974"/>
      <c r="VFC59" s="974"/>
      <c r="VFD59" s="974"/>
      <c r="VFE59" s="974"/>
      <c r="VFF59" s="974"/>
      <c r="VFG59" s="974"/>
      <c r="VFH59" s="974"/>
      <c r="VFI59" s="974"/>
      <c r="VFJ59" s="974"/>
      <c r="VFK59" s="974"/>
      <c r="VFL59" s="974"/>
      <c r="VFM59" s="974"/>
      <c r="VFN59" s="974"/>
      <c r="VFO59" s="974"/>
      <c r="VFP59" s="974"/>
      <c r="VFQ59" s="974"/>
      <c r="VFR59" s="974"/>
      <c r="VFS59" s="974"/>
      <c r="VFT59" s="974"/>
      <c r="VFU59" s="974"/>
      <c r="VFV59" s="974"/>
      <c r="VFW59" s="974"/>
      <c r="VFX59" s="974"/>
      <c r="VFY59" s="974"/>
      <c r="VFZ59" s="974"/>
      <c r="VGA59" s="974"/>
      <c r="VGB59" s="974"/>
      <c r="VGC59" s="974"/>
      <c r="VGD59" s="974"/>
      <c r="VGE59" s="974"/>
      <c r="VGF59" s="974"/>
      <c r="VGG59" s="974"/>
      <c r="VGH59" s="974"/>
      <c r="VGI59" s="974"/>
      <c r="VGJ59" s="974"/>
      <c r="VGK59" s="974"/>
      <c r="VGL59" s="974"/>
      <c r="VGM59" s="974"/>
      <c r="VGN59" s="974"/>
      <c r="VGO59" s="974"/>
      <c r="VGP59" s="974"/>
      <c r="VGQ59" s="974"/>
      <c r="VGR59" s="974"/>
      <c r="VGS59" s="974"/>
      <c r="VGT59" s="974"/>
      <c r="VGU59" s="974"/>
      <c r="VGV59" s="974"/>
      <c r="VGW59" s="974"/>
      <c r="VGX59" s="974"/>
      <c r="VGY59" s="974"/>
      <c r="VGZ59" s="974"/>
      <c r="VHA59" s="974"/>
      <c r="VHB59" s="974"/>
      <c r="VHC59" s="974"/>
      <c r="VHD59" s="974"/>
      <c r="VHE59" s="974"/>
      <c r="VHF59" s="974"/>
      <c r="VHG59" s="974"/>
      <c r="VHH59" s="974"/>
      <c r="VHI59" s="974"/>
      <c r="VHJ59" s="974"/>
      <c r="VHK59" s="974"/>
      <c r="VHL59" s="974"/>
      <c r="VHM59" s="974"/>
      <c r="VHN59" s="974"/>
      <c r="VHO59" s="974"/>
      <c r="VHP59" s="974"/>
      <c r="VHQ59" s="974"/>
      <c r="VHR59" s="974"/>
      <c r="VHS59" s="974"/>
      <c r="VHT59" s="974"/>
      <c r="VHU59" s="974"/>
      <c r="VHV59" s="974"/>
      <c r="VHW59" s="974"/>
      <c r="VHX59" s="974"/>
      <c r="VHY59" s="974"/>
      <c r="VHZ59" s="974"/>
      <c r="VIA59" s="974"/>
      <c r="VIB59" s="974"/>
      <c r="VIC59" s="974"/>
      <c r="VID59" s="974"/>
      <c r="VIE59" s="974"/>
      <c r="VIF59" s="974"/>
      <c r="VIG59" s="974"/>
      <c r="VIH59" s="974"/>
      <c r="VII59" s="974"/>
      <c r="VIJ59" s="974"/>
      <c r="VIK59" s="974"/>
      <c r="VIL59" s="974"/>
      <c r="VIM59" s="974"/>
      <c r="VIN59" s="974"/>
      <c r="VIO59" s="974"/>
      <c r="VIP59" s="974"/>
      <c r="VIQ59" s="974"/>
      <c r="VIR59" s="974"/>
      <c r="VIS59" s="974"/>
      <c r="VIT59" s="974"/>
      <c r="VIU59" s="974"/>
      <c r="VIV59" s="974"/>
      <c r="VIW59" s="974"/>
      <c r="VIX59" s="974"/>
      <c r="VIY59" s="974"/>
      <c r="VIZ59" s="974"/>
      <c r="VJA59" s="974"/>
      <c r="VJB59" s="974"/>
      <c r="VJC59" s="974"/>
      <c r="VJD59" s="974"/>
      <c r="VJE59" s="974"/>
      <c r="VJF59" s="974"/>
      <c r="VJG59" s="974"/>
      <c r="VJH59" s="974"/>
      <c r="VJI59" s="974"/>
      <c r="VJJ59" s="974"/>
      <c r="VJK59" s="974"/>
      <c r="VJL59" s="974"/>
      <c r="VJM59" s="974"/>
      <c r="VJN59" s="974"/>
      <c r="VJO59" s="974"/>
      <c r="VJP59" s="974"/>
      <c r="VJQ59" s="974"/>
      <c r="VJR59" s="974"/>
      <c r="VJS59" s="974"/>
      <c r="VJT59" s="974"/>
      <c r="VJU59" s="974"/>
      <c r="VJV59" s="974"/>
      <c r="VJW59" s="974"/>
      <c r="VJX59" s="974"/>
      <c r="VJY59" s="974"/>
      <c r="VJZ59" s="974"/>
      <c r="VKA59" s="974"/>
      <c r="VKB59" s="974"/>
      <c r="VKC59" s="974"/>
      <c r="VKD59" s="974"/>
      <c r="VKE59" s="974"/>
      <c r="VKF59" s="974"/>
      <c r="VKG59" s="974"/>
      <c r="VKH59" s="974"/>
      <c r="VKI59" s="974"/>
      <c r="VKJ59" s="974"/>
      <c r="VKK59" s="974"/>
      <c r="VKL59" s="974"/>
      <c r="VKM59" s="974"/>
      <c r="VKN59" s="974"/>
      <c r="VKO59" s="974"/>
      <c r="VKP59" s="974"/>
      <c r="VKQ59" s="974"/>
      <c r="VKR59" s="974"/>
      <c r="VKS59" s="974"/>
      <c r="VKT59" s="974"/>
      <c r="VKU59" s="974"/>
      <c r="VKV59" s="974"/>
      <c r="VKW59" s="974"/>
      <c r="VKX59" s="974"/>
      <c r="VKY59" s="974"/>
      <c r="VKZ59" s="974"/>
      <c r="VLA59" s="974"/>
      <c r="VLB59" s="974"/>
      <c r="VLC59" s="974"/>
      <c r="VLD59" s="974"/>
      <c r="VLE59" s="974"/>
      <c r="VLF59" s="974"/>
      <c r="VLG59" s="974"/>
      <c r="VLH59" s="974"/>
      <c r="VLI59" s="974"/>
      <c r="VLJ59" s="974"/>
      <c r="VLK59" s="974"/>
      <c r="VLL59" s="974"/>
      <c r="VLM59" s="974"/>
      <c r="VLN59" s="974"/>
      <c r="VLO59" s="974"/>
      <c r="VLP59" s="974"/>
      <c r="VLQ59" s="974"/>
      <c r="VLR59" s="974"/>
      <c r="VLS59" s="974"/>
      <c r="VLT59" s="974"/>
      <c r="VLU59" s="974"/>
      <c r="VLV59" s="974"/>
      <c r="VLW59" s="974"/>
      <c r="VLX59" s="974"/>
      <c r="VLY59" s="974"/>
      <c r="VLZ59" s="974"/>
      <c r="VMA59" s="974"/>
      <c r="VMB59" s="974"/>
      <c r="VMC59" s="974"/>
      <c r="VMD59" s="974"/>
      <c r="VME59" s="974"/>
      <c r="VMF59" s="974"/>
      <c r="VMG59" s="974"/>
      <c r="VMH59" s="974"/>
      <c r="VMI59" s="974"/>
      <c r="VMJ59" s="974"/>
      <c r="VMK59" s="974"/>
      <c r="VML59" s="974"/>
      <c r="VMM59" s="974"/>
      <c r="VMN59" s="974"/>
      <c r="VMO59" s="974"/>
      <c r="VMP59" s="974"/>
      <c r="VMQ59" s="974"/>
      <c r="VMR59" s="974"/>
      <c r="VMS59" s="974"/>
      <c r="VMT59" s="974"/>
      <c r="VMU59" s="974"/>
      <c r="VMV59" s="974"/>
      <c r="VMW59" s="974"/>
      <c r="VMX59" s="974"/>
      <c r="VMY59" s="974"/>
      <c r="VMZ59" s="974"/>
      <c r="VNA59" s="974"/>
      <c r="VNB59" s="974"/>
      <c r="VNC59" s="974"/>
      <c r="VND59" s="974"/>
      <c r="VNE59" s="974"/>
      <c r="VNF59" s="974"/>
      <c r="VNG59" s="974"/>
      <c r="VNH59" s="974"/>
      <c r="VNI59" s="974"/>
      <c r="VNJ59" s="974"/>
      <c r="VNK59" s="974"/>
      <c r="VNL59" s="974"/>
      <c r="VNM59" s="974"/>
      <c r="VNN59" s="974"/>
      <c r="VNO59" s="974"/>
      <c r="VNP59" s="974"/>
      <c r="VNQ59" s="974"/>
      <c r="VNR59" s="974"/>
      <c r="VNS59" s="974"/>
      <c r="VNT59" s="974"/>
      <c r="VNU59" s="974"/>
      <c r="VNV59" s="974"/>
      <c r="VNW59" s="974"/>
      <c r="VNX59" s="974"/>
      <c r="VNY59" s="974"/>
      <c r="VNZ59" s="974"/>
      <c r="VOA59" s="974"/>
      <c r="VOB59" s="974"/>
      <c r="VOC59" s="974"/>
      <c r="VOD59" s="974"/>
      <c r="VOE59" s="974"/>
      <c r="VOF59" s="974"/>
      <c r="VOG59" s="974"/>
      <c r="VOH59" s="974"/>
      <c r="VOI59" s="974"/>
      <c r="VOJ59" s="974"/>
      <c r="VOK59" s="974"/>
      <c r="VOL59" s="974"/>
      <c r="VOM59" s="974"/>
      <c r="VON59" s="974"/>
      <c r="VOO59" s="974"/>
      <c r="VOP59" s="974"/>
      <c r="VOQ59" s="974"/>
      <c r="VOR59" s="974"/>
      <c r="VOS59" s="974"/>
      <c r="VOT59" s="974"/>
      <c r="VOU59" s="974"/>
      <c r="VOV59" s="974"/>
      <c r="VOW59" s="974"/>
      <c r="VOX59" s="974"/>
      <c r="VOY59" s="974"/>
      <c r="VOZ59" s="974"/>
      <c r="VPA59" s="974"/>
      <c r="VPB59" s="974"/>
      <c r="VPC59" s="974"/>
      <c r="VPD59" s="974"/>
      <c r="VPE59" s="974"/>
      <c r="VPF59" s="974"/>
      <c r="VPG59" s="974"/>
      <c r="VPH59" s="974"/>
      <c r="VPI59" s="974"/>
      <c r="VPJ59" s="974"/>
      <c r="VPK59" s="974"/>
      <c r="VPL59" s="974"/>
      <c r="VPM59" s="974"/>
      <c r="VPN59" s="974"/>
      <c r="VPO59" s="974"/>
      <c r="VPP59" s="974"/>
      <c r="VPQ59" s="974"/>
      <c r="VPR59" s="974"/>
      <c r="VPS59" s="974"/>
      <c r="VPT59" s="974"/>
      <c r="VPU59" s="974"/>
      <c r="VPV59" s="974"/>
      <c r="VPW59" s="974"/>
      <c r="VPX59" s="974"/>
      <c r="VPY59" s="974"/>
      <c r="VPZ59" s="974"/>
      <c r="VQA59" s="974"/>
      <c r="VQB59" s="974"/>
      <c r="VQC59" s="974"/>
      <c r="VQD59" s="974"/>
      <c r="VQE59" s="974"/>
      <c r="VQF59" s="974"/>
      <c r="VQG59" s="974"/>
      <c r="VQH59" s="974"/>
      <c r="VQI59" s="974"/>
      <c r="VQJ59" s="974"/>
      <c r="VQK59" s="974"/>
      <c r="VQL59" s="974"/>
      <c r="VQM59" s="974"/>
      <c r="VQN59" s="974"/>
      <c r="VQO59" s="974"/>
      <c r="VQP59" s="974"/>
      <c r="VQQ59" s="974"/>
      <c r="VQR59" s="974"/>
      <c r="VQS59" s="974"/>
      <c r="VQT59" s="974"/>
      <c r="VQU59" s="974"/>
      <c r="VQV59" s="974"/>
      <c r="VQW59" s="974"/>
      <c r="VQX59" s="974"/>
      <c r="VQY59" s="974"/>
      <c r="VQZ59" s="974"/>
      <c r="VRA59" s="974"/>
      <c r="VRB59" s="974"/>
      <c r="VRC59" s="974"/>
      <c r="VRD59" s="974"/>
      <c r="VRE59" s="974"/>
      <c r="VRF59" s="974"/>
      <c r="VRG59" s="974"/>
      <c r="VRH59" s="974"/>
      <c r="VRI59" s="974"/>
      <c r="VRJ59" s="974"/>
      <c r="VRK59" s="974"/>
      <c r="VRL59" s="974"/>
      <c r="VRM59" s="974"/>
      <c r="VRN59" s="974"/>
      <c r="VRO59" s="974"/>
      <c r="VRP59" s="974"/>
      <c r="VRQ59" s="974"/>
      <c r="VRR59" s="974"/>
      <c r="VRS59" s="974"/>
      <c r="VRT59" s="974"/>
      <c r="VRU59" s="974"/>
      <c r="VRV59" s="974"/>
      <c r="VRW59" s="974"/>
      <c r="VRX59" s="974"/>
      <c r="VRY59" s="974"/>
      <c r="VRZ59" s="974"/>
      <c r="VSA59" s="974"/>
      <c r="VSB59" s="974"/>
      <c r="VSC59" s="974"/>
      <c r="VSD59" s="974"/>
      <c r="VSE59" s="974"/>
      <c r="VSF59" s="974"/>
      <c r="VSG59" s="974"/>
      <c r="VSH59" s="974"/>
      <c r="VSI59" s="974"/>
      <c r="VSJ59" s="974"/>
      <c r="VSK59" s="974"/>
      <c r="VSL59" s="974"/>
      <c r="VSM59" s="974"/>
      <c r="VSN59" s="974"/>
      <c r="VSO59" s="974"/>
      <c r="VSP59" s="974"/>
      <c r="VSQ59" s="974"/>
      <c r="VSR59" s="974"/>
      <c r="VSS59" s="974"/>
      <c r="VST59" s="974"/>
      <c r="VSU59" s="974"/>
      <c r="VSV59" s="974"/>
      <c r="VSW59" s="974"/>
      <c r="VSX59" s="974"/>
      <c r="VSY59" s="974"/>
      <c r="VSZ59" s="974"/>
      <c r="VTA59" s="974"/>
      <c r="VTB59" s="974"/>
      <c r="VTC59" s="974"/>
      <c r="VTD59" s="974"/>
      <c r="VTE59" s="974"/>
      <c r="VTF59" s="974"/>
      <c r="VTG59" s="974"/>
      <c r="VTH59" s="974"/>
      <c r="VTI59" s="974"/>
      <c r="VTJ59" s="974"/>
      <c r="VTK59" s="974"/>
      <c r="VTL59" s="974"/>
      <c r="VTM59" s="974"/>
      <c r="VTN59" s="974"/>
      <c r="VTO59" s="974"/>
      <c r="VTP59" s="974"/>
      <c r="VTQ59" s="974"/>
      <c r="VTR59" s="974"/>
      <c r="VTS59" s="974"/>
      <c r="VTT59" s="974"/>
      <c r="VTU59" s="974"/>
      <c r="VTV59" s="974"/>
      <c r="VTW59" s="974"/>
      <c r="VTX59" s="974"/>
      <c r="VTY59" s="974"/>
      <c r="VTZ59" s="974"/>
      <c r="VUA59" s="974"/>
      <c r="VUB59" s="974"/>
      <c r="VUC59" s="974"/>
      <c r="VUD59" s="974"/>
      <c r="VUE59" s="974"/>
      <c r="VUF59" s="974"/>
      <c r="VUG59" s="974"/>
      <c r="VUH59" s="974"/>
      <c r="VUI59" s="974"/>
      <c r="VUJ59" s="974"/>
      <c r="VUK59" s="974"/>
      <c r="VUL59" s="974"/>
      <c r="VUM59" s="974"/>
      <c r="VUN59" s="974"/>
      <c r="VUO59" s="974"/>
      <c r="VUP59" s="974"/>
      <c r="VUQ59" s="974"/>
      <c r="VUR59" s="974"/>
      <c r="VUS59" s="974"/>
      <c r="VUT59" s="974"/>
      <c r="VUU59" s="974"/>
      <c r="VUV59" s="974"/>
      <c r="VUW59" s="974"/>
      <c r="VUX59" s="974"/>
      <c r="VUY59" s="974"/>
      <c r="VUZ59" s="974"/>
      <c r="VVA59" s="974"/>
      <c r="VVB59" s="974"/>
      <c r="VVC59" s="974"/>
      <c r="VVD59" s="974"/>
      <c r="VVE59" s="974"/>
      <c r="VVF59" s="974"/>
      <c r="VVG59" s="974"/>
      <c r="VVH59" s="974"/>
      <c r="VVI59" s="974"/>
      <c r="VVJ59" s="974"/>
      <c r="VVK59" s="974"/>
      <c r="VVL59" s="974"/>
      <c r="VVM59" s="974"/>
      <c r="VVN59" s="974"/>
      <c r="VVO59" s="974"/>
      <c r="VVP59" s="974"/>
      <c r="VVQ59" s="974"/>
      <c r="VVR59" s="974"/>
      <c r="VVS59" s="974"/>
      <c r="VVT59" s="974"/>
      <c r="VVU59" s="974"/>
      <c r="VVV59" s="974"/>
      <c r="VVW59" s="974"/>
      <c r="VVX59" s="974"/>
      <c r="VVY59" s="974"/>
      <c r="VVZ59" s="974"/>
      <c r="VWA59" s="974"/>
      <c r="VWB59" s="974"/>
      <c r="VWC59" s="974"/>
      <c r="VWD59" s="974"/>
      <c r="VWE59" s="974"/>
      <c r="VWF59" s="974"/>
      <c r="VWG59" s="974"/>
      <c r="VWH59" s="974"/>
      <c r="VWI59" s="974"/>
      <c r="VWJ59" s="974"/>
      <c r="VWK59" s="974"/>
      <c r="VWL59" s="974"/>
      <c r="VWM59" s="974"/>
      <c r="VWN59" s="974"/>
      <c r="VWO59" s="974"/>
      <c r="VWP59" s="974"/>
      <c r="VWQ59" s="974"/>
      <c r="VWR59" s="974"/>
      <c r="VWS59" s="974"/>
      <c r="VWT59" s="974"/>
      <c r="VWU59" s="974"/>
      <c r="VWV59" s="974"/>
      <c r="VWW59" s="974"/>
      <c r="VWX59" s="974"/>
      <c r="VWY59" s="974"/>
      <c r="VWZ59" s="974"/>
      <c r="VXA59" s="974"/>
      <c r="VXB59" s="974"/>
      <c r="VXC59" s="974"/>
      <c r="VXD59" s="974"/>
      <c r="VXE59" s="974"/>
      <c r="VXF59" s="974"/>
      <c r="VXG59" s="974"/>
      <c r="VXH59" s="974"/>
      <c r="VXI59" s="974"/>
      <c r="VXJ59" s="974"/>
      <c r="VXK59" s="974"/>
      <c r="VXL59" s="974"/>
      <c r="VXM59" s="974"/>
      <c r="VXN59" s="974"/>
      <c r="VXO59" s="974"/>
      <c r="VXP59" s="974"/>
      <c r="VXQ59" s="974"/>
      <c r="VXR59" s="974"/>
      <c r="VXS59" s="974"/>
      <c r="VXT59" s="974"/>
      <c r="VXU59" s="974"/>
      <c r="VXV59" s="974"/>
      <c r="VXW59" s="974"/>
      <c r="VXX59" s="974"/>
      <c r="VXY59" s="974"/>
      <c r="VXZ59" s="974"/>
      <c r="VYA59" s="974"/>
      <c r="VYB59" s="974"/>
      <c r="VYC59" s="974"/>
      <c r="VYD59" s="974"/>
      <c r="VYE59" s="974"/>
      <c r="VYF59" s="974"/>
      <c r="VYG59" s="974"/>
      <c r="VYH59" s="974"/>
      <c r="VYI59" s="974"/>
      <c r="VYJ59" s="974"/>
      <c r="VYK59" s="974"/>
      <c r="VYL59" s="974"/>
      <c r="VYM59" s="974"/>
      <c r="VYN59" s="974"/>
      <c r="VYO59" s="974"/>
      <c r="VYP59" s="974"/>
      <c r="VYQ59" s="974"/>
      <c r="VYR59" s="974"/>
      <c r="VYS59" s="974"/>
      <c r="VYT59" s="974"/>
      <c r="VYU59" s="974"/>
      <c r="VYV59" s="974"/>
      <c r="VYW59" s="974"/>
      <c r="VYX59" s="974"/>
      <c r="VYY59" s="974"/>
      <c r="VYZ59" s="974"/>
      <c r="VZA59" s="974"/>
      <c r="VZB59" s="974"/>
      <c r="VZC59" s="974"/>
      <c r="VZD59" s="974"/>
      <c r="VZE59" s="974"/>
      <c r="VZF59" s="974"/>
      <c r="VZG59" s="974"/>
      <c r="VZH59" s="974"/>
      <c r="VZI59" s="974"/>
      <c r="VZJ59" s="974"/>
      <c r="VZK59" s="974"/>
      <c r="VZL59" s="974"/>
      <c r="VZM59" s="974"/>
      <c r="VZN59" s="974"/>
      <c r="VZO59" s="974"/>
      <c r="VZP59" s="974"/>
      <c r="VZQ59" s="974"/>
      <c r="VZR59" s="974"/>
      <c r="VZS59" s="974"/>
      <c r="VZT59" s="974"/>
      <c r="VZU59" s="974"/>
      <c r="VZV59" s="974"/>
      <c r="VZW59" s="974"/>
      <c r="VZX59" s="974"/>
      <c r="VZY59" s="974"/>
      <c r="VZZ59" s="974"/>
      <c r="WAA59" s="974"/>
      <c r="WAB59" s="974"/>
      <c r="WAC59" s="974"/>
      <c r="WAD59" s="974"/>
      <c r="WAE59" s="974"/>
      <c r="WAF59" s="974"/>
      <c r="WAG59" s="974"/>
      <c r="WAH59" s="974"/>
      <c r="WAI59" s="974"/>
      <c r="WAJ59" s="974"/>
      <c r="WAK59" s="974"/>
      <c r="WAL59" s="974"/>
      <c r="WAM59" s="974"/>
      <c r="WAN59" s="974"/>
      <c r="WAO59" s="974"/>
      <c r="WAP59" s="974"/>
      <c r="WAQ59" s="974"/>
      <c r="WAR59" s="974"/>
      <c r="WAS59" s="974"/>
      <c r="WAT59" s="974"/>
      <c r="WAU59" s="974"/>
      <c r="WAV59" s="974"/>
      <c r="WAW59" s="974"/>
      <c r="WAX59" s="974"/>
      <c r="WAY59" s="974"/>
      <c r="WAZ59" s="974"/>
      <c r="WBA59" s="974"/>
      <c r="WBB59" s="974"/>
      <c r="WBC59" s="974"/>
      <c r="WBD59" s="974"/>
      <c r="WBE59" s="974"/>
      <c r="WBF59" s="974"/>
      <c r="WBG59" s="974"/>
      <c r="WBH59" s="974"/>
      <c r="WBI59" s="974"/>
      <c r="WBJ59" s="974"/>
      <c r="WBK59" s="974"/>
      <c r="WBL59" s="974"/>
      <c r="WBM59" s="974"/>
      <c r="WBN59" s="974"/>
      <c r="WBO59" s="974"/>
      <c r="WBP59" s="974"/>
      <c r="WBQ59" s="974"/>
      <c r="WBR59" s="974"/>
      <c r="WBS59" s="974"/>
      <c r="WBT59" s="974"/>
      <c r="WBU59" s="974"/>
      <c r="WBV59" s="974"/>
      <c r="WBW59" s="974"/>
      <c r="WBX59" s="974"/>
      <c r="WBY59" s="974"/>
      <c r="WBZ59" s="974"/>
      <c r="WCA59" s="974"/>
      <c r="WCB59" s="974"/>
      <c r="WCC59" s="974"/>
      <c r="WCD59" s="974"/>
      <c r="WCE59" s="974"/>
      <c r="WCF59" s="974"/>
      <c r="WCG59" s="974"/>
      <c r="WCH59" s="974"/>
      <c r="WCI59" s="974"/>
      <c r="WCJ59" s="974"/>
      <c r="WCK59" s="974"/>
      <c r="WCL59" s="974"/>
      <c r="WCM59" s="974"/>
      <c r="WCN59" s="974"/>
      <c r="WCO59" s="974"/>
      <c r="WCP59" s="974"/>
      <c r="WCQ59" s="974"/>
      <c r="WCR59" s="974"/>
      <c r="WCS59" s="974"/>
      <c r="WCT59" s="974"/>
      <c r="WCU59" s="974"/>
      <c r="WCV59" s="974"/>
      <c r="WCW59" s="974"/>
      <c r="WCX59" s="974"/>
      <c r="WCY59" s="974"/>
      <c r="WCZ59" s="974"/>
      <c r="WDA59" s="974"/>
      <c r="WDB59" s="974"/>
      <c r="WDC59" s="974"/>
      <c r="WDD59" s="974"/>
      <c r="WDE59" s="974"/>
      <c r="WDF59" s="974"/>
      <c r="WDG59" s="974"/>
      <c r="WDH59" s="974"/>
      <c r="WDI59" s="974"/>
      <c r="WDJ59" s="974"/>
      <c r="WDK59" s="974"/>
      <c r="WDL59" s="974"/>
      <c r="WDM59" s="974"/>
      <c r="WDN59" s="974"/>
      <c r="WDO59" s="974"/>
      <c r="WDP59" s="974"/>
      <c r="WDQ59" s="974"/>
      <c r="WDR59" s="974"/>
      <c r="WDS59" s="974"/>
      <c r="WDT59" s="974"/>
      <c r="WDU59" s="974"/>
      <c r="WDV59" s="974"/>
      <c r="WDW59" s="974"/>
      <c r="WDX59" s="974"/>
      <c r="WDY59" s="974"/>
      <c r="WDZ59" s="974"/>
      <c r="WEA59" s="974"/>
      <c r="WEB59" s="974"/>
      <c r="WEC59" s="974"/>
      <c r="WED59" s="974"/>
      <c r="WEE59" s="974"/>
      <c r="WEF59" s="974"/>
      <c r="WEG59" s="974"/>
      <c r="WEH59" s="974"/>
      <c r="WEI59" s="974"/>
      <c r="WEJ59" s="974"/>
      <c r="WEK59" s="974"/>
      <c r="WEL59" s="974"/>
      <c r="WEM59" s="974"/>
      <c r="WEN59" s="974"/>
      <c r="WEO59" s="974"/>
      <c r="WEP59" s="974"/>
      <c r="WEQ59" s="974"/>
      <c r="WER59" s="974"/>
      <c r="WES59" s="974"/>
      <c r="WET59" s="974"/>
      <c r="WEU59" s="974"/>
      <c r="WEV59" s="974"/>
      <c r="WEW59" s="974"/>
      <c r="WEX59" s="974"/>
      <c r="WEY59" s="974"/>
      <c r="WEZ59" s="974"/>
      <c r="WFA59" s="974"/>
      <c r="WFB59" s="974"/>
      <c r="WFC59" s="974"/>
      <c r="WFD59" s="974"/>
      <c r="WFE59" s="974"/>
      <c r="WFF59" s="974"/>
      <c r="WFG59" s="974"/>
      <c r="WFH59" s="974"/>
      <c r="WFI59" s="974"/>
      <c r="WFJ59" s="974"/>
      <c r="WFK59" s="974"/>
      <c r="WFL59" s="974"/>
      <c r="WFM59" s="974"/>
      <c r="WFN59" s="974"/>
      <c r="WFO59" s="974"/>
      <c r="WFP59" s="974"/>
      <c r="WFQ59" s="974"/>
      <c r="WFR59" s="974"/>
      <c r="WFS59" s="974"/>
      <c r="WFT59" s="974"/>
      <c r="WFU59" s="974"/>
      <c r="WFV59" s="974"/>
      <c r="WFW59" s="974"/>
      <c r="WFX59" s="974"/>
      <c r="WFY59" s="974"/>
      <c r="WFZ59" s="974"/>
      <c r="WGA59" s="974"/>
      <c r="WGB59" s="974"/>
      <c r="WGC59" s="974"/>
      <c r="WGD59" s="974"/>
      <c r="WGE59" s="974"/>
      <c r="WGF59" s="974"/>
      <c r="WGG59" s="974"/>
      <c r="WGH59" s="974"/>
      <c r="WGI59" s="974"/>
      <c r="WGJ59" s="974"/>
      <c r="WGK59" s="974"/>
      <c r="WGL59" s="974"/>
      <c r="WGM59" s="974"/>
      <c r="WGN59" s="974"/>
      <c r="WGO59" s="974"/>
      <c r="WGP59" s="974"/>
      <c r="WGQ59" s="974"/>
      <c r="WGR59" s="974"/>
      <c r="WGS59" s="974"/>
      <c r="WGT59" s="974"/>
      <c r="WGU59" s="974"/>
      <c r="WGV59" s="974"/>
      <c r="WGW59" s="974"/>
      <c r="WGX59" s="974"/>
      <c r="WGY59" s="974"/>
      <c r="WGZ59" s="974"/>
      <c r="WHA59" s="974"/>
      <c r="WHB59" s="974"/>
      <c r="WHC59" s="974"/>
      <c r="WHD59" s="974"/>
      <c r="WHE59" s="974"/>
      <c r="WHF59" s="974"/>
      <c r="WHG59" s="974"/>
      <c r="WHH59" s="974"/>
      <c r="WHI59" s="974"/>
      <c r="WHJ59" s="974"/>
      <c r="WHK59" s="974"/>
      <c r="WHL59" s="974"/>
      <c r="WHM59" s="974"/>
      <c r="WHN59" s="974"/>
      <c r="WHO59" s="974"/>
      <c r="WHP59" s="974"/>
      <c r="WHQ59" s="974"/>
      <c r="WHR59" s="974"/>
      <c r="WHS59" s="974"/>
      <c r="WHT59" s="974"/>
      <c r="WHU59" s="974"/>
      <c r="WHV59" s="974"/>
      <c r="WHW59" s="974"/>
      <c r="WHX59" s="974"/>
      <c r="WHY59" s="974"/>
      <c r="WHZ59" s="974"/>
      <c r="WIA59" s="974"/>
      <c r="WIB59" s="974"/>
      <c r="WIC59" s="974"/>
      <c r="WID59" s="974"/>
      <c r="WIE59" s="974"/>
      <c r="WIF59" s="974"/>
      <c r="WIG59" s="974"/>
      <c r="WIH59" s="974"/>
      <c r="WII59" s="974"/>
      <c r="WIJ59" s="974"/>
      <c r="WIK59" s="974"/>
      <c r="WIL59" s="974"/>
      <c r="WIM59" s="974"/>
      <c r="WIN59" s="974"/>
      <c r="WIO59" s="974"/>
      <c r="WIP59" s="974"/>
      <c r="WIQ59" s="974"/>
      <c r="WIR59" s="974"/>
      <c r="WIS59" s="974"/>
      <c r="WIT59" s="974"/>
      <c r="WIU59" s="974"/>
      <c r="WIV59" s="974"/>
      <c r="WIW59" s="974"/>
      <c r="WIX59" s="974"/>
      <c r="WIY59" s="974"/>
      <c r="WIZ59" s="974"/>
      <c r="WJA59" s="974"/>
      <c r="WJB59" s="974"/>
      <c r="WJC59" s="974"/>
      <c r="WJD59" s="974"/>
      <c r="WJE59" s="974"/>
      <c r="WJF59" s="974"/>
      <c r="WJG59" s="974"/>
      <c r="WJH59" s="974"/>
      <c r="WJI59" s="974"/>
      <c r="WJJ59" s="974"/>
      <c r="WJK59" s="974"/>
      <c r="WJL59" s="974"/>
      <c r="WJM59" s="974"/>
      <c r="WJN59" s="974"/>
      <c r="WJO59" s="974"/>
      <c r="WJP59" s="974"/>
      <c r="WJQ59" s="974"/>
      <c r="WJR59" s="974"/>
      <c r="WJS59" s="974"/>
      <c r="WJT59" s="974"/>
      <c r="WJU59" s="974"/>
      <c r="WJV59" s="974"/>
      <c r="WJW59" s="974"/>
      <c r="WJX59" s="974"/>
      <c r="WJY59" s="974"/>
      <c r="WJZ59" s="974"/>
      <c r="WKA59" s="974"/>
      <c r="WKB59" s="974"/>
      <c r="WKC59" s="974"/>
      <c r="WKD59" s="974"/>
      <c r="WKE59" s="974"/>
      <c r="WKF59" s="974"/>
      <c r="WKG59" s="974"/>
      <c r="WKH59" s="974"/>
      <c r="WKI59" s="974"/>
      <c r="WKJ59" s="974"/>
      <c r="WKK59" s="974"/>
      <c r="WKL59" s="974"/>
      <c r="WKM59" s="974"/>
      <c r="WKN59" s="974"/>
      <c r="WKO59" s="974"/>
      <c r="WKP59" s="974"/>
      <c r="WKQ59" s="974"/>
      <c r="WKR59" s="974"/>
      <c r="WKS59" s="974"/>
      <c r="WKT59" s="974"/>
      <c r="WKU59" s="974"/>
      <c r="WKV59" s="974"/>
      <c r="WKW59" s="974"/>
      <c r="WKX59" s="974"/>
      <c r="WKY59" s="974"/>
      <c r="WKZ59" s="974"/>
      <c r="WLA59" s="974"/>
      <c r="WLB59" s="974"/>
      <c r="WLC59" s="974"/>
      <c r="WLD59" s="974"/>
      <c r="WLE59" s="974"/>
      <c r="WLF59" s="974"/>
      <c r="WLG59" s="974"/>
      <c r="WLH59" s="974"/>
      <c r="WLI59" s="974"/>
      <c r="WLJ59" s="974"/>
      <c r="WLK59" s="974"/>
      <c r="WLL59" s="974"/>
      <c r="WLM59" s="974"/>
      <c r="WLN59" s="974"/>
      <c r="WLO59" s="974"/>
      <c r="WLP59" s="974"/>
      <c r="WLQ59" s="974"/>
      <c r="WLR59" s="974"/>
      <c r="WLS59" s="974"/>
      <c r="WLT59" s="974"/>
      <c r="WLU59" s="974"/>
      <c r="WLV59" s="974"/>
      <c r="WLW59" s="974"/>
      <c r="WLX59" s="974"/>
      <c r="WLY59" s="974"/>
      <c r="WLZ59" s="974"/>
      <c r="WMA59" s="974"/>
      <c r="WMB59" s="974"/>
      <c r="WMC59" s="974"/>
      <c r="WMD59" s="974"/>
      <c r="WME59" s="974"/>
      <c r="WMF59" s="974"/>
      <c r="WMG59" s="974"/>
      <c r="WMH59" s="974"/>
      <c r="WMI59" s="974"/>
      <c r="WMJ59" s="974"/>
      <c r="WMK59" s="974"/>
      <c r="WML59" s="974"/>
      <c r="WMM59" s="974"/>
      <c r="WMN59" s="974"/>
      <c r="WMO59" s="974"/>
      <c r="WMP59" s="974"/>
      <c r="WMQ59" s="974"/>
      <c r="WMR59" s="974"/>
      <c r="WMS59" s="974"/>
      <c r="WMT59" s="974"/>
      <c r="WMU59" s="974"/>
      <c r="WMV59" s="974"/>
      <c r="WMW59" s="974"/>
      <c r="WMX59" s="974"/>
      <c r="WMY59" s="974"/>
      <c r="WMZ59" s="974"/>
      <c r="WNA59" s="974"/>
      <c r="WNB59" s="974"/>
      <c r="WNC59" s="974"/>
      <c r="WND59" s="974"/>
      <c r="WNE59" s="974"/>
      <c r="WNF59" s="974"/>
      <c r="WNG59" s="974"/>
      <c r="WNH59" s="974"/>
      <c r="WNI59" s="974"/>
      <c r="WNJ59" s="974"/>
      <c r="WNK59" s="974"/>
      <c r="WNL59" s="974"/>
      <c r="WNM59" s="974"/>
      <c r="WNN59" s="974"/>
      <c r="WNO59" s="974"/>
      <c r="WNP59" s="974"/>
      <c r="WNQ59" s="974"/>
      <c r="WNR59" s="974"/>
      <c r="WNS59" s="974"/>
      <c r="WNT59" s="974"/>
      <c r="WNU59" s="974"/>
      <c r="WNV59" s="974"/>
      <c r="WNW59" s="974"/>
      <c r="WNX59" s="974"/>
      <c r="WNY59" s="974"/>
      <c r="WNZ59" s="974"/>
      <c r="WOA59" s="974"/>
      <c r="WOB59" s="974"/>
      <c r="WOC59" s="974"/>
      <c r="WOD59" s="974"/>
      <c r="WOE59" s="974"/>
      <c r="WOF59" s="974"/>
      <c r="WOG59" s="974"/>
      <c r="WOH59" s="974"/>
      <c r="WOI59" s="974"/>
      <c r="WOJ59" s="974"/>
      <c r="WOK59" s="974"/>
      <c r="WOL59" s="974"/>
      <c r="WOM59" s="974"/>
      <c r="WON59" s="974"/>
      <c r="WOO59" s="974"/>
      <c r="WOP59" s="974"/>
      <c r="WOQ59" s="974"/>
      <c r="WOR59" s="974"/>
      <c r="WOS59" s="974"/>
      <c r="WOT59" s="974"/>
      <c r="WOU59" s="974"/>
      <c r="WOV59" s="974"/>
      <c r="WOW59" s="974"/>
      <c r="WOX59" s="974"/>
      <c r="WOY59" s="974"/>
      <c r="WOZ59" s="974"/>
      <c r="WPA59" s="974"/>
      <c r="WPB59" s="974"/>
      <c r="WPC59" s="974"/>
      <c r="WPD59" s="974"/>
      <c r="WPE59" s="974"/>
      <c r="WPF59" s="974"/>
      <c r="WPG59" s="974"/>
      <c r="WPH59" s="974"/>
      <c r="WPI59" s="974"/>
      <c r="WPJ59" s="974"/>
      <c r="WPK59" s="974"/>
      <c r="WPL59" s="974"/>
      <c r="WPM59" s="974"/>
      <c r="WPN59" s="974"/>
      <c r="WPO59" s="974"/>
      <c r="WPP59" s="974"/>
      <c r="WPQ59" s="974"/>
      <c r="WPR59" s="974"/>
      <c r="WPS59" s="974"/>
      <c r="WPT59" s="974"/>
      <c r="WPU59" s="974"/>
      <c r="WPV59" s="974"/>
      <c r="WPW59" s="974"/>
      <c r="WPX59" s="974"/>
      <c r="WPY59" s="974"/>
      <c r="WPZ59" s="974"/>
      <c r="WQA59" s="974"/>
      <c r="WQB59" s="974"/>
      <c r="WQC59" s="974"/>
      <c r="WQD59" s="974"/>
      <c r="WQE59" s="974"/>
      <c r="WQF59" s="974"/>
      <c r="WQG59" s="974"/>
      <c r="WQH59" s="974"/>
      <c r="WQI59" s="974"/>
      <c r="WQJ59" s="974"/>
      <c r="WQK59" s="974"/>
      <c r="WQL59" s="974"/>
      <c r="WQM59" s="974"/>
      <c r="WQN59" s="974"/>
      <c r="WQO59" s="974"/>
      <c r="WQP59" s="974"/>
      <c r="WQQ59" s="974"/>
      <c r="WQR59" s="974"/>
      <c r="WQS59" s="974"/>
      <c r="WQT59" s="974"/>
      <c r="WQU59" s="974"/>
      <c r="WQV59" s="974"/>
      <c r="WQW59" s="974"/>
      <c r="WQX59" s="974"/>
      <c r="WQY59" s="974"/>
      <c r="WQZ59" s="974"/>
      <c r="WRA59" s="974"/>
      <c r="WRB59" s="974"/>
      <c r="WRC59" s="974"/>
      <c r="WRD59" s="974"/>
      <c r="WRE59" s="974"/>
      <c r="WRF59" s="974"/>
      <c r="WRG59" s="974"/>
      <c r="WRH59" s="974"/>
      <c r="WRI59" s="974"/>
      <c r="WRJ59" s="974"/>
      <c r="WRK59" s="974"/>
      <c r="WRL59" s="974"/>
      <c r="WRM59" s="974"/>
      <c r="WRN59" s="974"/>
      <c r="WRO59" s="974"/>
      <c r="WRP59" s="974"/>
      <c r="WRQ59" s="974"/>
      <c r="WRR59" s="974"/>
      <c r="WRS59" s="974"/>
      <c r="WRT59" s="974"/>
      <c r="WRU59" s="974"/>
      <c r="WRV59" s="974"/>
      <c r="WRW59" s="974"/>
      <c r="WRX59" s="974"/>
      <c r="WRY59" s="974"/>
      <c r="WRZ59" s="974"/>
      <c r="WSA59" s="974"/>
      <c r="WSB59" s="974"/>
      <c r="WSC59" s="974"/>
      <c r="WSD59" s="974"/>
      <c r="WSE59" s="974"/>
      <c r="WSF59" s="974"/>
      <c r="WSG59" s="974"/>
      <c r="WSH59" s="974"/>
      <c r="WSI59" s="974"/>
      <c r="WSJ59" s="974"/>
      <c r="WSK59" s="974"/>
      <c r="WSL59" s="974"/>
      <c r="WSM59" s="974"/>
      <c r="WSN59" s="974"/>
      <c r="WSO59" s="974"/>
      <c r="WSP59" s="974"/>
      <c r="WSQ59" s="974"/>
      <c r="WSR59" s="974"/>
      <c r="WSS59" s="974"/>
      <c r="WST59" s="974"/>
      <c r="WSU59" s="974"/>
      <c r="WSV59" s="974"/>
      <c r="WSW59" s="974"/>
      <c r="WSX59" s="974"/>
      <c r="WSY59" s="974"/>
      <c r="WSZ59" s="974"/>
      <c r="WTA59" s="974"/>
      <c r="WTB59" s="974"/>
      <c r="WTC59" s="974"/>
      <c r="WTD59" s="974"/>
      <c r="WTE59" s="974"/>
      <c r="WTF59" s="974"/>
      <c r="WTG59" s="974"/>
      <c r="WTH59" s="974"/>
      <c r="WTI59" s="974"/>
      <c r="WTJ59" s="974"/>
      <c r="WTK59" s="974"/>
      <c r="WTL59" s="974"/>
      <c r="WTM59" s="974"/>
      <c r="WTN59" s="974"/>
      <c r="WTO59" s="974"/>
      <c r="WTP59" s="974"/>
      <c r="WTQ59" s="974"/>
      <c r="WTR59" s="974"/>
      <c r="WTS59" s="974"/>
      <c r="WTT59" s="974"/>
      <c r="WTU59" s="974"/>
      <c r="WTV59" s="974"/>
      <c r="WTW59" s="974"/>
      <c r="WTX59" s="974"/>
      <c r="WTY59" s="974"/>
      <c r="WTZ59" s="974"/>
      <c r="WUA59" s="974"/>
      <c r="WUB59" s="974"/>
      <c r="WUC59" s="974"/>
      <c r="WUD59" s="974"/>
      <c r="WUE59" s="974"/>
      <c r="WUF59" s="974"/>
      <c r="WUG59" s="974"/>
      <c r="WUH59" s="974"/>
      <c r="WUI59" s="974"/>
      <c r="WUJ59" s="974"/>
      <c r="WUK59" s="974"/>
      <c r="WUL59" s="974"/>
      <c r="WUM59" s="974"/>
      <c r="WUN59" s="974"/>
      <c r="WUO59" s="974"/>
      <c r="WUP59" s="974"/>
      <c r="WUQ59" s="974"/>
      <c r="WUR59" s="974"/>
      <c r="WUS59" s="974"/>
      <c r="WUT59" s="974"/>
      <c r="WUU59" s="974"/>
      <c r="WUV59" s="974"/>
      <c r="WUW59" s="974"/>
      <c r="WUX59" s="974"/>
      <c r="WUY59" s="974"/>
      <c r="WUZ59" s="974"/>
      <c r="WVA59" s="974"/>
      <c r="WVB59" s="974"/>
      <c r="WVC59" s="974"/>
      <c r="WVD59" s="974"/>
      <c r="WVE59" s="974"/>
      <c r="WVF59" s="974"/>
      <c r="WVG59" s="974"/>
      <c r="WVH59" s="974"/>
      <c r="WVI59" s="974"/>
      <c r="WVJ59" s="974"/>
      <c r="WVK59" s="974"/>
      <c r="WVL59" s="974"/>
      <c r="WVM59" s="974"/>
      <c r="WVN59" s="974"/>
      <c r="WVO59" s="974"/>
      <c r="WVP59" s="974"/>
      <c r="WVQ59" s="974"/>
      <c r="WVR59" s="974"/>
      <c r="WVS59" s="974"/>
      <c r="WVT59" s="974"/>
      <c r="WVU59" s="974"/>
      <c r="WVV59" s="974"/>
      <c r="WVW59" s="974"/>
      <c r="WVX59" s="974"/>
      <c r="WVY59" s="974"/>
      <c r="WVZ59" s="974"/>
      <c r="WWA59" s="974"/>
      <c r="WWB59" s="974"/>
      <c r="WWC59" s="974"/>
      <c r="WWD59" s="974"/>
      <c r="WWE59" s="974"/>
      <c r="WWF59" s="974"/>
      <c r="WWG59" s="974"/>
      <c r="WWH59" s="974"/>
      <c r="WWI59" s="974"/>
      <c r="WWJ59" s="974"/>
      <c r="WWK59" s="974"/>
      <c r="WWL59" s="974"/>
      <c r="WWM59" s="974"/>
      <c r="WWN59" s="974"/>
      <c r="WWO59" s="974"/>
      <c r="WWP59" s="974"/>
      <c r="WWQ59" s="974"/>
      <c r="WWR59" s="974"/>
      <c r="WWS59" s="974"/>
      <c r="WWT59" s="974"/>
      <c r="WWU59" s="974"/>
      <c r="WWV59" s="974"/>
      <c r="WWW59" s="974"/>
      <c r="WWX59" s="974"/>
      <c r="WWY59" s="974"/>
      <c r="WWZ59" s="974"/>
      <c r="WXA59" s="974"/>
      <c r="WXB59" s="974"/>
      <c r="WXC59" s="974"/>
      <c r="WXD59" s="974"/>
      <c r="WXE59" s="974"/>
      <c r="WXF59" s="974"/>
      <c r="WXG59" s="974"/>
      <c r="WXH59" s="974"/>
      <c r="WXI59" s="974"/>
      <c r="WXJ59" s="974"/>
      <c r="WXK59" s="974"/>
      <c r="WXL59" s="974"/>
      <c r="WXM59" s="974"/>
      <c r="WXN59" s="974"/>
      <c r="WXO59" s="974"/>
      <c r="WXP59" s="974"/>
      <c r="WXQ59" s="974"/>
      <c r="WXR59" s="974"/>
      <c r="WXS59" s="974"/>
      <c r="WXT59" s="974"/>
      <c r="WXU59" s="974"/>
      <c r="WXV59" s="974"/>
      <c r="WXW59" s="974"/>
      <c r="WXX59" s="974"/>
      <c r="WXY59" s="974"/>
      <c r="WXZ59" s="974"/>
      <c r="WYA59" s="974"/>
      <c r="WYB59" s="974"/>
      <c r="WYC59" s="974"/>
      <c r="WYD59" s="974"/>
      <c r="WYE59" s="974"/>
      <c r="WYF59" s="974"/>
      <c r="WYG59" s="974"/>
      <c r="WYH59" s="974"/>
      <c r="WYI59" s="974"/>
      <c r="WYJ59" s="974"/>
      <c r="WYK59" s="974"/>
      <c r="WYL59" s="974"/>
      <c r="WYM59" s="974"/>
      <c r="WYN59" s="974"/>
      <c r="WYO59" s="974"/>
      <c r="WYP59" s="974"/>
      <c r="WYQ59" s="974"/>
      <c r="WYR59" s="974"/>
      <c r="WYS59" s="974"/>
      <c r="WYT59" s="974"/>
      <c r="WYU59" s="974"/>
      <c r="WYV59" s="974"/>
      <c r="WYW59" s="974"/>
      <c r="WYX59" s="974"/>
      <c r="WYY59" s="974"/>
      <c r="WYZ59" s="974"/>
      <c r="WZA59" s="974"/>
      <c r="WZB59" s="974"/>
      <c r="WZC59" s="974"/>
      <c r="WZD59" s="974"/>
      <c r="WZE59" s="974"/>
      <c r="WZF59" s="974"/>
      <c r="WZG59" s="974"/>
      <c r="WZH59" s="974"/>
      <c r="WZI59" s="974"/>
      <c r="WZJ59" s="974"/>
      <c r="WZK59" s="974"/>
      <c r="WZL59" s="974"/>
      <c r="WZM59" s="974"/>
      <c r="WZN59" s="974"/>
      <c r="WZO59" s="974"/>
      <c r="WZP59" s="974"/>
      <c r="WZQ59" s="974"/>
      <c r="WZR59" s="974"/>
      <c r="WZS59" s="974"/>
      <c r="WZT59" s="974"/>
      <c r="WZU59" s="974"/>
      <c r="WZV59" s="974"/>
      <c r="WZW59" s="974"/>
      <c r="WZX59" s="974"/>
      <c r="WZY59" s="974"/>
      <c r="WZZ59" s="974"/>
      <c r="XAA59" s="974"/>
      <c r="XAB59" s="974"/>
      <c r="XAC59" s="974"/>
      <c r="XAD59" s="974"/>
      <c r="XAE59" s="974"/>
      <c r="XAF59" s="974"/>
      <c r="XAG59" s="974"/>
      <c r="XAH59" s="974"/>
      <c r="XAI59" s="974"/>
      <c r="XAJ59" s="974"/>
      <c r="XAK59" s="974"/>
      <c r="XAL59" s="974"/>
      <c r="XAM59" s="974"/>
      <c r="XAN59" s="974"/>
      <c r="XAO59" s="974"/>
      <c r="XAP59" s="974"/>
      <c r="XAQ59" s="974"/>
      <c r="XAR59" s="974"/>
      <c r="XAS59" s="974"/>
      <c r="XAT59" s="974"/>
      <c r="XAU59" s="974"/>
      <c r="XAV59" s="974"/>
      <c r="XAW59" s="974"/>
      <c r="XAX59" s="974"/>
      <c r="XAY59" s="974"/>
      <c r="XAZ59" s="974"/>
      <c r="XBA59" s="974"/>
      <c r="XBB59" s="974"/>
      <c r="XBC59" s="974"/>
      <c r="XBD59" s="974"/>
      <c r="XBE59" s="974"/>
      <c r="XBF59" s="974"/>
      <c r="XBG59" s="974"/>
      <c r="XBH59" s="974"/>
      <c r="XBI59" s="974"/>
      <c r="XBJ59" s="974"/>
      <c r="XBK59" s="974"/>
      <c r="XBL59" s="974"/>
      <c r="XBM59" s="974"/>
      <c r="XBN59" s="974"/>
      <c r="XBO59" s="974"/>
      <c r="XBP59" s="974"/>
      <c r="XBQ59" s="974"/>
      <c r="XBR59" s="974"/>
      <c r="XBS59" s="974"/>
      <c r="XBT59" s="974"/>
      <c r="XBU59" s="974"/>
      <c r="XBV59" s="974"/>
      <c r="XBW59" s="974"/>
      <c r="XBX59" s="974"/>
      <c r="XBY59" s="974"/>
      <c r="XBZ59" s="974"/>
      <c r="XCA59" s="974"/>
      <c r="XCB59" s="974"/>
      <c r="XCC59" s="974"/>
      <c r="XCD59" s="974"/>
      <c r="XCE59" s="974"/>
      <c r="XCF59" s="974"/>
      <c r="XCG59" s="974"/>
      <c r="XCH59" s="974"/>
      <c r="XCI59" s="974"/>
      <c r="XCJ59" s="974"/>
      <c r="XCK59" s="974"/>
      <c r="XCL59" s="974"/>
      <c r="XCM59" s="974"/>
      <c r="XCN59" s="974"/>
      <c r="XCO59" s="974"/>
      <c r="XCP59" s="974"/>
      <c r="XCQ59" s="974"/>
      <c r="XCR59" s="974"/>
      <c r="XCS59" s="974"/>
      <c r="XCT59" s="974"/>
      <c r="XCU59" s="974"/>
      <c r="XCV59" s="974"/>
      <c r="XCW59" s="974"/>
      <c r="XCX59" s="974"/>
      <c r="XCY59" s="974"/>
      <c r="XCZ59" s="974"/>
      <c r="XDA59" s="974"/>
      <c r="XDB59" s="974"/>
      <c r="XDC59" s="974"/>
      <c r="XDD59" s="974"/>
      <c r="XDE59" s="974"/>
      <c r="XDF59" s="974"/>
      <c r="XDG59" s="974"/>
      <c r="XDH59" s="974"/>
      <c r="XDI59" s="974"/>
      <c r="XDJ59" s="974"/>
      <c r="XDK59" s="974"/>
      <c r="XDL59" s="974"/>
      <c r="XDM59" s="974"/>
      <c r="XDN59" s="974"/>
      <c r="XDO59" s="974"/>
      <c r="XDP59" s="974"/>
      <c r="XDQ59" s="974"/>
      <c r="XDR59" s="974"/>
      <c r="XDS59" s="974"/>
      <c r="XDT59" s="974"/>
      <c r="XDU59" s="974"/>
      <c r="XDV59" s="974"/>
      <c r="XDW59" s="974"/>
      <c r="XDX59" s="974"/>
      <c r="XDY59" s="974"/>
      <c r="XDZ59" s="974"/>
      <c r="XEA59" s="974"/>
      <c r="XEB59" s="974"/>
      <c r="XEC59" s="974"/>
      <c r="XED59" s="974"/>
      <c r="XEE59" s="974"/>
      <c r="XEF59" s="974"/>
      <c r="XEG59" s="974"/>
      <c r="XEH59" s="974"/>
      <c r="XEI59" s="974"/>
      <c r="XEJ59" s="974"/>
      <c r="XEK59" s="974"/>
      <c r="XEL59" s="974"/>
      <c r="XEM59" s="974"/>
      <c r="XEN59" s="974"/>
      <c r="XEO59" s="974"/>
      <c r="XEP59" s="974"/>
      <c r="XEQ59" s="974"/>
      <c r="XER59" s="974"/>
      <c r="XES59" s="974"/>
      <c r="XET59" s="974"/>
      <c r="XEU59" s="974"/>
      <c r="XEV59" s="974"/>
      <c r="XEW59" s="974"/>
      <c r="XEX59" s="974"/>
      <c r="XEY59" s="974"/>
      <c r="XEZ59" s="974"/>
      <c r="XFA59" s="974"/>
      <c r="XFB59" s="974"/>
      <c r="XFC59" s="974"/>
      <c r="XFD59" s="974"/>
    </row>
    <row r="60" spans="1:16384" s="210" customFormat="1" ht="12.95" customHeight="1">
      <c r="A60" s="974"/>
      <c r="B60" s="974"/>
      <c r="C60" s="974"/>
      <c r="D60" s="974"/>
      <c r="E60" s="974"/>
      <c r="F60" s="974"/>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c r="AL60" s="974"/>
      <c r="AM60" s="974"/>
      <c r="AN60" s="974"/>
      <c r="AO60" s="974"/>
      <c r="AP60" s="974"/>
      <c r="AQ60" s="974"/>
      <c r="AR60" s="974"/>
      <c r="AS60" s="974"/>
      <c r="AT60" s="974"/>
      <c r="AU60" s="974"/>
      <c r="AV60" s="974"/>
      <c r="AW60" s="974"/>
      <c r="AX60" s="974"/>
      <c r="AY60" s="974"/>
      <c r="AZ60" s="974"/>
      <c r="BA60" s="974"/>
      <c r="BB60" s="974"/>
      <c r="BC60" s="974"/>
      <c r="BD60" s="974"/>
      <c r="BE60" s="974"/>
      <c r="BF60" s="974"/>
      <c r="BG60" s="974"/>
      <c r="BH60" s="974"/>
      <c r="BI60" s="974"/>
      <c r="BJ60" s="974"/>
      <c r="BK60" s="974"/>
      <c r="BL60" s="974"/>
      <c r="BM60" s="974"/>
      <c r="BN60" s="974"/>
      <c r="BO60" s="974"/>
      <c r="BP60" s="974"/>
      <c r="BQ60" s="974"/>
      <c r="BR60" s="974"/>
      <c r="BS60" s="974"/>
      <c r="BT60" s="974"/>
      <c r="BU60" s="974"/>
      <c r="BV60" s="974"/>
      <c r="BW60" s="974"/>
      <c r="BX60" s="974"/>
      <c r="BY60" s="974"/>
      <c r="BZ60" s="974"/>
      <c r="CA60" s="974"/>
      <c r="CB60" s="974"/>
      <c r="CC60" s="974"/>
      <c r="CD60" s="974"/>
      <c r="CE60" s="974"/>
      <c r="CF60" s="974"/>
      <c r="CG60" s="974"/>
      <c r="CH60" s="974"/>
      <c r="CI60" s="974"/>
      <c r="CJ60" s="974"/>
      <c r="CK60" s="974"/>
      <c r="CL60" s="974"/>
      <c r="CM60" s="974"/>
      <c r="CN60" s="974"/>
      <c r="CO60" s="974"/>
      <c r="CP60" s="974"/>
      <c r="CQ60" s="974"/>
      <c r="CR60" s="974"/>
      <c r="CS60" s="974"/>
      <c r="CT60" s="974"/>
      <c r="CU60" s="974"/>
      <c r="CV60" s="974"/>
      <c r="CW60" s="974"/>
      <c r="CX60" s="974"/>
      <c r="CY60" s="974"/>
      <c r="CZ60" s="974"/>
      <c r="DA60" s="974"/>
      <c r="DB60" s="974"/>
      <c r="DC60" s="974"/>
      <c r="DD60" s="974"/>
      <c r="DE60" s="974"/>
      <c r="DF60" s="974"/>
      <c r="DG60" s="974"/>
      <c r="DH60" s="974"/>
      <c r="DI60" s="974"/>
      <c r="DJ60" s="974"/>
      <c r="DK60" s="974"/>
      <c r="DL60" s="974"/>
      <c r="DM60" s="974"/>
      <c r="DN60" s="974"/>
      <c r="DO60" s="974"/>
      <c r="DP60" s="974"/>
      <c r="DQ60" s="974"/>
      <c r="DR60" s="974"/>
      <c r="DS60" s="974"/>
      <c r="DT60" s="974"/>
      <c r="DU60" s="974"/>
      <c r="DV60" s="974"/>
      <c r="DW60" s="974"/>
      <c r="DX60" s="974"/>
      <c r="DY60" s="974"/>
      <c r="DZ60" s="974"/>
      <c r="EA60" s="974"/>
      <c r="EB60" s="974"/>
      <c r="EC60" s="974"/>
      <c r="ED60" s="974"/>
      <c r="EE60" s="974"/>
      <c r="EF60" s="974"/>
      <c r="EG60" s="974"/>
      <c r="EH60" s="974"/>
      <c r="EI60" s="974"/>
      <c r="EJ60" s="974"/>
      <c r="EK60" s="974"/>
      <c r="EL60" s="974"/>
      <c r="EM60" s="974"/>
      <c r="EN60" s="974"/>
      <c r="EO60" s="974"/>
      <c r="EP60" s="974"/>
      <c r="EQ60" s="974"/>
      <c r="ER60" s="974"/>
      <c r="ES60" s="974"/>
      <c r="ET60" s="974"/>
      <c r="EU60" s="974"/>
      <c r="EV60" s="974"/>
      <c r="EW60" s="974"/>
      <c r="EX60" s="974"/>
      <c r="EY60" s="974"/>
      <c r="EZ60" s="974"/>
      <c r="FA60" s="974"/>
      <c r="FB60" s="974"/>
      <c r="FC60" s="974"/>
      <c r="FD60" s="974"/>
      <c r="FE60" s="974"/>
      <c r="FF60" s="974"/>
      <c r="FG60" s="974"/>
      <c r="FH60" s="974"/>
      <c r="FI60" s="974"/>
      <c r="FJ60" s="974"/>
      <c r="FK60" s="974"/>
      <c r="FL60" s="974"/>
      <c r="FM60" s="974"/>
      <c r="FN60" s="974"/>
      <c r="FO60" s="974"/>
      <c r="FP60" s="974"/>
      <c r="FQ60" s="974"/>
      <c r="FR60" s="974"/>
      <c r="FS60" s="974"/>
      <c r="FT60" s="974"/>
      <c r="FU60" s="974"/>
      <c r="FV60" s="974"/>
      <c r="FW60" s="974"/>
      <c r="FX60" s="974"/>
      <c r="FY60" s="974"/>
      <c r="FZ60" s="974"/>
      <c r="GA60" s="974"/>
      <c r="GB60" s="974"/>
      <c r="GC60" s="974"/>
      <c r="GD60" s="974"/>
      <c r="GE60" s="974"/>
      <c r="GF60" s="974"/>
      <c r="GG60" s="974"/>
      <c r="GH60" s="974"/>
      <c r="GI60" s="974"/>
      <c r="GJ60" s="974"/>
      <c r="GK60" s="974"/>
      <c r="GL60" s="974"/>
      <c r="GM60" s="974"/>
      <c r="GN60" s="974"/>
      <c r="GO60" s="974"/>
      <c r="GP60" s="974"/>
      <c r="GQ60" s="974"/>
      <c r="GR60" s="974"/>
      <c r="GS60" s="974"/>
      <c r="GT60" s="974"/>
      <c r="GU60" s="974"/>
      <c r="GV60" s="974"/>
      <c r="GW60" s="974"/>
      <c r="GX60" s="974"/>
      <c r="GY60" s="974"/>
      <c r="GZ60" s="974"/>
      <c r="HA60" s="974"/>
      <c r="HB60" s="974"/>
      <c r="HC60" s="974"/>
      <c r="HD60" s="974"/>
      <c r="HE60" s="974"/>
      <c r="HF60" s="974"/>
      <c r="HG60" s="974"/>
      <c r="HH60" s="974"/>
      <c r="HI60" s="974"/>
      <c r="HJ60" s="974"/>
      <c r="HK60" s="974"/>
      <c r="HL60" s="974"/>
      <c r="HM60" s="974"/>
      <c r="HN60" s="974"/>
      <c r="HO60" s="974"/>
      <c r="HP60" s="974"/>
      <c r="HQ60" s="974"/>
      <c r="HR60" s="974"/>
      <c r="HS60" s="974"/>
      <c r="HT60" s="974"/>
      <c r="HU60" s="974"/>
      <c r="HV60" s="974"/>
      <c r="HW60" s="974"/>
      <c r="HX60" s="974"/>
      <c r="HY60" s="974"/>
      <c r="HZ60" s="974"/>
      <c r="IA60" s="974"/>
      <c r="IB60" s="974"/>
      <c r="IC60" s="974"/>
      <c r="ID60" s="974"/>
      <c r="IE60" s="974"/>
      <c r="IF60" s="974"/>
      <c r="IG60" s="974"/>
      <c r="IH60" s="974"/>
      <c r="II60" s="974"/>
      <c r="IJ60" s="974"/>
      <c r="IK60" s="974"/>
      <c r="IL60" s="974"/>
      <c r="IM60" s="974"/>
      <c r="IN60" s="974"/>
      <c r="IO60" s="974"/>
      <c r="IP60" s="974"/>
      <c r="IQ60" s="974"/>
      <c r="IR60" s="974"/>
      <c r="IS60" s="974"/>
      <c r="IT60" s="974"/>
      <c r="IU60" s="974"/>
      <c r="IV60" s="974"/>
      <c r="IW60" s="974"/>
      <c r="IX60" s="974"/>
      <c r="IY60" s="974"/>
      <c r="IZ60" s="974"/>
      <c r="JA60" s="974"/>
      <c r="JB60" s="974"/>
      <c r="JC60" s="974"/>
      <c r="JD60" s="974"/>
      <c r="JE60" s="974"/>
      <c r="JF60" s="974"/>
      <c r="JG60" s="974"/>
      <c r="JH60" s="974"/>
      <c r="JI60" s="974"/>
      <c r="JJ60" s="974"/>
      <c r="JK60" s="974"/>
      <c r="JL60" s="974"/>
      <c r="JM60" s="974"/>
      <c r="JN60" s="974"/>
      <c r="JO60" s="974"/>
      <c r="JP60" s="974"/>
      <c r="JQ60" s="974"/>
      <c r="JR60" s="974"/>
      <c r="JS60" s="974"/>
      <c r="JT60" s="974"/>
      <c r="JU60" s="974"/>
      <c r="JV60" s="974"/>
      <c r="JW60" s="974"/>
      <c r="JX60" s="974"/>
      <c r="JY60" s="974"/>
      <c r="JZ60" s="974"/>
      <c r="KA60" s="974"/>
      <c r="KB60" s="974"/>
      <c r="KC60" s="974"/>
      <c r="KD60" s="974"/>
      <c r="KE60" s="974"/>
      <c r="KF60" s="974"/>
      <c r="KG60" s="974"/>
      <c r="KH60" s="974"/>
      <c r="KI60" s="974"/>
      <c r="KJ60" s="974"/>
      <c r="KK60" s="974"/>
      <c r="KL60" s="974"/>
      <c r="KM60" s="974"/>
      <c r="KN60" s="974"/>
      <c r="KO60" s="974"/>
      <c r="KP60" s="974"/>
      <c r="KQ60" s="974"/>
      <c r="KR60" s="974"/>
      <c r="KS60" s="974"/>
      <c r="KT60" s="974"/>
      <c r="KU60" s="974"/>
      <c r="KV60" s="974"/>
      <c r="KW60" s="974"/>
      <c r="KX60" s="974"/>
      <c r="KY60" s="974"/>
      <c r="KZ60" s="974"/>
      <c r="LA60" s="974"/>
      <c r="LB60" s="974"/>
      <c r="LC60" s="974"/>
      <c r="LD60" s="974"/>
      <c r="LE60" s="974"/>
      <c r="LF60" s="974"/>
      <c r="LG60" s="974"/>
      <c r="LH60" s="974"/>
      <c r="LI60" s="974"/>
      <c r="LJ60" s="974"/>
      <c r="LK60" s="974"/>
      <c r="LL60" s="974"/>
      <c r="LM60" s="974"/>
      <c r="LN60" s="974"/>
      <c r="LO60" s="974"/>
      <c r="LP60" s="974"/>
      <c r="LQ60" s="974"/>
      <c r="LR60" s="974"/>
      <c r="LS60" s="974"/>
      <c r="LT60" s="974"/>
      <c r="LU60" s="974"/>
      <c r="LV60" s="974"/>
      <c r="LW60" s="974"/>
      <c r="LX60" s="974"/>
      <c r="LY60" s="974"/>
      <c r="LZ60" s="974"/>
      <c r="MA60" s="974"/>
      <c r="MB60" s="974"/>
      <c r="MC60" s="974"/>
      <c r="MD60" s="974"/>
      <c r="ME60" s="974"/>
      <c r="MF60" s="974"/>
      <c r="MG60" s="974"/>
      <c r="MH60" s="974"/>
      <c r="MI60" s="974"/>
      <c r="MJ60" s="974"/>
      <c r="MK60" s="974"/>
      <c r="ML60" s="974"/>
      <c r="MM60" s="974"/>
      <c r="MN60" s="974"/>
      <c r="MO60" s="974"/>
      <c r="MP60" s="974"/>
      <c r="MQ60" s="974"/>
      <c r="MR60" s="974"/>
      <c r="MS60" s="974"/>
      <c r="MT60" s="974"/>
      <c r="MU60" s="974"/>
      <c r="MV60" s="974"/>
      <c r="MW60" s="974"/>
      <c r="MX60" s="974"/>
      <c r="MY60" s="974"/>
      <c r="MZ60" s="974"/>
      <c r="NA60" s="974"/>
      <c r="NB60" s="974"/>
      <c r="NC60" s="974"/>
      <c r="ND60" s="974"/>
      <c r="NE60" s="974"/>
      <c r="NF60" s="974"/>
      <c r="NG60" s="974"/>
      <c r="NH60" s="974"/>
      <c r="NI60" s="974"/>
      <c r="NJ60" s="974"/>
      <c r="NK60" s="974"/>
      <c r="NL60" s="974"/>
      <c r="NM60" s="974"/>
      <c r="NN60" s="974"/>
      <c r="NO60" s="974"/>
      <c r="NP60" s="974"/>
      <c r="NQ60" s="974"/>
      <c r="NR60" s="974"/>
      <c r="NS60" s="974"/>
      <c r="NT60" s="974"/>
      <c r="NU60" s="974"/>
      <c r="NV60" s="974"/>
      <c r="NW60" s="974"/>
      <c r="NX60" s="974"/>
      <c r="NY60" s="974"/>
      <c r="NZ60" s="974"/>
      <c r="OA60" s="974"/>
      <c r="OB60" s="974"/>
      <c r="OC60" s="974"/>
      <c r="OD60" s="974"/>
      <c r="OE60" s="974"/>
      <c r="OF60" s="974"/>
      <c r="OG60" s="974"/>
      <c r="OH60" s="974"/>
      <c r="OI60" s="974"/>
      <c r="OJ60" s="974"/>
      <c r="OK60" s="974"/>
      <c r="OL60" s="974"/>
      <c r="OM60" s="974"/>
      <c r="ON60" s="974"/>
      <c r="OO60" s="974"/>
      <c r="OP60" s="974"/>
      <c r="OQ60" s="974"/>
      <c r="OR60" s="974"/>
      <c r="OS60" s="974"/>
      <c r="OT60" s="974"/>
      <c r="OU60" s="974"/>
      <c r="OV60" s="974"/>
      <c r="OW60" s="974"/>
      <c r="OX60" s="974"/>
      <c r="OY60" s="974"/>
      <c r="OZ60" s="974"/>
      <c r="PA60" s="974"/>
      <c r="PB60" s="974"/>
      <c r="PC60" s="974"/>
      <c r="PD60" s="974"/>
      <c r="PE60" s="974"/>
      <c r="PF60" s="974"/>
      <c r="PG60" s="974"/>
      <c r="PH60" s="974"/>
      <c r="PI60" s="974"/>
      <c r="PJ60" s="974"/>
      <c r="PK60" s="974"/>
      <c r="PL60" s="974"/>
      <c r="PM60" s="974"/>
      <c r="PN60" s="974"/>
      <c r="PO60" s="974"/>
      <c r="PP60" s="974"/>
      <c r="PQ60" s="974"/>
      <c r="PR60" s="974"/>
      <c r="PS60" s="974"/>
      <c r="PT60" s="974"/>
      <c r="PU60" s="974"/>
      <c r="PV60" s="974"/>
      <c r="PW60" s="974"/>
      <c r="PX60" s="974"/>
      <c r="PY60" s="974"/>
      <c r="PZ60" s="974"/>
      <c r="QA60" s="974"/>
      <c r="QB60" s="974"/>
      <c r="QC60" s="974"/>
      <c r="QD60" s="974"/>
      <c r="QE60" s="974"/>
      <c r="QF60" s="974"/>
      <c r="QG60" s="974"/>
      <c r="QH60" s="974"/>
      <c r="QI60" s="974"/>
      <c r="QJ60" s="974"/>
      <c r="QK60" s="974"/>
      <c r="QL60" s="974"/>
      <c r="QM60" s="974"/>
      <c r="QN60" s="974"/>
      <c r="QO60" s="974"/>
      <c r="QP60" s="974"/>
      <c r="QQ60" s="974"/>
      <c r="QR60" s="974"/>
      <c r="QS60" s="974"/>
      <c r="QT60" s="974"/>
      <c r="QU60" s="974"/>
      <c r="QV60" s="974"/>
      <c r="QW60" s="974"/>
      <c r="QX60" s="974"/>
      <c r="QY60" s="974"/>
      <c r="QZ60" s="974"/>
      <c r="RA60" s="974"/>
      <c r="RB60" s="974"/>
      <c r="RC60" s="974"/>
      <c r="RD60" s="974"/>
      <c r="RE60" s="974"/>
      <c r="RF60" s="974"/>
      <c r="RG60" s="974"/>
      <c r="RH60" s="974"/>
      <c r="RI60" s="974"/>
      <c r="RJ60" s="974"/>
      <c r="RK60" s="974"/>
      <c r="RL60" s="974"/>
      <c r="RM60" s="974"/>
      <c r="RN60" s="974"/>
      <c r="RO60" s="974"/>
      <c r="RP60" s="974"/>
      <c r="RQ60" s="974"/>
      <c r="RR60" s="974"/>
      <c r="RS60" s="974"/>
      <c r="RT60" s="974"/>
      <c r="RU60" s="974"/>
      <c r="RV60" s="974"/>
      <c r="RW60" s="974"/>
      <c r="RX60" s="974"/>
      <c r="RY60" s="974"/>
      <c r="RZ60" s="974"/>
      <c r="SA60" s="974"/>
      <c r="SB60" s="974"/>
      <c r="SC60" s="974"/>
      <c r="SD60" s="974"/>
      <c r="SE60" s="974"/>
      <c r="SF60" s="974"/>
      <c r="SG60" s="974"/>
      <c r="SH60" s="974"/>
      <c r="SI60" s="974"/>
      <c r="SJ60" s="974"/>
      <c r="SK60" s="974"/>
      <c r="SL60" s="974"/>
      <c r="SM60" s="974"/>
      <c r="SN60" s="974"/>
      <c r="SO60" s="974"/>
      <c r="SP60" s="974"/>
      <c r="SQ60" s="974"/>
      <c r="SR60" s="974"/>
      <c r="SS60" s="974"/>
      <c r="ST60" s="974"/>
      <c r="SU60" s="974"/>
      <c r="SV60" s="974"/>
      <c r="SW60" s="974"/>
      <c r="SX60" s="974"/>
      <c r="SY60" s="974"/>
      <c r="SZ60" s="974"/>
      <c r="TA60" s="974"/>
      <c r="TB60" s="974"/>
      <c r="TC60" s="974"/>
      <c r="TD60" s="974"/>
      <c r="TE60" s="974"/>
      <c r="TF60" s="974"/>
      <c r="TG60" s="974"/>
      <c r="TH60" s="974"/>
      <c r="TI60" s="974"/>
      <c r="TJ60" s="974"/>
      <c r="TK60" s="974"/>
      <c r="TL60" s="974"/>
      <c r="TM60" s="974"/>
      <c r="TN60" s="974"/>
      <c r="TO60" s="974"/>
      <c r="TP60" s="974"/>
      <c r="TQ60" s="974"/>
      <c r="TR60" s="974"/>
      <c r="TS60" s="974"/>
      <c r="TT60" s="974"/>
      <c r="TU60" s="974"/>
      <c r="TV60" s="974"/>
      <c r="TW60" s="974"/>
      <c r="TX60" s="974"/>
      <c r="TY60" s="974"/>
      <c r="TZ60" s="974"/>
      <c r="UA60" s="974"/>
      <c r="UB60" s="974"/>
      <c r="UC60" s="974"/>
      <c r="UD60" s="974"/>
      <c r="UE60" s="974"/>
      <c r="UF60" s="974"/>
      <c r="UG60" s="974"/>
      <c r="UH60" s="974"/>
      <c r="UI60" s="974"/>
      <c r="UJ60" s="974"/>
      <c r="UK60" s="974"/>
      <c r="UL60" s="974"/>
      <c r="UM60" s="974"/>
      <c r="UN60" s="974"/>
      <c r="UO60" s="974"/>
      <c r="UP60" s="974"/>
      <c r="UQ60" s="974"/>
      <c r="UR60" s="974"/>
      <c r="US60" s="974"/>
      <c r="UT60" s="974"/>
      <c r="UU60" s="974"/>
      <c r="UV60" s="974"/>
      <c r="UW60" s="974"/>
      <c r="UX60" s="974"/>
      <c r="UY60" s="974"/>
      <c r="UZ60" s="974"/>
      <c r="VA60" s="974"/>
      <c r="VB60" s="974"/>
      <c r="VC60" s="974"/>
      <c r="VD60" s="974"/>
      <c r="VE60" s="974"/>
      <c r="VF60" s="974"/>
      <c r="VG60" s="974"/>
      <c r="VH60" s="974"/>
      <c r="VI60" s="974"/>
      <c r="VJ60" s="974"/>
      <c r="VK60" s="974"/>
      <c r="VL60" s="974"/>
      <c r="VM60" s="974"/>
      <c r="VN60" s="974"/>
      <c r="VO60" s="974"/>
      <c r="VP60" s="974"/>
      <c r="VQ60" s="974"/>
      <c r="VR60" s="974"/>
      <c r="VS60" s="974"/>
      <c r="VT60" s="974"/>
      <c r="VU60" s="974"/>
      <c r="VV60" s="974"/>
      <c r="VW60" s="974"/>
      <c r="VX60" s="974"/>
      <c r="VY60" s="974"/>
      <c r="VZ60" s="974"/>
      <c r="WA60" s="974"/>
      <c r="WB60" s="974"/>
      <c r="WC60" s="974"/>
      <c r="WD60" s="974"/>
      <c r="WE60" s="974"/>
      <c r="WF60" s="974"/>
      <c r="WG60" s="974"/>
      <c r="WH60" s="974"/>
      <c r="WI60" s="974"/>
      <c r="WJ60" s="974"/>
      <c r="WK60" s="974"/>
      <c r="WL60" s="974"/>
      <c r="WM60" s="974"/>
      <c r="WN60" s="974"/>
      <c r="WO60" s="974"/>
      <c r="WP60" s="974"/>
      <c r="WQ60" s="974"/>
      <c r="WR60" s="974"/>
      <c r="WS60" s="974"/>
      <c r="WT60" s="974"/>
      <c r="WU60" s="974"/>
      <c r="WV60" s="974"/>
      <c r="WW60" s="974"/>
      <c r="WX60" s="974"/>
      <c r="WY60" s="974"/>
      <c r="WZ60" s="974"/>
      <c r="XA60" s="974"/>
      <c r="XB60" s="974"/>
      <c r="XC60" s="974"/>
      <c r="XD60" s="974"/>
      <c r="XE60" s="974"/>
      <c r="XF60" s="974"/>
      <c r="XG60" s="974"/>
      <c r="XH60" s="974"/>
      <c r="XI60" s="974"/>
      <c r="XJ60" s="974"/>
      <c r="XK60" s="974"/>
      <c r="XL60" s="974"/>
      <c r="XM60" s="974"/>
      <c r="XN60" s="974"/>
      <c r="XO60" s="974"/>
      <c r="XP60" s="974"/>
      <c r="XQ60" s="974"/>
      <c r="XR60" s="974"/>
      <c r="XS60" s="974"/>
      <c r="XT60" s="974"/>
      <c r="XU60" s="974"/>
      <c r="XV60" s="974"/>
      <c r="XW60" s="974"/>
      <c r="XX60" s="974"/>
      <c r="XY60" s="974"/>
      <c r="XZ60" s="974"/>
      <c r="YA60" s="974"/>
      <c r="YB60" s="974"/>
      <c r="YC60" s="974"/>
      <c r="YD60" s="974"/>
      <c r="YE60" s="974"/>
      <c r="YF60" s="974"/>
      <c r="YG60" s="974"/>
      <c r="YH60" s="974"/>
      <c r="YI60" s="974"/>
      <c r="YJ60" s="974"/>
      <c r="YK60" s="974"/>
      <c r="YL60" s="974"/>
      <c r="YM60" s="974"/>
      <c r="YN60" s="974"/>
      <c r="YO60" s="974"/>
      <c r="YP60" s="974"/>
      <c r="YQ60" s="974"/>
      <c r="YR60" s="974"/>
      <c r="YS60" s="974"/>
      <c r="YT60" s="974"/>
      <c r="YU60" s="974"/>
      <c r="YV60" s="974"/>
      <c r="YW60" s="974"/>
      <c r="YX60" s="974"/>
      <c r="YY60" s="974"/>
      <c r="YZ60" s="974"/>
      <c r="ZA60" s="974"/>
      <c r="ZB60" s="974"/>
      <c r="ZC60" s="974"/>
      <c r="ZD60" s="974"/>
      <c r="ZE60" s="974"/>
      <c r="ZF60" s="974"/>
      <c r="ZG60" s="974"/>
      <c r="ZH60" s="974"/>
      <c r="ZI60" s="974"/>
      <c r="ZJ60" s="974"/>
      <c r="ZK60" s="974"/>
      <c r="ZL60" s="974"/>
      <c r="ZM60" s="974"/>
      <c r="ZN60" s="974"/>
      <c r="ZO60" s="974"/>
      <c r="ZP60" s="974"/>
      <c r="ZQ60" s="974"/>
      <c r="ZR60" s="974"/>
      <c r="ZS60" s="974"/>
      <c r="ZT60" s="974"/>
      <c r="ZU60" s="974"/>
      <c r="ZV60" s="974"/>
      <c r="ZW60" s="974"/>
      <c r="ZX60" s="974"/>
      <c r="ZY60" s="974"/>
      <c r="ZZ60" s="974"/>
      <c r="AAA60" s="974"/>
      <c r="AAB60" s="974"/>
      <c r="AAC60" s="974"/>
      <c r="AAD60" s="974"/>
      <c r="AAE60" s="974"/>
      <c r="AAF60" s="974"/>
      <c r="AAG60" s="974"/>
      <c r="AAH60" s="974"/>
      <c r="AAI60" s="974"/>
      <c r="AAJ60" s="974"/>
      <c r="AAK60" s="974"/>
      <c r="AAL60" s="974"/>
      <c r="AAM60" s="974"/>
      <c r="AAN60" s="974"/>
      <c r="AAO60" s="974"/>
      <c r="AAP60" s="974"/>
      <c r="AAQ60" s="974"/>
      <c r="AAR60" s="974"/>
      <c r="AAS60" s="974"/>
      <c r="AAT60" s="974"/>
      <c r="AAU60" s="974"/>
      <c r="AAV60" s="974"/>
      <c r="AAW60" s="974"/>
      <c r="AAX60" s="974"/>
      <c r="AAY60" s="974"/>
      <c r="AAZ60" s="974"/>
      <c r="ABA60" s="974"/>
      <c r="ABB60" s="974"/>
      <c r="ABC60" s="974"/>
      <c r="ABD60" s="974"/>
      <c r="ABE60" s="974"/>
      <c r="ABF60" s="974"/>
      <c r="ABG60" s="974"/>
      <c r="ABH60" s="974"/>
      <c r="ABI60" s="974"/>
      <c r="ABJ60" s="974"/>
      <c r="ABK60" s="974"/>
      <c r="ABL60" s="974"/>
      <c r="ABM60" s="974"/>
      <c r="ABN60" s="974"/>
      <c r="ABO60" s="974"/>
      <c r="ABP60" s="974"/>
      <c r="ABQ60" s="974"/>
      <c r="ABR60" s="974"/>
      <c r="ABS60" s="974"/>
      <c r="ABT60" s="974"/>
      <c r="ABU60" s="974"/>
      <c r="ABV60" s="974"/>
      <c r="ABW60" s="974"/>
      <c r="ABX60" s="974"/>
      <c r="ABY60" s="974"/>
      <c r="ABZ60" s="974"/>
      <c r="ACA60" s="974"/>
      <c r="ACB60" s="974"/>
      <c r="ACC60" s="974"/>
      <c r="ACD60" s="974"/>
      <c r="ACE60" s="974"/>
      <c r="ACF60" s="974"/>
      <c r="ACG60" s="974"/>
      <c r="ACH60" s="974"/>
      <c r="ACI60" s="974"/>
      <c r="ACJ60" s="974"/>
      <c r="ACK60" s="974"/>
      <c r="ACL60" s="974"/>
      <c r="ACM60" s="974"/>
      <c r="ACN60" s="974"/>
      <c r="ACO60" s="974"/>
      <c r="ACP60" s="974"/>
      <c r="ACQ60" s="974"/>
      <c r="ACR60" s="974"/>
      <c r="ACS60" s="974"/>
      <c r="ACT60" s="974"/>
      <c r="ACU60" s="974"/>
      <c r="ACV60" s="974"/>
      <c r="ACW60" s="974"/>
      <c r="ACX60" s="974"/>
      <c r="ACY60" s="974"/>
      <c r="ACZ60" s="974"/>
      <c r="ADA60" s="974"/>
      <c r="ADB60" s="974"/>
      <c r="ADC60" s="974"/>
      <c r="ADD60" s="974"/>
      <c r="ADE60" s="974"/>
      <c r="ADF60" s="974"/>
      <c r="ADG60" s="974"/>
      <c r="ADH60" s="974"/>
      <c r="ADI60" s="974"/>
      <c r="ADJ60" s="974"/>
      <c r="ADK60" s="974"/>
      <c r="ADL60" s="974"/>
      <c r="ADM60" s="974"/>
      <c r="ADN60" s="974"/>
      <c r="ADO60" s="974"/>
      <c r="ADP60" s="974"/>
      <c r="ADQ60" s="974"/>
      <c r="ADR60" s="974"/>
      <c r="ADS60" s="974"/>
      <c r="ADT60" s="974"/>
      <c r="ADU60" s="974"/>
      <c r="ADV60" s="974"/>
      <c r="ADW60" s="974"/>
      <c r="ADX60" s="974"/>
      <c r="ADY60" s="974"/>
      <c r="ADZ60" s="974"/>
      <c r="AEA60" s="974"/>
      <c r="AEB60" s="974"/>
      <c r="AEC60" s="974"/>
      <c r="AED60" s="974"/>
      <c r="AEE60" s="974"/>
      <c r="AEF60" s="974"/>
      <c r="AEG60" s="974"/>
      <c r="AEH60" s="974"/>
      <c r="AEI60" s="974"/>
      <c r="AEJ60" s="974"/>
      <c r="AEK60" s="974"/>
      <c r="AEL60" s="974"/>
      <c r="AEM60" s="974"/>
      <c r="AEN60" s="974"/>
      <c r="AEO60" s="974"/>
      <c r="AEP60" s="974"/>
      <c r="AEQ60" s="974"/>
      <c r="AER60" s="974"/>
      <c r="AES60" s="974"/>
      <c r="AET60" s="974"/>
      <c r="AEU60" s="974"/>
      <c r="AEV60" s="974"/>
      <c r="AEW60" s="974"/>
      <c r="AEX60" s="974"/>
      <c r="AEY60" s="974"/>
      <c r="AEZ60" s="974"/>
      <c r="AFA60" s="974"/>
      <c r="AFB60" s="974"/>
      <c r="AFC60" s="974"/>
      <c r="AFD60" s="974"/>
      <c r="AFE60" s="974"/>
      <c r="AFF60" s="974"/>
      <c r="AFG60" s="974"/>
      <c r="AFH60" s="974"/>
      <c r="AFI60" s="974"/>
      <c r="AFJ60" s="974"/>
      <c r="AFK60" s="974"/>
      <c r="AFL60" s="974"/>
      <c r="AFM60" s="974"/>
      <c r="AFN60" s="974"/>
      <c r="AFO60" s="974"/>
      <c r="AFP60" s="974"/>
      <c r="AFQ60" s="974"/>
      <c r="AFR60" s="974"/>
      <c r="AFS60" s="974"/>
      <c r="AFT60" s="974"/>
      <c r="AFU60" s="974"/>
      <c r="AFV60" s="974"/>
      <c r="AFW60" s="974"/>
      <c r="AFX60" s="974"/>
      <c r="AFY60" s="974"/>
      <c r="AFZ60" s="974"/>
      <c r="AGA60" s="974"/>
      <c r="AGB60" s="974"/>
      <c r="AGC60" s="974"/>
      <c r="AGD60" s="974"/>
      <c r="AGE60" s="974"/>
      <c r="AGF60" s="974"/>
      <c r="AGG60" s="974"/>
      <c r="AGH60" s="974"/>
      <c r="AGI60" s="974"/>
      <c r="AGJ60" s="974"/>
      <c r="AGK60" s="974"/>
      <c r="AGL60" s="974"/>
      <c r="AGM60" s="974"/>
      <c r="AGN60" s="974"/>
      <c r="AGO60" s="974"/>
      <c r="AGP60" s="974"/>
      <c r="AGQ60" s="974"/>
      <c r="AGR60" s="974"/>
      <c r="AGS60" s="974"/>
      <c r="AGT60" s="974"/>
      <c r="AGU60" s="974"/>
      <c r="AGV60" s="974"/>
      <c r="AGW60" s="974"/>
      <c r="AGX60" s="974"/>
      <c r="AGY60" s="974"/>
      <c r="AGZ60" s="974"/>
      <c r="AHA60" s="974"/>
      <c r="AHB60" s="974"/>
      <c r="AHC60" s="974"/>
      <c r="AHD60" s="974"/>
      <c r="AHE60" s="974"/>
      <c r="AHF60" s="974"/>
      <c r="AHG60" s="974"/>
      <c r="AHH60" s="974"/>
      <c r="AHI60" s="974"/>
      <c r="AHJ60" s="974"/>
      <c r="AHK60" s="974"/>
      <c r="AHL60" s="974"/>
      <c r="AHM60" s="974"/>
      <c r="AHN60" s="974"/>
      <c r="AHO60" s="974"/>
      <c r="AHP60" s="974"/>
      <c r="AHQ60" s="974"/>
      <c r="AHR60" s="974"/>
      <c r="AHS60" s="974"/>
      <c r="AHT60" s="974"/>
      <c r="AHU60" s="974"/>
      <c r="AHV60" s="974"/>
      <c r="AHW60" s="974"/>
      <c r="AHX60" s="974"/>
      <c r="AHY60" s="974"/>
      <c r="AHZ60" s="974"/>
      <c r="AIA60" s="974"/>
      <c r="AIB60" s="974"/>
      <c r="AIC60" s="974"/>
      <c r="AID60" s="974"/>
      <c r="AIE60" s="974"/>
      <c r="AIF60" s="974"/>
      <c r="AIG60" s="974"/>
      <c r="AIH60" s="974"/>
      <c r="AII60" s="974"/>
      <c r="AIJ60" s="974"/>
      <c r="AIK60" s="974"/>
      <c r="AIL60" s="974"/>
      <c r="AIM60" s="974"/>
      <c r="AIN60" s="974"/>
      <c r="AIO60" s="974"/>
      <c r="AIP60" s="974"/>
      <c r="AIQ60" s="974"/>
      <c r="AIR60" s="974"/>
      <c r="AIS60" s="974"/>
      <c r="AIT60" s="974"/>
      <c r="AIU60" s="974"/>
      <c r="AIV60" s="974"/>
      <c r="AIW60" s="974"/>
      <c r="AIX60" s="974"/>
      <c r="AIY60" s="974"/>
      <c r="AIZ60" s="974"/>
      <c r="AJA60" s="974"/>
      <c r="AJB60" s="974"/>
      <c r="AJC60" s="974"/>
      <c r="AJD60" s="974"/>
      <c r="AJE60" s="974"/>
      <c r="AJF60" s="974"/>
      <c r="AJG60" s="974"/>
      <c r="AJH60" s="974"/>
      <c r="AJI60" s="974"/>
      <c r="AJJ60" s="974"/>
      <c r="AJK60" s="974"/>
      <c r="AJL60" s="974"/>
      <c r="AJM60" s="974"/>
      <c r="AJN60" s="974"/>
      <c r="AJO60" s="974"/>
      <c r="AJP60" s="974"/>
      <c r="AJQ60" s="974"/>
      <c r="AJR60" s="974"/>
      <c r="AJS60" s="974"/>
      <c r="AJT60" s="974"/>
      <c r="AJU60" s="974"/>
      <c r="AJV60" s="974"/>
      <c r="AJW60" s="974"/>
      <c r="AJX60" s="974"/>
      <c r="AJY60" s="974"/>
      <c r="AJZ60" s="974"/>
      <c r="AKA60" s="974"/>
      <c r="AKB60" s="974"/>
      <c r="AKC60" s="974"/>
      <c r="AKD60" s="974"/>
      <c r="AKE60" s="974"/>
      <c r="AKF60" s="974"/>
      <c r="AKG60" s="974"/>
      <c r="AKH60" s="974"/>
      <c r="AKI60" s="974"/>
      <c r="AKJ60" s="974"/>
      <c r="AKK60" s="974"/>
      <c r="AKL60" s="974"/>
      <c r="AKM60" s="974"/>
      <c r="AKN60" s="974"/>
      <c r="AKO60" s="974"/>
      <c r="AKP60" s="974"/>
      <c r="AKQ60" s="974"/>
      <c r="AKR60" s="974"/>
      <c r="AKS60" s="974"/>
      <c r="AKT60" s="974"/>
      <c r="AKU60" s="974"/>
      <c r="AKV60" s="974"/>
      <c r="AKW60" s="974"/>
      <c r="AKX60" s="974"/>
      <c r="AKY60" s="974"/>
      <c r="AKZ60" s="974"/>
      <c r="ALA60" s="974"/>
      <c r="ALB60" s="974"/>
      <c r="ALC60" s="974"/>
      <c r="ALD60" s="974"/>
      <c r="ALE60" s="974"/>
      <c r="ALF60" s="974"/>
      <c r="ALG60" s="974"/>
      <c r="ALH60" s="974"/>
      <c r="ALI60" s="974"/>
      <c r="ALJ60" s="974"/>
      <c r="ALK60" s="974"/>
      <c r="ALL60" s="974"/>
      <c r="ALM60" s="974"/>
      <c r="ALN60" s="974"/>
      <c r="ALO60" s="974"/>
      <c r="ALP60" s="974"/>
      <c r="ALQ60" s="974"/>
      <c r="ALR60" s="974"/>
      <c r="ALS60" s="974"/>
      <c r="ALT60" s="974"/>
      <c r="ALU60" s="974"/>
      <c r="ALV60" s="974"/>
      <c r="ALW60" s="974"/>
      <c r="ALX60" s="974"/>
      <c r="ALY60" s="974"/>
      <c r="ALZ60" s="974"/>
      <c r="AMA60" s="974"/>
      <c r="AMB60" s="974"/>
      <c r="AMC60" s="974"/>
      <c r="AMD60" s="974"/>
      <c r="AME60" s="974"/>
      <c r="AMF60" s="974"/>
      <c r="AMG60" s="974"/>
      <c r="AMH60" s="974"/>
      <c r="AMI60" s="974"/>
      <c r="AMJ60" s="974"/>
      <c r="AMK60" s="974"/>
      <c r="AML60" s="974"/>
      <c r="AMM60" s="974"/>
      <c r="AMN60" s="974"/>
      <c r="AMO60" s="974"/>
      <c r="AMP60" s="974"/>
      <c r="AMQ60" s="974"/>
      <c r="AMR60" s="974"/>
      <c r="AMS60" s="974"/>
      <c r="AMT60" s="974"/>
      <c r="AMU60" s="974"/>
      <c r="AMV60" s="974"/>
      <c r="AMW60" s="974"/>
      <c r="AMX60" s="974"/>
      <c r="AMY60" s="974"/>
      <c r="AMZ60" s="974"/>
      <c r="ANA60" s="974"/>
      <c r="ANB60" s="974"/>
      <c r="ANC60" s="974"/>
      <c r="AND60" s="974"/>
      <c r="ANE60" s="974"/>
      <c r="ANF60" s="974"/>
      <c r="ANG60" s="974"/>
      <c r="ANH60" s="974"/>
      <c r="ANI60" s="974"/>
      <c r="ANJ60" s="974"/>
      <c r="ANK60" s="974"/>
      <c r="ANL60" s="974"/>
      <c r="ANM60" s="974"/>
      <c r="ANN60" s="974"/>
      <c r="ANO60" s="974"/>
      <c r="ANP60" s="974"/>
      <c r="ANQ60" s="974"/>
      <c r="ANR60" s="974"/>
      <c r="ANS60" s="974"/>
      <c r="ANT60" s="974"/>
      <c r="ANU60" s="974"/>
      <c r="ANV60" s="974"/>
      <c r="ANW60" s="974"/>
      <c r="ANX60" s="974"/>
      <c r="ANY60" s="974"/>
      <c r="ANZ60" s="974"/>
      <c r="AOA60" s="974"/>
      <c r="AOB60" s="974"/>
      <c r="AOC60" s="974"/>
      <c r="AOD60" s="974"/>
      <c r="AOE60" s="974"/>
      <c r="AOF60" s="974"/>
      <c r="AOG60" s="974"/>
      <c r="AOH60" s="974"/>
      <c r="AOI60" s="974"/>
      <c r="AOJ60" s="974"/>
      <c r="AOK60" s="974"/>
      <c r="AOL60" s="974"/>
      <c r="AOM60" s="974"/>
      <c r="AON60" s="974"/>
      <c r="AOO60" s="974"/>
      <c r="AOP60" s="974"/>
      <c r="AOQ60" s="974"/>
      <c r="AOR60" s="974"/>
      <c r="AOS60" s="974"/>
      <c r="AOT60" s="974"/>
      <c r="AOU60" s="974"/>
      <c r="AOV60" s="974"/>
      <c r="AOW60" s="974"/>
      <c r="AOX60" s="974"/>
      <c r="AOY60" s="974"/>
      <c r="AOZ60" s="974"/>
      <c r="APA60" s="974"/>
      <c r="APB60" s="974"/>
      <c r="APC60" s="974"/>
      <c r="APD60" s="974"/>
      <c r="APE60" s="974"/>
      <c r="APF60" s="974"/>
      <c r="APG60" s="974"/>
      <c r="APH60" s="974"/>
      <c r="API60" s="974"/>
      <c r="APJ60" s="974"/>
      <c r="APK60" s="974"/>
      <c r="APL60" s="974"/>
      <c r="APM60" s="974"/>
      <c r="APN60" s="974"/>
      <c r="APO60" s="974"/>
      <c r="APP60" s="974"/>
      <c r="APQ60" s="974"/>
      <c r="APR60" s="974"/>
      <c r="APS60" s="974"/>
      <c r="APT60" s="974"/>
      <c r="APU60" s="974"/>
      <c r="APV60" s="974"/>
      <c r="APW60" s="974"/>
      <c r="APX60" s="974"/>
      <c r="APY60" s="974"/>
      <c r="APZ60" s="974"/>
      <c r="AQA60" s="974"/>
      <c r="AQB60" s="974"/>
      <c r="AQC60" s="974"/>
      <c r="AQD60" s="974"/>
      <c r="AQE60" s="974"/>
      <c r="AQF60" s="974"/>
      <c r="AQG60" s="974"/>
      <c r="AQH60" s="974"/>
      <c r="AQI60" s="974"/>
      <c r="AQJ60" s="974"/>
      <c r="AQK60" s="974"/>
      <c r="AQL60" s="974"/>
      <c r="AQM60" s="974"/>
      <c r="AQN60" s="974"/>
      <c r="AQO60" s="974"/>
      <c r="AQP60" s="974"/>
      <c r="AQQ60" s="974"/>
      <c r="AQR60" s="974"/>
      <c r="AQS60" s="974"/>
      <c r="AQT60" s="974"/>
      <c r="AQU60" s="974"/>
      <c r="AQV60" s="974"/>
      <c r="AQW60" s="974"/>
      <c r="AQX60" s="974"/>
      <c r="AQY60" s="974"/>
      <c r="AQZ60" s="974"/>
      <c r="ARA60" s="974"/>
      <c r="ARB60" s="974"/>
      <c r="ARC60" s="974"/>
      <c r="ARD60" s="974"/>
      <c r="ARE60" s="974"/>
      <c r="ARF60" s="974"/>
      <c r="ARG60" s="974"/>
      <c r="ARH60" s="974"/>
      <c r="ARI60" s="974"/>
      <c r="ARJ60" s="974"/>
      <c r="ARK60" s="974"/>
      <c r="ARL60" s="974"/>
      <c r="ARM60" s="974"/>
      <c r="ARN60" s="974"/>
      <c r="ARO60" s="974"/>
      <c r="ARP60" s="974"/>
      <c r="ARQ60" s="974"/>
      <c r="ARR60" s="974"/>
      <c r="ARS60" s="974"/>
      <c r="ART60" s="974"/>
      <c r="ARU60" s="974"/>
      <c r="ARV60" s="974"/>
      <c r="ARW60" s="974"/>
      <c r="ARX60" s="974"/>
      <c r="ARY60" s="974"/>
      <c r="ARZ60" s="974"/>
      <c r="ASA60" s="974"/>
      <c r="ASB60" s="974"/>
      <c r="ASC60" s="974"/>
      <c r="ASD60" s="974"/>
      <c r="ASE60" s="974"/>
      <c r="ASF60" s="974"/>
      <c r="ASG60" s="974"/>
      <c r="ASH60" s="974"/>
      <c r="ASI60" s="974"/>
      <c r="ASJ60" s="974"/>
      <c r="ASK60" s="974"/>
      <c r="ASL60" s="974"/>
      <c r="ASM60" s="974"/>
      <c r="ASN60" s="974"/>
      <c r="ASO60" s="974"/>
      <c r="ASP60" s="974"/>
      <c r="ASQ60" s="974"/>
      <c r="ASR60" s="974"/>
      <c r="ASS60" s="974"/>
      <c r="AST60" s="974"/>
      <c r="ASU60" s="974"/>
      <c r="ASV60" s="974"/>
      <c r="ASW60" s="974"/>
      <c r="ASX60" s="974"/>
      <c r="ASY60" s="974"/>
      <c r="ASZ60" s="974"/>
      <c r="ATA60" s="974"/>
      <c r="ATB60" s="974"/>
      <c r="ATC60" s="974"/>
      <c r="ATD60" s="974"/>
      <c r="ATE60" s="974"/>
      <c r="ATF60" s="974"/>
      <c r="ATG60" s="974"/>
      <c r="ATH60" s="974"/>
      <c r="ATI60" s="974"/>
      <c r="ATJ60" s="974"/>
      <c r="ATK60" s="974"/>
      <c r="ATL60" s="974"/>
      <c r="ATM60" s="974"/>
      <c r="ATN60" s="974"/>
      <c r="ATO60" s="974"/>
      <c r="ATP60" s="974"/>
      <c r="ATQ60" s="974"/>
      <c r="ATR60" s="974"/>
      <c r="ATS60" s="974"/>
      <c r="ATT60" s="974"/>
      <c r="ATU60" s="974"/>
      <c r="ATV60" s="974"/>
      <c r="ATW60" s="974"/>
      <c r="ATX60" s="974"/>
      <c r="ATY60" s="974"/>
      <c r="ATZ60" s="974"/>
      <c r="AUA60" s="974"/>
      <c r="AUB60" s="974"/>
      <c r="AUC60" s="974"/>
      <c r="AUD60" s="974"/>
      <c r="AUE60" s="974"/>
      <c r="AUF60" s="974"/>
      <c r="AUG60" s="974"/>
      <c r="AUH60" s="974"/>
      <c r="AUI60" s="974"/>
      <c r="AUJ60" s="974"/>
      <c r="AUK60" s="974"/>
      <c r="AUL60" s="974"/>
      <c r="AUM60" s="974"/>
      <c r="AUN60" s="974"/>
      <c r="AUO60" s="974"/>
      <c r="AUP60" s="974"/>
      <c r="AUQ60" s="974"/>
      <c r="AUR60" s="974"/>
      <c r="AUS60" s="974"/>
      <c r="AUT60" s="974"/>
      <c r="AUU60" s="974"/>
      <c r="AUV60" s="974"/>
      <c r="AUW60" s="974"/>
      <c r="AUX60" s="974"/>
      <c r="AUY60" s="974"/>
      <c r="AUZ60" s="974"/>
      <c r="AVA60" s="974"/>
      <c r="AVB60" s="974"/>
      <c r="AVC60" s="974"/>
      <c r="AVD60" s="974"/>
      <c r="AVE60" s="974"/>
      <c r="AVF60" s="974"/>
      <c r="AVG60" s="974"/>
      <c r="AVH60" s="974"/>
      <c r="AVI60" s="974"/>
      <c r="AVJ60" s="974"/>
      <c r="AVK60" s="974"/>
      <c r="AVL60" s="974"/>
      <c r="AVM60" s="974"/>
      <c r="AVN60" s="974"/>
      <c r="AVO60" s="974"/>
      <c r="AVP60" s="974"/>
      <c r="AVQ60" s="974"/>
      <c r="AVR60" s="974"/>
      <c r="AVS60" s="974"/>
      <c r="AVT60" s="974"/>
      <c r="AVU60" s="974"/>
      <c r="AVV60" s="974"/>
      <c r="AVW60" s="974"/>
      <c r="AVX60" s="974"/>
      <c r="AVY60" s="974"/>
      <c r="AVZ60" s="974"/>
      <c r="AWA60" s="974"/>
      <c r="AWB60" s="974"/>
      <c r="AWC60" s="974"/>
      <c r="AWD60" s="974"/>
      <c r="AWE60" s="974"/>
      <c r="AWF60" s="974"/>
      <c r="AWG60" s="974"/>
      <c r="AWH60" s="974"/>
      <c r="AWI60" s="974"/>
      <c r="AWJ60" s="974"/>
      <c r="AWK60" s="974"/>
      <c r="AWL60" s="974"/>
      <c r="AWM60" s="974"/>
      <c r="AWN60" s="974"/>
      <c r="AWO60" s="974"/>
      <c r="AWP60" s="974"/>
      <c r="AWQ60" s="974"/>
      <c r="AWR60" s="974"/>
      <c r="AWS60" s="974"/>
      <c r="AWT60" s="974"/>
      <c r="AWU60" s="974"/>
      <c r="AWV60" s="974"/>
      <c r="AWW60" s="974"/>
      <c r="AWX60" s="974"/>
      <c r="AWY60" s="974"/>
      <c r="AWZ60" s="974"/>
      <c r="AXA60" s="974"/>
      <c r="AXB60" s="974"/>
      <c r="AXC60" s="974"/>
      <c r="AXD60" s="974"/>
      <c r="AXE60" s="974"/>
      <c r="AXF60" s="974"/>
      <c r="AXG60" s="974"/>
      <c r="AXH60" s="974"/>
      <c r="AXI60" s="974"/>
      <c r="AXJ60" s="974"/>
      <c r="AXK60" s="974"/>
      <c r="AXL60" s="974"/>
      <c r="AXM60" s="974"/>
      <c r="AXN60" s="974"/>
      <c r="AXO60" s="974"/>
      <c r="AXP60" s="974"/>
      <c r="AXQ60" s="974"/>
      <c r="AXR60" s="974"/>
      <c r="AXS60" s="974"/>
      <c r="AXT60" s="974"/>
      <c r="AXU60" s="974"/>
      <c r="AXV60" s="974"/>
      <c r="AXW60" s="974"/>
      <c r="AXX60" s="974"/>
      <c r="AXY60" s="974"/>
      <c r="AXZ60" s="974"/>
      <c r="AYA60" s="974"/>
      <c r="AYB60" s="974"/>
      <c r="AYC60" s="974"/>
      <c r="AYD60" s="974"/>
      <c r="AYE60" s="974"/>
      <c r="AYF60" s="974"/>
      <c r="AYG60" s="974"/>
      <c r="AYH60" s="974"/>
      <c r="AYI60" s="974"/>
      <c r="AYJ60" s="974"/>
      <c r="AYK60" s="974"/>
      <c r="AYL60" s="974"/>
      <c r="AYM60" s="974"/>
      <c r="AYN60" s="974"/>
      <c r="AYO60" s="974"/>
      <c r="AYP60" s="974"/>
      <c r="AYQ60" s="974"/>
      <c r="AYR60" s="974"/>
      <c r="AYS60" s="974"/>
      <c r="AYT60" s="974"/>
      <c r="AYU60" s="974"/>
      <c r="AYV60" s="974"/>
      <c r="AYW60" s="974"/>
      <c r="AYX60" s="974"/>
      <c r="AYY60" s="974"/>
      <c r="AYZ60" s="974"/>
      <c r="AZA60" s="974"/>
      <c r="AZB60" s="974"/>
      <c r="AZC60" s="974"/>
      <c r="AZD60" s="974"/>
      <c r="AZE60" s="974"/>
      <c r="AZF60" s="974"/>
      <c r="AZG60" s="974"/>
      <c r="AZH60" s="974"/>
      <c r="AZI60" s="974"/>
      <c r="AZJ60" s="974"/>
      <c r="AZK60" s="974"/>
      <c r="AZL60" s="974"/>
      <c r="AZM60" s="974"/>
      <c r="AZN60" s="974"/>
      <c r="AZO60" s="974"/>
      <c r="AZP60" s="974"/>
      <c r="AZQ60" s="974"/>
      <c r="AZR60" s="974"/>
      <c r="AZS60" s="974"/>
      <c r="AZT60" s="974"/>
      <c r="AZU60" s="974"/>
      <c r="AZV60" s="974"/>
      <c r="AZW60" s="974"/>
      <c r="AZX60" s="974"/>
      <c r="AZY60" s="974"/>
      <c r="AZZ60" s="974"/>
      <c r="BAA60" s="974"/>
      <c r="BAB60" s="974"/>
      <c r="BAC60" s="974"/>
      <c r="BAD60" s="974"/>
      <c r="BAE60" s="974"/>
      <c r="BAF60" s="974"/>
      <c r="BAG60" s="974"/>
      <c r="BAH60" s="974"/>
      <c r="BAI60" s="974"/>
      <c r="BAJ60" s="974"/>
      <c r="BAK60" s="974"/>
      <c r="BAL60" s="974"/>
      <c r="BAM60" s="974"/>
      <c r="BAN60" s="974"/>
      <c r="BAO60" s="974"/>
      <c r="BAP60" s="974"/>
      <c r="BAQ60" s="974"/>
      <c r="BAR60" s="974"/>
      <c r="BAS60" s="974"/>
      <c r="BAT60" s="974"/>
      <c r="BAU60" s="974"/>
      <c r="BAV60" s="974"/>
      <c r="BAW60" s="974"/>
      <c r="BAX60" s="974"/>
      <c r="BAY60" s="974"/>
      <c r="BAZ60" s="974"/>
      <c r="BBA60" s="974"/>
      <c r="BBB60" s="974"/>
      <c r="BBC60" s="974"/>
      <c r="BBD60" s="974"/>
      <c r="BBE60" s="974"/>
      <c r="BBF60" s="974"/>
      <c r="BBG60" s="974"/>
      <c r="BBH60" s="974"/>
      <c r="BBI60" s="974"/>
      <c r="BBJ60" s="974"/>
      <c r="BBK60" s="974"/>
      <c r="BBL60" s="974"/>
      <c r="BBM60" s="974"/>
      <c r="BBN60" s="974"/>
      <c r="BBO60" s="974"/>
      <c r="BBP60" s="974"/>
      <c r="BBQ60" s="974"/>
      <c r="BBR60" s="974"/>
      <c r="BBS60" s="974"/>
      <c r="BBT60" s="974"/>
      <c r="BBU60" s="974"/>
      <c r="BBV60" s="974"/>
      <c r="BBW60" s="974"/>
      <c r="BBX60" s="974"/>
      <c r="BBY60" s="974"/>
      <c r="BBZ60" s="974"/>
      <c r="BCA60" s="974"/>
      <c r="BCB60" s="974"/>
      <c r="BCC60" s="974"/>
      <c r="BCD60" s="974"/>
      <c r="BCE60" s="974"/>
      <c r="BCF60" s="974"/>
      <c r="BCG60" s="974"/>
      <c r="BCH60" s="974"/>
      <c r="BCI60" s="974"/>
      <c r="BCJ60" s="974"/>
      <c r="BCK60" s="974"/>
      <c r="BCL60" s="974"/>
      <c r="BCM60" s="974"/>
      <c r="BCN60" s="974"/>
      <c r="BCO60" s="974"/>
      <c r="BCP60" s="974"/>
      <c r="BCQ60" s="974"/>
      <c r="BCR60" s="974"/>
      <c r="BCS60" s="974"/>
      <c r="BCT60" s="974"/>
      <c r="BCU60" s="974"/>
      <c r="BCV60" s="974"/>
      <c r="BCW60" s="974"/>
      <c r="BCX60" s="974"/>
      <c r="BCY60" s="974"/>
      <c r="BCZ60" s="974"/>
      <c r="BDA60" s="974"/>
      <c r="BDB60" s="974"/>
      <c r="BDC60" s="974"/>
      <c r="BDD60" s="974"/>
      <c r="BDE60" s="974"/>
      <c r="BDF60" s="974"/>
      <c r="BDG60" s="974"/>
      <c r="BDH60" s="974"/>
      <c r="BDI60" s="974"/>
      <c r="BDJ60" s="974"/>
      <c r="BDK60" s="974"/>
      <c r="BDL60" s="974"/>
      <c r="BDM60" s="974"/>
      <c r="BDN60" s="974"/>
      <c r="BDO60" s="974"/>
      <c r="BDP60" s="974"/>
      <c r="BDQ60" s="974"/>
      <c r="BDR60" s="974"/>
      <c r="BDS60" s="974"/>
      <c r="BDT60" s="974"/>
      <c r="BDU60" s="974"/>
      <c r="BDV60" s="974"/>
      <c r="BDW60" s="974"/>
      <c r="BDX60" s="974"/>
      <c r="BDY60" s="974"/>
      <c r="BDZ60" s="974"/>
      <c r="BEA60" s="974"/>
      <c r="BEB60" s="974"/>
      <c r="BEC60" s="974"/>
      <c r="BED60" s="974"/>
      <c r="BEE60" s="974"/>
      <c r="BEF60" s="974"/>
      <c r="BEG60" s="974"/>
      <c r="BEH60" s="974"/>
      <c r="BEI60" s="974"/>
      <c r="BEJ60" s="974"/>
      <c r="BEK60" s="974"/>
      <c r="BEL60" s="974"/>
      <c r="BEM60" s="974"/>
      <c r="BEN60" s="974"/>
      <c r="BEO60" s="974"/>
      <c r="BEP60" s="974"/>
      <c r="BEQ60" s="974"/>
      <c r="BER60" s="974"/>
      <c r="BES60" s="974"/>
      <c r="BET60" s="974"/>
      <c r="BEU60" s="974"/>
      <c r="BEV60" s="974"/>
      <c r="BEW60" s="974"/>
      <c r="BEX60" s="974"/>
      <c r="BEY60" s="974"/>
      <c r="BEZ60" s="974"/>
      <c r="BFA60" s="974"/>
      <c r="BFB60" s="974"/>
      <c r="BFC60" s="974"/>
      <c r="BFD60" s="974"/>
      <c r="BFE60" s="974"/>
      <c r="BFF60" s="974"/>
      <c r="BFG60" s="974"/>
      <c r="BFH60" s="974"/>
      <c r="BFI60" s="974"/>
      <c r="BFJ60" s="974"/>
      <c r="BFK60" s="974"/>
      <c r="BFL60" s="974"/>
      <c r="BFM60" s="974"/>
      <c r="BFN60" s="974"/>
      <c r="BFO60" s="974"/>
      <c r="BFP60" s="974"/>
      <c r="BFQ60" s="974"/>
      <c r="BFR60" s="974"/>
      <c r="BFS60" s="974"/>
      <c r="BFT60" s="974"/>
      <c r="BFU60" s="974"/>
      <c r="BFV60" s="974"/>
      <c r="BFW60" s="974"/>
      <c r="BFX60" s="974"/>
      <c r="BFY60" s="974"/>
      <c r="BFZ60" s="974"/>
      <c r="BGA60" s="974"/>
      <c r="BGB60" s="974"/>
      <c r="BGC60" s="974"/>
      <c r="BGD60" s="974"/>
      <c r="BGE60" s="974"/>
      <c r="BGF60" s="974"/>
      <c r="BGG60" s="974"/>
      <c r="BGH60" s="974"/>
      <c r="BGI60" s="974"/>
      <c r="BGJ60" s="974"/>
      <c r="BGK60" s="974"/>
      <c r="BGL60" s="974"/>
      <c r="BGM60" s="974"/>
      <c r="BGN60" s="974"/>
      <c r="BGO60" s="974"/>
      <c r="BGP60" s="974"/>
      <c r="BGQ60" s="974"/>
      <c r="BGR60" s="974"/>
      <c r="BGS60" s="974"/>
      <c r="BGT60" s="974"/>
      <c r="BGU60" s="974"/>
      <c r="BGV60" s="974"/>
      <c r="BGW60" s="974"/>
      <c r="BGX60" s="974"/>
      <c r="BGY60" s="974"/>
      <c r="BGZ60" s="974"/>
      <c r="BHA60" s="974"/>
      <c r="BHB60" s="974"/>
      <c r="BHC60" s="974"/>
      <c r="BHD60" s="974"/>
      <c r="BHE60" s="974"/>
      <c r="BHF60" s="974"/>
      <c r="BHG60" s="974"/>
      <c r="BHH60" s="974"/>
      <c r="BHI60" s="974"/>
      <c r="BHJ60" s="974"/>
      <c r="BHK60" s="974"/>
      <c r="BHL60" s="974"/>
      <c r="BHM60" s="974"/>
      <c r="BHN60" s="974"/>
      <c r="BHO60" s="974"/>
      <c r="BHP60" s="974"/>
      <c r="BHQ60" s="974"/>
      <c r="BHR60" s="974"/>
      <c r="BHS60" s="974"/>
      <c r="BHT60" s="974"/>
      <c r="BHU60" s="974"/>
      <c r="BHV60" s="974"/>
      <c r="BHW60" s="974"/>
      <c r="BHX60" s="974"/>
      <c r="BHY60" s="974"/>
      <c r="BHZ60" s="974"/>
      <c r="BIA60" s="974"/>
      <c r="BIB60" s="974"/>
      <c r="BIC60" s="974"/>
      <c r="BID60" s="974"/>
      <c r="BIE60" s="974"/>
      <c r="BIF60" s="974"/>
      <c r="BIG60" s="974"/>
      <c r="BIH60" s="974"/>
      <c r="BII60" s="974"/>
      <c r="BIJ60" s="974"/>
      <c r="BIK60" s="974"/>
      <c r="BIL60" s="974"/>
      <c r="BIM60" s="974"/>
      <c r="BIN60" s="974"/>
      <c r="BIO60" s="974"/>
      <c r="BIP60" s="974"/>
      <c r="BIQ60" s="974"/>
      <c r="BIR60" s="974"/>
      <c r="BIS60" s="974"/>
      <c r="BIT60" s="974"/>
      <c r="BIU60" s="974"/>
      <c r="BIV60" s="974"/>
      <c r="BIW60" s="974"/>
      <c r="BIX60" s="974"/>
      <c r="BIY60" s="974"/>
      <c r="BIZ60" s="974"/>
      <c r="BJA60" s="974"/>
      <c r="BJB60" s="974"/>
      <c r="BJC60" s="974"/>
      <c r="BJD60" s="974"/>
      <c r="BJE60" s="974"/>
      <c r="BJF60" s="974"/>
      <c r="BJG60" s="974"/>
      <c r="BJH60" s="974"/>
      <c r="BJI60" s="974"/>
      <c r="BJJ60" s="974"/>
      <c r="BJK60" s="974"/>
      <c r="BJL60" s="974"/>
      <c r="BJM60" s="974"/>
      <c r="BJN60" s="974"/>
      <c r="BJO60" s="974"/>
      <c r="BJP60" s="974"/>
      <c r="BJQ60" s="974"/>
      <c r="BJR60" s="974"/>
      <c r="BJS60" s="974"/>
      <c r="BJT60" s="974"/>
      <c r="BJU60" s="974"/>
      <c r="BJV60" s="974"/>
      <c r="BJW60" s="974"/>
      <c r="BJX60" s="974"/>
      <c r="BJY60" s="974"/>
      <c r="BJZ60" s="974"/>
      <c r="BKA60" s="974"/>
      <c r="BKB60" s="974"/>
      <c r="BKC60" s="974"/>
      <c r="BKD60" s="974"/>
      <c r="BKE60" s="974"/>
      <c r="BKF60" s="974"/>
      <c r="BKG60" s="974"/>
      <c r="BKH60" s="974"/>
      <c r="BKI60" s="974"/>
      <c r="BKJ60" s="974"/>
      <c r="BKK60" s="974"/>
      <c r="BKL60" s="974"/>
      <c r="BKM60" s="974"/>
      <c r="BKN60" s="974"/>
      <c r="BKO60" s="974"/>
      <c r="BKP60" s="974"/>
      <c r="BKQ60" s="974"/>
      <c r="BKR60" s="974"/>
      <c r="BKS60" s="974"/>
      <c r="BKT60" s="974"/>
      <c r="BKU60" s="974"/>
      <c r="BKV60" s="974"/>
      <c r="BKW60" s="974"/>
      <c r="BKX60" s="974"/>
      <c r="BKY60" s="974"/>
      <c r="BKZ60" s="974"/>
      <c r="BLA60" s="974"/>
      <c r="BLB60" s="974"/>
      <c r="BLC60" s="974"/>
      <c r="BLD60" s="974"/>
      <c r="BLE60" s="974"/>
      <c r="BLF60" s="974"/>
      <c r="BLG60" s="974"/>
      <c r="BLH60" s="974"/>
      <c r="BLI60" s="974"/>
      <c r="BLJ60" s="974"/>
      <c r="BLK60" s="974"/>
      <c r="BLL60" s="974"/>
      <c r="BLM60" s="974"/>
      <c r="BLN60" s="974"/>
      <c r="BLO60" s="974"/>
      <c r="BLP60" s="974"/>
      <c r="BLQ60" s="974"/>
      <c r="BLR60" s="974"/>
      <c r="BLS60" s="974"/>
      <c r="BLT60" s="974"/>
      <c r="BLU60" s="974"/>
      <c r="BLV60" s="974"/>
      <c r="BLW60" s="974"/>
      <c r="BLX60" s="974"/>
      <c r="BLY60" s="974"/>
      <c r="BLZ60" s="974"/>
      <c r="BMA60" s="974"/>
      <c r="BMB60" s="974"/>
      <c r="BMC60" s="974"/>
      <c r="BMD60" s="974"/>
      <c r="BME60" s="974"/>
      <c r="BMF60" s="974"/>
      <c r="BMG60" s="974"/>
      <c r="BMH60" s="974"/>
      <c r="BMI60" s="974"/>
      <c r="BMJ60" s="974"/>
      <c r="BMK60" s="974"/>
      <c r="BML60" s="974"/>
      <c r="BMM60" s="974"/>
      <c r="BMN60" s="974"/>
      <c r="BMO60" s="974"/>
      <c r="BMP60" s="974"/>
      <c r="BMQ60" s="974"/>
      <c r="BMR60" s="974"/>
      <c r="BMS60" s="974"/>
      <c r="BMT60" s="974"/>
      <c r="BMU60" s="974"/>
      <c r="BMV60" s="974"/>
      <c r="BMW60" s="974"/>
      <c r="BMX60" s="974"/>
      <c r="BMY60" s="974"/>
      <c r="BMZ60" s="974"/>
      <c r="BNA60" s="974"/>
      <c r="BNB60" s="974"/>
      <c r="BNC60" s="974"/>
      <c r="BND60" s="974"/>
      <c r="BNE60" s="974"/>
      <c r="BNF60" s="974"/>
      <c r="BNG60" s="974"/>
      <c r="BNH60" s="974"/>
      <c r="BNI60" s="974"/>
      <c r="BNJ60" s="974"/>
      <c r="BNK60" s="974"/>
      <c r="BNL60" s="974"/>
      <c r="BNM60" s="974"/>
      <c r="BNN60" s="974"/>
      <c r="BNO60" s="974"/>
      <c r="BNP60" s="974"/>
      <c r="BNQ60" s="974"/>
      <c r="BNR60" s="974"/>
      <c r="BNS60" s="974"/>
      <c r="BNT60" s="974"/>
      <c r="BNU60" s="974"/>
      <c r="BNV60" s="974"/>
      <c r="BNW60" s="974"/>
      <c r="BNX60" s="974"/>
      <c r="BNY60" s="974"/>
      <c r="BNZ60" s="974"/>
      <c r="BOA60" s="974"/>
      <c r="BOB60" s="974"/>
      <c r="BOC60" s="974"/>
      <c r="BOD60" s="974"/>
      <c r="BOE60" s="974"/>
      <c r="BOF60" s="974"/>
      <c r="BOG60" s="974"/>
      <c r="BOH60" s="974"/>
      <c r="BOI60" s="974"/>
      <c r="BOJ60" s="974"/>
      <c r="BOK60" s="974"/>
      <c r="BOL60" s="974"/>
      <c r="BOM60" s="974"/>
      <c r="BON60" s="974"/>
      <c r="BOO60" s="974"/>
      <c r="BOP60" s="974"/>
      <c r="BOQ60" s="974"/>
      <c r="BOR60" s="974"/>
      <c r="BOS60" s="974"/>
      <c r="BOT60" s="974"/>
      <c r="BOU60" s="974"/>
      <c r="BOV60" s="974"/>
      <c r="BOW60" s="974"/>
      <c r="BOX60" s="974"/>
      <c r="BOY60" s="974"/>
      <c r="BOZ60" s="974"/>
      <c r="BPA60" s="974"/>
      <c r="BPB60" s="974"/>
      <c r="BPC60" s="974"/>
      <c r="BPD60" s="974"/>
      <c r="BPE60" s="974"/>
      <c r="BPF60" s="974"/>
      <c r="BPG60" s="974"/>
      <c r="BPH60" s="974"/>
      <c r="BPI60" s="974"/>
      <c r="BPJ60" s="974"/>
      <c r="BPK60" s="974"/>
      <c r="BPL60" s="974"/>
      <c r="BPM60" s="974"/>
      <c r="BPN60" s="974"/>
      <c r="BPO60" s="974"/>
      <c r="BPP60" s="974"/>
      <c r="BPQ60" s="974"/>
      <c r="BPR60" s="974"/>
      <c r="BPS60" s="974"/>
      <c r="BPT60" s="974"/>
      <c r="BPU60" s="974"/>
      <c r="BPV60" s="974"/>
      <c r="BPW60" s="974"/>
      <c r="BPX60" s="974"/>
      <c r="BPY60" s="974"/>
      <c r="BPZ60" s="974"/>
      <c r="BQA60" s="974"/>
      <c r="BQB60" s="974"/>
      <c r="BQC60" s="974"/>
      <c r="BQD60" s="974"/>
      <c r="BQE60" s="974"/>
      <c r="BQF60" s="974"/>
      <c r="BQG60" s="974"/>
      <c r="BQH60" s="974"/>
      <c r="BQI60" s="974"/>
      <c r="BQJ60" s="974"/>
      <c r="BQK60" s="974"/>
      <c r="BQL60" s="974"/>
      <c r="BQM60" s="974"/>
      <c r="BQN60" s="974"/>
      <c r="BQO60" s="974"/>
      <c r="BQP60" s="974"/>
      <c r="BQQ60" s="974"/>
      <c r="BQR60" s="974"/>
      <c r="BQS60" s="974"/>
      <c r="BQT60" s="974"/>
      <c r="BQU60" s="974"/>
      <c r="BQV60" s="974"/>
      <c r="BQW60" s="974"/>
      <c r="BQX60" s="974"/>
      <c r="BQY60" s="974"/>
      <c r="BQZ60" s="974"/>
      <c r="BRA60" s="974"/>
      <c r="BRB60" s="974"/>
      <c r="BRC60" s="974"/>
      <c r="BRD60" s="974"/>
      <c r="BRE60" s="974"/>
      <c r="BRF60" s="974"/>
      <c r="BRG60" s="974"/>
      <c r="BRH60" s="974"/>
      <c r="BRI60" s="974"/>
      <c r="BRJ60" s="974"/>
      <c r="BRK60" s="974"/>
      <c r="BRL60" s="974"/>
      <c r="BRM60" s="974"/>
      <c r="BRN60" s="974"/>
      <c r="BRO60" s="974"/>
      <c r="BRP60" s="974"/>
      <c r="BRQ60" s="974"/>
      <c r="BRR60" s="974"/>
      <c r="BRS60" s="974"/>
      <c r="BRT60" s="974"/>
      <c r="BRU60" s="974"/>
      <c r="BRV60" s="974"/>
      <c r="BRW60" s="974"/>
      <c r="BRX60" s="974"/>
      <c r="BRY60" s="974"/>
      <c r="BRZ60" s="974"/>
      <c r="BSA60" s="974"/>
      <c r="BSB60" s="974"/>
      <c r="BSC60" s="974"/>
      <c r="BSD60" s="974"/>
      <c r="BSE60" s="974"/>
      <c r="BSF60" s="974"/>
      <c r="BSG60" s="974"/>
      <c r="BSH60" s="974"/>
      <c r="BSI60" s="974"/>
      <c r="BSJ60" s="974"/>
      <c r="BSK60" s="974"/>
      <c r="BSL60" s="974"/>
      <c r="BSM60" s="974"/>
      <c r="BSN60" s="974"/>
      <c r="BSO60" s="974"/>
      <c r="BSP60" s="974"/>
      <c r="BSQ60" s="974"/>
      <c r="BSR60" s="974"/>
      <c r="BSS60" s="974"/>
      <c r="BST60" s="974"/>
      <c r="BSU60" s="974"/>
      <c r="BSV60" s="974"/>
      <c r="BSW60" s="974"/>
      <c r="BSX60" s="974"/>
      <c r="BSY60" s="974"/>
      <c r="BSZ60" s="974"/>
      <c r="BTA60" s="974"/>
      <c r="BTB60" s="974"/>
      <c r="BTC60" s="974"/>
      <c r="BTD60" s="974"/>
      <c r="BTE60" s="974"/>
      <c r="BTF60" s="974"/>
      <c r="BTG60" s="974"/>
      <c r="BTH60" s="974"/>
      <c r="BTI60" s="974"/>
      <c r="BTJ60" s="974"/>
      <c r="BTK60" s="974"/>
      <c r="BTL60" s="974"/>
      <c r="BTM60" s="974"/>
      <c r="BTN60" s="974"/>
      <c r="BTO60" s="974"/>
      <c r="BTP60" s="974"/>
      <c r="BTQ60" s="974"/>
      <c r="BTR60" s="974"/>
      <c r="BTS60" s="974"/>
      <c r="BTT60" s="974"/>
      <c r="BTU60" s="974"/>
      <c r="BTV60" s="974"/>
      <c r="BTW60" s="974"/>
      <c r="BTX60" s="974"/>
      <c r="BTY60" s="974"/>
      <c r="BTZ60" s="974"/>
      <c r="BUA60" s="974"/>
      <c r="BUB60" s="974"/>
      <c r="BUC60" s="974"/>
      <c r="BUD60" s="974"/>
      <c r="BUE60" s="974"/>
      <c r="BUF60" s="974"/>
      <c r="BUG60" s="974"/>
      <c r="BUH60" s="974"/>
      <c r="BUI60" s="974"/>
      <c r="BUJ60" s="974"/>
      <c r="BUK60" s="974"/>
      <c r="BUL60" s="974"/>
      <c r="BUM60" s="974"/>
      <c r="BUN60" s="974"/>
      <c r="BUO60" s="974"/>
      <c r="BUP60" s="974"/>
      <c r="BUQ60" s="974"/>
      <c r="BUR60" s="974"/>
      <c r="BUS60" s="974"/>
      <c r="BUT60" s="974"/>
      <c r="BUU60" s="974"/>
      <c r="BUV60" s="974"/>
      <c r="BUW60" s="974"/>
      <c r="BUX60" s="974"/>
      <c r="BUY60" s="974"/>
      <c r="BUZ60" s="974"/>
      <c r="BVA60" s="974"/>
      <c r="BVB60" s="974"/>
      <c r="BVC60" s="974"/>
      <c r="BVD60" s="974"/>
      <c r="BVE60" s="974"/>
      <c r="BVF60" s="974"/>
      <c r="BVG60" s="974"/>
      <c r="BVH60" s="974"/>
      <c r="BVI60" s="974"/>
      <c r="BVJ60" s="974"/>
      <c r="BVK60" s="974"/>
      <c r="BVL60" s="974"/>
      <c r="BVM60" s="974"/>
      <c r="BVN60" s="974"/>
      <c r="BVO60" s="974"/>
      <c r="BVP60" s="974"/>
      <c r="BVQ60" s="974"/>
      <c r="BVR60" s="974"/>
      <c r="BVS60" s="974"/>
      <c r="BVT60" s="974"/>
      <c r="BVU60" s="974"/>
      <c r="BVV60" s="974"/>
      <c r="BVW60" s="974"/>
      <c r="BVX60" s="974"/>
      <c r="BVY60" s="974"/>
      <c r="BVZ60" s="974"/>
      <c r="BWA60" s="974"/>
      <c r="BWB60" s="974"/>
      <c r="BWC60" s="974"/>
      <c r="BWD60" s="974"/>
      <c r="BWE60" s="974"/>
      <c r="BWF60" s="974"/>
      <c r="BWG60" s="974"/>
      <c r="BWH60" s="974"/>
      <c r="BWI60" s="974"/>
      <c r="BWJ60" s="974"/>
      <c r="BWK60" s="974"/>
      <c r="BWL60" s="974"/>
      <c r="BWM60" s="974"/>
      <c r="BWN60" s="974"/>
      <c r="BWO60" s="974"/>
      <c r="BWP60" s="974"/>
      <c r="BWQ60" s="974"/>
      <c r="BWR60" s="974"/>
      <c r="BWS60" s="974"/>
      <c r="BWT60" s="974"/>
      <c r="BWU60" s="974"/>
      <c r="BWV60" s="974"/>
      <c r="BWW60" s="974"/>
      <c r="BWX60" s="974"/>
      <c r="BWY60" s="974"/>
      <c r="BWZ60" s="974"/>
      <c r="BXA60" s="974"/>
      <c r="BXB60" s="974"/>
      <c r="BXC60" s="974"/>
      <c r="BXD60" s="974"/>
      <c r="BXE60" s="974"/>
      <c r="BXF60" s="974"/>
      <c r="BXG60" s="974"/>
      <c r="BXH60" s="974"/>
      <c r="BXI60" s="974"/>
      <c r="BXJ60" s="974"/>
      <c r="BXK60" s="974"/>
      <c r="BXL60" s="974"/>
      <c r="BXM60" s="974"/>
      <c r="BXN60" s="974"/>
      <c r="BXO60" s="974"/>
      <c r="BXP60" s="974"/>
      <c r="BXQ60" s="974"/>
      <c r="BXR60" s="974"/>
      <c r="BXS60" s="974"/>
      <c r="BXT60" s="974"/>
      <c r="BXU60" s="974"/>
      <c r="BXV60" s="974"/>
      <c r="BXW60" s="974"/>
      <c r="BXX60" s="974"/>
      <c r="BXY60" s="974"/>
      <c r="BXZ60" s="974"/>
      <c r="BYA60" s="974"/>
      <c r="BYB60" s="974"/>
      <c r="BYC60" s="974"/>
      <c r="BYD60" s="974"/>
      <c r="BYE60" s="974"/>
      <c r="BYF60" s="974"/>
      <c r="BYG60" s="974"/>
      <c r="BYH60" s="974"/>
      <c r="BYI60" s="974"/>
      <c r="BYJ60" s="974"/>
      <c r="BYK60" s="974"/>
      <c r="BYL60" s="974"/>
      <c r="BYM60" s="974"/>
      <c r="BYN60" s="974"/>
      <c r="BYO60" s="974"/>
      <c r="BYP60" s="974"/>
      <c r="BYQ60" s="974"/>
      <c r="BYR60" s="974"/>
      <c r="BYS60" s="974"/>
      <c r="BYT60" s="974"/>
      <c r="BYU60" s="974"/>
      <c r="BYV60" s="974"/>
      <c r="BYW60" s="974"/>
      <c r="BYX60" s="974"/>
      <c r="BYY60" s="974"/>
      <c r="BYZ60" s="974"/>
      <c r="BZA60" s="974"/>
      <c r="BZB60" s="974"/>
      <c r="BZC60" s="974"/>
      <c r="BZD60" s="974"/>
      <c r="BZE60" s="974"/>
      <c r="BZF60" s="974"/>
      <c r="BZG60" s="974"/>
      <c r="BZH60" s="974"/>
      <c r="BZI60" s="974"/>
      <c r="BZJ60" s="974"/>
      <c r="BZK60" s="974"/>
      <c r="BZL60" s="974"/>
      <c r="BZM60" s="974"/>
      <c r="BZN60" s="974"/>
      <c r="BZO60" s="974"/>
      <c r="BZP60" s="974"/>
      <c r="BZQ60" s="974"/>
      <c r="BZR60" s="974"/>
      <c r="BZS60" s="974"/>
      <c r="BZT60" s="974"/>
      <c r="BZU60" s="974"/>
      <c r="BZV60" s="974"/>
      <c r="BZW60" s="974"/>
      <c r="BZX60" s="974"/>
      <c r="BZY60" s="974"/>
      <c r="BZZ60" s="974"/>
      <c r="CAA60" s="974"/>
      <c r="CAB60" s="974"/>
      <c r="CAC60" s="974"/>
      <c r="CAD60" s="974"/>
      <c r="CAE60" s="974"/>
      <c r="CAF60" s="974"/>
      <c r="CAG60" s="974"/>
      <c r="CAH60" s="974"/>
      <c r="CAI60" s="974"/>
      <c r="CAJ60" s="974"/>
      <c r="CAK60" s="974"/>
      <c r="CAL60" s="974"/>
      <c r="CAM60" s="974"/>
      <c r="CAN60" s="974"/>
      <c r="CAO60" s="974"/>
      <c r="CAP60" s="974"/>
      <c r="CAQ60" s="974"/>
      <c r="CAR60" s="974"/>
      <c r="CAS60" s="974"/>
      <c r="CAT60" s="974"/>
      <c r="CAU60" s="974"/>
      <c r="CAV60" s="974"/>
      <c r="CAW60" s="974"/>
      <c r="CAX60" s="974"/>
      <c r="CAY60" s="974"/>
      <c r="CAZ60" s="974"/>
      <c r="CBA60" s="974"/>
      <c r="CBB60" s="974"/>
      <c r="CBC60" s="974"/>
      <c r="CBD60" s="974"/>
      <c r="CBE60" s="974"/>
      <c r="CBF60" s="974"/>
      <c r="CBG60" s="974"/>
      <c r="CBH60" s="974"/>
      <c r="CBI60" s="974"/>
      <c r="CBJ60" s="974"/>
      <c r="CBK60" s="974"/>
      <c r="CBL60" s="974"/>
      <c r="CBM60" s="974"/>
      <c r="CBN60" s="974"/>
      <c r="CBO60" s="974"/>
      <c r="CBP60" s="974"/>
      <c r="CBQ60" s="974"/>
      <c r="CBR60" s="974"/>
      <c r="CBS60" s="974"/>
      <c r="CBT60" s="974"/>
      <c r="CBU60" s="974"/>
      <c r="CBV60" s="974"/>
      <c r="CBW60" s="974"/>
      <c r="CBX60" s="974"/>
      <c r="CBY60" s="974"/>
      <c r="CBZ60" s="974"/>
      <c r="CCA60" s="974"/>
      <c r="CCB60" s="974"/>
      <c r="CCC60" s="974"/>
      <c r="CCD60" s="974"/>
      <c r="CCE60" s="974"/>
      <c r="CCF60" s="974"/>
      <c r="CCG60" s="974"/>
      <c r="CCH60" s="974"/>
      <c r="CCI60" s="974"/>
      <c r="CCJ60" s="974"/>
      <c r="CCK60" s="974"/>
      <c r="CCL60" s="974"/>
      <c r="CCM60" s="974"/>
      <c r="CCN60" s="974"/>
      <c r="CCO60" s="974"/>
      <c r="CCP60" s="974"/>
      <c r="CCQ60" s="974"/>
      <c r="CCR60" s="974"/>
      <c r="CCS60" s="974"/>
      <c r="CCT60" s="974"/>
      <c r="CCU60" s="974"/>
      <c r="CCV60" s="974"/>
      <c r="CCW60" s="974"/>
      <c r="CCX60" s="974"/>
      <c r="CCY60" s="974"/>
      <c r="CCZ60" s="974"/>
      <c r="CDA60" s="974"/>
      <c r="CDB60" s="974"/>
      <c r="CDC60" s="974"/>
      <c r="CDD60" s="974"/>
      <c r="CDE60" s="974"/>
      <c r="CDF60" s="974"/>
      <c r="CDG60" s="974"/>
      <c r="CDH60" s="974"/>
      <c r="CDI60" s="974"/>
      <c r="CDJ60" s="974"/>
      <c r="CDK60" s="974"/>
      <c r="CDL60" s="974"/>
      <c r="CDM60" s="974"/>
      <c r="CDN60" s="974"/>
      <c r="CDO60" s="974"/>
      <c r="CDP60" s="974"/>
      <c r="CDQ60" s="974"/>
      <c r="CDR60" s="974"/>
      <c r="CDS60" s="974"/>
      <c r="CDT60" s="974"/>
      <c r="CDU60" s="974"/>
      <c r="CDV60" s="974"/>
      <c r="CDW60" s="974"/>
      <c r="CDX60" s="974"/>
      <c r="CDY60" s="974"/>
      <c r="CDZ60" s="974"/>
      <c r="CEA60" s="974"/>
      <c r="CEB60" s="974"/>
      <c r="CEC60" s="974"/>
      <c r="CED60" s="974"/>
      <c r="CEE60" s="974"/>
      <c r="CEF60" s="974"/>
      <c r="CEG60" s="974"/>
      <c r="CEH60" s="974"/>
      <c r="CEI60" s="974"/>
      <c r="CEJ60" s="974"/>
      <c r="CEK60" s="974"/>
      <c r="CEL60" s="974"/>
      <c r="CEM60" s="974"/>
      <c r="CEN60" s="974"/>
      <c r="CEO60" s="974"/>
      <c r="CEP60" s="974"/>
      <c r="CEQ60" s="974"/>
      <c r="CER60" s="974"/>
      <c r="CES60" s="974"/>
      <c r="CET60" s="974"/>
      <c r="CEU60" s="974"/>
      <c r="CEV60" s="974"/>
      <c r="CEW60" s="974"/>
      <c r="CEX60" s="974"/>
      <c r="CEY60" s="974"/>
      <c r="CEZ60" s="974"/>
      <c r="CFA60" s="974"/>
      <c r="CFB60" s="974"/>
      <c r="CFC60" s="974"/>
      <c r="CFD60" s="974"/>
      <c r="CFE60" s="974"/>
      <c r="CFF60" s="974"/>
      <c r="CFG60" s="974"/>
      <c r="CFH60" s="974"/>
      <c r="CFI60" s="974"/>
      <c r="CFJ60" s="974"/>
      <c r="CFK60" s="974"/>
      <c r="CFL60" s="974"/>
      <c r="CFM60" s="974"/>
      <c r="CFN60" s="974"/>
      <c r="CFO60" s="974"/>
      <c r="CFP60" s="974"/>
      <c r="CFQ60" s="974"/>
      <c r="CFR60" s="974"/>
      <c r="CFS60" s="974"/>
      <c r="CFT60" s="974"/>
      <c r="CFU60" s="974"/>
      <c r="CFV60" s="974"/>
      <c r="CFW60" s="974"/>
      <c r="CFX60" s="974"/>
      <c r="CFY60" s="974"/>
      <c r="CFZ60" s="974"/>
      <c r="CGA60" s="974"/>
      <c r="CGB60" s="974"/>
      <c r="CGC60" s="974"/>
      <c r="CGD60" s="974"/>
      <c r="CGE60" s="974"/>
      <c r="CGF60" s="974"/>
      <c r="CGG60" s="974"/>
      <c r="CGH60" s="974"/>
      <c r="CGI60" s="974"/>
      <c r="CGJ60" s="974"/>
      <c r="CGK60" s="974"/>
      <c r="CGL60" s="974"/>
      <c r="CGM60" s="974"/>
      <c r="CGN60" s="974"/>
      <c r="CGO60" s="974"/>
      <c r="CGP60" s="974"/>
      <c r="CGQ60" s="974"/>
      <c r="CGR60" s="974"/>
      <c r="CGS60" s="974"/>
      <c r="CGT60" s="974"/>
      <c r="CGU60" s="974"/>
      <c r="CGV60" s="974"/>
      <c r="CGW60" s="974"/>
      <c r="CGX60" s="974"/>
      <c r="CGY60" s="974"/>
      <c r="CGZ60" s="974"/>
      <c r="CHA60" s="974"/>
      <c r="CHB60" s="974"/>
      <c r="CHC60" s="974"/>
      <c r="CHD60" s="974"/>
      <c r="CHE60" s="974"/>
      <c r="CHF60" s="974"/>
      <c r="CHG60" s="974"/>
      <c r="CHH60" s="974"/>
      <c r="CHI60" s="974"/>
      <c r="CHJ60" s="974"/>
      <c r="CHK60" s="974"/>
      <c r="CHL60" s="974"/>
      <c r="CHM60" s="974"/>
      <c r="CHN60" s="974"/>
      <c r="CHO60" s="974"/>
      <c r="CHP60" s="974"/>
      <c r="CHQ60" s="974"/>
      <c r="CHR60" s="974"/>
      <c r="CHS60" s="974"/>
      <c r="CHT60" s="974"/>
      <c r="CHU60" s="974"/>
      <c r="CHV60" s="974"/>
      <c r="CHW60" s="974"/>
      <c r="CHX60" s="974"/>
      <c r="CHY60" s="974"/>
      <c r="CHZ60" s="974"/>
      <c r="CIA60" s="974"/>
      <c r="CIB60" s="974"/>
      <c r="CIC60" s="974"/>
      <c r="CID60" s="974"/>
      <c r="CIE60" s="974"/>
      <c r="CIF60" s="974"/>
      <c r="CIG60" s="974"/>
      <c r="CIH60" s="974"/>
      <c r="CII60" s="974"/>
      <c r="CIJ60" s="974"/>
      <c r="CIK60" s="974"/>
      <c r="CIL60" s="974"/>
      <c r="CIM60" s="974"/>
      <c r="CIN60" s="974"/>
      <c r="CIO60" s="974"/>
      <c r="CIP60" s="974"/>
      <c r="CIQ60" s="974"/>
      <c r="CIR60" s="974"/>
      <c r="CIS60" s="974"/>
      <c r="CIT60" s="974"/>
      <c r="CIU60" s="974"/>
      <c r="CIV60" s="974"/>
      <c r="CIW60" s="974"/>
      <c r="CIX60" s="974"/>
      <c r="CIY60" s="974"/>
      <c r="CIZ60" s="974"/>
      <c r="CJA60" s="974"/>
      <c r="CJB60" s="974"/>
      <c r="CJC60" s="974"/>
      <c r="CJD60" s="974"/>
      <c r="CJE60" s="974"/>
      <c r="CJF60" s="974"/>
      <c r="CJG60" s="974"/>
      <c r="CJH60" s="974"/>
      <c r="CJI60" s="974"/>
      <c r="CJJ60" s="974"/>
      <c r="CJK60" s="974"/>
      <c r="CJL60" s="974"/>
      <c r="CJM60" s="974"/>
      <c r="CJN60" s="974"/>
      <c r="CJO60" s="974"/>
      <c r="CJP60" s="974"/>
      <c r="CJQ60" s="974"/>
      <c r="CJR60" s="974"/>
      <c r="CJS60" s="974"/>
      <c r="CJT60" s="974"/>
      <c r="CJU60" s="974"/>
      <c r="CJV60" s="974"/>
      <c r="CJW60" s="974"/>
      <c r="CJX60" s="974"/>
      <c r="CJY60" s="974"/>
      <c r="CJZ60" s="974"/>
      <c r="CKA60" s="974"/>
      <c r="CKB60" s="974"/>
      <c r="CKC60" s="974"/>
      <c r="CKD60" s="974"/>
      <c r="CKE60" s="974"/>
      <c r="CKF60" s="974"/>
      <c r="CKG60" s="974"/>
      <c r="CKH60" s="974"/>
      <c r="CKI60" s="974"/>
      <c r="CKJ60" s="974"/>
      <c r="CKK60" s="974"/>
      <c r="CKL60" s="974"/>
      <c r="CKM60" s="974"/>
      <c r="CKN60" s="974"/>
      <c r="CKO60" s="974"/>
      <c r="CKP60" s="974"/>
      <c r="CKQ60" s="974"/>
      <c r="CKR60" s="974"/>
      <c r="CKS60" s="974"/>
      <c r="CKT60" s="974"/>
      <c r="CKU60" s="974"/>
      <c r="CKV60" s="974"/>
      <c r="CKW60" s="974"/>
      <c r="CKX60" s="974"/>
      <c r="CKY60" s="974"/>
      <c r="CKZ60" s="974"/>
      <c r="CLA60" s="974"/>
      <c r="CLB60" s="974"/>
      <c r="CLC60" s="974"/>
      <c r="CLD60" s="974"/>
      <c r="CLE60" s="974"/>
      <c r="CLF60" s="974"/>
      <c r="CLG60" s="974"/>
      <c r="CLH60" s="974"/>
      <c r="CLI60" s="974"/>
      <c r="CLJ60" s="974"/>
      <c r="CLK60" s="974"/>
      <c r="CLL60" s="974"/>
      <c r="CLM60" s="974"/>
      <c r="CLN60" s="974"/>
      <c r="CLO60" s="974"/>
      <c r="CLP60" s="974"/>
      <c r="CLQ60" s="974"/>
      <c r="CLR60" s="974"/>
      <c r="CLS60" s="974"/>
      <c r="CLT60" s="974"/>
      <c r="CLU60" s="974"/>
      <c r="CLV60" s="974"/>
      <c r="CLW60" s="974"/>
      <c r="CLX60" s="974"/>
      <c r="CLY60" s="974"/>
      <c r="CLZ60" s="974"/>
      <c r="CMA60" s="974"/>
      <c r="CMB60" s="974"/>
      <c r="CMC60" s="974"/>
      <c r="CMD60" s="974"/>
      <c r="CME60" s="974"/>
      <c r="CMF60" s="974"/>
      <c r="CMG60" s="974"/>
      <c r="CMH60" s="974"/>
      <c r="CMI60" s="974"/>
      <c r="CMJ60" s="974"/>
      <c r="CMK60" s="974"/>
      <c r="CML60" s="974"/>
      <c r="CMM60" s="974"/>
      <c r="CMN60" s="974"/>
      <c r="CMO60" s="974"/>
      <c r="CMP60" s="974"/>
      <c r="CMQ60" s="974"/>
      <c r="CMR60" s="974"/>
      <c r="CMS60" s="974"/>
      <c r="CMT60" s="974"/>
      <c r="CMU60" s="974"/>
      <c r="CMV60" s="974"/>
      <c r="CMW60" s="974"/>
      <c r="CMX60" s="974"/>
      <c r="CMY60" s="974"/>
      <c r="CMZ60" s="974"/>
      <c r="CNA60" s="974"/>
      <c r="CNB60" s="974"/>
      <c r="CNC60" s="974"/>
      <c r="CND60" s="974"/>
      <c r="CNE60" s="974"/>
      <c r="CNF60" s="974"/>
      <c r="CNG60" s="974"/>
      <c r="CNH60" s="974"/>
      <c r="CNI60" s="974"/>
      <c r="CNJ60" s="974"/>
      <c r="CNK60" s="974"/>
      <c r="CNL60" s="974"/>
      <c r="CNM60" s="974"/>
      <c r="CNN60" s="974"/>
      <c r="CNO60" s="974"/>
      <c r="CNP60" s="974"/>
      <c r="CNQ60" s="974"/>
      <c r="CNR60" s="974"/>
      <c r="CNS60" s="974"/>
      <c r="CNT60" s="974"/>
      <c r="CNU60" s="974"/>
      <c r="CNV60" s="974"/>
      <c r="CNW60" s="974"/>
      <c r="CNX60" s="974"/>
      <c r="CNY60" s="974"/>
      <c r="CNZ60" s="974"/>
      <c r="COA60" s="974"/>
      <c r="COB60" s="974"/>
      <c r="COC60" s="974"/>
      <c r="COD60" s="974"/>
      <c r="COE60" s="974"/>
      <c r="COF60" s="974"/>
      <c r="COG60" s="974"/>
      <c r="COH60" s="974"/>
      <c r="COI60" s="974"/>
      <c r="COJ60" s="974"/>
      <c r="COK60" s="974"/>
      <c r="COL60" s="974"/>
      <c r="COM60" s="974"/>
      <c r="CON60" s="974"/>
      <c r="COO60" s="974"/>
      <c r="COP60" s="974"/>
      <c r="COQ60" s="974"/>
      <c r="COR60" s="974"/>
      <c r="COS60" s="974"/>
      <c r="COT60" s="974"/>
      <c r="COU60" s="974"/>
      <c r="COV60" s="974"/>
      <c r="COW60" s="974"/>
      <c r="COX60" s="974"/>
      <c r="COY60" s="974"/>
      <c r="COZ60" s="974"/>
      <c r="CPA60" s="974"/>
      <c r="CPB60" s="974"/>
      <c r="CPC60" s="974"/>
      <c r="CPD60" s="974"/>
      <c r="CPE60" s="974"/>
      <c r="CPF60" s="974"/>
      <c r="CPG60" s="974"/>
      <c r="CPH60" s="974"/>
      <c r="CPI60" s="974"/>
      <c r="CPJ60" s="974"/>
      <c r="CPK60" s="974"/>
      <c r="CPL60" s="974"/>
      <c r="CPM60" s="974"/>
      <c r="CPN60" s="974"/>
      <c r="CPO60" s="974"/>
      <c r="CPP60" s="974"/>
      <c r="CPQ60" s="974"/>
      <c r="CPR60" s="974"/>
      <c r="CPS60" s="974"/>
      <c r="CPT60" s="974"/>
      <c r="CPU60" s="974"/>
      <c r="CPV60" s="974"/>
      <c r="CPW60" s="974"/>
      <c r="CPX60" s="974"/>
      <c r="CPY60" s="974"/>
      <c r="CPZ60" s="974"/>
      <c r="CQA60" s="974"/>
      <c r="CQB60" s="974"/>
      <c r="CQC60" s="974"/>
      <c r="CQD60" s="974"/>
      <c r="CQE60" s="974"/>
      <c r="CQF60" s="974"/>
      <c r="CQG60" s="974"/>
      <c r="CQH60" s="974"/>
      <c r="CQI60" s="974"/>
      <c r="CQJ60" s="974"/>
      <c r="CQK60" s="974"/>
      <c r="CQL60" s="974"/>
      <c r="CQM60" s="974"/>
      <c r="CQN60" s="974"/>
      <c r="CQO60" s="974"/>
      <c r="CQP60" s="974"/>
      <c r="CQQ60" s="974"/>
      <c r="CQR60" s="974"/>
      <c r="CQS60" s="974"/>
      <c r="CQT60" s="974"/>
      <c r="CQU60" s="974"/>
      <c r="CQV60" s="974"/>
      <c r="CQW60" s="974"/>
      <c r="CQX60" s="974"/>
      <c r="CQY60" s="974"/>
      <c r="CQZ60" s="974"/>
      <c r="CRA60" s="974"/>
      <c r="CRB60" s="974"/>
      <c r="CRC60" s="974"/>
      <c r="CRD60" s="974"/>
      <c r="CRE60" s="974"/>
      <c r="CRF60" s="974"/>
      <c r="CRG60" s="974"/>
      <c r="CRH60" s="974"/>
      <c r="CRI60" s="974"/>
      <c r="CRJ60" s="974"/>
      <c r="CRK60" s="974"/>
      <c r="CRL60" s="974"/>
      <c r="CRM60" s="974"/>
      <c r="CRN60" s="974"/>
      <c r="CRO60" s="974"/>
      <c r="CRP60" s="974"/>
      <c r="CRQ60" s="974"/>
      <c r="CRR60" s="974"/>
      <c r="CRS60" s="974"/>
      <c r="CRT60" s="974"/>
      <c r="CRU60" s="974"/>
      <c r="CRV60" s="974"/>
      <c r="CRW60" s="974"/>
      <c r="CRX60" s="974"/>
      <c r="CRY60" s="974"/>
      <c r="CRZ60" s="974"/>
      <c r="CSA60" s="974"/>
      <c r="CSB60" s="974"/>
      <c r="CSC60" s="974"/>
      <c r="CSD60" s="974"/>
      <c r="CSE60" s="974"/>
      <c r="CSF60" s="974"/>
      <c r="CSG60" s="974"/>
      <c r="CSH60" s="974"/>
      <c r="CSI60" s="974"/>
      <c r="CSJ60" s="974"/>
      <c r="CSK60" s="974"/>
      <c r="CSL60" s="974"/>
      <c r="CSM60" s="974"/>
      <c r="CSN60" s="974"/>
      <c r="CSO60" s="974"/>
      <c r="CSP60" s="974"/>
      <c r="CSQ60" s="974"/>
      <c r="CSR60" s="974"/>
      <c r="CSS60" s="974"/>
      <c r="CST60" s="974"/>
      <c r="CSU60" s="974"/>
      <c r="CSV60" s="974"/>
      <c r="CSW60" s="974"/>
      <c r="CSX60" s="974"/>
      <c r="CSY60" s="974"/>
      <c r="CSZ60" s="974"/>
      <c r="CTA60" s="974"/>
      <c r="CTB60" s="974"/>
      <c r="CTC60" s="974"/>
      <c r="CTD60" s="974"/>
      <c r="CTE60" s="974"/>
      <c r="CTF60" s="974"/>
      <c r="CTG60" s="974"/>
      <c r="CTH60" s="974"/>
      <c r="CTI60" s="974"/>
      <c r="CTJ60" s="974"/>
      <c r="CTK60" s="974"/>
      <c r="CTL60" s="974"/>
      <c r="CTM60" s="974"/>
      <c r="CTN60" s="974"/>
      <c r="CTO60" s="974"/>
      <c r="CTP60" s="974"/>
      <c r="CTQ60" s="974"/>
      <c r="CTR60" s="974"/>
      <c r="CTS60" s="974"/>
      <c r="CTT60" s="974"/>
      <c r="CTU60" s="974"/>
      <c r="CTV60" s="974"/>
      <c r="CTW60" s="974"/>
      <c r="CTX60" s="974"/>
      <c r="CTY60" s="974"/>
      <c r="CTZ60" s="974"/>
      <c r="CUA60" s="974"/>
      <c r="CUB60" s="974"/>
      <c r="CUC60" s="974"/>
      <c r="CUD60" s="974"/>
      <c r="CUE60" s="974"/>
      <c r="CUF60" s="974"/>
      <c r="CUG60" s="974"/>
      <c r="CUH60" s="974"/>
      <c r="CUI60" s="974"/>
      <c r="CUJ60" s="974"/>
      <c r="CUK60" s="974"/>
      <c r="CUL60" s="974"/>
      <c r="CUM60" s="974"/>
      <c r="CUN60" s="974"/>
      <c r="CUO60" s="974"/>
      <c r="CUP60" s="974"/>
      <c r="CUQ60" s="974"/>
      <c r="CUR60" s="974"/>
      <c r="CUS60" s="974"/>
      <c r="CUT60" s="974"/>
      <c r="CUU60" s="974"/>
      <c r="CUV60" s="974"/>
      <c r="CUW60" s="974"/>
      <c r="CUX60" s="974"/>
      <c r="CUY60" s="974"/>
      <c r="CUZ60" s="974"/>
      <c r="CVA60" s="974"/>
      <c r="CVB60" s="974"/>
      <c r="CVC60" s="974"/>
      <c r="CVD60" s="974"/>
      <c r="CVE60" s="974"/>
      <c r="CVF60" s="974"/>
      <c r="CVG60" s="974"/>
      <c r="CVH60" s="974"/>
      <c r="CVI60" s="974"/>
      <c r="CVJ60" s="974"/>
      <c r="CVK60" s="974"/>
      <c r="CVL60" s="974"/>
      <c r="CVM60" s="974"/>
      <c r="CVN60" s="974"/>
      <c r="CVO60" s="974"/>
      <c r="CVP60" s="974"/>
      <c r="CVQ60" s="974"/>
      <c r="CVR60" s="974"/>
      <c r="CVS60" s="974"/>
      <c r="CVT60" s="974"/>
      <c r="CVU60" s="974"/>
      <c r="CVV60" s="974"/>
      <c r="CVW60" s="974"/>
      <c r="CVX60" s="974"/>
      <c r="CVY60" s="974"/>
      <c r="CVZ60" s="974"/>
      <c r="CWA60" s="974"/>
      <c r="CWB60" s="974"/>
      <c r="CWC60" s="974"/>
      <c r="CWD60" s="974"/>
      <c r="CWE60" s="974"/>
      <c r="CWF60" s="974"/>
      <c r="CWG60" s="974"/>
      <c r="CWH60" s="974"/>
      <c r="CWI60" s="974"/>
      <c r="CWJ60" s="974"/>
      <c r="CWK60" s="974"/>
      <c r="CWL60" s="974"/>
      <c r="CWM60" s="974"/>
      <c r="CWN60" s="974"/>
      <c r="CWO60" s="974"/>
      <c r="CWP60" s="974"/>
      <c r="CWQ60" s="974"/>
      <c r="CWR60" s="974"/>
      <c r="CWS60" s="974"/>
      <c r="CWT60" s="974"/>
      <c r="CWU60" s="974"/>
      <c r="CWV60" s="974"/>
      <c r="CWW60" s="974"/>
      <c r="CWX60" s="974"/>
      <c r="CWY60" s="974"/>
      <c r="CWZ60" s="974"/>
      <c r="CXA60" s="974"/>
      <c r="CXB60" s="974"/>
      <c r="CXC60" s="974"/>
      <c r="CXD60" s="974"/>
      <c r="CXE60" s="974"/>
      <c r="CXF60" s="974"/>
      <c r="CXG60" s="974"/>
      <c r="CXH60" s="974"/>
      <c r="CXI60" s="974"/>
      <c r="CXJ60" s="974"/>
      <c r="CXK60" s="974"/>
      <c r="CXL60" s="974"/>
      <c r="CXM60" s="974"/>
      <c r="CXN60" s="974"/>
      <c r="CXO60" s="974"/>
      <c r="CXP60" s="974"/>
      <c r="CXQ60" s="974"/>
      <c r="CXR60" s="974"/>
      <c r="CXS60" s="974"/>
      <c r="CXT60" s="974"/>
      <c r="CXU60" s="974"/>
      <c r="CXV60" s="974"/>
      <c r="CXW60" s="974"/>
      <c r="CXX60" s="974"/>
      <c r="CXY60" s="974"/>
      <c r="CXZ60" s="974"/>
      <c r="CYA60" s="974"/>
      <c r="CYB60" s="974"/>
      <c r="CYC60" s="974"/>
      <c r="CYD60" s="974"/>
      <c r="CYE60" s="974"/>
      <c r="CYF60" s="974"/>
      <c r="CYG60" s="974"/>
      <c r="CYH60" s="974"/>
      <c r="CYI60" s="974"/>
      <c r="CYJ60" s="974"/>
      <c r="CYK60" s="974"/>
      <c r="CYL60" s="974"/>
      <c r="CYM60" s="974"/>
      <c r="CYN60" s="974"/>
      <c r="CYO60" s="974"/>
      <c r="CYP60" s="974"/>
      <c r="CYQ60" s="974"/>
      <c r="CYR60" s="974"/>
      <c r="CYS60" s="974"/>
      <c r="CYT60" s="974"/>
      <c r="CYU60" s="974"/>
      <c r="CYV60" s="974"/>
      <c r="CYW60" s="974"/>
      <c r="CYX60" s="974"/>
      <c r="CYY60" s="974"/>
      <c r="CYZ60" s="974"/>
      <c r="CZA60" s="974"/>
      <c r="CZB60" s="974"/>
      <c r="CZC60" s="974"/>
      <c r="CZD60" s="974"/>
      <c r="CZE60" s="974"/>
      <c r="CZF60" s="974"/>
      <c r="CZG60" s="974"/>
      <c r="CZH60" s="974"/>
      <c r="CZI60" s="974"/>
      <c r="CZJ60" s="974"/>
      <c r="CZK60" s="974"/>
      <c r="CZL60" s="974"/>
      <c r="CZM60" s="974"/>
      <c r="CZN60" s="974"/>
      <c r="CZO60" s="974"/>
      <c r="CZP60" s="974"/>
      <c r="CZQ60" s="974"/>
      <c r="CZR60" s="974"/>
      <c r="CZS60" s="974"/>
      <c r="CZT60" s="974"/>
      <c r="CZU60" s="974"/>
      <c r="CZV60" s="974"/>
      <c r="CZW60" s="974"/>
      <c r="CZX60" s="974"/>
      <c r="CZY60" s="974"/>
      <c r="CZZ60" s="974"/>
      <c r="DAA60" s="974"/>
      <c r="DAB60" s="974"/>
      <c r="DAC60" s="974"/>
      <c r="DAD60" s="974"/>
      <c r="DAE60" s="974"/>
      <c r="DAF60" s="974"/>
      <c r="DAG60" s="974"/>
      <c r="DAH60" s="974"/>
      <c r="DAI60" s="974"/>
      <c r="DAJ60" s="974"/>
      <c r="DAK60" s="974"/>
      <c r="DAL60" s="974"/>
      <c r="DAM60" s="974"/>
      <c r="DAN60" s="974"/>
      <c r="DAO60" s="974"/>
      <c r="DAP60" s="974"/>
      <c r="DAQ60" s="974"/>
      <c r="DAR60" s="974"/>
      <c r="DAS60" s="974"/>
      <c r="DAT60" s="974"/>
      <c r="DAU60" s="974"/>
      <c r="DAV60" s="974"/>
      <c r="DAW60" s="974"/>
      <c r="DAX60" s="974"/>
      <c r="DAY60" s="974"/>
      <c r="DAZ60" s="974"/>
      <c r="DBA60" s="974"/>
      <c r="DBB60" s="974"/>
      <c r="DBC60" s="974"/>
      <c r="DBD60" s="974"/>
      <c r="DBE60" s="974"/>
      <c r="DBF60" s="974"/>
      <c r="DBG60" s="974"/>
      <c r="DBH60" s="974"/>
      <c r="DBI60" s="974"/>
      <c r="DBJ60" s="974"/>
      <c r="DBK60" s="974"/>
      <c r="DBL60" s="974"/>
      <c r="DBM60" s="974"/>
      <c r="DBN60" s="974"/>
      <c r="DBO60" s="974"/>
      <c r="DBP60" s="974"/>
      <c r="DBQ60" s="974"/>
      <c r="DBR60" s="974"/>
      <c r="DBS60" s="974"/>
      <c r="DBT60" s="974"/>
      <c r="DBU60" s="974"/>
      <c r="DBV60" s="974"/>
      <c r="DBW60" s="974"/>
      <c r="DBX60" s="974"/>
      <c r="DBY60" s="974"/>
      <c r="DBZ60" s="974"/>
      <c r="DCA60" s="974"/>
      <c r="DCB60" s="974"/>
      <c r="DCC60" s="974"/>
      <c r="DCD60" s="974"/>
      <c r="DCE60" s="974"/>
      <c r="DCF60" s="974"/>
      <c r="DCG60" s="974"/>
      <c r="DCH60" s="974"/>
      <c r="DCI60" s="974"/>
      <c r="DCJ60" s="974"/>
      <c r="DCK60" s="974"/>
      <c r="DCL60" s="974"/>
      <c r="DCM60" s="974"/>
      <c r="DCN60" s="974"/>
      <c r="DCO60" s="974"/>
      <c r="DCP60" s="974"/>
      <c r="DCQ60" s="974"/>
      <c r="DCR60" s="974"/>
      <c r="DCS60" s="974"/>
      <c r="DCT60" s="974"/>
      <c r="DCU60" s="974"/>
      <c r="DCV60" s="974"/>
      <c r="DCW60" s="974"/>
      <c r="DCX60" s="974"/>
      <c r="DCY60" s="974"/>
      <c r="DCZ60" s="974"/>
      <c r="DDA60" s="974"/>
      <c r="DDB60" s="974"/>
      <c r="DDC60" s="974"/>
      <c r="DDD60" s="974"/>
      <c r="DDE60" s="974"/>
      <c r="DDF60" s="974"/>
      <c r="DDG60" s="974"/>
      <c r="DDH60" s="974"/>
      <c r="DDI60" s="974"/>
      <c r="DDJ60" s="974"/>
      <c r="DDK60" s="974"/>
      <c r="DDL60" s="974"/>
      <c r="DDM60" s="974"/>
      <c r="DDN60" s="974"/>
      <c r="DDO60" s="974"/>
      <c r="DDP60" s="974"/>
      <c r="DDQ60" s="974"/>
      <c r="DDR60" s="974"/>
      <c r="DDS60" s="974"/>
      <c r="DDT60" s="974"/>
      <c r="DDU60" s="974"/>
      <c r="DDV60" s="974"/>
      <c r="DDW60" s="974"/>
      <c r="DDX60" s="974"/>
      <c r="DDY60" s="974"/>
      <c r="DDZ60" s="974"/>
      <c r="DEA60" s="974"/>
      <c r="DEB60" s="974"/>
      <c r="DEC60" s="974"/>
      <c r="DED60" s="974"/>
      <c r="DEE60" s="974"/>
      <c r="DEF60" s="974"/>
      <c r="DEG60" s="974"/>
      <c r="DEH60" s="974"/>
      <c r="DEI60" s="974"/>
      <c r="DEJ60" s="974"/>
      <c r="DEK60" s="974"/>
      <c r="DEL60" s="974"/>
      <c r="DEM60" s="974"/>
      <c r="DEN60" s="974"/>
      <c r="DEO60" s="974"/>
      <c r="DEP60" s="974"/>
      <c r="DEQ60" s="974"/>
      <c r="DER60" s="974"/>
      <c r="DES60" s="974"/>
      <c r="DET60" s="974"/>
      <c r="DEU60" s="974"/>
      <c r="DEV60" s="974"/>
      <c r="DEW60" s="974"/>
      <c r="DEX60" s="974"/>
      <c r="DEY60" s="974"/>
      <c r="DEZ60" s="974"/>
      <c r="DFA60" s="974"/>
      <c r="DFB60" s="974"/>
      <c r="DFC60" s="974"/>
      <c r="DFD60" s="974"/>
      <c r="DFE60" s="974"/>
      <c r="DFF60" s="974"/>
      <c r="DFG60" s="974"/>
      <c r="DFH60" s="974"/>
      <c r="DFI60" s="974"/>
      <c r="DFJ60" s="974"/>
      <c r="DFK60" s="974"/>
      <c r="DFL60" s="974"/>
      <c r="DFM60" s="974"/>
      <c r="DFN60" s="974"/>
      <c r="DFO60" s="974"/>
      <c r="DFP60" s="974"/>
      <c r="DFQ60" s="974"/>
      <c r="DFR60" s="974"/>
      <c r="DFS60" s="974"/>
      <c r="DFT60" s="974"/>
      <c r="DFU60" s="974"/>
      <c r="DFV60" s="974"/>
      <c r="DFW60" s="974"/>
      <c r="DFX60" s="974"/>
      <c r="DFY60" s="974"/>
      <c r="DFZ60" s="974"/>
      <c r="DGA60" s="974"/>
      <c r="DGB60" s="974"/>
      <c r="DGC60" s="974"/>
      <c r="DGD60" s="974"/>
      <c r="DGE60" s="974"/>
      <c r="DGF60" s="974"/>
      <c r="DGG60" s="974"/>
      <c r="DGH60" s="974"/>
      <c r="DGI60" s="974"/>
      <c r="DGJ60" s="974"/>
      <c r="DGK60" s="974"/>
      <c r="DGL60" s="974"/>
      <c r="DGM60" s="974"/>
      <c r="DGN60" s="974"/>
      <c r="DGO60" s="974"/>
      <c r="DGP60" s="974"/>
      <c r="DGQ60" s="974"/>
      <c r="DGR60" s="974"/>
      <c r="DGS60" s="974"/>
      <c r="DGT60" s="974"/>
      <c r="DGU60" s="974"/>
      <c r="DGV60" s="974"/>
      <c r="DGW60" s="974"/>
      <c r="DGX60" s="974"/>
      <c r="DGY60" s="974"/>
      <c r="DGZ60" s="974"/>
      <c r="DHA60" s="974"/>
      <c r="DHB60" s="974"/>
      <c r="DHC60" s="974"/>
      <c r="DHD60" s="974"/>
      <c r="DHE60" s="974"/>
      <c r="DHF60" s="974"/>
      <c r="DHG60" s="974"/>
      <c r="DHH60" s="974"/>
      <c r="DHI60" s="974"/>
      <c r="DHJ60" s="974"/>
      <c r="DHK60" s="974"/>
      <c r="DHL60" s="974"/>
      <c r="DHM60" s="974"/>
      <c r="DHN60" s="974"/>
      <c r="DHO60" s="974"/>
      <c r="DHP60" s="974"/>
      <c r="DHQ60" s="974"/>
      <c r="DHR60" s="974"/>
      <c r="DHS60" s="974"/>
      <c r="DHT60" s="974"/>
      <c r="DHU60" s="974"/>
      <c r="DHV60" s="974"/>
      <c r="DHW60" s="974"/>
      <c r="DHX60" s="974"/>
      <c r="DHY60" s="974"/>
      <c r="DHZ60" s="974"/>
      <c r="DIA60" s="974"/>
      <c r="DIB60" s="974"/>
      <c r="DIC60" s="974"/>
      <c r="DID60" s="974"/>
      <c r="DIE60" s="974"/>
      <c r="DIF60" s="974"/>
      <c r="DIG60" s="974"/>
      <c r="DIH60" s="974"/>
      <c r="DII60" s="974"/>
      <c r="DIJ60" s="974"/>
      <c r="DIK60" s="974"/>
      <c r="DIL60" s="974"/>
      <c r="DIM60" s="974"/>
      <c r="DIN60" s="974"/>
      <c r="DIO60" s="974"/>
      <c r="DIP60" s="974"/>
      <c r="DIQ60" s="974"/>
      <c r="DIR60" s="974"/>
      <c r="DIS60" s="974"/>
      <c r="DIT60" s="974"/>
      <c r="DIU60" s="974"/>
      <c r="DIV60" s="974"/>
      <c r="DIW60" s="974"/>
      <c r="DIX60" s="974"/>
      <c r="DIY60" s="974"/>
      <c r="DIZ60" s="974"/>
      <c r="DJA60" s="974"/>
      <c r="DJB60" s="974"/>
      <c r="DJC60" s="974"/>
      <c r="DJD60" s="974"/>
      <c r="DJE60" s="974"/>
      <c r="DJF60" s="974"/>
      <c r="DJG60" s="974"/>
      <c r="DJH60" s="974"/>
      <c r="DJI60" s="974"/>
      <c r="DJJ60" s="974"/>
      <c r="DJK60" s="974"/>
      <c r="DJL60" s="974"/>
      <c r="DJM60" s="974"/>
      <c r="DJN60" s="974"/>
      <c r="DJO60" s="974"/>
      <c r="DJP60" s="974"/>
      <c r="DJQ60" s="974"/>
      <c r="DJR60" s="974"/>
      <c r="DJS60" s="974"/>
      <c r="DJT60" s="974"/>
      <c r="DJU60" s="974"/>
      <c r="DJV60" s="974"/>
      <c r="DJW60" s="974"/>
      <c r="DJX60" s="974"/>
      <c r="DJY60" s="974"/>
      <c r="DJZ60" s="974"/>
      <c r="DKA60" s="974"/>
      <c r="DKB60" s="974"/>
      <c r="DKC60" s="974"/>
      <c r="DKD60" s="974"/>
      <c r="DKE60" s="974"/>
      <c r="DKF60" s="974"/>
      <c r="DKG60" s="974"/>
      <c r="DKH60" s="974"/>
      <c r="DKI60" s="974"/>
      <c r="DKJ60" s="974"/>
      <c r="DKK60" s="974"/>
      <c r="DKL60" s="974"/>
      <c r="DKM60" s="974"/>
      <c r="DKN60" s="974"/>
      <c r="DKO60" s="974"/>
      <c r="DKP60" s="974"/>
      <c r="DKQ60" s="974"/>
      <c r="DKR60" s="974"/>
      <c r="DKS60" s="974"/>
      <c r="DKT60" s="974"/>
      <c r="DKU60" s="974"/>
      <c r="DKV60" s="974"/>
      <c r="DKW60" s="974"/>
      <c r="DKX60" s="974"/>
      <c r="DKY60" s="974"/>
      <c r="DKZ60" s="974"/>
      <c r="DLA60" s="974"/>
      <c r="DLB60" s="974"/>
      <c r="DLC60" s="974"/>
      <c r="DLD60" s="974"/>
      <c r="DLE60" s="974"/>
      <c r="DLF60" s="974"/>
      <c r="DLG60" s="974"/>
      <c r="DLH60" s="974"/>
      <c r="DLI60" s="974"/>
      <c r="DLJ60" s="974"/>
      <c r="DLK60" s="974"/>
      <c r="DLL60" s="974"/>
      <c r="DLM60" s="974"/>
      <c r="DLN60" s="974"/>
      <c r="DLO60" s="974"/>
      <c r="DLP60" s="974"/>
      <c r="DLQ60" s="974"/>
      <c r="DLR60" s="974"/>
      <c r="DLS60" s="974"/>
      <c r="DLT60" s="974"/>
      <c r="DLU60" s="974"/>
      <c r="DLV60" s="974"/>
      <c r="DLW60" s="974"/>
      <c r="DLX60" s="974"/>
      <c r="DLY60" s="974"/>
      <c r="DLZ60" s="974"/>
      <c r="DMA60" s="974"/>
      <c r="DMB60" s="974"/>
      <c r="DMC60" s="974"/>
      <c r="DMD60" s="974"/>
      <c r="DME60" s="974"/>
      <c r="DMF60" s="974"/>
      <c r="DMG60" s="974"/>
      <c r="DMH60" s="974"/>
      <c r="DMI60" s="974"/>
      <c r="DMJ60" s="974"/>
      <c r="DMK60" s="974"/>
      <c r="DML60" s="974"/>
      <c r="DMM60" s="974"/>
      <c r="DMN60" s="974"/>
      <c r="DMO60" s="974"/>
      <c r="DMP60" s="974"/>
      <c r="DMQ60" s="974"/>
      <c r="DMR60" s="974"/>
      <c r="DMS60" s="974"/>
      <c r="DMT60" s="974"/>
      <c r="DMU60" s="974"/>
      <c r="DMV60" s="974"/>
      <c r="DMW60" s="974"/>
      <c r="DMX60" s="974"/>
      <c r="DMY60" s="974"/>
      <c r="DMZ60" s="974"/>
      <c r="DNA60" s="974"/>
      <c r="DNB60" s="974"/>
      <c r="DNC60" s="974"/>
      <c r="DND60" s="974"/>
      <c r="DNE60" s="974"/>
      <c r="DNF60" s="974"/>
      <c r="DNG60" s="974"/>
      <c r="DNH60" s="974"/>
      <c r="DNI60" s="974"/>
      <c r="DNJ60" s="974"/>
      <c r="DNK60" s="974"/>
      <c r="DNL60" s="974"/>
      <c r="DNM60" s="974"/>
      <c r="DNN60" s="974"/>
      <c r="DNO60" s="974"/>
      <c r="DNP60" s="974"/>
      <c r="DNQ60" s="974"/>
      <c r="DNR60" s="974"/>
      <c r="DNS60" s="974"/>
      <c r="DNT60" s="974"/>
      <c r="DNU60" s="974"/>
      <c r="DNV60" s="974"/>
      <c r="DNW60" s="974"/>
      <c r="DNX60" s="974"/>
      <c r="DNY60" s="974"/>
      <c r="DNZ60" s="974"/>
      <c r="DOA60" s="974"/>
      <c r="DOB60" s="974"/>
      <c r="DOC60" s="974"/>
      <c r="DOD60" s="974"/>
      <c r="DOE60" s="974"/>
      <c r="DOF60" s="974"/>
      <c r="DOG60" s="974"/>
      <c r="DOH60" s="974"/>
      <c r="DOI60" s="974"/>
      <c r="DOJ60" s="974"/>
      <c r="DOK60" s="974"/>
      <c r="DOL60" s="974"/>
      <c r="DOM60" s="974"/>
      <c r="DON60" s="974"/>
      <c r="DOO60" s="974"/>
      <c r="DOP60" s="974"/>
      <c r="DOQ60" s="974"/>
      <c r="DOR60" s="974"/>
      <c r="DOS60" s="974"/>
      <c r="DOT60" s="974"/>
      <c r="DOU60" s="974"/>
      <c r="DOV60" s="974"/>
      <c r="DOW60" s="974"/>
      <c r="DOX60" s="974"/>
      <c r="DOY60" s="974"/>
      <c r="DOZ60" s="974"/>
      <c r="DPA60" s="974"/>
      <c r="DPB60" s="974"/>
      <c r="DPC60" s="974"/>
      <c r="DPD60" s="974"/>
      <c r="DPE60" s="974"/>
      <c r="DPF60" s="974"/>
      <c r="DPG60" s="974"/>
      <c r="DPH60" s="974"/>
      <c r="DPI60" s="974"/>
      <c r="DPJ60" s="974"/>
      <c r="DPK60" s="974"/>
      <c r="DPL60" s="974"/>
      <c r="DPM60" s="974"/>
      <c r="DPN60" s="974"/>
      <c r="DPO60" s="974"/>
      <c r="DPP60" s="974"/>
      <c r="DPQ60" s="974"/>
      <c r="DPR60" s="974"/>
      <c r="DPS60" s="974"/>
      <c r="DPT60" s="974"/>
      <c r="DPU60" s="974"/>
      <c r="DPV60" s="974"/>
      <c r="DPW60" s="974"/>
      <c r="DPX60" s="974"/>
      <c r="DPY60" s="974"/>
      <c r="DPZ60" s="974"/>
      <c r="DQA60" s="974"/>
      <c r="DQB60" s="974"/>
      <c r="DQC60" s="974"/>
      <c r="DQD60" s="974"/>
      <c r="DQE60" s="974"/>
      <c r="DQF60" s="974"/>
      <c r="DQG60" s="974"/>
      <c r="DQH60" s="974"/>
      <c r="DQI60" s="974"/>
      <c r="DQJ60" s="974"/>
      <c r="DQK60" s="974"/>
      <c r="DQL60" s="974"/>
      <c r="DQM60" s="974"/>
      <c r="DQN60" s="974"/>
      <c r="DQO60" s="974"/>
      <c r="DQP60" s="974"/>
      <c r="DQQ60" s="974"/>
      <c r="DQR60" s="974"/>
      <c r="DQS60" s="974"/>
      <c r="DQT60" s="974"/>
      <c r="DQU60" s="974"/>
      <c r="DQV60" s="974"/>
      <c r="DQW60" s="974"/>
      <c r="DQX60" s="974"/>
      <c r="DQY60" s="974"/>
      <c r="DQZ60" s="974"/>
      <c r="DRA60" s="974"/>
      <c r="DRB60" s="974"/>
      <c r="DRC60" s="974"/>
      <c r="DRD60" s="974"/>
      <c r="DRE60" s="974"/>
      <c r="DRF60" s="974"/>
      <c r="DRG60" s="974"/>
      <c r="DRH60" s="974"/>
      <c r="DRI60" s="974"/>
      <c r="DRJ60" s="974"/>
      <c r="DRK60" s="974"/>
      <c r="DRL60" s="974"/>
      <c r="DRM60" s="974"/>
      <c r="DRN60" s="974"/>
      <c r="DRO60" s="974"/>
      <c r="DRP60" s="974"/>
      <c r="DRQ60" s="974"/>
      <c r="DRR60" s="974"/>
      <c r="DRS60" s="974"/>
      <c r="DRT60" s="974"/>
      <c r="DRU60" s="974"/>
      <c r="DRV60" s="974"/>
      <c r="DRW60" s="974"/>
      <c r="DRX60" s="974"/>
      <c r="DRY60" s="974"/>
      <c r="DRZ60" s="974"/>
      <c r="DSA60" s="974"/>
      <c r="DSB60" s="974"/>
      <c r="DSC60" s="974"/>
      <c r="DSD60" s="974"/>
      <c r="DSE60" s="974"/>
      <c r="DSF60" s="974"/>
      <c r="DSG60" s="974"/>
      <c r="DSH60" s="974"/>
      <c r="DSI60" s="974"/>
      <c r="DSJ60" s="974"/>
      <c r="DSK60" s="974"/>
      <c r="DSL60" s="974"/>
      <c r="DSM60" s="974"/>
      <c r="DSN60" s="974"/>
      <c r="DSO60" s="974"/>
      <c r="DSP60" s="974"/>
      <c r="DSQ60" s="974"/>
      <c r="DSR60" s="974"/>
      <c r="DSS60" s="974"/>
      <c r="DST60" s="974"/>
      <c r="DSU60" s="974"/>
      <c r="DSV60" s="974"/>
      <c r="DSW60" s="974"/>
      <c r="DSX60" s="974"/>
      <c r="DSY60" s="974"/>
      <c r="DSZ60" s="974"/>
      <c r="DTA60" s="974"/>
      <c r="DTB60" s="974"/>
      <c r="DTC60" s="974"/>
      <c r="DTD60" s="974"/>
      <c r="DTE60" s="974"/>
      <c r="DTF60" s="974"/>
      <c r="DTG60" s="974"/>
      <c r="DTH60" s="974"/>
      <c r="DTI60" s="974"/>
      <c r="DTJ60" s="974"/>
      <c r="DTK60" s="974"/>
      <c r="DTL60" s="974"/>
      <c r="DTM60" s="974"/>
      <c r="DTN60" s="974"/>
      <c r="DTO60" s="974"/>
      <c r="DTP60" s="974"/>
      <c r="DTQ60" s="974"/>
      <c r="DTR60" s="974"/>
      <c r="DTS60" s="974"/>
      <c r="DTT60" s="974"/>
      <c r="DTU60" s="974"/>
      <c r="DTV60" s="974"/>
      <c r="DTW60" s="974"/>
      <c r="DTX60" s="974"/>
      <c r="DTY60" s="974"/>
      <c r="DTZ60" s="974"/>
      <c r="DUA60" s="974"/>
      <c r="DUB60" s="974"/>
      <c r="DUC60" s="974"/>
      <c r="DUD60" s="974"/>
      <c r="DUE60" s="974"/>
      <c r="DUF60" s="974"/>
      <c r="DUG60" s="974"/>
      <c r="DUH60" s="974"/>
      <c r="DUI60" s="974"/>
      <c r="DUJ60" s="974"/>
      <c r="DUK60" s="974"/>
      <c r="DUL60" s="974"/>
      <c r="DUM60" s="974"/>
      <c r="DUN60" s="974"/>
      <c r="DUO60" s="974"/>
      <c r="DUP60" s="974"/>
      <c r="DUQ60" s="974"/>
      <c r="DUR60" s="974"/>
      <c r="DUS60" s="974"/>
      <c r="DUT60" s="974"/>
      <c r="DUU60" s="974"/>
      <c r="DUV60" s="974"/>
      <c r="DUW60" s="974"/>
      <c r="DUX60" s="974"/>
      <c r="DUY60" s="974"/>
      <c r="DUZ60" s="974"/>
      <c r="DVA60" s="974"/>
      <c r="DVB60" s="974"/>
      <c r="DVC60" s="974"/>
      <c r="DVD60" s="974"/>
      <c r="DVE60" s="974"/>
      <c r="DVF60" s="974"/>
      <c r="DVG60" s="974"/>
      <c r="DVH60" s="974"/>
      <c r="DVI60" s="974"/>
      <c r="DVJ60" s="974"/>
      <c r="DVK60" s="974"/>
      <c r="DVL60" s="974"/>
      <c r="DVM60" s="974"/>
      <c r="DVN60" s="974"/>
      <c r="DVO60" s="974"/>
      <c r="DVP60" s="974"/>
      <c r="DVQ60" s="974"/>
      <c r="DVR60" s="974"/>
      <c r="DVS60" s="974"/>
      <c r="DVT60" s="974"/>
      <c r="DVU60" s="974"/>
      <c r="DVV60" s="974"/>
      <c r="DVW60" s="974"/>
      <c r="DVX60" s="974"/>
      <c r="DVY60" s="974"/>
      <c r="DVZ60" s="974"/>
      <c r="DWA60" s="974"/>
      <c r="DWB60" s="974"/>
      <c r="DWC60" s="974"/>
      <c r="DWD60" s="974"/>
      <c r="DWE60" s="974"/>
      <c r="DWF60" s="974"/>
      <c r="DWG60" s="974"/>
      <c r="DWH60" s="974"/>
      <c r="DWI60" s="974"/>
      <c r="DWJ60" s="974"/>
      <c r="DWK60" s="974"/>
      <c r="DWL60" s="974"/>
      <c r="DWM60" s="974"/>
      <c r="DWN60" s="974"/>
      <c r="DWO60" s="974"/>
      <c r="DWP60" s="974"/>
      <c r="DWQ60" s="974"/>
      <c r="DWR60" s="974"/>
      <c r="DWS60" s="974"/>
      <c r="DWT60" s="974"/>
      <c r="DWU60" s="974"/>
      <c r="DWV60" s="974"/>
      <c r="DWW60" s="974"/>
      <c r="DWX60" s="974"/>
      <c r="DWY60" s="974"/>
      <c r="DWZ60" s="974"/>
      <c r="DXA60" s="974"/>
      <c r="DXB60" s="974"/>
      <c r="DXC60" s="974"/>
      <c r="DXD60" s="974"/>
      <c r="DXE60" s="974"/>
      <c r="DXF60" s="974"/>
      <c r="DXG60" s="974"/>
      <c r="DXH60" s="974"/>
      <c r="DXI60" s="974"/>
      <c r="DXJ60" s="974"/>
      <c r="DXK60" s="974"/>
      <c r="DXL60" s="974"/>
      <c r="DXM60" s="974"/>
      <c r="DXN60" s="974"/>
      <c r="DXO60" s="974"/>
      <c r="DXP60" s="974"/>
      <c r="DXQ60" s="974"/>
      <c r="DXR60" s="974"/>
      <c r="DXS60" s="974"/>
      <c r="DXT60" s="974"/>
      <c r="DXU60" s="974"/>
      <c r="DXV60" s="974"/>
      <c r="DXW60" s="974"/>
      <c r="DXX60" s="974"/>
      <c r="DXY60" s="974"/>
      <c r="DXZ60" s="974"/>
      <c r="DYA60" s="974"/>
      <c r="DYB60" s="974"/>
      <c r="DYC60" s="974"/>
      <c r="DYD60" s="974"/>
      <c r="DYE60" s="974"/>
      <c r="DYF60" s="974"/>
      <c r="DYG60" s="974"/>
      <c r="DYH60" s="974"/>
      <c r="DYI60" s="974"/>
      <c r="DYJ60" s="974"/>
      <c r="DYK60" s="974"/>
      <c r="DYL60" s="974"/>
      <c r="DYM60" s="974"/>
      <c r="DYN60" s="974"/>
      <c r="DYO60" s="974"/>
      <c r="DYP60" s="974"/>
      <c r="DYQ60" s="974"/>
      <c r="DYR60" s="974"/>
      <c r="DYS60" s="974"/>
      <c r="DYT60" s="974"/>
      <c r="DYU60" s="974"/>
      <c r="DYV60" s="974"/>
      <c r="DYW60" s="974"/>
      <c r="DYX60" s="974"/>
      <c r="DYY60" s="974"/>
      <c r="DYZ60" s="974"/>
      <c r="DZA60" s="974"/>
      <c r="DZB60" s="974"/>
      <c r="DZC60" s="974"/>
      <c r="DZD60" s="974"/>
      <c r="DZE60" s="974"/>
      <c r="DZF60" s="974"/>
      <c r="DZG60" s="974"/>
      <c r="DZH60" s="974"/>
      <c r="DZI60" s="974"/>
      <c r="DZJ60" s="974"/>
      <c r="DZK60" s="974"/>
      <c r="DZL60" s="974"/>
      <c r="DZM60" s="974"/>
      <c r="DZN60" s="974"/>
      <c r="DZO60" s="974"/>
      <c r="DZP60" s="974"/>
      <c r="DZQ60" s="974"/>
      <c r="DZR60" s="974"/>
      <c r="DZS60" s="974"/>
      <c r="DZT60" s="974"/>
      <c r="DZU60" s="974"/>
      <c r="DZV60" s="974"/>
      <c r="DZW60" s="974"/>
      <c r="DZX60" s="974"/>
      <c r="DZY60" s="974"/>
      <c r="DZZ60" s="974"/>
      <c r="EAA60" s="974"/>
      <c r="EAB60" s="974"/>
      <c r="EAC60" s="974"/>
      <c r="EAD60" s="974"/>
      <c r="EAE60" s="974"/>
      <c r="EAF60" s="974"/>
      <c r="EAG60" s="974"/>
      <c r="EAH60" s="974"/>
      <c r="EAI60" s="974"/>
      <c r="EAJ60" s="974"/>
      <c r="EAK60" s="974"/>
      <c r="EAL60" s="974"/>
      <c r="EAM60" s="974"/>
      <c r="EAN60" s="974"/>
      <c r="EAO60" s="974"/>
      <c r="EAP60" s="974"/>
      <c r="EAQ60" s="974"/>
      <c r="EAR60" s="974"/>
      <c r="EAS60" s="974"/>
      <c r="EAT60" s="974"/>
      <c r="EAU60" s="974"/>
      <c r="EAV60" s="974"/>
      <c r="EAW60" s="974"/>
      <c r="EAX60" s="974"/>
      <c r="EAY60" s="974"/>
      <c r="EAZ60" s="974"/>
      <c r="EBA60" s="974"/>
      <c r="EBB60" s="974"/>
      <c r="EBC60" s="974"/>
      <c r="EBD60" s="974"/>
      <c r="EBE60" s="974"/>
      <c r="EBF60" s="974"/>
      <c r="EBG60" s="974"/>
      <c r="EBH60" s="974"/>
      <c r="EBI60" s="974"/>
      <c r="EBJ60" s="974"/>
      <c r="EBK60" s="974"/>
      <c r="EBL60" s="974"/>
      <c r="EBM60" s="974"/>
      <c r="EBN60" s="974"/>
      <c r="EBO60" s="974"/>
      <c r="EBP60" s="974"/>
      <c r="EBQ60" s="974"/>
      <c r="EBR60" s="974"/>
      <c r="EBS60" s="974"/>
      <c r="EBT60" s="974"/>
      <c r="EBU60" s="974"/>
      <c r="EBV60" s="974"/>
      <c r="EBW60" s="974"/>
      <c r="EBX60" s="974"/>
      <c r="EBY60" s="974"/>
      <c r="EBZ60" s="974"/>
      <c r="ECA60" s="974"/>
      <c r="ECB60" s="974"/>
      <c r="ECC60" s="974"/>
      <c r="ECD60" s="974"/>
      <c r="ECE60" s="974"/>
      <c r="ECF60" s="974"/>
      <c r="ECG60" s="974"/>
      <c r="ECH60" s="974"/>
      <c r="ECI60" s="974"/>
      <c r="ECJ60" s="974"/>
      <c r="ECK60" s="974"/>
      <c r="ECL60" s="974"/>
      <c r="ECM60" s="974"/>
      <c r="ECN60" s="974"/>
      <c r="ECO60" s="974"/>
      <c r="ECP60" s="974"/>
      <c r="ECQ60" s="974"/>
      <c r="ECR60" s="974"/>
      <c r="ECS60" s="974"/>
      <c r="ECT60" s="974"/>
      <c r="ECU60" s="974"/>
      <c r="ECV60" s="974"/>
      <c r="ECW60" s="974"/>
      <c r="ECX60" s="974"/>
      <c r="ECY60" s="974"/>
      <c r="ECZ60" s="974"/>
      <c r="EDA60" s="974"/>
      <c r="EDB60" s="974"/>
      <c r="EDC60" s="974"/>
      <c r="EDD60" s="974"/>
      <c r="EDE60" s="974"/>
      <c r="EDF60" s="974"/>
      <c r="EDG60" s="974"/>
      <c r="EDH60" s="974"/>
      <c r="EDI60" s="974"/>
      <c r="EDJ60" s="974"/>
      <c r="EDK60" s="974"/>
      <c r="EDL60" s="974"/>
      <c r="EDM60" s="974"/>
      <c r="EDN60" s="974"/>
      <c r="EDO60" s="974"/>
      <c r="EDP60" s="974"/>
      <c r="EDQ60" s="974"/>
      <c r="EDR60" s="974"/>
      <c r="EDS60" s="974"/>
      <c r="EDT60" s="974"/>
      <c r="EDU60" s="974"/>
      <c r="EDV60" s="974"/>
      <c r="EDW60" s="974"/>
      <c r="EDX60" s="974"/>
      <c r="EDY60" s="974"/>
      <c r="EDZ60" s="974"/>
      <c r="EEA60" s="974"/>
      <c r="EEB60" s="974"/>
      <c r="EEC60" s="974"/>
      <c r="EED60" s="974"/>
      <c r="EEE60" s="974"/>
      <c r="EEF60" s="974"/>
      <c r="EEG60" s="974"/>
      <c r="EEH60" s="974"/>
      <c r="EEI60" s="974"/>
      <c r="EEJ60" s="974"/>
      <c r="EEK60" s="974"/>
      <c r="EEL60" s="974"/>
      <c r="EEM60" s="974"/>
      <c r="EEN60" s="974"/>
      <c r="EEO60" s="974"/>
      <c r="EEP60" s="974"/>
      <c r="EEQ60" s="974"/>
      <c r="EER60" s="974"/>
      <c r="EES60" s="974"/>
      <c r="EET60" s="974"/>
      <c r="EEU60" s="974"/>
      <c r="EEV60" s="974"/>
      <c r="EEW60" s="974"/>
      <c r="EEX60" s="974"/>
      <c r="EEY60" s="974"/>
      <c r="EEZ60" s="974"/>
      <c r="EFA60" s="974"/>
      <c r="EFB60" s="974"/>
      <c r="EFC60" s="974"/>
      <c r="EFD60" s="974"/>
      <c r="EFE60" s="974"/>
      <c r="EFF60" s="974"/>
      <c r="EFG60" s="974"/>
      <c r="EFH60" s="974"/>
      <c r="EFI60" s="974"/>
      <c r="EFJ60" s="974"/>
      <c r="EFK60" s="974"/>
      <c r="EFL60" s="974"/>
      <c r="EFM60" s="974"/>
      <c r="EFN60" s="974"/>
      <c r="EFO60" s="974"/>
      <c r="EFP60" s="974"/>
      <c r="EFQ60" s="974"/>
      <c r="EFR60" s="974"/>
      <c r="EFS60" s="974"/>
      <c r="EFT60" s="974"/>
      <c r="EFU60" s="974"/>
      <c r="EFV60" s="974"/>
      <c r="EFW60" s="974"/>
      <c r="EFX60" s="974"/>
      <c r="EFY60" s="974"/>
      <c r="EFZ60" s="974"/>
      <c r="EGA60" s="974"/>
      <c r="EGB60" s="974"/>
      <c r="EGC60" s="974"/>
      <c r="EGD60" s="974"/>
      <c r="EGE60" s="974"/>
      <c r="EGF60" s="974"/>
      <c r="EGG60" s="974"/>
      <c r="EGH60" s="974"/>
      <c r="EGI60" s="974"/>
      <c r="EGJ60" s="974"/>
      <c r="EGK60" s="974"/>
      <c r="EGL60" s="974"/>
      <c r="EGM60" s="974"/>
      <c r="EGN60" s="974"/>
      <c r="EGO60" s="974"/>
      <c r="EGP60" s="974"/>
      <c r="EGQ60" s="974"/>
      <c r="EGR60" s="974"/>
      <c r="EGS60" s="974"/>
      <c r="EGT60" s="974"/>
      <c r="EGU60" s="974"/>
      <c r="EGV60" s="974"/>
      <c r="EGW60" s="974"/>
      <c r="EGX60" s="974"/>
      <c r="EGY60" s="974"/>
      <c r="EGZ60" s="974"/>
      <c r="EHA60" s="974"/>
      <c r="EHB60" s="974"/>
      <c r="EHC60" s="974"/>
      <c r="EHD60" s="974"/>
      <c r="EHE60" s="974"/>
      <c r="EHF60" s="974"/>
      <c r="EHG60" s="974"/>
      <c r="EHH60" s="974"/>
      <c r="EHI60" s="974"/>
      <c r="EHJ60" s="974"/>
      <c r="EHK60" s="974"/>
      <c r="EHL60" s="974"/>
      <c r="EHM60" s="974"/>
      <c r="EHN60" s="974"/>
      <c r="EHO60" s="974"/>
      <c r="EHP60" s="974"/>
      <c r="EHQ60" s="974"/>
      <c r="EHR60" s="974"/>
      <c r="EHS60" s="974"/>
      <c r="EHT60" s="974"/>
      <c r="EHU60" s="974"/>
      <c r="EHV60" s="974"/>
      <c r="EHW60" s="974"/>
      <c r="EHX60" s="974"/>
      <c r="EHY60" s="974"/>
      <c r="EHZ60" s="974"/>
      <c r="EIA60" s="974"/>
      <c r="EIB60" s="974"/>
      <c r="EIC60" s="974"/>
      <c r="EID60" s="974"/>
      <c r="EIE60" s="974"/>
      <c r="EIF60" s="974"/>
      <c r="EIG60" s="974"/>
      <c r="EIH60" s="974"/>
      <c r="EII60" s="974"/>
      <c r="EIJ60" s="974"/>
      <c r="EIK60" s="974"/>
      <c r="EIL60" s="974"/>
      <c r="EIM60" s="974"/>
      <c r="EIN60" s="974"/>
      <c r="EIO60" s="974"/>
      <c r="EIP60" s="974"/>
      <c r="EIQ60" s="974"/>
      <c r="EIR60" s="974"/>
      <c r="EIS60" s="974"/>
      <c r="EIT60" s="974"/>
      <c r="EIU60" s="974"/>
      <c r="EIV60" s="974"/>
      <c r="EIW60" s="974"/>
      <c r="EIX60" s="974"/>
      <c r="EIY60" s="974"/>
      <c r="EIZ60" s="974"/>
      <c r="EJA60" s="974"/>
      <c r="EJB60" s="974"/>
      <c r="EJC60" s="974"/>
      <c r="EJD60" s="974"/>
      <c r="EJE60" s="974"/>
      <c r="EJF60" s="974"/>
      <c r="EJG60" s="974"/>
      <c r="EJH60" s="974"/>
      <c r="EJI60" s="974"/>
      <c r="EJJ60" s="974"/>
      <c r="EJK60" s="974"/>
      <c r="EJL60" s="974"/>
      <c r="EJM60" s="974"/>
      <c r="EJN60" s="974"/>
      <c r="EJO60" s="974"/>
      <c r="EJP60" s="974"/>
      <c r="EJQ60" s="974"/>
      <c r="EJR60" s="974"/>
      <c r="EJS60" s="974"/>
      <c r="EJT60" s="974"/>
      <c r="EJU60" s="974"/>
      <c r="EJV60" s="974"/>
      <c r="EJW60" s="974"/>
      <c r="EJX60" s="974"/>
      <c r="EJY60" s="974"/>
      <c r="EJZ60" s="974"/>
      <c r="EKA60" s="974"/>
      <c r="EKB60" s="974"/>
      <c r="EKC60" s="974"/>
      <c r="EKD60" s="974"/>
      <c r="EKE60" s="974"/>
      <c r="EKF60" s="974"/>
      <c r="EKG60" s="974"/>
      <c r="EKH60" s="974"/>
      <c r="EKI60" s="974"/>
      <c r="EKJ60" s="974"/>
      <c r="EKK60" s="974"/>
      <c r="EKL60" s="974"/>
      <c r="EKM60" s="974"/>
      <c r="EKN60" s="974"/>
      <c r="EKO60" s="974"/>
      <c r="EKP60" s="974"/>
      <c r="EKQ60" s="974"/>
      <c r="EKR60" s="974"/>
      <c r="EKS60" s="974"/>
      <c r="EKT60" s="974"/>
      <c r="EKU60" s="974"/>
      <c r="EKV60" s="974"/>
      <c r="EKW60" s="974"/>
      <c r="EKX60" s="974"/>
      <c r="EKY60" s="974"/>
      <c r="EKZ60" s="974"/>
      <c r="ELA60" s="974"/>
      <c r="ELB60" s="974"/>
      <c r="ELC60" s="974"/>
      <c r="ELD60" s="974"/>
      <c r="ELE60" s="974"/>
      <c r="ELF60" s="974"/>
      <c r="ELG60" s="974"/>
      <c r="ELH60" s="974"/>
      <c r="ELI60" s="974"/>
      <c r="ELJ60" s="974"/>
      <c r="ELK60" s="974"/>
      <c r="ELL60" s="974"/>
      <c r="ELM60" s="974"/>
      <c r="ELN60" s="974"/>
      <c r="ELO60" s="974"/>
      <c r="ELP60" s="974"/>
      <c r="ELQ60" s="974"/>
      <c r="ELR60" s="974"/>
      <c r="ELS60" s="974"/>
      <c r="ELT60" s="974"/>
      <c r="ELU60" s="974"/>
      <c r="ELV60" s="974"/>
      <c r="ELW60" s="974"/>
      <c r="ELX60" s="974"/>
      <c r="ELY60" s="974"/>
      <c r="ELZ60" s="974"/>
      <c r="EMA60" s="974"/>
      <c r="EMB60" s="974"/>
      <c r="EMC60" s="974"/>
      <c r="EMD60" s="974"/>
      <c r="EME60" s="974"/>
      <c r="EMF60" s="974"/>
      <c r="EMG60" s="974"/>
      <c r="EMH60" s="974"/>
      <c r="EMI60" s="974"/>
      <c r="EMJ60" s="974"/>
      <c r="EMK60" s="974"/>
      <c r="EML60" s="974"/>
      <c r="EMM60" s="974"/>
      <c r="EMN60" s="974"/>
      <c r="EMO60" s="974"/>
      <c r="EMP60" s="974"/>
      <c r="EMQ60" s="974"/>
      <c r="EMR60" s="974"/>
      <c r="EMS60" s="974"/>
      <c r="EMT60" s="974"/>
      <c r="EMU60" s="974"/>
      <c r="EMV60" s="974"/>
      <c r="EMW60" s="974"/>
      <c r="EMX60" s="974"/>
      <c r="EMY60" s="974"/>
      <c r="EMZ60" s="974"/>
      <c r="ENA60" s="974"/>
      <c r="ENB60" s="974"/>
      <c r="ENC60" s="974"/>
      <c r="END60" s="974"/>
      <c r="ENE60" s="974"/>
      <c r="ENF60" s="974"/>
      <c r="ENG60" s="974"/>
      <c r="ENH60" s="974"/>
      <c r="ENI60" s="974"/>
      <c r="ENJ60" s="974"/>
      <c r="ENK60" s="974"/>
      <c r="ENL60" s="974"/>
      <c r="ENM60" s="974"/>
      <c r="ENN60" s="974"/>
      <c r="ENO60" s="974"/>
      <c r="ENP60" s="974"/>
      <c r="ENQ60" s="974"/>
      <c r="ENR60" s="974"/>
      <c r="ENS60" s="974"/>
      <c r="ENT60" s="974"/>
      <c r="ENU60" s="974"/>
      <c r="ENV60" s="974"/>
      <c r="ENW60" s="974"/>
      <c r="ENX60" s="974"/>
      <c r="ENY60" s="974"/>
      <c r="ENZ60" s="974"/>
      <c r="EOA60" s="974"/>
      <c r="EOB60" s="974"/>
      <c r="EOC60" s="974"/>
      <c r="EOD60" s="974"/>
      <c r="EOE60" s="974"/>
      <c r="EOF60" s="974"/>
      <c r="EOG60" s="974"/>
      <c r="EOH60" s="974"/>
      <c r="EOI60" s="974"/>
      <c r="EOJ60" s="974"/>
      <c r="EOK60" s="974"/>
      <c r="EOL60" s="974"/>
      <c r="EOM60" s="974"/>
      <c r="EON60" s="974"/>
      <c r="EOO60" s="974"/>
      <c r="EOP60" s="974"/>
      <c r="EOQ60" s="974"/>
      <c r="EOR60" s="974"/>
      <c r="EOS60" s="974"/>
      <c r="EOT60" s="974"/>
      <c r="EOU60" s="974"/>
      <c r="EOV60" s="974"/>
      <c r="EOW60" s="974"/>
      <c r="EOX60" s="974"/>
      <c r="EOY60" s="974"/>
      <c r="EOZ60" s="974"/>
      <c r="EPA60" s="974"/>
      <c r="EPB60" s="974"/>
      <c r="EPC60" s="974"/>
      <c r="EPD60" s="974"/>
      <c r="EPE60" s="974"/>
      <c r="EPF60" s="974"/>
      <c r="EPG60" s="974"/>
      <c r="EPH60" s="974"/>
      <c r="EPI60" s="974"/>
      <c r="EPJ60" s="974"/>
      <c r="EPK60" s="974"/>
      <c r="EPL60" s="974"/>
      <c r="EPM60" s="974"/>
      <c r="EPN60" s="974"/>
      <c r="EPO60" s="974"/>
      <c r="EPP60" s="974"/>
      <c r="EPQ60" s="974"/>
      <c r="EPR60" s="974"/>
      <c r="EPS60" s="974"/>
      <c r="EPT60" s="974"/>
      <c r="EPU60" s="974"/>
      <c r="EPV60" s="974"/>
      <c r="EPW60" s="974"/>
      <c r="EPX60" s="974"/>
      <c r="EPY60" s="974"/>
      <c r="EPZ60" s="974"/>
      <c r="EQA60" s="974"/>
      <c r="EQB60" s="974"/>
      <c r="EQC60" s="974"/>
      <c r="EQD60" s="974"/>
      <c r="EQE60" s="974"/>
      <c r="EQF60" s="974"/>
      <c r="EQG60" s="974"/>
      <c r="EQH60" s="974"/>
      <c r="EQI60" s="974"/>
      <c r="EQJ60" s="974"/>
      <c r="EQK60" s="974"/>
      <c r="EQL60" s="974"/>
      <c r="EQM60" s="974"/>
      <c r="EQN60" s="974"/>
      <c r="EQO60" s="974"/>
      <c r="EQP60" s="974"/>
      <c r="EQQ60" s="974"/>
      <c r="EQR60" s="974"/>
      <c r="EQS60" s="974"/>
      <c r="EQT60" s="974"/>
      <c r="EQU60" s="974"/>
      <c r="EQV60" s="974"/>
      <c r="EQW60" s="974"/>
      <c r="EQX60" s="974"/>
      <c r="EQY60" s="974"/>
      <c r="EQZ60" s="974"/>
      <c r="ERA60" s="974"/>
      <c r="ERB60" s="974"/>
      <c r="ERC60" s="974"/>
      <c r="ERD60" s="974"/>
      <c r="ERE60" s="974"/>
      <c r="ERF60" s="974"/>
      <c r="ERG60" s="974"/>
      <c r="ERH60" s="974"/>
      <c r="ERI60" s="974"/>
      <c r="ERJ60" s="974"/>
      <c r="ERK60" s="974"/>
      <c r="ERL60" s="974"/>
      <c r="ERM60" s="974"/>
      <c r="ERN60" s="974"/>
      <c r="ERO60" s="974"/>
      <c r="ERP60" s="974"/>
      <c r="ERQ60" s="974"/>
      <c r="ERR60" s="974"/>
      <c r="ERS60" s="974"/>
      <c r="ERT60" s="974"/>
      <c r="ERU60" s="974"/>
      <c r="ERV60" s="974"/>
      <c r="ERW60" s="974"/>
      <c r="ERX60" s="974"/>
      <c r="ERY60" s="974"/>
      <c r="ERZ60" s="974"/>
      <c r="ESA60" s="974"/>
      <c r="ESB60" s="974"/>
      <c r="ESC60" s="974"/>
      <c r="ESD60" s="974"/>
      <c r="ESE60" s="974"/>
      <c r="ESF60" s="974"/>
      <c r="ESG60" s="974"/>
      <c r="ESH60" s="974"/>
      <c r="ESI60" s="974"/>
      <c r="ESJ60" s="974"/>
      <c r="ESK60" s="974"/>
      <c r="ESL60" s="974"/>
      <c r="ESM60" s="974"/>
      <c r="ESN60" s="974"/>
      <c r="ESO60" s="974"/>
      <c r="ESP60" s="974"/>
      <c r="ESQ60" s="974"/>
      <c r="ESR60" s="974"/>
      <c r="ESS60" s="974"/>
      <c r="EST60" s="974"/>
      <c r="ESU60" s="974"/>
      <c r="ESV60" s="974"/>
      <c r="ESW60" s="974"/>
      <c r="ESX60" s="974"/>
      <c r="ESY60" s="974"/>
      <c r="ESZ60" s="974"/>
      <c r="ETA60" s="974"/>
      <c r="ETB60" s="974"/>
      <c r="ETC60" s="974"/>
      <c r="ETD60" s="974"/>
      <c r="ETE60" s="974"/>
      <c r="ETF60" s="974"/>
      <c r="ETG60" s="974"/>
      <c r="ETH60" s="974"/>
      <c r="ETI60" s="974"/>
      <c r="ETJ60" s="974"/>
      <c r="ETK60" s="974"/>
      <c r="ETL60" s="974"/>
      <c r="ETM60" s="974"/>
      <c r="ETN60" s="974"/>
      <c r="ETO60" s="974"/>
      <c r="ETP60" s="974"/>
      <c r="ETQ60" s="974"/>
      <c r="ETR60" s="974"/>
      <c r="ETS60" s="974"/>
      <c r="ETT60" s="974"/>
      <c r="ETU60" s="974"/>
      <c r="ETV60" s="974"/>
      <c r="ETW60" s="974"/>
      <c r="ETX60" s="974"/>
      <c r="ETY60" s="974"/>
      <c r="ETZ60" s="974"/>
      <c r="EUA60" s="974"/>
      <c r="EUB60" s="974"/>
      <c r="EUC60" s="974"/>
      <c r="EUD60" s="974"/>
      <c r="EUE60" s="974"/>
      <c r="EUF60" s="974"/>
      <c r="EUG60" s="974"/>
      <c r="EUH60" s="974"/>
      <c r="EUI60" s="974"/>
      <c r="EUJ60" s="974"/>
      <c r="EUK60" s="974"/>
      <c r="EUL60" s="974"/>
      <c r="EUM60" s="974"/>
      <c r="EUN60" s="974"/>
      <c r="EUO60" s="974"/>
      <c r="EUP60" s="974"/>
      <c r="EUQ60" s="974"/>
      <c r="EUR60" s="974"/>
      <c r="EUS60" s="974"/>
      <c r="EUT60" s="974"/>
      <c r="EUU60" s="974"/>
      <c r="EUV60" s="974"/>
      <c r="EUW60" s="974"/>
      <c r="EUX60" s="974"/>
      <c r="EUY60" s="974"/>
      <c r="EUZ60" s="974"/>
      <c r="EVA60" s="974"/>
      <c r="EVB60" s="974"/>
      <c r="EVC60" s="974"/>
      <c r="EVD60" s="974"/>
      <c r="EVE60" s="974"/>
      <c r="EVF60" s="974"/>
      <c r="EVG60" s="974"/>
      <c r="EVH60" s="974"/>
      <c r="EVI60" s="974"/>
      <c r="EVJ60" s="974"/>
      <c r="EVK60" s="974"/>
      <c r="EVL60" s="974"/>
      <c r="EVM60" s="974"/>
      <c r="EVN60" s="974"/>
      <c r="EVO60" s="974"/>
      <c r="EVP60" s="974"/>
      <c r="EVQ60" s="974"/>
      <c r="EVR60" s="974"/>
      <c r="EVS60" s="974"/>
      <c r="EVT60" s="974"/>
      <c r="EVU60" s="974"/>
      <c r="EVV60" s="974"/>
      <c r="EVW60" s="974"/>
      <c r="EVX60" s="974"/>
      <c r="EVY60" s="974"/>
      <c r="EVZ60" s="974"/>
      <c r="EWA60" s="974"/>
      <c r="EWB60" s="974"/>
      <c r="EWC60" s="974"/>
      <c r="EWD60" s="974"/>
      <c r="EWE60" s="974"/>
      <c r="EWF60" s="974"/>
      <c r="EWG60" s="974"/>
      <c r="EWH60" s="974"/>
      <c r="EWI60" s="974"/>
      <c r="EWJ60" s="974"/>
      <c r="EWK60" s="974"/>
      <c r="EWL60" s="974"/>
      <c r="EWM60" s="974"/>
      <c r="EWN60" s="974"/>
      <c r="EWO60" s="974"/>
      <c r="EWP60" s="974"/>
      <c r="EWQ60" s="974"/>
      <c r="EWR60" s="974"/>
      <c r="EWS60" s="974"/>
      <c r="EWT60" s="974"/>
      <c r="EWU60" s="974"/>
      <c r="EWV60" s="974"/>
      <c r="EWW60" s="974"/>
      <c r="EWX60" s="974"/>
      <c r="EWY60" s="974"/>
      <c r="EWZ60" s="974"/>
      <c r="EXA60" s="974"/>
      <c r="EXB60" s="974"/>
      <c r="EXC60" s="974"/>
      <c r="EXD60" s="974"/>
      <c r="EXE60" s="974"/>
      <c r="EXF60" s="974"/>
      <c r="EXG60" s="974"/>
      <c r="EXH60" s="974"/>
      <c r="EXI60" s="974"/>
      <c r="EXJ60" s="974"/>
      <c r="EXK60" s="974"/>
      <c r="EXL60" s="974"/>
      <c r="EXM60" s="974"/>
      <c r="EXN60" s="974"/>
      <c r="EXO60" s="974"/>
      <c r="EXP60" s="974"/>
      <c r="EXQ60" s="974"/>
      <c r="EXR60" s="974"/>
      <c r="EXS60" s="974"/>
      <c r="EXT60" s="974"/>
      <c r="EXU60" s="974"/>
      <c r="EXV60" s="974"/>
      <c r="EXW60" s="974"/>
      <c r="EXX60" s="974"/>
      <c r="EXY60" s="974"/>
      <c r="EXZ60" s="974"/>
      <c r="EYA60" s="974"/>
      <c r="EYB60" s="974"/>
      <c r="EYC60" s="974"/>
      <c r="EYD60" s="974"/>
      <c r="EYE60" s="974"/>
      <c r="EYF60" s="974"/>
      <c r="EYG60" s="974"/>
      <c r="EYH60" s="974"/>
      <c r="EYI60" s="974"/>
      <c r="EYJ60" s="974"/>
      <c r="EYK60" s="974"/>
      <c r="EYL60" s="974"/>
      <c r="EYM60" s="974"/>
      <c r="EYN60" s="974"/>
      <c r="EYO60" s="974"/>
      <c r="EYP60" s="974"/>
      <c r="EYQ60" s="974"/>
      <c r="EYR60" s="974"/>
      <c r="EYS60" s="974"/>
      <c r="EYT60" s="974"/>
      <c r="EYU60" s="974"/>
      <c r="EYV60" s="974"/>
      <c r="EYW60" s="974"/>
      <c r="EYX60" s="974"/>
      <c r="EYY60" s="974"/>
      <c r="EYZ60" s="974"/>
      <c r="EZA60" s="974"/>
      <c r="EZB60" s="974"/>
      <c r="EZC60" s="974"/>
      <c r="EZD60" s="974"/>
      <c r="EZE60" s="974"/>
      <c r="EZF60" s="974"/>
      <c r="EZG60" s="974"/>
      <c r="EZH60" s="974"/>
      <c r="EZI60" s="974"/>
      <c r="EZJ60" s="974"/>
      <c r="EZK60" s="974"/>
      <c r="EZL60" s="974"/>
      <c r="EZM60" s="974"/>
      <c r="EZN60" s="974"/>
      <c r="EZO60" s="974"/>
      <c r="EZP60" s="974"/>
      <c r="EZQ60" s="974"/>
      <c r="EZR60" s="974"/>
      <c r="EZS60" s="974"/>
      <c r="EZT60" s="974"/>
      <c r="EZU60" s="974"/>
      <c r="EZV60" s="974"/>
      <c r="EZW60" s="974"/>
      <c r="EZX60" s="974"/>
      <c r="EZY60" s="974"/>
      <c r="EZZ60" s="974"/>
      <c r="FAA60" s="974"/>
      <c r="FAB60" s="974"/>
      <c r="FAC60" s="974"/>
      <c r="FAD60" s="974"/>
      <c r="FAE60" s="974"/>
      <c r="FAF60" s="974"/>
      <c r="FAG60" s="974"/>
      <c r="FAH60" s="974"/>
      <c r="FAI60" s="974"/>
      <c r="FAJ60" s="974"/>
      <c r="FAK60" s="974"/>
      <c r="FAL60" s="974"/>
      <c r="FAM60" s="974"/>
      <c r="FAN60" s="974"/>
      <c r="FAO60" s="974"/>
      <c r="FAP60" s="974"/>
      <c r="FAQ60" s="974"/>
      <c r="FAR60" s="974"/>
      <c r="FAS60" s="974"/>
      <c r="FAT60" s="974"/>
      <c r="FAU60" s="974"/>
      <c r="FAV60" s="974"/>
      <c r="FAW60" s="974"/>
      <c r="FAX60" s="974"/>
      <c r="FAY60" s="974"/>
      <c r="FAZ60" s="974"/>
      <c r="FBA60" s="974"/>
      <c r="FBB60" s="974"/>
      <c r="FBC60" s="974"/>
      <c r="FBD60" s="974"/>
      <c r="FBE60" s="974"/>
      <c r="FBF60" s="974"/>
      <c r="FBG60" s="974"/>
      <c r="FBH60" s="974"/>
      <c r="FBI60" s="974"/>
      <c r="FBJ60" s="974"/>
      <c r="FBK60" s="974"/>
      <c r="FBL60" s="974"/>
      <c r="FBM60" s="974"/>
      <c r="FBN60" s="974"/>
      <c r="FBO60" s="974"/>
      <c r="FBP60" s="974"/>
      <c r="FBQ60" s="974"/>
      <c r="FBR60" s="974"/>
      <c r="FBS60" s="974"/>
      <c r="FBT60" s="974"/>
      <c r="FBU60" s="974"/>
      <c r="FBV60" s="974"/>
      <c r="FBW60" s="974"/>
      <c r="FBX60" s="974"/>
      <c r="FBY60" s="974"/>
      <c r="FBZ60" s="974"/>
      <c r="FCA60" s="974"/>
      <c r="FCB60" s="974"/>
      <c r="FCC60" s="974"/>
      <c r="FCD60" s="974"/>
      <c r="FCE60" s="974"/>
      <c r="FCF60" s="974"/>
      <c r="FCG60" s="974"/>
      <c r="FCH60" s="974"/>
      <c r="FCI60" s="974"/>
      <c r="FCJ60" s="974"/>
      <c r="FCK60" s="974"/>
      <c r="FCL60" s="974"/>
      <c r="FCM60" s="974"/>
      <c r="FCN60" s="974"/>
      <c r="FCO60" s="974"/>
      <c r="FCP60" s="974"/>
      <c r="FCQ60" s="974"/>
      <c r="FCR60" s="974"/>
      <c r="FCS60" s="974"/>
      <c r="FCT60" s="974"/>
      <c r="FCU60" s="974"/>
      <c r="FCV60" s="974"/>
      <c r="FCW60" s="974"/>
      <c r="FCX60" s="974"/>
      <c r="FCY60" s="974"/>
      <c r="FCZ60" s="974"/>
      <c r="FDA60" s="974"/>
      <c r="FDB60" s="974"/>
      <c r="FDC60" s="974"/>
      <c r="FDD60" s="974"/>
      <c r="FDE60" s="974"/>
      <c r="FDF60" s="974"/>
      <c r="FDG60" s="974"/>
      <c r="FDH60" s="974"/>
      <c r="FDI60" s="974"/>
      <c r="FDJ60" s="974"/>
      <c r="FDK60" s="974"/>
      <c r="FDL60" s="974"/>
      <c r="FDM60" s="974"/>
      <c r="FDN60" s="974"/>
      <c r="FDO60" s="974"/>
      <c r="FDP60" s="974"/>
      <c r="FDQ60" s="974"/>
      <c r="FDR60" s="974"/>
      <c r="FDS60" s="974"/>
      <c r="FDT60" s="974"/>
      <c r="FDU60" s="974"/>
      <c r="FDV60" s="974"/>
      <c r="FDW60" s="974"/>
      <c r="FDX60" s="974"/>
      <c r="FDY60" s="974"/>
      <c r="FDZ60" s="974"/>
      <c r="FEA60" s="974"/>
      <c r="FEB60" s="974"/>
      <c r="FEC60" s="974"/>
      <c r="FED60" s="974"/>
      <c r="FEE60" s="974"/>
      <c r="FEF60" s="974"/>
      <c r="FEG60" s="974"/>
      <c r="FEH60" s="974"/>
      <c r="FEI60" s="974"/>
      <c r="FEJ60" s="974"/>
      <c r="FEK60" s="974"/>
      <c r="FEL60" s="974"/>
      <c r="FEM60" s="974"/>
      <c r="FEN60" s="974"/>
      <c r="FEO60" s="974"/>
      <c r="FEP60" s="974"/>
      <c r="FEQ60" s="974"/>
      <c r="FER60" s="974"/>
      <c r="FES60" s="974"/>
      <c r="FET60" s="974"/>
      <c r="FEU60" s="974"/>
      <c r="FEV60" s="974"/>
      <c r="FEW60" s="974"/>
      <c r="FEX60" s="974"/>
      <c r="FEY60" s="974"/>
      <c r="FEZ60" s="974"/>
      <c r="FFA60" s="974"/>
      <c r="FFB60" s="974"/>
      <c r="FFC60" s="974"/>
      <c r="FFD60" s="974"/>
      <c r="FFE60" s="974"/>
      <c r="FFF60" s="974"/>
      <c r="FFG60" s="974"/>
      <c r="FFH60" s="974"/>
      <c r="FFI60" s="974"/>
      <c r="FFJ60" s="974"/>
      <c r="FFK60" s="974"/>
      <c r="FFL60" s="974"/>
      <c r="FFM60" s="974"/>
      <c r="FFN60" s="974"/>
      <c r="FFO60" s="974"/>
      <c r="FFP60" s="974"/>
      <c r="FFQ60" s="974"/>
      <c r="FFR60" s="974"/>
      <c r="FFS60" s="974"/>
      <c r="FFT60" s="974"/>
      <c r="FFU60" s="974"/>
      <c r="FFV60" s="974"/>
      <c r="FFW60" s="974"/>
      <c r="FFX60" s="974"/>
      <c r="FFY60" s="974"/>
      <c r="FFZ60" s="974"/>
      <c r="FGA60" s="974"/>
      <c r="FGB60" s="974"/>
      <c r="FGC60" s="974"/>
      <c r="FGD60" s="974"/>
      <c r="FGE60" s="974"/>
      <c r="FGF60" s="974"/>
      <c r="FGG60" s="974"/>
      <c r="FGH60" s="974"/>
      <c r="FGI60" s="974"/>
      <c r="FGJ60" s="974"/>
      <c r="FGK60" s="974"/>
      <c r="FGL60" s="974"/>
      <c r="FGM60" s="974"/>
      <c r="FGN60" s="974"/>
      <c r="FGO60" s="974"/>
      <c r="FGP60" s="974"/>
      <c r="FGQ60" s="974"/>
      <c r="FGR60" s="974"/>
      <c r="FGS60" s="974"/>
      <c r="FGT60" s="974"/>
      <c r="FGU60" s="974"/>
      <c r="FGV60" s="974"/>
      <c r="FGW60" s="974"/>
      <c r="FGX60" s="974"/>
      <c r="FGY60" s="974"/>
      <c r="FGZ60" s="974"/>
      <c r="FHA60" s="974"/>
      <c r="FHB60" s="974"/>
      <c r="FHC60" s="974"/>
      <c r="FHD60" s="974"/>
      <c r="FHE60" s="974"/>
      <c r="FHF60" s="974"/>
      <c r="FHG60" s="974"/>
      <c r="FHH60" s="974"/>
      <c r="FHI60" s="974"/>
      <c r="FHJ60" s="974"/>
      <c r="FHK60" s="974"/>
      <c r="FHL60" s="974"/>
      <c r="FHM60" s="974"/>
      <c r="FHN60" s="974"/>
      <c r="FHO60" s="974"/>
      <c r="FHP60" s="974"/>
      <c r="FHQ60" s="974"/>
      <c r="FHR60" s="974"/>
      <c r="FHS60" s="974"/>
      <c r="FHT60" s="974"/>
      <c r="FHU60" s="974"/>
      <c r="FHV60" s="974"/>
      <c r="FHW60" s="974"/>
      <c r="FHX60" s="974"/>
      <c r="FHY60" s="974"/>
      <c r="FHZ60" s="974"/>
      <c r="FIA60" s="974"/>
      <c r="FIB60" s="974"/>
      <c r="FIC60" s="974"/>
      <c r="FID60" s="974"/>
      <c r="FIE60" s="974"/>
      <c r="FIF60" s="974"/>
      <c r="FIG60" s="974"/>
      <c r="FIH60" s="974"/>
      <c r="FII60" s="974"/>
      <c r="FIJ60" s="974"/>
      <c r="FIK60" s="974"/>
      <c r="FIL60" s="974"/>
      <c r="FIM60" s="974"/>
      <c r="FIN60" s="974"/>
      <c r="FIO60" s="974"/>
      <c r="FIP60" s="974"/>
      <c r="FIQ60" s="974"/>
      <c r="FIR60" s="974"/>
      <c r="FIS60" s="974"/>
      <c r="FIT60" s="974"/>
      <c r="FIU60" s="974"/>
      <c r="FIV60" s="974"/>
      <c r="FIW60" s="974"/>
      <c r="FIX60" s="974"/>
      <c r="FIY60" s="974"/>
      <c r="FIZ60" s="974"/>
      <c r="FJA60" s="974"/>
      <c r="FJB60" s="974"/>
      <c r="FJC60" s="974"/>
      <c r="FJD60" s="974"/>
      <c r="FJE60" s="974"/>
      <c r="FJF60" s="974"/>
      <c r="FJG60" s="974"/>
      <c r="FJH60" s="974"/>
      <c r="FJI60" s="974"/>
      <c r="FJJ60" s="974"/>
      <c r="FJK60" s="974"/>
      <c r="FJL60" s="974"/>
      <c r="FJM60" s="974"/>
      <c r="FJN60" s="974"/>
      <c r="FJO60" s="974"/>
      <c r="FJP60" s="974"/>
      <c r="FJQ60" s="974"/>
      <c r="FJR60" s="974"/>
      <c r="FJS60" s="974"/>
      <c r="FJT60" s="974"/>
      <c r="FJU60" s="974"/>
      <c r="FJV60" s="974"/>
      <c r="FJW60" s="974"/>
      <c r="FJX60" s="974"/>
      <c r="FJY60" s="974"/>
      <c r="FJZ60" s="974"/>
      <c r="FKA60" s="974"/>
      <c r="FKB60" s="974"/>
      <c r="FKC60" s="974"/>
      <c r="FKD60" s="974"/>
      <c r="FKE60" s="974"/>
      <c r="FKF60" s="974"/>
      <c r="FKG60" s="974"/>
      <c r="FKH60" s="974"/>
      <c r="FKI60" s="974"/>
      <c r="FKJ60" s="974"/>
      <c r="FKK60" s="974"/>
      <c r="FKL60" s="974"/>
      <c r="FKM60" s="974"/>
      <c r="FKN60" s="974"/>
      <c r="FKO60" s="974"/>
      <c r="FKP60" s="974"/>
      <c r="FKQ60" s="974"/>
      <c r="FKR60" s="974"/>
      <c r="FKS60" s="974"/>
      <c r="FKT60" s="974"/>
      <c r="FKU60" s="974"/>
      <c r="FKV60" s="974"/>
      <c r="FKW60" s="974"/>
      <c r="FKX60" s="974"/>
      <c r="FKY60" s="974"/>
      <c r="FKZ60" s="974"/>
      <c r="FLA60" s="974"/>
      <c r="FLB60" s="974"/>
      <c r="FLC60" s="974"/>
      <c r="FLD60" s="974"/>
      <c r="FLE60" s="974"/>
      <c r="FLF60" s="974"/>
      <c r="FLG60" s="974"/>
      <c r="FLH60" s="974"/>
      <c r="FLI60" s="974"/>
      <c r="FLJ60" s="974"/>
      <c r="FLK60" s="974"/>
      <c r="FLL60" s="974"/>
      <c r="FLM60" s="974"/>
      <c r="FLN60" s="974"/>
      <c r="FLO60" s="974"/>
      <c r="FLP60" s="974"/>
      <c r="FLQ60" s="974"/>
      <c r="FLR60" s="974"/>
      <c r="FLS60" s="974"/>
      <c r="FLT60" s="974"/>
      <c r="FLU60" s="974"/>
      <c r="FLV60" s="974"/>
      <c r="FLW60" s="974"/>
      <c r="FLX60" s="974"/>
      <c r="FLY60" s="974"/>
      <c r="FLZ60" s="974"/>
      <c r="FMA60" s="974"/>
      <c r="FMB60" s="974"/>
      <c r="FMC60" s="974"/>
      <c r="FMD60" s="974"/>
      <c r="FME60" s="974"/>
      <c r="FMF60" s="974"/>
      <c r="FMG60" s="974"/>
      <c r="FMH60" s="974"/>
      <c r="FMI60" s="974"/>
      <c r="FMJ60" s="974"/>
      <c r="FMK60" s="974"/>
      <c r="FML60" s="974"/>
      <c r="FMM60" s="974"/>
      <c r="FMN60" s="974"/>
      <c r="FMO60" s="974"/>
      <c r="FMP60" s="974"/>
      <c r="FMQ60" s="974"/>
      <c r="FMR60" s="974"/>
      <c r="FMS60" s="974"/>
      <c r="FMT60" s="974"/>
      <c r="FMU60" s="974"/>
      <c r="FMV60" s="974"/>
      <c r="FMW60" s="974"/>
      <c r="FMX60" s="974"/>
      <c r="FMY60" s="974"/>
      <c r="FMZ60" s="974"/>
      <c r="FNA60" s="974"/>
      <c r="FNB60" s="974"/>
      <c r="FNC60" s="974"/>
      <c r="FND60" s="974"/>
      <c r="FNE60" s="974"/>
      <c r="FNF60" s="974"/>
      <c r="FNG60" s="974"/>
      <c r="FNH60" s="974"/>
      <c r="FNI60" s="974"/>
      <c r="FNJ60" s="974"/>
      <c r="FNK60" s="974"/>
      <c r="FNL60" s="974"/>
      <c r="FNM60" s="974"/>
      <c r="FNN60" s="974"/>
      <c r="FNO60" s="974"/>
      <c r="FNP60" s="974"/>
      <c r="FNQ60" s="974"/>
      <c r="FNR60" s="974"/>
      <c r="FNS60" s="974"/>
      <c r="FNT60" s="974"/>
      <c r="FNU60" s="974"/>
      <c r="FNV60" s="974"/>
      <c r="FNW60" s="974"/>
      <c r="FNX60" s="974"/>
      <c r="FNY60" s="974"/>
      <c r="FNZ60" s="974"/>
      <c r="FOA60" s="974"/>
      <c r="FOB60" s="974"/>
      <c r="FOC60" s="974"/>
      <c r="FOD60" s="974"/>
      <c r="FOE60" s="974"/>
      <c r="FOF60" s="974"/>
      <c r="FOG60" s="974"/>
      <c r="FOH60" s="974"/>
      <c r="FOI60" s="974"/>
      <c r="FOJ60" s="974"/>
      <c r="FOK60" s="974"/>
      <c r="FOL60" s="974"/>
      <c r="FOM60" s="974"/>
      <c r="FON60" s="974"/>
      <c r="FOO60" s="974"/>
      <c r="FOP60" s="974"/>
      <c r="FOQ60" s="974"/>
      <c r="FOR60" s="974"/>
      <c r="FOS60" s="974"/>
      <c r="FOT60" s="974"/>
      <c r="FOU60" s="974"/>
      <c r="FOV60" s="974"/>
      <c r="FOW60" s="974"/>
      <c r="FOX60" s="974"/>
      <c r="FOY60" s="974"/>
      <c r="FOZ60" s="974"/>
      <c r="FPA60" s="974"/>
      <c r="FPB60" s="974"/>
      <c r="FPC60" s="974"/>
      <c r="FPD60" s="974"/>
      <c r="FPE60" s="974"/>
      <c r="FPF60" s="974"/>
      <c r="FPG60" s="974"/>
      <c r="FPH60" s="974"/>
      <c r="FPI60" s="974"/>
      <c r="FPJ60" s="974"/>
      <c r="FPK60" s="974"/>
      <c r="FPL60" s="974"/>
      <c r="FPM60" s="974"/>
      <c r="FPN60" s="974"/>
      <c r="FPO60" s="974"/>
      <c r="FPP60" s="974"/>
      <c r="FPQ60" s="974"/>
      <c r="FPR60" s="974"/>
      <c r="FPS60" s="974"/>
      <c r="FPT60" s="974"/>
      <c r="FPU60" s="974"/>
      <c r="FPV60" s="974"/>
      <c r="FPW60" s="974"/>
      <c r="FPX60" s="974"/>
      <c r="FPY60" s="974"/>
      <c r="FPZ60" s="974"/>
      <c r="FQA60" s="974"/>
      <c r="FQB60" s="974"/>
      <c r="FQC60" s="974"/>
      <c r="FQD60" s="974"/>
      <c r="FQE60" s="974"/>
      <c r="FQF60" s="974"/>
      <c r="FQG60" s="974"/>
      <c r="FQH60" s="974"/>
      <c r="FQI60" s="974"/>
      <c r="FQJ60" s="974"/>
      <c r="FQK60" s="974"/>
      <c r="FQL60" s="974"/>
      <c r="FQM60" s="974"/>
      <c r="FQN60" s="974"/>
      <c r="FQO60" s="974"/>
      <c r="FQP60" s="974"/>
      <c r="FQQ60" s="974"/>
      <c r="FQR60" s="974"/>
      <c r="FQS60" s="974"/>
      <c r="FQT60" s="974"/>
      <c r="FQU60" s="974"/>
      <c r="FQV60" s="974"/>
      <c r="FQW60" s="974"/>
      <c r="FQX60" s="974"/>
      <c r="FQY60" s="974"/>
      <c r="FQZ60" s="974"/>
      <c r="FRA60" s="974"/>
      <c r="FRB60" s="974"/>
      <c r="FRC60" s="974"/>
      <c r="FRD60" s="974"/>
      <c r="FRE60" s="974"/>
      <c r="FRF60" s="974"/>
      <c r="FRG60" s="974"/>
      <c r="FRH60" s="974"/>
      <c r="FRI60" s="974"/>
      <c r="FRJ60" s="974"/>
      <c r="FRK60" s="974"/>
      <c r="FRL60" s="974"/>
      <c r="FRM60" s="974"/>
      <c r="FRN60" s="974"/>
      <c r="FRO60" s="974"/>
      <c r="FRP60" s="974"/>
      <c r="FRQ60" s="974"/>
      <c r="FRR60" s="974"/>
      <c r="FRS60" s="974"/>
      <c r="FRT60" s="974"/>
      <c r="FRU60" s="974"/>
      <c r="FRV60" s="974"/>
      <c r="FRW60" s="974"/>
      <c r="FRX60" s="974"/>
      <c r="FRY60" s="974"/>
      <c r="FRZ60" s="974"/>
      <c r="FSA60" s="974"/>
      <c r="FSB60" s="974"/>
      <c r="FSC60" s="974"/>
      <c r="FSD60" s="974"/>
      <c r="FSE60" s="974"/>
      <c r="FSF60" s="974"/>
      <c r="FSG60" s="974"/>
      <c r="FSH60" s="974"/>
      <c r="FSI60" s="974"/>
      <c r="FSJ60" s="974"/>
      <c r="FSK60" s="974"/>
      <c r="FSL60" s="974"/>
      <c r="FSM60" s="974"/>
      <c r="FSN60" s="974"/>
      <c r="FSO60" s="974"/>
      <c r="FSP60" s="974"/>
      <c r="FSQ60" s="974"/>
      <c r="FSR60" s="974"/>
      <c r="FSS60" s="974"/>
      <c r="FST60" s="974"/>
      <c r="FSU60" s="974"/>
      <c r="FSV60" s="974"/>
      <c r="FSW60" s="974"/>
      <c r="FSX60" s="974"/>
      <c r="FSY60" s="974"/>
      <c r="FSZ60" s="974"/>
      <c r="FTA60" s="974"/>
      <c r="FTB60" s="974"/>
      <c r="FTC60" s="974"/>
      <c r="FTD60" s="974"/>
      <c r="FTE60" s="974"/>
      <c r="FTF60" s="974"/>
      <c r="FTG60" s="974"/>
      <c r="FTH60" s="974"/>
      <c r="FTI60" s="974"/>
      <c r="FTJ60" s="974"/>
      <c r="FTK60" s="974"/>
      <c r="FTL60" s="974"/>
      <c r="FTM60" s="974"/>
      <c r="FTN60" s="974"/>
      <c r="FTO60" s="974"/>
      <c r="FTP60" s="974"/>
      <c r="FTQ60" s="974"/>
      <c r="FTR60" s="974"/>
      <c r="FTS60" s="974"/>
      <c r="FTT60" s="974"/>
      <c r="FTU60" s="974"/>
      <c r="FTV60" s="974"/>
      <c r="FTW60" s="974"/>
      <c r="FTX60" s="974"/>
      <c r="FTY60" s="974"/>
      <c r="FTZ60" s="974"/>
      <c r="FUA60" s="974"/>
      <c r="FUB60" s="974"/>
      <c r="FUC60" s="974"/>
      <c r="FUD60" s="974"/>
      <c r="FUE60" s="974"/>
      <c r="FUF60" s="974"/>
      <c r="FUG60" s="974"/>
      <c r="FUH60" s="974"/>
      <c r="FUI60" s="974"/>
      <c r="FUJ60" s="974"/>
      <c r="FUK60" s="974"/>
      <c r="FUL60" s="974"/>
      <c r="FUM60" s="974"/>
      <c r="FUN60" s="974"/>
      <c r="FUO60" s="974"/>
      <c r="FUP60" s="974"/>
      <c r="FUQ60" s="974"/>
      <c r="FUR60" s="974"/>
      <c r="FUS60" s="974"/>
      <c r="FUT60" s="974"/>
      <c r="FUU60" s="974"/>
      <c r="FUV60" s="974"/>
      <c r="FUW60" s="974"/>
      <c r="FUX60" s="974"/>
      <c r="FUY60" s="974"/>
      <c r="FUZ60" s="974"/>
      <c r="FVA60" s="974"/>
      <c r="FVB60" s="974"/>
      <c r="FVC60" s="974"/>
      <c r="FVD60" s="974"/>
      <c r="FVE60" s="974"/>
      <c r="FVF60" s="974"/>
      <c r="FVG60" s="974"/>
      <c r="FVH60" s="974"/>
      <c r="FVI60" s="974"/>
      <c r="FVJ60" s="974"/>
      <c r="FVK60" s="974"/>
      <c r="FVL60" s="974"/>
      <c r="FVM60" s="974"/>
      <c r="FVN60" s="974"/>
      <c r="FVO60" s="974"/>
      <c r="FVP60" s="974"/>
      <c r="FVQ60" s="974"/>
      <c r="FVR60" s="974"/>
      <c r="FVS60" s="974"/>
      <c r="FVT60" s="974"/>
      <c r="FVU60" s="974"/>
      <c r="FVV60" s="974"/>
      <c r="FVW60" s="974"/>
      <c r="FVX60" s="974"/>
      <c r="FVY60" s="974"/>
      <c r="FVZ60" s="974"/>
      <c r="FWA60" s="974"/>
      <c r="FWB60" s="974"/>
      <c r="FWC60" s="974"/>
      <c r="FWD60" s="974"/>
      <c r="FWE60" s="974"/>
      <c r="FWF60" s="974"/>
      <c r="FWG60" s="974"/>
      <c r="FWH60" s="974"/>
      <c r="FWI60" s="974"/>
      <c r="FWJ60" s="974"/>
      <c r="FWK60" s="974"/>
      <c r="FWL60" s="974"/>
      <c r="FWM60" s="974"/>
      <c r="FWN60" s="974"/>
      <c r="FWO60" s="974"/>
      <c r="FWP60" s="974"/>
      <c r="FWQ60" s="974"/>
      <c r="FWR60" s="974"/>
      <c r="FWS60" s="974"/>
      <c r="FWT60" s="974"/>
      <c r="FWU60" s="974"/>
      <c r="FWV60" s="974"/>
      <c r="FWW60" s="974"/>
      <c r="FWX60" s="974"/>
      <c r="FWY60" s="974"/>
      <c r="FWZ60" s="974"/>
      <c r="FXA60" s="974"/>
      <c r="FXB60" s="974"/>
      <c r="FXC60" s="974"/>
      <c r="FXD60" s="974"/>
      <c r="FXE60" s="974"/>
      <c r="FXF60" s="974"/>
      <c r="FXG60" s="974"/>
      <c r="FXH60" s="974"/>
      <c r="FXI60" s="974"/>
      <c r="FXJ60" s="974"/>
      <c r="FXK60" s="974"/>
      <c r="FXL60" s="974"/>
      <c r="FXM60" s="974"/>
      <c r="FXN60" s="974"/>
      <c r="FXO60" s="974"/>
      <c r="FXP60" s="974"/>
      <c r="FXQ60" s="974"/>
      <c r="FXR60" s="974"/>
      <c r="FXS60" s="974"/>
      <c r="FXT60" s="974"/>
      <c r="FXU60" s="974"/>
      <c r="FXV60" s="974"/>
      <c r="FXW60" s="974"/>
      <c r="FXX60" s="974"/>
      <c r="FXY60" s="974"/>
      <c r="FXZ60" s="974"/>
      <c r="FYA60" s="974"/>
      <c r="FYB60" s="974"/>
      <c r="FYC60" s="974"/>
      <c r="FYD60" s="974"/>
      <c r="FYE60" s="974"/>
      <c r="FYF60" s="974"/>
      <c r="FYG60" s="974"/>
      <c r="FYH60" s="974"/>
      <c r="FYI60" s="974"/>
      <c r="FYJ60" s="974"/>
      <c r="FYK60" s="974"/>
      <c r="FYL60" s="974"/>
      <c r="FYM60" s="974"/>
      <c r="FYN60" s="974"/>
      <c r="FYO60" s="974"/>
      <c r="FYP60" s="974"/>
      <c r="FYQ60" s="974"/>
      <c r="FYR60" s="974"/>
      <c r="FYS60" s="974"/>
      <c r="FYT60" s="974"/>
      <c r="FYU60" s="974"/>
      <c r="FYV60" s="974"/>
      <c r="FYW60" s="974"/>
      <c r="FYX60" s="974"/>
      <c r="FYY60" s="974"/>
      <c r="FYZ60" s="974"/>
      <c r="FZA60" s="974"/>
      <c r="FZB60" s="974"/>
      <c r="FZC60" s="974"/>
      <c r="FZD60" s="974"/>
      <c r="FZE60" s="974"/>
      <c r="FZF60" s="974"/>
      <c r="FZG60" s="974"/>
      <c r="FZH60" s="974"/>
      <c r="FZI60" s="974"/>
      <c r="FZJ60" s="974"/>
      <c r="FZK60" s="974"/>
      <c r="FZL60" s="974"/>
      <c r="FZM60" s="974"/>
      <c r="FZN60" s="974"/>
      <c r="FZO60" s="974"/>
      <c r="FZP60" s="974"/>
      <c r="FZQ60" s="974"/>
      <c r="FZR60" s="974"/>
      <c r="FZS60" s="974"/>
      <c r="FZT60" s="974"/>
      <c r="FZU60" s="974"/>
      <c r="FZV60" s="974"/>
      <c r="FZW60" s="974"/>
      <c r="FZX60" s="974"/>
      <c r="FZY60" s="974"/>
      <c r="FZZ60" s="974"/>
      <c r="GAA60" s="974"/>
      <c r="GAB60" s="974"/>
      <c r="GAC60" s="974"/>
      <c r="GAD60" s="974"/>
      <c r="GAE60" s="974"/>
      <c r="GAF60" s="974"/>
      <c r="GAG60" s="974"/>
      <c r="GAH60" s="974"/>
      <c r="GAI60" s="974"/>
      <c r="GAJ60" s="974"/>
      <c r="GAK60" s="974"/>
      <c r="GAL60" s="974"/>
      <c r="GAM60" s="974"/>
      <c r="GAN60" s="974"/>
      <c r="GAO60" s="974"/>
      <c r="GAP60" s="974"/>
      <c r="GAQ60" s="974"/>
      <c r="GAR60" s="974"/>
      <c r="GAS60" s="974"/>
      <c r="GAT60" s="974"/>
      <c r="GAU60" s="974"/>
      <c r="GAV60" s="974"/>
      <c r="GAW60" s="974"/>
      <c r="GAX60" s="974"/>
      <c r="GAY60" s="974"/>
      <c r="GAZ60" s="974"/>
      <c r="GBA60" s="974"/>
      <c r="GBB60" s="974"/>
      <c r="GBC60" s="974"/>
      <c r="GBD60" s="974"/>
      <c r="GBE60" s="974"/>
      <c r="GBF60" s="974"/>
      <c r="GBG60" s="974"/>
      <c r="GBH60" s="974"/>
      <c r="GBI60" s="974"/>
      <c r="GBJ60" s="974"/>
      <c r="GBK60" s="974"/>
      <c r="GBL60" s="974"/>
      <c r="GBM60" s="974"/>
      <c r="GBN60" s="974"/>
      <c r="GBO60" s="974"/>
      <c r="GBP60" s="974"/>
      <c r="GBQ60" s="974"/>
      <c r="GBR60" s="974"/>
      <c r="GBS60" s="974"/>
      <c r="GBT60" s="974"/>
      <c r="GBU60" s="974"/>
      <c r="GBV60" s="974"/>
      <c r="GBW60" s="974"/>
      <c r="GBX60" s="974"/>
      <c r="GBY60" s="974"/>
      <c r="GBZ60" s="974"/>
      <c r="GCA60" s="974"/>
      <c r="GCB60" s="974"/>
      <c r="GCC60" s="974"/>
      <c r="GCD60" s="974"/>
      <c r="GCE60" s="974"/>
      <c r="GCF60" s="974"/>
      <c r="GCG60" s="974"/>
      <c r="GCH60" s="974"/>
      <c r="GCI60" s="974"/>
      <c r="GCJ60" s="974"/>
      <c r="GCK60" s="974"/>
      <c r="GCL60" s="974"/>
      <c r="GCM60" s="974"/>
      <c r="GCN60" s="974"/>
      <c r="GCO60" s="974"/>
      <c r="GCP60" s="974"/>
      <c r="GCQ60" s="974"/>
      <c r="GCR60" s="974"/>
      <c r="GCS60" s="974"/>
      <c r="GCT60" s="974"/>
      <c r="GCU60" s="974"/>
      <c r="GCV60" s="974"/>
      <c r="GCW60" s="974"/>
      <c r="GCX60" s="974"/>
      <c r="GCY60" s="974"/>
      <c r="GCZ60" s="974"/>
      <c r="GDA60" s="974"/>
      <c r="GDB60" s="974"/>
      <c r="GDC60" s="974"/>
      <c r="GDD60" s="974"/>
      <c r="GDE60" s="974"/>
      <c r="GDF60" s="974"/>
      <c r="GDG60" s="974"/>
      <c r="GDH60" s="974"/>
      <c r="GDI60" s="974"/>
      <c r="GDJ60" s="974"/>
      <c r="GDK60" s="974"/>
      <c r="GDL60" s="974"/>
      <c r="GDM60" s="974"/>
      <c r="GDN60" s="974"/>
      <c r="GDO60" s="974"/>
      <c r="GDP60" s="974"/>
      <c r="GDQ60" s="974"/>
      <c r="GDR60" s="974"/>
      <c r="GDS60" s="974"/>
      <c r="GDT60" s="974"/>
      <c r="GDU60" s="974"/>
      <c r="GDV60" s="974"/>
      <c r="GDW60" s="974"/>
      <c r="GDX60" s="974"/>
      <c r="GDY60" s="974"/>
      <c r="GDZ60" s="974"/>
      <c r="GEA60" s="974"/>
      <c r="GEB60" s="974"/>
      <c r="GEC60" s="974"/>
      <c r="GED60" s="974"/>
      <c r="GEE60" s="974"/>
      <c r="GEF60" s="974"/>
      <c r="GEG60" s="974"/>
      <c r="GEH60" s="974"/>
      <c r="GEI60" s="974"/>
      <c r="GEJ60" s="974"/>
      <c r="GEK60" s="974"/>
      <c r="GEL60" s="974"/>
      <c r="GEM60" s="974"/>
      <c r="GEN60" s="974"/>
      <c r="GEO60" s="974"/>
      <c r="GEP60" s="974"/>
      <c r="GEQ60" s="974"/>
      <c r="GER60" s="974"/>
      <c r="GES60" s="974"/>
      <c r="GET60" s="974"/>
      <c r="GEU60" s="974"/>
      <c r="GEV60" s="974"/>
      <c r="GEW60" s="974"/>
      <c r="GEX60" s="974"/>
      <c r="GEY60" s="974"/>
      <c r="GEZ60" s="974"/>
      <c r="GFA60" s="974"/>
      <c r="GFB60" s="974"/>
      <c r="GFC60" s="974"/>
      <c r="GFD60" s="974"/>
      <c r="GFE60" s="974"/>
      <c r="GFF60" s="974"/>
      <c r="GFG60" s="974"/>
      <c r="GFH60" s="974"/>
      <c r="GFI60" s="974"/>
      <c r="GFJ60" s="974"/>
      <c r="GFK60" s="974"/>
      <c r="GFL60" s="974"/>
      <c r="GFM60" s="974"/>
      <c r="GFN60" s="974"/>
      <c r="GFO60" s="974"/>
      <c r="GFP60" s="974"/>
      <c r="GFQ60" s="974"/>
      <c r="GFR60" s="974"/>
      <c r="GFS60" s="974"/>
      <c r="GFT60" s="974"/>
      <c r="GFU60" s="974"/>
      <c r="GFV60" s="974"/>
      <c r="GFW60" s="974"/>
      <c r="GFX60" s="974"/>
      <c r="GFY60" s="974"/>
      <c r="GFZ60" s="974"/>
      <c r="GGA60" s="974"/>
      <c r="GGB60" s="974"/>
      <c r="GGC60" s="974"/>
      <c r="GGD60" s="974"/>
      <c r="GGE60" s="974"/>
      <c r="GGF60" s="974"/>
      <c r="GGG60" s="974"/>
      <c r="GGH60" s="974"/>
      <c r="GGI60" s="974"/>
      <c r="GGJ60" s="974"/>
      <c r="GGK60" s="974"/>
      <c r="GGL60" s="974"/>
      <c r="GGM60" s="974"/>
      <c r="GGN60" s="974"/>
      <c r="GGO60" s="974"/>
      <c r="GGP60" s="974"/>
      <c r="GGQ60" s="974"/>
      <c r="GGR60" s="974"/>
      <c r="GGS60" s="974"/>
      <c r="GGT60" s="974"/>
      <c r="GGU60" s="974"/>
      <c r="GGV60" s="974"/>
      <c r="GGW60" s="974"/>
      <c r="GGX60" s="974"/>
      <c r="GGY60" s="974"/>
      <c r="GGZ60" s="974"/>
      <c r="GHA60" s="974"/>
      <c r="GHB60" s="974"/>
      <c r="GHC60" s="974"/>
      <c r="GHD60" s="974"/>
      <c r="GHE60" s="974"/>
      <c r="GHF60" s="974"/>
      <c r="GHG60" s="974"/>
      <c r="GHH60" s="974"/>
      <c r="GHI60" s="974"/>
      <c r="GHJ60" s="974"/>
      <c r="GHK60" s="974"/>
      <c r="GHL60" s="974"/>
      <c r="GHM60" s="974"/>
      <c r="GHN60" s="974"/>
      <c r="GHO60" s="974"/>
      <c r="GHP60" s="974"/>
      <c r="GHQ60" s="974"/>
      <c r="GHR60" s="974"/>
      <c r="GHS60" s="974"/>
      <c r="GHT60" s="974"/>
      <c r="GHU60" s="974"/>
      <c r="GHV60" s="974"/>
      <c r="GHW60" s="974"/>
      <c r="GHX60" s="974"/>
      <c r="GHY60" s="974"/>
      <c r="GHZ60" s="974"/>
      <c r="GIA60" s="974"/>
      <c r="GIB60" s="974"/>
      <c r="GIC60" s="974"/>
      <c r="GID60" s="974"/>
      <c r="GIE60" s="974"/>
      <c r="GIF60" s="974"/>
      <c r="GIG60" s="974"/>
      <c r="GIH60" s="974"/>
      <c r="GII60" s="974"/>
      <c r="GIJ60" s="974"/>
      <c r="GIK60" s="974"/>
      <c r="GIL60" s="974"/>
      <c r="GIM60" s="974"/>
      <c r="GIN60" s="974"/>
      <c r="GIO60" s="974"/>
      <c r="GIP60" s="974"/>
      <c r="GIQ60" s="974"/>
      <c r="GIR60" s="974"/>
      <c r="GIS60" s="974"/>
      <c r="GIT60" s="974"/>
      <c r="GIU60" s="974"/>
      <c r="GIV60" s="974"/>
      <c r="GIW60" s="974"/>
      <c r="GIX60" s="974"/>
      <c r="GIY60" s="974"/>
      <c r="GIZ60" s="974"/>
      <c r="GJA60" s="974"/>
      <c r="GJB60" s="974"/>
      <c r="GJC60" s="974"/>
      <c r="GJD60" s="974"/>
      <c r="GJE60" s="974"/>
      <c r="GJF60" s="974"/>
      <c r="GJG60" s="974"/>
      <c r="GJH60" s="974"/>
      <c r="GJI60" s="974"/>
      <c r="GJJ60" s="974"/>
      <c r="GJK60" s="974"/>
      <c r="GJL60" s="974"/>
      <c r="GJM60" s="974"/>
      <c r="GJN60" s="974"/>
      <c r="GJO60" s="974"/>
      <c r="GJP60" s="974"/>
      <c r="GJQ60" s="974"/>
      <c r="GJR60" s="974"/>
      <c r="GJS60" s="974"/>
      <c r="GJT60" s="974"/>
      <c r="GJU60" s="974"/>
      <c r="GJV60" s="974"/>
      <c r="GJW60" s="974"/>
      <c r="GJX60" s="974"/>
      <c r="GJY60" s="974"/>
      <c r="GJZ60" s="974"/>
      <c r="GKA60" s="974"/>
      <c r="GKB60" s="974"/>
      <c r="GKC60" s="974"/>
      <c r="GKD60" s="974"/>
      <c r="GKE60" s="974"/>
      <c r="GKF60" s="974"/>
      <c r="GKG60" s="974"/>
      <c r="GKH60" s="974"/>
      <c r="GKI60" s="974"/>
      <c r="GKJ60" s="974"/>
      <c r="GKK60" s="974"/>
      <c r="GKL60" s="974"/>
      <c r="GKM60" s="974"/>
      <c r="GKN60" s="974"/>
      <c r="GKO60" s="974"/>
      <c r="GKP60" s="974"/>
      <c r="GKQ60" s="974"/>
      <c r="GKR60" s="974"/>
      <c r="GKS60" s="974"/>
      <c r="GKT60" s="974"/>
      <c r="GKU60" s="974"/>
      <c r="GKV60" s="974"/>
      <c r="GKW60" s="974"/>
      <c r="GKX60" s="974"/>
      <c r="GKY60" s="974"/>
      <c r="GKZ60" s="974"/>
      <c r="GLA60" s="974"/>
      <c r="GLB60" s="974"/>
      <c r="GLC60" s="974"/>
      <c r="GLD60" s="974"/>
      <c r="GLE60" s="974"/>
      <c r="GLF60" s="974"/>
      <c r="GLG60" s="974"/>
      <c r="GLH60" s="974"/>
      <c r="GLI60" s="974"/>
      <c r="GLJ60" s="974"/>
      <c r="GLK60" s="974"/>
      <c r="GLL60" s="974"/>
      <c r="GLM60" s="974"/>
      <c r="GLN60" s="974"/>
      <c r="GLO60" s="974"/>
      <c r="GLP60" s="974"/>
      <c r="GLQ60" s="974"/>
      <c r="GLR60" s="974"/>
      <c r="GLS60" s="974"/>
      <c r="GLT60" s="974"/>
      <c r="GLU60" s="974"/>
      <c r="GLV60" s="974"/>
      <c r="GLW60" s="974"/>
      <c r="GLX60" s="974"/>
      <c r="GLY60" s="974"/>
      <c r="GLZ60" s="974"/>
      <c r="GMA60" s="974"/>
      <c r="GMB60" s="974"/>
      <c r="GMC60" s="974"/>
      <c r="GMD60" s="974"/>
      <c r="GME60" s="974"/>
      <c r="GMF60" s="974"/>
      <c r="GMG60" s="974"/>
      <c r="GMH60" s="974"/>
      <c r="GMI60" s="974"/>
      <c r="GMJ60" s="974"/>
      <c r="GMK60" s="974"/>
      <c r="GML60" s="974"/>
      <c r="GMM60" s="974"/>
      <c r="GMN60" s="974"/>
      <c r="GMO60" s="974"/>
      <c r="GMP60" s="974"/>
      <c r="GMQ60" s="974"/>
      <c r="GMR60" s="974"/>
      <c r="GMS60" s="974"/>
      <c r="GMT60" s="974"/>
      <c r="GMU60" s="974"/>
      <c r="GMV60" s="974"/>
      <c r="GMW60" s="974"/>
      <c r="GMX60" s="974"/>
      <c r="GMY60" s="974"/>
      <c r="GMZ60" s="974"/>
      <c r="GNA60" s="974"/>
      <c r="GNB60" s="974"/>
      <c r="GNC60" s="974"/>
      <c r="GND60" s="974"/>
      <c r="GNE60" s="974"/>
      <c r="GNF60" s="974"/>
      <c r="GNG60" s="974"/>
      <c r="GNH60" s="974"/>
      <c r="GNI60" s="974"/>
      <c r="GNJ60" s="974"/>
      <c r="GNK60" s="974"/>
      <c r="GNL60" s="974"/>
      <c r="GNM60" s="974"/>
      <c r="GNN60" s="974"/>
      <c r="GNO60" s="974"/>
      <c r="GNP60" s="974"/>
      <c r="GNQ60" s="974"/>
      <c r="GNR60" s="974"/>
      <c r="GNS60" s="974"/>
      <c r="GNT60" s="974"/>
      <c r="GNU60" s="974"/>
      <c r="GNV60" s="974"/>
      <c r="GNW60" s="974"/>
      <c r="GNX60" s="974"/>
      <c r="GNY60" s="974"/>
      <c r="GNZ60" s="974"/>
      <c r="GOA60" s="974"/>
      <c r="GOB60" s="974"/>
      <c r="GOC60" s="974"/>
      <c r="GOD60" s="974"/>
      <c r="GOE60" s="974"/>
      <c r="GOF60" s="974"/>
      <c r="GOG60" s="974"/>
      <c r="GOH60" s="974"/>
      <c r="GOI60" s="974"/>
      <c r="GOJ60" s="974"/>
      <c r="GOK60" s="974"/>
      <c r="GOL60" s="974"/>
      <c r="GOM60" s="974"/>
      <c r="GON60" s="974"/>
      <c r="GOO60" s="974"/>
      <c r="GOP60" s="974"/>
      <c r="GOQ60" s="974"/>
      <c r="GOR60" s="974"/>
      <c r="GOS60" s="974"/>
      <c r="GOT60" s="974"/>
      <c r="GOU60" s="974"/>
      <c r="GOV60" s="974"/>
      <c r="GOW60" s="974"/>
      <c r="GOX60" s="974"/>
      <c r="GOY60" s="974"/>
      <c r="GOZ60" s="974"/>
      <c r="GPA60" s="974"/>
      <c r="GPB60" s="974"/>
      <c r="GPC60" s="974"/>
      <c r="GPD60" s="974"/>
      <c r="GPE60" s="974"/>
      <c r="GPF60" s="974"/>
      <c r="GPG60" s="974"/>
      <c r="GPH60" s="974"/>
      <c r="GPI60" s="974"/>
      <c r="GPJ60" s="974"/>
      <c r="GPK60" s="974"/>
      <c r="GPL60" s="974"/>
      <c r="GPM60" s="974"/>
      <c r="GPN60" s="974"/>
      <c r="GPO60" s="974"/>
      <c r="GPP60" s="974"/>
      <c r="GPQ60" s="974"/>
      <c r="GPR60" s="974"/>
      <c r="GPS60" s="974"/>
      <c r="GPT60" s="974"/>
      <c r="GPU60" s="974"/>
      <c r="GPV60" s="974"/>
      <c r="GPW60" s="974"/>
      <c r="GPX60" s="974"/>
      <c r="GPY60" s="974"/>
      <c r="GPZ60" s="974"/>
      <c r="GQA60" s="974"/>
      <c r="GQB60" s="974"/>
      <c r="GQC60" s="974"/>
      <c r="GQD60" s="974"/>
      <c r="GQE60" s="974"/>
      <c r="GQF60" s="974"/>
      <c r="GQG60" s="974"/>
      <c r="GQH60" s="974"/>
      <c r="GQI60" s="974"/>
      <c r="GQJ60" s="974"/>
      <c r="GQK60" s="974"/>
      <c r="GQL60" s="974"/>
      <c r="GQM60" s="974"/>
      <c r="GQN60" s="974"/>
      <c r="GQO60" s="974"/>
      <c r="GQP60" s="974"/>
      <c r="GQQ60" s="974"/>
      <c r="GQR60" s="974"/>
      <c r="GQS60" s="974"/>
      <c r="GQT60" s="974"/>
      <c r="GQU60" s="974"/>
      <c r="GQV60" s="974"/>
      <c r="GQW60" s="974"/>
      <c r="GQX60" s="974"/>
      <c r="GQY60" s="974"/>
      <c r="GQZ60" s="974"/>
      <c r="GRA60" s="974"/>
      <c r="GRB60" s="974"/>
      <c r="GRC60" s="974"/>
      <c r="GRD60" s="974"/>
      <c r="GRE60" s="974"/>
      <c r="GRF60" s="974"/>
      <c r="GRG60" s="974"/>
      <c r="GRH60" s="974"/>
      <c r="GRI60" s="974"/>
      <c r="GRJ60" s="974"/>
      <c r="GRK60" s="974"/>
      <c r="GRL60" s="974"/>
      <c r="GRM60" s="974"/>
      <c r="GRN60" s="974"/>
      <c r="GRO60" s="974"/>
      <c r="GRP60" s="974"/>
      <c r="GRQ60" s="974"/>
      <c r="GRR60" s="974"/>
      <c r="GRS60" s="974"/>
      <c r="GRT60" s="974"/>
      <c r="GRU60" s="974"/>
      <c r="GRV60" s="974"/>
      <c r="GRW60" s="974"/>
      <c r="GRX60" s="974"/>
      <c r="GRY60" s="974"/>
      <c r="GRZ60" s="974"/>
      <c r="GSA60" s="974"/>
      <c r="GSB60" s="974"/>
      <c r="GSC60" s="974"/>
      <c r="GSD60" s="974"/>
      <c r="GSE60" s="974"/>
      <c r="GSF60" s="974"/>
      <c r="GSG60" s="974"/>
      <c r="GSH60" s="974"/>
      <c r="GSI60" s="974"/>
      <c r="GSJ60" s="974"/>
      <c r="GSK60" s="974"/>
      <c r="GSL60" s="974"/>
      <c r="GSM60" s="974"/>
      <c r="GSN60" s="974"/>
      <c r="GSO60" s="974"/>
      <c r="GSP60" s="974"/>
      <c r="GSQ60" s="974"/>
      <c r="GSR60" s="974"/>
      <c r="GSS60" s="974"/>
      <c r="GST60" s="974"/>
      <c r="GSU60" s="974"/>
      <c r="GSV60" s="974"/>
      <c r="GSW60" s="974"/>
      <c r="GSX60" s="974"/>
      <c r="GSY60" s="974"/>
      <c r="GSZ60" s="974"/>
      <c r="GTA60" s="974"/>
      <c r="GTB60" s="974"/>
      <c r="GTC60" s="974"/>
      <c r="GTD60" s="974"/>
      <c r="GTE60" s="974"/>
      <c r="GTF60" s="974"/>
      <c r="GTG60" s="974"/>
      <c r="GTH60" s="974"/>
      <c r="GTI60" s="974"/>
      <c r="GTJ60" s="974"/>
      <c r="GTK60" s="974"/>
      <c r="GTL60" s="974"/>
      <c r="GTM60" s="974"/>
      <c r="GTN60" s="974"/>
      <c r="GTO60" s="974"/>
      <c r="GTP60" s="974"/>
      <c r="GTQ60" s="974"/>
      <c r="GTR60" s="974"/>
      <c r="GTS60" s="974"/>
      <c r="GTT60" s="974"/>
      <c r="GTU60" s="974"/>
      <c r="GTV60" s="974"/>
      <c r="GTW60" s="974"/>
      <c r="GTX60" s="974"/>
      <c r="GTY60" s="974"/>
      <c r="GTZ60" s="974"/>
      <c r="GUA60" s="974"/>
      <c r="GUB60" s="974"/>
      <c r="GUC60" s="974"/>
      <c r="GUD60" s="974"/>
      <c r="GUE60" s="974"/>
      <c r="GUF60" s="974"/>
      <c r="GUG60" s="974"/>
      <c r="GUH60" s="974"/>
      <c r="GUI60" s="974"/>
      <c r="GUJ60" s="974"/>
      <c r="GUK60" s="974"/>
      <c r="GUL60" s="974"/>
      <c r="GUM60" s="974"/>
      <c r="GUN60" s="974"/>
      <c r="GUO60" s="974"/>
      <c r="GUP60" s="974"/>
      <c r="GUQ60" s="974"/>
      <c r="GUR60" s="974"/>
      <c r="GUS60" s="974"/>
      <c r="GUT60" s="974"/>
      <c r="GUU60" s="974"/>
      <c r="GUV60" s="974"/>
      <c r="GUW60" s="974"/>
      <c r="GUX60" s="974"/>
      <c r="GUY60" s="974"/>
      <c r="GUZ60" s="974"/>
      <c r="GVA60" s="974"/>
      <c r="GVB60" s="974"/>
      <c r="GVC60" s="974"/>
      <c r="GVD60" s="974"/>
      <c r="GVE60" s="974"/>
      <c r="GVF60" s="974"/>
      <c r="GVG60" s="974"/>
      <c r="GVH60" s="974"/>
      <c r="GVI60" s="974"/>
      <c r="GVJ60" s="974"/>
      <c r="GVK60" s="974"/>
      <c r="GVL60" s="974"/>
      <c r="GVM60" s="974"/>
      <c r="GVN60" s="974"/>
      <c r="GVO60" s="974"/>
      <c r="GVP60" s="974"/>
      <c r="GVQ60" s="974"/>
      <c r="GVR60" s="974"/>
      <c r="GVS60" s="974"/>
      <c r="GVT60" s="974"/>
      <c r="GVU60" s="974"/>
      <c r="GVV60" s="974"/>
      <c r="GVW60" s="974"/>
      <c r="GVX60" s="974"/>
      <c r="GVY60" s="974"/>
      <c r="GVZ60" s="974"/>
      <c r="GWA60" s="974"/>
      <c r="GWB60" s="974"/>
      <c r="GWC60" s="974"/>
      <c r="GWD60" s="974"/>
      <c r="GWE60" s="974"/>
      <c r="GWF60" s="974"/>
      <c r="GWG60" s="974"/>
      <c r="GWH60" s="974"/>
      <c r="GWI60" s="974"/>
      <c r="GWJ60" s="974"/>
      <c r="GWK60" s="974"/>
      <c r="GWL60" s="974"/>
      <c r="GWM60" s="974"/>
      <c r="GWN60" s="974"/>
      <c r="GWO60" s="974"/>
      <c r="GWP60" s="974"/>
      <c r="GWQ60" s="974"/>
      <c r="GWR60" s="974"/>
      <c r="GWS60" s="974"/>
      <c r="GWT60" s="974"/>
      <c r="GWU60" s="974"/>
      <c r="GWV60" s="974"/>
      <c r="GWW60" s="974"/>
      <c r="GWX60" s="974"/>
      <c r="GWY60" s="974"/>
      <c r="GWZ60" s="974"/>
      <c r="GXA60" s="974"/>
      <c r="GXB60" s="974"/>
      <c r="GXC60" s="974"/>
      <c r="GXD60" s="974"/>
      <c r="GXE60" s="974"/>
      <c r="GXF60" s="974"/>
      <c r="GXG60" s="974"/>
      <c r="GXH60" s="974"/>
      <c r="GXI60" s="974"/>
      <c r="GXJ60" s="974"/>
      <c r="GXK60" s="974"/>
      <c r="GXL60" s="974"/>
      <c r="GXM60" s="974"/>
      <c r="GXN60" s="974"/>
      <c r="GXO60" s="974"/>
      <c r="GXP60" s="974"/>
      <c r="GXQ60" s="974"/>
      <c r="GXR60" s="974"/>
      <c r="GXS60" s="974"/>
      <c r="GXT60" s="974"/>
      <c r="GXU60" s="974"/>
      <c r="GXV60" s="974"/>
      <c r="GXW60" s="974"/>
      <c r="GXX60" s="974"/>
      <c r="GXY60" s="974"/>
      <c r="GXZ60" s="974"/>
      <c r="GYA60" s="974"/>
      <c r="GYB60" s="974"/>
      <c r="GYC60" s="974"/>
      <c r="GYD60" s="974"/>
      <c r="GYE60" s="974"/>
      <c r="GYF60" s="974"/>
      <c r="GYG60" s="974"/>
      <c r="GYH60" s="974"/>
      <c r="GYI60" s="974"/>
      <c r="GYJ60" s="974"/>
      <c r="GYK60" s="974"/>
      <c r="GYL60" s="974"/>
      <c r="GYM60" s="974"/>
      <c r="GYN60" s="974"/>
      <c r="GYO60" s="974"/>
      <c r="GYP60" s="974"/>
      <c r="GYQ60" s="974"/>
      <c r="GYR60" s="974"/>
      <c r="GYS60" s="974"/>
      <c r="GYT60" s="974"/>
      <c r="GYU60" s="974"/>
      <c r="GYV60" s="974"/>
      <c r="GYW60" s="974"/>
      <c r="GYX60" s="974"/>
      <c r="GYY60" s="974"/>
      <c r="GYZ60" s="974"/>
      <c r="GZA60" s="974"/>
      <c r="GZB60" s="974"/>
      <c r="GZC60" s="974"/>
      <c r="GZD60" s="974"/>
      <c r="GZE60" s="974"/>
      <c r="GZF60" s="974"/>
      <c r="GZG60" s="974"/>
      <c r="GZH60" s="974"/>
      <c r="GZI60" s="974"/>
      <c r="GZJ60" s="974"/>
      <c r="GZK60" s="974"/>
      <c r="GZL60" s="974"/>
      <c r="GZM60" s="974"/>
      <c r="GZN60" s="974"/>
      <c r="GZO60" s="974"/>
      <c r="GZP60" s="974"/>
      <c r="GZQ60" s="974"/>
      <c r="GZR60" s="974"/>
      <c r="GZS60" s="974"/>
      <c r="GZT60" s="974"/>
      <c r="GZU60" s="974"/>
      <c r="GZV60" s="974"/>
      <c r="GZW60" s="974"/>
      <c r="GZX60" s="974"/>
      <c r="GZY60" s="974"/>
      <c r="GZZ60" s="974"/>
      <c r="HAA60" s="974"/>
      <c r="HAB60" s="974"/>
      <c r="HAC60" s="974"/>
      <c r="HAD60" s="974"/>
      <c r="HAE60" s="974"/>
      <c r="HAF60" s="974"/>
      <c r="HAG60" s="974"/>
      <c r="HAH60" s="974"/>
      <c r="HAI60" s="974"/>
      <c r="HAJ60" s="974"/>
      <c r="HAK60" s="974"/>
      <c r="HAL60" s="974"/>
      <c r="HAM60" s="974"/>
      <c r="HAN60" s="974"/>
      <c r="HAO60" s="974"/>
      <c r="HAP60" s="974"/>
      <c r="HAQ60" s="974"/>
      <c r="HAR60" s="974"/>
      <c r="HAS60" s="974"/>
      <c r="HAT60" s="974"/>
      <c r="HAU60" s="974"/>
      <c r="HAV60" s="974"/>
      <c r="HAW60" s="974"/>
      <c r="HAX60" s="974"/>
      <c r="HAY60" s="974"/>
      <c r="HAZ60" s="974"/>
      <c r="HBA60" s="974"/>
      <c r="HBB60" s="974"/>
      <c r="HBC60" s="974"/>
      <c r="HBD60" s="974"/>
      <c r="HBE60" s="974"/>
      <c r="HBF60" s="974"/>
      <c r="HBG60" s="974"/>
      <c r="HBH60" s="974"/>
      <c r="HBI60" s="974"/>
      <c r="HBJ60" s="974"/>
      <c r="HBK60" s="974"/>
      <c r="HBL60" s="974"/>
      <c r="HBM60" s="974"/>
      <c r="HBN60" s="974"/>
      <c r="HBO60" s="974"/>
      <c r="HBP60" s="974"/>
      <c r="HBQ60" s="974"/>
      <c r="HBR60" s="974"/>
      <c r="HBS60" s="974"/>
      <c r="HBT60" s="974"/>
      <c r="HBU60" s="974"/>
      <c r="HBV60" s="974"/>
      <c r="HBW60" s="974"/>
      <c r="HBX60" s="974"/>
      <c r="HBY60" s="974"/>
      <c r="HBZ60" s="974"/>
      <c r="HCA60" s="974"/>
      <c r="HCB60" s="974"/>
      <c r="HCC60" s="974"/>
      <c r="HCD60" s="974"/>
      <c r="HCE60" s="974"/>
      <c r="HCF60" s="974"/>
      <c r="HCG60" s="974"/>
      <c r="HCH60" s="974"/>
      <c r="HCI60" s="974"/>
      <c r="HCJ60" s="974"/>
      <c r="HCK60" s="974"/>
      <c r="HCL60" s="974"/>
      <c r="HCM60" s="974"/>
      <c r="HCN60" s="974"/>
      <c r="HCO60" s="974"/>
      <c r="HCP60" s="974"/>
      <c r="HCQ60" s="974"/>
      <c r="HCR60" s="974"/>
      <c r="HCS60" s="974"/>
      <c r="HCT60" s="974"/>
      <c r="HCU60" s="974"/>
      <c r="HCV60" s="974"/>
      <c r="HCW60" s="974"/>
      <c r="HCX60" s="974"/>
      <c r="HCY60" s="974"/>
      <c r="HCZ60" s="974"/>
      <c r="HDA60" s="974"/>
      <c r="HDB60" s="974"/>
      <c r="HDC60" s="974"/>
      <c r="HDD60" s="974"/>
      <c r="HDE60" s="974"/>
      <c r="HDF60" s="974"/>
      <c r="HDG60" s="974"/>
      <c r="HDH60" s="974"/>
      <c r="HDI60" s="974"/>
      <c r="HDJ60" s="974"/>
      <c r="HDK60" s="974"/>
      <c r="HDL60" s="974"/>
      <c r="HDM60" s="974"/>
      <c r="HDN60" s="974"/>
      <c r="HDO60" s="974"/>
      <c r="HDP60" s="974"/>
      <c r="HDQ60" s="974"/>
      <c r="HDR60" s="974"/>
      <c r="HDS60" s="974"/>
      <c r="HDT60" s="974"/>
      <c r="HDU60" s="974"/>
      <c r="HDV60" s="974"/>
      <c r="HDW60" s="974"/>
      <c r="HDX60" s="974"/>
      <c r="HDY60" s="974"/>
      <c r="HDZ60" s="974"/>
      <c r="HEA60" s="974"/>
      <c r="HEB60" s="974"/>
      <c r="HEC60" s="974"/>
      <c r="HED60" s="974"/>
      <c r="HEE60" s="974"/>
      <c r="HEF60" s="974"/>
      <c r="HEG60" s="974"/>
      <c r="HEH60" s="974"/>
      <c r="HEI60" s="974"/>
      <c r="HEJ60" s="974"/>
      <c r="HEK60" s="974"/>
      <c r="HEL60" s="974"/>
      <c r="HEM60" s="974"/>
      <c r="HEN60" s="974"/>
      <c r="HEO60" s="974"/>
      <c r="HEP60" s="974"/>
      <c r="HEQ60" s="974"/>
      <c r="HER60" s="974"/>
      <c r="HES60" s="974"/>
      <c r="HET60" s="974"/>
      <c r="HEU60" s="974"/>
      <c r="HEV60" s="974"/>
      <c r="HEW60" s="974"/>
      <c r="HEX60" s="974"/>
      <c r="HEY60" s="974"/>
      <c r="HEZ60" s="974"/>
      <c r="HFA60" s="974"/>
      <c r="HFB60" s="974"/>
      <c r="HFC60" s="974"/>
      <c r="HFD60" s="974"/>
      <c r="HFE60" s="974"/>
      <c r="HFF60" s="974"/>
      <c r="HFG60" s="974"/>
      <c r="HFH60" s="974"/>
      <c r="HFI60" s="974"/>
      <c r="HFJ60" s="974"/>
      <c r="HFK60" s="974"/>
      <c r="HFL60" s="974"/>
      <c r="HFM60" s="974"/>
      <c r="HFN60" s="974"/>
      <c r="HFO60" s="974"/>
      <c r="HFP60" s="974"/>
      <c r="HFQ60" s="974"/>
      <c r="HFR60" s="974"/>
      <c r="HFS60" s="974"/>
      <c r="HFT60" s="974"/>
      <c r="HFU60" s="974"/>
      <c r="HFV60" s="974"/>
      <c r="HFW60" s="974"/>
      <c r="HFX60" s="974"/>
      <c r="HFY60" s="974"/>
      <c r="HFZ60" s="974"/>
      <c r="HGA60" s="974"/>
      <c r="HGB60" s="974"/>
      <c r="HGC60" s="974"/>
      <c r="HGD60" s="974"/>
      <c r="HGE60" s="974"/>
      <c r="HGF60" s="974"/>
      <c r="HGG60" s="974"/>
      <c r="HGH60" s="974"/>
      <c r="HGI60" s="974"/>
      <c r="HGJ60" s="974"/>
      <c r="HGK60" s="974"/>
      <c r="HGL60" s="974"/>
      <c r="HGM60" s="974"/>
      <c r="HGN60" s="974"/>
      <c r="HGO60" s="974"/>
      <c r="HGP60" s="974"/>
      <c r="HGQ60" s="974"/>
      <c r="HGR60" s="974"/>
      <c r="HGS60" s="974"/>
      <c r="HGT60" s="974"/>
      <c r="HGU60" s="974"/>
      <c r="HGV60" s="974"/>
      <c r="HGW60" s="974"/>
      <c r="HGX60" s="974"/>
      <c r="HGY60" s="974"/>
      <c r="HGZ60" s="974"/>
      <c r="HHA60" s="974"/>
      <c r="HHB60" s="974"/>
      <c r="HHC60" s="974"/>
      <c r="HHD60" s="974"/>
      <c r="HHE60" s="974"/>
      <c r="HHF60" s="974"/>
      <c r="HHG60" s="974"/>
      <c r="HHH60" s="974"/>
      <c r="HHI60" s="974"/>
      <c r="HHJ60" s="974"/>
      <c r="HHK60" s="974"/>
      <c r="HHL60" s="974"/>
      <c r="HHM60" s="974"/>
      <c r="HHN60" s="974"/>
      <c r="HHO60" s="974"/>
      <c r="HHP60" s="974"/>
      <c r="HHQ60" s="974"/>
      <c r="HHR60" s="974"/>
      <c r="HHS60" s="974"/>
      <c r="HHT60" s="974"/>
      <c r="HHU60" s="974"/>
      <c r="HHV60" s="974"/>
      <c r="HHW60" s="974"/>
      <c r="HHX60" s="974"/>
      <c r="HHY60" s="974"/>
      <c r="HHZ60" s="974"/>
      <c r="HIA60" s="974"/>
      <c r="HIB60" s="974"/>
      <c r="HIC60" s="974"/>
      <c r="HID60" s="974"/>
      <c r="HIE60" s="974"/>
      <c r="HIF60" s="974"/>
      <c r="HIG60" s="974"/>
      <c r="HIH60" s="974"/>
      <c r="HII60" s="974"/>
      <c r="HIJ60" s="974"/>
      <c r="HIK60" s="974"/>
      <c r="HIL60" s="974"/>
      <c r="HIM60" s="974"/>
      <c r="HIN60" s="974"/>
      <c r="HIO60" s="974"/>
      <c r="HIP60" s="974"/>
      <c r="HIQ60" s="974"/>
      <c r="HIR60" s="974"/>
      <c r="HIS60" s="974"/>
      <c r="HIT60" s="974"/>
      <c r="HIU60" s="974"/>
      <c r="HIV60" s="974"/>
      <c r="HIW60" s="974"/>
      <c r="HIX60" s="974"/>
      <c r="HIY60" s="974"/>
      <c r="HIZ60" s="974"/>
      <c r="HJA60" s="974"/>
      <c r="HJB60" s="974"/>
      <c r="HJC60" s="974"/>
      <c r="HJD60" s="974"/>
      <c r="HJE60" s="974"/>
      <c r="HJF60" s="974"/>
      <c r="HJG60" s="974"/>
      <c r="HJH60" s="974"/>
      <c r="HJI60" s="974"/>
      <c r="HJJ60" s="974"/>
      <c r="HJK60" s="974"/>
      <c r="HJL60" s="974"/>
      <c r="HJM60" s="974"/>
      <c r="HJN60" s="974"/>
      <c r="HJO60" s="974"/>
      <c r="HJP60" s="974"/>
      <c r="HJQ60" s="974"/>
      <c r="HJR60" s="974"/>
      <c r="HJS60" s="974"/>
      <c r="HJT60" s="974"/>
      <c r="HJU60" s="974"/>
      <c r="HJV60" s="974"/>
      <c r="HJW60" s="974"/>
      <c r="HJX60" s="974"/>
      <c r="HJY60" s="974"/>
      <c r="HJZ60" s="974"/>
      <c r="HKA60" s="974"/>
      <c r="HKB60" s="974"/>
      <c r="HKC60" s="974"/>
      <c r="HKD60" s="974"/>
      <c r="HKE60" s="974"/>
      <c r="HKF60" s="974"/>
      <c r="HKG60" s="974"/>
      <c r="HKH60" s="974"/>
      <c r="HKI60" s="974"/>
      <c r="HKJ60" s="974"/>
      <c r="HKK60" s="974"/>
      <c r="HKL60" s="974"/>
      <c r="HKM60" s="974"/>
      <c r="HKN60" s="974"/>
      <c r="HKO60" s="974"/>
      <c r="HKP60" s="974"/>
      <c r="HKQ60" s="974"/>
      <c r="HKR60" s="974"/>
      <c r="HKS60" s="974"/>
      <c r="HKT60" s="974"/>
      <c r="HKU60" s="974"/>
      <c r="HKV60" s="974"/>
      <c r="HKW60" s="974"/>
      <c r="HKX60" s="974"/>
      <c r="HKY60" s="974"/>
      <c r="HKZ60" s="974"/>
      <c r="HLA60" s="974"/>
      <c r="HLB60" s="974"/>
      <c r="HLC60" s="974"/>
      <c r="HLD60" s="974"/>
      <c r="HLE60" s="974"/>
      <c r="HLF60" s="974"/>
      <c r="HLG60" s="974"/>
      <c r="HLH60" s="974"/>
      <c r="HLI60" s="974"/>
      <c r="HLJ60" s="974"/>
      <c r="HLK60" s="974"/>
      <c r="HLL60" s="974"/>
      <c r="HLM60" s="974"/>
      <c r="HLN60" s="974"/>
      <c r="HLO60" s="974"/>
      <c r="HLP60" s="974"/>
      <c r="HLQ60" s="974"/>
      <c r="HLR60" s="974"/>
      <c r="HLS60" s="974"/>
      <c r="HLT60" s="974"/>
      <c r="HLU60" s="974"/>
      <c r="HLV60" s="974"/>
      <c r="HLW60" s="974"/>
      <c r="HLX60" s="974"/>
      <c r="HLY60" s="974"/>
      <c r="HLZ60" s="974"/>
      <c r="HMA60" s="974"/>
      <c r="HMB60" s="974"/>
      <c r="HMC60" s="974"/>
      <c r="HMD60" s="974"/>
      <c r="HME60" s="974"/>
      <c r="HMF60" s="974"/>
      <c r="HMG60" s="974"/>
      <c r="HMH60" s="974"/>
      <c r="HMI60" s="974"/>
      <c r="HMJ60" s="974"/>
      <c r="HMK60" s="974"/>
      <c r="HML60" s="974"/>
      <c r="HMM60" s="974"/>
      <c r="HMN60" s="974"/>
      <c r="HMO60" s="974"/>
      <c r="HMP60" s="974"/>
      <c r="HMQ60" s="974"/>
      <c r="HMR60" s="974"/>
      <c r="HMS60" s="974"/>
      <c r="HMT60" s="974"/>
      <c r="HMU60" s="974"/>
      <c r="HMV60" s="974"/>
      <c r="HMW60" s="974"/>
      <c r="HMX60" s="974"/>
      <c r="HMY60" s="974"/>
      <c r="HMZ60" s="974"/>
      <c r="HNA60" s="974"/>
      <c r="HNB60" s="974"/>
      <c r="HNC60" s="974"/>
      <c r="HND60" s="974"/>
      <c r="HNE60" s="974"/>
      <c r="HNF60" s="974"/>
      <c r="HNG60" s="974"/>
      <c r="HNH60" s="974"/>
      <c r="HNI60" s="974"/>
      <c r="HNJ60" s="974"/>
      <c r="HNK60" s="974"/>
      <c r="HNL60" s="974"/>
      <c r="HNM60" s="974"/>
      <c r="HNN60" s="974"/>
      <c r="HNO60" s="974"/>
      <c r="HNP60" s="974"/>
      <c r="HNQ60" s="974"/>
      <c r="HNR60" s="974"/>
      <c r="HNS60" s="974"/>
      <c r="HNT60" s="974"/>
      <c r="HNU60" s="974"/>
      <c r="HNV60" s="974"/>
      <c r="HNW60" s="974"/>
      <c r="HNX60" s="974"/>
      <c r="HNY60" s="974"/>
      <c r="HNZ60" s="974"/>
      <c r="HOA60" s="974"/>
      <c r="HOB60" s="974"/>
      <c r="HOC60" s="974"/>
      <c r="HOD60" s="974"/>
      <c r="HOE60" s="974"/>
      <c r="HOF60" s="974"/>
      <c r="HOG60" s="974"/>
      <c r="HOH60" s="974"/>
      <c r="HOI60" s="974"/>
      <c r="HOJ60" s="974"/>
      <c r="HOK60" s="974"/>
      <c r="HOL60" s="974"/>
      <c r="HOM60" s="974"/>
      <c r="HON60" s="974"/>
      <c r="HOO60" s="974"/>
      <c r="HOP60" s="974"/>
      <c r="HOQ60" s="974"/>
      <c r="HOR60" s="974"/>
      <c r="HOS60" s="974"/>
      <c r="HOT60" s="974"/>
      <c r="HOU60" s="974"/>
      <c r="HOV60" s="974"/>
      <c r="HOW60" s="974"/>
      <c r="HOX60" s="974"/>
      <c r="HOY60" s="974"/>
      <c r="HOZ60" s="974"/>
      <c r="HPA60" s="974"/>
      <c r="HPB60" s="974"/>
      <c r="HPC60" s="974"/>
      <c r="HPD60" s="974"/>
      <c r="HPE60" s="974"/>
      <c r="HPF60" s="974"/>
      <c r="HPG60" s="974"/>
      <c r="HPH60" s="974"/>
      <c r="HPI60" s="974"/>
      <c r="HPJ60" s="974"/>
      <c r="HPK60" s="974"/>
      <c r="HPL60" s="974"/>
      <c r="HPM60" s="974"/>
      <c r="HPN60" s="974"/>
      <c r="HPO60" s="974"/>
      <c r="HPP60" s="974"/>
      <c r="HPQ60" s="974"/>
      <c r="HPR60" s="974"/>
      <c r="HPS60" s="974"/>
      <c r="HPT60" s="974"/>
      <c r="HPU60" s="974"/>
      <c r="HPV60" s="974"/>
      <c r="HPW60" s="974"/>
      <c r="HPX60" s="974"/>
      <c r="HPY60" s="974"/>
      <c r="HPZ60" s="974"/>
      <c r="HQA60" s="974"/>
      <c r="HQB60" s="974"/>
      <c r="HQC60" s="974"/>
      <c r="HQD60" s="974"/>
      <c r="HQE60" s="974"/>
      <c r="HQF60" s="974"/>
      <c r="HQG60" s="974"/>
      <c r="HQH60" s="974"/>
      <c r="HQI60" s="974"/>
      <c r="HQJ60" s="974"/>
      <c r="HQK60" s="974"/>
      <c r="HQL60" s="974"/>
      <c r="HQM60" s="974"/>
      <c r="HQN60" s="974"/>
      <c r="HQO60" s="974"/>
      <c r="HQP60" s="974"/>
      <c r="HQQ60" s="974"/>
      <c r="HQR60" s="974"/>
      <c r="HQS60" s="974"/>
      <c r="HQT60" s="974"/>
      <c r="HQU60" s="974"/>
      <c r="HQV60" s="974"/>
      <c r="HQW60" s="974"/>
      <c r="HQX60" s="974"/>
      <c r="HQY60" s="974"/>
      <c r="HQZ60" s="974"/>
      <c r="HRA60" s="974"/>
      <c r="HRB60" s="974"/>
      <c r="HRC60" s="974"/>
      <c r="HRD60" s="974"/>
      <c r="HRE60" s="974"/>
      <c r="HRF60" s="974"/>
      <c r="HRG60" s="974"/>
      <c r="HRH60" s="974"/>
      <c r="HRI60" s="974"/>
      <c r="HRJ60" s="974"/>
      <c r="HRK60" s="974"/>
      <c r="HRL60" s="974"/>
      <c r="HRM60" s="974"/>
      <c r="HRN60" s="974"/>
      <c r="HRO60" s="974"/>
      <c r="HRP60" s="974"/>
      <c r="HRQ60" s="974"/>
      <c r="HRR60" s="974"/>
      <c r="HRS60" s="974"/>
      <c r="HRT60" s="974"/>
      <c r="HRU60" s="974"/>
      <c r="HRV60" s="974"/>
      <c r="HRW60" s="974"/>
      <c r="HRX60" s="974"/>
      <c r="HRY60" s="974"/>
      <c r="HRZ60" s="974"/>
      <c r="HSA60" s="974"/>
      <c r="HSB60" s="974"/>
      <c r="HSC60" s="974"/>
      <c r="HSD60" s="974"/>
      <c r="HSE60" s="974"/>
      <c r="HSF60" s="974"/>
      <c r="HSG60" s="974"/>
      <c r="HSH60" s="974"/>
      <c r="HSI60" s="974"/>
      <c r="HSJ60" s="974"/>
      <c r="HSK60" s="974"/>
      <c r="HSL60" s="974"/>
      <c r="HSM60" s="974"/>
      <c r="HSN60" s="974"/>
      <c r="HSO60" s="974"/>
      <c r="HSP60" s="974"/>
      <c r="HSQ60" s="974"/>
      <c r="HSR60" s="974"/>
      <c r="HSS60" s="974"/>
      <c r="HST60" s="974"/>
      <c r="HSU60" s="974"/>
      <c r="HSV60" s="974"/>
      <c r="HSW60" s="974"/>
      <c r="HSX60" s="974"/>
      <c r="HSY60" s="974"/>
      <c r="HSZ60" s="974"/>
      <c r="HTA60" s="974"/>
      <c r="HTB60" s="974"/>
      <c r="HTC60" s="974"/>
      <c r="HTD60" s="974"/>
      <c r="HTE60" s="974"/>
      <c r="HTF60" s="974"/>
      <c r="HTG60" s="974"/>
      <c r="HTH60" s="974"/>
      <c r="HTI60" s="974"/>
      <c r="HTJ60" s="974"/>
      <c r="HTK60" s="974"/>
      <c r="HTL60" s="974"/>
      <c r="HTM60" s="974"/>
      <c r="HTN60" s="974"/>
      <c r="HTO60" s="974"/>
      <c r="HTP60" s="974"/>
      <c r="HTQ60" s="974"/>
      <c r="HTR60" s="974"/>
      <c r="HTS60" s="974"/>
      <c r="HTT60" s="974"/>
      <c r="HTU60" s="974"/>
      <c r="HTV60" s="974"/>
      <c r="HTW60" s="974"/>
      <c r="HTX60" s="974"/>
      <c r="HTY60" s="974"/>
      <c r="HTZ60" s="974"/>
      <c r="HUA60" s="974"/>
      <c r="HUB60" s="974"/>
      <c r="HUC60" s="974"/>
      <c r="HUD60" s="974"/>
      <c r="HUE60" s="974"/>
      <c r="HUF60" s="974"/>
      <c r="HUG60" s="974"/>
      <c r="HUH60" s="974"/>
      <c r="HUI60" s="974"/>
      <c r="HUJ60" s="974"/>
      <c r="HUK60" s="974"/>
      <c r="HUL60" s="974"/>
      <c r="HUM60" s="974"/>
      <c r="HUN60" s="974"/>
      <c r="HUO60" s="974"/>
      <c r="HUP60" s="974"/>
      <c r="HUQ60" s="974"/>
      <c r="HUR60" s="974"/>
      <c r="HUS60" s="974"/>
      <c r="HUT60" s="974"/>
      <c r="HUU60" s="974"/>
      <c r="HUV60" s="974"/>
      <c r="HUW60" s="974"/>
      <c r="HUX60" s="974"/>
      <c r="HUY60" s="974"/>
      <c r="HUZ60" s="974"/>
      <c r="HVA60" s="974"/>
      <c r="HVB60" s="974"/>
      <c r="HVC60" s="974"/>
      <c r="HVD60" s="974"/>
      <c r="HVE60" s="974"/>
      <c r="HVF60" s="974"/>
      <c r="HVG60" s="974"/>
      <c r="HVH60" s="974"/>
      <c r="HVI60" s="974"/>
      <c r="HVJ60" s="974"/>
      <c r="HVK60" s="974"/>
      <c r="HVL60" s="974"/>
      <c r="HVM60" s="974"/>
      <c r="HVN60" s="974"/>
      <c r="HVO60" s="974"/>
      <c r="HVP60" s="974"/>
      <c r="HVQ60" s="974"/>
      <c r="HVR60" s="974"/>
      <c r="HVS60" s="974"/>
      <c r="HVT60" s="974"/>
      <c r="HVU60" s="974"/>
      <c r="HVV60" s="974"/>
      <c r="HVW60" s="974"/>
      <c r="HVX60" s="974"/>
      <c r="HVY60" s="974"/>
      <c r="HVZ60" s="974"/>
      <c r="HWA60" s="974"/>
      <c r="HWB60" s="974"/>
      <c r="HWC60" s="974"/>
      <c r="HWD60" s="974"/>
      <c r="HWE60" s="974"/>
      <c r="HWF60" s="974"/>
      <c r="HWG60" s="974"/>
      <c r="HWH60" s="974"/>
      <c r="HWI60" s="974"/>
      <c r="HWJ60" s="974"/>
      <c r="HWK60" s="974"/>
      <c r="HWL60" s="974"/>
      <c r="HWM60" s="974"/>
      <c r="HWN60" s="974"/>
      <c r="HWO60" s="974"/>
      <c r="HWP60" s="974"/>
      <c r="HWQ60" s="974"/>
      <c r="HWR60" s="974"/>
      <c r="HWS60" s="974"/>
      <c r="HWT60" s="974"/>
      <c r="HWU60" s="974"/>
      <c r="HWV60" s="974"/>
      <c r="HWW60" s="974"/>
      <c r="HWX60" s="974"/>
      <c r="HWY60" s="974"/>
      <c r="HWZ60" s="974"/>
      <c r="HXA60" s="974"/>
      <c r="HXB60" s="974"/>
      <c r="HXC60" s="974"/>
      <c r="HXD60" s="974"/>
      <c r="HXE60" s="974"/>
      <c r="HXF60" s="974"/>
      <c r="HXG60" s="974"/>
      <c r="HXH60" s="974"/>
      <c r="HXI60" s="974"/>
      <c r="HXJ60" s="974"/>
      <c r="HXK60" s="974"/>
      <c r="HXL60" s="974"/>
      <c r="HXM60" s="974"/>
      <c r="HXN60" s="974"/>
      <c r="HXO60" s="974"/>
      <c r="HXP60" s="974"/>
      <c r="HXQ60" s="974"/>
      <c r="HXR60" s="974"/>
      <c r="HXS60" s="974"/>
      <c r="HXT60" s="974"/>
      <c r="HXU60" s="974"/>
      <c r="HXV60" s="974"/>
      <c r="HXW60" s="974"/>
      <c r="HXX60" s="974"/>
      <c r="HXY60" s="974"/>
      <c r="HXZ60" s="974"/>
      <c r="HYA60" s="974"/>
      <c r="HYB60" s="974"/>
      <c r="HYC60" s="974"/>
      <c r="HYD60" s="974"/>
      <c r="HYE60" s="974"/>
      <c r="HYF60" s="974"/>
      <c r="HYG60" s="974"/>
      <c r="HYH60" s="974"/>
      <c r="HYI60" s="974"/>
      <c r="HYJ60" s="974"/>
      <c r="HYK60" s="974"/>
      <c r="HYL60" s="974"/>
      <c r="HYM60" s="974"/>
      <c r="HYN60" s="974"/>
      <c r="HYO60" s="974"/>
      <c r="HYP60" s="974"/>
      <c r="HYQ60" s="974"/>
      <c r="HYR60" s="974"/>
      <c r="HYS60" s="974"/>
      <c r="HYT60" s="974"/>
      <c r="HYU60" s="974"/>
      <c r="HYV60" s="974"/>
      <c r="HYW60" s="974"/>
      <c r="HYX60" s="974"/>
      <c r="HYY60" s="974"/>
      <c r="HYZ60" s="974"/>
      <c r="HZA60" s="974"/>
      <c r="HZB60" s="974"/>
      <c r="HZC60" s="974"/>
      <c r="HZD60" s="974"/>
      <c r="HZE60" s="974"/>
      <c r="HZF60" s="974"/>
      <c r="HZG60" s="974"/>
      <c r="HZH60" s="974"/>
      <c r="HZI60" s="974"/>
      <c r="HZJ60" s="974"/>
      <c r="HZK60" s="974"/>
      <c r="HZL60" s="974"/>
      <c r="HZM60" s="974"/>
      <c r="HZN60" s="974"/>
      <c r="HZO60" s="974"/>
      <c r="HZP60" s="974"/>
      <c r="HZQ60" s="974"/>
      <c r="HZR60" s="974"/>
      <c r="HZS60" s="974"/>
      <c r="HZT60" s="974"/>
      <c r="HZU60" s="974"/>
      <c r="HZV60" s="974"/>
      <c r="HZW60" s="974"/>
      <c r="HZX60" s="974"/>
      <c r="HZY60" s="974"/>
      <c r="HZZ60" s="974"/>
      <c r="IAA60" s="974"/>
      <c r="IAB60" s="974"/>
      <c r="IAC60" s="974"/>
      <c r="IAD60" s="974"/>
      <c r="IAE60" s="974"/>
      <c r="IAF60" s="974"/>
      <c r="IAG60" s="974"/>
      <c r="IAH60" s="974"/>
      <c r="IAI60" s="974"/>
      <c r="IAJ60" s="974"/>
      <c r="IAK60" s="974"/>
      <c r="IAL60" s="974"/>
      <c r="IAM60" s="974"/>
      <c r="IAN60" s="974"/>
      <c r="IAO60" s="974"/>
      <c r="IAP60" s="974"/>
      <c r="IAQ60" s="974"/>
      <c r="IAR60" s="974"/>
      <c r="IAS60" s="974"/>
      <c r="IAT60" s="974"/>
      <c r="IAU60" s="974"/>
      <c r="IAV60" s="974"/>
      <c r="IAW60" s="974"/>
      <c r="IAX60" s="974"/>
      <c r="IAY60" s="974"/>
      <c r="IAZ60" s="974"/>
      <c r="IBA60" s="974"/>
      <c r="IBB60" s="974"/>
      <c r="IBC60" s="974"/>
      <c r="IBD60" s="974"/>
      <c r="IBE60" s="974"/>
      <c r="IBF60" s="974"/>
      <c r="IBG60" s="974"/>
      <c r="IBH60" s="974"/>
      <c r="IBI60" s="974"/>
      <c r="IBJ60" s="974"/>
      <c r="IBK60" s="974"/>
      <c r="IBL60" s="974"/>
      <c r="IBM60" s="974"/>
      <c r="IBN60" s="974"/>
      <c r="IBO60" s="974"/>
      <c r="IBP60" s="974"/>
      <c r="IBQ60" s="974"/>
      <c r="IBR60" s="974"/>
      <c r="IBS60" s="974"/>
      <c r="IBT60" s="974"/>
      <c r="IBU60" s="974"/>
      <c r="IBV60" s="974"/>
      <c r="IBW60" s="974"/>
      <c r="IBX60" s="974"/>
      <c r="IBY60" s="974"/>
      <c r="IBZ60" s="974"/>
      <c r="ICA60" s="974"/>
      <c r="ICB60" s="974"/>
      <c r="ICC60" s="974"/>
      <c r="ICD60" s="974"/>
      <c r="ICE60" s="974"/>
      <c r="ICF60" s="974"/>
      <c r="ICG60" s="974"/>
      <c r="ICH60" s="974"/>
      <c r="ICI60" s="974"/>
      <c r="ICJ60" s="974"/>
      <c r="ICK60" s="974"/>
      <c r="ICL60" s="974"/>
      <c r="ICM60" s="974"/>
      <c r="ICN60" s="974"/>
      <c r="ICO60" s="974"/>
      <c r="ICP60" s="974"/>
      <c r="ICQ60" s="974"/>
      <c r="ICR60" s="974"/>
      <c r="ICS60" s="974"/>
      <c r="ICT60" s="974"/>
      <c r="ICU60" s="974"/>
      <c r="ICV60" s="974"/>
      <c r="ICW60" s="974"/>
      <c r="ICX60" s="974"/>
      <c r="ICY60" s="974"/>
      <c r="ICZ60" s="974"/>
      <c r="IDA60" s="974"/>
      <c r="IDB60" s="974"/>
      <c r="IDC60" s="974"/>
      <c r="IDD60" s="974"/>
      <c r="IDE60" s="974"/>
      <c r="IDF60" s="974"/>
      <c r="IDG60" s="974"/>
      <c r="IDH60" s="974"/>
      <c r="IDI60" s="974"/>
      <c r="IDJ60" s="974"/>
      <c r="IDK60" s="974"/>
      <c r="IDL60" s="974"/>
      <c r="IDM60" s="974"/>
      <c r="IDN60" s="974"/>
      <c r="IDO60" s="974"/>
      <c r="IDP60" s="974"/>
      <c r="IDQ60" s="974"/>
      <c r="IDR60" s="974"/>
      <c r="IDS60" s="974"/>
      <c r="IDT60" s="974"/>
      <c r="IDU60" s="974"/>
      <c r="IDV60" s="974"/>
      <c r="IDW60" s="974"/>
      <c r="IDX60" s="974"/>
      <c r="IDY60" s="974"/>
      <c r="IDZ60" s="974"/>
      <c r="IEA60" s="974"/>
      <c r="IEB60" s="974"/>
      <c r="IEC60" s="974"/>
      <c r="IED60" s="974"/>
      <c r="IEE60" s="974"/>
      <c r="IEF60" s="974"/>
      <c r="IEG60" s="974"/>
      <c r="IEH60" s="974"/>
      <c r="IEI60" s="974"/>
      <c r="IEJ60" s="974"/>
      <c r="IEK60" s="974"/>
      <c r="IEL60" s="974"/>
      <c r="IEM60" s="974"/>
      <c r="IEN60" s="974"/>
      <c r="IEO60" s="974"/>
      <c r="IEP60" s="974"/>
      <c r="IEQ60" s="974"/>
      <c r="IER60" s="974"/>
      <c r="IES60" s="974"/>
      <c r="IET60" s="974"/>
      <c r="IEU60" s="974"/>
      <c r="IEV60" s="974"/>
      <c r="IEW60" s="974"/>
      <c r="IEX60" s="974"/>
      <c r="IEY60" s="974"/>
      <c r="IEZ60" s="974"/>
      <c r="IFA60" s="974"/>
      <c r="IFB60" s="974"/>
      <c r="IFC60" s="974"/>
      <c r="IFD60" s="974"/>
      <c r="IFE60" s="974"/>
      <c r="IFF60" s="974"/>
      <c r="IFG60" s="974"/>
      <c r="IFH60" s="974"/>
      <c r="IFI60" s="974"/>
      <c r="IFJ60" s="974"/>
      <c r="IFK60" s="974"/>
      <c r="IFL60" s="974"/>
      <c r="IFM60" s="974"/>
      <c r="IFN60" s="974"/>
      <c r="IFO60" s="974"/>
      <c r="IFP60" s="974"/>
      <c r="IFQ60" s="974"/>
      <c r="IFR60" s="974"/>
      <c r="IFS60" s="974"/>
      <c r="IFT60" s="974"/>
      <c r="IFU60" s="974"/>
      <c r="IFV60" s="974"/>
      <c r="IFW60" s="974"/>
      <c r="IFX60" s="974"/>
      <c r="IFY60" s="974"/>
      <c r="IFZ60" s="974"/>
      <c r="IGA60" s="974"/>
      <c r="IGB60" s="974"/>
      <c r="IGC60" s="974"/>
      <c r="IGD60" s="974"/>
      <c r="IGE60" s="974"/>
      <c r="IGF60" s="974"/>
      <c r="IGG60" s="974"/>
      <c r="IGH60" s="974"/>
      <c r="IGI60" s="974"/>
      <c r="IGJ60" s="974"/>
      <c r="IGK60" s="974"/>
      <c r="IGL60" s="974"/>
      <c r="IGM60" s="974"/>
      <c r="IGN60" s="974"/>
      <c r="IGO60" s="974"/>
      <c r="IGP60" s="974"/>
      <c r="IGQ60" s="974"/>
      <c r="IGR60" s="974"/>
      <c r="IGS60" s="974"/>
      <c r="IGT60" s="974"/>
      <c r="IGU60" s="974"/>
      <c r="IGV60" s="974"/>
      <c r="IGW60" s="974"/>
      <c r="IGX60" s="974"/>
      <c r="IGY60" s="974"/>
      <c r="IGZ60" s="974"/>
      <c r="IHA60" s="974"/>
      <c r="IHB60" s="974"/>
      <c r="IHC60" s="974"/>
      <c r="IHD60" s="974"/>
      <c r="IHE60" s="974"/>
      <c r="IHF60" s="974"/>
      <c r="IHG60" s="974"/>
      <c r="IHH60" s="974"/>
      <c r="IHI60" s="974"/>
      <c r="IHJ60" s="974"/>
      <c r="IHK60" s="974"/>
      <c r="IHL60" s="974"/>
      <c r="IHM60" s="974"/>
      <c r="IHN60" s="974"/>
      <c r="IHO60" s="974"/>
      <c r="IHP60" s="974"/>
      <c r="IHQ60" s="974"/>
      <c r="IHR60" s="974"/>
      <c r="IHS60" s="974"/>
      <c r="IHT60" s="974"/>
      <c r="IHU60" s="974"/>
      <c r="IHV60" s="974"/>
      <c r="IHW60" s="974"/>
      <c r="IHX60" s="974"/>
      <c r="IHY60" s="974"/>
      <c r="IHZ60" s="974"/>
      <c r="IIA60" s="974"/>
      <c r="IIB60" s="974"/>
      <c r="IIC60" s="974"/>
      <c r="IID60" s="974"/>
      <c r="IIE60" s="974"/>
      <c r="IIF60" s="974"/>
      <c r="IIG60" s="974"/>
      <c r="IIH60" s="974"/>
      <c r="III60" s="974"/>
      <c r="IIJ60" s="974"/>
      <c r="IIK60" s="974"/>
      <c r="IIL60" s="974"/>
      <c r="IIM60" s="974"/>
      <c r="IIN60" s="974"/>
      <c r="IIO60" s="974"/>
      <c r="IIP60" s="974"/>
      <c r="IIQ60" s="974"/>
      <c r="IIR60" s="974"/>
      <c r="IIS60" s="974"/>
      <c r="IIT60" s="974"/>
      <c r="IIU60" s="974"/>
      <c r="IIV60" s="974"/>
      <c r="IIW60" s="974"/>
      <c r="IIX60" s="974"/>
      <c r="IIY60" s="974"/>
      <c r="IIZ60" s="974"/>
      <c r="IJA60" s="974"/>
      <c r="IJB60" s="974"/>
      <c r="IJC60" s="974"/>
      <c r="IJD60" s="974"/>
      <c r="IJE60" s="974"/>
      <c r="IJF60" s="974"/>
      <c r="IJG60" s="974"/>
      <c r="IJH60" s="974"/>
      <c r="IJI60" s="974"/>
      <c r="IJJ60" s="974"/>
      <c r="IJK60" s="974"/>
      <c r="IJL60" s="974"/>
      <c r="IJM60" s="974"/>
      <c r="IJN60" s="974"/>
      <c r="IJO60" s="974"/>
      <c r="IJP60" s="974"/>
      <c r="IJQ60" s="974"/>
      <c r="IJR60" s="974"/>
      <c r="IJS60" s="974"/>
      <c r="IJT60" s="974"/>
      <c r="IJU60" s="974"/>
      <c r="IJV60" s="974"/>
      <c r="IJW60" s="974"/>
      <c r="IJX60" s="974"/>
      <c r="IJY60" s="974"/>
      <c r="IJZ60" s="974"/>
      <c r="IKA60" s="974"/>
      <c r="IKB60" s="974"/>
      <c r="IKC60" s="974"/>
      <c r="IKD60" s="974"/>
      <c r="IKE60" s="974"/>
      <c r="IKF60" s="974"/>
      <c r="IKG60" s="974"/>
      <c r="IKH60" s="974"/>
      <c r="IKI60" s="974"/>
      <c r="IKJ60" s="974"/>
      <c r="IKK60" s="974"/>
      <c r="IKL60" s="974"/>
      <c r="IKM60" s="974"/>
      <c r="IKN60" s="974"/>
      <c r="IKO60" s="974"/>
      <c r="IKP60" s="974"/>
      <c r="IKQ60" s="974"/>
      <c r="IKR60" s="974"/>
      <c r="IKS60" s="974"/>
      <c r="IKT60" s="974"/>
      <c r="IKU60" s="974"/>
      <c r="IKV60" s="974"/>
      <c r="IKW60" s="974"/>
      <c r="IKX60" s="974"/>
      <c r="IKY60" s="974"/>
      <c r="IKZ60" s="974"/>
      <c r="ILA60" s="974"/>
      <c r="ILB60" s="974"/>
      <c r="ILC60" s="974"/>
      <c r="ILD60" s="974"/>
      <c r="ILE60" s="974"/>
      <c r="ILF60" s="974"/>
      <c r="ILG60" s="974"/>
      <c r="ILH60" s="974"/>
      <c r="ILI60" s="974"/>
      <c r="ILJ60" s="974"/>
      <c r="ILK60" s="974"/>
      <c r="ILL60" s="974"/>
      <c r="ILM60" s="974"/>
      <c r="ILN60" s="974"/>
      <c r="ILO60" s="974"/>
      <c r="ILP60" s="974"/>
      <c r="ILQ60" s="974"/>
      <c r="ILR60" s="974"/>
      <c r="ILS60" s="974"/>
      <c r="ILT60" s="974"/>
      <c r="ILU60" s="974"/>
      <c r="ILV60" s="974"/>
      <c r="ILW60" s="974"/>
      <c r="ILX60" s="974"/>
      <c r="ILY60" s="974"/>
      <c r="ILZ60" s="974"/>
      <c r="IMA60" s="974"/>
      <c r="IMB60" s="974"/>
      <c r="IMC60" s="974"/>
      <c r="IMD60" s="974"/>
      <c r="IME60" s="974"/>
      <c r="IMF60" s="974"/>
      <c r="IMG60" s="974"/>
      <c r="IMH60" s="974"/>
      <c r="IMI60" s="974"/>
      <c r="IMJ60" s="974"/>
      <c r="IMK60" s="974"/>
      <c r="IML60" s="974"/>
      <c r="IMM60" s="974"/>
      <c r="IMN60" s="974"/>
      <c r="IMO60" s="974"/>
      <c r="IMP60" s="974"/>
      <c r="IMQ60" s="974"/>
      <c r="IMR60" s="974"/>
      <c r="IMS60" s="974"/>
      <c r="IMT60" s="974"/>
      <c r="IMU60" s="974"/>
      <c r="IMV60" s="974"/>
      <c r="IMW60" s="974"/>
      <c r="IMX60" s="974"/>
      <c r="IMY60" s="974"/>
      <c r="IMZ60" s="974"/>
      <c r="INA60" s="974"/>
      <c r="INB60" s="974"/>
      <c r="INC60" s="974"/>
      <c r="IND60" s="974"/>
      <c r="INE60" s="974"/>
      <c r="INF60" s="974"/>
      <c r="ING60" s="974"/>
      <c r="INH60" s="974"/>
      <c r="INI60" s="974"/>
      <c r="INJ60" s="974"/>
      <c r="INK60" s="974"/>
      <c r="INL60" s="974"/>
      <c r="INM60" s="974"/>
      <c r="INN60" s="974"/>
      <c r="INO60" s="974"/>
      <c r="INP60" s="974"/>
      <c r="INQ60" s="974"/>
      <c r="INR60" s="974"/>
      <c r="INS60" s="974"/>
      <c r="INT60" s="974"/>
      <c r="INU60" s="974"/>
      <c r="INV60" s="974"/>
      <c r="INW60" s="974"/>
      <c r="INX60" s="974"/>
      <c r="INY60" s="974"/>
      <c r="INZ60" s="974"/>
      <c r="IOA60" s="974"/>
      <c r="IOB60" s="974"/>
      <c r="IOC60" s="974"/>
      <c r="IOD60" s="974"/>
      <c r="IOE60" s="974"/>
      <c r="IOF60" s="974"/>
      <c r="IOG60" s="974"/>
      <c r="IOH60" s="974"/>
      <c r="IOI60" s="974"/>
      <c r="IOJ60" s="974"/>
      <c r="IOK60" s="974"/>
      <c r="IOL60" s="974"/>
      <c r="IOM60" s="974"/>
      <c r="ION60" s="974"/>
      <c r="IOO60" s="974"/>
      <c r="IOP60" s="974"/>
      <c r="IOQ60" s="974"/>
      <c r="IOR60" s="974"/>
      <c r="IOS60" s="974"/>
      <c r="IOT60" s="974"/>
      <c r="IOU60" s="974"/>
      <c r="IOV60" s="974"/>
      <c r="IOW60" s="974"/>
      <c r="IOX60" s="974"/>
      <c r="IOY60" s="974"/>
      <c r="IOZ60" s="974"/>
      <c r="IPA60" s="974"/>
      <c r="IPB60" s="974"/>
      <c r="IPC60" s="974"/>
      <c r="IPD60" s="974"/>
      <c r="IPE60" s="974"/>
      <c r="IPF60" s="974"/>
      <c r="IPG60" s="974"/>
      <c r="IPH60" s="974"/>
      <c r="IPI60" s="974"/>
      <c r="IPJ60" s="974"/>
      <c r="IPK60" s="974"/>
      <c r="IPL60" s="974"/>
      <c r="IPM60" s="974"/>
      <c r="IPN60" s="974"/>
      <c r="IPO60" s="974"/>
      <c r="IPP60" s="974"/>
      <c r="IPQ60" s="974"/>
      <c r="IPR60" s="974"/>
      <c r="IPS60" s="974"/>
      <c r="IPT60" s="974"/>
      <c r="IPU60" s="974"/>
      <c r="IPV60" s="974"/>
      <c r="IPW60" s="974"/>
      <c r="IPX60" s="974"/>
      <c r="IPY60" s="974"/>
      <c r="IPZ60" s="974"/>
      <c r="IQA60" s="974"/>
      <c r="IQB60" s="974"/>
      <c r="IQC60" s="974"/>
      <c r="IQD60" s="974"/>
      <c r="IQE60" s="974"/>
      <c r="IQF60" s="974"/>
      <c r="IQG60" s="974"/>
      <c r="IQH60" s="974"/>
      <c r="IQI60" s="974"/>
      <c r="IQJ60" s="974"/>
      <c r="IQK60" s="974"/>
      <c r="IQL60" s="974"/>
      <c r="IQM60" s="974"/>
      <c r="IQN60" s="974"/>
      <c r="IQO60" s="974"/>
      <c r="IQP60" s="974"/>
      <c r="IQQ60" s="974"/>
      <c r="IQR60" s="974"/>
      <c r="IQS60" s="974"/>
      <c r="IQT60" s="974"/>
      <c r="IQU60" s="974"/>
      <c r="IQV60" s="974"/>
      <c r="IQW60" s="974"/>
      <c r="IQX60" s="974"/>
      <c r="IQY60" s="974"/>
      <c r="IQZ60" s="974"/>
      <c r="IRA60" s="974"/>
      <c r="IRB60" s="974"/>
      <c r="IRC60" s="974"/>
      <c r="IRD60" s="974"/>
      <c r="IRE60" s="974"/>
      <c r="IRF60" s="974"/>
      <c r="IRG60" s="974"/>
      <c r="IRH60" s="974"/>
      <c r="IRI60" s="974"/>
      <c r="IRJ60" s="974"/>
      <c r="IRK60" s="974"/>
      <c r="IRL60" s="974"/>
      <c r="IRM60" s="974"/>
      <c r="IRN60" s="974"/>
      <c r="IRO60" s="974"/>
      <c r="IRP60" s="974"/>
      <c r="IRQ60" s="974"/>
      <c r="IRR60" s="974"/>
      <c r="IRS60" s="974"/>
      <c r="IRT60" s="974"/>
      <c r="IRU60" s="974"/>
      <c r="IRV60" s="974"/>
      <c r="IRW60" s="974"/>
      <c r="IRX60" s="974"/>
      <c r="IRY60" s="974"/>
      <c r="IRZ60" s="974"/>
      <c r="ISA60" s="974"/>
      <c r="ISB60" s="974"/>
      <c r="ISC60" s="974"/>
      <c r="ISD60" s="974"/>
      <c r="ISE60" s="974"/>
      <c r="ISF60" s="974"/>
      <c r="ISG60" s="974"/>
      <c r="ISH60" s="974"/>
      <c r="ISI60" s="974"/>
      <c r="ISJ60" s="974"/>
      <c r="ISK60" s="974"/>
      <c r="ISL60" s="974"/>
      <c r="ISM60" s="974"/>
      <c r="ISN60" s="974"/>
      <c r="ISO60" s="974"/>
      <c r="ISP60" s="974"/>
      <c r="ISQ60" s="974"/>
      <c r="ISR60" s="974"/>
      <c r="ISS60" s="974"/>
      <c r="IST60" s="974"/>
      <c r="ISU60" s="974"/>
      <c r="ISV60" s="974"/>
      <c r="ISW60" s="974"/>
      <c r="ISX60" s="974"/>
      <c r="ISY60" s="974"/>
      <c r="ISZ60" s="974"/>
      <c r="ITA60" s="974"/>
      <c r="ITB60" s="974"/>
      <c r="ITC60" s="974"/>
      <c r="ITD60" s="974"/>
      <c r="ITE60" s="974"/>
      <c r="ITF60" s="974"/>
      <c r="ITG60" s="974"/>
      <c r="ITH60" s="974"/>
      <c r="ITI60" s="974"/>
      <c r="ITJ60" s="974"/>
      <c r="ITK60" s="974"/>
      <c r="ITL60" s="974"/>
      <c r="ITM60" s="974"/>
      <c r="ITN60" s="974"/>
      <c r="ITO60" s="974"/>
      <c r="ITP60" s="974"/>
      <c r="ITQ60" s="974"/>
      <c r="ITR60" s="974"/>
      <c r="ITS60" s="974"/>
      <c r="ITT60" s="974"/>
      <c r="ITU60" s="974"/>
      <c r="ITV60" s="974"/>
      <c r="ITW60" s="974"/>
      <c r="ITX60" s="974"/>
      <c r="ITY60" s="974"/>
      <c r="ITZ60" s="974"/>
      <c r="IUA60" s="974"/>
      <c r="IUB60" s="974"/>
      <c r="IUC60" s="974"/>
      <c r="IUD60" s="974"/>
      <c r="IUE60" s="974"/>
      <c r="IUF60" s="974"/>
      <c r="IUG60" s="974"/>
      <c r="IUH60" s="974"/>
      <c r="IUI60" s="974"/>
      <c r="IUJ60" s="974"/>
      <c r="IUK60" s="974"/>
      <c r="IUL60" s="974"/>
      <c r="IUM60" s="974"/>
      <c r="IUN60" s="974"/>
      <c r="IUO60" s="974"/>
      <c r="IUP60" s="974"/>
      <c r="IUQ60" s="974"/>
      <c r="IUR60" s="974"/>
      <c r="IUS60" s="974"/>
      <c r="IUT60" s="974"/>
      <c r="IUU60" s="974"/>
      <c r="IUV60" s="974"/>
      <c r="IUW60" s="974"/>
      <c r="IUX60" s="974"/>
      <c r="IUY60" s="974"/>
      <c r="IUZ60" s="974"/>
      <c r="IVA60" s="974"/>
      <c r="IVB60" s="974"/>
      <c r="IVC60" s="974"/>
      <c r="IVD60" s="974"/>
      <c r="IVE60" s="974"/>
      <c r="IVF60" s="974"/>
      <c r="IVG60" s="974"/>
      <c r="IVH60" s="974"/>
      <c r="IVI60" s="974"/>
      <c r="IVJ60" s="974"/>
      <c r="IVK60" s="974"/>
      <c r="IVL60" s="974"/>
      <c r="IVM60" s="974"/>
      <c r="IVN60" s="974"/>
      <c r="IVO60" s="974"/>
      <c r="IVP60" s="974"/>
      <c r="IVQ60" s="974"/>
      <c r="IVR60" s="974"/>
      <c r="IVS60" s="974"/>
      <c r="IVT60" s="974"/>
      <c r="IVU60" s="974"/>
      <c r="IVV60" s="974"/>
      <c r="IVW60" s="974"/>
      <c r="IVX60" s="974"/>
      <c r="IVY60" s="974"/>
      <c r="IVZ60" s="974"/>
      <c r="IWA60" s="974"/>
      <c r="IWB60" s="974"/>
      <c r="IWC60" s="974"/>
      <c r="IWD60" s="974"/>
      <c r="IWE60" s="974"/>
      <c r="IWF60" s="974"/>
      <c r="IWG60" s="974"/>
      <c r="IWH60" s="974"/>
      <c r="IWI60" s="974"/>
      <c r="IWJ60" s="974"/>
      <c r="IWK60" s="974"/>
      <c r="IWL60" s="974"/>
      <c r="IWM60" s="974"/>
      <c r="IWN60" s="974"/>
      <c r="IWO60" s="974"/>
      <c r="IWP60" s="974"/>
      <c r="IWQ60" s="974"/>
      <c r="IWR60" s="974"/>
      <c r="IWS60" s="974"/>
      <c r="IWT60" s="974"/>
      <c r="IWU60" s="974"/>
      <c r="IWV60" s="974"/>
      <c r="IWW60" s="974"/>
      <c r="IWX60" s="974"/>
      <c r="IWY60" s="974"/>
      <c r="IWZ60" s="974"/>
      <c r="IXA60" s="974"/>
      <c r="IXB60" s="974"/>
      <c r="IXC60" s="974"/>
      <c r="IXD60" s="974"/>
      <c r="IXE60" s="974"/>
      <c r="IXF60" s="974"/>
      <c r="IXG60" s="974"/>
      <c r="IXH60" s="974"/>
      <c r="IXI60" s="974"/>
      <c r="IXJ60" s="974"/>
      <c r="IXK60" s="974"/>
      <c r="IXL60" s="974"/>
      <c r="IXM60" s="974"/>
      <c r="IXN60" s="974"/>
      <c r="IXO60" s="974"/>
      <c r="IXP60" s="974"/>
      <c r="IXQ60" s="974"/>
      <c r="IXR60" s="974"/>
      <c r="IXS60" s="974"/>
      <c r="IXT60" s="974"/>
      <c r="IXU60" s="974"/>
      <c r="IXV60" s="974"/>
      <c r="IXW60" s="974"/>
      <c r="IXX60" s="974"/>
      <c r="IXY60" s="974"/>
      <c r="IXZ60" s="974"/>
      <c r="IYA60" s="974"/>
      <c r="IYB60" s="974"/>
      <c r="IYC60" s="974"/>
      <c r="IYD60" s="974"/>
      <c r="IYE60" s="974"/>
      <c r="IYF60" s="974"/>
      <c r="IYG60" s="974"/>
      <c r="IYH60" s="974"/>
      <c r="IYI60" s="974"/>
      <c r="IYJ60" s="974"/>
      <c r="IYK60" s="974"/>
      <c r="IYL60" s="974"/>
      <c r="IYM60" s="974"/>
      <c r="IYN60" s="974"/>
      <c r="IYO60" s="974"/>
      <c r="IYP60" s="974"/>
      <c r="IYQ60" s="974"/>
      <c r="IYR60" s="974"/>
      <c r="IYS60" s="974"/>
      <c r="IYT60" s="974"/>
      <c r="IYU60" s="974"/>
      <c r="IYV60" s="974"/>
      <c r="IYW60" s="974"/>
      <c r="IYX60" s="974"/>
      <c r="IYY60" s="974"/>
      <c r="IYZ60" s="974"/>
      <c r="IZA60" s="974"/>
      <c r="IZB60" s="974"/>
      <c r="IZC60" s="974"/>
      <c r="IZD60" s="974"/>
      <c r="IZE60" s="974"/>
      <c r="IZF60" s="974"/>
      <c r="IZG60" s="974"/>
      <c r="IZH60" s="974"/>
      <c r="IZI60" s="974"/>
      <c r="IZJ60" s="974"/>
      <c r="IZK60" s="974"/>
      <c r="IZL60" s="974"/>
      <c r="IZM60" s="974"/>
      <c r="IZN60" s="974"/>
      <c r="IZO60" s="974"/>
      <c r="IZP60" s="974"/>
      <c r="IZQ60" s="974"/>
      <c r="IZR60" s="974"/>
      <c r="IZS60" s="974"/>
      <c r="IZT60" s="974"/>
      <c r="IZU60" s="974"/>
      <c r="IZV60" s="974"/>
      <c r="IZW60" s="974"/>
      <c r="IZX60" s="974"/>
      <c r="IZY60" s="974"/>
      <c r="IZZ60" s="974"/>
      <c r="JAA60" s="974"/>
      <c r="JAB60" s="974"/>
      <c r="JAC60" s="974"/>
      <c r="JAD60" s="974"/>
      <c r="JAE60" s="974"/>
      <c r="JAF60" s="974"/>
      <c r="JAG60" s="974"/>
      <c r="JAH60" s="974"/>
      <c r="JAI60" s="974"/>
      <c r="JAJ60" s="974"/>
      <c r="JAK60" s="974"/>
      <c r="JAL60" s="974"/>
      <c r="JAM60" s="974"/>
      <c r="JAN60" s="974"/>
      <c r="JAO60" s="974"/>
      <c r="JAP60" s="974"/>
      <c r="JAQ60" s="974"/>
      <c r="JAR60" s="974"/>
      <c r="JAS60" s="974"/>
      <c r="JAT60" s="974"/>
      <c r="JAU60" s="974"/>
      <c r="JAV60" s="974"/>
      <c r="JAW60" s="974"/>
      <c r="JAX60" s="974"/>
      <c r="JAY60" s="974"/>
      <c r="JAZ60" s="974"/>
      <c r="JBA60" s="974"/>
      <c r="JBB60" s="974"/>
      <c r="JBC60" s="974"/>
      <c r="JBD60" s="974"/>
      <c r="JBE60" s="974"/>
      <c r="JBF60" s="974"/>
      <c r="JBG60" s="974"/>
      <c r="JBH60" s="974"/>
      <c r="JBI60" s="974"/>
      <c r="JBJ60" s="974"/>
      <c r="JBK60" s="974"/>
      <c r="JBL60" s="974"/>
      <c r="JBM60" s="974"/>
      <c r="JBN60" s="974"/>
      <c r="JBO60" s="974"/>
      <c r="JBP60" s="974"/>
      <c r="JBQ60" s="974"/>
      <c r="JBR60" s="974"/>
      <c r="JBS60" s="974"/>
      <c r="JBT60" s="974"/>
      <c r="JBU60" s="974"/>
      <c r="JBV60" s="974"/>
      <c r="JBW60" s="974"/>
      <c r="JBX60" s="974"/>
      <c r="JBY60" s="974"/>
      <c r="JBZ60" s="974"/>
      <c r="JCA60" s="974"/>
      <c r="JCB60" s="974"/>
      <c r="JCC60" s="974"/>
      <c r="JCD60" s="974"/>
      <c r="JCE60" s="974"/>
      <c r="JCF60" s="974"/>
      <c r="JCG60" s="974"/>
      <c r="JCH60" s="974"/>
      <c r="JCI60" s="974"/>
      <c r="JCJ60" s="974"/>
      <c r="JCK60" s="974"/>
      <c r="JCL60" s="974"/>
      <c r="JCM60" s="974"/>
      <c r="JCN60" s="974"/>
      <c r="JCO60" s="974"/>
      <c r="JCP60" s="974"/>
      <c r="JCQ60" s="974"/>
      <c r="JCR60" s="974"/>
      <c r="JCS60" s="974"/>
      <c r="JCT60" s="974"/>
      <c r="JCU60" s="974"/>
      <c r="JCV60" s="974"/>
      <c r="JCW60" s="974"/>
      <c r="JCX60" s="974"/>
      <c r="JCY60" s="974"/>
      <c r="JCZ60" s="974"/>
      <c r="JDA60" s="974"/>
      <c r="JDB60" s="974"/>
      <c r="JDC60" s="974"/>
      <c r="JDD60" s="974"/>
      <c r="JDE60" s="974"/>
      <c r="JDF60" s="974"/>
      <c r="JDG60" s="974"/>
      <c r="JDH60" s="974"/>
      <c r="JDI60" s="974"/>
      <c r="JDJ60" s="974"/>
      <c r="JDK60" s="974"/>
      <c r="JDL60" s="974"/>
      <c r="JDM60" s="974"/>
      <c r="JDN60" s="974"/>
      <c r="JDO60" s="974"/>
      <c r="JDP60" s="974"/>
      <c r="JDQ60" s="974"/>
      <c r="JDR60" s="974"/>
      <c r="JDS60" s="974"/>
      <c r="JDT60" s="974"/>
      <c r="JDU60" s="974"/>
      <c r="JDV60" s="974"/>
      <c r="JDW60" s="974"/>
      <c r="JDX60" s="974"/>
      <c r="JDY60" s="974"/>
      <c r="JDZ60" s="974"/>
      <c r="JEA60" s="974"/>
      <c r="JEB60" s="974"/>
      <c r="JEC60" s="974"/>
      <c r="JED60" s="974"/>
      <c r="JEE60" s="974"/>
      <c r="JEF60" s="974"/>
      <c r="JEG60" s="974"/>
      <c r="JEH60" s="974"/>
      <c r="JEI60" s="974"/>
      <c r="JEJ60" s="974"/>
      <c r="JEK60" s="974"/>
      <c r="JEL60" s="974"/>
      <c r="JEM60" s="974"/>
      <c r="JEN60" s="974"/>
      <c r="JEO60" s="974"/>
      <c r="JEP60" s="974"/>
      <c r="JEQ60" s="974"/>
      <c r="JER60" s="974"/>
      <c r="JES60" s="974"/>
      <c r="JET60" s="974"/>
      <c r="JEU60" s="974"/>
      <c r="JEV60" s="974"/>
      <c r="JEW60" s="974"/>
      <c r="JEX60" s="974"/>
      <c r="JEY60" s="974"/>
      <c r="JEZ60" s="974"/>
      <c r="JFA60" s="974"/>
      <c r="JFB60" s="974"/>
      <c r="JFC60" s="974"/>
      <c r="JFD60" s="974"/>
      <c r="JFE60" s="974"/>
      <c r="JFF60" s="974"/>
      <c r="JFG60" s="974"/>
      <c r="JFH60" s="974"/>
      <c r="JFI60" s="974"/>
      <c r="JFJ60" s="974"/>
      <c r="JFK60" s="974"/>
      <c r="JFL60" s="974"/>
      <c r="JFM60" s="974"/>
      <c r="JFN60" s="974"/>
      <c r="JFO60" s="974"/>
      <c r="JFP60" s="974"/>
      <c r="JFQ60" s="974"/>
      <c r="JFR60" s="974"/>
      <c r="JFS60" s="974"/>
      <c r="JFT60" s="974"/>
      <c r="JFU60" s="974"/>
      <c r="JFV60" s="974"/>
      <c r="JFW60" s="974"/>
      <c r="JFX60" s="974"/>
      <c r="JFY60" s="974"/>
      <c r="JFZ60" s="974"/>
      <c r="JGA60" s="974"/>
      <c r="JGB60" s="974"/>
      <c r="JGC60" s="974"/>
      <c r="JGD60" s="974"/>
      <c r="JGE60" s="974"/>
      <c r="JGF60" s="974"/>
      <c r="JGG60" s="974"/>
      <c r="JGH60" s="974"/>
      <c r="JGI60" s="974"/>
      <c r="JGJ60" s="974"/>
      <c r="JGK60" s="974"/>
      <c r="JGL60" s="974"/>
      <c r="JGM60" s="974"/>
      <c r="JGN60" s="974"/>
      <c r="JGO60" s="974"/>
      <c r="JGP60" s="974"/>
      <c r="JGQ60" s="974"/>
      <c r="JGR60" s="974"/>
      <c r="JGS60" s="974"/>
      <c r="JGT60" s="974"/>
      <c r="JGU60" s="974"/>
      <c r="JGV60" s="974"/>
      <c r="JGW60" s="974"/>
      <c r="JGX60" s="974"/>
      <c r="JGY60" s="974"/>
      <c r="JGZ60" s="974"/>
      <c r="JHA60" s="974"/>
      <c r="JHB60" s="974"/>
      <c r="JHC60" s="974"/>
      <c r="JHD60" s="974"/>
      <c r="JHE60" s="974"/>
      <c r="JHF60" s="974"/>
      <c r="JHG60" s="974"/>
      <c r="JHH60" s="974"/>
      <c r="JHI60" s="974"/>
      <c r="JHJ60" s="974"/>
      <c r="JHK60" s="974"/>
      <c r="JHL60" s="974"/>
      <c r="JHM60" s="974"/>
      <c r="JHN60" s="974"/>
      <c r="JHO60" s="974"/>
      <c r="JHP60" s="974"/>
      <c r="JHQ60" s="974"/>
      <c r="JHR60" s="974"/>
      <c r="JHS60" s="974"/>
      <c r="JHT60" s="974"/>
      <c r="JHU60" s="974"/>
      <c r="JHV60" s="974"/>
      <c r="JHW60" s="974"/>
      <c r="JHX60" s="974"/>
      <c r="JHY60" s="974"/>
      <c r="JHZ60" s="974"/>
      <c r="JIA60" s="974"/>
      <c r="JIB60" s="974"/>
      <c r="JIC60" s="974"/>
      <c r="JID60" s="974"/>
      <c r="JIE60" s="974"/>
      <c r="JIF60" s="974"/>
      <c r="JIG60" s="974"/>
      <c r="JIH60" s="974"/>
      <c r="JII60" s="974"/>
      <c r="JIJ60" s="974"/>
      <c r="JIK60" s="974"/>
      <c r="JIL60" s="974"/>
      <c r="JIM60" s="974"/>
      <c r="JIN60" s="974"/>
      <c r="JIO60" s="974"/>
      <c r="JIP60" s="974"/>
      <c r="JIQ60" s="974"/>
      <c r="JIR60" s="974"/>
      <c r="JIS60" s="974"/>
      <c r="JIT60" s="974"/>
      <c r="JIU60" s="974"/>
      <c r="JIV60" s="974"/>
      <c r="JIW60" s="974"/>
      <c r="JIX60" s="974"/>
      <c r="JIY60" s="974"/>
      <c r="JIZ60" s="974"/>
      <c r="JJA60" s="974"/>
      <c r="JJB60" s="974"/>
      <c r="JJC60" s="974"/>
      <c r="JJD60" s="974"/>
      <c r="JJE60" s="974"/>
      <c r="JJF60" s="974"/>
      <c r="JJG60" s="974"/>
      <c r="JJH60" s="974"/>
      <c r="JJI60" s="974"/>
      <c r="JJJ60" s="974"/>
      <c r="JJK60" s="974"/>
      <c r="JJL60" s="974"/>
      <c r="JJM60" s="974"/>
      <c r="JJN60" s="974"/>
      <c r="JJO60" s="974"/>
      <c r="JJP60" s="974"/>
      <c r="JJQ60" s="974"/>
      <c r="JJR60" s="974"/>
      <c r="JJS60" s="974"/>
      <c r="JJT60" s="974"/>
      <c r="JJU60" s="974"/>
      <c r="JJV60" s="974"/>
      <c r="JJW60" s="974"/>
      <c r="JJX60" s="974"/>
      <c r="JJY60" s="974"/>
      <c r="JJZ60" s="974"/>
      <c r="JKA60" s="974"/>
      <c r="JKB60" s="974"/>
      <c r="JKC60" s="974"/>
      <c r="JKD60" s="974"/>
      <c r="JKE60" s="974"/>
      <c r="JKF60" s="974"/>
      <c r="JKG60" s="974"/>
      <c r="JKH60" s="974"/>
      <c r="JKI60" s="974"/>
      <c r="JKJ60" s="974"/>
      <c r="JKK60" s="974"/>
      <c r="JKL60" s="974"/>
      <c r="JKM60" s="974"/>
      <c r="JKN60" s="974"/>
      <c r="JKO60" s="974"/>
      <c r="JKP60" s="974"/>
      <c r="JKQ60" s="974"/>
      <c r="JKR60" s="974"/>
      <c r="JKS60" s="974"/>
      <c r="JKT60" s="974"/>
      <c r="JKU60" s="974"/>
      <c r="JKV60" s="974"/>
      <c r="JKW60" s="974"/>
      <c r="JKX60" s="974"/>
      <c r="JKY60" s="974"/>
      <c r="JKZ60" s="974"/>
      <c r="JLA60" s="974"/>
      <c r="JLB60" s="974"/>
      <c r="JLC60" s="974"/>
      <c r="JLD60" s="974"/>
      <c r="JLE60" s="974"/>
      <c r="JLF60" s="974"/>
      <c r="JLG60" s="974"/>
      <c r="JLH60" s="974"/>
      <c r="JLI60" s="974"/>
      <c r="JLJ60" s="974"/>
      <c r="JLK60" s="974"/>
      <c r="JLL60" s="974"/>
      <c r="JLM60" s="974"/>
      <c r="JLN60" s="974"/>
      <c r="JLO60" s="974"/>
      <c r="JLP60" s="974"/>
      <c r="JLQ60" s="974"/>
      <c r="JLR60" s="974"/>
      <c r="JLS60" s="974"/>
      <c r="JLT60" s="974"/>
      <c r="JLU60" s="974"/>
      <c r="JLV60" s="974"/>
      <c r="JLW60" s="974"/>
      <c r="JLX60" s="974"/>
      <c r="JLY60" s="974"/>
      <c r="JLZ60" s="974"/>
      <c r="JMA60" s="974"/>
      <c r="JMB60" s="974"/>
      <c r="JMC60" s="974"/>
      <c r="JMD60" s="974"/>
      <c r="JME60" s="974"/>
      <c r="JMF60" s="974"/>
      <c r="JMG60" s="974"/>
      <c r="JMH60" s="974"/>
      <c r="JMI60" s="974"/>
      <c r="JMJ60" s="974"/>
      <c r="JMK60" s="974"/>
      <c r="JML60" s="974"/>
      <c r="JMM60" s="974"/>
      <c r="JMN60" s="974"/>
      <c r="JMO60" s="974"/>
      <c r="JMP60" s="974"/>
      <c r="JMQ60" s="974"/>
      <c r="JMR60" s="974"/>
      <c r="JMS60" s="974"/>
      <c r="JMT60" s="974"/>
      <c r="JMU60" s="974"/>
      <c r="JMV60" s="974"/>
      <c r="JMW60" s="974"/>
      <c r="JMX60" s="974"/>
      <c r="JMY60" s="974"/>
      <c r="JMZ60" s="974"/>
      <c r="JNA60" s="974"/>
      <c r="JNB60" s="974"/>
      <c r="JNC60" s="974"/>
      <c r="JND60" s="974"/>
      <c r="JNE60" s="974"/>
      <c r="JNF60" s="974"/>
      <c r="JNG60" s="974"/>
      <c r="JNH60" s="974"/>
      <c r="JNI60" s="974"/>
      <c r="JNJ60" s="974"/>
      <c r="JNK60" s="974"/>
      <c r="JNL60" s="974"/>
      <c r="JNM60" s="974"/>
      <c r="JNN60" s="974"/>
      <c r="JNO60" s="974"/>
      <c r="JNP60" s="974"/>
      <c r="JNQ60" s="974"/>
      <c r="JNR60" s="974"/>
      <c r="JNS60" s="974"/>
      <c r="JNT60" s="974"/>
      <c r="JNU60" s="974"/>
      <c r="JNV60" s="974"/>
      <c r="JNW60" s="974"/>
      <c r="JNX60" s="974"/>
      <c r="JNY60" s="974"/>
      <c r="JNZ60" s="974"/>
      <c r="JOA60" s="974"/>
      <c r="JOB60" s="974"/>
      <c r="JOC60" s="974"/>
      <c r="JOD60" s="974"/>
      <c r="JOE60" s="974"/>
      <c r="JOF60" s="974"/>
      <c r="JOG60" s="974"/>
      <c r="JOH60" s="974"/>
      <c r="JOI60" s="974"/>
      <c r="JOJ60" s="974"/>
      <c r="JOK60" s="974"/>
      <c r="JOL60" s="974"/>
      <c r="JOM60" s="974"/>
      <c r="JON60" s="974"/>
      <c r="JOO60" s="974"/>
      <c r="JOP60" s="974"/>
      <c r="JOQ60" s="974"/>
      <c r="JOR60" s="974"/>
      <c r="JOS60" s="974"/>
      <c r="JOT60" s="974"/>
      <c r="JOU60" s="974"/>
      <c r="JOV60" s="974"/>
      <c r="JOW60" s="974"/>
      <c r="JOX60" s="974"/>
      <c r="JOY60" s="974"/>
      <c r="JOZ60" s="974"/>
      <c r="JPA60" s="974"/>
      <c r="JPB60" s="974"/>
      <c r="JPC60" s="974"/>
      <c r="JPD60" s="974"/>
      <c r="JPE60" s="974"/>
      <c r="JPF60" s="974"/>
      <c r="JPG60" s="974"/>
      <c r="JPH60" s="974"/>
      <c r="JPI60" s="974"/>
      <c r="JPJ60" s="974"/>
      <c r="JPK60" s="974"/>
      <c r="JPL60" s="974"/>
      <c r="JPM60" s="974"/>
      <c r="JPN60" s="974"/>
      <c r="JPO60" s="974"/>
      <c r="JPP60" s="974"/>
      <c r="JPQ60" s="974"/>
      <c r="JPR60" s="974"/>
      <c r="JPS60" s="974"/>
      <c r="JPT60" s="974"/>
      <c r="JPU60" s="974"/>
      <c r="JPV60" s="974"/>
      <c r="JPW60" s="974"/>
      <c r="JPX60" s="974"/>
      <c r="JPY60" s="974"/>
      <c r="JPZ60" s="974"/>
      <c r="JQA60" s="974"/>
      <c r="JQB60" s="974"/>
      <c r="JQC60" s="974"/>
      <c r="JQD60" s="974"/>
      <c r="JQE60" s="974"/>
      <c r="JQF60" s="974"/>
      <c r="JQG60" s="974"/>
      <c r="JQH60" s="974"/>
      <c r="JQI60" s="974"/>
      <c r="JQJ60" s="974"/>
      <c r="JQK60" s="974"/>
      <c r="JQL60" s="974"/>
      <c r="JQM60" s="974"/>
      <c r="JQN60" s="974"/>
      <c r="JQO60" s="974"/>
      <c r="JQP60" s="974"/>
      <c r="JQQ60" s="974"/>
      <c r="JQR60" s="974"/>
      <c r="JQS60" s="974"/>
      <c r="JQT60" s="974"/>
      <c r="JQU60" s="974"/>
      <c r="JQV60" s="974"/>
      <c r="JQW60" s="974"/>
      <c r="JQX60" s="974"/>
      <c r="JQY60" s="974"/>
      <c r="JQZ60" s="974"/>
      <c r="JRA60" s="974"/>
      <c r="JRB60" s="974"/>
      <c r="JRC60" s="974"/>
      <c r="JRD60" s="974"/>
      <c r="JRE60" s="974"/>
      <c r="JRF60" s="974"/>
      <c r="JRG60" s="974"/>
      <c r="JRH60" s="974"/>
      <c r="JRI60" s="974"/>
      <c r="JRJ60" s="974"/>
      <c r="JRK60" s="974"/>
      <c r="JRL60" s="974"/>
      <c r="JRM60" s="974"/>
      <c r="JRN60" s="974"/>
      <c r="JRO60" s="974"/>
      <c r="JRP60" s="974"/>
      <c r="JRQ60" s="974"/>
      <c r="JRR60" s="974"/>
      <c r="JRS60" s="974"/>
      <c r="JRT60" s="974"/>
      <c r="JRU60" s="974"/>
      <c r="JRV60" s="974"/>
      <c r="JRW60" s="974"/>
      <c r="JRX60" s="974"/>
      <c r="JRY60" s="974"/>
      <c r="JRZ60" s="974"/>
      <c r="JSA60" s="974"/>
      <c r="JSB60" s="974"/>
      <c r="JSC60" s="974"/>
      <c r="JSD60" s="974"/>
      <c r="JSE60" s="974"/>
      <c r="JSF60" s="974"/>
      <c r="JSG60" s="974"/>
      <c r="JSH60" s="974"/>
      <c r="JSI60" s="974"/>
      <c r="JSJ60" s="974"/>
      <c r="JSK60" s="974"/>
      <c r="JSL60" s="974"/>
      <c r="JSM60" s="974"/>
      <c r="JSN60" s="974"/>
      <c r="JSO60" s="974"/>
      <c r="JSP60" s="974"/>
      <c r="JSQ60" s="974"/>
      <c r="JSR60" s="974"/>
      <c r="JSS60" s="974"/>
      <c r="JST60" s="974"/>
      <c r="JSU60" s="974"/>
      <c r="JSV60" s="974"/>
      <c r="JSW60" s="974"/>
      <c r="JSX60" s="974"/>
      <c r="JSY60" s="974"/>
      <c r="JSZ60" s="974"/>
      <c r="JTA60" s="974"/>
      <c r="JTB60" s="974"/>
      <c r="JTC60" s="974"/>
      <c r="JTD60" s="974"/>
      <c r="JTE60" s="974"/>
      <c r="JTF60" s="974"/>
      <c r="JTG60" s="974"/>
      <c r="JTH60" s="974"/>
      <c r="JTI60" s="974"/>
      <c r="JTJ60" s="974"/>
      <c r="JTK60" s="974"/>
      <c r="JTL60" s="974"/>
      <c r="JTM60" s="974"/>
      <c r="JTN60" s="974"/>
      <c r="JTO60" s="974"/>
      <c r="JTP60" s="974"/>
      <c r="JTQ60" s="974"/>
      <c r="JTR60" s="974"/>
      <c r="JTS60" s="974"/>
      <c r="JTT60" s="974"/>
      <c r="JTU60" s="974"/>
      <c r="JTV60" s="974"/>
      <c r="JTW60" s="974"/>
      <c r="JTX60" s="974"/>
      <c r="JTY60" s="974"/>
      <c r="JTZ60" s="974"/>
      <c r="JUA60" s="974"/>
      <c r="JUB60" s="974"/>
      <c r="JUC60" s="974"/>
      <c r="JUD60" s="974"/>
      <c r="JUE60" s="974"/>
      <c r="JUF60" s="974"/>
      <c r="JUG60" s="974"/>
      <c r="JUH60" s="974"/>
      <c r="JUI60" s="974"/>
      <c r="JUJ60" s="974"/>
      <c r="JUK60" s="974"/>
      <c r="JUL60" s="974"/>
      <c r="JUM60" s="974"/>
      <c r="JUN60" s="974"/>
      <c r="JUO60" s="974"/>
      <c r="JUP60" s="974"/>
      <c r="JUQ60" s="974"/>
      <c r="JUR60" s="974"/>
      <c r="JUS60" s="974"/>
      <c r="JUT60" s="974"/>
      <c r="JUU60" s="974"/>
      <c r="JUV60" s="974"/>
      <c r="JUW60" s="974"/>
      <c r="JUX60" s="974"/>
      <c r="JUY60" s="974"/>
      <c r="JUZ60" s="974"/>
      <c r="JVA60" s="974"/>
      <c r="JVB60" s="974"/>
      <c r="JVC60" s="974"/>
      <c r="JVD60" s="974"/>
      <c r="JVE60" s="974"/>
      <c r="JVF60" s="974"/>
      <c r="JVG60" s="974"/>
      <c r="JVH60" s="974"/>
      <c r="JVI60" s="974"/>
      <c r="JVJ60" s="974"/>
      <c r="JVK60" s="974"/>
      <c r="JVL60" s="974"/>
      <c r="JVM60" s="974"/>
      <c r="JVN60" s="974"/>
      <c r="JVO60" s="974"/>
      <c r="JVP60" s="974"/>
      <c r="JVQ60" s="974"/>
      <c r="JVR60" s="974"/>
      <c r="JVS60" s="974"/>
      <c r="JVT60" s="974"/>
      <c r="JVU60" s="974"/>
      <c r="JVV60" s="974"/>
      <c r="JVW60" s="974"/>
      <c r="JVX60" s="974"/>
      <c r="JVY60" s="974"/>
      <c r="JVZ60" s="974"/>
      <c r="JWA60" s="974"/>
      <c r="JWB60" s="974"/>
      <c r="JWC60" s="974"/>
      <c r="JWD60" s="974"/>
      <c r="JWE60" s="974"/>
      <c r="JWF60" s="974"/>
      <c r="JWG60" s="974"/>
      <c r="JWH60" s="974"/>
      <c r="JWI60" s="974"/>
      <c r="JWJ60" s="974"/>
      <c r="JWK60" s="974"/>
      <c r="JWL60" s="974"/>
      <c r="JWM60" s="974"/>
      <c r="JWN60" s="974"/>
      <c r="JWO60" s="974"/>
      <c r="JWP60" s="974"/>
      <c r="JWQ60" s="974"/>
      <c r="JWR60" s="974"/>
      <c r="JWS60" s="974"/>
      <c r="JWT60" s="974"/>
      <c r="JWU60" s="974"/>
      <c r="JWV60" s="974"/>
      <c r="JWW60" s="974"/>
      <c r="JWX60" s="974"/>
      <c r="JWY60" s="974"/>
      <c r="JWZ60" s="974"/>
      <c r="JXA60" s="974"/>
      <c r="JXB60" s="974"/>
      <c r="JXC60" s="974"/>
      <c r="JXD60" s="974"/>
      <c r="JXE60" s="974"/>
      <c r="JXF60" s="974"/>
      <c r="JXG60" s="974"/>
      <c r="JXH60" s="974"/>
      <c r="JXI60" s="974"/>
      <c r="JXJ60" s="974"/>
      <c r="JXK60" s="974"/>
      <c r="JXL60" s="974"/>
      <c r="JXM60" s="974"/>
      <c r="JXN60" s="974"/>
      <c r="JXO60" s="974"/>
      <c r="JXP60" s="974"/>
      <c r="JXQ60" s="974"/>
      <c r="JXR60" s="974"/>
      <c r="JXS60" s="974"/>
      <c r="JXT60" s="974"/>
      <c r="JXU60" s="974"/>
      <c r="JXV60" s="974"/>
      <c r="JXW60" s="974"/>
      <c r="JXX60" s="974"/>
      <c r="JXY60" s="974"/>
      <c r="JXZ60" s="974"/>
      <c r="JYA60" s="974"/>
      <c r="JYB60" s="974"/>
      <c r="JYC60" s="974"/>
      <c r="JYD60" s="974"/>
      <c r="JYE60" s="974"/>
      <c r="JYF60" s="974"/>
      <c r="JYG60" s="974"/>
      <c r="JYH60" s="974"/>
      <c r="JYI60" s="974"/>
      <c r="JYJ60" s="974"/>
      <c r="JYK60" s="974"/>
      <c r="JYL60" s="974"/>
      <c r="JYM60" s="974"/>
      <c r="JYN60" s="974"/>
      <c r="JYO60" s="974"/>
      <c r="JYP60" s="974"/>
      <c r="JYQ60" s="974"/>
      <c r="JYR60" s="974"/>
      <c r="JYS60" s="974"/>
      <c r="JYT60" s="974"/>
      <c r="JYU60" s="974"/>
      <c r="JYV60" s="974"/>
      <c r="JYW60" s="974"/>
      <c r="JYX60" s="974"/>
      <c r="JYY60" s="974"/>
      <c r="JYZ60" s="974"/>
      <c r="JZA60" s="974"/>
      <c r="JZB60" s="974"/>
      <c r="JZC60" s="974"/>
      <c r="JZD60" s="974"/>
      <c r="JZE60" s="974"/>
      <c r="JZF60" s="974"/>
      <c r="JZG60" s="974"/>
      <c r="JZH60" s="974"/>
      <c r="JZI60" s="974"/>
      <c r="JZJ60" s="974"/>
      <c r="JZK60" s="974"/>
      <c r="JZL60" s="974"/>
      <c r="JZM60" s="974"/>
      <c r="JZN60" s="974"/>
      <c r="JZO60" s="974"/>
      <c r="JZP60" s="974"/>
      <c r="JZQ60" s="974"/>
      <c r="JZR60" s="974"/>
      <c r="JZS60" s="974"/>
      <c r="JZT60" s="974"/>
      <c r="JZU60" s="974"/>
      <c r="JZV60" s="974"/>
      <c r="JZW60" s="974"/>
      <c r="JZX60" s="974"/>
      <c r="JZY60" s="974"/>
      <c r="JZZ60" s="974"/>
      <c r="KAA60" s="974"/>
      <c r="KAB60" s="974"/>
      <c r="KAC60" s="974"/>
      <c r="KAD60" s="974"/>
      <c r="KAE60" s="974"/>
      <c r="KAF60" s="974"/>
      <c r="KAG60" s="974"/>
      <c r="KAH60" s="974"/>
      <c r="KAI60" s="974"/>
      <c r="KAJ60" s="974"/>
      <c r="KAK60" s="974"/>
      <c r="KAL60" s="974"/>
      <c r="KAM60" s="974"/>
      <c r="KAN60" s="974"/>
      <c r="KAO60" s="974"/>
      <c r="KAP60" s="974"/>
      <c r="KAQ60" s="974"/>
      <c r="KAR60" s="974"/>
      <c r="KAS60" s="974"/>
      <c r="KAT60" s="974"/>
      <c r="KAU60" s="974"/>
      <c r="KAV60" s="974"/>
      <c r="KAW60" s="974"/>
      <c r="KAX60" s="974"/>
      <c r="KAY60" s="974"/>
      <c r="KAZ60" s="974"/>
      <c r="KBA60" s="974"/>
      <c r="KBB60" s="974"/>
      <c r="KBC60" s="974"/>
      <c r="KBD60" s="974"/>
      <c r="KBE60" s="974"/>
      <c r="KBF60" s="974"/>
      <c r="KBG60" s="974"/>
      <c r="KBH60" s="974"/>
      <c r="KBI60" s="974"/>
      <c r="KBJ60" s="974"/>
      <c r="KBK60" s="974"/>
      <c r="KBL60" s="974"/>
      <c r="KBM60" s="974"/>
      <c r="KBN60" s="974"/>
      <c r="KBO60" s="974"/>
      <c r="KBP60" s="974"/>
      <c r="KBQ60" s="974"/>
      <c r="KBR60" s="974"/>
      <c r="KBS60" s="974"/>
      <c r="KBT60" s="974"/>
      <c r="KBU60" s="974"/>
      <c r="KBV60" s="974"/>
      <c r="KBW60" s="974"/>
      <c r="KBX60" s="974"/>
      <c r="KBY60" s="974"/>
      <c r="KBZ60" s="974"/>
      <c r="KCA60" s="974"/>
      <c r="KCB60" s="974"/>
      <c r="KCC60" s="974"/>
      <c r="KCD60" s="974"/>
      <c r="KCE60" s="974"/>
      <c r="KCF60" s="974"/>
      <c r="KCG60" s="974"/>
      <c r="KCH60" s="974"/>
      <c r="KCI60" s="974"/>
      <c r="KCJ60" s="974"/>
      <c r="KCK60" s="974"/>
      <c r="KCL60" s="974"/>
      <c r="KCM60" s="974"/>
      <c r="KCN60" s="974"/>
      <c r="KCO60" s="974"/>
      <c r="KCP60" s="974"/>
      <c r="KCQ60" s="974"/>
      <c r="KCR60" s="974"/>
      <c r="KCS60" s="974"/>
      <c r="KCT60" s="974"/>
      <c r="KCU60" s="974"/>
      <c r="KCV60" s="974"/>
      <c r="KCW60" s="974"/>
      <c r="KCX60" s="974"/>
      <c r="KCY60" s="974"/>
      <c r="KCZ60" s="974"/>
      <c r="KDA60" s="974"/>
      <c r="KDB60" s="974"/>
      <c r="KDC60" s="974"/>
      <c r="KDD60" s="974"/>
      <c r="KDE60" s="974"/>
      <c r="KDF60" s="974"/>
      <c r="KDG60" s="974"/>
      <c r="KDH60" s="974"/>
      <c r="KDI60" s="974"/>
      <c r="KDJ60" s="974"/>
      <c r="KDK60" s="974"/>
      <c r="KDL60" s="974"/>
      <c r="KDM60" s="974"/>
      <c r="KDN60" s="974"/>
      <c r="KDO60" s="974"/>
      <c r="KDP60" s="974"/>
      <c r="KDQ60" s="974"/>
      <c r="KDR60" s="974"/>
      <c r="KDS60" s="974"/>
      <c r="KDT60" s="974"/>
      <c r="KDU60" s="974"/>
      <c r="KDV60" s="974"/>
      <c r="KDW60" s="974"/>
      <c r="KDX60" s="974"/>
      <c r="KDY60" s="974"/>
      <c r="KDZ60" s="974"/>
      <c r="KEA60" s="974"/>
      <c r="KEB60" s="974"/>
      <c r="KEC60" s="974"/>
      <c r="KED60" s="974"/>
      <c r="KEE60" s="974"/>
      <c r="KEF60" s="974"/>
      <c r="KEG60" s="974"/>
      <c r="KEH60" s="974"/>
      <c r="KEI60" s="974"/>
      <c r="KEJ60" s="974"/>
      <c r="KEK60" s="974"/>
      <c r="KEL60" s="974"/>
      <c r="KEM60" s="974"/>
      <c r="KEN60" s="974"/>
      <c r="KEO60" s="974"/>
      <c r="KEP60" s="974"/>
      <c r="KEQ60" s="974"/>
      <c r="KER60" s="974"/>
      <c r="KES60" s="974"/>
      <c r="KET60" s="974"/>
      <c r="KEU60" s="974"/>
      <c r="KEV60" s="974"/>
      <c r="KEW60" s="974"/>
      <c r="KEX60" s="974"/>
      <c r="KEY60" s="974"/>
      <c r="KEZ60" s="974"/>
      <c r="KFA60" s="974"/>
      <c r="KFB60" s="974"/>
      <c r="KFC60" s="974"/>
      <c r="KFD60" s="974"/>
      <c r="KFE60" s="974"/>
      <c r="KFF60" s="974"/>
      <c r="KFG60" s="974"/>
      <c r="KFH60" s="974"/>
      <c r="KFI60" s="974"/>
      <c r="KFJ60" s="974"/>
      <c r="KFK60" s="974"/>
      <c r="KFL60" s="974"/>
      <c r="KFM60" s="974"/>
      <c r="KFN60" s="974"/>
      <c r="KFO60" s="974"/>
      <c r="KFP60" s="974"/>
      <c r="KFQ60" s="974"/>
      <c r="KFR60" s="974"/>
      <c r="KFS60" s="974"/>
      <c r="KFT60" s="974"/>
      <c r="KFU60" s="974"/>
      <c r="KFV60" s="974"/>
      <c r="KFW60" s="974"/>
      <c r="KFX60" s="974"/>
      <c r="KFY60" s="974"/>
      <c r="KFZ60" s="974"/>
      <c r="KGA60" s="974"/>
      <c r="KGB60" s="974"/>
      <c r="KGC60" s="974"/>
      <c r="KGD60" s="974"/>
      <c r="KGE60" s="974"/>
      <c r="KGF60" s="974"/>
      <c r="KGG60" s="974"/>
      <c r="KGH60" s="974"/>
      <c r="KGI60" s="974"/>
      <c r="KGJ60" s="974"/>
      <c r="KGK60" s="974"/>
      <c r="KGL60" s="974"/>
      <c r="KGM60" s="974"/>
      <c r="KGN60" s="974"/>
      <c r="KGO60" s="974"/>
      <c r="KGP60" s="974"/>
      <c r="KGQ60" s="974"/>
      <c r="KGR60" s="974"/>
      <c r="KGS60" s="974"/>
      <c r="KGT60" s="974"/>
      <c r="KGU60" s="974"/>
      <c r="KGV60" s="974"/>
      <c r="KGW60" s="974"/>
      <c r="KGX60" s="974"/>
      <c r="KGY60" s="974"/>
      <c r="KGZ60" s="974"/>
      <c r="KHA60" s="974"/>
      <c r="KHB60" s="974"/>
      <c r="KHC60" s="974"/>
      <c r="KHD60" s="974"/>
      <c r="KHE60" s="974"/>
      <c r="KHF60" s="974"/>
      <c r="KHG60" s="974"/>
      <c r="KHH60" s="974"/>
      <c r="KHI60" s="974"/>
      <c r="KHJ60" s="974"/>
      <c r="KHK60" s="974"/>
      <c r="KHL60" s="974"/>
      <c r="KHM60" s="974"/>
      <c r="KHN60" s="974"/>
      <c r="KHO60" s="974"/>
      <c r="KHP60" s="974"/>
      <c r="KHQ60" s="974"/>
      <c r="KHR60" s="974"/>
      <c r="KHS60" s="974"/>
      <c r="KHT60" s="974"/>
      <c r="KHU60" s="974"/>
      <c r="KHV60" s="974"/>
      <c r="KHW60" s="974"/>
      <c r="KHX60" s="974"/>
      <c r="KHY60" s="974"/>
      <c r="KHZ60" s="974"/>
      <c r="KIA60" s="974"/>
      <c r="KIB60" s="974"/>
      <c r="KIC60" s="974"/>
      <c r="KID60" s="974"/>
      <c r="KIE60" s="974"/>
      <c r="KIF60" s="974"/>
      <c r="KIG60" s="974"/>
      <c r="KIH60" s="974"/>
      <c r="KII60" s="974"/>
      <c r="KIJ60" s="974"/>
      <c r="KIK60" s="974"/>
      <c r="KIL60" s="974"/>
      <c r="KIM60" s="974"/>
      <c r="KIN60" s="974"/>
      <c r="KIO60" s="974"/>
      <c r="KIP60" s="974"/>
      <c r="KIQ60" s="974"/>
      <c r="KIR60" s="974"/>
      <c r="KIS60" s="974"/>
      <c r="KIT60" s="974"/>
      <c r="KIU60" s="974"/>
      <c r="KIV60" s="974"/>
      <c r="KIW60" s="974"/>
      <c r="KIX60" s="974"/>
      <c r="KIY60" s="974"/>
      <c r="KIZ60" s="974"/>
      <c r="KJA60" s="974"/>
      <c r="KJB60" s="974"/>
      <c r="KJC60" s="974"/>
      <c r="KJD60" s="974"/>
      <c r="KJE60" s="974"/>
      <c r="KJF60" s="974"/>
      <c r="KJG60" s="974"/>
      <c r="KJH60" s="974"/>
      <c r="KJI60" s="974"/>
      <c r="KJJ60" s="974"/>
      <c r="KJK60" s="974"/>
      <c r="KJL60" s="974"/>
      <c r="KJM60" s="974"/>
      <c r="KJN60" s="974"/>
      <c r="KJO60" s="974"/>
      <c r="KJP60" s="974"/>
      <c r="KJQ60" s="974"/>
      <c r="KJR60" s="974"/>
      <c r="KJS60" s="974"/>
      <c r="KJT60" s="974"/>
      <c r="KJU60" s="974"/>
      <c r="KJV60" s="974"/>
      <c r="KJW60" s="974"/>
      <c r="KJX60" s="974"/>
      <c r="KJY60" s="974"/>
      <c r="KJZ60" s="974"/>
      <c r="KKA60" s="974"/>
      <c r="KKB60" s="974"/>
      <c r="KKC60" s="974"/>
      <c r="KKD60" s="974"/>
      <c r="KKE60" s="974"/>
      <c r="KKF60" s="974"/>
      <c r="KKG60" s="974"/>
      <c r="KKH60" s="974"/>
      <c r="KKI60" s="974"/>
      <c r="KKJ60" s="974"/>
      <c r="KKK60" s="974"/>
      <c r="KKL60" s="974"/>
      <c r="KKM60" s="974"/>
      <c r="KKN60" s="974"/>
      <c r="KKO60" s="974"/>
      <c r="KKP60" s="974"/>
      <c r="KKQ60" s="974"/>
      <c r="KKR60" s="974"/>
      <c r="KKS60" s="974"/>
      <c r="KKT60" s="974"/>
      <c r="KKU60" s="974"/>
      <c r="KKV60" s="974"/>
      <c r="KKW60" s="974"/>
      <c r="KKX60" s="974"/>
      <c r="KKY60" s="974"/>
      <c r="KKZ60" s="974"/>
      <c r="KLA60" s="974"/>
      <c r="KLB60" s="974"/>
      <c r="KLC60" s="974"/>
      <c r="KLD60" s="974"/>
      <c r="KLE60" s="974"/>
      <c r="KLF60" s="974"/>
      <c r="KLG60" s="974"/>
      <c r="KLH60" s="974"/>
      <c r="KLI60" s="974"/>
      <c r="KLJ60" s="974"/>
      <c r="KLK60" s="974"/>
      <c r="KLL60" s="974"/>
      <c r="KLM60" s="974"/>
      <c r="KLN60" s="974"/>
      <c r="KLO60" s="974"/>
      <c r="KLP60" s="974"/>
      <c r="KLQ60" s="974"/>
      <c r="KLR60" s="974"/>
      <c r="KLS60" s="974"/>
      <c r="KLT60" s="974"/>
      <c r="KLU60" s="974"/>
      <c r="KLV60" s="974"/>
      <c r="KLW60" s="974"/>
      <c r="KLX60" s="974"/>
      <c r="KLY60" s="974"/>
      <c r="KLZ60" s="974"/>
      <c r="KMA60" s="974"/>
      <c r="KMB60" s="974"/>
      <c r="KMC60" s="974"/>
      <c r="KMD60" s="974"/>
      <c r="KME60" s="974"/>
      <c r="KMF60" s="974"/>
      <c r="KMG60" s="974"/>
      <c r="KMH60" s="974"/>
      <c r="KMI60" s="974"/>
      <c r="KMJ60" s="974"/>
      <c r="KMK60" s="974"/>
      <c r="KML60" s="974"/>
      <c r="KMM60" s="974"/>
      <c r="KMN60" s="974"/>
      <c r="KMO60" s="974"/>
      <c r="KMP60" s="974"/>
      <c r="KMQ60" s="974"/>
      <c r="KMR60" s="974"/>
      <c r="KMS60" s="974"/>
      <c r="KMT60" s="974"/>
      <c r="KMU60" s="974"/>
      <c r="KMV60" s="974"/>
      <c r="KMW60" s="974"/>
      <c r="KMX60" s="974"/>
      <c r="KMY60" s="974"/>
      <c r="KMZ60" s="974"/>
      <c r="KNA60" s="974"/>
      <c r="KNB60" s="974"/>
      <c r="KNC60" s="974"/>
      <c r="KND60" s="974"/>
      <c r="KNE60" s="974"/>
      <c r="KNF60" s="974"/>
      <c r="KNG60" s="974"/>
      <c r="KNH60" s="974"/>
      <c r="KNI60" s="974"/>
      <c r="KNJ60" s="974"/>
      <c r="KNK60" s="974"/>
      <c r="KNL60" s="974"/>
      <c r="KNM60" s="974"/>
      <c r="KNN60" s="974"/>
      <c r="KNO60" s="974"/>
      <c r="KNP60" s="974"/>
      <c r="KNQ60" s="974"/>
      <c r="KNR60" s="974"/>
      <c r="KNS60" s="974"/>
      <c r="KNT60" s="974"/>
      <c r="KNU60" s="974"/>
      <c r="KNV60" s="974"/>
      <c r="KNW60" s="974"/>
      <c r="KNX60" s="974"/>
      <c r="KNY60" s="974"/>
      <c r="KNZ60" s="974"/>
      <c r="KOA60" s="974"/>
      <c r="KOB60" s="974"/>
      <c r="KOC60" s="974"/>
      <c r="KOD60" s="974"/>
      <c r="KOE60" s="974"/>
      <c r="KOF60" s="974"/>
      <c r="KOG60" s="974"/>
      <c r="KOH60" s="974"/>
      <c r="KOI60" s="974"/>
      <c r="KOJ60" s="974"/>
      <c r="KOK60" s="974"/>
      <c r="KOL60" s="974"/>
      <c r="KOM60" s="974"/>
      <c r="KON60" s="974"/>
      <c r="KOO60" s="974"/>
      <c r="KOP60" s="974"/>
      <c r="KOQ60" s="974"/>
      <c r="KOR60" s="974"/>
      <c r="KOS60" s="974"/>
      <c r="KOT60" s="974"/>
      <c r="KOU60" s="974"/>
      <c r="KOV60" s="974"/>
      <c r="KOW60" s="974"/>
      <c r="KOX60" s="974"/>
      <c r="KOY60" s="974"/>
      <c r="KOZ60" s="974"/>
      <c r="KPA60" s="974"/>
      <c r="KPB60" s="974"/>
      <c r="KPC60" s="974"/>
      <c r="KPD60" s="974"/>
      <c r="KPE60" s="974"/>
      <c r="KPF60" s="974"/>
      <c r="KPG60" s="974"/>
      <c r="KPH60" s="974"/>
      <c r="KPI60" s="974"/>
      <c r="KPJ60" s="974"/>
      <c r="KPK60" s="974"/>
      <c r="KPL60" s="974"/>
      <c r="KPM60" s="974"/>
      <c r="KPN60" s="974"/>
      <c r="KPO60" s="974"/>
      <c r="KPP60" s="974"/>
      <c r="KPQ60" s="974"/>
      <c r="KPR60" s="974"/>
      <c r="KPS60" s="974"/>
      <c r="KPT60" s="974"/>
      <c r="KPU60" s="974"/>
      <c r="KPV60" s="974"/>
      <c r="KPW60" s="974"/>
      <c r="KPX60" s="974"/>
      <c r="KPY60" s="974"/>
      <c r="KPZ60" s="974"/>
      <c r="KQA60" s="974"/>
      <c r="KQB60" s="974"/>
      <c r="KQC60" s="974"/>
      <c r="KQD60" s="974"/>
      <c r="KQE60" s="974"/>
      <c r="KQF60" s="974"/>
      <c r="KQG60" s="974"/>
      <c r="KQH60" s="974"/>
      <c r="KQI60" s="974"/>
      <c r="KQJ60" s="974"/>
      <c r="KQK60" s="974"/>
      <c r="KQL60" s="974"/>
      <c r="KQM60" s="974"/>
      <c r="KQN60" s="974"/>
      <c r="KQO60" s="974"/>
      <c r="KQP60" s="974"/>
      <c r="KQQ60" s="974"/>
      <c r="KQR60" s="974"/>
      <c r="KQS60" s="974"/>
      <c r="KQT60" s="974"/>
      <c r="KQU60" s="974"/>
      <c r="KQV60" s="974"/>
      <c r="KQW60" s="974"/>
      <c r="KQX60" s="974"/>
      <c r="KQY60" s="974"/>
      <c r="KQZ60" s="974"/>
      <c r="KRA60" s="974"/>
      <c r="KRB60" s="974"/>
      <c r="KRC60" s="974"/>
      <c r="KRD60" s="974"/>
      <c r="KRE60" s="974"/>
      <c r="KRF60" s="974"/>
      <c r="KRG60" s="974"/>
      <c r="KRH60" s="974"/>
      <c r="KRI60" s="974"/>
      <c r="KRJ60" s="974"/>
      <c r="KRK60" s="974"/>
      <c r="KRL60" s="974"/>
      <c r="KRM60" s="974"/>
      <c r="KRN60" s="974"/>
      <c r="KRO60" s="974"/>
      <c r="KRP60" s="974"/>
      <c r="KRQ60" s="974"/>
      <c r="KRR60" s="974"/>
      <c r="KRS60" s="974"/>
      <c r="KRT60" s="974"/>
      <c r="KRU60" s="974"/>
      <c r="KRV60" s="974"/>
      <c r="KRW60" s="974"/>
      <c r="KRX60" s="974"/>
      <c r="KRY60" s="974"/>
      <c r="KRZ60" s="974"/>
      <c r="KSA60" s="974"/>
      <c r="KSB60" s="974"/>
      <c r="KSC60" s="974"/>
      <c r="KSD60" s="974"/>
      <c r="KSE60" s="974"/>
      <c r="KSF60" s="974"/>
      <c r="KSG60" s="974"/>
      <c r="KSH60" s="974"/>
      <c r="KSI60" s="974"/>
      <c r="KSJ60" s="974"/>
      <c r="KSK60" s="974"/>
      <c r="KSL60" s="974"/>
      <c r="KSM60" s="974"/>
      <c r="KSN60" s="974"/>
      <c r="KSO60" s="974"/>
      <c r="KSP60" s="974"/>
      <c r="KSQ60" s="974"/>
      <c r="KSR60" s="974"/>
      <c r="KSS60" s="974"/>
      <c r="KST60" s="974"/>
      <c r="KSU60" s="974"/>
      <c r="KSV60" s="974"/>
      <c r="KSW60" s="974"/>
      <c r="KSX60" s="974"/>
      <c r="KSY60" s="974"/>
      <c r="KSZ60" s="974"/>
      <c r="KTA60" s="974"/>
      <c r="KTB60" s="974"/>
      <c r="KTC60" s="974"/>
      <c r="KTD60" s="974"/>
      <c r="KTE60" s="974"/>
      <c r="KTF60" s="974"/>
      <c r="KTG60" s="974"/>
      <c r="KTH60" s="974"/>
      <c r="KTI60" s="974"/>
      <c r="KTJ60" s="974"/>
      <c r="KTK60" s="974"/>
      <c r="KTL60" s="974"/>
      <c r="KTM60" s="974"/>
      <c r="KTN60" s="974"/>
      <c r="KTO60" s="974"/>
      <c r="KTP60" s="974"/>
      <c r="KTQ60" s="974"/>
      <c r="KTR60" s="974"/>
      <c r="KTS60" s="974"/>
      <c r="KTT60" s="974"/>
      <c r="KTU60" s="974"/>
      <c r="KTV60" s="974"/>
      <c r="KTW60" s="974"/>
      <c r="KTX60" s="974"/>
      <c r="KTY60" s="974"/>
      <c r="KTZ60" s="974"/>
      <c r="KUA60" s="974"/>
      <c r="KUB60" s="974"/>
      <c r="KUC60" s="974"/>
      <c r="KUD60" s="974"/>
      <c r="KUE60" s="974"/>
      <c r="KUF60" s="974"/>
      <c r="KUG60" s="974"/>
      <c r="KUH60" s="974"/>
      <c r="KUI60" s="974"/>
      <c r="KUJ60" s="974"/>
      <c r="KUK60" s="974"/>
      <c r="KUL60" s="974"/>
      <c r="KUM60" s="974"/>
      <c r="KUN60" s="974"/>
      <c r="KUO60" s="974"/>
      <c r="KUP60" s="974"/>
      <c r="KUQ60" s="974"/>
      <c r="KUR60" s="974"/>
      <c r="KUS60" s="974"/>
      <c r="KUT60" s="974"/>
      <c r="KUU60" s="974"/>
      <c r="KUV60" s="974"/>
      <c r="KUW60" s="974"/>
      <c r="KUX60" s="974"/>
      <c r="KUY60" s="974"/>
      <c r="KUZ60" s="974"/>
      <c r="KVA60" s="974"/>
      <c r="KVB60" s="974"/>
      <c r="KVC60" s="974"/>
      <c r="KVD60" s="974"/>
      <c r="KVE60" s="974"/>
      <c r="KVF60" s="974"/>
      <c r="KVG60" s="974"/>
      <c r="KVH60" s="974"/>
      <c r="KVI60" s="974"/>
      <c r="KVJ60" s="974"/>
      <c r="KVK60" s="974"/>
      <c r="KVL60" s="974"/>
      <c r="KVM60" s="974"/>
      <c r="KVN60" s="974"/>
      <c r="KVO60" s="974"/>
      <c r="KVP60" s="974"/>
      <c r="KVQ60" s="974"/>
      <c r="KVR60" s="974"/>
      <c r="KVS60" s="974"/>
      <c r="KVT60" s="974"/>
      <c r="KVU60" s="974"/>
      <c r="KVV60" s="974"/>
      <c r="KVW60" s="974"/>
      <c r="KVX60" s="974"/>
      <c r="KVY60" s="974"/>
      <c r="KVZ60" s="974"/>
      <c r="KWA60" s="974"/>
      <c r="KWB60" s="974"/>
      <c r="KWC60" s="974"/>
      <c r="KWD60" s="974"/>
      <c r="KWE60" s="974"/>
      <c r="KWF60" s="974"/>
      <c r="KWG60" s="974"/>
      <c r="KWH60" s="974"/>
      <c r="KWI60" s="974"/>
      <c r="KWJ60" s="974"/>
      <c r="KWK60" s="974"/>
      <c r="KWL60" s="974"/>
      <c r="KWM60" s="974"/>
      <c r="KWN60" s="974"/>
      <c r="KWO60" s="974"/>
      <c r="KWP60" s="974"/>
      <c r="KWQ60" s="974"/>
      <c r="KWR60" s="974"/>
      <c r="KWS60" s="974"/>
      <c r="KWT60" s="974"/>
      <c r="KWU60" s="974"/>
      <c r="KWV60" s="974"/>
      <c r="KWW60" s="974"/>
      <c r="KWX60" s="974"/>
      <c r="KWY60" s="974"/>
      <c r="KWZ60" s="974"/>
      <c r="KXA60" s="974"/>
      <c r="KXB60" s="974"/>
      <c r="KXC60" s="974"/>
      <c r="KXD60" s="974"/>
      <c r="KXE60" s="974"/>
      <c r="KXF60" s="974"/>
      <c r="KXG60" s="974"/>
      <c r="KXH60" s="974"/>
      <c r="KXI60" s="974"/>
      <c r="KXJ60" s="974"/>
      <c r="KXK60" s="974"/>
      <c r="KXL60" s="974"/>
      <c r="KXM60" s="974"/>
      <c r="KXN60" s="974"/>
      <c r="KXO60" s="974"/>
      <c r="KXP60" s="974"/>
      <c r="KXQ60" s="974"/>
      <c r="KXR60" s="974"/>
      <c r="KXS60" s="974"/>
      <c r="KXT60" s="974"/>
      <c r="KXU60" s="974"/>
      <c r="KXV60" s="974"/>
      <c r="KXW60" s="974"/>
      <c r="KXX60" s="974"/>
      <c r="KXY60" s="974"/>
      <c r="KXZ60" s="974"/>
      <c r="KYA60" s="974"/>
      <c r="KYB60" s="974"/>
      <c r="KYC60" s="974"/>
      <c r="KYD60" s="974"/>
      <c r="KYE60" s="974"/>
      <c r="KYF60" s="974"/>
      <c r="KYG60" s="974"/>
      <c r="KYH60" s="974"/>
      <c r="KYI60" s="974"/>
      <c r="KYJ60" s="974"/>
      <c r="KYK60" s="974"/>
      <c r="KYL60" s="974"/>
      <c r="KYM60" s="974"/>
      <c r="KYN60" s="974"/>
      <c r="KYO60" s="974"/>
      <c r="KYP60" s="974"/>
      <c r="KYQ60" s="974"/>
      <c r="KYR60" s="974"/>
      <c r="KYS60" s="974"/>
      <c r="KYT60" s="974"/>
      <c r="KYU60" s="974"/>
      <c r="KYV60" s="974"/>
      <c r="KYW60" s="974"/>
      <c r="KYX60" s="974"/>
      <c r="KYY60" s="974"/>
      <c r="KYZ60" s="974"/>
      <c r="KZA60" s="974"/>
      <c r="KZB60" s="974"/>
      <c r="KZC60" s="974"/>
      <c r="KZD60" s="974"/>
      <c r="KZE60" s="974"/>
      <c r="KZF60" s="974"/>
      <c r="KZG60" s="974"/>
      <c r="KZH60" s="974"/>
      <c r="KZI60" s="974"/>
      <c r="KZJ60" s="974"/>
      <c r="KZK60" s="974"/>
      <c r="KZL60" s="974"/>
      <c r="KZM60" s="974"/>
      <c r="KZN60" s="974"/>
      <c r="KZO60" s="974"/>
      <c r="KZP60" s="974"/>
      <c r="KZQ60" s="974"/>
      <c r="KZR60" s="974"/>
      <c r="KZS60" s="974"/>
      <c r="KZT60" s="974"/>
      <c r="KZU60" s="974"/>
      <c r="KZV60" s="974"/>
      <c r="KZW60" s="974"/>
      <c r="KZX60" s="974"/>
      <c r="KZY60" s="974"/>
      <c r="KZZ60" s="974"/>
      <c r="LAA60" s="974"/>
      <c r="LAB60" s="974"/>
      <c r="LAC60" s="974"/>
      <c r="LAD60" s="974"/>
      <c r="LAE60" s="974"/>
      <c r="LAF60" s="974"/>
      <c r="LAG60" s="974"/>
      <c r="LAH60" s="974"/>
      <c r="LAI60" s="974"/>
      <c r="LAJ60" s="974"/>
      <c r="LAK60" s="974"/>
      <c r="LAL60" s="974"/>
      <c r="LAM60" s="974"/>
      <c r="LAN60" s="974"/>
      <c r="LAO60" s="974"/>
      <c r="LAP60" s="974"/>
      <c r="LAQ60" s="974"/>
      <c r="LAR60" s="974"/>
      <c r="LAS60" s="974"/>
      <c r="LAT60" s="974"/>
      <c r="LAU60" s="974"/>
      <c r="LAV60" s="974"/>
      <c r="LAW60" s="974"/>
      <c r="LAX60" s="974"/>
      <c r="LAY60" s="974"/>
      <c r="LAZ60" s="974"/>
      <c r="LBA60" s="974"/>
      <c r="LBB60" s="974"/>
      <c r="LBC60" s="974"/>
      <c r="LBD60" s="974"/>
      <c r="LBE60" s="974"/>
      <c r="LBF60" s="974"/>
      <c r="LBG60" s="974"/>
      <c r="LBH60" s="974"/>
      <c r="LBI60" s="974"/>
      <c r="LBJ60" s="974"/>
      <c r="LBK60" s="974"/>
      <c r="LBL60" s="974"/>
      <c r="LBM60" s="974"/>
      <c r="LBN60" s="974"/>
      <c r="LBO60" s="974"/>
      <c r="LBP60" s="974"/>
      <c r="LBQ60" s="974"/>
      <c r="LBR60" s="974"/>
      <c r="LBS60" s="974"/>
      <c r="LBT60" s="974"/>
      <c r="LBU60" s="974"/>
      <c r="LBV60" s="974"/>
      <c r="LBW60" s="974"/>
      <c r="LBX60" s="974"/>
      <c r="LBY60" s="974"/>
      <c r="LBZ60" s="974"/>
      <c r="LCA60" s="974"/>
      <c r="LCB60" s="974"/>
      <c r="LCC60" s="974"/>
      <c r="LCD60" s="974"/>
      <c r="LCE60" s="974"/>
      <c r="LCF60" s="974"/>
      <c r="LCG60" s="974"/>
      <c r="LCH60" s="974"/>
      <c r="LCI60" s="974"/>
      <c r="LCJ60" s="974"/>
      <c r="LCK60" s="974"/>
      <c r="LCL60" s="974"/>
      <c r="LCM60" s="974"/>
      <c r="LCN60" s="974"/>
      <c r="LCO60" s="974"/>
      <c r="LCP60" s="974"/>
      <c r="LCQ60" s="974"/>
      <c r="LCR60" s="974"/>
      <c r="LCS60" s="974"/>
      <c r="LCT60" s="974"/>
      <c r="LCU60" s="974"/>
      <c r="LCV60" s="974"/>
      <c r="LCW60" s="974"/>
      <c r="LCX60" s="974"/>
      <c r="LCY60" s="974"/>
      <c r="LCZ60" s="974"/>
      <c r="LDA60" s="974"/>
      <c r="LDB60" s="974"/>
      <c r="LDC60" s="974"/>
      <c r="LDD60" s="974"/>
      <c r="LDE60" s="974"/>
      <c r="LDF60" s="974"/>
      <c r="LDG60" s="974"/>
      <c r="LDH60" s="974"/>
      <c r="LDI60" s="974"/>
      <c r="LDJ60" s="974"/>
      <c r="LDK60" s="974"/>
      <c r="LDL60" s="974"/>
      <c r="LDM60" s="974"/>
      <c r="LDN60" s="974"/>
      <c r="LDO60" s="974"/>
      <c r="LDP60" s="974"/>
      <c r="LDQ60" s="974"/>
      <c r="LDR60" s="974"/>
      <c r="LDS60" s="974"/>
      <c r="LDT60" s="974"/>
      <c r="LDU60" s="974"/>
      <c r="LDV60" s="974"/>
      <c r="LDW60" s="974"/>
      <c r="LDX60" s="974"/>
      <c r="LDY60" s="974"/>
      <c r="LDZ60" s="974"/>
      <c r="LEA60" s="974"/>
      <c r="LEB60" s="974"/>
      <c r="LEC60" s="974"/>
      <c r="LED60" s="974"/>
      <c r="LEE60" s="974"/>
      <c r="LEF60" s="974"/>
      <c r="LEG60" s="974"/>
      <c r="LEH60" s="974"/>
      <c r="LEI60" s="974"/>
      <c r="LEJ60" s="974"/>
      <c r="LEK60" s="974"/>
      <c r="LEL60" s="974"/>
      <c r="LEM60" s="974"/>
      <c r="LEN60" s="974"/>
      <c r="LEO60" s="974"/>
      <c r="LEP60" s="974"/>
      <c r="LEQ60" s="974"/>
      <c r="LER60" s="974"/>
      <c r="LES60" s="974"/>
      <c r="LET60" s="974"/>
      <c r="LEU60" s="974"/>
      <c r="LEV60" s="974"/>
      <c r="LEW60" s="974"/>
      <c r="LEX60" s="974"/>
      <c r="LEY60" s="974"/>
      <c r="LEZ60" s="974"/>
      <c r="LFA60" s="974"/>
      <c r="LFB60" s="974"/>
      <c r="LFC60" s="974"/>
      <c r="LFD60" s="974"/>
      <c r="LFE60" s="974"/>
      <c r="LFF60" s="974"/>
      <c r="LFG60" s="974"/>
      <c r="LFH60" s="974"/>
      <c r="LFI60" s="974"/>
      <c r="LFJ60" s="974"/>
      <c r="LFK60" s="974"/>
      <c r="LFL60" s="974"/>
      <c r="LFM60" s="974"/>
      <c r="LFN60" s="974"/>
      <c r="LFO60" s="974"/>
      <c r="LFP60" s="974"/>
      <c r="LFQ60" s="974"/>
      <c r="LFR60" s="974"/>
      <c r="LFS60" s="974"/>
      <c r="LFT60" s="974"/>
      <c r="LFU60" s="974"/>
      <c r="LFV60" s="974"/>
      <c r="LFW60" s="974"/>
      <c r="LFX60" s="974"/>
      <c r="LFY60" s="974"/>
      <c r="LFZ60" s="974"/>
      <c r="LGA60" s="974"/>
      <c r="LGB60" s="974"/>
      <c r="LGC60" s="974"/>
      <c r="LGD60" s="974"/>
      <c r="LGE60" s="974"/>
      <c r="LGF60" s="974"/>
      <c r="LGG60" s="974"/>
      <c r="LGH60" s="974"/>
      <c r="LGI60" s="974"/>
      <c r="LGJ60" s="974"/>
      <c r="LGK60" s="974"/>
      <c r="LGL60" s="974"/>
      <c r="LGM60" s="974"/>
      <c r="LGN60" s="974"/>
      <c r="LGO60" s="974"/>
      <c r="LGP60" s="974"/>
      <c r="LGQ60" s="974"/>
      <c r="LGR60" s="974"/>
      <c r="LGS60" s="974"/>
      <c r="LGT60" s="974"/>
      <c r="LGU60" s="974"/>
      <c r="LGV60" s="974"/>
      <c r="LGW60" s="974"/>
      <c r="LGX60" s="974"/>
      <c r="LGY60" s="974"/>
      <c r="LGZ60" s="974"/>
      <c r="LHA60" s="974"/>
      <c r="LHB60" s="974"/>
      <c r="LHC60" s="974"/>
      <c r="LHD60" s="974"/>
      <c r="LHE60" s="974"/>
      <c r="LHF60" s="974"/>
      <c r="LHG60" s="974"/>
      <c r="LHH60" s="974"/>
      <c r="LHI60" s="974"/>
      <c r="LHJ60" s="974"/>
      <c r="LHK60" s="974"/>
      <c r="LHL60" s="974"/>
      <c r="LHM60" s="974"/>
      <c r="LHN60" s="974"/>
      <c r="LHO60" s="974"/>
      <c r="LHP60" s="974"/>
      <c r="LHQ60" s="974"/>
      <c r="LHR60" s="974"/>
      <c r="LHS60" s="974"/>
      <c r="LHT60" s="974"/>
      <c r="LHU60" s="974"/>
      <c r="LHV60" s="974"/>
      <c r="LHW60" s="974"/>
      <c r="LHX60" s="974"/>
      <c r="LHY60" s="974"/>
      <c r="LHZ60" s="974"/>
      <c r="LIA60" s="974"/>
      <c r="LIB60" s="974"/>
      <c r="LIC60" s="974"/>
      <c r="LID60" s="974"/>
      <c r="LIE60" s="974"/>
      <c r="LIF60" s="974"/>
      <c r="LIG60" s="974"/>
      <c r="LIH60" s="974"/>
      <c r="LII60" s="974"/>
      <c r="LIJ60" s="974"/>
      <c r="LIK60" s="974"/>
      <c r="LIL60" s="974"/>
      <c r="LIM60" s="974"/>
      <c r="LIN60" s="974"/>
      <c r="LIO60" s="974"/>
      <c r="LIP60" s="974"/>
      <c r="LIQ60" s="974"/>
      <c r="LIR60" s="974"/>
      <c r="LIS60" s="974"/>
      <c r="LIT60" s="974"/>
      <c r="LIU60" s="974"/>
      <c r="LIV60" s="974"/>
      <c r="LIW60" s="974"/>
      <c r="LIX60" s="974"/>
      <c r="LIY60" s="974"/>
      <c r="LIZ60" s="974"/>
      <c r="LJA60" s="974"/>
      <c r="LJB60" s="974"/>
      <c r="LJC60" s="974"/>
      <c r="LJD60" s="974"/>
      <c r="LJE60" s="974"/>
      <c r="LJF60" s="974"/>
      <c r="LJG60" s="974"/>
      <c r="LJH60" s="974"/>
      <c r="LJI60" s="974"/>
      <c r="LJJ60" s="974"/>
      <c r="LJK60" s="974"/>
      <c r="LJL60" s="974"/>
      <c r="LJM60" s="974"/>
      <c r="LJN60" s="974"/>
      <c r="LJO60" s="974"/>
      <c r="LJP60" s="974"/>
      <c r="LJQ60" s="974"/>
      <c r="LJR60" s="974"/>
      <c r="LJS60" s="974"/>
      <c r="LJT60" s="974"/>
      <c r="LJU60" s="974"/>
      <c r="LJV60" s="974"/>
      <c r="LJW60" s="974"/>
      <c r="LJX60" s="974"/>
      <c r="LJY60" s="974"/>
      <c r="LJZ60" s="974"/>
      <c r="LKA60" s="974"/>
      <c r="LKB60" s="974"/>
      <c r="LKC60" s="974"/>
      <c r="LKD60" s="974"/>
      <c r="LKE60" s="974"/>
      <c r="LKF60" s="974"/>
      <c r="LKG60" s="974"/>
      <c r="LKH60" s="974"/>
      <c r="LKI60" s="974"/>
      <c r="LKJ60" s="974"/>
      <c r="LKK60" s="974"/>
      <c r="LKL60" s="974"/>
      <c r="LKM60" s="974"/>
      <c r="LKN60" s="974"/>
      <c r="LKO60" s="974"/>
      <c r="LKP60" s="974"/>
      <c r="LKQ60" s="974"/>
      <c r="LKR60" s="974"/>
      <c r="LKS60" s="974"/>
      <c r="LKT60" s="974"/>
      <c r="LKU60" s="974"/>
      <c r="LKV60" s="974"/>
      <c r="LKW60" s="974"/>
      <c r="LKX60" s="974"/>
      <c r="LKY60" s="974"/>
      <c r="LKZ60" s="974"/>
      <c r="LLA60" s="974"/>
      <c r="LLB60" s="974"/>
      <c r="LLC60" s="974"/>
      <c r="LLD60" s="974"/>
      <c r="LLE60" s="974"/>
      <c r="LLF60" s="974"/>
      <c r="LLG60" s="974"/>
      <c r="LLH60" s="974"/>
      <c r="LLI60" s="974"/>
      <c r="LLJ60" s="974"/>
      <c r="LLK60" s="974"/>
      <c r="LLL60" s="974"/>
      <c r="LLM60" s="974"/>
      <c r="LLN60" s="974"/>
      <c r="LLO60" s="974"/>
      <c r="LLP60" s="974"/>
      <c r="LLQ60" s="974"/>
      <c r="LLR60" s="974"/>
      <c r="LLS60" s="974"/>
      <c r="LLT60" s="974"/>
      <c r="LLU60" s="974"/>
      <c r="LLV60" s="974"/>
      <c r="LLW60" s="974"/>
      <c r="LLX60" s="974"/>
      <c r="LLY60" s="974"/>
      <c r="LLZ60" s="974"/>
      <c r="LMA60" s="974"/>
      <c r="LMB60" s="974"/>
      <c r="LMC60" s="974"/>
      <c r="LMD60" s="974"/>
      <c r="LME60" s="974"/>
      <c r="LMF60" s="974"/>
      <c r="LMG60" s="974"/>
      <c r="LMH60" s="974"/>
      <c r="LMI60" s="974"/>
      <c r="LMJ60" s="974"/>
      <c r="LMK60" s="974"/>
      <c r="LML60" s="974"/>
      <c r="LMM60" s="974"/>
      <c r="LMN60" s="974"/>
      <c r="LMO60" s="974"/>
      <c r="LMP60" s="974"/>
      <c r="LMQ60" s="974"/>
      <c r="LMR60" s="974"/>
      <c r="LMS60" s="974"/>
      <c r="LMT60" s="974"/>
      <c r="LMU60" s="974"/>
      <c r="LMV60" s="974"/>
      <c r="LMW60" s="974"/>
      <c r="LMX60" s="974"/>
      <c r="LMY60" s="974"/>
      <c r="LMZ60" s="974"/>
      <c r="LNA60" s="974"/>
      <c r="LNB60" s="974"/>
      <c r="LNC60" s="974"/>
      <c r="LND60" s="974"/>
      <c r="LNE60" s="974"/>
      <c r="LNF60" s="974"/>
      <c r="LNG60" s="974"/>
      <c r="LNH60" s="974"/>
      <c r="LNI60" s="974"/>
      <c r="LNJ60" s="974"/>
      <c r="LNK60" s="974"/>
      <c r="LNL60" s="974"/>
      <c r="LNM60" s="974"/>
      <c r="LNN60" s="974"/>
      <c r="LNO60" s="974"/>
      <c r="LNP60" s="974"/>
      <c r="LNQ60" s="974"/>
      <c r="LNR60" s="974"/>
      <c r="LNS60" s="974"/>
      <c r="LNT60" s="974"/>
      <c r="LNU60" s="974"/>
      <c r="LNV60" s="974"/>
      <c r="LNW60" s="974"/>
      <c r="LNX60" s="974"/>
      <c r="LNY60" s="974"/>
      <c r="LNZ60" s="974"/>
      <c r="LOA60" s="974"/>
      <c r="LOB60" s="974"/>
      <c r="LOC60" s="974"/>
      <c r="LOD60" s="974"/>
      <c r="LOE60" s="974"/>
      <c r="LOF60" s="974"/>
      <c r="LOG60" s="974"/>
      <c r="LOH60" s="974"/>
      <c r="LOI60" s="974"/>
      <c r="LOJ60" s="974"/>
      <c r="LOK60" s="974"/>
      <c r="LOL60" s="974"/>
      <c r="LOM60" s="974"/>
      <c r="LON60" s="974"/>
      <c r="LOO60" s="974"/>
      <c r="LOP60" s="974"/>
      <c r="LOQ60" s="974"/>
      <c r="LOR60" s="974"/>
      <c r="LOS60" s="974"/>
      <c r="LOT60" s="974"/>
      <c r="LOU60" s="974"/>
      <c r="LOV60" s="974"/>
      <c r="LOW60" s="974"/>
      <c r="LOX60" s="974"/>
      <c r="LOY60" s="974"/>
      <c r="LOZ60" s="974"/>
      <c r="LPA60" s="974"/>
      <c r="LPB60" s="974"/>
      <c r="LPC60" s="974"/>
      <c r="LPD60" s="974"/>
      <c r="LPE60" s="974"/>
      <c r="LPF60" s="974"/>
      <c r="LPG60" s="974"/>
      <c r="LPH60" s="974"/>
      <c r="LPI60" s="974"/>
      <c r="LPJ60" s="974"/>
      <c r="LPK60" s="974"/>
      <c r="LPL60" s="974"/>
      <c r="LPM60" s="974"/>
      <c r="LPN60" s="974"/>
      <c r="LPO60" s="974"/>
      <c r="LPP60" s="974"/>
      <c r="LPQ60" s="974"/>
      <c r="LPR60" s="974"/>
      <c r="LPS60" s="974"/>
      <c r="LPT60" s="974"/>
      <c r="LPU60" s="974"/>
      <c r="LPV60" s="974"/>
      <c r="LPW60" s="974"/>
      <c r="LPX60" s="974"/>
      <c r="LPY60" s="974"/>
      <c r="LPZ60" s="974"/>
      <c r="LQA60" s="974"/>
      <c r="LQB60" s="974"/>
      <c r="LQC60" s="974"/>
      <c r="LQD60" s="974"/>
      <c r="LQE60" s="974"/>
      <c r="LQF60" s="974"/>
      <c r="LQG60" s="974"/>
      <c r="LQH60" s="974"/>
      <c r="LQI60" s="974"/>
      <c r="LQJ60" s="974"/>
      <c r="LQK60" s="974"/>
      <c r="LQL60" s="974"/>
      <c r="LQM60" s="974"/>
      <c r="LQN60" s="974"/>
      <c r="LQO60" s="974"/>
      <c r="LQP60" s="974"/>
      <c r="LQQ60" s="974"/>
      <c r="LQR60" s="974"/>
      <c r="LQS60" s="974"/>
      <c r="LQT60" s="974"/>
      <c r="LQU60" s="974"/>
      <c r="LQV60" s="974"/>
      <c r="LQW60" s="974"/>
      <c r="LQX60" s="974"/>
      <c r="LQY60" s="974"/>
      <c r="LQZ60" s="974"/>
      <c r="LRA60" s="974"/>
      <c r="LRB60" s="974"/>
      <c r="LRC60" s="974"/>
      <c r="LRD60" s="974"/>
      <c r="LRE60" s="974"/>
      <c r="LRF60" s="974"/>
      <c r="LRG60" s="974"/>
      <c r="LRH60" s="974"/>
      <c r="LRI60" s="974"/>
      <c r="LRJ60" s="974"/>
      <c r="LRK60" s="974"/>
      <c r="LRL60" s="974"/>
      <c r="LRM60" s="974"/>
      <c r="LRN60" s="974"/>
      <c r="LRO60" s="974"/>
      <c r="LRP60" s="974"/>
      <c r="LRQ60" s="974"/>
      <c r="LRR60" s="974"/>
      <c r="LRS60" s="974"/>
      <c r="LRT60" s="974"/>
      <c r="LRU60" s="974"/>
      <c r="LRV60" s="974"/>
      <c r="LRW60" s="974"/>
      <c r="LRX60" s="974"/>
      <c r="LRY60" s="974"/>
      <c r="LRZ60" s="974"/>
      <c r="LSA60" s="974"/>
      <c r="LSB60" s="974"/>
      <c r="LSC60" s="974"/>
      <c r="LSD60" s="974"/>
      <c r="LSE60" s="974"/>
      <c r="LSF60" s="974"/>
      <c r="LSG60" s="974"/>
      <c r="LSH60" s="974"/>
      <c r="LSI60" s="974"/>
      <c r="LSJ60" s="974"/>
      <c r="LSK60" s="974"/>
      <c r="LSL60" s="974"/>
      <c r="LSM60" s="974"/>
      <c r="LSN60" s="974"/>
      <c r="LSO60" s="974"/>
      <c r="LSP60" s="974"/>
      <c r="LSQ60" s="974"/>
      <c r="LSR60" s="974"/>
      <c r="LSS60" s="974"/>
      <c r="LST60" s="974"/>
      <c r="LSU60" s="974"/>
      <c r="LSV60" s="974"/>
      <c r="LSW60" s="974"/>
      <c r="LSX60" s="974"/>
      <c r="LSY60" s="974"/>
      <c r="LSZ60" s="974"/>
      <c r="LTA60" s="974"/>
      <c r="LTB60" s="974"/>
      <c r="LTC60" s="974"/>
      <c r="LTD60" s="974"/>
      <c r="LTE60" s="974"/>
      <c r="LTF60" s="974"/>
      <c r="LTG60" s="974"/>
      <c r="LTH60" s="974"/>
      <c r="LTI60" s="974"/>
      <c r="LTJ60" s="974"/>
      <c r="LTK60" s="974"/>
      <c r="LTL60" s="974"/>
      <c r="LTM60" s="974"/>
      <c r="LTN60" s="974"/>
      <c r="LTO60" s="974"/>
      <c r="LTP60" s="974"/>
      <c r="LTQ60" s="974"/>
      <c r="LTR60" s="974"/>
      <c r="LTS60" s="974"/>
      <c r="LTT60" s="974"/>
      <c r="LTU60" s="974"/>
      <c r="LTV60" s="974"/>
      <c r="LTW60" s="974"/>
      <c r="LTX60" s="974"/>
      <c r="LTY60" s="974"/>
      <c r="LTZ60" s="974"/>
      <c r="LUA60" s="974"/>
      <c r="LUB60" s="974"/>
      <c r="LUC60" s="974"/>
      <c r="LUD60" s="974"/>
      <c r="LUE60" s="974"/>
      <c r="LUF60" s="974"/>
      <c r="LUG60" s="974"/>
      <c r="LUH60" s="974"/>
      <c r="LUI60" s="974"/>
      <c r="LUJ60" s="974"/>
      <c r="LUK60" s="974"/>
      <c r="LUL60" s="974"/>
      <c r="LUM60" s="974"/>
      <c r="LUN60" s="974"/>
      <c r="LUO60" s="974"/>
      <c r="LUP60" s="974"/>
      <c r="LUQ60" s="974"/>
      <c r="LUR60" s="974"/>
      <c r="LUS60" s="974"/>
      <c r="LUT60" s="974"/>
      <c r="LUU60" s="974"/>
      <c r="LUV60" s="974"/>
      <c r="LUW60" s="974"/>
      <c r="LUX60" s="974"/>
      <c r="LUY60" s="974"/>
      <c r="LUZ60" s="974"/>
      <c r="LVA60" s="974"/>
      <c r="LVB60" s="974"/>
      <c r="LVC60" s="974"/>
      <c r="LVD60" s="974"/>
      <c r="LVE60" s="974"/>
      <c r="LVF60" s="974"/>
      <c r="LVG60" s="974"/>
      <c r="LVH60" s="974"/>
      <c r="LVI60" s="974"/>
      <c r="LVJ60" s="974"/>
      <c r="LVK60" s="974"/>
      <c r="LVL60" s="974"/>
      <c r="LVM60" s="974"/>
      <c r="LVN60" s="974"/>
      <c r="LVO60" s="974"/>
      <c r="LVP60" s="974"/>
      <c r="LVQ60" s="974"/>
      <c r="LVR60" s="974"/>
      <c r="LVS60" s="974"/>
      <c r="LVT60" s="974"/>
      <c r="LVU60" s="974"/>
      <c r="LVV60" s="974"/>
      <c r="LVW60" s="974"/>
      <c r="LVX60" s="974"/>
      <c r="LVY60" s="974"/>
      <c r="LVZ60" s="974"/>
      <c r="LWA60" s="974"/>
      <c r="LWB60" s="974"/>
      <c r="LWC60" s="974"/>
      <c r="LWD60" s="974"/>
      <c r="LWE60" s="974"/>
      <c r="LWF60" s="974"/>
      <c r="LWG60" s="974"/>
      <c r="LWH60" s="974"/>
      <c r="LWI60" s="974"/>
      <c r="LWJ60" s="974"/>
      <c r="LWK60" s="974"/>
      <c r="LWL60" s="974"/>
      <c r="LWM60" s="974"/>
      <c r="LWN60" s="974"/>
      <c r="LWO60" s="974"/>
      <c r="LWP60" s="974"/>
      <c r="LWQ60" s="974"/>
      <c r="LWR60" s="974"/>
      <c r="LWS60" s="974"/>
      <c r="LWT60" s="974"/>
      <c r="LWU60" s="974"/>
      <c r="LWV60" s="974"/>
      <c r="LWW60" s="974"/>
      <c r="LWX60" s="974"/>
      <c r="LWY60" s="974"/>
      <c r="LWZ60" s="974"/>
      <c r="LXA60" s="974"/>
      <c r="LXB60" s="974"/>
      <c r="LXC60" s="974"/>
      <c r="LXD60" s="974"/>
      <c r="LXE60" s="974"/>
      <c r="LXF60" s="974"/>
      <c r="LXG60" s="974"/>
      <c r="LXH60" s="974"/>
      <c r="LXI60" s="974"/>
      <c r="LXJ60" s="974"/>
      <c r="LXK60" s="974"/>
      <c r="LXL60" s="974"/>
      <c r="LXM60" s="974"/>
      <c r="LXN60" s="974"/>
      <c r="LXO60" s="974"/>
      <c r="LXP60" s="974"/>
      <c r="LXQ60" s="974"/>
      <c r="LXR60" s="974"/>
      <c r="LXS60" s="974"/>
      <c r="LXT60" s="974"/>
      <c r="LXU60" s="974"/>
      <c r="LXV60" s="974"/>
      <c r="LXW60" s="974"/>
      <c r="LXX60" s="974"/>
      <c r="LXY60" s="974"/>
      <c r="LXZ60" s="974"/>
      <c r="LYA60" s="974"/>
      <c r="LYB60" s="974"/>
      <c r="LYC60" s="974"/>
      <c r="LYD60" s="974"/>
      <c r="LYE60" s="974"/>
      <c r="LYF60" s="974"/>
      <c r="LYG60" s="974"/>
      <c r="LYH60" s="974"/>
      <c r="LYI60" s="974"/>
      <c r="LYJ60" s="974"/>
      <c r="LYK60" s="974"/>
      <c r="LYL60" s="974"/>
      <c r="LYM60" s="974"/>
      <c r="LYN60" s="974"/>
      <c r="LYO60" s="974"/>
      <c r="LYP60" s="974"/>
      <c r="LYQ60" s="974"/>
      <c r="LYR60" s="974"/>
      <c r="LYS60" s="974"/>
      <c r="LYT60" s="974"/>
      <c r="LYU60" s="974"/>
      <c r="LYV60" s="974"/>
      <c r="LYW60" s="974"/>
      <c r="LYX60" s="974"/>
      <c r="LYY60" s="974"/>
      <c r="LYZ60" s="974"/>
      <c r="LZA60" s="974"/>
      <c r="LZB60" s="974"/>
      <c r="LZC60" s="974"/>
      <c r="LZD60" s="974"/>
      <c r="LZE60" s="974"/>
      <c r="LZF60" s="974"/>
      <c r="LZG60" s="974"/>
      <c r="LZH60" s="974"/>
      <c r="LZI60" s="974"/>
      <c r="LZJ60" s="974"/>
      <c r="LZK60" s="974"/>
      <c r="LZL60" s="974"/>
      <c r="LZM60" s="974"/>
      <c r="LZN60" s="974"/>
      <c r="LZO60" s="974"/>
      <c r="LZP60" s="974"/>
      <c r="LZQ60" s="974"/>
      <c r="LZR60" s="974"/>
      <c r="LZS60" s="974"/>
      <c r="LZT60" s="974"/>
      <c r="LZU60" s="974"/>
      <c r="LZV60" s="974"/>
      <c r="LZW60" s="974"/>
      <c r="LZX60" s="974"/>
      <c r="LZY60" s="974"/>
      <c r="LZZ60" s="974"/>
      <c r="MAA60" s="974"/>
      <c r="MAB60" s="974"/>
      <c r="MAC60" s="974"/>
      <c r="MAD60" s="974"/>
      <c r="MAE60" s="974"/>
      <c r="MAF60" s="974"/>
      <c r="MAG60" s="974"/>
      <c r="MAH60" s="974"/>
      <c r="MAI60" s="974"/>
      <c r="MAJ60" s="974"/>
      <c r="MAK60" s="974"/>
      <c r="MAL60" s="974"/>
      <c r="MAM60" s="974"/>
      <c r="MAN60" s="974"/>
      <c r="MAO60" s="974"/>
      <c r="MAP60" s="974"/>
      <c r="MAQ60" s="974"/>
      <c r="MAR60" s="974"/>
      <c r="MAS60" s="974"/>
      <c r="MAT60" s="974"/>
      <c r="MAU60" s="974"/>
      <c r="MAV60" s="974"/>
      <c r="MAW60" s="974"/>
      <c r="MAX60" s="974"/>
      <c r="MAY60" s="974"/>
      <c r="MAZ60" s="974"/>
      <c r="MBA60" s="974"/>
      <c r="MBB60" s="974"/>
      <c r="MBC60" s="974"/>
      <c r="MBD60" s="974"/>
      <c r="MBE60" s="974"/>
      <c r="MBF60" s="974"/>
      <c r="MBG60" s="974"/>
      <c r="MBH60" s="974"/>
      <c r="MBI60" s="974"/>
      <c r="MBJ60" s="974"/>
      <c r="MBK60" s="974"/>
      <c r="MBL60" s="974"/>
      <c r="MBM60" s="974"/>
      <c r="MBN60" s="974"/>
      <c r="MBO60" s="974"/>
      <c r="MBP60" s="974"/>
      <c r="MBQ60" s="974"/>
      <c r="MBR60" s="974"/>
      <c r="MBS60" s="974"/>
      <c r="MBT60" s="974"/>
      <c r="MBU60" s="974"/>
      <c r="MBV60" s="974"/>
      <c r="MBW60" s="974"/>
      <c r="MBX60" s="974"/>
      <c r="MBY60" s="974"/>
      <c r="MBZ60" s="974"/>
      <c r="MCA60" s="974"/>
      <c r="MCB60" s="974"/>
      <c r="MCC60" s="974"/>
      <c r="MCD60" s="974"/>
      <c r="MCE60" s="974"/>
      <c r="MCF60" s="974"/>
      <c r="MCG60" s="974"/>
      <c r="MCH60" s="974"/>
      <c r="MCI60" s="974"/>
      <c r="MCJ60" s="974"/>
      <c r="MCK60" s="974"/>
      <c r="MCL60" s="974"/>
      <c r="MCM60" s="974"/>
      <c r="MCN60" s="974"/>
      <c r="MCO60" s="974"/>
      <c r="MCP60" s="974"/>
      <c r="MCQ60" s="974"/>
      <c r="MCR60" s="974"/>
      <c r="MCS60" s="974"/>
      <c r="MCT60" s="974"/>
      <c r="MCU60" s="974"/>
      <c r="MCV60" s="974"/>
      <c r="MCW60" s="974"/>
      <c r="MCX60" s="974"/>
      <c r="MCY60" s="974"/>
      <c r="MCZ60" s="974"/>
      <c r="MDA60" s="974"/>
      <c r="MDB60" s="974"/>
      <c r="MDC60" s="974"/>
      <c r="MDD60" s="974"/>
      <c r="MDE60" s="974"/>
      <c r="MDF60" s="974"/>
      <c r="MDG60" s="974"/>
      <c r="MDH60" s="974"/>
      <c r="MDI60" s="974"/>
      <c r="MDJ60" s="974"/>
      <c r="MDK60" s="974"/>
      <c r="MDL60" s="974"/>
      <c r="MDM60" s="974"/>
      <c r="MDN60" s="974"/>
      <c r="MDO60" s="974"/>
      <c r="MDP60" s="974"/>
      <c r="MDQ60" s="974"/>
      <c r="MDR60" s="974"/>
      <c r="MDS60" s="974"/>
      <c r="MDT60" s="974"/>
      <c r="MDU60" s="974"/>
      <c r="MDV60" s="974"/>
      <c r="MDW60" s="974"/>
      <c r="MDX60" s="974"/>
      <c r="MDY60" s="974"/>
      <c r="MDZ60" s="974"/>
      <c r="MEA60" s="974"/>
      <c r="MEB60" s="974"/>
      <c r="MEC60" s="974"/>
      <c r="MED60" s="974"/>
      <c r="MEE60" s="974"/>
      <c r="MEF60" s="974"/>
      <c r="MEG60" s="974"/>
      <c r="MEH60" s="974"/>
      <c r="MEI60" s="974"/>
      <c r="MEJ60" s="974"/>
      <c r="MEK60" s="974"/>
      <c r="MEL60" s="974"/>
      <c r="MEM60" s="974"/>
      <c r="MEN60" s="974"/>
      <c r="MEO60" s="974"/>
      <c r="MEP60" s="974"/>
      <c r="MEQ60" s="974"/>
      <c r="MER60" s="974"/>
      <c r="MES60" s="974"/>
      <c r="MET60" s="974"/>
      <c r="MEU60" s="974"/>
      <c r="MEV60" s="974"/>
      <c r="MEW60" s="974"/>
      <c r="MEX60" s="974"/>
      <c r="MEY60" s="974"/>
      <c r="MEZ60" s="974"/>
      <c r="MFA60" s="974"/>
      <c r="MFB60" s="974"/>
      <c r="MFC60" s="974"/>
      <c r="MFD60" s="974"/>
      <c r="MFE60" s="974"/>
      <c r="MFF60" s="974"/>
      <c r="MFG60" s="974"/>
      <c r="MFH60" s="974"/>
      <c r="MFI60" s="974"/>
      <c r="MFJ60" s="974"/>
      <c r="MFK60" s="974"/>
      <c r="MFL60" s="974"/>
      <c r="MFM60" s="974"/>
      <c r="MFN60" s="974"/>
      <c r="MFO60" s="974"/>
      <c r="MFP60" s="974"/>
      <c r="MFQ60" s="974"/>
      <c r="MFR60" s="974"/>
      <c r="MFS60" s="974"/>
      <c r="MFT60" s="974"/>
      <c r="MFU60" s="974"/>
      <c r="MFV60" s="974"/>
      <c r="MFW60" s="974"/>
      <c r="MFX60" s="974"/>
      <c r="MFY60" s="974"/>
      <c r="MFZ60" s="974"/>
      <c r="MGA60" s="974"/>
      <c r="MGB60" s="974"/>
      <c r="MGC60" s="974"/>
      <c r="MGD60" s="974"/>
      <c r="MGE60" s="974"/>
      <c r="MGF60" s="974"/>
      <c r="MGG60" s="974"/>
      <c r="MGH60" s="974"/>
      <c r="MGI60" s="974"/>
      <c r="MGJ60" s="974"/>
      <c r="MGK60" s="974"/>
      <c r="MGL60" s="974"/>
      <c r="MGM60" s="974"/>
      <c r="MGN60" s="974"/>
      <c r="MGO60" s="974"/>
      <c r="MGP60" s="974"/>
      <c r="MGQ60" s="974"/>
      <c r="MGR60" s="974"/>
      <c r="MGS60" s="974"/>
      <c r="MGT60" s="974"/>
      <c r="MGU60" s="974"/>
      <c r="MGV60" s="974"/>
      <c r="MGW60" s="974"/>
      <c r="MGX60" s="974"/>
      <c r="MGY60" s="974"/>
      <c r="MGZ60" s="974"/>
      <c r="MHA60" s="974"/>
      <c r="MHB60" s="974"/>
      <c r="MHC60" s="974"/>
      <c r="MHD60" s="974"/>
      <c r="MHE60" s="974"/>
      <c r="MHF60" s="974"/>
      <c r="MHG60" s="974"/>
      <c r="MHH60" s="974"/>
      <c r="MHI60" s="974"/>
      <c r="MHJ60" s="974"/>
      <c r="MHK60" s="974"/>
      <c r="MHL60" s="974"/>
      <c r="MHM60" s="974"/>
      <c r="MHN60" s="974"/>
      <c r="MHO60" s="974"/>
      <c r="MHP60" s="974"/>
      <c r="MHQ60" s="974"/>
      <c r="MHR60" s="974"/>
      <c r="MHS60" s="974"/>
      <c r="MHT60" s="974"/>
      <c r="MHU60" s="974"/>
      <c r="MHV60" s="974"/>
      <c r="MHW60" s="974"/>
      <c r="MHX60" s="974"/>
      <c r="MHY60" s="974"/>
      <c r="MHZ60" s="974"/>
      <c r="MIA60" s="974"/>
      <c r="MIB60" s="974"/>
      <c r="MIC60" s="974"/>
      <c r="MID60" s="974"/>
      <c r="MIE60" s="974"/>
      <c r="MIF60" s="974"/>
      <c r="MIG60" s="974"/>
      <c r="MIH60" s="974"/>
      <c r="MII60" s="974"/>
      <c r="MIJ60" s="974"/>
      <c r="MIK60" s="974"/>
      <c r="MIL60" s="974"/>
      <c r="MIM60" s="974"/>
      <c r="MIN60" s="974"/>
      <c r="MIO60" s="974"/>
      <c r="MIP60" s="974"/>
      <c r="MIQ60" s="974"/>
      <c r="MIR60" s="974"/>
      <c r="MIS60" s="974"/>
      <c r="MIT60" s="974"/>
      <c r="MIU60" s="974"/>
      <c r="MIV60" s="974"/>
      <c r="MIW60" s="974"/>
      <c r="MIX60" s="974"/>
      <c r="MIY60" s="974"/>
      <c r="MIZ60" s="974"/>
      <c r="MJA60" s="974"/>
      <c r="MJB60" s="974"/>
      <c r="MJC60" s="974"/>
      <c r="MJD60" s="974"/>
      <c r="MJE60" s="974"/>
      <c r="MJF60" s="974"/>
      <c r="MJG60" s="974"/>
      <c r="MJH60" s="974"/>
      <c r="MJI60" s="974"/>
      <c r="MJJ60" s="974"/>
      <c r="MJK60" s="974"/>
      <c r="MJL60" s="974"/>
      <c r="MJM60" s="974"/>
      <c r="MJN60" s="974"/>
      <c r="MJO60" s="974"/>
      <c r="MJP60" s="974"/>
      <c r="MJQ60" s="974"/>
      <c r="MJR60" s="974"/>
      <c r="MJS60" s="974"/>
      <c r="MJT60" s="974"/>
      <c r="MJU60" s="974"/>
      <c r="MJV60" s="974"/>
      <c r="MJW60" s="974"/>
      <c r="MJX60" s="974"/>
      <c r="MJY60" s="974"/>
      <c r="MJZ60" s="974"/>
      <c r="MKA60" s="974"/>
      <c r="MKB60" s="974"/>
      <c r="MKC60" s="974"/>
      <c r="MKD60" s="974"/>
      <c r="MKE60" s="974"/>
      <c r="MKF60" s="974"/>
      <c r="MKG60" s="974"/>
      <c r="MKH60" s="974"/>
      <c r="MKI60" s="974"/>
      <c r="MKJ60" s="974"/>
      <c r="MKK60" s="974"/>
      <c r="MKL60" s="974"/>
      <c r="MKM60" s="974"/>
      <c r="MKN60" s="974"/>
      <c r="MKO60" s="974"/>
      <c r="MKP60" s="974"/>
      <c r="MKQ60" s="974"/>
      <c r="MKR60" s="974"/>
      <c r="MKS60" s="974"/>
      <c r="MKT60" s="974"/>
      <c r="MKU60" s="974"/>
      <c r="MKV60" s="974"/>
      <c r="MKW60" s="974"/>
      <c r="MKX60" s="974"/>
      <c r="MKY60" s="974"/>
      <c r="MKZ60" s="974"/>
      <c r="MLA60" s="974"/>
      <c r="MLB60" s="974"/>
      <c r="MLC60" s="974"/>
      <c r="MLD60" s="974"/>
      <c r="MLE60" s="974"/>
      <c r="MLF60" s="974"/>
      <c r="MLG60" s="974"/>
      <c r="MLH60" s="974"/>
      <c r="MLI60" s="974"/>
      <c r="MLJ60" s="974"/>
      <c r="MLK60" s="974"/>
      <c r="MLL60" s="974"/>
      <c r="MLM60" s="974"/>
      <c r="MLN60" s="974"/>
      <c r="MLO60" s="974"/>
      <c r="MLP60" s="974"/>
      <c r="MLQ60" s="974"/>
      <c r="MLR60" s="974"/>
      <c r="MLS60" s="974"/>
      <c r="MLT60" s="974"/>
      <c r="MLU60" s="974"/>
      <c r="MLV60" s="974"/>
      <c r="MLW60" s="974"/>
      <c r="MLX60" s="974"/>
      <c r="MLY60" s="974"/>
      <c r="MLZ60" s="974"/>
      <c r="MMA60" s="974"/>
      <c r="MMB60" s="974"/>
      <c r="MMC60" s="974"/>
      <c r="MMD60" s="974"/>
      <c r="MME60" s="974"/>
      <c r="MMF60" s="974"/>
      <c r="MMG60" s="974"/>
      <c r="MMH60" s="974"/>
      <c r="MMI60" s="974"/>
      <c r="MMJ60" s="974"/>
      <c r="MMK60" s="974"/>
      <c r="MML60" s="974"/>
      <c r="MMM60" s="974"/>
      <c r="MMN60" s="974"/>
      <c r="MMO60" s="974"/>
      <c r="MMP60" s="974"/>
      <c r="MMQ60" s="974"/>
      <c r="MMR60" s="974"/>
      <c r="MMS60" s="974"/>
      <c r="MMT60" s="974"/>
      <c r="MMU60" s="974"/>
      <c r="MMV60" s="974"/>
      <c r="MMW60" s="974"/>
      <c r="MMX60" s="974"/>
      <c r="MMY60" s="974"/>
      <c r="MMZ60" s="974"/>
      <c r="MNA60" s="974"/>
      <c r="MNB60" s="974"/>
      <c r="MNC60" s="974"/>
      <c r="MND60" s="974"/>
      <c r="MNE60" s="974"/>
      <c r="MNF60" s="974"/>
      <c r="MNG60" s="974"/>
      <c r="MNH60" s="974"/>
      <c r="MNI60" s="974"/>
      <c r="MNJ60" s="974"/>
      <c r="MNK60" s="974"/>
      <c r="MNL60" s="974"/>
      <c r="MNM60" s="974"/>
      <c r="MNN60" s="974"/>
      <c r="MNO60" s="974"/>
      <c r="MNP60" s="974"/>
      <c r="MNQ60" s="974"/>
      <c r="MNR60" s="974"/>
      <c r="MNS60" s="974"/>
      <c r="MNT60" s="974"/>
      <c r="MNU60" s="974"/>
      <c r="MNV60" s="974"/>
      <c r="MNW60" s="974"/>
      <c r="MNX60" s="974"/>
      <c r="MNY60" s="974"/>
      <c r="MNZ60" s="974"/>
      <c r="MOA60" s="974"/>
      <c r="MOB60" s="974"/>
      <c r="MOC60" s="974"/>
      <c r="MOD60" s="974"/>
      <c r="MOE60" s="974"/>
      <c r="MOF60" s="974"/>
      <c r="MOG60" s="974"/>
      <c r="MOH60" s="974"/>
      <c r="MOI60" s="974"/>
      <c r="MOJ60" s="974"/>
      <c r="MOK60" s="974"/>
      <c r="MOL60" s="974"/>
      <c r="MOM60" s="974"/>
      <c r="MON60" s="974"/>
      <c r="MOO60" s="974"/>
      <c r="MOP60" s="974"/>
      <c r="MOQ60" s="974"/>
      <c r="MOR60" s="974"/>
      <c r="MOS60" s="974"/>
      <c r="MOT60" s="974"/>
      <c r="MOU60" s="974"/>
      <c r="MOV60" s="974"/>
      <c r="MOW60" s="974"/>
      <c r="MOX60" s="974"/>
      <c r="MOY60" s="974"/>
      <c r="MOZ60" s="974"/>
      <c r="MPA60" s="974"/>
      <c r="MPB60" s="974"/>
      <c r="MPC60" s="974"/>
      <c r="MPD60" s="974"/>
      <c r="MPE60" s="974"/>
      <c r="MPF60" s="974"/>
      <c r="MPG60" s="974"/>
      <c r="MPH60" s="974"/>
      <c r="MPI60" s="974"/>
      <c r="MPJ60" s="974"/>
      <c r="MPK60" s="974"/>
      <c r="MPL60" s="974"/>
      <c r="MPM60" s="974"/>
      <c r="MPN60" s="974"/>
      <c r="MPO60" s="974"/>
      <c r="MPP60" s="974"/>
      <c r="MPQ60" s="974"/>
      <c r="MPR60" s="974"/>
      <c r="MPS60" s="974"/>
      <c r="MPT60" s="974"/>
      <c r="MPU60" s="974"/>
      <c r="MPV60" s="974"/>
      <c r="MPW60" s="974"/>
      <c r="MPX60" s="974"/>
      <c r="MPY60" s="974"/>
      <c r="MPZ60" s="974"/>
      <c r="MQA60" s="974"/>
      <c r="MQB60" s="974"/>
      <c r="MQC60" s="974"/>
      <c r="MQD60" s="974"/>
      <c r="MQE60" s="974"/>
      <c r="MQF60" s="974"/>
      <c r="MQG60" s="974"/>
      <c r="MQH60" s="974"/>
      <c r="MQI60" s="974"/>
      <c r="MQJ60" s="974"/>
      <c r="MQK60" s="974"/>
      <c r="MQL60" s="974"/>
      <c r="MQM60" s="974"/>
      <c r="MQN60" s="974"/>
      <c r="MQO60" s="974"/>
      <c r="MQP60" s="974"/>
      <c r="MQQ60" s="974"/>
      <c r="MQR60" s="974"/>
      <c r="MQS60" s="974"/>
      <c r="MQT60" s="974"/>
      <c r="MQU60" s="974"/>
      <c r="MQV60" s="974"/>
      <c r="MQW60" s="974"/>
      <c r="MQX60" s="974"/>
      <c r="MQY60" s="974"/>
      <c r="MQZ60" s="974"/>
      <c r="MRA60" s="974"/>
      <c r="MRB60" s="974"/>
      <c r="MRC60" s="974"/>
      <c r="MRD60" s="974"/>
      <c r="MRE60" s="974"/>
      <c r="MRF60" s="974"/>
      <c r="MRG60" s="974"/>
      <c r="MRH60" s="974"/>
      <c r="MRI60" s="974"/>
      <c r="MRJ60" s="974"/>
      <c r="MRK60" s="974"/>
      <c r="MRL60" s="974"/>
      <c r="MRM60" s="974"/>
      <c r="MRN60" s="974"/>
      <c r="MRO60" s="974"/>
      <c r="MRP60" s="974"/>
      <c r="MRQ60" s="974"/>
      <c r="MRR60" s="974"/>
      <c r="MRS60" s="974"/>
      <c r="MRT60" s="974"/>
      <c r="MRU60" s="974"/>
      <c r="MRV60" s="974"/>
      <c r="MRW60" s="974"/>
      <c r="MRX60" s="974"/>
      <c r="MRY60" s="974"/>
      <c r="MRZ60" s="974"/>
      <c r="MSA60" s="974"/>
      <c r="MSB60" s="974"/>
      <c r="MSC60" s="974"/>
      <c r="MSD60" s="974"/>
      <c r="MSE60" s="974"/>
      <c r="MSF60" s="974"/>
      <c r="MSG60" s="974"/>
      <c r="MSH60" s="974"/>
      <c r="MSI60" s="974"/>
      <c r="MSJ60" s="974"/>
      <c r="MSK60" s="974"/>
      <c r="MSL60" s="974"/>
      <c r="MSM60" s="974"/>
      <c r="MSN60" s="974"/>
      <c r="MSO60" s="974"/>
      <c r="MSP60" s="974"/>
      <c r="MSQ60" s="974"/>
      <c r="MSR60" s="974"/>
      <c r="MSS60" s="974"/>
      <c r="MST60" s="974"/>
      <c r="MSU60" s="974"/>
      <c r="MSV60" s="974"/>
      <c r="MSW60" s="974"/>
      <c r="MSX60" s="974"/>
      <c r="MSY60" s="974"/>
      <c r="MSZ60" s="974"/>
      <c r="MTA60" s="974"/>
      <c r="MTB60" s="974"/>
      <c r="MTC60" s="974"/>
      <c r="MTD60" s="974"/>
      <c r="MTE60" s="974"/>
      <c r="MTF60" s="974"/>
      <c r="MTG60" s="974"/>
      <c r="MTH60" s="974"/>
      <c r="MTI60" s="974"/>
      <c r="MTJ60" s="974"/>
      <c r="MTK60" s="974"/>
      <c r="MTL60" s="974"/>
      <c r="MTM60" s="974"/>
      <c r="MTN60" s="974"/>
      <c r="MTO60" s="974"/>
      <c r="MTP60" s="974"/>
      <c r="MTQ60" s="974"/>
      <c r="MTR60" s="974"/>
      <c r="MTS60" s="974"/>
      <c r="MTT60" s="974"/>
      <c r="MTU60" s="974"/>
      <c r="MTV60" s="974"/>
      <c r="MTW60" s="974"/>
      <c r="MTX60" s="974"/>
      <c r="MTY60" s="974"/>
      <c r="MTZ60" s="974"/>
      <c r="MUA60" s="974"/>
      <c r="MUB60" s="974"/>
      <c r="MUC60" s="974"/>
      <c r="MUD60" s="974"/>
      <c r="MUE60" s="974"/>
      <c r="MUF60" s="974"/>
      <c r="MUG60" s="974"/>
      <c r="MUH60" s="974"/>
      <c r="MUI60" s="974"/>
      <c r="MUJ60" s="974"/>
      <c r="MUK60" s="974"/>
      <c r="MUL60" s="974"/>
      <c r="MUM60" s="974"/>
      <c r="MUN60" s="974"/>
      <c r="MUO60" s="974"/>
      <c r="MUP60" s="974"/>
      <c r="MUQ60" s="974"/>
      <c r="MUR60" s="974"/>
      <c r="MUS60" s="974"/>
      <c r="MUT60" s="974"/>
      <c r="MUU60" s="974"/>
      <c r="MUV60" s="974"/>
      <c r="MUW60" s="974"/>
      <c r="MUX60" s="974"/>
      <c r="MUY60" s="974"/>
      <c r="MUZ60" s="974"/>
      <c r="MVA60" s="974"/>
      <c r="MVB60" s="974"/>
      <c r="MVC60" s="974"/>
      <c r="MVD60" s="974"/>
      <c r="MVE60" s="974"/>
      <c r="MVF60" s="974"/>
      <c r="MVG60" s="974"/>
      <c r="MVH60" s="974"/>
      <c r="MVI60" s="974"/>
      <c r="MVJ60" s="974"/>
      <c r="MVK60" s="974"/>
      <c r="MVL60" s="974"/>
      <c r="MVM60" s="974"/>
      <c r="MVN60" s="974"/>
      <c r="MVO60" s="974"/>
      <c r="MVP60" s="974"/>
      <c r="MVQ60" s="974"/>
      <c r="MVR60" s="974"/>
      <c r="MVS60" s="974"/>
      <c r="MVT60" s="974"/>
      <c r="MVU60" s="974"/>
      <c r="MVV60" s="974"/>
      <c r="MVW60" s="974"/>
      <c r="MVX60" s="974"/>
      <c r="MVY60" s="974"/>
      <c r="MVZ60" s="974"/>
      <c r="MWA60" s="974"/>
      <c r="MWB60" s="974"/>
      <c r="MWC60" s="974"/>
      <c r="MWD60" s="974"/>
      <c r="MWE60" s="974"/>
      <c r="MWF60" s="974"/>
      <c r="MWG60" s="974"/>
      <c r="MWH60" s="974"/>
      <c r="MWI60" s="974"/>
      <c r="MWJ60" s="974"/>
      <c r="MWK60" s="974"/>
      <c r="MWL60" s="974"/>
      <c r="MWM60" s="974"/>
      <c r="MWN60" s="974"/>
      <c r="MWO60" s="974"/>
      <c r="MWP60" s="974"/>
      <c r="MWQ60" s="974"/>
      <c r="MWR60" s="974"/>
      <c r="MWS60" s="974"/>
      <c r="MWT60" s="974"/>
      <c r="MWU60" s="974"/>
      <c r="MWV60" s="974"/>
      <c r="MWW60" s="974"/>
      <c r="MWX60" s="974"/>
      <c r="MWY60" s="974"/>
      <c r="MWZ60" s="974"/>
      <c r="MXA60" s="974"/>
      <c r="MXB60" s="974"/>
      <c r="MXC60" s="974"/>
      <c r="MXD60" s="974"/>
      <c r="MXE60" s="974"/>
      <c r="MXF60" s="974"/>
      <c r="MXG60" s="974"/>
      <c r="MXH60" s="974"/>
      <c r="MXI60" s="974"/>
      <c r="MXJ60" s="974"/>
      <c r="MXK60" s="974"/>
      <c r="MXL60" s="974"/>
      <c r="MXM60" s="974"/>
      <c r="MXN60" s="974"/>
      <c r="MXO60" s="974"/>
      <c r="MXP60" s="974"/>
      <c r="MXQ60" s="974"/>
      <c r="MXR60" s="974"/>
      <c r="MXS60" s="974"/>
      <c r="MXT60" s="974"/>
      <c r="MXU60" s="974"/>
      <c r="MXV60" s="974"/>
      <c r="MXW60" s="974"/>
      <c r="MXX60" s="974"/>
      <c r="MXY60" s="974"/>
      <c r="MXZ60" s="974"/>
      <c r="MYA60" s="974"/>
      <c r="MYB60" s="974"/>
      <c r="MYC60" s="974"/>
      <c r="MYD60" s="974"/>
      <c r="MYE60" s="974"/>
      <c r="MYF60" s="974"/>
      <c r="MYG60" s="974"/>
      <c r="MYH60" s="974"/>
      <c r="MYI60" s="974"/>
      <c r="MYJ60" s="974"/>
      <c r="MYK60" s="974"/>
      <c r="MYL60" s="974"/>
      <c r="MYM60" s="974"/>
      <c r="MYN60" s="974"/>
      <c r="MYO60" s="974"/>
      <c r="MYP60" s="974"/>
      <c r="MYQ60" s="974"/>
      <c r="MYR60" s="974"/>
      <c r="MYS60" s="974"/>
      <c r="MYT60" s="974"/>
      <c r="MYU60" s="974"/>
      <c r="MYV60" s="974"/>
      <c r="MYW60" s="974"/>
      <c r="MYX60" s="974"/>
      <c r="MYY60" s="974"/>
      <c r="MYZ60" s="974"/>
      <c r="MZA60" s="974"/>
      <c r="MZB60" s="974"/>
      <c r="MZC60" s="974"/>
      <c r="MZD60" s="974"/>
      <c r="MZE60" s="974"/>
      <c r="MZF60" s="974"/>
      <c r="MZG60" s="974"/>
      <c r="MZH60" s="974"/>
      <c r="MZI60" s="974"/>
      <c r="MZJ60" s="974"/>
      <c r="MZK60" s="974"/>
      <c r="MZL60" s="974"/>
      <c r="MZM60" s="974"/>
      <c r="MZN60" s="974"/>
      <c r="MZO60" s="974"/>
      <c r="MZP60" s="974"/>
      <c r="MZQ60" s="974"/>
      <c r="MZR60" s="974"/>
      <c r="MZS60" s="974"/>
      <c r="MZT60" s="974"/>
      <c r="MZU60" s="974"/>
      <c r="MZV60" s="974"/>
      <c r="MZW60" s="974"/>
      <c r="MZX60" s="974"/>
      <c r="MZY60" s="974"/>
      <c r="MZZ60" s="974"/>
      <c r="NAA60" s="974"/>
      <c r="NAB60" s="974"/>
      <c r="NAC60" s="974"/>
      <c r="NAD60" s="974"/>
      <c r="NAE60" s="974"/>
      <c r="NAF60" s="974"/>
      <c r="NAG60" s="974"/>
      <c r="NAH60" s="974"/>
      <c r="NAI60" s="974"/>
      <c r="NAJ60" s="974"/>
      <c r="NAK60" s="974"/>
      <c r="NAL60" s="974"/>
      <c r="NAM60" s="974"/>
      <c r="NAN60" s="974"/>
      <c r="NAO60" s="974"/>
      <c r="NAP60" s="974"/>
      <c r="NAQ60" s="974"/>
      <c r="NAR60" s="974"/>
      <c r="NAS60" s="974"/>
      <c r="NAT60" s="974"/>
      <c r="NAU60" s="974"/>
      <c r="NAV60" s="974"/>
      <c r="NAW60" s="974"/>
      <c r="NAX60" s="974"/>
      <c r="NAY60" s="974"/>
      <c r="NAZ60" s="974"/>
      <c r="NBA60" s="974"/>
      <c r="NBB60" s="974"/>
      <c r="NBC60" s="974"/>
      <c r="NBD60" s="974"/>
      <c r="NBE60" s="974"/>
      <c r="NBF60" s="974"/>
      <c r="NBG60" s="974"/>
      <c r="NBH60" s="974"/>
      <c r="NBI60" s="974"/>
      <c r="NBJ60" s="974"/>
      <c r="NBK60" s="974"/>
      <c r="NBL60" s="974"/>
      <c r="NBM60" s="974"/>
      <c r="NBN60" s="974"/>
      <c r="NBO60" s="974"/>
      <c r="NBP60" s="974"/>
      <c r="NBQ60" s="974"/>
      <c r="NBR60" s="974"/>
      <c r="NBS60" s="974"/>
      <c r="NBT60" s="974"/>
      <c r="NBU60" s="974"/>
      <c r="NBV60" s="974"/>
      <c r="NBW60" s="974"/>
      <c r="NBX60" s="974"/>
      <c r="NBY60" s="974"/>
      <c r="NBZ60" s="974"/>
      <c r="NCA60" s="974"/>
      <c r="NCB60" s="974"/>
      <c r="NCC60" s="974"/>
      <c r="NCD60" s="974"/>
      <c r="NCE60" s="974"/>
      <c r="NCF60" s="974"/>
      <c r="NCG60" s="974"/>
      <c r="NCH60" s="974"/>
      <c r="NCI60" s="974"/>
      <c r="NCJ60" s="974"/>
      <c r="NCK60" s="974"/>
      <c r="NCL60" s="974"/>
      <c r="NCM60" s="974"/>
      <c r="NCN60" s="974"/>
      <c r="NCO60" s="974"/>
      <c r="NCP60" s="974"/>
      <c r="NCQ60" s="974"/>
      <c r="NCR60" s="974"/>
      <c r="NCS60" s="974"/>
      <c r="NCT60" s="974"/>
      <c r="NCU60" s="974"/>
      <c r="NCV60" s="974"/>
      <c r="NCW60" s="974"/>
      <c r="NCX60" s="974"/>
      <c r="NCY60" s="974"/>
      <c r="NCZ60" s="974"/>
      <c r="NDA60" s="974"/>
      <c r="NDB60" s="974"/>
      <c r="NDC60" s="974"/>
      <c r="NDD60" s="974"/>
      <c r="NDE60" s="974"/>
      <c r="NDF60" s="974"/>
      <c r="NDG60" s="974"/>
      <c r="NDH60" s="974"/>
      <c r="NDI60" s="974"/>
      <c r="NDJ60" s="974"/>
      <c r="NDK60" s="974"/>
      <c r="NDL60" s="974"/>
      <c r="NDM60" s="974"/>
      <c r="NDN60" s="974"/>
      <c r="NDO60" s="974"/>
      <c r="NDP60" s="974"/>
      <c r="NDQ60" s="974"/>
      <c r="NDR60" s="974"/>
      <c r="NDS60" s="974"/>
      <c r="NDT60" s="974"/>
      <c r="NDU60" s="974"/>
      <c r="NDV60" s="974"/>
      <c r="NDW60" s="974"/>
      <c r="NDX60" s="974"/>
      <c r="NDY60" s="974"/>
      <c r="NDZ60" s="974"/>
      <c r="NEA60" s="974"/>
      <c r="NEB60" s="974"/>
      <c r="NEC60" s="974"/>
      <c r="NED60" s="974"/>
      <c r="NEE60" s="974"/>
      <c r="NEF60" s="974"/>
      <c r="NEG60" s="974"/>
      <c r="NEH60" s="974"/>
      <c r="NEI60" s="974"/>
      <c r="NEJ60" s="974"/>
      <c r="NEK60" s="974"/>
      <c r="NEL60" s="974"/>
      <c r="NEM60" s="974"/>
      <c r="NEN60" s="974"/>
      <c r="NEO60" s="974"/>
      <c r="NEP60" s="974"/>
      <c r="NEQ60" s="974"/>
      <c r="NER60" s="974"/>
      <c r="NES60" s="974"/>
      <c r="NET60" s="974"/>
      <c r="NEU60" s="974"/>
      <c r="NEV60" s="974"/>
      <c r="NEW60" s="974"/>
      <c r="NEX60" s="974"/>
      <c r="NEY60" s="974"/>
      <c r="NEZ60" s="974"/>
      <c r="NFA60" s="974"/>
      <c r="NFB60" s="974"/>
      <c r="NFC60" s="974"/>
      <c r="NFD60" s="974"/>
      <c r="NFE60" s="974"/>
      <c r="NFF60" s="974"/>
      <c r="NFG60" s="974"/>
      <c r="NFH60" s="974"/>
      <c r="NFI60" s="974"/>
      <c r="NFJ60" s="974"/>
      <c r="NFK60" s="974"/>
      <c r="NFL60" s="974"/>
      <c r="NFM60" s="974"/>
      <c r="NFN60" s="974"/>
      <c r="NFO60" s="974"/>
      <c r="NFP60" s="974"/>
      <c r="NFQ60" s="974"/>
      <c r="NFR60" s="974"/>
      <c r="NFS60" s="974"/>
      <c r="NFT60" s="974"/>
      <c r="NFU60" s="974"/>
      <c r="NFV60" s="974"/>
      <c r="NFW60" s="974"/>
      <c r="NFX60" s="974"/>
      <c r="NFY60" s="974"/>
      <c r="NFZ60" s="974"/>
      <c r="NGA60" s="974"/>
      <c r="NGB60" s="974"/>
      <c r="NGC60" s="974"/>
      <c r="NGD60" s="974"/>
      <c r="NGE60" s="974"/>
      <c r="NGF60" s="974"/>
      <c r="NGG60" s="974"/>
      <c r="NGH60" s="974"/>
      <c r="NGI60" s="974"/>
      <c r="NGJ60" s="974"/>
      <c r="NGK60" s="974"/>
      <c r="NGL60" s="974"/>
      <c r="NGM60" s="974"/>
      <c r="NGN60" s="974"/>
      <c r="NGO60" s="974"/>
      <c r="NGP60" s="974"/>
      <c r="NGQ60" s="974"/>
      <c r="NGR60" s="974"/>
      <c r="NGS60" s="974"/>
      <c r="NGT60" s="974"/>
      <c r="NGU60" s="974"/>
      <c r="NGV60" s="974"/>
      <c r="NGW60" s="974"/>
      <c r="NGX60" s="974"/>
      <c r="NGY60" s="974"/>
      <c r="NGZ60" s="974"/>
      <c r="NHA60" s="974"/>
      <c r="NHB60" s="974"/>
      <c r="NHC60" s="974"/>
      <c r="NHD60" s="974"/>
      <c r="NHE60" s="974"/>
      <c r="NHF60" s="974"/>
      <c r="NHG60" s="974"/>
      <c r="NHH60" s="974"/>
      <c r="NHI60" s="974"/>
      <c r="NHJ60" s="974"/>
      <c r="NHK60" s="974"/>
      <c r="NHL60" s="974"/>
      <c r="NHM60" s="974"/>
      <c r="NHN60" s="974"/>
      <c r="NHO60" s="974"/>
      <c r="NHP60" s="974"/>
      <c r="NHQ60" s="974"/>
      <c r="NHR60" s="974"/>
      <c r="NHS60" s="974"/>
      <c r="NHT60" s="974"/>
      <c r="NHU60" s="974"/>
      <c r="NHV60" s="974"/>
      <c r="NHW60" s="974"/>
      <c r="NHX60" s="974"/>
      <c r="NHY60" s="974"/>
      <c r="NHZ60" s="974"/>
      <c r="NIA60" s="974"/>
      <c r="NIB60" s="974"/>
      <c r="NIC60" s="974"/>
      <c r="NID60" s="974"/>
      <c r="NIE60" s="974"/>
      <c r="NIF60" s="974"/>
      <c r="NIG60" s="974"/>
      <c r="NIH60" s="974"/>
      <c r="NII60" s="974"/>
      <c r="NIJ60" s="974"/>
      <c r="NIK60" s="974"/>
      <c r="NIL60" s="974"/>
      <c r="NIM60" s="974"/>
      <c r="NIN60" s="974"/>
      <c r="NIO60" s="974"/>
      <c r="NIP60" s="974"/>
      <c r="NIQ60" s="974"/>
      <c r="NIR60" s="974"/>
      <c r="NIS60" s="974"/>
      <c r="NIT60" s="974"/>
      <c r="NIU60" s="974"/>
      <c r="NIV60" s="974"/>
      <c r="NIW60" s="974"/>
      <c r="NIX60" s="974"/>
      <c r="NIY60" s="974"/>
      <c r="NIZ60" s="974"/>
      <c r="NJA60" s="974"/>
      <c r="NJB60" s="974"/>
      <c r="NJC60" s="974"/>
      <c r="NJD60" s="974"/>
      <c r="NJE60" s="974"/>
      <c r="NJF60" s="974"/>
      <c r="NJG60" s="974"/>
      <c r="NJH60" s="974"/>
      <c r="NJI60" s="974"/>
      <c r="NJJ60" s="974"/>
      <c r="NJK60" s="974"/>
      <c r="NJL60" s="974"/>
      <c r="NJM60" s="974"/>
      <c r="NJN60" s="974"/>
      <c r="NJO60" s="974"/>
      <c r="NJP60" s="974"/>
      <c r="NJQ60" s="974"/>
      <c r="NJR60" s="974"/>
      <c r="NJS60" s="974"/>
      <c r="NJT60" s="974"/>
      <c r="NJU60" s="974"/>
      <c r="NJV60" s="974"/>
      <c r="NJW60" s="974"/>
      <c r="NJX60" s="974"/>
      <c r="NJY60" s="974"/>
      <c r="NJZ60" s="974"/>
      <c r="NKA60" s="974"/>
      <c r="NKB60" s="974"/>
      <c r="NKC60" s="974"/>
      <c r="NKD60" s="974"/>
      <c r="NKE60" s="974"/>
      <c r="NKF60" s="974"/>
      <c r="NKG60" s="974"/>
      <c r="NKH60" s="974"/>
      <c r="NKI60" s="974"/>
      <c r="NKJ60" s="974"/>
      <c r="NKK60" s="974"/>
      <c r="NKL60" s="974"/>
      <c r="NKM60" s="974"/>
      <c r="NKN60" s="974"/>
      <c r="NKO60" s="974"/>
      <c r="NKP60" s="974"/>
      <c r="NKQ60" s="974"/>
      <c r="NKR60" s="974"/>
      <c r="NKS60" s="974"/>
      <c r="NKT60" s="974"/>
      <c r="NKU60" s="974"/>
      <c r="NKV60" s="974"/>
      <c r="NKW60" s="974"/>
      <c r="NKX60" s="974"/>
      <c r="NKY60" s="974"/>
      <c r="NKZ60" s="974"/>
      <c r="NLA60" s="974"/>
      <c r="NLB60" s="974"/>
      <c r="NLC60" s="974"/>
      <c r="NLD60" s="974"/>
      <c r="NLE60" s="974"/>
      <c r="NLF60" s="974"/>
      <c r="NLG60" s="974"/>
      <c r="NLH60" s="974"/>
      <c r="NLI60" s="974"/>
      <c r="NLJ60" s="974"/>
      <c r="NLK60" s="974"/>
      <c r="NLL60" s="974"/>
      <c r="NLM60" s="974"/>
      <c r="NLN60" s="974"/>
      <c r="NLO60" s="974"/>
      <c r="NLP60" s="974"/>
      <c r="NLQ60" s="974"/>
      <c r="NLR60" s="974"/>
      <c r="NLS60" s="974"/>
      <c r="NLT60" s="974"/>
      <c r="NLU60" s="974"/>
      <c r="NLV60" s="974"/>
      <c r="NLW60" s="974"/>
      <c r="NLX60" s="974"/>
      <c r="NLY60" s="974"/>
      <c r="NLZ60" s="974"/>
      <c r="NMA60" s="974"/>
      <c r="NMB60" s="974"/>
      <c r="NMC60" s="974"/>
      <c r="NMD60" s="974"/>
      <c r="NME60" s="974"/>
      <c r="NMF60" s="974"/>
      <c r="NMG60" s="974"/>
      <c r="NMH60" s="974"/>
      <c r="NMI60" s="974"/>
      <c r="NMJ60" s="974"/>
      <c r="NMK60" s="974"/>
      <c r="NML60" s="974"/>
      <c r="NMM60" s="974"/>
      <c r="NMN60" s="974"/>
      <c r="NMO60" s="974"/>
      <c r="NMP60" s="974"/>
      <c r="NMQ60" s="974"/>
      <c r="NMR60" s="974"/>
      <c r="NMS60" s="974"/>
      <c r="NMT60" s="974"/>
      <c r="NMU60" s="974"/>
      <c r="NMV60" s="974"/>
      <c r="NMW60" s="974"/>
      <c r="NMX60" s="974"/>
      <c r="NMY60" s="974"/>
      <c r="NMZ60" s="974"/>
      <c r="NNA60" s="974"/>
      <c r="NNB60" s="974"/>
      <c r="NNC60" s="974"/>
      <c r="NND60" s="974"/>
      <c r="NNE60" s="974"/>
      <c r="NNF60" s="974"/>
      <c r="NNG60" s="974"/>
      <c r="NNH60" s="974"/>
      <c r="NNI60" s="974"/>
      <c r="NNJ60" s="974"/>
      <c r="NNK60" s="974"/>
      <c r="NNL60" s="974"/>
      <c r="NNM60" s="974"/>
      <c r="NNN60" s="974"/>
      <c r="NNO60" s="974"/>
      <c r="NNP60" s="974"/>
      <c r="NNQ60" s="974"/>
      <c r="NNR60" s="974"/>
      <c r="NNS60" s="974"/>
      <c r="NNT60" s="974"/>
      <c r="NNU60" s="974"/>
      <c r="NNV60" s="974"/>
      <c r="NNW60" s="974"/>
      <c r="NNX60" s="974"/>
      <c r="NNY60" s="974"/>
      <c r="NNZ60" s="974"/>
      <c r="NOA60" s="974"/>
      <c r="NOB60" s="974"/>
      <c r="NOC60" s="974"/>
      <c r="NOD60" s="974"/>
      <c r="NOE60" s="974"/>
      <c r="NOF60" s="974"/>
      <c r="NOG60" s="974"/>
      <c r="NOH60" s="974"/>
      <c r="NOI60" s="974"/>
      <c r="NOJ60" s="974"/>
      <c r="NOK60" s="974"/>
      <c r="NOL60" s="974"/>
      <c r="NOM60" s="974"/>
      <c r="NON60" s="974"/>
      <c r="NOO60" s="974"/>
      <c r="NOP60" s="974"/>
      <c r="NOQ60" s="974"/>
      <c r="NOR60" s="974"/>
      <c r="NOS60" s="974"/>
      <c r="NOT60" s="974"/>
      <c r="NOU60" s="974"/>
      <c r="NOV60" s="974"/>
      <c r="NOW60" s="974"/>
      <c r="NOX60" s="974"/>
      <c r="NOY60" s="974"/>
      <c r="NOZ60" s="974"/>
      <c r="NPA60" s="974"/>
      <c r="NPB60" s="974"/>
      <c r="NPC60" s="974"/>
      <c r="NPD60" s="974"/>
      <c r="NPE60" s="974"/>
      <c r="NPF60" s="974"/>
      <c r="NPG60" s="974"/>
      <c r="NPH60" s="974"/>
      <c r="NPI60" s="974"/>
      <c r="NPJ60" s="974"/>
      <c r="NPK60" s="974"/>
      <c r="NPL60" s="974"/>
      <c r="NPM60" s="974"/>
      <c r="NPN60" s="974"/>
      <c r="NPO60" s="974"/>
      <c r="NPP60" s="974"/>
      <c r="NPQ60" s="974"/>
      <c r="NPR60" s="974"/>
      <c r="NPS60" s="974"/>
      <c r="NPT60" s="974"/>
      <c r="NPU60" s="974"/>
      <c r="NPV60" s="974"/>
      <c r="NPW60" s="974"/>
      <c r="NPX60" s="974"/>
      <c r="NPY60" s="974"/>
      <c r="NPZ60" s="974"/>
      <c r="NQA60" s="974"/>
      <c r="NQB60" s="974"/>
      <c r="NQC60" s="974"/>
      <c r="NQD60" s="974"/>
      <c r="NQE60" s="974"/>
      <c r="NQF60" s="974"/>
      <c r="NQG60" s="974"/>
      <c r="NQH60" s="974"/>
      <c r="NQI60" s="974"/>
      <c r="NQJ60" s="974"/>
      <c r="NQK60" s="974"/>
      <c r="NQL60" s="974"/>
      <c r="NQM60" s="974"/>
      <c r="NQN60" s="974"/>
      <c r="NQO60" s="974"/>
      <c r="NQP60" s="974"/>
      <c r="NQQ60" s="974"/>
      <c r="NQR60" s="974"/>
      <c r="NQS60" s="974"/>
      <c r="NQT60" s="974"/>
      <c r="NQU60" s="974"/>
      <c r="NQV60" s="974"/>
      <c r="NQW60" s="974"/>
      <c r="NQX60" s="974"/>
      <c r="NQY60" s="974"/>
      <c r="NQZ60" s="974"/>
      <c r="NRA60" s="974"/>
      <c r="NRB60" s="974"/>
      <c r="NRC60" s="974"/>
      <c r="NRD60" s="974"/>
      <c r="NRE60" s="974"/>
      <c r="NRF60" s="974"/>
      <c r="NRG60" s="974"/>
      <c r="NRH60" s="974"/>
      <c r="NRI60" s="974"/>
      <c r="NRJ60" s="974"/>
      <c r="NRK60" s="974"/>
      <c r="NRL60" s="974"/>
      <c r="NRM60" s="974"/>
      <c r="NRN60" s="974"/>
      <c r="NRO60" s="974"/>
      <c r="NRP60" s="974"/>
      <c r="NRQ60" s="974"/>
      <c r="NRR60" s="974"/>
      <c r="NRS60" s="974"/>
      <c r="NRT60" s="974"/>
      <c r="NRU60" s="974"/>
      <c r="NRV60" s="974"/>
      <c r="NRW60" s="974"/>
      <c r="NRX60" s="974"/>
      <c r="NRY60" s="974"/>
      <c r="NRZ60" s="974"/>
      <c r="NSA60" s="974"/>
      <c r="NSB60" s="974"/>
      <c r="NSC60" s="974"/>
      <c r="NSD60" s="974"/>
      <c r="NSE60" s="974"/>
      <c r="NSF60" s="974"/>
      <c r="NSG60" s="974"/>
      <c r="NSH60" s="974"/>
      <c r="NSI60" s="974"/>
      <c r="NSJ60" s="974"/>
      <c r="NSK60" s="974"/>
      <c r="NSL60" s="974"/>
      <c r="NSM60" s="974"/>
      <c r="NSN60" s="974"/>
      <c r="NSO60" s="974"/>
      <c r="NSP60" s="974"/>
      <c r="NSQ60" s="974"/>
      <c r="NSR60" s="974"/>
      <c r="NSS60" s="974"/>
      <c r="NST60" s="974"/>
      <c r="NSU60" s="974"/>
      <c r="NSV60" s="974"/>
      <c r="NSW60" s="974"/>
      <c r="NSX60" s="974"/>
      <c r="NSY60" s="974"/>
      <c r="NSZ60" s="974"/>
      <c r="NTA60" s="974"/>
      <c r="NTB60" s="974"/>
      <c r="NTC60" s="974"/>
      <c r="NTD60" s="974"/>
      <c r="NTE60" s="974"/>
      <c r="NTF60" s="974"/>
      <c r="NTG60" s="974"/>
      <c r="NTH60" s="974"/>
      <c r="NTI60" s="974"/>
      <c r="NTJ60" s="974"/>
      <c r="NTK60" s="974"/>
      <c r="NTL60" s="974"/>
      <c r="NTM60" s="974"/>
      <c r="NTN60" s="974"/>
      <c r="NTO60" s="974"/>
      <c r="NTP60" s="974"/>
      <c r="NTQ60" s="974"/>
      <c r="NTR60" s="974"/>
      <c r="NTS60" s="974"/>
      <c r="NTT60" s="974"/>
      <c r="NTU60" s="974"/>
      <c r="NTV60" s="974"/>
      <c r="NTW60" s="974"/>
      <c r="NTX60" s="974"/>
      <c r="NTY60" s="974"/>
      <c r="NTZ60" s="974"/>
      <c r="NUA60" s="974"/>
      <c r="NUB60" s="974"/>
      <c r="NUC60" s="974"/>
      <c r="NUD60" s="974"/>
      <c r="NUE60" s="974"/>
      <c r="NUF60" s="974"/>
      <c r="NUG60" s="974"/>
      <c r="NUH60" s="974"/>
      <c r="NUI60" s="974"/>
      <c r="NUJ60" s="974"/>
      <c r="NUK60" s="974"/>
      <c r="NUL60" s="974"/>
      <c r="NUM60" s="974"/>
      <c r="NUN60" s="974"/>
      <c r="NUO60" s="974"/>
      <c r="NUP60" s="974"/>
      <c r="NUQ60" s="974"/>
      <c r="NUR60" s="974"/>
      <c r="NUS60" s="974"/>
      <c r="NUT60" s="974"/>
      <c r="NUU60" s="974"/>
      <c r="NUV60" s="974"/>
      <c r="NUW60" s="974"/>
      <c r="NUX60" s="974"/>
      <c r="NUY60" s="974"/>
      <c r="NUZ60" s="974"/>
      <c r="NVA60" s="974"/>
      <c r="NVB60" s="974"/>
      <c r="NVC60" s="974"/>
      <c r="NVD60" s="974"/>
      <c r="NVE60" s="974"/>
      <c r="NVF60" s="974"/>
      <c r="NVG60" s="974"/>
      <c r="NVH60" s="974"/>
      <c r="NVI60" s="974"/>
      <c r="NVJ60" s="974"/>
      <c r="NVK60" s="974"/>
      <c r="NVL60" s="974"/>
      <c r="NVM60" s="974"/>
      <c r="NVN60" s="974"/>
      <c r="NVO60" s="974"/>
      <c r="NVP60" s="974"/>
      <c r="NVQ60" s="974"/>
      <c r="NVR60" s="974"/>
      <c r="NVS60" s="974"/>
      <c r="NVT60" s="974"/>
      <c r="NVU60" s="974"/>
      <c r="NVV60" s="974"/>
      <c r="NVW60" s="974"/>
      <c r="NVX60" s="974"/>
      <c r="NVY60" s="974"/>
      <c r="NVZ60" s="974"/>
      <c r="NWA60" s="974"/>
      <c r="NWB60" s="974"/>
      <c r="NWC60" s="974"/>
      <c r="NWD60" s="974"/>
      <c r="NWE60" s="974"/>
      <c r="NWF60" s="974"/>
      <c r="NWG60" s="974"/>
      <c r="NWH60" s="974"/>
      <c r="NWI60" s="974"/>
      <c r="NWJ60" s="974"/>
      <c r="NWK60" s="974"/>
      <c r="NWL60" s="974"/>
      <c r="NWM60" s="974"/>
      <c r="NWN60" s="974"/>
      <c r="NWO60" s="974"/>
      <c r="NWP60" s="974"/>
      <c r="NWQ60" s="974"/>
      <c r="NWR60" s="974"/>
      <c r="NWS60" s="974"/>
      <c r="NWT60" s="974"/>
      <c r="NWU60" s="974"/>
      <c r="NWV60" s="974"/>
      <c r="NWW60" s="974"/>
      <c r="NWX60" s="974"/>
      <c r="NWY60" s="974"/>
      <c r="NWZ60" s="974"/>
      <c r="NXA60" s="974"/>
      <c r="NXB60" s="974"/>
      <c r="NXC60" s="974"/>
      <c r="NXD60" s="974"/>
      <c r="NXE60" s="974"/>
      <c r="NXF60" s="974"/>
      <c r="NXG60" s="974"/>
      <c r="NXH60" s="974"/>
      <c r="NXI60" s="974"/>
      <c r="NXJ60" s="974"/>
      <c r="NXK60" s="974"/>
      <c r="NXL60" s="974"/>
      <c r="NXM60" s="974"/>
      <c r="NXN60" s="974"/>
      <c r="NXO60" s="974"/>
      <c r="NXP60" s="974"/>
      <c r="NXQ60" s="974"/>
      <c r="NXR60" s="974"/>
      <c r="NXS60" s="974"/>
      <c r="NXT60" s="974"/>
      <c r="NXU60" s="974"/>
      <c r="NXV60" s="974"/>
      <c r="NXW60" s="974"/>
      <c r="NXX60" s="974"/>
      <c r="NXY60" s="974"/>
      <c r="NXZ60" s="974"/>
      <c r="NYA60" s="974"/>
      <c r="NYB60" s="974"/>
      <c r="NYC60" s="974"/>
      <c r="NYD60" s="974"/>
      <c r="NYE60" s="974"/>
      <c r="NYF60" s="974"/>
      <c r="NYG60" s="974"/>
      <c r="NYH60" s="974"/>
      <c r="NYI60" s="974"/>
      <c r="NYJ60" s="974"/>
      <c r="NYK60" s="974"/>
      <c r="NYL60" s="974"/>
      <c r="NYM60" s="974"/>
      <c r="NYN60" s="974"/>
      <c r="NYO60" s="974"/>
      <c r="NYP60" s="974"/>
      <c r="NYQ60" s="974"/>
      <c r="NYR60" s="974"/>
      <c r="NYS60" s="974"/>
      <c r="NYT60" s="974"/>
      <c r="NYU60" s="974"/>
      <c r="NYV60" s="974"/>
      <c r="NYW60" s="974"/>
      <c r="NYX60" s="974"/>
      <c r="NYY60" s="974"/>
      <c r="NYZ60" s="974"/>
      <c r="NZA60" s="974"/>
      <c r="NZB60" s="974"/>
      <c r="NZC60" s="974"/>
      <c r="NZD60" s="974"/>
      <c r="NZE60" s="974"/>
      <c r="NZF60" s="974"/>
      <c r="NZG60" s="974"/>
      <c r="NZH60" s="974"/>
      <c r="NZI60" s="974"/>
      <c r="NZJ60" s="974"/>
      <c r="NZK60" s="974"/>
      <c r="NZL60" s="974"/>
      <c r="NZM60" s="974"/>
      <c r="NZN60" s="974"/>
      <c r="NZO60" s="974"/>
      <c r="NZP60" s="974"/>
      <c r="NZQ60" s="974"/>
      <c r="NZR60" s="974"/>
      <c r="NZS60" s="974"/>
      <c r="NZT60" s="974"/>
      <c r="NZU60" s="974"/>
      <c r="NZV60" s="974"/>
      <c r="NZW60" s="974"/>
      <c r="NZX60" s="974"/>
      <c r="NZY60" s="974"/>
      <c r="NZZ60" s="974"/>
      <c r="OAA60" s="974"/>
      <c r="OAB60" s="974"/>
      <c r="OAC60" s="974"/>
      <c r="OAD60" s="974"/>
      <c r="OAE60" s="974"/>
      <c r="OAF60" s="974"/>
      <c r="OAG60" s="974"/>
      <c r="OAH60" s="974"/>
      <c r="OAI60" s="974"/>
      <c r="OAJ60" s="974"/>
      <c r="OAK60" s="974"/>
      <c r="OAL60" s="974"/>
      <c r="OAM60" s="974"/>
      <c r="OAN60" s="974"/>
      <c r="OAO60" s="974"/>
      <c r="OAP60" s="974"/>
      <c r="OAQ60" s="974"/>
      <c r="OAR60" s="974"/>
      <c r="OAS60" s="974"/>
      <c r="OAT60" s="974"/>
      <c r="OAU60" s="974"/>
      <c r="OAV60" s="974"/>
      <c r="OAW60" s="974"/>
      <c r="OAX60" s="974"/>
      <c r="OAY60" s="974"/>
      <c r="OAZ60" s="974"/>
      <c r="OBA60" s="974"/>
      <c r="OBB60" s="974"/>
      <c r="OBC60" s="974"/>
      <c r="OBD60" s="974"/>
      <c r="OBE60" s="974"/>
      <c r="OBF60" s="974"/>
      <c r="OBG60" s="974"/>
      <c r="OBH60" s="974"/>
      <c r="OBI60" s="974"/>
      <c r="OBJ60" s="974"/>
      <c r="OBK60" s="974"/>
      <c r="OBL60" s="974"/>
      <c r="OBM60" s="974"/>
      <c r="OBN60" s="974"/>
      <c r="OBO60" s="974"/>
      <c r="OBP60" s="974"/>
      <c r="OBQ60" s="974"/>
      <c r="OBR60" s="974"/>
      <c r="OBS60" s="974"/>
      <c r="OBT60" s="974"/>
      <c r="OBU60" s="974"/>
      <c r="OBV60" s="974"/>
      <c r="OBW60" s="974"/>
      <c r="OBX60" s="974"/>
      <c r="OBY60" s="974"/>
      <c r="OBZ60" s="974"/>
      <c r="OCA60" s="974"/>
      <c r="OCB60" s="974"/>
      <c r="OCC60" s="974"/>
      <c r="OCD60" s="974"/>
      <c r="OCE60" s="974"/>
      <c r="OCF60" s="974"/>
      <c r="OCG60" s="974"/>
      <c r="OCH60" s="974"/>
      <c r="OCI60" s="974"/>
      <c r="OCJ60" s="974"/>
      <c r="OCK60" s="974"/>
      <c r="OCL60" s="974"/>
      <c r="OCM60" s="974"/>
      <c r="OCN60" s="974"/>
      <c r="OCO60" s="974"/>
      <c r="OCP60" s="974"/>
      <c r="OCQ60" s="974"/>
      <c r="OCR60" s="974"/>
      <c r="OCS60" s="974"/>
      <c r="OCT60" s="974"/>
      <c r="OCU60" s="974"/>
      <c r="OCV60" s="974"/>
      <c r="OCW60" s="974"/>
      <c r="OCX60" s="974"/>
      <c r="OCY60" s="974"/>
      <c r="OCZ60" s="974"/>
      <c r="ODA60" s="974"/>
      <c r="ODB60" s="974"/>
      <c r="ODC60" s="974"/>
      <c r="ODD60" s="974"/>
      <c r="ODE60" s="974"/>
      <c r="ODF60" s="974"/>
      <c r="ODG60" s="974"/>
      <c r="ODH60" s="974"/>
      <c r="ODI60" s="974"/>
      <c r="ODJ60" s="974"/>
      <c r="ODK60" s="974"/>
      <c r="ODL60" s="974"/>
      <c r="ODM60" s="974"/>
      <c r="ODN60" s="974"/>
      <c r="ODO60" s="974"/>
      <c r="ODP60" s="974"/>
      <c r="ODQ60" s="974"/>
      <c r="ODR60" s="974"/>
      <c r="ODS60" s="974"/>
      <c r="ODT60" s="974"/>
      <c r="ODU60" s="974"/>
      <c r="ODV60" s="974"/>
      <c r="ODW60" s="974"/>
      <c r="ODX60" s="974"/>
      <c r="ODY60" s="974"/>
      <c r="ODZ60" s="974"/>
      <c r="OEA60" s="974"/>
      <c r="OEB60" s="974"/>
      <c r="OEC60" s="974"/>
      <c r="OED60" s="974"/>
      <c r="OEE60" s="974"/>
      <c r="OEF60" s="974"/>
      <c r="OEG60" s="974"/>
      <c r="OEH60" s="974"/>
      <c r="OEI60" s="974"/>
      <c r="OEJ60" s="974"/>
      <c r="OEK60" s="974"/>
      <c r="OEL60" s="974"/>
      <c r="OEM60" s="974"/>
      <c r="OEN60" s="974"/>
      <c r="OEO60" s="974"/>
      <c r="OEP60" s="974"/>
      <c r="OEQ60" s="974"/>
      <c r="OER60" s="974"/>
      <c r="OES60" s="974"/>
      <c r="OET60" s="974"/>
      <c r="OEU60" s="974"/>
      <c r="OEV60" s="974"/>
      <c r="OEW60" s="974"/>
      <c r="OEX60" s="974"/>
      <c r="OEY60" s="974"/>
      <c r="OEZ60" s="974"/>
      <c r="OFA60" s="974"/>
      <c r="OFB60" s="974"/>
      <c r="OFC60" s="974"/>
      <c r="OFD60" s="974"/>
      <c r="OFE60" s="974"/>
      <c r="OFF60" s="974"/>
      <c r="OFG60" s="974"/>
      <c r="OFH60" s="974"/>
      <c r="OFI60" s="974"/>
      <c r="OFJ60" s="974"/>
      <c r="OFK60" s="974"/>
      <c r="OFL60" s="974"/>
      <c r="OFM60" s="974"/>
      <c r="OFN60" s="974"/>
      <c r="OFO60" s="974"/>
      <c r="OFP60" s="974"/>
      <c r="OFQ60" s="974"/>
      <c r="OFR60" s="974"/>
      <c r="OFS60" s="974"/>
      <c r="OFT60" s="974"/>
      <c r="OFU60" s="974"/>
      <c r="OFV60" s="974"/>
      <c r="OFW60" s="974"/>
      <c r="OFX60" s="974"/>
      <c r="OFY60" s="974"/>
      <c r="OFZ60" s="974"/>
      <c r="OGA60" s="974"/>
      <c r="OGB60" s="974"/>
      <c r="OGC60" s="974"/>
      <c r="OGD60" s="974"/>
      <c r="OGE60" s="974"/>
      <c r="OGF60" s="974"/>
      <c r="OGG60" s="974"/>
      <c r="OGH60" s="974"/>
      <c r="OGI60" s="974"/>
      <c r="OGJ60" s="974"/>
      <c r="OGK60" s="974"/>
      <c r="OGL60" s="974"/>
      <c r="OGM60" s="974"/>
      <c r="OGN60" s="974"/>
      <c r="OGO60" s="974"/>
      <c r="OGP60" s="974"/>
      <c r="OGQ60" s="974"/>
      <c r="OGR60" s="974"/>
      <c r="OGS60" s="974"/>
      <c r="OGT60" s="974"/>
      <c r="OGU60" s="974"/>
      <c r="OGV60" s="974"/>
      <c r="OGW60" s="974"/>
      <c r="OGX60" s="974"/>
      <c r="OGY60" s="974"/>
      <c r="OGZ60" s="974"/>
      <c r="OHA60" s="974"/>
      <c r="OHB60" s="974"/>
      <c r="OHC60" s="974"/>
      <c r="OHD60" s="974"/>
      <c r="OHE60" s="974"/>
      <c r="OHF60" s="974"/>
      <c r="OHG60" s="974"/>
      <c r="OHH60" s="974"/>
      <c r="OHI60" s="974"/>
      <c r="OHJ60" s="974"/>
      <c r="OHK60" s="974"/>
      <c r="OHL60" s="974"/>
      <c r="OHM60" s="974"/>
      <c r="OHN60" s="974"/>
      <c r="OHO60" s="974"/>
      <c r="OHP60" s="974"/>
      <c r="OHQ60" s="974"/>
      <c r="OHR60" s="974"/>
      <c r="OHS60" s="974"/>
      <c r="OHT60" s="974"/>
      <c r="OHU60" s="974"/>
      <c r="OHV60" s="974"/>
      <c r="OHW60" s="974"/>
      <c r="OHX60" s="974"/>
      <c r="OHY60" s="974"/>
      <c r="OHZ60" s="974"/>
      <c r="OIA60" s="974"/>
      <c r="OIB60" s="974"/>
      <c r="OIC60" s="974"/>
      <c r="OID60" s="974"/>
      <c r="OIE60" s="974"/>
      <c r="OIF60" s="974"/>
      <c r="OIG60" s="974"/>
      <c r="OIH60" s="974"/>
      <c r="OII60" s="974"/>
      <c r="OIJ60" s="974"/>
      <c r="OIK60" s="974"/>
      <c r="OIL60" s="974"/>
      <c r="OIM60" s="974"/>
      <c r="OIN60" s="974"/>
      <c r="OIO60" s="974"/>
      <c r="OIP60" s="974"/>
      <c r="OIQ60" s="974"/>
      <c r="OIR60" s="974"/>
      <c r="OIS60" s="974"/>
      <c r="OIT60" s="974"/>
      <c r="OIU60" s="974"/>
      <c r="OIV60" s="974"/>
      <c r="OIW60" s="974"/>
      <c r="OIX60" s="974"/>
      <c r="OIY60" s="974"/>
      <c r="OIZ60" s="974"/>
      <c r="OJA60" s="974"/>
      <c r="OJB60" s="974"/>
      <c r="OJC60" s="974"/>
      <c r="OJD60" s="974"/>
      <c r="OJE60" s="974"/>
      <c r="OJF60" s="974"/>
      <c r="OJG60" s="974"/>
      <c r="OJH60" s="974"/>
      <c r="OJI60" s="974"/>
      <c r="OJJ60" s="974"/>
      <c r="OJK60" s="974"/>
      <c r="OJL60" s="974"/>
      <c r="OJM60" s="974"/>
      <c r="OJN60" s="974"/>
      <c r="OJO60" s="974"/>
      <c r="OJP60" s="974"/>
      <c r="OJQ60" s="974"/>
      <c r="OJR60" s="974"/>
      <c r="OJS60" s="974"/>
      <c r="OJT60" s="974"/>
      <c r="OJU60" s="974"/>
      <c r="OJV60" s="974"/>
      <c r="OJW60" s="974"/>
      <c r="OJX60" s="974"/>
      <c r="OJY60" s="974"/>
      <c r="OJZ60" s="974"/>
      <c r="OKA60" s="974"/>
      <c r="OKB60" s="974"/>
      <c r="OKC60" s="974"/>
      <c r="OKD60" s="974"/>
      <c r="OKE60" s="974"/>
      <c r="OKF60" s="974"/>
      <c r="OKG60" s="974"/>
      <c r="OKH60" s="974"/>
      <c r="OKI60" s="974"/>
      <c r="OKJ60" s="974"/>
      <c r="OKK60" s="974"/>
      <c r="OKL60" s="974"/>
      <c r="OKM60" s="974"/>
      <c r="OKN60" s="974"/>
      <c r="OKO60" s="974"/>
      <c r="OKP60" s="974"/>
      <c r="OKQ60" s="974"/>
      <c r="OKR60" s="974"/>
      <c r="OKS60" s="974"/>
      <c r="OKT60" s="974"/>
      <c r="OKU60" s="974"/>
      <c r="OKV60" s="974"/>
      <c r="OKW60" s="974"/>
      <c r="OKX60" s="974"/>
      <c r="OKY60" s="974"/>
      <c r="OKZ60" s="974"/>
      <c r="OLA60" s="974"/>
      <c r="OLB60" s="974"/>
      <c r="OLC60" s="974"/>
      <c r="OLD60" s="974"/>
      <c r="OLE60" s="974"/>
      <c r="OLF60" s="974"/>
      <c r="OLG60" s="974"/>
      <c r="OLH60" s="974"/>
      <c r="OLI60" s="974"/>
      <c r="OLJ60" s="974"/>
      <c r="OLK60" s="974"/>
      <c r="OLL60" s="974"/>
      <c r="OLM60" s="974"/>
      <c r="OLN60" s="974"/>
      <c r="OLO60" s="974"/>
      <c r="OLP60" s="974"/>
      <c r="OLQ60" s="974"/>
      <c r="OLR60" s="974"/>
      <c r="OLS60" s="974"/>
      <c r="OLT60" s="974"/>
      <c r="OLU60" s="974"/>
      <c r="OLV60" s="974"/>
      <c r="OLW60" s="974"/>
      <c r="OLX60" s="974"/>
      <c r="OLY60" s="974"/>
      <c r="OLZ60" s="974"/>
      <c r="OMA60" s="974"/>
      <c r="OMB60" s="974"/>
      <c r="OMC60" s="974"/>
      <c r="OMD60" s="974"/>
      <c r="OME60" s="974"/>
      <c r="OMF60" s="974"/>
      <c r="OMG60" s="974"/>
      <c r="OMH60" s="974"/>
      <c r="OMI60" s="974"/>
      <c r="OMJ60" s="974"/>
      <c r="OMK60" s="974"/>
      <c r="OML60" s="974"/>
      <c r="OMM60" s="974"/>
      <c r="OMN60" s="974"/>
      <c r="OMO60" s="974"/>
      <c r="OMP60" s="974"/>
      <c r="OMQ60" s="974"/>
      <c r="OMR60" s="974"/>
      <c r="OMS60" s="974"/>
      <c r="OMT60" s="974"/>
      <c r="OMU60" s="974"/>
      <c r="OMV60" s="974"/>
      <c r="OMW60" s="974"/>
      <c r="OMX60" s="974"/>
      <c r="OMY60" s="974"/>
      <c r="OMZ60" s="974"/>
      <c r="ONA60" s="974"/>
      <c r="ONB60" s="974"/>
      <c r="ONC60" s="974"/>
      <c r="OND60" s="974"/>
      <c r="ONE60" s="974"/>
      <c r="ONF60" s="974"/>
      <c r="ONG60" s="974"/>
      <c r="ONH60" s="974"/>
      <c r="ONI60" s="974"/>
      <c r="ONJ60" s="974"/>
      <c r="ONK60" s="974"/>
      <c r="ONL60" s="974"/>
      <c r="ONM60" s="974"/>
      <c r="ONN60" s="974"/>
      <c r="ONO60" s="974"/>
      <c r="ONP60" s="974"/>
      <c r="ONQ60" s="974"/>
      <c r="ONR60" s="974"/>
      <c r="ONS60" s="974"/>
      <c r="ONT60" s="974"/>
      <c r="ONU60" s="974"/>
      <c r="ONV60" s="974"/>
      <c r="ONW60" s="974"/>
      <c r="ONX60" s="974"/>
      <c r="ONY60" s="974"/>
      <c r="ONZ60" s="974"/>
      <c r="OOA60" s="974"/>
      <c r="OOB60" s="974"/>
      <c r="OOC60" s="974"/>
      <c r="OOD60" s="974"/>
      <c r="OOE60" s="974"/>
      <c r="OOF60" s="974"/>
      <c r="OOG60" s="974"/>
      <c r="OOH60" s="974"/>
      <c r="OOI60" s="974"/>
      <c r="OOJ60" s="974"/>
      <c r="OOK60" s="974"/>
      <c r="OOL60" s="974"/>
      <c r="OOM60" s="974"/>
      <c r="OON60" s="974"/>
      <c r="OOO60" s="974"/>
      <c r="OOP60" s="974"/>
      <c r="OOQ60" s="974"/>
      <c r="OOR60" s="974"/>
      <c r="OOS60" s="974"/>
      <c r="OOT60" s="974"/>
      <c r="OOU60" s="974"/>
      <c r="OOV60" s="974"/>
      <c r="OOW60" s="974"/>
      <c r="OOX60" s="974"/>
      <c r="OOY60" s="974"/>
      <c r="OOZ60" s="974"/>
      <c r="OPA60" s="974"/>
      <c r="OPB60" s="974"/>
      <c r="OPC60" s="974"/>
      <c r="OPD60" s="974"/>
      <c r="OPE60" s="974"/>
      <c r="OPF60" s="974"/>
      <c r="OPG60" s="974"/>
      <c r="OPH60" s="974"/>
      <c r="OPI60" s="974"/>
      <c r="OPJ60" s="974"/>
      <c r="OPK60" s="974"/>
      <c r="OPL60" s="974"/>
      <c r="OPM60" s="974"/>
      <c r="OPN60" s="974"/>
      <c r="OPO60" s="974"/>
      <c r="OPP60" s="974"/>
      <c r="OPQ60" s="974"/>
      <c r="OPR60" s="974"/>
      <c r="OPS60" s="974"/>
      <c r="OPT60" s="974"/>
      <c r="OPU60" s="974"/>
      <c r="OPV60" s="974"/>
      <c r="OPW60" s="974"/>
      <c r="OPX60" s="974"/>
      <c r="OPY60" s="974"/>
      <c r="OPZ60" s="974"/>
      <c r="OQA60" s="974"/>
      <c r="OQB60" s="974"/>
      <c r="OQC60" s="974"/>
      <c r="OQD60" s="974"/>
      <c r="OQE60" s="974"/>
      <c r="OQF60" s="974"/>
      <c r="OQG60" s="974"/>
      <c r="OQH60" s="974"/>
      <c r="OQI60" s="974"/>
      <c r="OQJ60" s="974"/>
      <c r="OQK60" s="974"/>
      <c r="OQL60" s="974"/>
      <c r="OQM60" s="974"/>
      <c r="OQN60" s="974"/>
      <c r="OQO60" s="974"/>
      <c r="OQP60" s="974"/>
      <c r="OQQ60" s="974"/>
      <c r="OQR60" s="974"/>
      <c r="OQS60" s="974"/>
      <c r="OQT60" s="974"/>
      <c r="OQU60" s="974"/>
      <c r="OQV60" s="974"/>
      <c r="OQW60" s="974"/>
      <c r="OQX60" s="974"/>
      <c r="OQY60" s="974"/>
      <c r="OQZ60" s="974"/>
      <c r="ORA60" s="974"/>
      <c r="ORB60" s="974"/>
      <c r="ORC60" s="974"/>
      <c r="ORD60" s="974"/>
      <c r="ORE60" s="974"/>
      <c r="ORF60" s="974"/>
      <c r="ORG60" s="974"/>
      <c r="ORH60" s="974"/>
      <c r="ORI60" s="974"/>
      <c r="ORJ60" s="974"/>
      <c r="ORK60" s="974"/>
      <c r="ORL60" s="974"/>
      <c r="ORM60" s="974"/>
      <c r="ORN60" s="974"/>
      <c r="ORO60" s="974"/>
      <c r="ORP60" s="974"/>
      <c r="ORQ60" s="974"/>
      <c r="ORR60" s="974"/>
      <c r="ORS60" s="974"/>
      <c r="ORT60" s="974"/>
      <c r="ORU60" s="974"/>
      <c r="ORV60" s="974"/>
      <c r="ORW60" s="974"/>
      <c r="ORX60" s="974"/>
      <c r="ORY60" s="974"/>
      <c r="ORZ60" s="974"/>
      <c r="OSA60" s="974"/>
      <c r="OSB60" s="974"/>
      <c r="OSC60" s="974"/>
      <c r="OSD60" s="974"/>
      <c r="OSE60" s="974"/>
      <c r="OSF60" s="974"/>
      <c r="OSG60" s="974"/>
      <c r="OSH60" s="974"/>
      <c r="OSI60" s="974"/>
      <c r="OSJ60" s="974"/>
      <c r="OSK60" s="974"/>
      <c r="OSL60" s="974"/>
      <c r="OSM60" s="974"/>
      <c r="OSN60" s="974"/>
      <c r="OSO60" s="974"/>
      <c r="OSP60" s="974"/>
      <c r="OSQ60" s="974"/>
      <c r="OSR60" s="974"/>
      <c r="OSS60" s="974"/>
      <c r="OST60" s="974"/>
      <c r="OSU60" s="974"/>
      <c r="OSV60" s="974"/>
      <c r="OSW60" s="974"/>
      <c r="OSX60" s="974"/>
      <c r="OSY60" s="974"/>
      <c r="OSZ60" s="974"/>
      <c r="OTA60" s="974"/>
      <c r="OTB60" s="974"/>
      <c r="OTC60" s="974"/>
      <c r="OTD60" s="974"/>
      <c r="OTE60" s="974"/>
      <c r="OTF60" s="974"/>
      <c r="OTG60" s="974"/>
      <c r="OTH60" s="974"/>
      <c r="OTI60" s="974"/>
      <c r="OTJ60" s="974"/>
      <c r="OTK60" s="974"/>
      <c r="OTL60" s="974"/>
      <c r="OTM60" s="974"/>
      <c r="OTN60" s="974"/>
      <c r="OTO60" s="974"/>
      <c r="OTP60" s="974"/>
      <c r="OTQ60" s="974"/>
      <c r="OTR60" s="974"/>
      <c r="OTS60" s="974"/>
      <c r="OTT60" s="974"/>
      <c r="OTU60" s="974"/>
      <c r="OTV60" s="974"/>
      <c r="OTW60" s="974"/>
      <c r="OTX60" s="974"/>
      <c r="OTY60" s="974"/>
      <c r="OTZ60" s="974"/>
      <c r="OUA60" s="974"/>
      <c r="OUB60" s="974"/>
      <c r="OUC60" s="974"/>
      <c r="OUD60" s="974"/>
      <c r="OUE60" s="974"/>
      <c r="OUF60" s="974"/>
      <c r="OUG60" s="974"/>
      <c r="OUH60" s="974"/>
      <c r="OUI60" s="974"/>
      <c r="OUJ60" s="974"/>
      <c r="OUK60" s="974"/>
      <c r="OUL60" s="974"/>
      <c r="OUM60" s="974"/>
      <c r="OUN60" s="974"/>
      <c r="OUO60" s="974"/>
      <c r="OUP60" s="974"/>
      <c r="OUQ60" s="974"/>
      <c r="OUR60" s="974"/>
      <c r="OUS60" s="974"/>
      <c r="OUT60" s="974"/>
      <c r="OUU60" s="974"/>
      <c r="OUV60" s="974"/>
      <c r="OUW60" s="974"/>
      <c r="OUX60" s="974"/>
      <c r="OUY60" s="974"/>
      <c r="OUZ60" s="974"/>
      <c r="OVA60" s="974"/>
      <c r="OVB60" s="974"/>
      <c r="OVC60" s="974"/>
      <c r="OVD60" s="974"/>
      <c r="OVE60" s="974"/>
      <c r="OVF60" s="974"/>
      <c r="OVG60" s="974"/>
      <c r="OVH60" s="974"/>
      <c r="OVI60" s="974"/>
      <c r="OVJ60" s="974"/>
      <c r="OVK60" s="974"/>
      <c r="OVL60" s="974"/>
      <c r="OVM60" s="974"/>
      <c r="OVN60" s="974"/>
      <c r="OVO60" s="974"/>
      <c r="OVP60" s="974"/>
      <c r="OVQ60" s="974"/>
      <c r="OVR60" s="974"/>
      <c r="OVS60" s="974"/>
      <c r="OVT60" s="974"/>
      <c r="OVU60" s="974"/>
      <c r="OVV60" s="974"/>
      <c r="OVW60" s="974"/>
      <c r="OVX60" s="974"/>
      <c r="OVY60" s="974"/>
      <c r="OVZ60" s="974"/>
      <c r="OWA60" s="974"/>
      <c r="OWB60" s="974"/>
      <c r="OWC60" s="974"/>
      <c r="OWD60" s="974"/>
      <c r="OWE60" s="974"/>
      <c r="OWF60" s="974"/>
      <c r="OWG60" s="974"/>
      <c r="OWH60" s="974"/>
      <c r="OWI60" s="974"/>
      <c r="OWJ60" s="974"/>
      <c r="OWK60" s="974"/>
      <c r="OWL60" s="974"/>
      <c r="OWM60" s="974"/>
      <c r="OWN60" s="974"/>
      <c r="OWO60" s="974"/>
      <c r="OWP60" s="974"/>
      <c r="OWQ60" s="974"/>
      <c r="OWR60" s="974"/>
      <c r="OWS60" s="974"/>
      <c r="OWT60" s="974"/>
      <c r="OWU60" s="974"/>
      <c r="OWV60" s="974"/>
      <c r="OWW60" s="974"/>
      <c r="OWX60" s="974"/>
      <c r="OWY60" s="974"/>
      <c r="OWZ60" s="974"/>
      <c r="OXA60" s="974"/>
      <c r="OXB60" s="974"/>
      <c r="OXC60" s="974"/>
      <c r="OXD60" s="974"/>
      <c r="OXE60" s="974"/>
      <c r="OXF60" s="974"/>
      <c r="OXG60" s="974"/>
      <c r="OXH60" s="974"/>
      <c r="OXI60" s="974"/>
      <c r="OXJ60" s="974"/>
      <c r="OXK60" s="974"/>
      <c r="OXL60" s="974"/>
      <c r="OXM60" s="974"/>
      <c r="OXN60" s="974"/>
      <c r="OXO60" s="974"/>
      <c r="OXP60" s="974"/>
      <c r="OXQ60" s="974"/>
      <c r="OXR60" s="974"/>
      <c r="OXS60" s="974"/>
      <c r="OXT60" s="974"/>
      <c r="OXU60" s="974"/>
      <c r="OXV60" s="974"/>
      <c r="OXW60" s="974"/>
      <c r="OXX60" s="974"/>
      <c r="OXY60" s="974"/>
      <c r="OXZ60" s="974"/>
      <c r="OYA60" s="974"/>
      <c r="OYB60" s="974"/>
      <c r="OYC60" s="974"/>
      <c r="OYD60" s="974"/>
      <c r="OYE60" s="974"/>
      <c r="OYF60" s="974"/>
      <c r="OYG60" s="974"/>
      <c r="OYH60" s="974"/>
      <c r="OYI60" s="974"/>
      <c r="OYJ60" s="974"/>
      <c r="OYK60" s="974"/>
      <c r="OYL60" s="974"/>
      <c r="OYM60" s="974"/>
      <c r="OYN60" s="974"/>
      <c r="OYO60" s="974"/>
      <c r="OYP60" s="974"/>
      <c r="OYQ60" s="974"/>
      <c r="OYR60" s="974"/>
      <c r="OYS60" s="974"/>
      <c r="OYT60" s="974"/>
      <c r="OYU60" s="974"/>
      <c r="OYV60" s="974"/>
      <c r="OYW60" s="974"/>
      <c r="OYX60" s="974"/>
      <c r="OYY60" s="974"/>
      <c r="OYZ60" s="974"/>
      <c r="OZA60" s="974"/>
      <c r="OZB60" s="974"/>
      <c r="OZC60" s="974"/>
      <c r="OZD60" s="974"/>
      <c r="OZE60" s="974"/>
      <c r="OZF60" s="974"/>
      <c r="OZG60" s="974"/>
      <c r="OZH60" s="974"/>
      <c r="OZI60" s="974"/>
      <c r="OZJ60" s="974"/>
      <c r="OZK60" s="974"/>
      <c r="OZL60" s="974"/>
      <c r="OZM60" s="974"/>
      <c r="OZN60" s="974"/>
      <c r="OZO60" s="974"/>
      <c r="OZP60" s="974"/>
      <c r="OZQ60" s="974"/>
      <c r="OZR60" s="974"/>
      <c r="OZS60" s="974"/>
      <c r="OZT60" s="974"/>
      <c r="OZU60" s="974"/>
      <c r="OZV60" s="974"/>
      <c r="OZW60" s="974"/>
      <c r="OZX60" s="974"/>
      <c r="OZY60" s="974"/>
      <c r="OZZ60" s="974"/>
      <c r="PAA60" s="974"/>
      <c r="PAB60" s="974"/>
      <c r="PAC60" s="974"/>
      <c r="PAD60" s="974"/>
      <c r="PAE60" s="974"/>
      <c r="PAF60" s="974"/>
      <c r="PAG60" s="974"/>
      <c r="PAH60" s="974"/>
      <c r="PAI60" s="974"/>
      <c r="PAJ60" s="974"/>
      <c r="PAK60" s="974"/>
      <c r="PAL60" s="974"/>
      <c r="PAM60" s="974"/>
      <c r="PAN60" s="974"/>
      <c r="PAO60" s="974"/>
      <c r="PAP60" s="974"/>
      <c r="PAQ60" s="974"/>
      <c r="PAR60" s="974"/>
      <c r="PAS60" s="974"/>
      <c r="PAT60" s="974"/>
      <c r="PAU60" s="974"/>
      <c r="PAV60" s="974"/>
      <c r="PAW60" s="974"/>
      <c r="PAX60" s="974"/>
      <c r="PAY60" s="974"/>
      <c r="PAZ60" s="974"/>
      <c r="PBA60" s="974"/>
      <c r="PBB60" s="974"/>
      <c r="PBC60" s="974"/>
      <c r="PBD60" s="974"/>
      <c r="PBE60" s="974"/>
      <c r="PBF60" s="974"/>
      <c r="PBG60" s="974"/>
      <c r="PBH60" s="974"/>
      <c r="PBI60" s="974"/>
      <c r="PBJ60" s="974"/>
      <c r="PBK60" s="974"/>
      <c r="PBL60" s="974"/>
      <c r="PBM60" s="974"/>
      <c r="PBN60" s="974"/>
      <c r="PBO60" s="974"/>
      <c r="PBP60" s="974"/>
      <c r="PBQ60" s="974"/>
      <c r="PBR60" s="974"/>
      <c r="PBS60" s="974"/>
      <c r="PBT60" s="974"/>
      <c r="PBU60" s="974"/>
      <c r="PBV60" s="974"/>
      <c r="PBW60" s="974"/>
      <c r="PBX60" s="974"/>
      <c r="PBY60" s="974"/>
      <c r="PBZ60" s="974"/>
      <c r="PCA60" s="974"/>
      <c r="PCB60" s="974"/>
      <c r="PCC60" s="974"/>
      <c r="PCD60" s="974"/>
      <c r="PCE60" s="974"/>
      <c r="PCF60" s="974"/>
      <c r="PCG60" s="974"/>
      <c r="PCH60" s="974"/>
      <c r="PCI60" s="974"/>
      <c r="PCJ60" s="974"/>
      <c r="PCK60" s="974"/>
      <c r="PCL60" s="974"/>
      <c r="PCM60" s="974"/>
      <c r="PCN60" s="974"/>
      <c r="PCO60" s="974"/>
      <c r="PCP60" s="974"/>
      <c r="PCQ60" s="974"/>
      <c r="PCR60" s="974"/>
      <c r="PCS60" s="974"/>
      <c r="PCT60" s="974"/>
      <c r="PCU60" s="974"/>
      <c r="PCV60" s="974"/>
      <c r="PCW60" s="974"/>
      <c r="PCX60" s="974"/>
      <c r="PCY60" s="974"/>
      <c r="PCZ60" s="974"/>
      <c r="PDA60" s="974"/>
      <c r="PDB60" s="974"/>
      <c r="PDC60" s="974"/>
      <c r="PDD60" s="974"/>
      <c r="PDE60" s="974"/>
      <c r="PDF60" s="974"/>
      <c r="PDG60" s="974"/>
      <c r="PDH60" s="974"/>
      <c r="PDI60" s="974"/>
      <c r="PDJ60" s="974"/>
      <c r="PDK60" s="974"/>
      <c r="PDL60" s="974"/>
      <c r="PDM60" s="974"/>
      <c r="PDN60" s="974"/>
      <c r="PDO60" s="974"/>
      <c r="PDP60" s="974"/>
      <c r="PDQ60" s="974"/>
      <c r="PDR60" s="974"/>
      <c r="PDS60" s="974"/>
      <c r="PDT60" s="974"/>
      <c r="PDU60" s="974"/>
      <c r="PDV60" s="974"/>
      <c r="PDW60" s="974"/>
      <c r="PDX60" s="974"/>
      <c r="PDY60" s="974"/>
      <c r="PDZ60" s="974"/>
      <c r="PEA60" s="974"/>
      <c r="PEB60" s="974"/>
      <c r="PEC60" s="974"/>
      <c r="PED60" s="974"/>
      <c r="PEE60" s="974"/>
      <c r="PEF60" s="974"/>
      <c r="PEG60" s="974"/>
      <c r="PEH60" s="974"/>
      <c r="PEI60" s="974"/>
      <c r="PEJ60" s="974"/>
      <c r="PEK60" s="974"/>
      <c r="PEL60" s="974"/>
      <c r="PEM60" s="974"/>
      <c r="PEN60" s="974"/>
      <c r="PEO60" s="974"/>
      <c r="PEP60" s="974"/>
      <c r="PEQ60" s="974"/>
      <c r="PER60" s="974"/>
      <c r="PES60" s="974"/>
      <c r="PET60" s="974"/>
      <c r="PEU60" s="974"/>
      <c r="PEV60" s="974"/>
      <c r="PEW60" s="974"/>
      <c r="PEX60" s="974"/>
      <c r="PEY60" s="974"/>
      <c r="PEZ60" s="974"/>
      <c r="PFA60" s="974"/>
      <c r="PFB60" s="974"/>
      <c r="PFC60" s="974"/>
      <c r="PFD60" s="974"/>
      <c r="PFE60" s="974"/>
      <c r="PFF60" s="974"/>
      <c r="PFG60" s="974"/>
      <c r="PFH60" s="974"/>
      <c r="PFI60" s="974"/>
      <c r="PFJ60" s="974"/>
      <c r="PFK60" s="974"/>
      <c r="PFL60" s="974"/>
      <c r="PFM60" s="974"/>
      <c r="PFN60" s="974"/>
      <c r="PFO60" s="974"/>
      <c r="PFP60" s="974"/>
      <c r="PFQ60" s="974"/>
      <c r="PFR60" s="974"/>
      <c r="PFS60" s="974"/>
      <c r="PFT60" s="974"/>
      <c r="PFU60" s="974"/>
      <c r="PFV60" s="974"/>
      <c r="PFW60" s="974"/>
      <c r="PFX60" s="974"/>
      <c r="PFY60" s="974"/>
      <c r="PFZ60" s="974"/>
      <c r="PGA60" s="974"/>
      <c r="PGB60" s="974"/>
      <c r="PGC60" s="974"/>
      <c r="PGD60" s="974"/>
      <c r="PGE60" s="974"/>
      <c r="PGF60" s="974"/>
      <c r="PGG60" s="974"/>
      <c r="PGH60" s="974"/>
      <c r="PGI60" s="974"/>
      <c r="PGJ60" s="974"/>
      <c r="PGK60" s="974"/>
      <c r="PGL60" s="974"/>
      <c r="PGM60" s="974"/>
      <c r="PGN60" s="974"/>
      <c r="PGO60" s="974"/>
      <c r="PGP60" s="974"/>
      <c r="PGQ60" s="974"/>
      <c r="PGR60" s="974"/>
      <c r="PGS60" s="974"/>
      <c r="PGT60" s="974"/>
      <c r="PGU60" s="974"/>
      <c r="PGV60" s="974"/>
      <c r="PGW60" s="974"/>
      <c r="PGX60" s="974"/>
      <c r="PGY60" s="974"/>
      <c r="PGZ60" s="974"/>
      <c r="PHA60" s="974"/>
      <c r="PHB60" s="974"/>
      <c r="PHC60" s="974"/>
      <c r="PHD60" s="974"/>
      <c r="PHE60" s="974"/>
      <c r="PHF60" s="974"/>
      <c r="PHG60" s="974"/>
      <c r="PHH60" s="974"/>
      <c r="PHI60" s="974"/>
      <c r="PHJ60" s="974"/>
      <c r="PHK60" s="974"/>
      <c r="PHL60" s="974"/>
      <c r="PHM60" s="974"/>
      <c r="PHN60" s="974"/>
      <c r="PHO60" s="974"/>
      <c r="PHP60" s="974"/>
      <c r="PHQ60" s="974"/>
      <c r="PHR60" s="974"/>
      <c r="PHS60" s="974"/>
      <c r="PHT60" s="974"/>
      <c r="PHU60" s="974"/>
      <c r="PHV60" s="974"/>
      <c r="PHW60" s="974"/>
      <c r="PHX60" s="974"/>
      <c r="PHY60" s="974"/>
      <c r="PHZ60" s="974"/>
      <c r="PIA60" s="974"/>
      <c r="PIB60" s="974"/>
      <c r="PIC60" s="974"/>
      <c r="PID60" s="974"/>
      <c r="PIE60" s="974"/>
      <c r="PIF60" s="974"/>
      <c r="PIG60" s="974"/>
      <c r="PIH60" s="974"/>
      <c r="PII60" s="974"/>
      <c r="PIJ60" s="974"/>
      <c r="PIK60" s="974"/>
      <c r="PIL60" s="974"/>
      <c r="PIM60" s="974"/>
      <c r="PIN60" s="974"/>
      <c r="PIO60" s="974"/>
      <c r="PIP60" s="974"/>
      <c r="PIQ60" s="974"/>
      <c r="PIR60" s="974"/>
      <c r="PIS60" s="974"/>
      <c r="PIT60" s="974"/>
      <c r="PIU60" s="974"/>
      <c r="PIV60" s="974"/>
      <c r="PIW60" s="974"/>
      <c r="PIX60" s="974"/>
      <c r="PIY60" s="974"/>
      <c r="PIZ60" s="974"/>
      <c r="PJA60" s="974"/>
      <c r="PJB60" s="974"/>
      <c r="PJC60" s="974"/>
      <c r="PJD60" s="974"/>
      <c r="PJE60" s="974"/>
      <c r="PJF60" s="974"/>
      <c r="PJG60" s="974"/>
      <c r="PJH60" s="974"/>
      <c r="PJI60" s="974"/>
      <c r="PJJ60" s="974"/>
      <c r="PJK60" s="974"/>
      <c r="PJL60" s="974"/>
      <c r="PJM60" s="974"/>
      <c r="PJN60" s="974"/>
      <c r="PJO60" s="974"/>
      <c r="PJP60" s="974"/>
      <c r="PJQ60" s="974"/>
      <c r="PJR60" s="974"/>
      <c r="PJS60" s="974"/>
      <c r="PJT60" s="974"/>
      <c r="PJU60" s="974"/>
      <c r="PJV60" s="974"/>
      <c r="PJW60" s="974"/>
      <c r="PJX60" s="974"/>
      <c r="PJY60" s="974"/>
      <c r="PJZ60" s="974"/>
      <c r="PKA60" s="974"/>
      <c r="PKB60" s="974"/>
      <c r="PKC60" s="974"/>
      <c r="PKD60" s="974"/>
      <c r="PKE60" s="974"/>
      <c r="PKF60" s="974"/>
      <c r="PKG60" s="974"/>
      <c r="PKH60" s="974"/>
      <c r="PKI60" s="974"/>
      <c r="PKJ60" s="974"/>
      <c r="PKK60" s="974"/>
      <c r="PKL60" s="974"/>
      <c r="PKM60" s="974"/>
      <c r="PKN60" s="974"/>
      <c r="PKO60" s="974"/>
      <c r="PKP60" s="974"/>
      <c r="PKQ60" s="974"/>
      <c r="PKR60" s="974"/>
      <c r="PKS60" s="974"/>
      <c r="PKT60" s="974"/>
      <c r="PKU60" s="974"/>
      <c r="PKV60" s="974"/>
      <c r="PKW60" s="974"/>
      <c r="PKX60" s="974"/>
      <c r="PKY60" s="974"/>
      <c r="PKZ60" s="974"/>
      <c r="PLA60" s="974"/>
      <c r="PLB60" s="974"/>
      <c r="PLC60" s="974"/>
      <c r="PLD60" s="974"/>
      <c r="PLE60" s="974"/>
      <c r="PLF60" s="974"/>
      <c r="PLG60" s="974"/>
      <c r="PLH60" s="974"/>
      <c r="PLI60" s="974"/>
      <c r="PLJ60" s="974"/>
      <c r="PLK60" s="974"/>
      <c r="PLL60" s="974"/>
      <c r="PLM60" s="974"/>
      <c r="PLN60" s="974"/>
      <c r="PLO60" s="974"/>
      <c r="PLP60" s="974"/>
      <c r="PLQ60" s="974"/>
      <c r="PLR60" s="974"/>
      <c r="PLS60" s="974"/>
      <c r="PLT60" s="974"/>
      <c r="PLU60" s="974"/>
      <c r="PLV60" s="974"/>
      <c r="PLW60" s="974"/>
      <c r="PLX60" s="974"/>
      <c r="PLY60" s="974"/>
      <c r="PLZ60" s="974"/>
      <c r="PMA60" s="974"/>
      <c r="PMB60" s="974"/>
      <c r="PMC60" s="974"/>
      <c r="PMD60" s="974"/>
      <c r="PME60" s="974"/>
      <c r="PMF60" s="974"/>
      <c r="PMG60" s="974"/>
      <c r="PMH60" s="974"/>
      <c r="PMI60" s="974"/>
      <c r="PMJ60" s="974"/>
      <c r="PMK60" s="974"/>
      <c r="PML60" s="974"/>
      <c r="PMM60" s="974"/>
      <c r="PMN60" s="974"/>
      <c r="PMO60" s="974"/>
      <c r="PMP60" s="974"/>
      <c r="PMQ60" s="974"/>
      <c r="PMR60" s="974"/>
      <c r="PMS60" s="974"/>
      <c r="PMT60" s="974"/>
      <c r="PMU60" s="974"/>
      <c r="PMV60" s="974"/>
      <c r="PMW60" s="974"/>
      <c r="PMX60" s="974"/>
      <c r="PMY60" s="974"/>
      <c r="PMZ60" s="974"/>
      <c r="PNA60" s="974"/>
      <c r="PNB60" s="974"/>
      <c r="PNC60" s="974"/>
      <c r="PND60" s="974"/>
      <c r="PNE60" s="974"/>
      <c r="PNF60" s="974"/>
      <c r="PNG60" s="974"/>
      <c r="PNH60" s="974"/>
      <c r="PNI60" s="974"/>
      <c r="PNJ60" s="974"/>
      <c r="PNK60" s="974"/>
      <c r="PNL60" s="974"/>
      <c r="PNM60" s="974"/>
      <c r="PNN60" s="974"/>
      <c r="PNO60" s="974"/>
      <c r="PNP60" s="974"/>
      <c r="PNQ60" s="974"/>
      <c r="PNR60" s="974"/>
      <c r="PNS60" s="974"/>
      <c r="PNT60" s="974"/>
      <c r="PNU60" s="974"/>
      <c r="PNV60" s="974"/>
      <c r="PNW60" s="974"/>
      <c r="PNX60" s="974"/>
      <c r="PNY60" s="974"/>
      <c r="PNZ60" s="974"/>
      <c r="POA60" s="974"/>
      <c r="POB60" s="974"/>
      <c r="POC60" s="974"/>
      <c r="POD60" s="974"/>
      <c r="POE60" s="974"/>
      <c r="POF60" s="974"/>
      <c r="POG60" s="974"/>
      <c r="POH60" s="974"/>
      <c r="POI60" s="974"/>
      <c r="POJ60" s="974"/>
      <c r="POK60" s="974"/>
      <c r="POL60" s="974"/>
      <c r="POM60" s="974"/>
      <c r="PON60" s="974"/>
      <c r="POO60" s="974"/>
      <c r="POP60" s="974"/>
      <c r="POQ60" s="974"/>
      <c r="POR60" s="974"/>
      <c r="POS60" s="974"/>
      <c r="POT60" s="974"/>
      <c r="POU60" s="974"/>
      <c r="POV60" s="974"/>
      <c r="POW60" s="974"/>
      <c r="POX60" s="974"/>
      <c r="POY60" s="974"/>
      <c r="POZ60" s="974"/>
      <c r="PPA60" s="974"/>
      <c r="PPB60" s="974"/>
      <c r="PPC60" s="974"/>
      <c r="PPD60" s="974"/>
      <c r="PPE60" s="974"/>
      <c r="PPF60" s="974"/>
      <c r="PPG60" s="974"/>
      <c r="PPH60" s="974"/>
      <c r="PPI60" s="974"/>
      <c r="PPJ60" s="974"/>
      <c r="PPK60" s="974"/>
      <c r="PPL60" s="974"/>
      <c r="PPM60" s="974"/>
      <c r="PPN60" s="974"/>
      <c r="PPO60" s="974"/>
      <c r="PPP60" s="974"/>
      <c r="PPQ60" s="974"/>
      <c r="PPR60" s="974"/>
      <c r="PPS60" s="974"/>
      <c r="PPT60" s="974"/>
      <c r="PPU60" s="974"/>
      <c r="PPV60" s="974"/>
      <c r="PPW60" s="974"/>
      <c r="PPX60" s="974"/>
      <c r="PPY60" s="974"/>
      <c r="PPZ60" s="974"/>
      <c r="PQA60" s="974"/>
      <c r="PQB60" s="974"/>
      <c r="PQC60" s="974"/>
      <c r="PQD60" s="974"/>
      <c r="PQE60" s="974"/>
      <c r="PQF60" s="974"/>
      <c r="PQG60" s="974"/>
      <c r="PQH60" s="974"/>
      <c r="PQI60" s="974"/>
      <c r="PQJ60" s="974"/>
      <c r="PQK60" s="974"/>
      <c r="PQL60" s="974"/>
      <c r="PQM60" s="974"/>
      <c r="PQN60" s="974"/>
      <c r="PQO60" s="974"/>
      <c r="PQP60" s="974"/>
      <c r="PQQ60" s="974"/>
      <c r="PQR60" s="974"/>
      <c r="PQS60" s="974"/>
      <c r="PQT60" s="974"/>
      <c r="PQU60" s="974"/>
      <c r="PQV60" s="974"/>
      <c r="PQW60" s="974"/>
      <c r="PQX60" s="974"/>
      <c r="PQY60" s="974"/>
      <c r="PQZ60" s="974"/>
      <c r="PRA60" s="974"/>
      <c r="PRB60" s="974"/>
      <c r="PRC60" s="974"/>
      <c r="PRD60" s="974"/>
      <c r="PRE60" s="974"/>
      <c r="PRF60" s="974"/>
      <c r="PRG60" s="974"/>
      <c r="PRH60" s="974"/>
      <c r="PRI60" s="974"/>
      <c r="PRJ60" s="974"/>
      <c r="PRK60" s="974"/>
      <c r="PRL60" s="974"/>
      <c r="PRM60" s="974"/>
      <c r="PRN60" s="974"/>
      <c r="PRO60" s="974"/>
      <c r="PRP60" s="974"/>
      <c r="PRQ60" s="974"/>
      <c r="PRR60" s="974"/>
      <c r="PRS60" s="974"/>
      <c r="PRT60" s="974"/>
      <c r="PRU60" s="974"/>
      <c r="PRV60" s="974"/>
      <c r="PRW60" s="974"/>
      <c r="PRX60" s="974"/>
      <c r="PRY60" s="974"/>
      <c r="PRZ60" s="974"/>
      <c r="PSA60" s="974"/>
      <c r="PSB60" s="974"/>
      <c r="PSC60" s="974"/>
      <c r="PSD60" s="974"/>
      <c r="PSE60" s="974"/>
      <c r="PSF60" s="974"/>
      <c r="PSG60" s="974"/>
      <c r="PSH60" s="974"/>
      <c r="PSI60" s="974"/>
      <c r="PSJ60" s="974"/>
      <c r="PSK60" s="974"/>
      <c r="PSL60" s="974"/>
      <c r="PSM60" s="974"/>
      <c r="PSN60" s="974"/>
      <c r="PSO60" s="974"/>
      <c r="PSP60" s="974"/>
      <c r="PSQ60" s="974"/>
      <c r="PSR60" s="974"/>
      <c r="PSS60" s="974"/>
      <c r="PST60" s="974"/>
      <c r="PSU60" s="974"/>
      <c r="PSV60" s="974"/>
      <c r="PSW60" s="974"/>
      <c r="PSX60" s="974"/>
      <c r="PSY60" s="974"/>
      <c r="PSZ60" s="974"/>
      <c r="PTA60" s="974"/>
      <c r="PTB60" s="974"/>
      <c r="PTC60" s="974"/>
      <c r="PTD60" s="974"/>
      <c r="PTE60" s="974"/>
      <c r="PTF60" s="974"/>
      <c r="PTG60" s="974"/>
      <c r="PTH60" s="974"/>
      <c r="PTI60" s="974"/>
      <c r="PTJ60" s="974"/>
      <c r="PTK60" s="974"/>
      <c r="PTL60" s="974"/>
      <c r="PTM60" s="974"/>
      <c r="PTN60" s="974"/>
      <c r="PTO60" s="974"/>
      <c r="PTP60" s="974"/>
      <c r="PTQ60" s="974"/>
      <c r="PTR60" s="974"/>
      <c r="PTS60" s="974"/>
      <c r="PTT60" s="974"/>
      <c r="PTU60" s="974"/>
      <c r="PTV60" s="974"/>
      <c r="PTW60" s="974"/>
      <c r="PTX60" s="974"/>
      <c r="PTY60" s="974"/>
      <c r="PTZ60" s="974"/>
      <c r="PUA60" s="974"/>
      <c r="PUB60" s="974"/>
      <c r="PUC60" s="974"/>
      <c r="PUD60" s="974"/>
      <c r="PUE60" s="974"/>
      <c r="PUF60" s="974"/>
      <c r="PUG60" s="974"/>
      <c r="PUH60" s="974"/>
      <c r="PUI60" s="974"/>
      <c r="PUJ60" s="974"/>
      <c r="PUK60" s="974"/>
      <c r="PUL60" s="974"/>
      <c r="PUM60" s="974"/>
      <c r="PUN60" s="974"/>
      <c r="PUO60" s="974"/>
      <c r="PUP60" s="974"/>
      <c r="PUQ60" s="974"/>
      <c r="PUR60" s="974"/>
      <c r="PUS60" s="974"/>
      <c r="PUT60" s="974"/>
      <c r="PUU60" s="974"/>
      <c r="PUV60" s="974"/>
      <c r="PUW60" s="974"/>
      <c r="PUX60" s="974"/>
      <c r="PUY60" s="974"/>
      <c r="PUZ60" s="974"/>
      <c r="PVA60" s="974"/>
      <c r="PVB60" s="974"/>
      <c r="PVC60" s="974"/>
      <c r="PVD60" s="974"/>
      <c r="PVE60" s="974"/>
      <c r="PVF60" s="974"/>
      <c r="PVG60" s="974"/>
      <c r="PVH60" s="974"/>
      <c r="PVI60" s="974"/>
      <c r="PVJ60" s="974"/>
      <c r="PVK60" s="974"/>
      <c r="PVL60" s="974"/>
      <c r="PVM60" s="974"/>
      <c r="PVN60" s="974"/>
      <c r="PVO60" s="974"/>
      <c r="PVP60" s="974"/>
      <c r="PVQ60" s="974"/>
      <c r="PVR60" s="974"/>
      <c r="PVS60" s="974"/>
      <c r="PVT60" s="974"/>
      <c r="PVU60" s="974"/>
      <c r="PVV60" s="974"/>
      <c r="PVW60" s="974"/>
      <c r="PVX60" s="974"/>
      <c r="PVY60" s="974"/>
      <c r="PVZ60" s="974"/>
      <c r="PWA60" s="974"/>
      <c r="PWB60" s="974"/>
      <c r="PWC60" s="974"/>
      <c r="PWD60" s="974"/>
      <c r="PWE60" s="974"/>
      <c r="PWF60" s="974"/>
      <c r="PWG60" s="974"/>
      <c r="PWH60" s="974"/>
      <c r="PWI60" s="974"/>
      <c r="PWJ60" s="974"/>
      <c r="PWK60" s="974"/>
      <c r="PWL60" s="974"/>
      <c r="PWM60" s="974"/>
      <c r="PWN60" s="974"/>
      <c r="PWO60" s="974"/>
      <c r="PWP60" s="974"/>
      <c r="PWQ60" s="974"/>
      <c r="PWR60" s="974"/>
      <c r="PWS60" s="974"/>
      <c r="PWT60" s="974"/>
      <c r="PWU60" s="974"/>
      <c r="PWV60" s="974"/>
      <c r="PWW60" s="974"/>
      <c r="PWX60" s="974"/>
      <c r="PWY60" s="974"/>
      <c r="PWZ60" s="974"/>
      <c r="PXA60" s="974"/>
      <c r="PXB60" s="974"/>
      <c r="PXC60" s="974"/>
      <c r="PXD60" s="974"/>
      <c r="PXE60" s="974"/>
      <c r="PXF60" s="974"/>
      <c r="PXG60" s="974"/>
      <c r="PXH60" s="974"/>
      <c r="PXI60" s="974"/>
      <c r="PXJ60" s="974"/>
      <c r="PXK60" s="974"/>
      <c r="PXL60" s="974"/>
      <c r="PXM60" s="974"/>
      <c r="PXN60" s="974"/>
      <c r="PXO60" s="974"/>
      <c r="PXP60" s="974"/>
      <c r="PXQ60" s="974"/>
      <c r="PXR60" s="974"/>
      <c r="PXS60" s="974"/>
      <c r="PXT60" s="974"/>
      <c r="PXU60" s="974"/>
      <c r="PXV60" s="974"/>
      <c r="PXW60" s="974"/>
      <c r="PXX60" s="974"/>
      <c r="PXY60" s="974"/>
      <c r="PXZ60" s="974"/>
      <c r="PYA60" s="974"/>
      <c r="PYB60" s="974"/>
      <c r="PYC60" s="974"/>
      <c r="PYD60" s="974"/>
      <c r="PYE60" s="974"/>
      <c r="PYF60" s="974"/>
      <c r="PYG60" s="974"/>
      <c r="PYH60" s="974"/>
      <c r="PYI60" s="974"/>
      <c r="PYJ60" s="974"/>
      <c r="PYK60" s="974"/>
      <c r="PYL60" s="974"/>
      <c r="PYM60" s="974"/>
      <c r="PYN60" s="974"/>
      <c r="PYO60" s="974"/>
      <c r="PYP60" s="974"/>
      <c r="PYQ60" s="974"/>
      <c r="PYR60" s="974"/>
      <c r="PYS60" s="974"/>
      <c r="PYT60" s="974"/>
      <c r="PYU60" s="974"/>
      <c r="PYV60" s="974"/>
      <c r="PYW60" s="974"/>
      <c r="PYX60" s="974"/>
      <c r="PYY60" s="974"/>
      <c r="PYZ60" s="974"/>
      <c r="PZA60" s="974"/>
      <c r="PZB60" s="974"/>
      <c r="PZC60" s="974"/>
      <c r="PZD60" s="974"/>
      <c r="PZE60" s="974"/>
      <c r="PZF60" s="974"/>
      <c r="PZG60" s="974"/>
      <c r="PZH60" s="974"/>
      <c r="PZI60" s="974"/>
      <c r="PZJ60" s="974"/>
      <c r="PZK60" s="974"/>
      <c r="PZL60" s="974"/>
      <c r="PZM60" s="974"/>
      <c r="PZN60" s="974"/>
      <c r="PZO60" s="974"/>
      <c r="PZP60" s="974"/>
      <c r="PZQ60" s="974"/>
      <c r="PZR60" s="974"/>
      <c r="PZS60" s="974"/>
      <c r="PZT60" s="974"/>
      <c r="PZU60" s="974"/>
      <c r="PZV60" s="974"/>
      <c r="PZW60" s="974"/>
      <c r="PZX60" s="974"/>
      <c r="PZY60" s="974"/>
      <c r="PZZ60" s="974"/>
      <c r="QAA60" s="974"/>
      <c r="QAB60" s="974"/>
      <c r="QAC60" s="974"/>
      <c r="QAD60" s="974"/>
      <c r="QAE60" s="974"/>
      <c r="QAF60" s="974"/>
      <c r="QAG60" s="974"/>
      <c r="QAH60" s="974"/>
      <c r="QAI60" s="974"/>
      <c r="QAJ60" s="974"/>
      <c r="QAK60" s="974"/>
      <c r="QAL60" s="974"/>
      <c r="QAM60" s="974"/>
      <c r="QAN60" s="974"/>
      <c r="QAO60" s="974"/>
      <c r="QAP60" s="974"/>
      <c r="QAQ60" s="974"/>
      <c r="QAR60" s="974"/>
      <c r="QAS60" s="974"/>
      <c r="QAT60" s="974"/>
      <c r="QAU60" s="974"/>
      <c r="QAV60" s="974"/>
      <c r="QAW60" s="974"/>
      <c r="QAX60" s="974"/>
      <c r="QAY60" s="974"/>
      <c r="QAZ60" s="974"/>
      <c r="QBA60" s="974"/>
      <c r="QBB60" s="974"/>
      <c r="QBC60" s="974"/>
      <c r="QBD60" s="974"/>
      <c r="QBE60" s="974"/>
      <c r="QBF60" s="974"/>
      <c r="QBG60" s="974"/>
      <c r="QBH60" s="974"/>
      <c r="QBI60" s="974"/>
      <c r="QBJ60" s="974"/>
      <c r="QBK60" s="974"/>
      <c r="QBL60" s="974"/>
      <c r="QBM60" s="974"/>
      <c r="QBN60" s="974"/>
      <c r="QBO60" s="974"/>
      <c r="QBP60" s="974"/>
      <c r="QBQ60" s="974"/>
      <c r="QBR60" s="974"/>
      <c r="QBS60" s="974"/>
      <c r="QBT60" s="974"/>
      <c r="QBU60" s="974"/>
      <c r="QBV60" s="974"/>
      <c r="QBW60" s="974"/>
      <c r="QBX60" s="974"/>
      <c r="QBY60" s="974"/>
      <c r="QBZ60" s="974"/>
      <c r="QCA60" s="974"/>
      <c r="QCB60" s="974"/>
      <c r="QCC60" s="974"/>
      <c r="QCD60" s="974"/>
      <c r="QCE60" s="974"/>
      <c r="QCF60" s="974"/>
      <c r="QCG60" s="974"/>
      <c r="QCH60" s="974"/>
      <c r="QCI60" s="974"/>
      <c r="QCJ60" s="974"/>
      <c r="QCK60" s="974"/>
      <c r="QCL60" s="974"/>
      <c r="QCM60" s="974"/>
      <c r="QCN60" s="974"/>
      <c r="QCO60" s="974"/>
      <c r="QCP60" s="974"/>
      <c r="QCQ60" s="974"/>
      <c r="QCR60" s="974"/>
      <c r="QCS60" s="974"/>
      <c r="QCT60" s="974"/>
      <c r="QCU60" s="974"/>
      <c r="QCV60" s="974"/>
      <c r="QCW60" s="974"/>
      <c r="QCX60" s="974"/>
      <c r="QCY60" s="974"/>
      <c r="QCZ60" s="974"/>
      <c r="QDA60" s="974"/>
      <c r="QDB60" s="974"/>
      <c r="QDC60" s="974"/>
      <c r="QDD60" s="974"/>
      <c r="QDE60" s="974"/>
      <c r="QDF60" s="974"/>
      <c r="QDG60" s="974"/>
      <c r="QDH60" s="974"/>
      <c r="QDI60" s="974"/>
      <c r="QDJ60" s="974"/>
      <c r="QDK60" s="974"/>
      <c r="QDL60" s="974"/>
      <c r="QDM60" s="974"/>
      <c r="QDN60" s="974"/>
      <c r="QDO60" s="974"/>
      <c r="QDP60" s="974"/>
      <c r="QDQ60" s="974"/>
      <c r="QDR60" s="974"/>
      <c r="QDS60" s="974"/>
      <c r="QDT60" s="974"/>
      <c r="QDU60" s="974"/>
      <c r="QDV60" s="974"/>
      <c r="QDW60" s="974"/>
      <c r="QDX60" s="974"/>
      <c r="QDY60" s="974"/>
      <c r="QDZ60" s="974"/>
      <c r="QEA60" s="974"/>
      <c r="QEB60" s="974"/>
      <c r="QEC60" s="974"/>
      <c r="QED60" s="974"/>
      <c r="QEE60" s="974"/>
      <c r="QEF60" s="974"/>
      <c r="QEG60" s="974"/>
      <c r="QEH60" s="974"/>
      <c r="QEI60" s="974"/>
      <c r="QEJ60" s="974"/>
      <c r="QEK60" s="974"/>
      <c r="QEL60" s="974"/>
      <c r="QEM60" s="974"/>
      <c r="QEN60" s="974"/>
      <c r="QEO60" s="974"/>
      <c r="QEP60" s="974"/>
      <c r="QEQ60" s="974"/>
      <c r="QER60" s="974"/>
      <c r="QES60" s="974"/>
      <c r="QET60" s="974"/>
      <c r="QEU60" s="974"/>
      <c r="QEV60" s="974"/>
      <c r="QEW60" s="974"/>
      <c r="QEX60" s="974"/>
      <c r="QEY60" s="974"/>
      <c r="QEZ60" s="974"/>
      <c r="QFA60" s="974"/>
      <c r="QFB60" s="974"/>
      <c r="QFC60" s="974"/>
      <c r="QFD60" s="974"/>
      <c r="QFE60" s="974"/>
      <c r="QFF60" s="974"/>
      <c r="QFG60" s="974"/>
      <c r="QFH60" s="974"/>
      <c r="QFI60" s="974"/>
      <c r="QFJ60" s="974"/>
      <c r="QFK60" s="974"/>
      <c r="QFL60" s="974"/>
      <c r="QFM60" s="974"/>
      <c r="QFN60" s="974"/>
      <c r="QFO60" s="974"/>
      <c r="QFP60" s="974"/>
      <c r="QFQ60" s="974"/>
      <c r="QFR60" s="974"/>
      <c r="QFS60" s="974"/>
      <c r="QFT60" s="974"/>
      <c r="QFU60" s="974"/>
      <c r="QFV60" s="974"/>
      <c r="QFW60" s="974"/>
      <c r="QFX60" s="974"/>
      <c r="QFY60" s="974"/>
      <c r="QFZ60" s="974"/>
      <c r="QGA60" s="974"/>
      <c r="QGB60" s="974"/>
      <c r="QGC60" s="974"/>
      <c r="QGD60" s="974"/>
      <c r="QGE60" s="974"/>
      <c r="QGF60" s="974"/>
      <c r="QGG60" s="974"/>
      <c r="QGH60" s="974"/>
      <c r="QGI60" s="974"/>
      <c r="QGJ60" s="974"/>
      <c r="QGK60" s="974"/>
      <c r="QGL60" s="974"/>
      <c r="QGM60" s="974"/>
      <c r="QGN60" s="974"/>
      <c r="QGO60" s="974"/>
      <c r="QGP60" s="974"/>
      <c r="QGQ60" s="974"/>
      <c r="QGR60" s="974"/>
      <c r="QGS60" s="974"/>
      <c r="QGT60" s="974"/>
      <c r="QGU60" s="974"/>
      <c r="QGV60" s="974"/>
      <c r="QGW60" s="974"/>
      <c r="QGX60" s="974"/>
      <c r="QGY60" s="974"/>
      <c r="QGZ60" s="974"/>
      <c r="QHA60" s="974"/>
      <c r="QHB60" s="974"/>
      <c r="QHC60" s="974"/>
      <c r="QHD60" s="974"/>
      <c r="QHE60" s="974"/>
      <c r="QHF60" s="974"/>
      <c r="QHG60" s="974"/>
      <c r="QHH60" s="974"/>
      <c r="QHI60" s="974"/>
      <c r="QHJ60" s="974"/>
      <c r="QHK60" s="974"/>
      <c r="QHL60" s="974"/>
      <c r="QHM60" s="974"/>
      <c r="QHN60" s="974"/>
      <c r="QHO60" s="974"/>
      <c r="QHP60" s="974"/>
      <c r="QHQ60" s="974"/>
      <c r="QHR60" s="974"/>
      <c r="QHS60" s="974"/>
      <c r="QHT60" s="974"/>
      <c r="QHU60" s="974"/>
      <c r="QHV60" s="974"/>
      <c r="QHW60" s="974"/>
      <c r="QHX60" s="974"/>
      <c r="QHY60" s="974"/>
      <c r="QHZ60" s="974"/>
      <c r="QIA60" s="974"/>
      <c r="QIB60" s="974"/>
      <c r="QIC60" s="974"/>
      <c r="QID60" s="974"/>
      <c r="QIE60" s="974"/>
      <c r="QIF60" s="974"/>
      <c r="QIG60" s="974"/>
      <c r="QIH60" s="974"/>
      <c r="QII60" s="974"/>
      <c r="QIJ60" s="974"/>
      <c r="QIK60" s="974"/>
      <c r="QIL60" s="974"/>
      <c r="QIM60" s="974"/>
      <c r="QIN60" s="974"/>
      <c r="QIO60" s="974"/>
      <c r="QIP60" s="974"/>
      <c r="QIQ60" s="974"/>
      <c r="QIR60" s="974"/>
      <c r="QIS60" s="974"/>
      <c r="QIT60" s="974"/>
      <c r="QIU60" s="974"/>
      <c r="QIV60" s="974"/>
      <c r="QIW60" s="974"/>
      <c r="QIX60" s="974"/>
      <c r="QIY60" s="974"/>
      <c r="QIZ60" s="974"/>
      <c r="QJA60" s="974"/>
      <c r="QJB60" s="974"/>
      <c r="QJC60" s="974"/>
      <c r="QJD60" s="974"/>
      <c r="QJE60" s="974"/>
      <c r="QJF60" s="974"/>
      <c r="QJG60" s="974"/>
      <c r="QJH60" s="974"/>
      <c r="QJI60" s="974"/>
      <c r="QJJ60" s="974"/>
      <c r="QJK60" s="974"/>
      <c r="QJL60" s="974"/>
      <c r="QJM60" s="974"/>
      <c r="QJN60" s="974"/>
      <c r="QJO60" s="974"/>
      <c r="QJP60" s="974"/>
      <c r="QJQ60" s="974"/>
      <c r="QJR60" s="974"/>
      <c r="QJS60" s="974"/>
      <c r="QJT60" s="974"/>
      <c r="QJU60" s="974"/>
      <c r="QJV60" s="974"/>
      <c r="QJW60" s="974"/>
      <c r="QJX60" s="974"/>
      <c r="QJY60" s="974"/>
      <c r="QJZ60" s="974"/>
      <c r="QKA60" s="974"/>
      <c r="QKB60" s="974"/>
      <c r="QKC60" s="974"/>
      <c r="QKD60" s="974"/>
      <c r="QKE60" s="974"/>
      <c r="QKF60" s="974"/>
      <c r="QKG60" s="974"/>
      <c r="QKH60" s="974"/>
      <c r="QKI60" s="974"/>
      <c r="QKJ60" s="974"/>
      <c r="QKK60" s="974"/>
      <c r="QKL60" s="974"/>
      <c r="QKM60" s="974"/>
      <c r="QKN60" s="974"/>
      <c r="QKO60" s="974"/>
      <c r="QKP60" s="974"/>
      <c r="QKQ60" s="974"/>
      <c r="QKR60" s="974"/>
      <c r="QKS60" s="974"/>
      <c r="QKT60" s="974"/>
      <c r="QKU60" s="974"/>
      <c r="QKV60" s="974"/>
      <c r="QKW60" s="974"/>
      <c r="QKX60" s="974"/>
      <c r="QKY60" s="974"/>
      <c r="QKZ60" s="974"/>
      <c r="QLA60" s="974"/>
      <c r="QLB60" s="974"/>
      <c r="QLC60" s="974"/>
      <c r="QLD60" s="974"/>
      <c r="QLE60" s="974"/>
      <c r="QLF60" s="974"/>
      <c r="QLG60" s="974"/>
      <c r="QLH60" s="974"/>
      <c r="QLI60" s="974"/>
      <c r="QLJ60" s="974"/>
      <c r="QLK60" s="974"/>
      <c r="QLL60" s="974"/>
      <c r="QLM60" s="974"/>
      <c r="QLN60" s="974"/>
      <c r="QLO60" s="974"/>
      <c r="QLP60" s="974"/>
      <c r="QLQ60" s="974"/>
      <c r="QLR60" s="974"/>
      <c r="QLS60" s="974"/>
      <c r="QLT60" s="974"/>
      <c r="QLU60" s="974"/>
      <c r="QLV60" s="974"/>
      <c r="QLW60" s="974"/>
      <c r="QLX60" s="974"/>
      <c r="QLY60" s="974"/>
      <c r="QLZ60" s="974"/>
      <c r="QMA60" s="974"/>
      <c r="QMB60" s="974"/>
      <c r="QMC60" s="974"/>
      <c r="QMD60" s="974"/>
      <c r="QME60" s="974"/>
      <c r="QMF60" s="974"/>
      <c r="QMG60" s="974"/>
      <c r="QMH60" s="974"/>
      <c r="QMI60" s="974"/>
      <c r="QMJ60" s="974"/>
      <c r="QMK60" s="974"/>
      <c r="QML60" s="974"/>
      <c r="QMM60" s="974"/>
      <c r="QMN60" s="974"/>
      <c r="QMO60" s="974"/>
      <c r="QMP60" s="974"/>
      <c r="QMQ60" s="974"/>
      <c r="QMR60" s="974"/>
      <c r="QMS60" s="974"/>
      <c r="QMT60" s="974"/>
      <c r="QMU60" s="974"/>
      <c r="QMV60" s="974"/>
      <c r="QMW60" s="974"/>
      <c r="QMX60" s="974"/>
      <c r="QMY60" s="974"/>
      <c r="QMZ60" s="974"/>
      <c r="QNA60" s="974"/>
      <c r="QNB60" s="974"/>
      <c r="QNC60" s="974"/>
      <c r="QND60" s="974"/>
      <c r="QNE60" s="974"/>
      <c r="QNF60" s="974"/>
      <c r="QNG60" s="974"/>
      <c r="QNH60" s="974"/>
      <c r="QNI60" s="974"/>
      <c r="QNJ60" s="974"/>
      <c r="QNK60" s="974"/>
      <c r="QNL60" s="974"/>
      <c r="QNM60" s="974"/>
      <c r="QNN60" s="974"/>
      <c r="QNO60" s="974"/>
      <c r="QNP60" s="974"/>
      <c r="QNQ60" s="974"/>
      <c r="QNR60" s="974"/>
      <c r="QNS60" s="974"/>
      <c r="QNT60" s="974"/>
      <c r="QNU60" s="974"/>
      <c r="QNV60" s="974"/>
      <c r="QNW60" s="974"/>
      <c r="QNX60" s="974"/>
      <c r="QNY60" s="974"/>
      <c r="QNZ60" s="974"/>
      <c r="QOA60" s="974"/>
      <c r="QOB60" s="974"/>
      <c r="QOC60" s="974"/>
      <c r="QOD60" s="974"/>
      <c r="QOE60" s="974"/>
      <c r="QOF60" s="974"/>
      <c r="QOG60" s="974"/>
      <c r="QOH60" s="974"/>
      <c r="QOI60" s="974"/>
      <c r="QOJ60" s="974"/>
      <c r="QOK60" s="974"/>
      <c r="QOL60" s="974"/>
      <c r="QOM60" s="974"/>
      <c r="QON60" s="974"/>
      <c r="QOO60" s="974"/>
      <c r="QOP60" s="974"/>
      <c r="QOQ60" s="974"/>
      <c r="QOR60" s="974"/>
      <c r="QOS60" s="974"/>
      <c r="QOT60" s="974"/>
      <c r="QOU60" s="974"/>
      <c r="QOV60" s="974"/>
      <c r="QOW60" s="974"/>
      <c r="QOX60" s="974"/>
      <c r="QOY60" s="974"/>
      <c r="QOZ60" s="974"/>
      <c r="QPA60" s="974"/>
      <c r="QPB60" s="974"/>
      <c r="QPC60" s="974"/>
      <c r="QPD60" s="974"/>
      <c r="QPE60" s="974"/>
      <c r="QPF60" s="974"/>
      <c r="QPG60" s="974"/>
      <c r="QPH60" s="974"/>
      <c r="QPI60" s="974"/>
      <c r="QPJ60" s="974"/>
      <c r="QPK60" s="974"/>
      <c r="QPL60" s="974"/>
      <c r="QPM60" s="974"/>
      <c r="QPN60" s="974"/>
      <c r="QPO60" s="974"/>
      <c r="QPP60" s="974"/>
      <c r="QPQ60" s="974"/>
      <c r="QPR60" s="974"/>
      <c r="QPS60" s="974"/>
      <c r="QPT60" s="974"/>
      <c r="QPU60" s="974"/>
      <c r="QPV60" s="974"/>
      <c r="QPW60" s="974"/>
      <c r="QPX60" s="974"/>
      <c r="QPY60" s="974"/>
      <c r="QPZ60" s="974"/>
      <c r="QQA60" s="974"/>
      <c r="QQB60" s="974"/>
      <c r="QQC60" s="974"/>
      <c r="QQD60" s="974"/>
      <c r="QQE60" s="974"/>
      <c r="QQF60" s="974"/>
      <c r="QQG60" s="974"/>
      <c r="QQH60" s="974"/>
      <c r="QQI60" s="974"/>
      <c r="QQJ60" s="974"/>
      <c r="QQK60" s="974"/>
      <c r="QQL60" s="974"/>
      <c r="QQM60" s="974"/>
      <c r="QQN60" s="974"/>
      <c r="QQO60" s="974"/>
      <c r="QQP60" s="974"/>
      <c r="QQQ60" s="974"/>
      <c r="QQR60" s="974"/>
      <c r="QQS60" s="974"/>
      <c r="QQT60" s="974"/>
      <c r="QQU60" s="974"/>
      <c r="QQV60" s="974"/>
      <c r="QQW60" s="974"/>
      <c r="QQX60" s="974"/>
      <c r="QQY60" s="974"/>
      <c r="QQZ60" s="974"/>
      <c r="QRA60" s="974"/>
      <c r="QRB60" s="974"/>
      <c r="QRC60" s="974"/>
      <c r="QRD60" s="974"/>
      <c r="QRE60" s="974"/>
      <c r="QRF60" s="974"/>
      <c r="QRG60" s="974"/>
      <c r="QRH60" s="974"/>
      <c r="QRI60" s="974"/>
      <c r="QRJ60" s="974"/>
      <c r="QRK60" s="974"/>
      <c r="QRL60" s="974"/>
      <c r="QRM60" s="974"/>
      <c r="QRN60" s="974"/>
      <c r="QRO60" s="974"/>
      <c r="QRP60" s="974"/>
      <c r="QRQ60" s="974"/>
      <c r="QRR60" s="974"/>
      <c r="QRS60" s="974"/>
      <c r="QRT60" s="974"/>
      <c r="QRU60" s="974"/>
      <c r="QRV60" s="974"/>
      <c r="QRW60" s="974"/>
      <c r="QRX60" s="974"/>
      <c r="QRY60" s="974"/>
      <c r="QRZ60" s="974"/>
      <c r="QSA60" s="974"/>
      <c r="QSB60" s="974"/>
      <c r="QSC60" s="974"/>
      <c r="QSD60" s="974"/>
      <c r="QSE60" s="974"/>
      <c r="QSF60" s="974"/>
      <c r="QSG60" s="974"/>
      <c r="QSH60" s="974"/>
      <c r="QSI60" s="974"/>
      <c r="QSJ60" s="974"/>
      <c r="QSK60" s="974"/>
      <c r="QSL60" s="974"/>
      <c r="QSM60" s="974"/>
      <c r="QSN60" s="974"/>
      <c r="QSO60" s="974"/>
      <c r="QSP60" s="974"/>
      <c r="QSQ60" s="974"/>
      <c r="QSR60" s="974"/>
      <c r="QSS60" s="974"/>
      <c r="QST60" s="974"/>
      <c r="QSU60" s="974"/>
      <c r="QSV60" s="974"/>
      <c r="QSW60" s="974"/>
      <c r="QSX60" s="974"/>
      <c r="QSY60" s="974"/>
      <c r="QSZ60" s="974"/>
      <c r="QTA60" s="974"/>
      <c r="QTB60" s="974"/>
      <c r="QTC60" s="974"/>
      <c r="QTD60" s="974"/>
      <c r="QTE60" s="974"/>
      <c r="QTF60" s="974"/>
      <c r="QTG60" s="974"/>
      <c r="QTH60" s="974"/>
      <c r="QTI60" s="974"/>
      <c r="QTJ60" s="974"/>
      <c r="QTK60" s="974"/>
      <c r="QTL60" s="974"/>
      <c r="QTM60" s="974"/>
      <c r="QTN60" s="974"/>
      <c r="QTO60" s="974"/>
      <c r="QTP60" s="974"/>
      <c r="QTQ60" s="974"/>
      <c r="QTR60" s="974"/>
      <c r="QTS60" s="974"/>
      <c r="QTT60" s="974"/>
      <c r="QTU60" s="974"/>
      <c r="QTV60" s="974"/>
      <c r="QTW60" s="974"/>
      <c r="QTX60" s="974"/>
      <c r="QTY60" s="974"/>
      <c r="QTZ60" s="974"/>
      <c r="QUA60" s="974"/>
      <c r="QUB60" s="974"/>
      <c r="QUC60" s="974"/>
      <c r="QUD60" s="974"/>
      <c r="QUE60" s="974"/>
      <c r="QUF60" s="974"/>
      <c r="QUG60" s="974"/>
      <c r="QUH60" s="974"/>
      <c r="QUI60" s="974"/>
      <c r="QUJ60" s="974"/>
      <c r="QUK60" s="974"/>
      <c r="QUL60" s="974"/>
      <c r="QUM60" s="974"/>
      <c r="QUN60" s="974"/>
      <c r="QUO60" s="974"/>
      <c r="QUP60" s="974"/>
      <c r="QUQ60" s="974"/>
      <c r="QUR60" s="974"/>
      <c r="QUS60" s="974"/>
      <c r="QUT60" s="974"/>
      <c r="QUU60" s="974"/>
      <c r="QUV60" s="974"/>
      <c r="QUW60" s="974"/>
      <c r="QUX60" s="974"/>
      <c r="QUY60" s="974"/>
      <c r="QUZ60" s="974"/>
      <c r="QVA60" s="974"/>
      <c r="QVB60" s="974"/>
      <c r="QVC60" s="974"/>
      <c r="QVD60" s="974"/>
      <c r="QVE60" s="974"/>
      <c r="QVF60" s="974"/>
      <c r="QVG60" s="974"/>
      <c r="QVH60" s="974"/>
      <c r="QVI60" s="974"/>
      <c r="QVJ60" s="974"/>
      <c r="QVK60" s="974"/>
      <c r="QVL60" s="974"/>
      <c r="QVM60" s="974"/>
      <c r="QVN60" s="974"/>
      <c r="QVO60" s="974"/>
      <c r="QVP60" s="974"/>
      <c r="QVQ60" s="974"/>
      <c r="QVR60" s="974"/>
      <c r="QVS60" s="974"/>
      <c r="QVT60" s="974"/>
      <c r="QVU60" s="974"/>
      <c r="QVV60" s="974"/>
      <c r="QVW60" s="974"/>
      <c r="QVX60" s="974"/>
      <c r="QVY60" s="974"/>
      <c r="QVZ60" s="974"/>
      <c r="QWA60" s="974"/>
      <c r="QWB60" s="974"/>
      <c r="QWC60" s="974"/>
      <c r="QWD60" s="974"/>
      <c r="QWE60" s="974"/>
      <c r="QWF60" s="974"/>
      <c r="QWG60" s="974"/>
      <c r="QWH60" s="974"/>
      <c r="QWI60" s="974"/>
      <c r="QWJ60" s="974"/>
      <c r="QWK60" s="974"/>
      <c r="QWL60" s="974"/>
      <c r="QWM60" s="974"/>
      <c r="QWN60" s="974"/>
      <c r="QWO60" s="974"/>
      <c r="QWP60" s="974"/>
      <c r="QWQ60" s="974"/>
      <c r="QWR60" s="974"/>
      <c r="QWS60" s="974"/>
      <c r="QWT60" s="974"/>
      <c r="QWU60" s="974"/>
      <c r="QWV60" s="974"/>
      <c r="QWW60" s="974"/>
      <c r="QWX60" s="974"/>
      <c r="QWY60" s="974"/>
      <c r="QWZ60" s="974"/>
      <c r="QXA60" s="974"/>
      <c r="QXB60" s="974"/>
      <c r="QXC60" s="974"/>
      <c r="QXD60" s="974"/>
      <c r="QXE60" s="974"/>
      <c r="QXF60" s="974"/>
      <c r="QXG60" s="974"/>
      <c r="QXH60" s="974"/>
      <c r="QXI60" s="974"/>
      <c r="QXJ60" s="974"/>
      <c r="QXK60" s="974"/>
      <c r="QXL60" s="974"/>
      <c r="QXM60" s="974"/>
      <c r="QXN60" s="974"/>
      <c r="QXO60" s="974"/>
      <c r="QXP60" s="974"/>
      <c r="QXQ60" s="974"/>
      <c r="QXR60" s="974"/>
      <c r="QXS60" s="974"/>
      <c r="QXT60" s="974"/>
      <c r="QXU60" s="974"/>
      <c r="QXV60" s="974"/>
      <c r="QXW60" s="974"/>
      <c r="QXX60" s="974"/>
      <c r="QXY60" s="974"/>
      <c r="QXZ60" s="974"/>
      <c r="QYA60" s="974"/>
      <c r="QYB60" s="974"/>
      <c r="QYC60" s="974"/>
      <c r="QYD60" s="974"/>
      <c r="QYE60" s="974"/>
      <c r="QYF60" s="974"/>
      <c r="QYG60" s="974"/>
      <c r="QYH60" s="974"/>
      <c r="QYI60" s="974"/>
      <c r="QYJ60" s="974"/>
      <c r="QYK60" s="974"/>
      <c r="QYL60" s="974"/>
      <c r="QYM60" s="974"/>
      <c r="QYN60" s="974"/>
      <c r="QYO60" s="974"/>
      <c r="QYP60" s="974"/>
      <c r="QYQ60" s="974"/>
      <c r="QYR60" s="974"/>
      <c r="QYS60" s="974"/>
      <c r="QYT60" s="974"/>
      <c r="QYU60" s="974"/>
      <c r="QYV60" s="974"/>
      <c r="QYW60" s="974"/>
      <c r="QYX60" s="974"/>
      <c r="QYY60" s="974"/>
      <c r="QYZ60" s="974"/>
      <c r="QZA60" s="974"/>
      <c r="QZB60" s="974"/>
      <c r="QZC60" s="974"/>
      <c r="QZD60" s="974"/>
      <c r="QZE60" s="974"/>
      <c r="QZF60" s="974"/>
      <c r="QZG60" s="974"/>
      <c r="QZH60" s="974"/>
      <c r="QZI60" s="974"/>
      <c r="QZJ60" s="974"/>
      <c r="QZK60" s="974"/>
      <c r="QZL60" s="974"/>
      <c r="QZM60" s="974"/>
      <c r="QZN60" s="974"/>
      <c r="QZO60" s="974"/>
      <c r="QZP60" s="974"/>
      <c r="QZQ60" s="974"/>
      <c r="QZR60" s="974"/>
      <c r="QZS60" s="974"/>
      <c r="QZT60" s="974"/>
      <c r="QZU60" s="974"/>
      <c r="QZV60" s="974"/>
      <c r="QZW60" s="974"/>
      <c r="QZX60" s="974"/>
      <c r="QZY60" s="974"/>
      <c r="QZZ60" s="974"/>
      <c r="RAA60" s="974"/>
      <c r="RAB60" s="974"/>
      <c r="RAC60" s="974"/>
      <c r="RAD60" s="974"/>
      <c r="RAE60" s="974"/>
      <c r="RAF60" s="974"/>
      <c r="RAG60" s="974"/>
      <c r="RAH60" s="974"/>
      <c r="RAI60" s="974"/>
      <c r="RAJ60" s="974"/>
      <c r="RAK60" s="974"/>
      <c r="RAL60" s="974"/>
      <c r="RAM60" s="974"/>
      <c r="RAN60" s="974"/>
      <c r="RAO60" s="974"/>
      <c r="RAP60" s="974"/>
      <c r="RAQ60" s="974"/>
      <c r="RAR60" s="974"/>
      <c r="RAS60" s="974"/>
      <c r="RAT60" s="974"/>
      <c r="RAU60" s="974"/>
      <c r="RAV60" s="974"/>
      <c r="RAW60" s="974"/>
      <c r="RAX60" s="974"/>
      <c r="RAY60" s="974"/>
      <c r="RAZ60" s="974"/>
      <c r="RBA60" s="974"/>
      <c r="RBB60" s="974"/>
      <c r="RBC60" s="974"/>
      <c r="RBD60" s="974"/>
      <c r="RBE60" s="974"/>
      <c r="RBF60" s="974"/>
      <c r="RBG60" s="974"/>
      <c r="RBH60" s="974"/>
      <c r="RBI60" s="974"/>
      <c r="RBJ60" s="974"/>
      <c r="RBK60" s="974"/>
      <c r="RBL60" s="974"/>
      <c r="RBM60" s="974"/>
      <c r="RBN60" s="974"/>
      <c r="RBO60" s="974"/>
      <c r="RBP60" s="974"/>
      <c r="RBQ60" s="974"/>
      <c r="RBR60" s="974"/>
      <c r="RBS60" s="974"/>
      <c r="RBT60" s="974"/>
      <c r="RBU60" s="974"/>
      <c r="RBV60" s="974"/>
      <c r="RBW60" s="974"/>
      <c r="RBX60" s="974"/>
      <c r="RBY60" s="974"/>
      <c r="RBZ60" s="974"/>
      <c r="RCA60" s="974"/>
      <c r="RCB60" s="974"/>
      <c r="RCC60" s="974"/>
      <c r="RCD60" s="974"/>
      <c r="RCE60" s="974"/>
      <c r="RCF60" s="974"/>
      <c r="RCG60" s="974"/>
      <c r="RCH60" s="974"/>
      <c r="RCI60" s="974"/>
      <c r="RCJ60" s="974"/>
      <c r="RCK60" s="974"/>
      <c r="RCL60" s="974"/>
      <c r="RCM60" s="974"/>
      <c r="RCN60" s="974"/>
      <c r="RCO60" s="974"/>
      <c r="RCP60" s="974"/>
      <c r="RCQ60" s="974"/>
      <c r="RCR60" s="974"/>
      <c r="RCS60" s="974"/>
      <c r="RCT60" s="974"/>
      <c r="RCU60" s="974"/>
      <c r="RCV60" s="974"/>
      <c r="RCW60" s="974"/>
      <c r="RCX60" s="974"/>
      <c r="RCY60" s="974"/>
      <c r="RCZ60" s="974"/>
      <c r="RDA60" s="974"/>
      <c r="RDB60" s="974"/>
      <c r="RDC60" s="974"/>
      <c r="RDD60" s="974"/>
      <c r="RDE60" s="974"/>
      <c r="RDF60" s="974"/>
      <c r="RDG60" s="974"/>
      <c r="RDH60" s="974"/>
      <c r="RDI60" s="974"/>
      <c r="RDJ60" s="974"/>
      <c r="RDK60" s="974"/>
      <c r="RDL60" s="974"/>
      <c r="RDM60" s="974"/>
      <c r="RDN60" s="974"/>
      <c r="RDO60" s="974"/>
      <c r="RDP60" s="974"/>
      <c r="RDQ60" s="974"/>
      <c r="RDR60" s="974"/>
      <c r="RDS60" s="974"/>
      <c r="RDT60" s="974"/>
      <c r="RDU60" s="974"/>
      <c r="RDV60" s="974"/>
      <c r="RDW60" s="974"/>
      <c r="RDX60" s="974"/>
      <c r="RDY60" s="974"/>
      <c r="RDZ60" s="974"/>
      <c r="REA60" s="974"/>
      <c r="REB60" s="974"/>
      <c r="REC60" s="974"/>
      <c r="RED60" s="974"/>
      <c r="REE60" s="974"/>
      <c r="REF60" s="974"/>
      <c r="REG60" s="974"/>
      <c r="REH60" s="974"/>
      <c r="REI60" s="974"/>
      <c r="REJ60" s="974"/>
      <c r="REK60" s="974"/>
      <c r="REL60" s="974"/>
      <c r="REM60" s="974"/>
      <c r="REN60" s="974"/>
      <c r="REO60" s="974"/>
      <c r="REP60" s="974"/>
      <c r="REQ60" s="974"/>
      <c r="RER60" s="974"/>
      <c r="RES60" s="974"/>
      <c r="RET60" s="974"/>
      <c r="REU60" s="974"/>
      <c r="REV60" s="974"/>
      <c r="REW60" s="974"/>
      <c r="REX60" s="974"/>
      <c r="REY60" s="974"/>
      <c r="REZ60" s="974"/>
      <c r="RFA60" s="974"/>
      <c r="RFB60" s="974"/>
      <c r="RFC60" s="974"/>
      <c r="RFD60" s="974"/>
      <c r="RFE60" s="974"/>
      <c r="RFF60" s="974"/>
      <c r="RFG60" s="974"/>
      <c r="RFH60" s="974"/>
      <c r="RFI60" s="974"/>
      <c r="RFJ60" s="974"/>
      <c r="RFK60" s="974"/>
      <c r="RFL60" s="974"/>
      <c r="RFM60" s="974"/>
      <c r="RFN60" s="974"/>
      <c r="RFO60" s="974"/>
      <c r="RFP60" s="974"/>
      <c r="RFQ60" s="974"/>
      <c r="RFR60" s="974"/>
      <c r="RFS60" s="974"/>
      <c r="RFT60" s="974"/>
      <c r="RFU60" s="974"/>
      <c r="RFV60" s="974"/>
      <c r="RFW60" s="974"/>
      <c r="RFX60" s="974"/>
      <c r="RFY60" s="974"/>
      <c r="RFZ60" s="974"/>
      <c r="RGA60" s="974"/>
      <c r="RGB60" s="974"/>
      <c r="RGC60" s="974"/>
      <c r="RGD60" s="974"/>
      <c r="RGE60" s="974"/>
      <c r="RGF60" s="974"/>
      <c r="RGG60" s="974"/>
      <c r="RGH60" s="974"/>
      <c r="RGI60" s="974"/>
      <c r="RGJ60" s="974"/>
      <c r="RGK60" s="974"/>
      <c r="RGL60" s="974"/>
      <c r="RGM60" s="974"/>
      <c r="RGN60" s="974"/>
      <c r="RGO60" s="974"/>
      <c r="RGP60" s="974"/>
      <c r="RGQ60" s="974"/>
      <c r="RGR60" s="974"/>
      <c r="RGS60" s="974"/>
      <c r="RGT60" s="974"/>
      <c r="RGU60" s="974"/>
      <c r="RGV60" s="974"/>
      <c r="RGW60" s="974"/>
      <c r="RGX60" s="974"/>
      <c r="RGY60" s="974"/>
      <c r="RGZ60" s="974"/>
      <c r="RHA60" s="974"/>
      <c r="RHB60" s="974"/>
      <c r="RHC60" s="974"/>
      <c r="RHD60" s="974"/>
      <c r="RHE60" s="974"/>
      <c r="RHF60" s="974"/>
      <c r="RHG60" s="974"/>
      <c r="RHH60" s="974"/>
      <c r="RHI60" s="974"/>
      <c r="RHJ60" s="974"/>
      <c r="RHK60" s="974"/>
      <c r="RHL60" s="974"/>
      <c r="RHM60" s="974"/>
      <c r="RHN60" s="974"/>
      <c r="RHO60" s="974"/>
      <c r="RHP60" s="974"/>
      <c r="RHQ60" s="974"/>
      <c r="RHR60" s="974"/>
      <c r="RHS60" s="974"/>
      <c r="RHT60" s="974"/>
      <c r="RHU60" s="974"/>
      <c r="RHV60" s="974"/>
      <c r="RHW60" s="974"/>
      <c r="RHX60" s="974"/>
      <c r="RHY60" s="974"/>
      <c r="RHZ60" s="974"/>
      <c r="RIA60" s="974"/>
      <c r="RIB60" s="974"/>
      <c r="RIC60" s="974"/>
      <c r="RID60" s="974"/>
      <c r="RIE60" s="974"/>
      <c r="RIF60" s="974"/>
      <c r="RIG60" s="974"/>
      <c r="RIH60" s="974"/>
      <c r="RII60" s="974"/>
      <c r="RIJ60" s="974"/>
      <c r="RIK60" s="974"/>
      <c r="RIL60" s="974"/>
      <c r="RIM60" s="974"/>
      <c r="RIN60" s="974"/>
      <c r="RIO60" s="974"/>
      <c r="RIP60" s="974"/>
      <c r="RIQ60" s="974"/>
      <c r="RIR60" s="974"/>
      <c r="RIS60" s="974"/>
      <c r="RIT60" s="974"/>
      <c r="RIU60" s="974"/>
      <c r="RIV60" s="974"/>
      <c r="RIW60" s="974"/>
      <c r="RIX60" s="974"/>
      <c r="RIY60" s="974"/>
      <c r="RIZ60" s="974"/>
      <c r="RJA60" s="974"/>
      <c r="RJB60" s="974"/>
      <c r="RJC60" s="974"/>
      <c r="RJD60" s="974"/>
      <c r="RJE60" s="974"/>
      <c r="RJF60" s="974"/>
      <c r="RJG60" s="974"/>
      <c r="RJH60" s="974"/>
      <c r="RJI60" s="974"/>
      <c r="RJJ60" s="974"/>
      <c r="RJK60" s="974"/>
      <c r="RJL60" s="974"/>
      <c r="RJM60" s="974"/>
      <c r="RJN60" s="974"/>
      <c r="RJO60" s="974"/>
      <c r="RJP60" s="974"/>
      <c r="RJQ60" s="974"/>
      <c r="RJR60" s="974"/>
      <c r="RJS60" s="974"/>
      <c r="RJT60" s="974"/>
      <c r="RJU60" s="974"/>
      <c r="RJV60" s="974"/>
      <c r="RJW60" s="974"/>
      <c r="RJX60" s="974"/>
      <c r="RJY60" s="974"/>
      <c r="RJZ60" s="974"/>
      <c r="RKA60" s="974"/>
      <c r="RKB60" s="974"/>
      <c r="RKC60" s="974"/>
      <c r="RKD60" s="974"/>
      <c r="RKE60" s="974"/>
      <c r="RKF60" s="974"/>
      <c r="RKG60" s="974"/>
      <c r="RKH60" s="974"/>
      <c r="RKI60" s="974"/>
      <c r="RKJ60" s="974"/>
      <c r="RKK60" s="974"/>
      <c r="RKL60" s="974"/>
      <c r="RKM60" s="974"/>
      <c r="RKN60" s="974"/>
      <c r="RKO60" s="974"/>
      <c r="RKP60" s="974"/>
      <c r="RKQ60" s="974"/>
      <c r="RKR60" s="974"/>
      <c r="RKS60" s="974"/>
      <c r="RKT60" s="974"/>
      <c r="RKU60" s="974"/>
      <c r="RKV60" s="974"/>
      <c r="RKW60" s="974"/>
      <c r="RKX60" s="974"/>
      <c r="RKY60" s="974"/>
      <c r="RKZ60" s="974"/>
      <c r="RLA60" s="974"/>
      <c r="RLB60" s="974"/>
      <c r="RLC60" s="974"/>
      <c r="RLD60" s="974"/>
      <c r="RLE60" s="974"/>
      <c r="RLF60" s="974"/>
      <c r="RLG60" s="974"/>
      <c r="RLH60" s="974"/>
      <c r="RLI60" s="974"/>
      <c r="RLJ60" s="974"/>
      <c r="RLK60" s="974"/>
      <c r="RLL60" s="974"/>
      <c r="RLM60" s="974"/>
      <c r="RLN60" s="974"/>
      <c r="RLO60" s="974"/>
      <c r="RLP60" s="974"/>
      <c r="RLQ60" s="974"/>
      <c r="RLR60" s="974"/>
      <c r="RLS60" s="974"/>
      <c r="RLT60" s="974"/>
      <c r="RLU60" s="974"/>
      <c r="RLV60" s="974"/>
      <c r="RLW60" s="974"/>
      <c r="RLX60" s="974"/>
      <c r="RLY60" s="974"/>
      <c r="RLZ60" s="974"/>
      <c r="RMA60" s="974"/>
      <c r="RMB60" s="974"/>
      <c r="RMC60" s="974"/>
      <c r="RMD60" s="974"/>
      <c r="RME60" s="974"/>
      <c r="RMF60" s="974"/>
      <c r="RMG60" s="974"/>
      <c r="RMH60" s="974"/>
      <c r="RMI60" s="974"/>
      <c r="RMJ60" s="974"/>
      <c r="RMK60" s="974"/>
      <c r="RML60" s="974"/>
      <c r="RMM60" s="974"/>
      <c r="RMN60" s="974"/>
      <c r="RMO60" s="974"/>
      <c r="RMP60" s="974"/>
      <c r="RMQ60" s="974"/>
      <c r="RMR60" s="974"/>
      <c r="RMS60" s="974"/>
      <c r="RMT60" s="974"/>
      <c r="RMU60" s="974"/>
      <c r="RMV60" s="974"/>
      <c r="RMW60" s="974"/>
      <c r="RMX60" s="974"/>
      <c r="RMY60" s="974"/>
      <c r="RMZ60" s="974"/>
      <c r="RNA60" s="974"/>
      <c r="RNB60" s="974"/>
      <c r="RNC60" s="974"/>
      <c r="RND60" s="974"/>
      <c r="RNE60" s="974"/>
      <c r="RNF60" s="974"/>
      <c r="RNG60" s="974"/>
      <c r="RNH60" s="974"/>
      <c r="RNI60" s="974"/>
      <c r="RNJ60" s="974"/>
      <c r="RNK60" s="974"/>
      <c r="RNL60" s="974"/>
      <c r="RNM60" s="974"/>
      <c r="RNN60" s="974"/>
      <c r="RNO60" s="974"/>
      <c r="RNP60" s="974"/>
      <c r="RNQ60" s="974"/>
      <c r="RNR60" s="974"/>
      <c r="RNS60" s="974"/>
      <c r="RNT60" s="974"/>
      <c r="RNU60" s="974"/>
      <c r="RNV60" s="974"/>
      <c r="RNW60" s="974"/>
      <c r="RNX60" s="974"/>
      <c r="RNY60" s="974"/>
      <c r="RNZ60" s="974"/>
      <c r="ROA60" s="974"/>
      <c r="ROB60" s="974"/>
      <c r="ROC60" s="974"/>
      <c r="ROD60" s="974"/>
      <c r="ROE60" s="974"/>
      <c r="ROF60" s="974"/>
      <c r="ROG60" s="974"/>
      <c r="ROH60" s="974"/>
      <c r="ROI60" s="974"/>
      <c r="ROJ60" s="974"/>
      <c r="ROK60" s="974"/>
      <c r="ROL60" s="974"/>
      <c r="ROM60" s="974"/>
      <c r="RON60" s="974"/>
      <c r="ROO60" s="974"/>
      <c r="ROP60" s="974"/>
      <c r="ROQ60" s="974"/>
      <c r="ROR60" s="974"/>
      <c r="ROS60" s="974"/>
      <c r="ROT60" s="974"/>
      <c r="ROU60" s="974"/>
      <c r="ROV60" s="974"/>
      <c r="ROW60" s="974"/>
      <c r="ROX60" s="974"/>
      <c r="ROY60" s="974"/>
      <c r="ROZ60" s="974"/>
      <c r="RPA60" s="974"/>
      <c r="RPB60" s="974"/>
      <c r="RPC60" s="974"/>
      <c r="RPD60" s="974"/>
      <c r="RPE60" s="974"/>
      <c r="RPF60" s="974"/>
      <c r="RPG60" s="974"/>
      <c r="RPH60" s="974"/>
      <c r="RPI60" s="974"/>
      <c r="RPJ60" s="974"/>
      <c r="RPK60" s="974"/>
      <c r="RPL60" s="974"/>
      <c r="RPM60" s="974"/>
      <c r="RPN60" s="974"/>
      <c r="RPO60" s="974"/>
      <c r="RPP60" s="974"/>
      <c r="RPQ60" s="974"/>
      <c r="RPR60" s="974"/>
      <c r="RPS60" s="974"/>
      <c r="RPT60" s="974"/>
      <c r="RPU60" s="974"/>
      <c r="RPV60" s="974"/>
      <c r="RPW60" s="974"/>
      <c r="RPX60" s="974"/>
      <c r="RPY60" s="974"/>
      <c r="RPZ60" s="974"/>
      <c r="RQA60" s="974"/>
      <c r="RQB60" s="974"/>
      <c r="RQC60" s="974"/>
      <c r="RQD60" s="974"/>
      <c r="RQE60" s="974"/>
      <c r="RQF60" s="974"/>
      <c r="RQG60" s="974"/>
      <c r="RQH60" s="974"/>
      <c r="RQI60" s="974"/>
      <c r="RQJ60" s="974"/>
      <c r="RQK60" s="974"/>
      <c r="RQL60" s="974"/>
      <c r="RQM60" s="974"/>
      <c r="RQN60" s="974"/>
      <c r="RQO60" s="974"/>
      <c r="RQP60" s="974"/>
      <c r="RQQ60" s="974"/>
      <c r="RQR60" s="974"/>
      <c r="RQS60" s="974"/>
      <c r="RQT60" s="974"/>
      <c r="RQU60" s="974"/>
      <c r="RQV60" s="974"/>
      <c r="RQW60" s="974"/>
      <c r="RQX60" s="974"/>
      <c r="RQY60" s="974"/>
      <c r="RQZ60" s="974"/>
      <c r="RRA60" s="974"/>
      <c r="RRB60" s="974"/>
      <c r="RRC60" s="974"/>
      <c r="RRD60" s="974"/>
      <c r="RRE60" s="974"/>
      <c r="RRF60" s="974"/>
      <c r="RRG60" s="974"/>
      <c r="RRH60" s="974"/>
      <c r="RRI60" s="974"/>
      <c r="RRJ60" s="974"/>
      <c r="RRK60" s="974"/>
      <c r="RRL60" s="974"/>
      <c r="RRM60" s="974"/>
      <c r="RRN60" s="974"/>
      <c r="RRO60" s="974"/>
      <c r="RRP60" s="974"/>
      <c r="RRQ60" s="974"/>
      <c r="RRR60" s="974"/>
      <c r="RRS60" s="974"/>
      <c r="RRT60" s="974"/>
      <c r="RRU60" s="974"/>
      <c r="RRV60" s="974"/>
      <c r="RRW60" s="974"/>
      <c r="RRX60" s="974"/>
      <c r="RRY60" s="974"/>
      <c r="RRZ60" s="974"/>
      <c r="RSA60" s="974"/>
      <c r="RSB60" s="974"/>
      <c r="RSC60" s="974"/>
      <c r="RSD60" s="974"/>
      <c r="RSE60" s="974"/>
      <c r="RSF60" s="974"/>
      <c r="RSG60" s="974"/>
      <c r="RSH60" s="974"/>
      <c r="RSI60" s="974"/>
      <c r="RSJ60" s="974"/>
      <c r="RSK60" s="974"/>
      <c r="RSL60" s="974"/>
      <c r="RSM60" s="974"/>
      <c r="RSN60" s="974"/>
      <c r="RSO60" s="974"/>
      <c r="RSP60" s="974"/>
      <c r="RSQ60" s="974"/>
      <c r="RSR60" s="974"/>
      <c r="RSS60" s="974"/>
      <c r="RST60" s="974"/>
      <c r="RSU60" s="974"/>
      <c r="RSV60" s="974"/>
      <c r="RSW60" s="974"/>
      <c r="RSX60" s="974"/>
      <c r="RSY60" s="974"/>
      <c r="RSZ60" s="974"/>
      <c r="RTA60" s="974"/>
      <c r="RTB60" s="974"/>
      <c r="RTC60" s="974"/>
      <c r="RTD60" s="974"/>
      <c r="RTE60" s="974"/>
      <c r="RTF60" s="974"/>
      <c r="RTG60" s="974"/>
      <c r="RTH60" s="974"/>
      <c r="RTI60" s="974"/>
      <c r="RTJ60" s="974"/>
      <c r="RTK60" s="974"/>
      <c r="RTL60" s="974"/>
      <c r="RTM60" s="974"/>
      <c r="RTN60" s="974"/>
      <c r="RTO60" s="974"/>
      <c r="RTP60" s="974"/>
      <c r="RTQ60" s="974"/>
      <c r="RTR60" s="974"/>
      <c r="RTS60" s="974"/>
      <c r="RTT60" s="974"/>
      <c r="RTU60" s="974"/>
      <c r="RTV60" s="974"/>
      <c r="RTW60" s="974"/>
      <c r="RTX60" s="974"/>
      <c r="RTY60" s="974"/>
      <c r="RTZ60" s="974"/>
      <c r="RUA60" s="974"/>
      <c r="RUB60" s="974"/>
      <c r="RUC60" s="974"/>
      <c r="RUD60" s="974"/>
      <c r="RUE60" s="974"/>
      <c r="RUF60" s="974"/>
      <c r="RUG60" s="974"/>
      <c r="RUH60" s="974"/>
      <c r="RUI60" s="974"/>
      <c r="RUJ60" s="974"/>
      <c r="RUK60" s="974"/>
      <c r="RUL60" s="974"/>
      <c r="RUM60" s="974"/>
      <c r="RUN60" s="974"/>
      <c r="RUO60" s="974"/>
      <c r="RUP60" s="974"/>
      <c r="RUQ60" s="974"/>
      <c r="RUR60" s="974"/>
      <c r="RUS60" s="974"/>
      <c r="RUT60" s="974"/>
      <c r="RUU60" s="974"/>
      <c r="RUV60" s="974"/>
      <c r="RUW60" s="974"/>
      <c r="RUX60" s="974"/>
      <c r="RUY60" s="974"/>
      <c r="RUZ60" s="974"/>
      <c r="RVA60" s="974"/>
      <c r="RVB60" s="974"/>
      <c r="RVC60" s="974"/>
      <c r="RVD60" s="974"/>
      <c r="RVE60" s="974"/>
      <c r="RVF60" s="974"/>
      <c r="RVG60" s="974"/>
      <c r="RVH60" s="974"/>
      <c r="RVI60" s="974"/>
      <c r="RVJ60" s="974"/>
      <c r="RVK60" s="974"/>
      <c r="RVL60" s="974"/>
      <c r="RVM60" s="974"/>
      <c r="RVN60" s="974"/>
      <c r="RVO60" s="974"/>
      <c r="RVP60" s="974"/>
      <c r="RVQ60" s="974"/>
      <c r="RVR60" s="974"/>
      <c r="RVS60" s="974"/>
      <c r="RVT60" s="974"/>
      <c r="RVU60" s="974"/>
      <c r="RVV60" s="974"/>
      <c r="RVW60" s="974"/>
      <c r="RVX60" s="974"/>
      <c r="RVY60" s="974"/>
      <c r="RVZ60" s="974"/>
      <c r="RWA60" s="974"/>
      <c r="RWB60" s="974"/>
      <c r="RWC60" s="974"/>
      <c r="RWD60" s="974"/>
      <c r="RWE60" s="974"/>
      <c r="RWF60" s="974"/>
      <c r="RWG60" s="974"/>
      <c r="RWH60" s="974"/>
      <c r="RWI60" s="974"/>
      <c r="RWJ60" s="974"/>
      <c r="RWK60" s="974"/>
      <c r="RWL60" s="974"/>
      <c r="RWM60" s="974"/>
      <c r="RWN60" s="974"/>
      <c r="RWO60" s="974"/>
      <c r="RWP60" s="974"/>
      <c r="RWQ60" s="974"/>
      <c r="RWR60" s="974"/>
      <c r="RWS60" s="974"/>
      <c r="RWT60" s="974"/>
      <c r="RWU60" s="974"/>
      <c r="RWV60" s="974"/>
      <c r="RWW60" s="974"/>
      <c r="RWX60" s="974"/>
      <c r="RWY60" s="974"/>
      <c r="RWZ60" s="974"/>
      <c r="RXA60" s="974"/>
      <c r="RXB60" s="974"/>
      <c r="RXC60" s="974"/>
      <c r="RXD60" s="974"/>
      <c r="RXE60" s="974"/>
      <c r="RXF60" s="974"/>
      <c r="RXG60" s="974"/>
      <c r="RXH60" s="974"/>
      <c r="RXI60" s="974"/>
      <c r="RXJ60" s="974"/>
      <c r="RXK60" s="974"/>
      <c r="RXL60" s="974"/>
      <c r="RXM60" s="974"/>
      <c r="RXN60" s="974"/>
      <c r="RXO60" s="974"/>
      <c r="RXP60" s="974"/>
      <c r="RXQ60" s="974"/>
      <c r="RXR60" s="974"/>
      <c r="RXS60" s="974"/>
      <c r="RXT60" s="974"/>
      <c r="RXU60" s="974"/>
      <c r="RXV60" s="974"/>
      <c r="RXW60" s="974"/>
      <c r="RXX60" s="974"/>
      <c r="RXY60" s="974"/>
      <c r="RXZ60" s="974"/>
      <c r="RYA60" s="974"/>
      <c r="RYB60" s="974"/>
      <c r="RYC60" s="974"/>
      <c r="RYD60" s="974"/>
      <c r="RYE60" s="974"/>
      <c r="RYF60" s="974"/>
      <c r="RYG60" s="974"/>
      <c r="RYH60" s="974"/>
      <c r="RYI60" s="974"/>
      <c r="RYJ60" s="974"/>
      <c r="RYK60" s="974"/>
      <c r="RYL60" s="974"/>
      <c r="RYM60" s="974"/>
      <c r="RYN60" s="974"/>
      <c r="RYO60" s="974"/>
      <c r="RYP60" s="974"/>
      <c r="RYQ60" s="974"/>
      <c r="RYR60" s="974"/>
      <c r="RYS60" s="974"/>
      <c r="RYT60" s="974"/>
      <c r="RYU60" s="974"/>
      <c r="RYV60" s="974"/>
      <c r="RYW60" s="974"/>
      <c r="RYX60" s="974"/>
      <c r="RYY60" s="974"/>
      <c r="RYZ60" s="974"/>
      <c r="RZA60" s="974"/>
      <c r="RZB60" s="974"/>
      <c r="RZC60" s="974"/>
      <c r="RZD60" s="974"/>
      <c r="RZE60" s="974"/>
      <c r="RZF60" s="974"/>
      <c r="RZG60" s="974"/>
      <c r="RZH60" s="974"/>
      <c r="RZI60" s="974"/>
      <c r="RZJ60" s="974"/>
      <c r="RZK60" s="974"/>
      <c r="RZL60" s="974"/>
      <c r="RZM60" s="974"/>
      <c r="RZN60" s="974"/>
      <c r="RZO60" s="974"/>
      <c r="RZP60" s="974"/>
      <c r="RZQ60" s="974"/>
      <c r="RZR60" s="974"/>
      <c r="RZS60" s="974"/>
      <c r="RZT60" s="974"/>
      <c r="RZU60" s="974"/>
      <c r="RZV60" s="974"/>
      <c r="RZW60" s="974"/>
      <c r="RZX60" s="974"/>
      <c r="RZY60" s="974"/>
      <c r="RZZ60" s="974"/>
      <c r="SAA60" s="974"/>
      <c r="SAB60" s="974"/>
      <c r="SAC60" s="974"/>
      <c r="SAD60" s="974"/>
      <c r="SAE60" s="974"/>
      <c r="SAF60" s="974"/>
      <c r="SAG60" s="974"/>
      <c r="SAH60" s="974"/>
      <c r="SAI60" s="974"/>
      <c r="SAJ60" s="974"/>
      <c r="SAK60" s="974"/>
      <c r="SAL60" s="974"/>
      <c r="SAM60" s="974"/>
      <c r="SAN60" s="974"/>
      <c r="SAO60" s="974"/>
      <c r="SAP60" s="974"/>
      <c r="SAQ60" s="974"/>
      <c r="SAR60" s="974"/>
      <c r="SAS60" s="974"/>
      <c r="SAT60" s="974"/>
      <c r="SAU60" s="974"/>
      <c r="SAV60" s="974"/>
      <c r="SAW60" s="974"/>
      <c r="SAX60" s="974"/>
      <c r="SAY60" s="974"/>
      <c r="SAZ60" s="974"/>
      <c r="SBA60" s="974"/>
      <c r="SBB60" s="974"/>
      <c r="SBC60" s="974"/>
      <c r="SBD60" s="974"/>
      <c r="SBE60" s="974"/>
      <c r="SBF60" s="974"/>
      <c r="SBG60" s="974"/>
      <c r="SBH60" s="974"/>
      <c r="SBI60" s="974"/>
      <c r="SBJ60" s="974"/>
      <c r="SBK60" s="974"/>
      <c r="SBL60" s="974"/>
      <c r="SBM60" s="974"/>
      <c r="SBN60" s="974"/>
      <c r="SBO60" s="974"/>
      <c r="SBP60" s="974"/>
      <c r="SBQ60" s="974"/>
      <c r="SBR60" s="974"/>
      <c r="SBS60" s="974"/>
      <c r="SBT60" s="974"/>
      <c r="SBU60" s="974"/>
      <c r="SBV60" s="974"/>
      <c r="SBW60" s="974"/>
      <c r="SBX60" s="974"/>
      <c r="SBY60" s="974"/>
      <c r="SBZ60" s="974"/>
      <c r="SCA60" s="974"/>
      <c r="SCB60" s="974"/>
      <c r="SCC60" s="974"/>
      <c r="SCD60" s="974"/>
      <c r="SCE60" s="974"/>
      <c r="SCF60" s="974"/>
      <c r="SCG60" s="974"/>
      <c r="SCH60" s="974"/>
      <c r="SCI60" s="974"/>
      <c r="SCJ60" s="974"/>
      <c r="SCK60" s="974"/>
      <c r="SCL60" s="974"/>
      <c r="SCM60" s="974"/>
      <c r="SCN60" s="974"/>
      <c r="SCO60" s="974"/>
      <c r="SCP60" s="974"/>
      <c r="SCQ60" s="974"/>
      <c r="SCR60" s="974"/>
      <c r="SCS60" s="974"/>
      <c r="SCT60" s="974"/>
      <c r="SCU60" s="974"/>
      <c r="SCV60" s="974"/>
      <c r="SCW60" s="974"/>
      <c r="SCX60" s="974"/>
      <c r="SCY60" s="974"/>
      <c r="SCZ60" s="974"/>
      <c r="SDA60" s="974"/>
      <c r="SDB60" s="974"/>
      <c r="SDC60" s="974"/>
      <c r="SDD60" s="974"/>
      <c r="SDE60" s="974"/>
      <c r="SDF60" s="974"/>
      <c r="SDG60" s="974"/>
      <c r="SDH60" s="974"/>
      <c r="SDI60" s="974"/>
      <c r="SDJ60" s="974"/>
      <c r="SDK60" s="974"/>
      <c r="SDL60" s="974"/>
      <c r="SDM60" s="974"/>
      <c r="SDN60" s="974"/>
      <c r="SDO60" s="974"/>
      <c r="SDP60" s="974"/>
      <c r="SDQ60" s="974"/>
      <c r="SDR60" s="974"/>
      <c r="SDS60" s="974"/>
      <c r="SDT60" s="974"/>
      <c r="SDU60" s="974"/>
      <c r="SDV60" s="974"/>
      <c r="SDW60" s="974"/>
      <c r="SDX60" s="974"/>
      <c r="SDY60" s="974"/>
      <c r="SDZ60" s="974"/>
      <c r="SEA60" s="974"/>
      <c r="SEB60" s="974"/>
      <c r="SEC60" s="974"/>
      <c r="SED60" s="974"/>
      <c r="SEE60" s="974"/>
      <c r="SEF60" s="974"/>
      <c r="SEG60" s="974"/>
      <c r="SEH60" s="974"/>
      <c r="SEI60" s="974"/>
      <c r="SEJ60" s="974"/>
      <c r="SEK60" s="974"/>
      <c r="SEL60" s="974"/>
      <c r="SEM60" s="974"/>
      <c r="SEN60" s="974"/>
      <c r="SEO60" s="974"/>
      <c r="SEP60" s="974"/>
      <c r="SEQ60" s="974"/>
      <c r="SER60" s="974"/>
      <c r="SES60" s="974"/>
      <c r="SET60" s="974"/>
      <c r="SEU60" s="974"/>
      <c r="SEV60" s="974"/>
      <c r="SEW60" s="974"/>
      <c r="SEX60" s="974"/>
      <c r="SEY60" s="974"/>
      <c r="SEZ60" s="974"/>
      <c r="SFA60" s="974"/>
      <c r="SFB60" s="974"/>
      <c r="SFC60" s="974"/>
      <c r="SFD60" s="974"/>
      <c r="SFE60" s="974"/>
      <c r="SFF60" s="974"/>
      <c r="SFG60" s="974"/>
      <c r="SFH60" s="974"/>
      <c r="SFI60" s="974"/>
      <c r="SFJ60" s="974"/>
      <c r="SFK60" s="974"/>
      <c r="SFL60" s="974"/>
      <c r="SFM60" s="974"/>
      <c r="SFN60" s="974"/>
      <c r="SFO60" s="974"/>
      <c r="SFP60" s="974"/>
      <c r="SFQ60" s="974"/>
      <c r="SFR60" s="974"/>
      <c r="SFS60" s="974"/>
      <c r="SFT60" s="974"/>
      <c r="SFU60" s="974"/>
      <c r="SFV60" s="974"/>
      <c r="SFW60" s="974"/>
      <c r="SFX60" s="974"/>
      <c r="SFY60" s="974"/>
      <c r="SFZ60" s="974"/>
      <c r="SGA60" s="974"/>
      <c r="SGB60" s="974"/>
      <c r="SGC60" s="974"/>
      <c r="SGD60" s="974"/>
      <c r="SGE60" s="974"/>
      <c r="SGF60" s="974"/>
      <c r="SGG60" s="974"/>
      <c r="SGH60" s="974"/>
      <c r="SGI60" s="974"/>
      <c r="SGJ60" s="974"/>
      <c r="SGK60" s="974"/>
      <c r="SGL60" s="974"/>
      <c r="SGM60" s="974"/>
      <c r="SGN60" s="974"/>
      <c r="SGO60" s="974"/>
      <c r="SGP60" s="974"/>
      <c r="SGQ60" s="974"/>
      <c r="SGR60" s="974"/>
      <c r="SGS60" s="974"/>
      <c r="SGT60" s="974"/>
      <c r="SGU60" s="974"/>
      <c r="SGV60" s="974"/>
      <c r="SGW60" s="974"/>
      <c r="SGX60" s="974"/>
      <c r="SGY60" s="974"/>
      <c r="SGZ60" s="974"/>
      <c r="SHA60" s="974"/>
      <c r="SHB60" s="974"/>
      <c r="SHC60" s="974"/>
      <c r="SHD60" s="974"/>
      <c r="SHE60" s="974"/>
      <c r="SHF60" s="974"/>
      <c r="SHG60" s="974"/>
      <c r="SHH60" s="974"/>
      <c r="SHI60" s="974"/>
      <c r="SHJ60" s="974"/>
      <c r="SHK60" s="974"/>
      <c r="SHL60" s="974"/>
      <c r="SHM60" s="974"/>
      <c r="SHN60" s="974"/>
      <c r="SHO60" s="974"/>
      <c r="SHP60" s="974"/>
      <c r="SHQ60" s="974"/>
      <c r="SHR60" s="974"/>
      <c r="SHS60" s="974"/>
      <c r="SHT60" s="974"/>
      <c r="SHU60" s="974"/>
      <c r="SHV60" s="974"/>
      <c r="SHW60" s="974"/>
      <c r="SHX60" s="974"/>
      <c r="SHY60" s="974"/>
      <c r="SHZ60" s="974"/>
      <c r="SIA60" s="974"/>
      <c r="SIB60" s="974"/>
      <c r="SIC60" s="974"/>
      <c r="SID60" s="974"/>
      <c r="SIE60" s="974"/>
      <c r="SIF60" s="974"/>
      <c r="SIG60" s="974"/>
      <c r="SIH60" s="974"/>
      <c r="SII60" s="974"/>
      <c r="SIJ60" s="974"/>
      <c r="SIK60" s="974"/>
      <c r="SIL60" s="974"/>
      <c r="SIM60" s="974"/>
      <c r="SIN60" s="974"/>
      <c r="SIO60" s="974"/>
      <c r="SIP60" s="974"/>
      <c r="SIQ60" s="974"/>
      <c r="SIR60" s="974"/>
      <c r="SIS60" s="974"/>
      <c r="SIT60" s="974"/>
      <c r="SIU60" s="974"/>
      <c r="SIV60" s="974"/>
      <c r="SIW60" s="974"/>
      <c r="SIX60" s="974"/>
      <c r="SIY60" s="974"/>
      <c r="SIZ60" s="974"/>
      <c r="SJA60" s="974"/>
      <c r="SJB60" s="974"/>
      <c r="SJC60" s="974"/>
      <c r="SJD60" s="974"/>
      <c r="SJE60" s="974"/>
      <c r="SJF60" s="974"/>
      <c r="SJG60" s="974"/>
      <c r="SJH60" s="974"/>
      <c r="SJI60" s="974"/>
      <c r="SJJ60" s="974"/>
      <c r="SJK60" s="974"/>
      <c r="SJL60" s="974"/>
      <c r="SJM60" s="974"/>
      <c r="SJN60" s="974"/>
      <c r="SJO60" s="974"/>
      <c r="SJP60" s="974"/>
      <c r="SJQ60" s="974"/>
      <c r="SJR60" s="974"/>
      <c r="SJS60" s="974"/>
      <c r="SJT60" s="974"/>
      <c r="SJU60" s="974"/>
      <c r="SJV60" s="974"/>
      <c r="SJW60" s="974"/>
      <c r="SJX60" s="974"/>
      <c r="SJY60" s="974"/>
      <c r="SJZ60" s="974"/>
      <c r="SKA60" s="974"/>
      <c r="SKB60" s="974"/>
      <c r="SKC60" s="974"/>
      <c r="SKD60" s="974"/>
      <c r="SKE60" s="974"/>
      <c r="SKF60" s="974"/>
      <c r="SKG60" s="974"/>
      <c r="SKH60" s="974"/>
      <c r="SKI60" s="974"/>
      <c r="SKJ60" s="974"/>
      <c r="SKK60" s="974"/>
      <c r="SKL60" s="974"/>
      <c r="SKM60" s="974"/>
      <c r="SKN60" s="974"/>
      <c r="SKO60" s="974"/>
      <c r="SKP60" s="974"/>
      <c r="SKQ60" s="974"/>
      <c r="SKR60" s="974"/>
      <c r="SKS60" s="974"/>
      <c r="SKT60" s="974"/>
      <c r="SKU60" s="974"/>
      <c r="SKV60" s="974"/>
      <c r="SKW60" s="974"/>
      <c r="SKX60" s="974"/>
      <c r="SKY60" s="974"/>
      <c r="SKZ60" s="974"/>
      <c r="SLA60" s="974"/>
      <c r="SLB60" s="974"/>
      <c r="SLC60" s="974"/>
      <c r="SLD60" s="974"/>
      <c r="SLE60" s="974"/>
      <c r="SLF60" s="974"/>
      <c r="SLG60" s="974"/>
      <c r="SLH60" s="974"/>
      <c r="SLI60" s="974"/>
      <c r="SLJ60" s="974"/>
      <c r="SLK60" s="974"/>
      <c r="SLL60" s="974"/>
      <c r="SLM60" s="974"/>
      <c r="SLN60" s="974"/>
      <c r="SLO60" s="974"/>
      <c r="SLP60" s="974"/>
      <c r="SLQ60" s="974"/>
      <c r="SLR60" s="974"/>
      <c r="SLS60" s="974"/>
      <c r="SLT60" s="974"/>
      <c r="SLU60" s="974"/>
      <c r="SLV60" s="974"/>
      <c r="SLW60" s="974"/>
      <c r="SLX60" s="974"/>
      <c r="SLY60" s="974"/>
      <c r="SLZ60" s="974"/>
      <c r="SMA60" s="974"/>
      <c r="SMB60" s="974"/>
      <c r="SMC60" s="974"/>
      <c r="SMD60" s="974"/>
      <c r="SME60" s="974"/>
      <c r="SMF60" s="974"/>
      <c r="SMG60" s="974"/>
      <c r="SMH60" s="974"/>
      <c r="SMI60" s="974"/>
      <c r="SMJ60" s="974"/>
      <c r="SMK60" s="974"/>
      <c r="SML60" s="974"/>
      <c r="SMM60" s="974"/>
      <c r="SMN60" s="974"/>
      <c r="SMO60" s="974"/>
      <c r="SMP60" s="974"/>
      <c r="SMQ60" s="974"/>
      <c r="SMR60" s="974"/>
      <c r="SMS60" s="974"/>
      <c r="SMT60" s="974"/>
      <c r="SMU60" s="974"/>
      <c r="SMV60" s="974"/>
      <c r="SMW60" s="974"/>
      <c r="SMX60" s="974"/>
      <c r="SMY60" s="974"/>
      <c r="SMZ60" s="974"/>
      <c r="SNA60" s="974"/>
      <c r="SNB60" s="974"/>
      <c r="SNC60" s="974"/>
      <c r="SND60" s="974"/>
      <c r="SNE60" s="974"/>
      <c r="SNF60" s="974"/>
      <c r="SNG60" s="974"/>
      <c r="SNH60" s="974"/>
      <c r="SNI60" s="974"/>
      <c r="SNJ60" s="974"/>
      <c r="SNK60" s="974"/>
      <c r="SNL60" s="974"/>
      <c r="SNM60" s="974"/>
      <c r="SNN60" s="974"/>
      <c r="SNO60" s="974"/>
      <c r="SNP60" s="974"/>
      <c r="SNQ60" s="974"/>
      <c r="SNR60" s="974"/>
      <c r="SNS60" s="974"/>
      <c r="SNT60" s="974"/>
      <c r="SNU60" s="974"/>
      <c r="SNV60" s="974"/>
      <c r="SNW60" s="974"/>
      <c r="SNX60" s="974"/>
      <c r="SNY60" s="974"/>
      <c r="SNZ60" s="974"/>
      <c r="SOA60" s="974"/>
      <c r="SOB60" s="974"/>
      <c r="SOC60" s="974"/>
      <c r="SOD60" s="974"/>
      <c r="SOE60" s="974"/>
      <c r="SOF60" s="974"/>
      <c r="SOG60" s="974"/>
      <c r="SOH60" s="974"/>
      <c r="SOI60" s="974"/>
      <c r="SOJ60" s="974"/>
      <c r="SOK60" s="974"/>
      <c r="SOL60" s="974"/>
      <c r="SOM60" s="974"/>
      <c r="SON60" s="974"/>
      <c r="SOO60" s="974"/>
      <c r="SOP60" s="974"/>
      <c r="SOQ60" s="974"/>
      <c r="SOR60" s="974"/>
      <c r="SOS60" s="974"/>
      <c r="SOT60" s="974"/>
      <c r="SOU60" s="974"/>
      <c r="SOV60" s="974"/>
      <c r="SOW60" s="974"/>
      <c r="SOX60" s="974"/>
      <c r="SOY60" s="974"/>
      <c r="SOZ60" s="974"/>
      <c r="SPA60" s="974"/>
      <c r="SPB60" s="974"/>
      <c r="SPC60" s="974"/>
      <c r="SPD60" s="974"/>
      <c r="SPE60" s="974"/>
      <c r="SPF60" s="974"/>
      <c r="SPG60" s="974"/>
      <c r="SPH60" s="974"/>
      <c r="SPI60" s="974"/>
      <c r="SPJ60" s="974"/>
      <c r="SPK60" s="974"/>
      <c r="SPL60" s="974"/>
      <c r="SPM60" s="974"/>
      <c r="SPN60" s="974"/>
      <c r="SPO60" s="974"/>
      <c r="SPP60" s="974"/>
      <c r="SPQ60" s="974"/>
      <c r="SPR60" s="974"/>
      <c r="SPS60" s="974"/>
      <c r="SPT60" s="974"/>
      <c r="SPU60" s="974"/>
      <c r="SPV60" s="974"/>
      <c r="SPW60" s="974"/>
      <c r="SPX60" s="974"/>
      <c r="SPY60" s="974"/>
      <c r="SPZ60" s="974"/>
      <c r="SQA60" s="974"/>
      <c r="SQB60" s="974"/>
      <c r="SQC60" s="974"/>
      <c r="SQD60" s="974"/>
      <c r="SQE60" s="974"/>
      <c r="SQF60" s="974"/>
      <c r="SQG60" s="974"/>
      <c r="SQH60" s="974"/>
      <c r="SQI60" s="974"/>
      <c r="SQJ60" s="974"/>
      <c r="SQK60" s="974"/>
      <c r="SQL60" s="974"/>
      <c r="SQM60" s="974"/>
      <c r="SQN60" s="974"/>
      <c r="SQO60" s="974"/>
      <c r="SQP60" s="974"/>
      <c r="SQQ60" s="974"/>
      <c r="SQR60" s="974"/>
      <c r="SQS60" s="974"/>
      <c r="SQT60" s="974"/>
      <c r="SQU60" s="974"/>
      <c r="SQV60" s="974"/>
      <c r="SQW60" s="974"/>
      <c r="SQX60" s="974"/>
      <c r="SQY60" s="974"/>
      <c r="SQZ60" s="974"/>
      <c r="SRA60" s="974"/>
      <c r="SRB60" s="974"/>
      <c r="SRC60" s="974"/>
      <c r="SRD60" s="974"/>
      <c r="SRE60" s="974"/>
      <c r="SRF60" s="974"/>
      <c r="SRG60" s="974"/>
      <c r="SRH60" s="974"/>
      <c r="SRI60" s="974"/>
      <c r="SRJ60" s="974"/>
      <c r="SRK60" s="974"/>
      <c r="SRL60" s="974"/>
      <c r="SRM60" s="974"/>
      <c r="SRN60" s="974"/>
      <c r="SRO60" s="974"/>
      <c r="SRP60" s="974"/>
      <c r="SRQ60" s="974"/>
      <c r="SRR60" s="974"/>
      <c r="SRS60" s="974"/>
      <c r="SRT60" s="974"/>
      <c r="SRU60" s="974"/>
      <c r="SRV60" s="974"/>
      <c r="SRW60" s="974"/>
      <c r="SRX60" s="974"/>
      <c r="SRY60" s="974"/>
      <c r="SRZ60" s="974"/>
      <c r="SSA60" s="974"/>
      <c r="SSB60" s="974"/>
      <c r="SSC60" s="974"/>
      <c r="SSD60" s="974"/>
      <c r="SSE60" s="974"/>
      <c r="SSF60" s="974"/>
      <c r="SSG60" s="974"/>
      <c r="SSH60" s="974"/>
      <c r="SSI60" s="974"/>
      <c r="SSJ60" s="974"/>
      <c r="SSK60" s="974"/>
      <c r="SSL60" s="974"/>
      <c r="SSM60" s="974"/>
      <c r="SSN60" s="974"/>
      <c r="SSO60" s="974"/>
      <c r="SSP60" s="974"/>
      <c r="SSQ60" s="974"/>
      <c r="SSR60" s="974"/>
      <c r="SSS60" s="974"/>
      <c r="SST60" s="974"/>
      <c r="SSU60" s="974"/>
      <c r="SSV60" s="974"/>
      <c r="SSW60" s="974"/>
      <c r="SSX60" s="974"/>
      <c r="SSY60" s="974"/>
      <c r="SSZ60" s="974"/>
      <c r="STA60" s="974"/>
      <c r="STB60" s="974"/>
      <c r="STC60" s="974"/>
      <c r="STD60" s="974"/>
      <c r="STE60" s="974"/>
      <c r="STF60" s="974"/>
      <c r="STG60" s="974"/>
      <c r="STH60" s="974"/>
      <c r="STI60" s="974"/>
      <c r="STJ60" s="974"/>
      <c r="STK60" s="974"/>
      <c r="STL60" s="974"/>
      <c r="STM60" s="974"/>
      <c r="STN60" s="974"/>
      <c r="STO60" s="974"/>
      <c r="STP60" s="974"/>
      <c r="STQ60" s="974"/>
      <c r="STR60" s="974"/>
      <c r="STS60" s="974"/>
      <c r="STT60" s="974"/>
      <c r="STU60" s="974"/>
      <c r="STV60" s="974"/>
      <c r="STW60" s="974"/>
      <c r="STX60" s="974"/>
      <c r="STY60" s="974"/>
      <c r="STZ60" s="974"/>
      <c r="SUA60" s="974"/>
      <c r="SUB60" s="974"/>
      <c r="SUC60" s="974"/>
      <c r="SUD60" s="974"/>
      <c r="SUE60" s="974"/>
      <c r="SUF60" s="974"/>
      <c r="SUG60" s="974"/>
      <c r="SUH60" s="974"/>
      <c r="SUI60" s="974"/>
      <c r="SUJ60" s="974"/>
      <c r="SUK60" s="974"/>
      <c r="SUL60" s="974"/>
      <c r="SUM60" s="974"/>
      <c r="SUN60" s="974"/>
      <c r="SUO60" s="974"/>
      <c r="SUP60" s="974"/>
      <c r="SUQ60" s="974"/>
      <c r="SUR60" s="974"/>
      <c r="SUS60" s="974"/>
      <c r="SUT60" s="974"/>
      <c r="SUU60" s="974"/>
      <c r="SUV60" s="974"/>
      <c r="SUW60" s="974"/>
      <c r="SUX60" s="974"/>
      <c r="SUY60" s="974"/>
      <c r="SUZ60" s="974"/>
      <c r="SVA60" s="974"/>
      <c r="SVB60" s="974"/>
      <c r="SVC60" s="974"/>
      <c r="SVD60" s="974"/>
      <c r="SVE60" s="974"/>
      <c r="SVF60" s="974"/>
      <c r="SVG60" s="974"/>
      <c r="SVH60" s="974"/>
      <c r="SVI60" s="974"/>
      <c r="SVJ60" s="974"/>
      <c r="SVK60" s="974"/>
      <c r="SVL60" s="974"/>
      <c r="SVM60" s="974"/>
      <c r="SVN60" s="974"/>
      <c r="SVO60" s="974"/>
      <c r="SVP60" s="974"/>
      <c r="SVQ60" s="974"/>
      <c r="SVR60" s="974"/>
      <c r="SVS60" s="974"/>
      <c r="SVT60" s="974"/>
      <c r="SVU60" s="974"/>
      <c r="SVV60" s="974"/>
      <c r="SVW60" s="974"/>
      <c r="SVX60" s="974"/>
      <c r="SVY60" s="974"/>
      <c r="SVZ60" s="974"/>
      <c r="SWA60" s="974"/>
      <c r="SWB60" s="974"/>
      <c r="SWC60" s="974"/>
      <c r="SWD60" s="974"/>
      <c r="SWE60" s="974"/>
      <c r="SWF60" s="974"/>
      <c r="SWG60" s="974"/>
      <c r="SWH60" s="974"/>
      <c r="SWI60" s="974"/>
      <c r="SWJ60" s="974"/>
      <c r="SWK60" s="974"/>
      <c r="SWL60" s="974"/>
      <c r="SWM60" s="974"/>
      <c r="SWN60" s="974"/>
      <c r="SWO60" s="974"/>
      <c r="SWP60" s="974"/>
      <c r="SWQ60" s="974"/>
      <c r="SWR60" s="974"/>
      <c r="SWS60" s="974"/>
      <c r="SWT60" s="974"/>
      <c r="SWU60" s="974"/>
      <c r="SWV60" s="974"/>
      <c r="SWW60" s="974"/>
      <c r="SWX60" s="974"/>
      <c r="SWY60" s="974"/>
      <c r="SWZ60" s="974"/>
      <c r="SXA60" s="974"/>
      <c r="SXB60" s="974"/>
      <c r="SXC60" s="974"/>
      <c r="SXD60" s="974"/>
      <c r="SXE60" s="974"/>
      <c r="SXF60" s="974"/>
      <c r="SXG60" s="974"/>
      <c r="SXH60" s="974"/>
      <c r="SXI60" s="974"/>
      <c r="SXJ60" s="974"/>
      <c r="SXK60" s="974"/>
      <c r="SXL60" s="974"/>
      <c r="SXM60" s="974"/>
      <c r="SXN60" s="974"/>
      <c r="SXO60" s="974"/>
      <c r="SXP60" s="974"/>
      <c r="SXQ60" s="974"/>
      <c r="SXR60" s="974"/>
      <c r="SXS60" s="974"/>
      <c r="SXT60" s="974"/>
      <c r="SXU60" s="974"/>
      <c r="SXV60" s="974"/>
      <c r="SXW60" s="974"/>
      <c r="SXX60" s="974"/>
      <c r="SXY60" s="974"/>
      <c r="SXZ60" s="974"/>
      <c r="SYA60" s="974"/>
      <c r="SYB60" s="974"/>
      <c r="SYC60" s="974"/>
      <c r="SYD60" s="974"/>
      <c r="SYE60" s="974"/>
      <c r="SYF60" s="974"/>
      <c r="SYG60" s="974"/>
      <c r="SYH60" s="974"/>
      <c r="SYI60" s="974"/>
      <c r="SYJ60" s="974"/>
      <c r="SYK60" s="974"/>
      <c r="SYL60" s="974"/>
      <c r="SYM60" s="974"/>
      <c r="SYN60" s="974"/>
      <c r="SYO60" s="974"/>
      <c r="SYP60" s="974"/>
      <c r="SYQ60" s="974"/>
      <c r="SYR60" s="974"/>
      <c r="SYS60" s="974"/>
      <c r="SYT60" s="974"/>
      <c r="SYU60" s="974"/>
      <c r="SYV60" s="974"/>
      <c r="SYW60" s="974"/>
      <c r="SYX60" s="974"/>
      <c r="SYY60" s="974"/>
      <c r="SYZ60" s="974"/>
      <c r="SZA60" s="974"/>
      <c r="SZB60" s="974"/>
      <c r="SZC60" s="974"/>
      <c r="SZD60" s="974"/>
      <c r="SZE60" s="974"/>
      <c r="SZF60" s="974"/>
      <c r="SZG60" s="974"/>
      <c r="SZH60" s="974"/>
      <c r="SZI60" s="974"/>
      <c r="SZJ60" s="974"/>
      <c r="SZK60" s="974"/>
      <c r="SZL60" s="974"/>
      <c r="SZM60" s="974"/>
      <c r="SZN60" s="974"/>
      <c r="SZO60" s="974"/>
      <c r="SZP60" s="974"/>
      <c r="SZQ60" s="974"/>
      <c r="SZR60" s="974"/>
      <c r="SZS60" s="974"/>
      <c r="SZT60" s="974"/>
      <c r="SZU60" s="974"/>
      <c r="SZV60" s="974"/>
      <c r="SZW60" s="974"/>
      <c r="SZX60" s="974"/>
      <c r="SZY60" s="974"/>
      <c r="SZZ60" s="974"/>
      <c r="TAA60" s="974"/>
      <c r="TAB60" s="974"/>
      <c r="TAC60" s="974"/>
      <c r="TAD60" s="974"/>
      <c r="TAE60" s="974"/>
      <c r="TAF60" s="974"/>
      <c r="TAG60" s="974"/>
      <c r="TAH60" s="974"/>
      <c r="TAI60" s="974"/>
      <c r="TAJ60" s="974"/>
      <c r="TAK60" s="974"/>
      <c r="TAL60" s="974"/>
      <c r="TAM60" s="974"/>
      <c r="TAN60" s="974"/>
      <c r="TAO60" s="974"/>
      <c r="TAP60" s="974"/>
      <c r="TAQ60" s="974"/>
      <c r="TAR60" s="974"/>
      <c r="TAS60" s="974"/>
      <c r="TAT60" s="974"/>
      <c r="TAU60" s="974"/>
      <c r="TAV60" s="974"/>
      <c r="TAW60" s="974"/>
      <c r="TAX60" s="974"/>
      <c r="TAY60" s="974"/>
      <c r="TAZ60" s="974"/>
      <c r="TBA60" s="974"/>
      <c r="TBB60" s="974"/>
      <c r="TBC60" s="974"/>
      <c r="TBD60" s="974"/>
      <c r="TBE60" s="974"/>
      <c r="TBF60" s="974"/>
      <c r="TBG60" s="974"/>
      <c r="TBH60" s="974"/>
      <c r="TBI60" s="974"/>
      <c r="TBJ60" s="974"/>
      <c r="TBK60" s="974"/>
      <c r="TBL60" s="974"/>
      <c r="TBM60" s="974"/>
      <c r="TBN60" s="974"/>
      <c r="TBO60" s="974"/>
      <c r="TBP60" s="974"/>
      <c r="TBQ60" s="974"/>
      <c r="TBR60" s="974"/>
      <c r="TBS60" s="974"/>
      <c r="TBT60" s="974"/>
      <c r="TBU60" s="974"/>
      <c r="TBV60" s="974"/>
      <c r="TBW60" s="974"/>
      <c r="TBX60" s="974"/>
      <c r="TBY60" s="974"/>
      <c r="TBZ60" s="974"/>
      <c r="TCA60" s="974"/>
      <c r="TCB60" s="974"/>
      <c r="TCC60" s="974"/>
      <c r="TCD60" s="974"/>
      <c r="TCE60" s="974"/>
      <c r="TCF60" s="974"/>
      <c r="TCG60" s="974"/>
      <c r="TCH60" s="974"/>
      <c r="TCI60" s="974"/>
      <c r="TCJ60" s="974"/>
      <c r="TCK60" s="974"/>
      <c r="TCL60" s="974"/>
      <c r="TCM60" s="974"/>
      <c r="TCN60" s="974"/>
      <c r="TCO60" s="974"/>
      <c r="TCP60" s="974"/>
      <c r="TCQ60" s="974"/>
      <c r="TCR60" s="974"/>
      <c r="TCS60" s="974"/>
      <c r="TCT60" s="974"/>
      <c r="TCU60" s="974"/>
      <c r="TCV60" s="974"/>
      <c r="TCW60" s="974"/>
      <c r="TCX60" s="974"/>
      <c r="TCY60" s="974"/>
      <c r="TCZ60" s="974"/>
      <c r="TDA60" s="974"/>
      <c r="TDB60" s="974"/>
      <c r="TDC60" s="974"/>
      <c r="TDD60" s="974"/>
      <c r="TDE60" s="974"/>
      <c r="TDF60" s="974"/>
      <c r="TDG60" s="974"/>
      <c r="TDH60" s="974"/>
      <c r="TDI60" s="974"/>
      <c r="TDJ60" s="974"/>
      <c r="TDK60" s="974"/>
      <c r="TDL60" s="974"/>
      <c r="TDM60" s="974"/>
      <c r="TDN60" s="974"/>
      <c r="TDO60" s="974"/>
      <c r="TDP60" s="974"/>
      <c r="TDQ60" s="974"/>
      <c r="TDR60" s="974"/>
      <c r="TDS60" s="974"/>
      <c r="TDT60" s="974"/>
      <c r="TDU60" s="974"/>
      <c r="TDV60" s="974"/>
      <c r="TDW60" s="974"/>
      <c r="TDX60" s="974"/>
      <c r="TDY60" s="974"/>
      <c r="TDZ60" s="974"/>
      <c r="TEA60" s="974"/>
      <c r="TEB60" s="974"/>
      <c r="TEC60" s="974"/>
      <c r="TED60" s="974"/>
      <c r="TEE60" s="974"/>
      <c r="TEF60" s="974"/>
      <c r="TEG60" s="974"/>
      <c r="TEH60" s="974"/>
      <c r="TEI60" s="974"/>
      <c r="TEJ60" s="974"/>
      <c r="TEK60" s="974"/>
      <c r="TEL60" s="974"/>
      <c r="TEM60" s="974"/>
      <c r="TEN60" s="974"/>
      <c r="TEO60" s="974"/>
      <c r="TEP60" s="974"/>
      <c r="TEQ60" s="974"/>
      <c r="TER60" s="974"/>
      <c r="TES60" s="974"/>
      <c r="TET60" s="974"/>
      <c r="TEU60" s="974"/>
      <c r="TEV60" s="974"/>
      <c r="TEW60" s="974"/>
      <c r="TEX60" s="974"/>
      <c r="TEY60" s="974"/>
      <c r="TEZ60" s="974"/>
      <c r="TFA60" s="974"/>
      <c r="TFB60" s="974"/>
      <c r="TFC60" s="974"/>
      <c r="TFD60" s="974"/>
      <c r="TFE60" s="974"/>
      <c r="TFF60" s="974"/>
      <c r="TFG60" s="974"/>
      <c r="TFH60" s="974"/>
      <c r="TFI60" s="974"/>
      <c r="TFJ60" s="974"/>
      <c r="TFK60" s="974"/>
      <c r="TFL60" s="974"/>
      <c r="TFM60" s="974"/>
      <c r="TFN60" s="974"/>
      <c r="TFO60" s="974"/>
      <c r="TFP60" s="974"/>
      <c r="TFQ60" s="974"/>
      <c r="TFR60" s="974"/>
      <c r="TFS60" s="974"/>
      <c r="TFT60" s="974"/>
      <c r="TFU60" s="974"/>
      <c r="TFV60" s="974"/>
      <c r="TFW60" s="974"/>
      <c r="TFX60" s="974"/>
      <c r="TFY60" s="974"/>
      <c r="TFZ60" s="974"/>
      <c r="TGA60" s="974"/>
      <c r="TGB60" s="974"/>
      <c r="TGC60" s="974"/>
      <c r="TGD60" s="974"/>
      <c r="TGE60" s="974"/>
      <c r="TGF60" s="974"/>
      <c r="TGG60" s="974"/>
      <c r="TGH60" s="974"/>
      <c r="TGI60" s="974"/>
      <c r="TGJ60" s="974"/>
      <c r="TGK60" s="974"/>
      <c r="TGL60" s="974"/>
      <c r="TGM60" s="974"/>
      <c r="TGN60" s="974"/>
      <c r="TGO60" s="974"/>
      <c r="TGP60" s="974"/>
      <c r="TGQ60" s="974"/>
      <c r="TGR60" s="974"/>
      <c r="TGS60" s="974"/>
      <c r="TGT60" s="974"/>
      <c r="TGU60" s="974"/>
      <c r="TGV60" s="974"/>
      <c r="TGW60" s="974"/>
      <c r="TGX60" s="974"/>
      <c r="TGY60" s="974"/>
      <c r="TGZ60" s="974"/>
      <c r="THA60" s="974"/>
      <c r="THB60" s="974"/>
      <c r="THC60" s="974"/>
      <c r="THD60" s="974"/>
      <c r="THE60" s="974"/>
      <c r="THF60" s="974"/>
      <c r="THG60" s="974"/>
      <c r="THH60" s="974"/>
      <c r="THI60" s="974"/>
      <c r="THJ60" s="974"/>
      <c r="THK60" s="974"/>
      <c r="THL60" s="974"/>
      <c r="THM60" s="974"/>
      <c r="THN60" s="974"/>
      <c r="THO60" s="974"/>
      <c r="THP60" s="974"/>
      <c r="THQ60" s="974"/>
      <c r="THR60" s="974"/>
      <c r="THS60" s="974"/>
      <c r="THT60" s="974"/>
      <c r="THU60" s="974"/>
      <c r="THV60" s="974"/>
      <c r="THW60" s="974"/>
      <c r="THX60" s="974"/>
      <c r="THY60" s="974"/>
      <c r="THZ60" s="974"/>
      <c r="TIA60" s="974"/>
      <c r="TIB60" s="974"/>
      <c r="TIC60" s="974"/>
      <c r="TID60" s="974"/>
      <c r="TIE60" s="974"/>
      <c r="TIF60" s="974"/>
      <c r="TIG60" s="974"/>
      <c r="TIH60" s="974"/>
      <c r="TII60" s="974"/>
      <c r="TIJ60" s="974"/>
      <c r="TIK60" s="974"/>
      <c r="TIL60" s="974"/>
      <c r="TIM60" s="974"/>
      <c r="TIN60" s="974"/>
      <c r="TIO60" s="974"/>
      <c r="TIP60" s="974"/>
      <c r="TIQ60" s="974"/>
      <c r="TIR60" s="974"/>
      <c r="TIS60" s="974"/>
      <c r="TIT60" s="974"/>
      <c r="TIU60" s="974"/>
      <c r="TIV60" s="974"/>
      <c r="TIW60" s="974"/>
      <c r="TIX60" s="974"/>
      <c r="TIY60" s="974"/>
      <c r="TIZ60" s="974"/>
      <c r="TJA60" s="974"/>
      <c r="TJB60" s="974"/>
      <c r="TJC60" s="974"/>
      <c r="TJD60" s="974"/>
      <c r="TJE60" s="974"/>
      <c r="TJF60" s="974"/>
      <c r="TJG60" s="974"/>
      <c r="TJH60" s="974"/>
      <c r="TJI60" s="974"/>
      <c r="TJJ60" s="974"/>
      <c r="TJK60" s="974"/>
      <c r="TJL60" s="974"/>
      <c r="TJM60" s="974"/>
      <c r="TJN60" s="974"/>
      <c r="TJO60" s="974"/>
      <c r="TJP60" s="974"/>
      <c r="TJQ60" s="974"/>
      <c r="TJR60" s="974"/>
      <c r="TJS60" s="974"/>
      <c r="TJT60" s="974"/>
      <c r="TJU60" s="974"/>
      <c r="TJV60" s="974"/>
      <c r="TJW60" s="974"/>
      <c r="TJX60" s="974"/>
      <c r="TJY60" s="974"/>
      <c r="TJZ60" s="974"/>
      <c r="TKA60" s="974"/>
      <c r="TKB60" s="974"/>
      <c r="TKC60" s="974"/>
      <c r="TKD60" s="974"/>
      <c r="TKE60" s="974"/>
      <c r="TKF60" s="974"/>
      <c r="TKG60" s="974"/>
      <c r="TKH60" s="974"/>
      <c r="TKI60" s="974"/>
      <c r="TKJ60" s="974"/>
      <c r="TKK60" s="974"/>
      <c r="TKL60" s="974"/>
      <c r="TKM60" s="974"/>
      <c r="TKN60" s="974"/>
      <c r="TKO60" s="974"/>
      <c r="TKP60" s="974"/>
      <c r="TKQ60" s="974"/>
      <c r="TKR60" s="974"/>
      <c r="TKS60" s="974"/>
      <c r="TKT60" s="974"/>
      <c r="TKU60" s="974"/>
      <c r="TKV60" s="974"/>
      <c r="TKW60" s="974"/>
      <c r="TKX60" s="974"/>
      <c r="TKY60" s="974"/>
      <c r="TKZ60" s="974"/>
      <c r="TLA60" s="974"/>
      <c r="TLB60" s="974"/>
      <c r="TLC60" s="974"/>
      <c r="TLD60" s="974"/>
      <c r="TLE60" s="974"/>
      <c r="TLF60" s="974"/>
      <c r="TLG60" s="974"/>
      <c r="TLH60" s="974"/>
      <c r="TLI60" s="974"/>
      <c r="TLJ60" s="974"/>
      <c r="TLK60" s="974"/>
      <c r="TLL60" s="974"/>
      <c r="TLM60" s="974"/>
      <c r="TLN60" s="974"/>
      <c r="TLO60" s="974"/>
      <c r="TLP60" s="974"/>
      <c r="TLQ60" s="974"/>
      <c r="TLR60" s="974"/>
      <c r="TLS60" s="974"/>
      <c r="TLT60" s="974"/>
      <c r="TLU60" s="974"/>
      <c r="TLV60" s="974"/>
      <c r="TLW60" s="974"/>
      <c r="TLX60" s="974"/>
      <c r="TLY60" s="974"/>
      <c r="TLZ60" s="974"/>
      <c r="TMA60" s="974"/>
      <c r="TMB60" s="974"/>
      <c r="TMC60" s="974"/>
      <c r="TMD60" s="974"/>
      <c r="TME60" s="974"/>
      <c r="TMF60" s="974"/>
      <c r="TMG60" s="974"/>
      <c r="TMH60" s="974"/>
      <c r="TMI60" s="974"/>
      <c r="TMJ60" s="974"/>
      <c r="TMK60" s="974"/>
      <c r="TML60" s="974"/>
      <c r="TMM60" s="974"/>
      <c r="TMN60" s="974"/>
      <c r="TMO60" s="974"/>
      <c r="TMP60" s="974"/>
      <c r="TMQ60" s="974"/>
      <c r="TMR60" s="974"/>
      <c r="TMS60" s="974"/>
      <c r="TMT60" s="974"/>
      <c r="TMU60" s="974"/>
      <c r="TMV60" s="974"/>
      <c r="TMW60" s="974"/>
      <c r="TMX60" s="974"/>
      <c r="TMY60" s="974"/>
      <c r="TMZ60" s="974"/>
      <c r="TNA60" s="974"/>
      <c r="TNB60" s="974"/>
      <c r="TNC60" s="974"/>
      <c r="TND60" s="974"/>
      <c r="TNE60" s="974"/>
      <c r="TNF60" s="974"/>
      <c r="TNG60" s="974"/>
      <c r="TNH60" s="974"/>
      <c r="TNI60" s="974"/>
      <c r="TNJ60" s="974"/>
      <c r="TNK60" s="974"/>
      <c r="TNL60" s="974"/>
      <c r="TNM60" s="974"/>
      <c r="TNN60" s="974"/>
      <c r="TNO60" s="974"/>
      <c r="TNP60" s="974"/>
      <c r="TNQ60" s="974"/>
      <c r="TNR60" s="974"/>
      <c r="TNS60" s="974"/>
      <c r="TNT60" s="974"/>
      <c r="TNU60" s="974"/>
      <c r="TNV60" s="974"/>
      <c r="TNW60" s="974"/>
      <c r="TNX60" s="974"/>
      <c r="TNY60" s="974"/>
      <c r="TNZ60" s="974"/>
      <c r="TOA60" s="974"/>
      <c r="TOB60" s="974"/>
      <c r="TOC60" s="974"/>
      <c r="TOD60" s="974"/>
      <c r="TOE60" s="974"/>
      <c r="TOF60" s="974"/>
      <c r="TOG60" s="974"/>
      <c r="TOH60" s="974"/>
      <c r="TOI60" s="974"/>
      <c r="TOJ60" s="974"/>
      <c r="TOK60" s="974"/>
      <c r="TOL60" s="974"/>
      <c r="TOM60" s="974"/>
      <c r="TON60" s="974"/>
      <c r="TOO60" s="974"/>
      <c r="TOP60" s="974"/>
      <c r="TOQ60" s="974"/>
      <c r="TOR60" s="974"/>
      <c r="TOS60" s="974"/>
      <c r="TOT60" s="974"/>
      <c r="TOU60" s="974"/>
      <c r="TOV60" s="974"/>
      <c r="TOW60" s="974"/>
      <c r="TOX60" s="974"/>
      <c r="TOY60" s="974"/>
      <c r="TOZ60" s="974"/>
      <c r="TPA60" s="974"/>
      <c r="TPB60" s="974"/>
      <c r="TPC60" s="974"/>
      <c r="TPD60" s="974"/>
      <c r="TPE60" s="974"/>
      <c r="TPF60" s="974"/>
      <c r="TPG60" s="974"/>
      <c r="TPH60" s="974"/>
      <c r="TPI60" s="974"/>
      <c r="TPJ60" s="974"/>
      <c r="TPK60" s="974"/>
      <c r="TPL60" s="974"/>
      <c r="TPM60" s="974"/>
      <c r="TPN60" s="974"/>
      <c r="TPO60" s="974"/>
      <c r="TPP60" s="974"/>
      <c r="TPQ60" s="974"/>
      <c r="TPR60" s="974"/>
      <c r="TPS60" s="974"/>
      <c r="TPT60" s="974"/>
      <c r="TPU60" s="974"/>
      <c r="TPV60" s="974"/>
      <c r="TPW60" s="974"/>
      <c r="TPX60" s="974"/>
      <c r="TPY60" s="974"/>
      <c r="TPZ60" s="974"/>
      <c r="TQA60" s="974"/>
      <c r="TQB60" s="974"/>
      <c r="TQC60" s="974"/>
      <c r="TQD60" s="974"/>
      <c r="TQE60" s="974"/>
      <c r="TQF60" s="974"/>
      <c r="TQG60" s="974"/>
      <c r="TQH60" s="974"/>
      <c r="TQI60" s="974"/>
      <c r="TQJ60" s="974"/>
      <c r="TQK60" s="974"/>
      <c r="TQL60" s="974"/>
      <c r="TQM60" s="974"/>
      <c r="TQN60" s="974"/>
      <c r="TQO60" s="974"/>
      <c r="TQP60" s="974"/>
      <c r="TQQ60" s="974"/>
      <c r="TQR60" s="974"/>
      <c r="TQS60" s="974"/>
      <c r="TQT60" s="974"/>
      <c r="TQU60" s="974"/>
      <c r="TQV60" s="974"/>
      <c r="TQW60" s="974"/>
      <c r="TQX60" s="974"/>
      <c r="TQY60" s="974"/>
      <c r="TQZ60" s="974"/>
      <c r="TRA60" s="974"/>
      <c r="TRB60" s="974"/>
      <c r="TRC60" s="974"/>
      <c r="TRD60" s="974"/>
      <c r="TRE60" s="974"/>
      <c r="TRF60" s="974"/>
      <c r="TRG60" s="974"/>
      <c r="TRH60" s="974"/>
      <c r="TRI60" s="974"/>
      <c r="TRJ60" s="974"/>
      <c r="TRK60" s="974"/>
      <c r="TRL60" s="974"/>
      <c r="TRM60" s="974"/>
      <c r="TRN60" s="974"/>
      <c r="TRO60" s="974"/>
      <c r="TRP60" s="974"/>
      <c r="TRQ60" s="974"/>
      <c r="TRR60" s="974"/>
      <c r="TRS60" s="974"/>
      <c r="TRT60" s="974"/>
      <c r="TRU60" s="974"/>
      <c r="TRV60" s="974"/>
      <c r="TRW60" s="974"/>
      <c r="TRX60" s="974"/>
      <c r="TRY60" s="974"/>
      <c r="TRZ60" s="974"/>
      <c r="TSA60" s="974"/>
      <c r="TSB60" s="974"/>
      <c r="TSC60" s="974"/>
      <c r="TSD60" s="974"/>
      <c r="TSE60" s="974"/>
      <c r="TSF60" s="974"/>
      <c r="TSG60" s="974"/>
      <c r="TSH60" s="974"/>
      <c r="TSI60" s="974"/>
      <c r="TSJ60" s="974"/>
      <c r="TSK60" s="974"/>
      <c r="TSL60" s="974"/>
      <c r="TSM60" s="974"/>
      <c r="TSN60" s="974"/>
      <c r="TSO60" s="974"/>
      <c r="TSP60" s="974"/>
      <c r="TSQ60" s="974"/>
      <c r="TSR60" s="974"/>
      <c r="TSS60" s="974"/>
      <c r="TST60" s="974"/>
      <c r="TSU60" s="974"/>
      <c r="TSV60" s="974"/>
      <c r="TSW60" s="974"/>
      <c r="TSX60" s="974"/>
      <c r="TSY60" s="974"/>
      <c r="TSZ60" s="974"/>
      <c r="TTA60" s="974"/>
      <c r="TTB60" s="974"/>
      <c r="TTC60" s="974"/>
      <c r="TTD60" s="974"/>
      <c r="TTE60" s="974"/>
      <c r="TTF60" s="974"/>
      <c r="TTG60" s="974"/>
      <c r="TTH60" s="974"/>
      <c r="TTI60" s="974"/>
      <c r="TTJ60" s="974"/>
      <c r="TTK60" s="974"/>
      <c r="TTL60" s="974"/>
      <c r="TTM60" s="974"/>
      <c r="TTN60" s="974"/>
      <c r="TTO60" s="974"/>
      <c r="TTP60" s="974"/>
      <c r="TTQ60" s="974"/>
      <c r="TTR60" s="974"/>
      <c r="TTS60" s="974"/>
      <c r="TTT60" s="974"/>
      <c r="TTU60" s="974"/>
      <c r="TTV60" s="974"/>
      <c r="TTW60" s="974"/>
      <c r="TTX60" s="974"/>
      <c r="TTY60" s="974"/>
      <c r="TTZ60" s="974"/>
      <c r="TUA60" s="974"/>
      <c r="TUB60" s="974"/>
      <c r="TUC60" s="974"/>
      <c r="TUD60" s="974"/>
      <c r="TUE60" s="974"/>
      <c r="TUF60" s="974"/>
      <c r="TUG60" s="974"/>
      <c r="TUH60" s="974"/>
      <c r="TUI60" s="974"/>
      <c r="TUJ60" s="974"/>
      <c r="TUK60" s="974"/>
      <c r="TUL60" s="974"/>
      <c r="TUM60" s="974"/>
      <c r="TUN60" s="974"/>
      <c r="TUO60" s="974"/>
      <c r="TUP60" s="974"/>
      <c r="TUQ60" s="974"/>
      <c r="TUR60" s="974"/>
      <c r="TUS60" s="974"/>
      <c r="TUT60" s="974"/>
      <c r="TUU60" s="974"/>
      <c r="TUV60" s="974"/>
      <c r="TUW60" s="974"/>
      <c r="TUX60" s="974"/>
      <c r="TUY60" s="974"/>
      <c r="TUZ60" s="974"/>
      <c r="TVA60" s="974"/>
      <c r="TVB60" s="974"/>
      <c r="TVC60" s="974"/>
      <c r="TVD60" s="974"/>
      <c r="TVE60" s="974"/>
      <c r="TVF60" s="974"/>
      <c r="TVG60" s="974"/>
      <c r="TVH60" s="974"/>
      <c r="TVI60" s="974"/>
      <c r="TVJ60" s="974"/>
      <c r="TVK60" s="974"/>
      <c r="TVL60" s="974"/>
      <c r="TVM60" s="974"/>
      <c r="TVN60" s="974"/>
      <c r="TVO60" s="974"/>
      <c r="TVP60" s="974"/>
      <c r="TVQ60" s="974"/>
      <c r="TVR60" s="974"/>
      <c r="TVS60" s="974"/>
      <c r="TVT60" s="974"/>
      <c r="TVU60" s="974"/>
      <c r="TVV60" s="974"/>
      <c r="TVW60" s="974"/>
      <c r="TVX60" s="974"/>
      <c r="TVY60" s="974"/>
      <c r="TVZ60" s="974"/>
      <c r="TWA60" s="974"/>
      <c r="TWB60" s="974"/>
      <c r="TWC60" s="974"/>
      <c r="TWD60" s="974"/>
      <c r="TWE60" s="974"/>
      <c r="TWF60" s="974"/>
      <c r="TWG60" s="974"/>
      <c r="TWH60" s="974"/>
      <c r="TWI60" s="974"/>
      <c r="TWJ60" s="974"/>
      <c r="TWK60" s="974"/>
      <c r="TWL60" s="974"/>
      <c r="TWM60" s="974"/>
      <c r="TWN60" s="974"/>
      <c r="TWO60" s="974"/>
      <c r="TWP60" s="974"/>
      <c r="TWQ60" s="974"/>
      <c r="TWR60" s="974"/>
      <c r="TWS60" s="974"/>
      <c r="TWT60" s="974"/>
      <c r="TWU60" s="974"/>
      <c r="TWV60" s="974"/>
      <c r="TWW60" s="974"/>
      <c r="TWX60" s="974"/>
      <c r="TWY60" s="974"/>
      <c r="TWZ60" s="974"/>
      <c r="TXA60" s="974"/>
      <c r="TXB60" s="974"/>
      <c r="TXC60" s="974"/>
      <c r="TXD60" s="974"/>
      <c r="TXE60" s="974"/>
      <c r="TXF60" s="974"/>
      <c r="TXG60" s="974"/>
      <c r="TXH60" s="974"/>
      <c r="TXI60" s="974"/>
      <c r="TXJ60" s="974"/>
      <c r="TXK60" s="974"/>
      <c r="TXL60" s="974"/>
      <c r="TXM60" s="974"/>
      <c r="TXN60" s="974"/>
      <c r="TXO60" s="974"/>
      <c r="TXP60" s="974"/>
      <c r="TXQ60" s="974"/>
      <c r="TXR60" s="974"/>
      <c r="TXS60" s="974"/>
      <c r="TXT60" s="974"/>
      <c r="TXU60" s="974"/>
      <c r="TXV60" s="974"/>
      <c r="TXW60" s="974"/>
      <c r="TXX60" s="974"/>
      <c r="TXY60" s="974"/>
      <c r="TXZ60" s="974"/>
      <c r="TYA60" s="974"/>
      <c r="TYB60" s="974"/>
      <c r="TYC60" s="974"/>
      <c r="TYD60" s="974"/>
      <c r="TYE60" s="974"/>
      <c r="TYF60" s="974"/>
      <c r="TYG60" s="974"/>
      <c r="TYH60" s="974"/>
      <c r="TYI60" s="974"/>
      <c r="TYJ60" s="974"/>
      <c r="TYK60" s="974"/>
      <c r="TYL60" s="974"/>
      <c r="TYM60" s="974"/>
      <c r="TYN60" s="974"/>
      <c r="TYO60" s="974"/>
      <c r="TYP60" s="974"/>
      <c r="TYQ60" s="974"/>
      <c r="TYR60" s="974"/>
      <c r="TYS60" s="974"/>
      <c r="TYT60" s="974"/>
      <c r="TYU60" s="974"/>
      <c r="TYV60" s="974"/>
      <c r="TYW60" s="974"/>
      <c r="TYX60" s="974"/>
      <c r="TYY60" s="974"/>
      <c r="TYZ60" s="974"/>
      <c r="TZA60" s="974"/>
      <c r="TZB60" s="974"/>
      <c r="TZC60" s="974"/>
      <c r="TZD60" s="974"/>
      <c r="TZE60" s="974"/>
      <c r="TZF60" s="974"/>
      <c r="TZG60" s="974"/>
      <c r="TZH60" s="974"/>
      <c r="TZI60" s="974"/>
      <c r="TZJ60" s="974"/>
      <c r="TZK60" s="974"/>
      <c r="TZL60" s="974"/>
      <c r="TZM60" s="974"/>
      <c r="TZN60" s="974"/>
      <c r="TZO60" s="974"/>
      <c r="TZP60" s="974"/>
      <c r="TZQ60" s="974"/>
      <c r="TZR60" s="974"/>
      <c r="TZS60" s="974"/>
      <c r="TZT60" s="974"/>
      <c r="TZU60" s="974"/>
      <c r="TZV60" s="974"/>
      <c r="TZW60" s="974"/>
      <c r="TZX60" s="974"/>
      <c r="TZY60" s="974"/>
      <c r="TZZ60" s="974"/>
      <c r="UAA60" s="974"/>
      <c r="UAB60" s="974"/>
      <c r="UAC60" s="974"/>
      <c r="UAD60" s="974"/>
      <c r="UAE60" s="974"/>
      <c r="UAF60" s="974"/>
      <c r="UAG60" s="974"/>
      <c r="UAH60" s="974"/>
      <c r="UAI60" s="974"/>
      <c r="UAJ60" s="974"/>
      <c r="UAK60" s="974"/>
      <c r="UAL60" s="974"/>
      <c r="UAM60" s="974"/>
      <c r="UAN60" s="974"/>
      <c r="UAO60" s="974"/>
      <c r="UAP60" s="974"/>
      <c r="UAQ60" s="974"/>
      <c r="UAR60" s="974"/>
      <c r="UAS60" s="974"/>
      <c r="UAT60" s="974"/>
      <c r="UAU60" s="974"/>
      <c r="UAV60" s="974"/>
      <c r="UAW60" s="974"/>
      <c r="UAX60" s="974"/>
      <c r="UAY60" s="974"/>
      <c r="UAZ60" s="974"/>
      <c r="UBA60" s="974"/>
      <c r="UBB60" s="974"/>
      <c r="UBC60" s="974"/>
      <c r="UBD60" s="974"/>
      <c r="UBE60" s="974"/>
      <c r="UBF60" s="974"/>
      <c r="UBG60" s="974"/>
      <c r="UBH60" s="974"/>
      <c r="UBI60" s="974"/>
      <c r="UBJ60" s="974"/>
      <c r="UBK60" s="974"/>
      <c r="UBL60" s="974"/>
      <c r="UBM60" s="974"/>
      <c r="UBN60" s="974"/>
      <c r="UBO60" s="974"/>
      <c r="UBP60" s="974"/>
      <c r="UBQ60" s="974"/>
      <c r="UBR60" s="974"/>
      <c r="UBS60" s="974"/>
      <c r="UBT60" s="974"/>
      <c r="UBU60" s="974"/>
      <c r="UBV60" s="974"/>
      <c r="UBW60" s="974"/>
      <c r="UBX60" s="974"/>
      <c r="UBY60" s="974"/>
      <c r="UBZ60" s="974"/>
      <c r="UCA60" s="974"/>
      <c r="UCB60" s="974"/>
      <c r="UCC60" s="974"/>
      <c r="UCD60" s="974"/>
      <c r="UCE60" s="974"/>
      <c r="UCF60" s="974"/>
      <c r="UCG60" s="974"/>
      <c r="UCH60" s="974"/>
      <c r="UCI60" s="974"/>
      <c r="UCJ60" s="974"/>
      <c r="UCK60" s="974"/>
      <c r="UCL60" s="974"/>
      <c r="UCM60" s="974"/>
      <c r="UCN60" s="974"/>
      <c r="UCO60" s="974"/>
      <c r="UCP60" s="974"/>
      <c r="UCQ60" s="974"/>
      <c r="UCR60" s="974"/>
      <c r="UCS60" s="974"/>
      <c r="UCT60" s="974"/>
      <c r="UCU60" s="974"/>
      <c r="UCV60" s="974"/>
      <c r="UCW60" s="974"/>
      <c r="UCX60" s="974"/>
      <c r="UCY60" s="974"/>
      <c r="UCZ60" s="974"/>
      <c r="UDA60" s="974"/>
      <c r="UDB60" s="974"/>
      <c r="UDC60" s="974"/>
      <c r="UDD60" s="974"/>
      <c r="UDE60" s="974"/>
      <c r="UDF60" s="974"/>
      <c r="UDG60" s="974"/>
      <c r="UDH60" s="974"/>
      <c r="UDI60" s="974"/>
      <c r="UDJ60" s="974"/>
      <c r="UDK60" s="974"/>
      <c r="UDL60" s="974"/>
      <c r="UDM60" s="974"/>
      <c r="UDN60" s="974"/>
      <c r="UDO60" s="974"/>
      <c r="UDP60" s="974"/>
      <c r="UDQ60" s="974"/>
      <c r="UDR60" s="974"/>
      <c r="UDS60" s="974"/>
      <c r="UDT60" s="974"/>
      <c r="UDU60" s="974"/>
      <c r="UDV60" s="974"/>
      <c r="UDW60" s="974"/>
      <c r="UDX60" s="974"/>
      <c r="UDY60" s="974"/>
      <c r="UDZ60" s="974"/>
      <c r="UEA60" s="974"/>
      <c r="UEB60" s="974"/>
      <c r="UEC60" s="974"/>
      <c r="UED60" s="974"/>
      <c r="UEE60" s="974"/>
      <c r="UEF60" s="974"/>
      <c r="UEG60" s="974"/>
      <c r="UEH60" s="974"/>
      <c r="UEI60" s="974"/>
      <c r="UEJ60" s="974"/>
      <c r="UEK60" s="974"/>
      <c r="UEL60" s="974"/>
      <c r="UEM60" s="974"/>
      <c r="UEN60" s="974"/>
      <c r="UEO60" s="974"/>
      <c r="UEP60" s="974"/>
      <c r="UEQ60" s="974"/>
      <c r="UER60" s="974"/>
      <c r="UES60" s="974"/>
      <c r="UET60" s="974"/>
      <c r="UEU60" s="974"/>
      <c r="UEV60" s="974"/>
      <c r="UEW60" s="974"/>
      <c r="UEX60" s="974"/>
      <c r="UEY60" s="974"/>
      <c r="UEZ60" s="974"/>
      <c r="UFA60" s="974"/>
      <c r="UFB60" s="974"/>
      <c r="UFC60" s="974"/>
      <c r="UFD60" s="974"/>
      <c r="UFE60" s="974"/>
      <c r="UFF60" s="974"/>
      <c r="UFG60" s="974"/>
      <c r="UFH60" s="974"/>
      <c r="UFI60" s="974"/>
      <c r="UFJ60" s="974"/>
      <c r="UFK60" s="974"/>
      <c r="UFL60" s="974"/>
      <c r="UFM60" s="974"/>
      <c r="UFN60" s="974"/>
      <c r="UFO60" s="974"/>
      <c r="UFP60" s="974"/>
      <c r="UFQ60" s="974"/>
      <c r="UFR60" s="974"/>
      <c r="UFS60" s="974"/>
      <c r="UFT60" s="974"/>
      <c r="UFU60" s="974"/>
      <c r="UFV60" s="974"/>
      <c r="UFW60" s="974"/>
      <c r="UFX60" s="974"/>
      <c r="UFY60" s="974"/>
      <c r="UFZ60" s="974"/>
      <c r="UGA60" s="974"/>
      <c r="UGB60" s="974"/>
      <c r="UGC60" s="974"/>
      <c r="UGD60" s="974"/>
      <c r="UGE60" s="974"/>
      <c r="UGF60" s="974"/>
      <c r="UGG60" s="974"/>
      <c r="UGH60" s="974"/>
      <c r="UGI60" s="974"/>
      <c r="UGJ60" s="974"/>
      <c r="UGK60" s="974"/>
      <c r="UGL60" s="974"/>
      <c r="UGM60" s="974"/>
      <c r="UGN60" s="974"/>
      <c r="UGO60" s="974"/>
      <c r="UGP60" s="974"/>
      <c r="UGQ60" s="974"/>
      <c r="UGR60" s="974"/>
      <c r="UGS60" s="974"/>
      <c r="UGT60" s="974"/>
      <c r="UGU60" s="974"/>
      <c r="UGV60" s="974"/>
      <c r="UGW60" s="974"/>
      <c r="UGX60" s="974"/>
      <c r="UGY60" s="974"/>
      <c r="UGZ60" s="974"/>
      <c r="UHA60" s="974"/>
      <c r="UHB60" s="974"/>
      <c r="UHC60" s="974"/>
      <c r="UHD60" s="974"/>
      <c r="UHE60" s="974"/>
      <c r="UHF60" s="974"/>
      <c r="UHG60" s="974"/>
      <c r="UHH60" s="974"/>
      <c r="UHI60" s="974"/>
      <c r="UHJ60" s="974"/>
      <c r="UHK60" s="974"/>
      <c r="UHL60" s="974"/>
      <c r="UHM60" s="974"/>
      <c r="UHN60" s="974"/>
      <c r="UHO60" s="974"/>
      <c r="UHP60" s="974"/>
      <c r="UHQ60" s="974"/>
      <c r="UHR60" s="974"/>
      <c r="UHS60" s="974"/>
      <c r="UHT60" s="974"/>
      <c r="UHU60" s="974"/>
      <c r="UHV60" s="974"/>
      <c r="UHW60" s="974"/>
      <c r="UHX60" s="974"/>
      <c r="UHY60" s="974"/>
      <c r="UHZ60" s="974"/>
      <c r="UIA60" s="974"/>
      <c r="UIB60" s="974"/>
      <c r="UIC60" s="974"/>
      <c r="UID60" s="974"/>
      <c r="UIE60" s="974"/>
      <c r="UIF60" s="974"/>
      <c r="UIG60" s="974"/>
      <c r="UIH60" s="974"/>
      <c r="UII60" s="974"/>
      <c r="UIJ60" s="974"/>
      <c r="UIK60" s="974"/>
      <c r="UIL60" s="974"/>
      <c r="UIM60" s="974"/>
      <c r="UIN60" s="974"/>
      <c r="UIO60" s="974"/>
      <c r="UIP60" s="974"/>
      <c r="UIQ60" s="974"/>
      <c r="UIR60" s="974"/>
      <c r="UIS60" s="974"/>
      <c r="UIT60" s="974"/>
      <c r="UIU60" s="974"/>
      <c r="UIV60" s="974"/>
      <c r="UIW60" s="974"/>
      <c r="UIX60" s="974"/>
      <c r="UIY60" s="974"/>
      <c r="UIZ60" s="974"/>
      <c r="UJA60" s="974"/>
      <c r="UJB60" s="974"/>
      <c r="UJC60" s="974"/>
      <c r="UJD60" s="974"/>
      <c r="UJE60" s="974"/>
      <c r="UJF60" s="974"/>
      <c r="UJG60" s="974"/>
      <c r="UJH60" s="974"/>
      <c r="UJI60" s="974"/>
      <c r="UJJ60" s="974"/>
      <c r="UJK60" s="974"/>
      <c r="UJL60" s="974"/>
      <c r="UJM60" s="974"/>
      <c r="UJN60" s="974"/>
      <c r="UJO60" s="974"/>
      <c r="UJP60" s="974"/>
      <c r="UJQ60" s="974"/>
      <c r="UJR60" s="974"/>
      <c r="UJS60" s="974"/>
      <c r="UJT60" s="974"/>
      <c r="UJU60" s="974"/>
      <c r="UJV60" s="974"/>
      <c r="UJW60" s="974"/>
      <c r="UJX60" s="974"/>
      <c r="UJY60" s="974"/>
      <c r="UJZ60" s="974"/>
      <c r="UKA60" s="974"/>
      <c r="UKB60" s="974"/>
      <c r="UKC60" s="974"/>
      <c r="UKD60" s="974"/>
      <c r="UKE60" s="974"/>
      <c r="UKF60" s="974"/>
      <c r="UKG60" s="974"/>
      <c r="UKH60" s="974"/>
      <c r="UKI60" s="974"/>
      <c r="UKJ60" s="974"/>
      <c r="UKK60" s="974"/>
      <c r="UKL60" s="974"/>
      <c r="UKM60" s="974"/>
      <c r="UKN60" s="974"/>
      <c r="UKO60" s="974"/>
      <c r="UKP60" s="974"/>
      <c r="UKQ60" s="974"/>
      <c r="UKR60" s="974"/>
      <c r="UKS60" s="974"/>
      <c r="UKT60" s="974"/>
      <c r="UKU60" s="974"/>
      <c r="UKV60" s="974"/>
      <c r="UKW60" s="974"/>
      <c r="UKX60" s="974"/>
      <c r="UKY60" s="974"/>
      <c r="UKZ60" s="974"/>
      <c r="ULA60" s="974"/>
      <c r="ULB60" s="974"/>
      <c r="ULC60" s="974"/>
      <c r="ULD60" s="974"/>
      <c r="ULE60" s="974"/>
      <c r="ULF60" s="974"/>
      <c r="ULG60" s="974"/>
      <c r="ULH60" s="974"/>
      <c r="ULI60" s="974"/>
      <c r="ULJ60" s="974"/>
      <c r="ULK60" s="974"/>
      <c r="ULL60" s="974"/>
      <c r="ULM60" s="974"/>
      <c r="ULN60" s="974"/>
      <c r="ULO60" s="974"/>
      <c r="ULP60" s="974"/>
      <c r="ULQ60" s="974"/>
      <c r="ULR60" s="974"/>
      <c r="ULS60" s="974"/>
      <c r="ULT60" s="974"/>
      <c r="ULU60" s="974"/>
      <c r="ULV60" s="974"/>
      <c r="ULW60" s="974"/>
      <c r="ULX60" s="974"/>
      <c r="ULY60" s="974"/>
      <c r="ULZ60" s="974"/>
      <c r="UMA60" s="974"/>
      <c r="UMB60" s="974"/>
      <c r="UMC60" s="974"/>
      <c r="UMD60" s="974"/>
      <c r="UME60" s="974"/>
      <c r="UMF60" s="974"/>
      <c r="UMG60" s="974"/>
      <c r="UMH60" s="974"/>
      <c r="UMI60" s="974"/>
      <c r="UMJ60" s="974"/>
      <c r="UMK60" s="974"/>
      <c r="UML60" s="974"/>
      <c r="UMM60" s="974"/>
      <c r="UMN60" s="974"/>
      <c r="UMO60" s="974"/>
      <c r="UMP60" s="974"/>
      <c r="UMQ60" s="974"/>
      <c r="UMR60" s="974"/>
      <c r="UMS60" s="974"/>
      <c r="UMT60" s="974"/>
      <c r="UMU60" s="974"/>
      <c r="UMV60" s="974"/>
      <c r="UMW60" s="974"/>
      <c r="UMX60" s="974"/>
      <c r="UMY60" s="974"/>
      <c r="UMZ60" s="974"/>
      <c r="UNA60" s="974"/>
      <c r="UNB60" s="974"/>
      <c r="UNC60" s="974"/>
      <c r="UND60" s="974"/>
      <c r="UNE60" s="974"/>
      <c r="UNF60" s="974"/>
      <c r="UNG60" s="974"/>
      <c r="UNH60" s="974"/>
      <c r="UNI60" s="974"/>
      <c r="UNJ60" s="974"/>
      <c r="UNK60" s="974"/>
      <c r="UNL60" s="974"/>
      <c r="UNM60" s="974"/>
      <c r="UNN60" s="974"/>
      <c r="UNO60" s="974"/>
      <c r="UNP60" s="974"/>
      <c r="UNQ60" s="974"/>
      <c r="UNR60" s="974"/>
      <c r="UNS60" s="974"/>
      <c r="UNT60" s="974"/>
      <c r="UNU60" s="974"/>
      <c r="UNV60" s="974"/>
      <c r="UNW60" s="974"/>
      <c r="UNX60" s="974"/>
      <c r="UNY60" s="974"/>
      <c r="UNZ60" s="974"/>
      <c r="UOA60" s="974"/>
      <c r="UOB60" s="974"/>
      <c r="UOC60" s="974"/>
      <c r="UOD60" s="974"/>
      <c r="UOE60" s="974"/>
      <c r="UOF60" s="974"/>
      <c r="UOG60" s="974"/>
      <c r="UOH60" s="974"/>
      <c r="UOI60" s="974"/>
      <c r="UOJ60" s="974"/>
      <c r="UOK60" s="974"/>
      <c r="UOL60" s="974"/>
      <c r="UOM60" s="974"/>
      <c r="UON60" s="974"/>
      <c r="UOO60" s="974"/>
      <c r="UOP60" s="974"/>
      <c r="UOQ60" s="974"/>
      <c r="UOR60" s="974"/>
      <c r="UOS60" s="974"/>
      <c r="UOT60" s="974"/>
      <c r="UOU60" s="974"/>
      <c r="UOV60" s="974"/>
      <c r="UOW60" s="974"/>
      <c r="UOX60" s="974"/>
      <c r="UOY60" s="974"/>
      <c r="UOZ60" s="974"/>
      <c r="UPA60" s="974"/>
      <c r="UPB60" s="974"/>
      <c r="UPC60" s="974"/>
      <c r="UPD60" s="974"/>
      <c r="UPE60" s="974"/>
      <c r="UPF60" s="974"/>
      <c r="UPG60" s="974"/>
      <c r="UPH60" s="974"/>
      <c r="UPI60" s="974"/>
      <c r="UPJ60" s="974"/>
      <c r="UPK60" s="974"/>
      <c r="UPL60" s="974"/>
      <c r="UPM60" s="974"/>
      <c r="UPN60" s="974"/>
      <c r="UPO60" s="974"/>
      <c r="UPP60" s="974"/>
      <c r="UPQ60" s="974"/>
      <c r="UPR60" s="974"/>
      <c r="UPS60" s="974"/>
      <c r="UPT60" s="974"/>
      <c r="UPU60" s="974"/>
      <c r="UPV60" s="974"/>
      <c r="UPW60" s="974"/>
      <c r="UPX60" s="974"/>
      <c r="UPY60" s="974"/>
      <c r="UPZ60" s="974"/>
      <c r="UQA60" s="974"/>
      <c r="UQB60" s="974"/>
      <c r="UQC60" s="974"/>
      <c r="UQD60" s="974"/>
      <c r="UQE60" s="974"/>
      <c r="UQF60" s="974"/>
      <c r="UQG60" s="974"/>
      <c r="UQH60" s="974"/>
      <c r="UQI60" s="974"/>
      <c r="UQJ60" s="974"/>
      <c r="UQK60" s="974"/>
      <c r="UQL60" s="974"/>
      <c r="UQM60" s="974"/>
      <c r="UQN60" s="974"/>
      <c r="UQO60" s="974"/>
      <c r="UQP60" s="974"/>
      <c r="UQQ60" s="974"/>
      <c r="UQR60" s="974"/>
      <c r="UQS60" s="974"/>
      <c r="UQT60" s="974"/>
      <c r="UQU60" s="974"/>
      <c r="UQV60" s="974"/>
      <c r="UQW60" s="974"/>
      <c r="UQX60" s="974"/>
      <c r="UQY60" s="974"/>
      <c r="UQZ60" s="974"/>
      <c r="URA60" s="974"/>
      <c r="URB60" s="974"/>
      <c r="URC60" s="974"/>
      <c r="URD60" s="974"/>
      <c r="URE60" s="974"/>
      <c r="URF60" s="974"/>
      <c r="URG60" s="974"/>
      <c r="URH60" s="974"/>
      <c r="URI60" s="974"/>
      <c r="URJ60" s="974"/>
      <c r="URK60" s="974"/>
      <c r="URL60" s="974"/>
      <c r="URM60" s="974"/>
      <c r="URN60" s="974"/>
      <c r="URO60" s="974"/>
      <c r="URP60" s="974"/>
      <c r="URQ60" s="974"/>
      <c r="URR60" s="974"/>
      <c r="URS60" s="974"/>
      <c r="URT60" s="974"/>
      <c r="URU60" s="974"/>
      <c r="URV60" s="974"/>
      <c r="URW60" s="974"/>
      <c r="URX60" s="974"/>
      <c r="URY60" s="974"/>
      <c r="URZ60" s="974"/>
      <c r="USA60" s="974"/>
      <c r="USB60" s="974"/>
      <c r="USC60" s="974"/>
      <c r="USD60" s="974"/>
      <c r="USE60" s="974"/>
      <c r="USF60" s="974"/>
      <c r="USG60" s="974"/>
      <c r="USH60" s="974"/>
      <c r="USI60" s="974"/>
      <c r="USJ60" s="974"/>
      <c r="USK60" s="974"/>
      <c r="USL60" s="974"/>
      <c r="USM60" s="974"/>
      <c r="USN60" s="974"/>
      <c r="USO60" s="974"/>
      <c r="USP60" s="974"/>
      <c r="USQ60" s="974"/>
      <c r="USR60" s="974"/>
      <c r="USS60" s="974"/>
      <c r="UST60" s="974"/>
      <c r="USU60" s="974"/>
      <c r="USV60" s="974"/>
      <c r="USW60" s="974"/>
      <c r="USX60" s="974"/>
      <c r="USY60" s="974"/>
      <c r="USZ60" s="974"/>
      <c r="UTA60" s="974"/>
      <c r="UTB60" s="974"/>
      <c r="UTC60" s="974"/>
      <c r="UTD60" s="974"/>
      <c r="UTE60" s="974"/>
      <c r="UTF60" s="974"/>
      <c r="UTG60" s="974"/>
      <c r="UTH60" s="974"/>
      <c r="UTI60" s="974"/>
      <c r="UTJ60" s="974"/>
      <c r="UTK60" s="974"/>
      <c r="UTL60" s="974"/>
      <c r="UTM60" s="974"/>
      <c r="UTN60" s="974"/>
      <c r="UTO60" s="974"/>
      <c r="UTP60" s="974"/>
      <c r="UTQ60" s="974"/>
      <c r="UTR60" s="974"/>
      <c r="UTS60" s="974"/>
      <c r="UTT60" s="974"/>
      <c r="UTU60" s="974"/>
      <c r="UTV60" s="974"/>
      <c r="UTW60" s="974"/>
      <c r="UTX60" s="974"/>
      <c r="UTY60" s="974"/>
      <c r="UTZ60" s="974"/>
      <c r="UUA60" s="974"/>
      <c r="UUB60" s="974"/>
      <c r="UUC60" s="974"/>
      <c r="UUD60" s="974"/>
      <c r="UUE60" s="974"/>
      <c r="UUF60" s="974"/>
      <c r="UUG60" s="974"/>
      <c r="UUH60" s="974"/>
      <c r="UUI60" s="974"/>
      <c r="UUJ60" s="974"/>
      <c r="UUK60" s="974"/>
      <c r="UUL60" s="974"/>
      <c r="UUM60" s="974"/>
      <c r="UUN60" s="974"/>
      <c r="UUO60" s="974"/>
      <c r="UUP60" s="974"/>
      <c r="UUQ60" s="974"/>
      <c r="UUR60" s="974"/>
      <c r="UUS60" s="974"/>
      <c r="UUT60" s="974"/>
      <c r="UUU60" s="974"/>
      <c r="UUV60" s="974"/>
      <c r="UUW60" s="974"/>
      <c r="UUX60" s="974"/>
      <c r="UUY60" s="974"/>
      <c r="UUZ60" s="974"/>
      <c r="UVA60" s="974"/>
      <c r="UVB60" s="974"/>
      <c r="UVC60" s="974"/>
      <c r="UVD60" s="974"/>
      <c r="UVE60" s="974"/>
      <c r="UVF60" s="974"/>
      <c r="UVG60" s="974"/>
      <c r="UVH60" s="974"/>
      <c r="UVI60" s="974"/>
      <c r="UVJ60" s="974"/>
      <c r="UVK60" s="974"/>
      <c r="UVL60" s="974"/>
      <c r="UVM60" s="974"/>
      <c r="UVN60" s="974"/>
      <c r="UVO60" s="974"/>
      <c r="UVP60" s="974"/>
      <c r="UVQ60" s="974"/>
      <c r="UVR60" s="974"/>
      <c r="UVS60" s="974"/>
      <c r="UVT60" s="974"/>
      <c r="UVU60" s="974"/>
      <c r="UVV60" s="974"/>
      <c r="UVW60" s="974"/>
      <c r="UVX60" s="974"/>
      <c r="UVY60" s="974"/>
      <c r="UVZ60" s="974"/>
      <c r="UWA60" s="974"/>
      <c r="UWB60" s="974"/>
      <c r="UWC60" s="974"/>
      <c r="UWD60" s="974"/>
      <c r="UWE60" s="974"/>
      <c r="UWF60" s="974"/>
      <c r="UWG60" s="974"/>
      <c r="UWH60" s="974"/>
      <c r="UWI60" s="974"/>
      <c r="UWJ60" s="974"/>
      <c r="UWK60" s="974"/>
      <c r="UWL60" s="974"/>
      <c r="UWM60" s="974"/>
      <c r="UWN60" s="974"/>
      <c r="UWO60" s="974"/>
      <c r="UWP60" s="974"/>
      <c r="UWQ60" s="974"/>
      <c r="UWR60" s="974"/>
      <c r="UWS60" s="974"/>
      <c r="UWT60" s="974"/>
      <c r="UWU60" s="974"/>
      <c r="UWV60" s="974"/>
      <c r="UWW60" s="974"/>
      <c r="UWX60" s="974"/>
      <c r="UWY60" s="974"/>
      <c r="UWZ60" s="974"/>
      <c r="UXA60" s="974"/>
      <c r="UXB60" s="974"/>
      <c r="UXC60" s="974"/>
      <c r="UXD60" s="974"/>
      <c r="UXE60" s="974"/>
      <c r="UXF60" s="974"/>
      <c r="UXG60" s="974"/>
      <c r="UXH60" s="974"/>
      <c r="UXI60" s="974"/>
      <c r="UXJ60" s="974"/>
      <c r="UXK60" s="974"/>
      <c r="UXL60" s="974"/>
      <c r="UXM60" s="974"/>
      <c r="UXN60" s="974"/>
      <c r="UXO60" s="974"/>
      <c r="UXP60" s="974"/>
      <c r="UXQ60" s="974"/>
      <c r="UXR60" s="974"/>
      <c r="UXS60" s="974"/>
      <c r="UXT60" s="974"/>
      <c r="UXU60" s="974"/>
      <c r="UXV60" s="974"/>
      <c r="UXW60" s="974"/>
      <c r="UXX60" s="974"/>
      <c r="UXY60" s="974"/>
      <c r="UXZ60" s="974"/>
      <c r="UYA60" s="974"/>
      <c r="UYB60" s="974"/>
      <c r="UYC60" s="974"/>
      <c r="UYD60" s="974"/>
      <c r="UYE60" s="974"/>
      <c r="UYF60" s="974"/>
      <c r="UYG60" s="974"/>
      <c r="UYH60" s="974"/>
      <c r="UYI60" s="974"/>
      <c r="UYJ60" s="974"/>
      <c r="UYK60" s="974"/>
      <c r="UYL60" s="974"/>
      <c r="UYM60" s="974"/>
      <c r="UYN60" s="974"/>
      <c r="UYO60" s="974"/>
      <c r="UYP60" s="974"/>
      <c r="UYQ60" s="974"/>
      <c r="UYR60" s="974"/>
      <c r="UYS60" s="974"/>
      <c r="UYT60" s="974"/>
      <c r="UYU60" s="974"/>
      <c r="UYV60" s="974"/>
      <c r="UYW60" s="974"/>
      <c r="UYX60" s="974"/>
      <c r="UYY60" s="974"/>
      <c r="UYZ60" s="974"/>
      <c r="UZA60" s="974"/>
      <c r="UZB60" s="974"/>
      <c r="UZC60" s="974"/>
      <c r="UZD60" s="974"/>
      <c r="UZE60" s="974"/>
      <c r="UZF60" s="974"/>
      <c r="UZG60" s="974"/>
      <c r="UZH60" s="974"/>
      <c r="UZI60" s="974"/>
      <c r="UZJ60" s="974"/>
      <c r="UZK60" s="974"/>
      <c r="UZL60" s="974"/>
      <c r="UZM60" s="974"/>
      <c r="UZN60" s="974"/>
      <c r="UZO60" s="974"/>
      <c r="UZP60" s="974"/>
      <c r="UZQ60" s="974"/>
      <c r="UZR60" s="974"/>
      <c r="UZS60" s="974"/>
      <c r="UZT60" s="974"/>
      <c r="UZU60" s="974"/>
      <c r="UZV60" s="974"/>
      <c r="UZW60" s="974"/>
      <c r="UZX60" s="974"/>
      <c r="UZY60" s="974"/>
      <c r="UZZ60" s="974"/>
      <c r="VAA60" s="974"/>
      <c r="VAB60" s="974"/>
      <c r="VAC60" s="974"/>
      <c r="VAD60" s="974"/>
      <c r="VAE60" s="974"/>
      <c r="VAF60" s="974"/>
      <c r="VAG60" s="974"/>
      <c r="VAH60" s="974"/>
      <c r="VAI60" s="974"/>
      <c r="VAJ60" s="974"/>
      <c r="VAK60" s="974"/>
      <c r="VAL60" s="974"/>
      <c r="VAM60" s="974"/>
      <c r="VAN60" s="974"/>
      <c r="VAO60" s="974"/>
      <c r="VAP60" s="974"/>
      <c r="VAQ60" s="974"/>
      <c r="VAR60" s="974"/>
      <c r="VAS60" s="974"/>
      <c r="VAT60" s="974"/>
      <c r="VAU60" s="974"/>
      <c r="VAV60" s="974"/>
      <c r="VAW60" s="974"/>
      <c r="VAX60" s="974"/>
      <c r="VAY60" s="974"/>
      <c r="VAZ60" s="974"/>
      <c r="VBA60" s="974"/>
      <c r="VBB60" s="974"/>
      <c r="VBC60" s="974"/>
      <c r="VBD60" s="974"/>
      <c r="VBE60" s="974"/>
      <c r="VBF60" s="974"/>
      <c r="VBG60" s="974"/>
      <c r="VBH60" s="974"/>
      <c r="VBI60" s="974"/>
      <c r="VBJ60" s="974"/>
      <c r="VBK60" s="974"/>
      <c r="VBL60" s="974"/>
      <c r="VBM60" s="974"/>
      <c r="VBN60" s="974"/>
      <c r="VBO60" s="974"/>
      <c r="VBP60" s="974"/>
      <c r="VBQ60" s="974"/>
      <c r="VBR60" s="974"/>
      <c r="VBS60" s="974"/>
      <c r="VBT60" s="974"/>
      <c r="VBU60" s="974"/>
      <c r="VBV60" s="974"/>
      <c r="VBW60" s="974"/>
      <c r="VBX60" s="974"/>
      <c r="VBY60" s="974"/>
      <c r="VBZ60" s="974"/>
      <c r="VCA60" s="974"/>
      <c r="VCB60" s="974"/>
      <c r="VCC60" s="974"/>
      <c r="VCD60" s="974"/>
      <c r="VCE60" s="974"/>
      <c r="VCF60" s="974"/>
      <c r="VCG60" s="974"/>
      <c r="VCH60" s="974"/>
      <c r="VCI60" s="974"/>
      <c r="VCJ60" s="974"/>
      <c r="VCK60" s="974"/>
      <c r="VCL60" s="974"/>
      <c r="VCM60" s="974"/>
      <c r="VCN60" s="974"/>
      <c r="VCO60" s="974"/>
      <c r="VCP60" s="974"/>
      <c r="VCQ60" s="974"/>
      <c r="VCR60" s="974"/>
      <c r="VCS60" s="974"/>
      <c r="VCT60" s="974"/>
      <c r="VCU60" s="974"/>
      <c r="VCV60" s="974"/>
      <c r="VCW60" s="974"/>
      <c r="VCX60" s="974"/>
      <c r="VCY60" s="974"/>
      <c r="VCZ60" s="974"/>
      <c r="VDA60" s="974"/>
      <c r="VDB60" s="974"/>
      <c r="VDC60" s="974"/>
      <c r="VDD60" s="974"/>
      <c r="VDE60" s="974"/>
      <c r="VDF60" s="974"/>
      <c r="VDG60" s="974"/>
      <c r="VDH60" s="974"/>
      <c r="VDI60" s="974"/>
      <c r="VDJ60" s="974"/>
      <c r="VDK60" s="974"/>
      <c r="VDL60" s="974"/>
      <c r="VDM60" s="974"/>
      <c r="VDN60" s="974"/>
      <c r="VDO60" s="974"/>
      <c r="VDP60" s="974"/>
      <c r="VDQ60" s="974"/>
      <c r="VDR60" s="974"/>
      <c r="VDS60" s="974"/>
      <c r="VDT60" s="974"/>
      <c r="VDU60" s="974"/>
      <c r="VDV60" s="974"/>
      <c r="VDW60" s="974"/>
      <c r="VDX60" s="974"/>
      <c r="VDY60" s="974"/>
      <c r="VDZ60" s="974"/>
      <c r="VEA60" s="974"/>
      <c r="VEB60" s="974"/>
      <c r="VEC60" s="974"/>
      <c r="VED60" s="974"/>
      <c r="VEE60" s="974"/>
      <c r="VEF60" s="974"/>
      <c r="VEG60" s="974"/>
      <c r="VEH60" s="974"/>
      <c r="VEI60" s="974"/>
      <c r="VEJ60" s="974"/>
      <c r="VEK60" s="974"/>
      <c r="VEL60" s="974"/>
      <c r="VEM60" s="974"/>
      <c r="VEN60" s="974"/>
      <c r="VEO60" s="974"/>
      <c r="VEP60" s="974"/>
      <c r="VEQ60" s="974"/>
      <c r="VER60" s="974"/>
      <c r="VES60" s="974"/>
      <c r="VET60" s="974"/>
      <c r="VEU60" s="974"/>
      <c r="VEV60" s="974"/>
      <c r="VEW60" s="974"/>
      <c r="VEX60" s="974"/>
      <c r="VEY60" s="974"/>
      <c r="VEZ60" s="974"/>
      <c r="VFA60" s="974"/>
      <c r="VFB60" s="974"/>
      <c r="VFC60" s="974"/>
      <c r="VFD60" s="974"/>
      <c r="VFE60" s="974"/>
      <c r="VFF60" s="974"/>
      <c r="VFG60" s="974"/>
      <c r="VFH60" s="974"/>
      <c r="VFI60" s="974"/>
      <c r="VFJ60" s="974"/>
      <c r="VFK60" s="974"/>
      <c r="VFL60" s="974"/>
      <c r="VFM60" s="974"/>
      <c r="VFN60" s="974"/>
      <c r="VFO60" s="974"/>
      <c r="VFP60" s="974"/>
      <c r="VFQ60" s="974"/>
      <c r="VFR60" s="974"/>
      <c r="VFS60" s="974"/>
      <c r="VFT60" s="974"/>
      <c r="VFU60" s="974"/>
      <c r="VFV60" s="974"/>
      <c r="VFW60" s="974"/>
      <c r="VFX60" s="974"/>
      <c r="VFY60" s="974"/>
      <c r="VFZ60" s="974"/>
      <c r="VGA60" s="974"/>
      <c r="VGB60" s="974"/>
      <c r="VGC60" s="974"/>
      <c r="VGD60" s="974"/>
      <c r="VGE60" s="974"/>
      <c r="VGF60" s="974"/>
      <c r="VGG60" s="974"/>
      <c r="VGH60" s="974"/>
      <c r="VGI60" s="974"/>
      <c r="VGJ60" s="974"/>
      <c r="VGK60" s="974"/>
      <c r="VGL60" s="974"/>
      <c r="VGM60" s="974"/>
      <c r="VGN60" s="974"/>
      <c r="VGO60" s="974"/>
      <c r="VGP60" s="974"/>
      <c r="VGQ60" s="974"/>
      <c r="VGR60" s="974"/>
      <c r="VGS60" s="974"/>
      <c r="VGT60" s="974"/>
      <c r="VGU60" s="974"/>
      <c r="VGV60" s="974"/>
      <c r="VGW60" s="974"/>
      <c r="VGX60" s="974"/>
      <c r="VGY60" s="974"/>
      <c r="VGZ60" s="974"/>
      <c r="VHA60" s="974"/>
      <c r="VHB60" s="974"/>
      <c r="VHC60" s="974"/>
      <c r="VHD60" s="974"/>
      <c r="VHE60" s="974"/>
      <c r="VHF60" s="974"/>
      <c r="VHG60" s="974"/>
      <c r="VHH60" s="974"/>
      <c r="VHI60" s="974"/>
      <c r="VHJ60" s="974"/>
      <c r="VHK60" s="974"/>
      <c r="VHL60" s="974"/>
      <c r="VHM60" s="974"/>
      <c r="VHN60" s="974"/>
      <c r="VHO60" s="974"/>
      <c r="VHP60" s="974"/>
      <c r="VHQ60" s="974"/>
      <c r="VHR60" s="974"/>
      <c r="VHS60" s="974"/>
      <c r="VHT60" s="974"/>
      <c r="VHU60" s="974"/>
      <c r="VHV60" s="974"/>
      <c r="VHW60" s="974"/>
      <c r="VHX60" s="974"/>
      <c r="VHY60" s="974"/>
      <c r="VHZ60" s="974"/>
      <c r="VIA60" s="974"/>
      <c r="VIB60" s="974"/>
      <c r="VIC60" s="974"/>
      <c r="VID60" s="974"/>
      <c r="VIE60" s="974"/>
      <c r="VIF60" s="974"/>
      <c r="VIG60" s="974"/>
      <c r="VIH60" s="974"/>
      <c r="VII60" s="974"/>
      <c r="VIJ60" s="974"/>
      <c r="VIK60" s="974"/>
      <c r="VIL60" s="974"/>
      <c r="VIM60" s="974"/>
      <c r="VIN60" s="974"/>
      <c r="VIO60" s="974"/>
      <c r="VIP60" s="974"/>
      <c r="VIQ60" s="974"/>
      <c r="VIR60" s="974"/>
      <c r="VIS60" s="974"/>
      <c r="VIT60" s="974"/>
      <c r="VIU60" s="974"/>
      <c r="VIV60" s="974"/>
      <c r="VIW60" s="974"/>
      <c r="VIX60" s="974"/>
      <c r="VIY60" s="974"/>
      <c r="VIZ60" s="974"/>
      <c r="VJA60" s="974"/>
      <c r="VJB60" s="974"/>
      <c r="VJC60" s="974"/>
      <c r="VJD60" s="974"/>
      <c r="VJE60" s="974"/>
      <c r="VJF60" s="974"/>
      <c r="VJG60" s="974"/>
      <c r="VJH60" s="974"/>
      <c r="VJI60" s="974"/>
      <c r="VJJ60" s="974"/>
      <c r="VJK60" s="974"/>
      <c r="VJL60" s="974"/>
      <c r="VJM60" s="974"/>
      <c r="VJN60" s="974"/>
      <c r="VJO60" s="974"/>
      <c r="VJP60" s="974"/>
      <c r="VJQ60" s="974"/>
      <c r="VJR60" s="974"/>
      <c r="VJS60" s="974"/>
      <c r="VJT60" s="974"/>
      <c r="VJU60" s="974"/>
      <c r="VJV60" s="974"/>
      <c r="VJW60" s="974"/>
      <c r="VJX60" s="974"/>
      <c r="VJY60" s="974"/>
      <c r="VJZ60" s="974"/>
      <c r="VKA60" s="974"/>
      <c r="VKB60" s="974"/>
      <c r="VKC60" s="974"/>
      <c r="VKD60" s="974"/>
      <c r="VKE60" s="974"/>
      <c r="VKF60" s="974"/>
      <c r="VKG60" s="974"/>
      <c r="VKH60" s="974"/>
      <c r="VKI60" s="974"/>
      <c r="VKJ60" s="974"/>
      <c r="VKK60" s="974"/>
      <c r="VKL60" s="974"/>
      <c r="VKM60" s="974"/>
      <c r="VKN60" s="974"/>
      <c r="VKO60" s="974"/>
      <c r="VKP60" s="974"/>
      <c r="VKQ60" s="974"/>
      <c r="VKR60" s="974"/>
      <c r="VKS60" s="974"/>
      <c r="VKT60" s="974"/>
      <c r="VKU60" s="974"/>
      <c r="VKV60" s="974"/>
      <c r="VKW60" s="974"/>
      <c r="VKX60" s="974"/>
      <c r="VKY60" s="974"/>
      <c r="VKZ60" s="974"/>
      <c r="VLA60" s="974"/>
      <c r="VLB60" s="974"/>
      <c r="VLC60" s="974"/>
      <c r="VLD60" s="974"/>
      <c r="VLE60" s="974"/>
      <c r="VLF60" s="974"/>
      <c r="VLG60" s="974"/>
      <c r="VLH60" s="974"/>
      <c r="VLI60" s="974"/>
      <c r="VLJ60" s="974"/>
      <c r="VLK60" s="974"/>
      <c r="VLL60" s="974"/>
      <c r="VLM60" s="974"/>
      <c r="VLN60" s="974"/>
      <c r="VLO60" s="974"/>
      <c r="VLP60" s="974"/>
      <c r="VLQ60" s="974"/>
      <c r="VLR60" s="974"/>
      <c r="VLS60" s="974"/>
      <c r="VLT60" s="974"/>
      <c r="VLU60" s="974"/>
      <c r="VLV60" s="974"/>
      <c r="VLW60" s="974"/>
      <c r="VLX60" s="974"/>
      <c r="VLY60" s="974"/>
      <c r="VLZ60" s="974"/>
      <c r="VMA60" s="974"/>
      <c r="VMB60" s="974"/>
      <c r="VMC60" s="974"/>
      <c r="VMD60" s="974"/>
      <c r="VME60" s="974"/>
      <c r="VMF60" s="974"/>
      <c r="VMG60" s="974"/>
      <c r="VMH60" s="974"/>
      <c r="VMI60" s="974"/>
      <c r="VMJ60" s="974"/>
      <c r="VMK60" s="974"/>
      <c r="VML60" s="974"/>
      <c r="VMM60" s="974"/>
      <c r="VMN60" s="974"/>
      <c r="VMO60" s="974"/>
      <c r="VMP60" s="974"/>
      <c r="VMQ60" s="974"/>
      <c r="VMR60" s="974"/>
      <c r="VMS60" s="974"/>
      <c r="VMT60" s="974"/>
      <c r="VMU60" s="974"/>
      <c r="VMV60" s="974"/>
      <c r="VMW60" s="974"/>
      <c r="VMX60" s="974"/>
      <c r="VMY60" s="974"/>
      <c r="VMZ60" s="974"/>
      <c r="VNA60" s="974"/>
      <c r="VNB60" s="974"/>
      <c r="VNC60" s="974"/>
      <c r="VND60" s="974"/>
      <c r="VNE60" s="974"/>
      <c r="VNF60" s="974"/>
      <c r="VNG60" s="974"/>
      <c r="VNH60" s="974"/>
      <c r="VNI60" s="974"/>
      <c r="VNJ60" s="974"/>
      <c r="VNK60" s="974"/>
      <c r="VNL60" s="974"/>
      <c r="VNM60" s="974"/>
      <c r="VNN60" s="974"/>
      <c r="VNO60" s="974"/>
      <c r="VNP60" s="974"/>
      <c r="VNQ60" s="974"/>
      <c r="VNR60" s="974"/>
      <c r="VNS60" s="974"/>
      <c r="VNT60" s="974"/>
      <c r="VNU60" s="974"/>
      <c r="VNV60" s="974"/>
      <c r="VNW60" s="974"/>
      <c r="VNX60" s="974"/>
      <c r="VNY60" s="974"/>
      <c r="VNZ60" s="974"/>
      <c r="VOA60" s="974"/>
      <c r="VOB60" s="974"/>
      <c r="VOC60" s="974"/>
      <c r="VOD60" s="974"/>
      <c r="VOE60" s="974"/>
      <c r="VOF60" s="974"/>
      <c r="VOG60" s="974"/>
      <c r="VOH60" s="974"/>
      <c r="VOI60" s="974"/>
      <c r="VOJ60" s="974"/>
      <c r="VOK60" s="974"/>
      <c r="VOL60" s="974"/>
      <c r="VOM60" s="974"/>
      <c r="VON60" s="974"/>
      <c r="VOO60" s="974"/>
      <c r="VOP60" s="974"/>
      <c r="VOQ60" s="974"/>
      <c r="VOR60" s="974"/>
      <c r="VOS60" s="974"/>
      <c r="VOT60" s="974"/>
      <c r="VOU60" s="974"/>
      <c r="VOV60" s="974"/>
      <c r="VOW60" s="974"/>
      <c r="VOX60" s="974"/>
      <c r="VOY60" s="974"/>
      <c r="VOZ60" s="974"/>
      <c r="VPA60" s="974"/>
      <c r="VPB60" s="974"/>
      <c r="VPC60" s="974"/>
      <c r="VPD60" s="974"/>
      <c r="VPE60" s="974"/>
      <c r="VPF60" s="974"/>
      <c r="VPG60" s="974"/>
      <c r="VPH60" s="974"/>
      <c r="VPI60" s="974"/>
      <c r="VPJ60" s="974"/>
      <c r="VPK60" s="974"/>
      <c r="VPL60" s="974"/>
      <c r="VPM60" s="974"/>
      <c r="VPN60" s="974"/>
      <c r="VPO60" s="974"/>
      <c r="VPP60" s="974"/>
      <c r="VPQ60" s="974"/>
      <c r="VPR60" s="974"/>
      <c r="VPS60" s="974"/>
      <c r="VPT60" s="974"/>
      <c r="VPU60" s="974"/>
      <c r="VPV60" s="974"/>
      <c r="VPW60" s="974"/>
      <c r="VPX60" s="974"/>
      <c r="VPY60" s="974"/>
      <c r="VPZ60" s="974"/>
      <c r="VQA60" s="974"/>
      <c r="VQB60" s="974"/>
      <c r="VQC60" s="974"/>
      <c r="VQD60" s="974"/>
      <c r="VQE60" s="974"/>
      <c r="VQF60" s="974"/>
      <c r="VQG60" s="974"/>
      <c r="VQH60" s="974"/>
      <c r="VQI60" s="974"/>
      <c r="VQJ60" s="974"/>
      <c r="VQK60" s="974"/>
      <c r="VQL60" s="974"/>
      <c r="VQM60" s="974"/>
      <c r="VQN60" s="974"/>
      <c r="VQO60" s="974"/>
      <c r="VQP60" s="974"/>
      <c r="VQQ60" s="974"/>
      <c r="VQR60" s="974"/>
      <c r="VQS60" s="974"/>
      <c r="VQT60" s="974"/>
      <c r="VQU60" s="974"/>
      <c r="VQV60" s="974"/>
      <c r="VQW60" s="974"/>
      <c r="VQX60" s="974"/>
      <c r="VQY60" s="974"/>
      <c r="VQZ60" s="974"/>
      <c r="VRA60" s="974"/>
      <c r="VRB60" s="974"/>
      <c r="VRC60" s="974"/>
      <c r="VRD60" s="974"/>
      <c r="VRE60" s="974"/>
      <c r="VRF60" s="974"/>
      <c r="VRG60" s="974"/>
      <c r="VRH60" s="974"/>
      <c r="VRI60" s="974"/>
      <c r="VRJ60" s="974"/>
      <c r="VRK60" s="974"/>
      <c r="VRL60" s="974"/>
      <c r="VRM60" s="974"/>
      <c r="VRN60" s="974"/>
      <c r="VRO60" s="974"/>
      <c r="VRP60" s="974"/>
      <c r="VRQ60" s="974"/>
      <c r="VRR60" s="974"/>
      <c r="VRS60" s="974"/>
      <c r="VRT60" s="974"/>
      <c r="VRU60" s="974"/>
      <c r="VRV60" s="974"/>
      <c r="VRW60" s="974"/>
      <c r="VRX60" s="974"/>
      <c r="VRY60" s="974"/>
      <c r="VRZ60" s="974"/>
      <c r="VSA60" s="974"/>
      <c r="VSB60" s="974"/>
      <c r="VSC60" s="974"/>
      <c r="VSD60" s="974"/>
      <c r="VSE60" s="974"/>
      <c r="VSF60" s="974"/>
      <c r="VSG60" s="974"/>
      <c r="VSH60" s="974"/>
      <c r="VSI60" s="974"/>
      <c r="VSJ60" s="974"/>
      <c r="VSK60" s="974"/>
      <c r="VSL60" s="974"/>
      <c r="VSM60" s="974"/>
      <c r="VSN60" s="974"/>
      <c r="VSO60" s="974"/>
      <c r="VSP60" s="974"/>
      <c r="VSQ60" s="974"/>
      <c r="VSR60" s="974"/>
      <c r="VSS60" s="974"/>
      <c r="VST60" s="974"/>
      <c r="VSU60" s="974"/>
      <c r="VSV60" s="974"/>
      <c r="VSW60" s="974"/>
      <c r="VSX60" s="974"/>
      <c r="VSY60" s="974"/>
      <c r="VSZ60" s="974"/>
      <c r="VTA60" s="974"/>
      <c r="VTB60" s="974"/>
      <c r="VTC60" s="974"/>
      <c r="VTD60" s="974"/>
      <c r="VTE60" s="974"/>
      <c r="VTF60" s="974"/>
      <c r="VTG60" s="974"/>
      <c r="VTH60" s="974"/>
      <c r="VTI60" s="974"/>
      <c r="VTJ60" s="974"/>
      <c r="VTK60" s="974"/>
      <c r="VTL60" s="974"/>
      <c r="VTM60" s="974"/>
      <c r="VTN60" s="974"/>
      <c r="VTO60" s="974"/>
      <c r="VTP60" s="974"/>
      <c r="VTQ60" s="974"/>
      <c r="VTR60" s="974"/>
      <c r="VTS60" s="974"/>
      <c r="VTT60" s="974"/>
      <c r="VTU60" s="974"/>
      <c r="VTV60" s="974"/>
      <c r="VTW60" s="974"/>
      <c r="VTX60" s="974"/>
      <c r="VTY60" s="974"/>
      <c r="VTZ60" s="974"/>
      <c r="VUA60" s="974"/>
      <c r="VUB60" s="974"/>
      <c r="VUC60" s="974"/>
      <c r="VUD60" s="974"/>
      <c r="VUE60" s="974"/>
      <c r="VUF60" s="974"/>
      <c r="VUG60" s="974"/>
      <c r="VUH60" s="974"/>
      <c r="VUI60" s="974"/>
      <c r="VUJ60" s="974"/>
      <c r="VUK60" s="974"/>
      <c r="VUL60" s="974"/>
      <c r="VUM60" s="974"/>
      <c r="VUN60" s="974"/>
      <c r="VUO60" s="974"/>
      <c r="VUP60" s="974"/>
      <c r="VUQ60" s="974"/>
      <c r="VUR60" s="974"/>
      <c r="VUS60" s="974"/>
      <c r="VUT60" s="974"/>
      <c r="VUU60" s="974"/>
      <c r="VUV60" s="974"/>
      <c r="VUW60" s="974"/>
      <c r="VUX60" s="974"/>
      <c r="VUY60" s="974"/>
      <c r="VUZ60" s="974"/>
      <c r="VVA60" s="974"/>
      <c r="VVB60" s="974"/>
      <c r="VVC60" s="974"/>
      <c r="VVD60" s="974"/>
      <c r="VVE60" s="974"/>
      <c r="VVF60" s="974"/>
      <c r="VVG60" s="974"/>
      <c r="VVH60" s="974"/>
      <c r="VVI60" s="974"/>
      <c r="VVJ60" s="974"/>
      <c r="VVK60" s="974"/>
      <c r="VVL60" s="974"/>
      <c r="VVM60" s="974"/>
      <c r="VVN60" s="974"/>
      <c r="VVO60" s="974"/>
      <c r="VVP60" s="974"/>
      <c r="VVQ60" s="974"/>
      <c r="VVR60" s="974"/>
      <c r="VVS60" s="974"/>
      <c r="VVT60" s="974"/>
      <c r="VVU60" s="974"/>
      <c r="VVV60" s="974"/>
      <c r="VVW60" s="974"/>
      <c r="VVX60" s="974"/>
      <c r="VVY60" s="974"/>
      <c r="VVZ60" s="974"/>
      <c r="VWA60" s="974"/>
      <c r="VWB60" s="974"/>
      <c r="VWC60" s="974"/>
      <c r="VWD60" s="974"/>
      <c r="VWE60" s="974"/>
      <c r="VWF60" s="974"/>
      <c r="VWG60" s="974"/>
      <c r="VWH60" s="974"/>
      <c r="VWI60" s="974"/>
      <c r="VWJ60" s="974"/>
      <c r="VWK60" s="974"/>
      <c r="VWL60" s="974"/>
      <c r="VWM60" s="974"/>
      <c r="VWN60" s="974"/>
      <c r="VWO60" s="974"/>
      <c r="VWP60" s="974"/>
      <c r="VWQ60" s="974"/>
      <c r="VWR60" s="974"/>
      <c r="VWS60" s="974"/>
      <c r="VWT60" s="974"/>
      <c r="VWU60" s="974"/>
      <c r="VWV60" s="974"/>
      <c r="VWW60" s="974"/>
      <c r="VWX60" s="974"/>
      <c r="VWY60" s="974"/>
      <c r="VWZ60" s="974"/>
      <c r="VXA60" s="974"/>
      <c r="VXB60" s="974"/>
      <c r="VXC60" s="974"/>
      <c r="VXD60" s="974"/>
      <c r="VXE60" s="974"/>
      <c r="VXF60" s="974"/>
      <c r="VXG60" s="974"/>
      <c r="VXH60" s="974"/>
      <c r="VXI60" s="974"/>
      <c r="VXJ60" s="974"/>
      <c r="VXK60" s="974"/>
      <c r="VXL60" s="974"/>
      <c r="VXM60" s="974"/>
      <c r="VXN60" s="974"/>
      <c r="VXO60" s="974"/>
      <c r="VXP60" s="974"/>
      <c r="VXQ60" s="974"/>
      <c r="VXR60" s="974"/>
      <c r="VXS60" s="974"/>
      <c r="VXT60" s="974"/>
      <c r="VXU60" s="974"/>
      <c r="VXV60" s="974"/>
      <c r="VXW60" s="974"/>
      <c r="VXX60" s="974"/>
      <c r="VXY60" s="974"/>
      <c r="VXZ60" s="974"/>
      <c r="VYA60" s="974"/>
      <c r="VYB60" s="974"/>
      <c r="VYC60" s="974"/>
      <c r="VYD60" s="974"/>
      <c r="VYE60" s="974"/>
      <c r="VYF60" s="974"/>
      <c r="VYG60" s="974"/>
      <c r="VYH60" s="974"/>
      <c r="VYI60" s="974"/>
      <c r="VYJ60" s="974"/>
      <c r="VYK60" s="974"/>
      <c r="VYL60" s="974"/>
      <c r="VYM60" s="974"/>
      <c r="VYN60" s="974"/>
      <c r="VYO60" s="974"/>
      <c r="VYP60" s="974"/>
      <c r="VYQ60" s="974"/>
      <c r="VYR60" s="974"/>
      <c r="VYS60" s="974"/>
      <c r="VYT60" s="974"/>
      <c r="VYU60" s="974"/>
      <c r="VYV60" s="974"/>
      <c r="VYW60" s="974"/>
      <c r="VYX60" s="974"/>
      <c r="VYY60" s="974"/>
      <c r="VYZ60" s="974"/>
      <c r="VZA60" s="974"/>
      <c r="VZB60" s="974"/>
      <c r="VZC60" s="974"/>
      <c r="VZD60" s="974"/>
      <c r="VZE60" s="974"/>
      <c r="VZF60" s="974"/>
      <c r="VZG60" s="974"/>
      <c r="VZH60" s="974"/>
      <c r="VZI60" s="974"/>
      <c r="VZJ60" s="974"/>
      <c r="VZK60" s="974"/>
      <c r="VZL60" s="974"/>
      <c r="VZM60" s="974"/>
      <c r="VZN60" s="974"/>
      <c r="VZO60" s="974"/>
      <c r="VZP60" s="974"/>
      <c r="VZQ60" s="974"/>
      <c r="VZR60" s="974"/>
      <c r="VZS60" s="974"/>
      <c r="VZT60" s="974"/>
      <c r="VZU60" s="974"/>
      <c r="VZV60" s="974"/>
      <c r="VZW60" s="974"/>
      <c r="VZX60" s="974"/>
      <c r="VZY60" s="974"/>
      <c r="VZZ60" s="974"/>
      <c r="WAA60" s="974"/>
      <c r="WAB60" s="974"/>
      <c r="WAC60" s="974"/>
      <c r="WAD60" s="974"/>
      <c r="WAE60" s="974"/>
      <c r="WAF60" s="974"/>
      <c r="WAG60" s="974"/>
      <c r="WAH60" s="974"/>
      <c r="WAI60" s="974"/>
      <c r="WAJ60" s="974"/>
      <c r="WAK60" s="974"/>
      <c r="WAL60" s="974"/>
      <c r="WAM60" s="974"/>
      <c r="WAN60" s="974"/>
      <c r="WAO60" s="974"/>
      <c r="WAP60" s="974"/>
      <c r="WAQ60" s="974"/>
      <c r="WAR60" s="974"/>
      <c r="WAS60" s="974"/>
      <c r="WAT60" s="974"/>
      <c r="WAU60" s="974"/>
      <c r="WAV60" s="974"/>
      <c r="WAW60" s="974"/>
      <c r="WAX60" s="974"/>
      <c r="WAY60" s="974"/>
      <c r="WAZ60" s="974"/>
      <c r="WBA60" s="974"/>
      <c r="WBB60" s="974"/>
      <c r="WBC60" s="974"/>
      <c r="WBD60" s="974"/>
      <c r="WBE60" s="974"/>
      <c r="WBF60" s="974"/>
      <c r="WBG60" s="974"/>
      <c r="WBH60" s="974"/>
      <c r="WBI60" s="974"/>
      <c r="WBJ60" s="974"/>
      <c r="WBK60" s="974"/>
      <c r="WBL60" s="974"/>
      <c r="WBM60" s="974"/>
      <c r="WBN60" s="974"/>
      <c r="WBO60" s="974"/>
      <c r="WBP60" s="974"/>
      <c r="WBQ60" s="974"/>
      <c r="WBR60" s="974"/>
      <c r="WBS60" s="974"/>
      <c r="WBT60" s="974"/>
      <c r="WBU60" s="974"/>
      <c r="WBV60" s="974"/>
      <c r="WBW60" s="974"/>
      <c r="WBX60" s="974"/>
      <c r="WBY60" s="974"/>
      <c r="WBZ60" s="974"/>
      <c r="WCA60" s="974"/>
      <c r="WCB60" s="974"/>
      <c r="WCC60" s="974"/>
      <c r="WCD60" s="974"/>
      <c r="WCE60" s="974"/>
      <c r="WCF60" s="974"/>
      <c r="WCG60" s="974"/>
      <c r="WCH60" s="974"/>
      <c r="WCI60" s="974"/>
      <c r="WCJ60" s="974"/>
      <c r="WCK60" s="974"/>
      <c r="WCL60" s="974"/>
      <c r="WCM60" s="974"/>
      <c r="WCN60" s="974"/>
      <c r="WCO60" s="974"/>
      <c r="WCP60" s="974"/>
      <c r="WCQ60" s="974"/>
      <c r="WCR60" s="974"/>
      <c r="WCS60" s="974"/>
      <c r="WCT60" s="974"/>
      <c r="WCU60" s="974"/>
      <c r="WCV60" s="974"/>
      <c r="WCW60" s="974"/>
      <c r="WCX60" s="974"/>
      <c r="WCY60" s="974"/>
      <c r="WCZ60" s="974"/>
      <c r="WDA60" s="974"/>
      <c r="WDB60" s="974"/>
      <c r="WDC60" s="974"/>
      <c r="WDD60" s="974"/>
      <c r="WDE60" s="974"/>
      <c r="WDF60" s="974"/>
      <c r="WDG60" s="974"/>
      <c r="WDH60" s="974"/>
      <c r="WDI60" s="974"/>
      <c r="WDJ60" s="974"/>
      <c r="WDK60" s="974"/>
      <c r="WDL60" s="974"/>
      <c r="WDM60" s="974"/>
      <c r="WDN60" s="974"/>
      <c r="WDO60" s="974"/>
      <c r="WDP60" s="974"/>
      <c r="WDQ60" s="974"/>
      <c r="WDR60" s="974"/>
      <c r="WDS60" s="974"/>
      <c r="WDT60" s="974"/>
      <c r="WDU60" s="974"/>
      <c r="WDV60" s="974"/>
      <c r="WDW60" s="974"/>
      <c r="WDX60" s="974"/>
      <c r="WDY60" s="974"/>
      <c r="WDZ60" s="974"/>
      <c r="WEA60" s="974"/>
      <c r="WEB60" s="974"/>
      <c r="WEC60" s="974"/>
      <c r="WED60" s="974"/>
      <c r="WEE60" s="974"/>
      <c r="WEF60" s="974"/>
      <c r="WEG60" s="974"/>
      <c r="WEH60" s="974"/>
      <c r="WEI60" s="974"/>
      <c r="WEJ60" s="974"/>
      <c r="WEK60" s="974"/>
      <c r="WEL60" s="974"/>
      <c r="WEM60" s="974"/>
      <c r="WEN60" s="974"/>
      <c r="WEO60" s="974"/>
      <c r="WEP60" s="974"/>
      <c r="WEQ60" s="974"/>
      <c r="WER60" s="974"/>
      <c r="WES60" s="974"/>
      <c r="WET60" s="974"/>
      <c r="WEU60" s="974"/>
      <c r="WEV60" s="974"/>
      <c r="WEW60" s="974"/>
      <c r="WEX60" s="974"/>
      <c r="WEY60" s="974"/>
      <c r="WEZ60" s="974"/>
      <c r="WFA60" s="974"/>
      <c r="WFB60" s="974"/>
      <c r="WFC60" s="974"/>
      <c r="WFD60" s="974"/>
      <c r="WFE60" s="974"/>
      <c r="WFF60" s="974"/>
      <c r="WFG60" s="974"/>
      <c r="WFH60" s="974"/>
      <c r="WFI60" s="974"/>
      <c r="WFJ60" s="974"/>
      <c r="WFK60" s="974"/>
      <c r="WFL60" s="974"/>
      <c r="WFM60" s="974"/>
      <c r="WFN60" s="974"/>
      <c r="WFO60" s="974"/>
      <c r="WFP60" s="974"/>
      <c r="WFQ60" s="974"/>
      <c r="WFR60" s="974"/>
      <c r="WFS60" s="974"/>
      <c r="WFT60" s="974"/>
      <c r="WFU60" s="974"/>
      <c r="WFV60" s="974"/>
      <c r="WFW60" s="974"/>
      <c r="WFX60" s="974"/>
      <c r="WFY60" s="974"/>
      <c r="WFZ60" s="974"/>
      <c r="WGA60" s="974"/>
      <c r="WGB60" s="974"/>
      <c r="WGC60" s="974"/>
      <c r="WGD60" s="974"/>
      <c r="WGE60" s="974"/>
      <c r="WGF60" s="974"/>
      <c r="WGG60" s="974"/>
      <c r="WGH60" s="974"/>
      <c r="WGI60" s="974"/>
      <c r="WGJ60" s="974"/>
      <c r="WGK60" s="974"/>
      <c r="WGL60" s="974"/>
      <c r="WGM60" s="974"/>
      <c r="WGN60" s="974"/>
      <c r="WGO60" s="974"/>
      <c r="WGP60" s="974"/>
      <c r="WGQ60" s="974"/>
      <c r="WGR60" s="974"/>
      <c r="WGS60" s="974"/>
      <c r="WGT60" s="974"/>
      <c r="WGU60" s="974"/>
      <c r="WGV60" s="974"/>
      <c r="WGW60" s="974"/>
      <c r="WGX60" s="974"/>
      <c r="WGY60" s="974"/>
      <c r="WGZ60" s="974"/>
      <c r="WHA60" s="974"/>
      <c r="WHB60" s="974"/>
      <c r="WHC60" s="974"/>
      <c r="WHD60" s="974"/>
      <c r="WHE60" s="974"/>
      <c r="WHF60" s="974"/>
      <c r="WHG60" s="974"/>
      <c r="WHH60" s="974"/>
      <c r="WHI60" s="974"/>
      <c r="WHJ60" s="974"/>
      <c r="WHK60" s="974"/>
      <c r="WHL60" s="974"/>
      <c r="WHM60" s="974"/>
      <c r="WHN60" s="974"/>
      <c r="WHO60" s="974"/>
      <c r="WHP60" s="974"/>
      <c r="WHQ60" s="974"/>
      <c r="WHR60" s="974"/>
      <c r="WHS60" s="974"/>
      <c r="WHT60" s="974"/>
      <c r="WHU60" s="974"/>
      <c r="WHV60" s="974"/>
      <c r="WHW60" s="974"/>
      <c r="WHX60" s="974"/>
      <c r="WHY60" s="974"/>
      <c r="WHZ60" s="974"/>
      <c r="WIA60" s="974"/>
      <c r="WIB60" s="974"/>
      <c r="WIC60" s="974"/>
      <c r="WID60" s="974"/>
      <c r="WIE60" s="974"/>
      <c r="WIF60" s="974"/>
      <c r="WIG60" s="974"/>
      <c r="WIH60" s="974"/>
      <c r="WII60" s="974"/>
      <c r="WIJ60" s="974"/>
      <c r="WIK60" s="974"/>
      <c r="WIL60" s="974"/>
      <c r="WIM60" s="974"/>
      <c r="WIN60" s="974"/>
      <c r="WIO60" s="974"/>
      <c r="WIP60" s="974"/>
      <c r="WIQ60" s="974"/>
      <c r="WIR60" s="974"/>
      <c r="WIS60" s="974"/>
      <c r="WIT60" s="974"/>
      <c r="WIU60" s="974"/>
      <c r="WIV60" s="974"/>
      <c r="WIW60" s="974"/>
      <c r="WIX60" s="974"/>
      <c r="WIY60" s="974"/>
      <c r="WIZ60" s="974"/>
      <c r="WJA60" s="974"/>
      <c r="WJB60" s="974"/>
      <c r="WJC60" s="974"/>
      <c r="WJD60" s="974"/>
      <c r="WJE60" s="974"/>
      <c r="WJF60" s="974"/>
      <c r="WJG60" s="974"/>
      <c r="WJH60" s="974"/>
      <c r="WJI60" s="974"/>
      <c r="WJJ60" s="974"/>
      <c r="WJK60" s="974"/>
      <c r="WJL60" s="974"/>
      <c r="WJM60" s="974"/>
      <c r="WJN60" s="974"/>
      <c r="WJO60" s="974"/>
      <c r="WJP60" s="974"/>
      <c r="WJQ60" s="974"/>
      <c r="WJR60" s="974"/>
      <c r="WJS60" s="974"/>
      <c r="WJT60" s="974"/>
      <c r="WJU60" s="974"/>
      <c r="WJV60" s="974"/>
      <c r="WJW60" s="974"/>
      <c r="WJX60" s="974"/>
      <c r="WJY60" s="974"/>
      <c r="WJZ60" s="974"/>
      <c r="WKA60" s="974"/>
      <c r="WKB60" s="974"/>
      <c r="WKC60" s="974"/>
      <c r="WKD60" s="974"/>
      <c r="WKE60" s="974"/>
      <c r="WKF60" s="974"/>
      <c r="WKG60" s="974"/>
      <c r="WKH60" s="974"/>
      <c r="WKI60" s="974"/>
      <c r="WKJ60" s="974"/>
      <c r="WKK60" s="974"/>
      <c r="WKL60" s="974"/>
      <c r="WKM60" s="974"/>
      <c r="WKN60" s="974"/>
      <c r="WKO60" s="974"/>
      <c r="WKP60" s="974"/>
      <c r="WKQ60" s="974"/>
      <c r="WKR60" s="974"/>
      <c r="WKS60" s="974"/>
      <c r="WKT60" s="974"/>
      <c r="WKU60" s="974"/>
      <c r="WKV60" s="974"/>
      <c r="WKW60" s="974"/>
      <c r="WKX60" s="974"/>
      <c r="WKY60" s="974"/>
      <c r="WKZ60" s="974"/>
      <c r="WLA60" s="974"/>
      <c r="WLB60" s="974"/>
      <c r="WLC60" s="974"/>
      <c r="WLD60" s="974"/>
      <c r="WLE60" s="974"/>
      <c r="WLF60" s="974"/>
      <c r="WLG60" s="974"/>
      <c r="WLH60" s="974"/>
      <c r="WLI60" s="974"/>
      <c r="WLJ60" s="974"/>
      <c r="WLK60" s="974"/>
      <c r="WLL60" s="974"/>
      <c r="WLM60" s="974"/>
      <c r="WLN60" s="974"/>
      <c r="WLO60" s="974"/>
      <c r="WLP60" s="974"/>
      <c r="WLQ60" s="974"/>
      <c r="WLR60" s="974"/>
      <c r="WLS60" s="974"/>
      <c r="WLT60" s="974"/>
      <c r="WLU60" s="974"/>
      <c r="WLV60" s="974"/>
      <c r="WLW60" s="974"/>
      <c r="WLX60" s="974"/>
      <c r="WLY60" s="974"/>
      <c r="WLZ60" s="974"/>
      <c r="WMA60" s="974"/>
      <c r="WMB60" s="974"/>
      <c r="WMC60" s="974"/>
      <c r="WMD60" s="974"/>
      <c r="WME60" s="974"/>
      <c r="WMF60" s="974"/>
      <c r="WMG60" s="974"/>
      <c r="WMH60" s="974"/>
      <c r="WMI60" s="974"/>
      <c r="WMJ60" s="974"/>
      <c r="WMK60" s="974"/>
      <c r="WML60" s="974"/>
      <c r="WMM60" s="974"/>
      <c r="WMN60" s="974"/>
      <c r="WMO60" s="974"/>
      <c r="WMP60" s="974"/>
      <c r="WMQ60" s="974"/>
      <c r="WMR60" s="974"/>
      <c r="WMS60" s="974"/>
      <c r="WMT60" s="974"/>
      <c r="WMU60" s="974"/>
      <c r="WMV60" s="974"/>
      <c r="WMW60" s="974"/>
      <c r="WMX60" s="974"/>
      <c r="WMY60" s="974"/>
      <c r="WMZ60" s="974"/>
      <c r="WNA60" s="974"/>
      <c r="WNB60" s="974"/>
      <c r="WNC60" s="974"/>
      <c r="WND60" s="974"/>
      <c r="WNE60" s="974"/>
      <c r="WNF60" s="974"/>
      <c r="WNG60" s="974"/>
      <c r="WNH60" s="974"/>
      <c r="WNI60" s="974"/>
      <c r="WNJ60" s="974"/>
      <c r="WNK60" s="974"/>
      <c r="WNL60" s="974"/>
      <c r="WNM60" s="974"/>
      <c r="WNN60" s="974"/>
      <c r="WNO60" s="974"/>
      <c r="WNP60" s="974"/>
      <c r="WNQ60" s="974"/>
      <c r="WNR60" s="974"/>
      <c r="WNS60" s="974"/>
      <c r="WNT60" s="974"/>
      <c r="WNU60" s="974"/>
      <c r="WNV60" s="974"/>
      <c r="WNW60" s="974"/>
      <c r="WNX60" s="974"/>
      <c r="WNY60" s="974"/>
      <c r="WNZ60" s="974"/>
      <c r="WOA60" s="974"/>
      <c r="WOB60" s="974"/>
      <c r="WOC60" s="974"/>
      <c r="WOD60" s="974"/>
      <c r="WOE60" s="974"/>
      <c r="WOF60" s="974"/>
      <c r="WOG60" s="974"/>
      <c r="WOH60" s="974"/>
      <c r="WOI60" s="974"/>
      <c r="WOJ60" s="974"/>
      <c r="WOK60" s="974"/>
      <c r="WOL60" s="974"/>
      <c r="WOM60" s="974"/>
      <c r="WON60" s="974"/>
      <c r="WOO60" s="974"/>
      <c r="WOP60" s="974"/>
      <c r="WOQ60" s="974"/>
      <c r="WOR60" s="974"/>
      <c r="WOS60" s="974"/>
      <c r="WOT60" s="974"/>
      <c r="WOU60" s="974"/>
      <c r="WOV60" s="974"/>
      <c r="WOW60" s="974"/>
      <c r="WOX60" s="974"/>
      <c r="WOY60" s="974"/>
      <c r="WOZ60" s="974"/>
      <c r="WPA60" s="974"/>
      <c r="WPB60" s="974"/>
      <c r="WPC60" s="974"/>
      <c r="WPD60" s="974"/>
      <c r="WPE60" s="974"/>
      <c r="WPF60" s="974"/>
      <c r="WPG60" s="974"/>
      <c r="WPH60" s="974"/>
      <c r="WPI60" s="974"/>
      <c r="WPJ60" s="974"/>
      <c r="WPK60" s="974"/>
      <c r="WPL60" s="974"/>
      <c r="WPM60" s="974"/>
      <c r="WPN60" s="974"/>
      <c r="WPO60" s="974"/>
      <c r="WPP60" s="974"/>
      <c r="WPQ60" s="974"/>
      <c r="WPR60" s="974"/>
      <c r="WPS60" s="974"/>
      <c r="WPT60" s="974"/>
      <c r="WPU60" s="974"/>
      <c r="WPV60" s="974"/>
      <c r="WPW60" s="974"/>
      <c r="WPX60" s="974"/>
      <c r="WPY60" s="974"/>
      <c r="WPZ60" s="974"/>
      <c r="WQA60" s="974"/>
      <c r="WQB60" s="974"/>
      <c r="WQC60" s="974"/>
      <c r="WQD60" s="974"/>
      <c r="WQE60" s="974"/>
      <c r="WQF60" s="974"/>
      <c r="WQG60" s="974"/>
      <c r="WQH60" s="974"/>
      <c r="WQI60" s="974"/>
      <c r="WQJ60" s="974"/>
      <c r="WQK60" s="974"/>
      <c r="WQL60" s="974"/>
      <c r="WQM60" s="974"/>
      <c r="WQN60" s="974"/>
      <c r="WQO60" s="974"/>
      <c r="WQP60" s="974"/>
      <c r="WQQ60" s="974"/>
      <c r="WQR60" s="974"/>
      <c r="WQS60" s="974"/>
      <c r="WQT60" s="974"/>
      <c r="WQU60" s="974"/>
      <c r="WQV60" s="974"/>
      <c r="WQW60" s="974"/>
      <c r="WQX60" s="974"/>
      <c r="WQY60" s="974"/>
      <c r="WQZ60" s="974"/>
      <c r="WRA60" s="974"/>
      <c r="WRB60" s="974"/>
      <c r="WRC60" s="974"/>
      <c r="WRD60" s="974"/>
      <c r="WRE60" s="974"/>
      <c r="WRF60" s="974"/>
      <c r="WRG60" s="974"/>
      <c r="WRH60" s="974"/>
      <c r="WRI60" s="974"/>
      <c r="WRJ60" s="974"/>
      <c r="WRK60" s="974"/>
      <c r="WRL60" s="974"/>
      <c r="WRM60" s="974"/>
      <c r="WRN60" s="974"/>
      <c r="WRO60" s="974"/>
      <c r="WRP60" s="974"/>
      <c r="WRQ60" s="974"/>
      <c r="WRR60" s="974"/>
      <c r="WRS60" s="974"/>
      <c r="WRT60" s="974"/>
      <c r="WRU60" s="974"/>
      <c r="WRV60" s="974"/>
      <c r="WRW60" s="974"/>
      <c r="WRX60" s="974"/>
      <c r="WRY60" s="974"/>
      <c r="WRZ60" s="974"/>
      <c r="WSA60" s="974"/>
      <c r="WSB60" s="974"/>
      <c r="WSC60" s="974"/>
      <c r="WSD60" s="974"/>
      <c r="WSE60" s="974"/>
      <c r="WSF60" s="974"/>
      <c r="WSG60" s="974"/>
      <c r="WSH60" s="974"/>
      <c r="WSI60" s="974"/>
      <c r="WSJ60" s="974"/>
      <c r="WSK60" s="974"/>
      <c r="WSL60" s="974"/>
      <c r="WSM60" s="974"/>
      <c r="WSN60" s="974"/>
      <c r="WSO60" s="974"/>
      <c r="WSP60" s="974"/>
      <c r="WSQ60" s="974"/>
      <c r="WSR60" s="974"/>
      <c r="WSS60" s="974"/>
      <c r="WST60" s="974"/>
      <c r="WSU60" s="974"/>
      <c r="WSV60" s="974"/>
      <c r="WSW60" s="974"/>
      <c r="WSX60" s="974"/>
      <c r="WSY60" s="974"/>
      <c r="WSZ60" s="974"/>
      <c r="WTA60" s="974"/>
      <c r="WTB60" s="974"/>
      <c r="WTC60" s="974"/>
      <c r="WTD60" s="974"/>
      <c r="WTE60" s="974"/>
      <c r="WTF60" s="974"/>
      <c r="WTG60" s="974"/>
      <c r="WTH60" s="974"/>
      <c r="WTI60" s="974"/>
      <c r="WTJ60" s="974"/>
      <c r="WTK60" s="974"/>
      <c r="WTL60" s="974"/>
      <c r="WTM60" s="974"/>
      <c r="WTN60" s="974"/>
      <c r="WTO60" s="974"/>
      <c r="WTP60" s="974"/>
      <c r="WTQ60" s="974"/>
      <c r="WTR60" s="974"/>
      <c r="WTS60" s="974"/>
      <c r="WTT60" s="974"/>
      <c r="WTU60" s="974"/>
      <c r="WTV60" s="974"/>
      <c r="WTW60" s="974"/>
      <c r="WTX60" s="974"/>
      <c r="WTY60" s="974"/>
      <c r="WTZ60" s="974"/>
      <c r="WUA60" s="974"/>
      <c r="WUB60" s="974"/>
      <c r="WUC60" s="974"/>
      <c r="WUD60" s="974"/>
      <c r="WUE60" s="974"/>
      <c r="WUF60" s="974"/>
      <c r="WUG60" s="974"/>
      <c r="WUH60" s="974"/>
      <c r="WUI60" s="974"/>
      <c r="WUJ60" s="974"/>
      <c r="WUK60" s="974"/>
      <c r="WUL60" s="974"/>
      <c r="WUM60" s="974"/>
      <c r="WUN60" s="974"/>
      <c r="WUO60" s="974"/>
      <c r="WUP60" s="974"/>
      <c r="WUQ60" s="974"/>
      <c r="WUR60" s="974"/>
      <c r="WUS60" s="974"/>
      <c r="WUT60" s="974"/>
      <c r="WUU60" s="974"/>
      <c r="WUV60" s="974"/>
      <c r="WUW60" s="974"/>
      <c r="WUX60" s="974"/>
      <c r="WUY60" s="974"/>
      <c r="WUZ60" s="974"/>
      <c r="WVA60" s="974"/>
      <c r="WVB60" s="974"/>
      <c r="WVC60" s="974"/>
      <c r="WVD60" s="974"/>
      <c r="WVE60" s="974"/>
      <c r="WVF60" s="974"/>
      <c r="WVG60" s="974"/>
      <c r="WVH60" s="974"/>
      <c r="WVI60" s="974"/>
      <c r="WVJ60" s="974"/>
      <c r="WVK60" s="974"/>
      <c r="WVL60" s="974"/>
      <c r="WVM60" s="974"/>
      <c r="WVN60" s="974"/>
      <c r="WVO60" s="974"/>
      <c r="WVP60" s="974"/>
      <c r="WVQ60" s="974"/>
      <c r="WVR60" s="974"/>
      <c r="WVS60" s="974"/>
      <c r="WVT60" s="974"/>
      <c r="WVU60" s="974"/>
      <c r="WVV60" s="974"/>
      <c r="WVW60" s="974"/>
      <c r="WVX60" s="974"/>
      <c r="WVY60" s="974"/>
      <c r="WVZ60" s="974"/>
      <c r="WWA60" s="974"/>
      <c r="WWB60" s="974"/>
      <c r="WWC60" s="974"/>
      <c r="WWD60" s="974"/>
      <c r="WWE60" s="974"/>
      <c r="WWF60" s="974"/>
      <c r="WWG60" s="974"/>
      <c r="WWH60" s="974"/>
      <c r="WWI60" s="974"/>
      <c r="WWJ60" s="974"/>
      <c r="WWK60" s="974"/>
      <c r="WWL60" s="974"/>
      <c r="WWM60" s="974"/>
      <c r="WWN60" s="974"/>
      <c r="WWO60" s="974"/>
      <c r="WWP60" s="974"/>
      <c r="WWQ60" s="974"/>
      <c r="WWR60" s="974"/>
      <c r="WWS60" s="974"/>
      <c r="WWT60" s="974"/>
      <c r="WWU60" s="974"/>
      <c r="WWV60" s="974"/>
      <c r="WWW60" s="974"/>
      <c r="WWX60" s="974"/>
      <c r="WWY60" s="974"/>
      <c r="WWZ60" s="974"/>
      <c r="WXA60" s="974"/>
      <c r="WXB60" s="974"/>
      <c r="WXC60" s="974"/>
      <c r="WXD60" s="974"/>
      <c r="WXE60" s="974"/>
      <c r="WXF60" s="974"/>
      <c r="WXG60" s="974"/>
      <c r="WXH60" s="974"/>
      <c r="WXI60" s="974"/>
      <c r="WXJ60" s="974"/>
      <c r="WXK60" s="974"/>
      <c r="WXL60" s="974"/>
      <c r="WXM60" s="974"/>
      <c r="WXN60" s="974"/>
      <c r="WXO60" s="974"/>
      <c r="WXP60" s="974"/>
      <c r="WXQ60" s="974"/>
      <c r="WXR60" s="974"/>
      <c r="WXS60" s="974"/>
      <c r="WXT60" s="974"/>
      <c r="WXU60" s="974"/>
      <c r="WXV60" s="974"/>
      <c r="WXW60" s="974"/>
      <c r="WXX60" s="974"/>
      <c r="WXY60" s="974"/>
      <c r="WXZ60" s="974"/>
      <c r="WYA60" s="974"/>
      <c r="WYB60" s="974"/>
      <c r="WYC60" s="974"/>
      <c r="WYD60" s="974"/>
      <c r="WYE60" s="974"/>
      <c r="WYF60" s="974"/>
      <c r="WYG60" s="974"/>
      <c r="WYH60" s="974"/>
      <c r="WYI60" s="974"/>
      <c r="WYJ60" s="974"/>
      <c r="WYK60" s="974"/>
      <c r="WYL60" s="974"/>
      <c r="WYM60" s="974"/>
      <c r="WYN60" s="974"/>
      <c r="WYO60" s="974"/>
      <c r="WYP60" s="974"/>
      <c r="WYQ60" s="974"/>
      <c r="WYR60" s="974"/>
      <c r="WYS60" s="974"/>
      <c r="WYT60" s="974"/>
      <c r="WYU60" s="974"/>
      <c r="WYV60" s="974"/>
      <c r="WYW60" s="974"/>
      <c r="WYX60" s="974"/>
      <c r="WYY60" s="974"/>
      <c r="WYZ60" s="974"/>
      <c r="WZA60" s="974"/>
      <c r="WZB60" s="974"/>
      <c r="WZC60" s="974"/>
      <c r="WZD60" s="974"/>
      <c r="WZE60" s="974"/>
      <c r="WZF60" s="974"/>
      <c r="WZG60" s="974"/>
      <c r="WZH60" s="974"/>
      <c r="WZI60" s="974"/>
      <c r="WZJ60" s="974"/>
      <c r="WZK60" s="974"/>
      <c r="WZL60" s="974"/>
      <c r="WZM60" s="974"/>
      <c r="WZN60" s="974"/>
      <c r="WZO60" s="974"/>
      <c r="WZP60" s="974"/>
      <c r="WZQ60" s="974"/>
      <c r="WZR60" s="974"/>
      <c r="WZS60" s="974"/>
      <c r="WZT60" s="974"/>
      <c r="WZU60" s="974"/>
      <c r="WZV60" s="974"/>
      <c r="WZW60" s="974"/>
      <c r="WZX60" s="974"/>
      <c r="WZY60" s="974"/>
      <c r="WZZ60" s="974"/>
      <c r="XAA60" s="974"/>
      <c r="XAB60" s="974"/>
      <c r="XAC60" s="974"/>
      <c r="XAD60" s="974"/>
      <c r="XAE60" s="974"/>
      <c r="XAF60" s="974"/>
      <c r="XAG60" s="974"/>
      <c r="XAH60" s="974"/>
      <c r="XAI60" s="974"/>
      <c r="XAJ60" s="974"/>
      <c r="XAK60" s="974"/>
      <c r="XAL60" s="974"/>
      <c r="XAM60" s="974"/>
      <c r="XAN60" s="974"/>
      <c r="XAO60" s="974"/>
      <c r="XAP60" s="974"/>
      <c r="XAQ60" s="974"/>
      <c r="XAR60" s="974"/>
      <c r="XAS60" s="974"/>
      <c r="XAT60" s="974"/>
      <c r="XAU60" s="974"/>
      <c r="XAV60" s="974"/>
      <c r="XAW60" s="974"/>
      <c r="XAX60" s="974"/>
      <c r="XAY60" s="974"/>
      <c r="XAZ60" s="974"/>
      <c r="XBA60" s="974"/>
      <c r="XBB60" s="974"/>
      <c r="XBC60" s="974"/>
      <c r="XBD60" s="974"/>
      <c r="XBE60" s="974"/>
      <c r="XBF60" s="974"/>
      <c r="XBG60" s="974"/>
      <c r="XBH60" s="974"/>
      <c r="XBI60" s="974"/>
      <c r="XBJ60" s="974"/>
      <c r="XBK60" s="974"/>
      <c r="XBL60" s="974"/>
      <c r="XBM60" s="974"/>
      <c r="XBN60" s="974"/>
      <c r="XBO60" s="974"/>
      <c r="XBP60" s="974"/>
      <c r="XBQ60" s="974"/>
      <c r="XBR60" s="974"/>
      <c r="XBS60" s="974"/>
      <c r="XBT60" s="974"/>
      <c r="XBU60" s="974"/>
      <c r="XBV60" s="974"/>
      <c r="XBW60" s="974"/>
      <c r="XBX60" s="974"/>
      <c r="XBY60" s="974"/>
      <c r="XBZ60" s="974"/>
      <c r="XCA60" s="974"/>
      <c r="XCB60" s="974"/>
      <c r="XCC60" s="974"/>
      <c r="XCD60" s="974"/>
      <c r="XCE60" s="974"/>
      <c r="XCF60" s="974"/>
      <c r="XCG60" s="974"/>
      <c r="XCH60" s="974"/>
      <c r="XCI60" s="974"/>
      <c r="XCJ60" s="974"/>
      <c r="XCK60" s="974"/>
      <c r="XCL60" s="974"/>
      <c r="XCM60" s="974"/>
      <c r="XCN60" s="974"/>
      <c r="XCO60" s="974"/>
      <c r="XCP60" s="974"/>
      <c r="XCQ60" s="974"/>
      <c r="XCR60" s="974"/>
      <c r="XCS60" s="974"/>
      <c r="XCT60" s="974"/>
      <c r="XCU60" s="974"/>
      <c r="XCV60" s="974"/>
      <c r="XCW60" s="974"/>
      <c r="XCX60" s="974"/>
      <c r="XCY60" s="974"/>
      <c r="XCZ60" s="974"/>
      <c r="XDA60" s="974"/>
      <c r="XDB60" s="974"/>
      <c r="XDC60" s="974"/>
      <c r="XDD60" s="974"/>
      <c r="XDE60" s="974"/>
      <c r="XDF60" s="974"/>
      <c r="XDG60" s="974"/>
      <c r="XDH60" s="974"/>
      <c r="XDI60" s="974"/>
      <c r="XDJ60" s="974"/>
      <c r="XDK60" s="974"/>
      <c r="XDL60" s="974"/>
      <c r="XDM60" s="974"/>
      <c r="XDN60" s="974"/>
      <c r="XDO60" s="974"/>
      <c r="XDP60" s="974"/>
      <c r="XDQ60" s="974"/>
      <c r="XDR60" s="974"/>
      <c r="XDS60" s="974"/>
      <c r="XDT60" s="974"/>
      <c r="XDU60" s="974"/>
      <c r="XDV60" s="974"/>
      <c r="XDW60" s="974"/>
      <c r="XDX60" s="974"/>
      <c r="XDY60" s="974"/>
      <c r="XDZ60" s="974"/>
      <c r="XEA60" s="974"/>
      <c r="XEB60" s="974"/>
      <c r="XEC60" s="974"/>
      <c r="XED60" s="974"/>
      <c r="XEE60" s="974"/>
      <c r="XEF60" s="974"/>
      <c r="XEG60" s="974"/>
      <c r="XEH60" s="974"/>
      <c r="XEI60" s="974"/>
      <c r="XEJ60" s="974"/>
      <c r="XEK60" s="974"/>
      <c r="XEL60" s="974"/>
      <c r="XEM60" s="974"/>
      <c r="XEN60" s="974"/>
      <c r="XEO60" s="974"/>
      <c r="XEP60" s="974"/>
      <c r="XEQ60" s="974"/>
      <c r="XER60" s="974"/>
      <c r="XES60" s="974"/>
      <c r="XET60" s="974"/>
      <c r="XEU60" s="974"/>
      <c r="XEV60" s="974"/>
      <c r="XEW60" s="974"/>
      <c r="XEX60" s="974"/>
      <c r="XEY60" s="974"/>
      <c r="XEZ60" s="974"/>
      <c r="XFA60" s="974"/>
      <c r="XFB60" s="974"/>
      <c r="XFC60" s="974"/>
      <c r="XFD60" s="974"/>
    </row>
    <row r="61" spans="1:16384" s="210" customFormat="1" ht="12.95" customHeight="1">
      <c r="A61" s="974"/>
      <c r="B61" s="974"/>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c r="AL61" s="974"/>
      <c r="AM61" s="974"/>
      <c r="AN61" s="974"/>
      <c r="AO61" s="974"/>
      <c r="AP61" s="974"/>
      <c r="AQ61" s="974"/>
      <c r="AR61" s="974"/>
      <c r="AS61" s="974"/>
      <c r="AT61" s="974"/>
      <c r="AU61" s="974"/>
      <c r="AV61" s="974"/>
      <c r="AW61" s="974"/>
      <c r="AX61" s="974"/>
      <c r="AY61" s="974"/>
      <c r="AZ61" s="974"/>
      <c r="BA61" s="974"/>
      <c r="BB61" s="974"/>
      <c r="BC61" s="974"/>
      <c r="BD61" s="974"/>
      <c r="BE61" s="974"/>
      <c r="BF61" s="974"/>
      <c r="BG61" s="974"/>
      <c r="BH61" s="974"/>
      <c r="BI61" s="974"/>
      <c r="BJ61" s="974"/>
      <c r="BK61" s="974"/>
      <c r="BL61" s="974"/>
      <c r="BM61" s="974"/>
      <c r="BN61" s="974"/>
      <c r="BO61" s="974"/>
      <c r="BP61" s="974"/>
      <c r="BQ61" s="974"/>
      <c r="BR61" s="974"/>
      <c r="BS61" s="974"/>
      <c r="BT61" s="974"/>
      <c r="BU61" s="974"/>
      <c r="BV61" s="974"/>
      <c r="BW61" s="974"/>
      <c r="BX61" s="974"/>
      <c r="BY61" s="974"/>
      <c r="BZ61" s="974"/>
      <c r="CA61" s="974"/>
      <c r="CB61" s="974"/>
      <c r="CC61" s="974"/>
      <c r="CD61" s="974"/>
      <c r="CE61" s="974"/>
      <c r="CF61" s="974"/>
      <c r="CG61" s="974"/>
      <c r="CH61" s="974"/>
      <c r="CI61" s="974"/>
      <c r="CJ61" s="974"/>
      <c r="CK61" s="974"/>
      <c r="CL61" s="974"/>
      <c r="CM61" s="974"/>
      <c r="CN61" s="974"/>
      <c r="CO61" s="974"/>
      <c r="CP61" s="974"/>
      <c r="CQ61" s="974"/>
      <c r="CR61" s="974"/>
      <c r="CS61" s="974"/>
      <c r="CT61" s="974"/>
      <c r="CU61" s="974"/>
      <c r="CV61" s="974"/>
      <c r="CW61" s="974"/>
      <c r="CX61" s="974"/>
      <c r="CY61" s="974"/>
      <c r="CZ61" s="974"/>
      <c r="DA61" s="974"/>
      <c r="DB61" s="974"/>
      <c r="DC61" s="974"/>
      <c r="DD61" s="974"/>
      <c r="DE61" s="974"/>
      <c r="DF61" s="974"/>
      <c r="DG61" s="974"/>
      <c r="DH61" s="974"/>
      <c r="DI61" s="974"/>
      <c r="DJ61" s="974"/>
      <c r="DK61" s="974"/>
      <c r="DL61" s="974"/>
      <c r="DM61" s="974"/>
      <c r="DN61" s="974"/>
      <c r="DO61" s="974"/>
      <c r="DP61" s="974"/>
      <c r="DQ61" s="974"/>
      <c r="DR61" s="974"/>
      <c r="DS61" s="974"/>
      <c r="DT61" s="974"/>
      <c r="DU61" s="974"/>
      <c r="DV61" s="974"/>
      <c r="DW61" s="974"/>
      <c r="DX61" s="974"/>
      <c r="DY61" s="974"/>
      <c r="DZ61" s="974"/>
      <c r="EA61" s="974"/>
      <c r="EB61" s="974"/>
      <c r="EC61" s="974"/>
      <c r="ED61" s="974"/>
      <c r="EE61" s="974"/>
      <c r="EF61" s="974"/>
      <c r="EG61" s="974"/>
      <c r="EH61" s="974"/>
      <c r="EI61" s="974"/>
      <c r="EJ61" s="974"/>
      <c r="EK61" s="974"/>
      <c r="EL61" s="974"/>
      <c r="EM61" s="974"/>
      <c r="EN61" s="974"/>
      <c r="EO61" s="974"/>
      <c r="EP61" s="974"/>
      <c r="EQ61" s="974"/>
      <c r="ER61" s="974"/>
      <c r="ES61" s="974"/>
      <c r="ET61" s="974"/>
      <c r="EU61" s="974"/>
      <c r="EV61" s="974"/>
      <c r="EW61" s="974"/>
      <c r="EX61" s="974"/>
      <c r="EY61" s="974"/>
      <c r="EZ61" s="974"/>
      <c r="FA61" s="974"/>
      <c r="FB61" s="974"/>
      <c r="FC61" s="974"/>
      <c r="FD61" s="974"/>
      <c r="FE61" s="974"/>
      <c r="FF61" s="974"/>
      <c r="FG61" s="974"/>
      <c r="FH61" s="974"/>
      <c r="FI61" s="974"/>
      <c r="FJ61" s="974"/>
      <c r="FK61" s="974"/>
      <c r="FL61" s="974"/>
      <c r="FM61" s="974"/>
      <c r="FN61" s="974"/>
      <c r="FO61" s="974"/>
      <c r="FP61" s="974"/>
      <c r="FQ61" s="974"/>
      <c r="FR61" s="974"/>
      <c r="FS61" s="974"/>
      <c r="FT61" s="974"/>
      <c r="FU61" s="974"/>
      <c r="FV61" s="974"/>
      <c r="FW61" s="974"/>
      <c r="FX61" s="974"/>
      <c r="FY61" s="974"/>
      <c r="FZ61" s="974"/>
      <c r="GA61" s="974"/>
      <c r="GB61" s="974"/>
      <c r="GC61" s="974"/>
      <c r="GD61" s="974"/>
      <c r="GE61" s="974"/>
      <c r="GF61" s="974"/>
      <c r="GG61" s="974"/>
      <c r="GH61" s="974"/>
      <c r="GI61" s="974"/>
      <c r="GJ61" s="974"/>
      <c r="GK61" s="974"/>
      <c r="GL61" s="974"/>
      <c r="GM61" s="974"/>
      <c r="GN61" s="974"/>
      <c r="GO61" s="974"/>
      <c r="GP61" s="974"/>
      <c r="GQ61" s="974"/>
      <c r="GR61" s="974"/>
      <c r="GS61" s="974"/>
      <c r="GT61" s="974"/>
      <c r="GU61" s="974"/>
      <c r="GV61" s="974"/>
      <c r="GW61" s="974"/>
      <c r="GX61" s="974"/>
      <c r="GY61" s="974"/>
      <c r="GZ61" s="974"/>
      <c r="HA61" s="974"/>
      <c r="HB61" s="974"/>
      <c r="HC61" s="974"/>
      <c r="HD61" s="974"/>
      <c r="HE61" s="974"/>
      <c r="HF61" s="974"/>
      <c r="HG61" s="974"/>
      <c r="HH61" s="974"/>
      <c r="HI61" s="974"/>
      <c r="HJ61" s="974"/>
      <c r="HK61" s="974"/>
      <c r="HL61" s="974"/>
      <c r="HM61" s="974"/>
      <c r="HN61" s="974"/>
      <c r="HO61" s="974"/>
      <c r="HP61" s="974"/>
      <c r="HQ61" s="974"/>
      <c r="HR61" s="974"/>
      <c r="HS61" s="974"/>
      <c r="HT61" s="974"/>
      <c r="HU61" s="974"/>
      <c r="HV61" s="974"/>
      <c r="HW61" s="974"/>
      <c r="HX61" s="974"/>
      <c r="HY61" s="974"/>
      <c r="HZ61" s="974"/>
      <c r="IA61" s="974"/>
      <c r="IB61" s="974"/>
      <c r="IC61" s="974"/>
      <c r="ID61" s="974"/>
      <c r="IE61" s="974"/>
      <c r="IF61" s="974"/>
      <c r="IG61" s="974"/>
      <c r="IH61" s="974"/>
      <c r="II61" s="974"/>
      <c r="IJ61" s="974"/>
      <c r="IK61" s="974"/>
      <c r="IL61" s="974"/>
      <c r="IM61" s="974"/>
      <c r="IN61" s="974"/>
      <c r="IO61" s="974"/>
      <c r="IP61" s="974"/>
      <c r="IQ61" s="974"/>
      <c r="IR61" s="974"/>
      <c r="IS61" s="974"/>
      <c r="IT61" s="974"/>
      <c r="IU61" s="974"/>
      <c r="IV61" s="974"/>
      <c r="IW61" s="974"/>
      <c r="IX61" s="974"/>
      <c r="IY61" s="974"/>
      <c r="IZ61" s="974"/>
      <c r="JA61" s="974"/>
      <c r="JB61" s="974"/>
      <c r="JC61" s="974"/>
      <c r="JD61" s="974"/>
      <c r="JE61" s="974"/>
      <c r="JF61" s="974"/>
      <c r="JG61" s="974"/>
      <c r="JH61" s="974"/>
      <c r="JI61" s="974"/>
      <c r="JJ61" s="974"/>
      <c r="JK61" s="974"/>
      <c r="JL61" s="974"/>
      <c r="JM61" s="974"/>
      <c r="JN61" s="974"/>
      <c r="JO61" s="974"/>
      <c r="JP61" s="974"/>
      <c r="JQ61" s="974"/>
      <c r="JR61" s="974"/>
      <c r="JS61" s="974"/>
      <c r="JT61" s="974"/>
      <c r="JU61" s="974"/>
      <c r="JV61" s="974"/>
      <c r="JW61" s="974"/>
      <c r="JX61" s="974"/>
      <c r="JY61" s="974"/>
      <c r="JZ61" s="974"/>
      <c r="KA61" s="974"/>
      <c r="KB61" s="974"/>
      <c r="KC61" s="974"/>
      <c r="KD61" s="974"/>
      <c r="KE61" s="974"/>
      <c r="KF61" s="974"/>
      <c r="KG61" s="974"/>
      <c r="KH61" s="974"/>
      <c r="KI61" s="974"/>
      <c r="KJ61" s="974"/>
      <c r="KK61" s="974"/>
      <c r="KL61" s="974"/>
      <c r="KM61" s="974"/>
      <c r="KN61" s="974"/>
      <c r="KO61" s="974"/>
      <c r="KP61" s="974"/>
      <c r="KQ61" s="974"/>
      <c r="KR61" s="974"/>
      <c r="KS61" s="974"/>
      <c r="KT61" s="974"/>
      <c r="KU61" s="974"/>
      <c r="KV61" s="974"/>
      <c r="KW61" s="974"/>
      <c r="KX61" s="974"/>
      <c r="KY61" s="974"/>
      <c r="KZ61" s="974"/>
      <c r="LA61" s="974"/>
      <c r="LB61" s="974"/>
      <c r="LC61" s="974"/>
      <c r="LD61" s="974"/>
      <c r="LE61" s="974"/>
      <c r="LF61" s="974"/>
      <c r="LG61" s="974"/>
      <c r="LH61" s="974"/>
      <c r="LI61" s="974"/>
      <c r="LJ61" s="974"/>
      <c r="LK61" s="974"/>
      <c r="LL61" s="974"/>
      <c r="LM61" s="974"/>
      <c r="LN61" s="974"/>
      <c r="LO61" s="974"/>
      <c r="LP61" s="974"/>
      <c r="LQ61" s="974"/>
      <c r="LR61" s="974"/>
      <c r="LS61" s="974"/>
      <c r="LT61" s="974"/>
      <c r="LU61" s="974"/>
      <c r="LV61" s="974"/>
      <c r="LW61" s="974"/>
      <c r="LX61" s="974"/>
      <c r="LY61" s="974"/>
      <c r="LZ61" s="974"/>
      <c r="MA61" s="974"/>
      <c r="MB61" s="974"/>
      <c r="MC61" s="974"/>
      <c r="MD61" s="974"/>
      <c r="ME61" s="974"/>
      <c r="MF61" s="974"/>
      <c r="MG61" s="974"/>
      <c r="MH61" s="974"/>
      <c r="MI61" s="974"/>
      <c r="MJ61" s="974"/>
      <c r="MK61" s="974"/>
      <c r="ML61" s="974"/>
      <c r="MM61" s="974"/>
      <c r="MN61" s="974"/>
      <c r="MO61" s="974"/>
      <c r="MP61" s="974"/>
      <c r="MQ61" s="974"/>
      <c r="MR61" s="974"/>
      <c r="MS61" s="974"/>
      <c r="MT61" s="974"/>
      <c r="MU61" s="974"/>
      <c r="MV61" s="974"/>
      <c r="MW61" s="974"/>
      <c r="MX61" s="974"/>
      <c r="MY61" s="974"/>
      <c r="MZ61" s="974"/>
      <c r="NA61" s="974"/>
      <c r="NB61" s="974"/>
      <c r="NC61" s="974"/>
      <c r="ND61" s="974"/>
      <c r="NE61" s="974"/>
      <c r="NF61" s="974"/>
      <c r="NG61" s="974"/>
      <c r="NH61" s="974"/>
      <c r="NI61" s="974"/>
      <c r="NJ61" s="974"/>
      <c r="NK61" s="974"/>
      <c r="NL61" s="974"/>
      <c r="NM61" s="974"/>
      <c r="NN61" s="974"/>
      <c r="NO61" s="974"/>
      <c r="NP61" s="974"/>
      <c r="NQ61" s="974"/>
      <c r="NR61" s="974"/>
      <c r="NS61" s="974"/>
      <c r="NT61" s="974"/>
      <c r="NU61" s="974"/>
      <c r="NV61" s="974"/>
      <c r="NW61" s="974"/>
      <c r="NX61" s="974"/>
      <c r="NY61" s="974"/>
      <c r="NZ61" s="974"/>
      <c r="OA61" s="974"/>
      <c r="OB61" s="974"/>
      <c r="OC61" s="974"/>
      <c r="OD61" s="974"/>
      <c r="OE61" s="974"/>
      <c r="OF61" s="974"/>
      <c r="OG61" s="974"/>
      <c r="OH61" s="974"/>
      <c r="OI61" s="974"/>
      <c r="OJ61" s="974"/>
      <c r="OK61" s="974"/>
      <c r="OL61" s="974"/>
      <c r="OM61" s="974"/>
      <c r="ON61" s="974"/>
      <c r="OO61" s="974"/>
      <c r="OP61" s="974"/>
      <c r="OQ61" s="974"/>
      <c r="OR61" s="974"/>
      <c r="OS61" s="974"/>
      <c r="OT61" s="974"/>
      <c r="OU61" s="974"/>
      <c r="OV61" s="974"/>
      <c r="OW61" s="974"/>
      <c r="OX61" s="974"/>
      <c r="OY61" s="974"/>
      <c r="OZ61" s="974"/>
      <c r="PA61" s="974"/>
      <c r="PB61" s="974"/>
      <c r="PC61" s="974"/>
      <c r="PD61" s="974"/>
      <c r="PE61" s="974"/>
      <c r="PF61" s="974"/>
      <c r="PG61" s="974"/>
      <c r="PH61" s="974"/>
      <c r="PI61" s="974"/>
      <c r="PJ61" s="974"/>
      <c r="PK61" s="974"/>
      <c r="PL61" s="974"/>
      <c r="PM61" s="974"/>
      <c r="PN61" s="974"/>
      <c r="PO61" s="974"/>
      <c r="PP61" s="974"/>
      <c r="PQ61" s="974"/>
      <c r="PR61" s="974"/>
      <c r="PS61" s="974"/>
      <c r="PT61" s="974"/>
      <c r="PU61" s="974"/>
      <c r="PV61" s="974"/>
      <c r="PW61" s="974"/>
      <c r="PX61" s="974"/>
      <c r="PY61" s="974"/>
      <c r="PZ61" s="974"/>
      <c r="QA61" s="974"/>
      <c r="QB61" s="974"/>
      <c r="QC61" s="974"/>
      <c r="QD61" s="974"/>
      <c r="QE61" s="974"/>
      <c r="QF61" s="974"/>
      <c r="QG61" s="974"/>
      <c r="QH61" s="974"/>
      <c r="QI61" s="974"/>
      <c r="QJ61" s="974"/>
      <c r="QK61" s="974"/>
      <c r="QL61" s="974"/>
      <c r="QM61" s="974"/>
      <c r="QN61" s="974"/>
      <c r="QO61" s="974"/>
      <c r="QP61" s="974"/>
      <c r="QQ61" s="974"/>
      <c r="QR61" s="974"/>
      <c r="QS61" s="974"/>
      <c r="QT61" s="974"/>
      <c r="QU61" s="974"/>
      <c r="QV61" s="974"/>
      <c r="QW61" s="974"/>
      <c r="QX61" s="974"/>
      <c r="QY61" s="974"/>
      <c r="QZ61" s="974"/>
      <c r="RA61" s="974"/>
      <c r="RB61" s="974"/>
      <c r="RC61" s="974"/>
      <c r="RD61" s="974"/>
      <c r="RE61" s="974"/>
      <c r="RF61" s="974"/>
      <c r="RG61" s="974"/>
      <c r="RH61" s="974"/>
      <c r="RI61" s="974"/>
      <c r="RJ61" s="974"/>
      <c r="RK61" s="974"/>
      <c r="RL61" s="974"/>
      <c r="RM61" s="974"/>
      <c r="RN61" s="974"/>
      <c r="RO61" s="974"/>
      <c r="RP61" s="974"/>
      <c r="RQ61" s="974"/>
      <c r="RR61" s="974"/>
      <c r="RS61" s="974"/>
      <c r="RT61" s="974"/>
      <c r="RU61" s="974"/>
      <c r="RV61" s="974"/>
      <c r="RW61" s="974"/>
      <c r="RX61" s="974"/>
      <c r="RY61" s="974"/>
      <c r="RZ61" s="974"/>
      <c r="SA61" s="974"/>
      <c r="SB61" s="974"/>
      <c r="SC61" s="974"/>
      <c r="SD61" s="974"/>
      <c r="SE61" s="974"/>
      <c r="SF61" s="974"/>
      <c r="SG61" s="974"/>
      <c r="SH61" s="974"/>
      <c r="SI61" s="974"/>
      <c r="SJ61" s="974"/>
      <c r="SK61" s="974"/>
      <c r="SL61" s="974"/>
      <c r="SM61" s="974"/>
      <c r="SN61" s="974"/>
      <c r="SO61" s="974"/>
      <c r="SP61" s="974"/>
      <c r="SQ61" s="974"/>
      <c r="SR61" s="974"/>
      <c r="SS61" s="974"/>
      <c r="ST61" s="974"/>
      <c r="SU61" s="974"/>
      <c r="SV61" s="974"/>
      <c r="SW61" s="974"/>
      <c r="SX61" s="974"/>
      <c r="SY61" s="974"/>
      <c r="SZ61" s="974"/>
      <c r="TA61" s="974"/>
      <c r="TB61" s="974"/>
      <c r="TC61" s="974"/>
      <c r="TD61" s="974"/>
      <c r="TE61" s="974"/>
      <c r="TF61" s="974"/>
      <c r="TG61" s="974"/>
      <c r="TH61" s="974"/>
      <c r="TI61" s="974"/>
      <c r="TJ61" s="974"/>
      <c r="TK61" s="974"/>
      <c r="TL61" s="974"/>
      <c r="TM61" s="974"/>
      <c r="TN61" s="974"/>
      <c r="TO61" s="974"/>
      <c r="TP61" s="974"/>
      <c r="TQ61" s="974"/>
      <c r="TR61" s="974"/>
      <c r="TS61" s="974"/>
      <c r="TT61" s="974"/>
      <c r="TU61" s="974"/>
      <c r="TV61" s="974"/>
      <c r="TW61" s="974"/>
      <c r="TX61" s="974"/>
      <c r="TY61" s="974"/>
      <c r="TZ61" s="974"/>
      <c r="UA61" s="974"/>
      <c r="UB61" s="974"/>
      <c r="UC61" s="974"/>
      <c r="UD61" s="974"/>
      <c r="UE61" s="974"/>
      <c r="UF61" s="974"/>
      <c r="UG61" s="974"/>
      <c r="UH61" s="974"/>
      <c r="UI61" s="974"/>
      <c r="UJ61" s="974"/>
      <c r="UK61" s="974"/>
      <c r="UL61" s="974"/>
      <c r="UM61" s="974"/>
      <c r="UN61" s="974"/>
      <c r="UO61" s="974"/>
      <c r="UP61" s="974"/>
      <c r="UQ61" s="974"/>
      <c r="UR61" s="974"/>
      <c r="US61" s="974"/>
      <c r="UT61" s="974"/>
      <c r="UU61" s="974"/>
      <c r="UV61" s="974"/>
      <c r="UW61" s="974"/>
      <c r="UX61" s="974"/>
      <c r="UY61" s="974"/>
      <c r="UZ61" s="974"/>
      <c r="VA61" s="974"/>
      <c r="VB61" s="974"/>
      <c r="VC61" s="974"/>
      <c r="VD61" s="974"/>
      <c r="VE61" s="974"/>
      <c r="VF61" s="974"/>
      <c r="VG61" s="974"/>
      <c r="VH61" s="974"/>
      <c r="VI61" s="974"/>
      <c r="VJ61" s="974"/>
      <c r="VK61" s="974"/>
      <c r="VL61" s="974"/>
      <c r="VM61" s="974"/>
      <c r="VN61" s="974"/>
      <c r="VO61" s="974"/>
      <c r="VP61" s="974"/>
      <c r="VQ61" s="974"/>
      <c r="VR61" s="974"/>
      <c r="VS61" s="974"/>
      <c r="VT61" s="974"/>
      <c r="VU61" s="974"/>
      <c r="VV61" s="974"/>
      <c r="VW61" s="974"/>
      <c r="VX61" s="974"/>
      <c r="VY61" s="974"/>
      <c r="VZ61" s="974"/>
      <c r="WA61" s="974"/>
      <c r="WB61" s="974"/>
      <c r="WC61" s="974"/>
      <c r="WD61" s="974"/>
      <c r="WE61" s="974"/>
      <c r="WF61" s="974"/>
      <c r="WG61" s="974"/>
      <c r="WH61" s="974"/>
      <c r="WI61" s="974"/>
      <c r="WJ61" s="974"/>
      <c r="WK61" s="974"/>
      <c r="WL61" s="974"/>
      <c r="WM61" s="974"/>
      <c r="WN61" s="974"/>
      <c r="WO61" s="974"/>
      <c r="WP61" s="974"/>
      <c r="WQ61" s="974"/>
      <c r="WR61" s="974"/>
      <c r="WS61" s="974"/>
      <c r="WT61" s="974"/>
      <c r="WU61" s="974"/>
      <c r="WV61" s="974"/>
      <c r="WW61" s="974"/>
      <c r="WX61" s="974"/>
      <c r="WY61" s="974"/>
      <c r="WZ61" s="974"/>
      <c r="XA61" s="974"/>
      <c r="XB61" s="974"/>
      <c r="XC61" s="974"/>
      <c r="XD61" s="974"/>
      <c r="XE61" s="974"/>
      <c r="XF61" s="974"/>
      <c r="XG61" s="974"/>
      <c r="XH61" s="974"/>
      <c r="XI61" s="974"/>
      <c r="XJ61" s="974"/>
      <c r="XK61" s="974"/>
      <c r="XL61" s="974"/>
      <c r="XM61" s="974"/>
      <c r="XN61" s="974"/>
      <c r="XO61" s="974"/>
      <c r="XP61" s="974"/>
      <c r="XQ61" s="974"/>
      <c r="XR61" s="974"/>
      <c r="XS61" s="974"/>
      <c r="XT61" s="974"/>
      <c r="XU61" s="974"/>
      <c r="XV61" s="974"/>
      <c r="XW61" s="974"/>
      <c r="XX61" s="974"/>
      <c r="XY61" s="974"/>
      <c r="XZ61" s="974"/>
      <c r="YA61" s="974"/>
      <c r="YB61" s="974"/>
      <c r="YC61" s="974"/>
      <c r="YD61" s="974"/>
      <c r="YE61" s="974"/>
      <c r="YF61" s="974"/>
      <c r="YG61" s="974"/>
      <c r="YH61" s="974"/>
      <c r="YI61" s="974"/>
      <c r="YJ61" s="974"/>
      <c r="YK61" s="974"/>
      <c r="YL61" s="974"/>
      <c r="YM61" s="974"/>
      <c r="YN61" s="974"/>
      <c r="YO61" s="974"/>
      <c r="YP61" s="974"/>
      <c r="YQ61" s="974"/>
      <c r="YR61" s="974"/>
      <c r="YS61" s="974"/>
      <c r="YT61" s="974"/>
      <c r="YU61" s="974"/>
      <c r="YV61" s="974"/>
      <c r="YW61" s="974"/>
      <c r="YX61" s="974"/>
      <c r="YY61" s="974"/>
      <c r="YZ61" s="974"/>
      <c r="ZA61" s="974"/>
      <c r="ZB61" s="974"/>
      <c r="ZC61" s="974"/>
      <c r="ZD61" s="974"/>
      <c r="ZE61" s="974"/>
      <c r="ZF61" s="974"/>
      <c r="ZG61" s="974"/>
      <c r="ZH61" s="974"/>
      <c r="ZI61" s="974"/>
      <c r="ZJ61" s="974"/>
      <c r="ZK61" s="974"/>
      <c r="ZL61" s="974"/>
      <c r="ZM61" s="974"/>
      <c r="ZN61" s="974"/>
      <c r="ZO61" s="974"/>
      <c r="ZP61" s="974"/>
      <c r="ZQ61" s="974"/>
      <c r="ZR61" s="974"/>
      <c r="ZS61" s="974"/>
      <c r="ZT61" s="974"/>
      <c r="ZU61" s="974"/>
      <c r="ZV61" s="974"/>
      <c r="ZW61" s="974"/>
      <c r="ZX61" s="974"/>
      <c r="ZY61" s="974"/>
      <c r="ZZ61" s="974"/>
      <c r="AAA61" s="974"/>
      <c r="AAB61" s="974"/>
      <c r="AAC61" s="974"/>
      <c r="AAD61" s="974"/>
      <c r="AAE61" s="974"/>
      <c r="AAF61" s="974"/>
      <c r="AAG61" s="974"/>
      <c r="AAH61" s="974"/>
      <c r="AAI61" s="974"/>
      <c r="AAJ61" s="974"/>
      <c r="AAK61" s="974"/>
      <c r="AAL61" s="974"/>
      <c r="AAM61" s="974"/>
      <c r="AAN61" s="974"/>
      <c r="AAO61" s="974"/>
      <c r="AAP61" s="974"/>
      <c r="AAQ61" s="974"/>
      <c r="AAR61" s="974"/>
      <c r="AAS61" s="974"/>
      <c r="AAT61" s="974"/>
      <c r="AAU61" s="974"/>
      <c r="AAV61" s="974"/>
      <c r="AAW61" s="974"/>
      <c r="AAX61" s="974"/>
      <c r="AAY61" s="974"/>
      <c r="AAZ61" s="974"/>
      <c r="ABA61" s="974"/>
      <c r="ABB61" s="974"/>
      <c r="ABC61" s="974"/>
      <c r="ABD61" s="974"/>
      <c r="ABE61" s="974"/>
      <c r="ABF61" s="974"/>
      <c r="ABG61" s="974"/>
      <c r="ABH61" s="974"/>
      <c r="ABI61" s="974"/>
      <c r="ABJ61" s="974"/>
      <c r="ABK61" s="974"/>
      <c r="ABL61" s="974"/>
      <c r="ABM61" s="974"/>
      <c r="ABN61" s="974"/>
      <c r="ABO61" s="974"/>
      <c r="ABP61" s="974"/>
      <c r="ABQ61" s="974"/>
      <c r="ABR61" s="974"/>
      <c r="ABS61" s="974"/>
      <c r="ABT61" s="974"/>
      <c r="ABU61" s="974"/>
      <c r="ABV61" s="974"/>
      <c r="ABW61" s="974"/>
      <c r="ABX61" s="974"/>
      <c r="ABY61" s="974"/>
      <c r="ABZ61" s="974"/>
      <c r="ACA61" s="974"/>
      <c r="ACB61" s="974"/>
      <c r="ACC61" s="974"/>
      <c r="ACD61" s="974"/>
      <c r="ACE61" s="974"/>
      <c r="ACF61" s="974"/>
      <c r="ACG61" s="974"/>
      <c r="ACH61" s="974"/>
      <c r="ACI61" s="974"/>
      <c r="ACJ61" s="974"/>
      <c r="ACK61" s="974"/>
      <c r="ACL61" s="974"/>
      <c r="ACM61" s="974"/>
      <c r="ACN61" s="974"/>
      <c r="ACO61" s="974"/>
      <c r="ACP61" s="974"/>
      <c r="ACQ61" s="974"/>
      <c r="ACR61" s="974"/>
      <c r="ACS61" s="974"/>
      <c r="ACT61" s="974"/>
      <c r="ACU61" s="974"/>
      <c r="ACV61" s="974"/>
      <c r="ACW61" s="974"/>
      <c r="ACX61" s="974"/>
      <c r="ACY61" s="974"/>
      <c r="ACZ61" s="974"/>
      <c r="ADA61" s="974"/>
      <c r="ADB61" s="974"/>
      <c r="ADC61" s="974"/>
      <c r="ADD61" s="974"/>
      <c r="ADE61" s="974"/>
      <c r="ADF61" s="974"/>
      <c r="ADG61" s="974"/>
      <c r="ADH61" s="974"/>
      <c r="ADI61" s="974"/>
      <c r="ADJ61" s="974"/>
      <c r="ADK61" s="974"/>
      <c r="ADL61" s="974"/>
      <c r="ADM61" s="974"/>
      <c r="ADN61" s="974"/>
      <c r="ADO61" s="974"/>
      <c r="ADP61" s="974"/>
      <c r="ADQ61" s="974"/>
      <c r="ADR61" s="974"/>
      <c r="ADS61" s="974"/>
      <c r="ADT61" s="974"/>
      <c r="ADU61" s="974"/>
      <c r="ADV61" s="974"/>
      <c r="ADW61" s="974"/>
      <c r="ADX61" s="974"/>
      <c r="ADY61" s="974"/>
      <c r="ADZ61" s="974"/>
      <c r="AEA61" s="974"/>
      <c r="AEB61" s="974"/>
      <c r="AEC61" s="974"/>
      <c r="AED61" s="974"/>
      <c r="AEE61" s="974"/>
      <c r="AEF61" s="974"/>
      <c r="AEG61" s="974"/>
      <c r="AEH61" s="974"/>
      <c r="AEI61" s="974"/>
      <c r="AEJ61" s="974"/>
      <c r="AEK61" s="974"/>
      <c r="AEL61" s="974"/>
      <c r="AEM61" s="974"/>
      <c r="AEN61" s="974"/>
      <c r="AEO61" s="974"/>
      <c r="AEP61" s="974"/>
      <c r="AEQ61" s="974"/>
      <c r="AER61" s="974"/>
      <c r="AES61" s="974"/>
      <c r="AET61" s="974"/>
      <c r="AEU61" s="974"/>
      <c r="AEV61" s="974"/>
      <c r="AEW61" s="974"/>
      <c r="AEX61" s="974"/>
      <c r="AEY61" s="974"/>
      <c r="AEZ61" s="974"/>
      <c r="AFA61" s="974"/>
      <c r="AFB61" s="974"/>
      <c r="AFC61" s="974"/>
      <c r="AFD61" s="974"/>
      <c r="AFE61" s="974"/>
      <c r="AFF61" s="974"/>
      <c r="AFG61" s="974"/>
      <c r="AFH61" s="974"/>
      <c r="AFI61" s="974"/>
      <c r="AFJ61" s="974"/>
      <c r="AFK61" s="974"/>
      <c r="AFL61" s="974"/>
      <c r="AFM61" s="974"/>
      <c r="AFN61" s="974"/>
      <c r="AFO61" s="974"/>
      <c r="AFP61" s="974"/>
      <c r="AFQ61" s="974"/>
      <c r="AFR61" s="974"/>
      <c r="AFS61" s="974"/>
      <c r="AFT61" s="974"/>
      <c r="AFU61" s="974"/>
      <c r="AFV61" s="974"/>
      <c r="AFW61" s="974"/>
      <c r="AFX61" s="974"/>
      <c r="AFY61" s="974"/>
      <c r="AFZ61" s="974"/>
      <c r="AGA61" s="974"/>
      <c r="AGB61" s="974"/>
      <c r="AGC61" s="974"/>
      <c r="AGD61" s="974"/>
      <c r="AGE61" s="974"/>
      <c r="AGF61" s="974"/>
      <c r="AGG61" s="974"/>
      <c r="AGH61" s="974"/>
      <c r="AGI61" s="974"/>
      <c r="AGJ61" s="974"/>
      <c r="AGK61" s="974"/>
      <c r="AGL61" s="974"/>
      <c r="AGM61" s="974"/>
      <c r="AGN61" s="974"/>
      <c r="AGO61" s="974"/>
      <c r="AGP61" s="974"/>
      <c r="AGQ61" s="974"/>
      <c r="AGR61" s="974"/>
      <c r="AGS61" s="974"/>
      <c r="AGT61" s="974"/>
      <c r="AGU61" s="974"/>
      <c r="AGV61" s="974"/>
      <c r="AGW61" s="974"/>
      <c r="AGX61" s="974"/>
      <c r="AGY61" s="974"/>
      <c r="AGZ61" s="974"/>
      <c r="AHA61" s="974"/>
      <c r="AHB61" s="974"/>
      <c r="AHC61" s="974"/>
      <c r="AHD61" s="974"/>
      <c r="AHE61" s="974"/>
      <c r="AHF61" s="974"/>
      <c r="AHG61" s="974"/>
      <c r="AHH61" s="974"/>
      <c r="AHI61" s="974"/>
      <c r="AHJ61" s="974"/>
      <c r="AHK61" s="974"/>
      <c r="AHL61" s="974"/>
      <c r="AHM61" s="974"/>
      <c r="AHN61" s="974"/>
      <c r="AHO61" s="974"/>
      <c r="AHP61" s="974"/>
      <c r="AHQ61" s="974"/>
      <c r="AHR61" s="974"/>
      <c r="AHS61" s="974"/>
      <c r="AHT61" s="974"/>
      <c r="AHU61" s="974"/>
      <c r="AHV61" s="974"/>
      <c r="AHW61" s="974"/>
      <c r="AHX61" s="974"/>
      <c r="AHY61" s="974"/>
      <c r="AHZ61" s="974"/>
      <c r="AIA61" s="974"/>
      <c r="AIB61" s="974"/>
      <c r="AIC61" s="974"/>
      <c r="AID61" s="974"/>
      <c r="AIE61" s="974"/>
      <c r="AIF61" s="974"/>
      <c r="AIG61" s="974"/>
      <c r="AIH61" s="974"/>
      <c r="AII61" s="974"/>
      <c r="AIJ61" s="974"/>
      <c r="AIK61" s="974"/>
      <c r="AIL61" s="974"/>
      <c r="AIM61" s="974"/>
      <c r="AIN61" s="974"/>
      <c r="AIO61" s="974"/>
      <c r="AIP61" s="974"/>
      <c r="AIQ61" s="974"/>
      <c r="AIR61" s="974"/>
      <c r="AIS61" s="974"/>
      <c r="AIT61" s="974"/>
      <c r="AIU61" s="974"/>
      <c r="AIV61" s="974"/>
      <c r="AIW61" s="974"/>
      <c r="AIX61" s="974"/>
      <c r="AIY61" s="974"/>
      <c r="AIZ61" s="974"/>
      <c r="AJA61" s="974"/>
      <c r="AJB61" s="974"/>
      <c r="AJC61" s="974"/>
      <c r="AJD61" s="974"/>
      <c r="AJE61" s="974"/>
      <c r="AJF61" s="974"/>
      <c r="AJG61" s="974"/>
      <c r="AJH61" s="974"/>
      <c r="AJI61" s="974"/>
      <c r="AJJ61" s="974"/>
      <c r="AJK61" s="974"/>
      <c r="AJL61" s="974"/>
      <c r="AJM61" s="974"/>
      <c r="AJN61" s="974"/>
      <c r="AJO61" s="974"/>
      <c r="AJP61" s="974"/>
      <c r="AJQ61" s="974"/>
      <c r="AJR61" s="974"/>
      <c r="AJS61" s="974"/>
      <c r="AJT61" s="974"/>
      <c r="AJU61" s="974"/>
      <c r="AJV61" s="974"/>
      <c r="AJW61" s="974"/>
      <c r="AJX61" s="974"/>
      <c r="AJY61" s="974"/>
      <c r="AJZ61" s="974"/>
      <c r="AKA61" s="974"/>
      <c r="AKB61" s="974"/>
      <c r="AKC61" s="974"/>
      <c r="AKD61" s="974"/>
      <c r="AKE61" s="974"/>
      <c r="AKF61" s="974"/>
      <c r="AKG61" s="974"/>
      <c r="AKH61" s="974"/>
      <c r="AKI61" s="974"/>
      <c r="AKJ61" s="974"/>
      <c r="AKK61" s="974"/>
      <c r="AKL61" s="974"/>
      <c r="AKM61" s="974"/>
      <c r="AKN61" s="974"/>
      <c r="AKO61" s="974"/>
      <c r="AKP61" s="974"/>
      <c r="AKQ61" s="974"/>
      <c r="AKR61" s="974"/>
      <c r="AKS61" s="974"/>
      <c r="AKT61" s="974"/>
      <c r="AKU61" s="974"/>
      <c r="AKV61" s="974"/>
      <c r="AKW61" s="974"/>
      <c r="AKX61" s="974"/>
      <c r="AKY61" s="974"/>
      <c r="AKZ61" s="974"/>
      <c r="ALA61" s="974"/>
      <c r="ALB61" s="974"/>
      <c r="ALC61" s="974"/>
      <c r="ALD61" s="974"/>
      <c r="ALE61" s="974"/>
      <c r="ALF61" s="974"/>
      <c r="ALG61" s="974"/>
      <c r="ALH61" s="974"/>
      <c r="ALI61" s="974"/>
      <c r="ALJ61" s="974"/>
      <c r="ALK61" s="974"/>
      <c r="ALL61" s="974"/>
      <c r="ALM61" s="974"/>
      <c r="ALN61" s="974"/>
      <c r="ALO61" s="974"/>
      <c r="ALP61" s="974"/>
      <c r="ALQ61" s="974"/>
      <c r="ALR61" s="974"/>
      <c r="ALS61" s="974"/>
      <c r="ALT61" s="974"/>
      <c r="ALU61" s="974"/>
      <c r="ALV61" s="974"/>
      <c r="ALW61" s="974"/>
      <c r="ALX61" s="974"/>
      <c r="ALY61" s="974"/>
      <c r="ALZ61" s="974"/>
      <c r="AMA61" s="974"/>
      <c r="AMB61" s="974"/>
      <c r="AMC61" s="974"/>
      <c r="AMD61" s="974"/>
      <c r="AME61" s="974"/>
      <c r="AMF61" s="974"/>
      <c r="AMG61" s="974"/>
      <c r="AMH61" s="974"/>
      <c r="AMI61" s="974"/>
      <c r="AMJ61" s="974"/>
      <c r="AMK61" s="974"/>
      <c r="AML61" s="974"/>
      <c r="AMM61" s="974"/>
      <c r="AMN61" s="974"/>
      <c r="AMO61" s="974"/>
      <c r="AMP61" s="974"/>
      <c r="AMQ61" s="974"/>
      <c r="AMR61" s="974"/>
      <c r="AMS61" s="974"/>
      <c r="AMT61" s="974"/>
      <c r="AMU61" s="974"/>
      <c r="AMV61" s="974"/>
      <c r="AMW61" s="974"/>
      <c r="AMX61" s="974"/>
      <c r="AMY61" s="974"/>
      <c r="AMZ61" s="974"/>
      <c r="ANA61" s="974"/>
      <c r="ANB61" s="974"/>
      <c r="ANC61" s="974"/>
      <c r="AND61" s="974"/>
      <c r="ANE61" s="974"/>
      <c r="ANF61" s="974"/>
      <c r="ANG61" s="974"/>
      <c r="ANH61" s="974"/>
      <c r="ANI61" s="974"/>
      <c r="ANJ61" s="974"/>
      <c r="ANK61" s="974"/>
      <c r="ANL61" s="974"/>
      <c r="ANM61" s="974"/>
      <c r="ANN61" s="974"/>
      <c r="ANO61" s="974"/>
      <c r="ANP61" s="974"/>
      <c r="ANQ61" s="974"/>
      <c r="ANR61" s="974"/>
      <c r="ANS61" s="974"/>
      <c r="ANT61" s="974"/>
      <c r="ANU61" s="974"/>
      <c r="ANV61" s="974"/>
      <c r="ANW61" s="974"/>
      <c r="ANX61" s="974"/>
      <c r="ANY61" s="974"/>
      <c r="ANZ61" s="974"/>
      <c r="AOA61" s="974"/>
      <c r="AOB61" s="974"/>
      <c r="AOC61" s="974"/>
      <c r="AOD61" s="974"/>
      <c r="AOE61" s="974"/>
      <c r="AOF61" s="974"/>
      <c r="AOG61" s="974"/>
      <c r="AOH61" s="974"/>
      <c r="AOI61" s="974"/>
      <c r="AOJ61" s="974"/>
      <c r="AOK61" s="974"/>
      <c r="AOL61" s="974"/>
      <c r="AOM61" s="974"/>
      <c r="AON61" s="974"/>
      <c r="AOO61" s="974"/>
      <c r="AOP61" s="974"/>
      <c r="AOQ61" s="974"/>
      <c r="AOR61" s="974"/>
      <c r="AOS61" s="974"/>
      <c r="AOT61" s="974"/>
      <c r="AOU61" s="974"/>
      <c r="AOV61" s="974"/>
      <c r="AOW61" s="974"/>
      <c r="AOX61" s="974"/>
      <c r="AOY61" s="974"/>
      <c r="AOZ61" s="974"/>
      <c r="APA61" s="974"/>
      <c r="APB61" s="974"/>
      <c r="APC61" s="974"/>
      <c r="APD61" s="974"/>
      <c r="APE61" s="974"/>
      <c r="APF61" s="974"/>
      <c r="APG61" s="974"/>
      <c r="APH61" s="974"/>
      <c r="API61" s="974"/>
      <c r="APJ61" s="974"/>
      <c r="APK61" s="974"/>
      <c r="APL61" s="974"/>
      <c r="APM61" s="974"/>
      <c r="APN61" s="974"/>
      <c r="APO61" s="974"/>
      <c r="APP61" s="974"/>
      <c r="APQ61" s="974"/>
      <c r="APR61" s="974"/>
      <c r="APS61" s="974"/>
      <c r="APT61" s="974"/>
      <c r="APU61" s="974"/>
      <c r="APV61" s="974"/>
      <c r="APW61" s="974"/>
      <c r="APX61" s="974"/>
      <c r="APY61" s="974"/>
      <c r="APZ61" s="974"/>
      <c r="AQA61" s="974"/>
      <c r="AQB61" s="974"/>
      <c r="AQC61" s="974"/>
      <c r="AQD61" s="974"/>
      <c r="AQE61" s="974"/>
      <c r="AQF61" s="974"/>
      <c r="AQG61" s="974"/>
      <c r="AQH61" s="974"/>
      <c r="AQI61" s="974"/>
      <c r="AQJ61" s="974"/>
      <c r="AQK61" s="974"/>
      <c r="AQL61" s="974"/>
      <c r="AQM61" s="974"/>
      <c r="AQN61" s="974"/>
      <c r="AQO61" s="974"/>
      <c r="AQP61" s="974"/>
      <c r="AQQ61" s="974"/>
      <c r="AQR61" s="974"/>
      <c r="AQS61" s="974"/>
      <c r="AQT61" s="974"/>
      <c r="AQU61" s="974"/>
      <c r="AQV61" s="974"/>
      <c r="AQW61" s="974"/>
      <c r="AQX61" s="974"/>
      <c r="AQY61" s="974"/>
      <c r="AQZ61" s="974"/>
      <c r="ARA61" s="974"/>
      <c r="ARB61" s="974"/>
      <c r="ARC61" s="974"/>
      <c r="ARD61" s="974"/>
      <c r="ARE61" s="974"/>
      <c r="ARF61" s="974"/>
      <c r="ARG61" s="974"/>
      <c r="ARH61" s="974"/>
      <c r="ARI61" s="974"/>
      <c r="ARJ61" s="974"/>
      <c r="ARK61" s="974"/>
      <c r="ARL61" s="974"/>
      <c r="ARM61" s="974"/>
      <c r="ARN61" s="974"/>
      <c r="ARO61" s="974"/>
      <c r="ARP61" s="974"/>
      <c r="ARQ61" s="974"/>
      <c r="ARR61" s="974"/>
      <c r="ARS61" s="974"/>
      <c r="ART61" s="974"/>
      <c r="ARU61" s="974"/>
      <c r="ARV61" s="974"/>
      <c r="ARW61" s="974"/>
      <c r="ARX61" s="974"/>
      <c r="ARY61" s="974"/>
      <c r="ARZ61" s="974"/>
      <c r="ASA61" s="974"/>
      <c r="ASB61" s="974"/>
      <c r="ASC61" s="974"/>
      <c r="ASD61" s="974"/>
      <c r="ASE61" s="974"/>
      <c r="ASF61" s="974"/>
      <c r="ASG61" s="974"/>
      <c r="ASH61" s="974"/>
      <c r="ASI61" s="974"/>
      <c r="ASJ61" s="974"/>
      <c r="ASK61" s="974"/>
      <c r="ASL61" s="974"/>
      <c r="ASM61" s="974"/>
      <c r="ASN61" s="974"/>
      <c r="ASO61" s="974"/>
      <c r="ASP61" s="974"/>
      <c r="ASQ61" s="974"/>
      <c r="ASR61" s="974"/>
      <c r="ASS61" s="974"/>
      <c r="AST61" s="974"/>
      <c r="ASU61" s="974"/>
      <c r="ASV61" s="974"/>
      <c r="ASW61" s="974"/>
      <c r="ASX61" s="974"/>
      <c r="ASY61" s="974"/>
      <c r="ASZ61" s="974"/>
      <c r="ATA61" s="974"/>
      <c r="ATB61" s="974"/>
      <c r="ATC61" s="974"/>
      <c r="ATD61" s="974"/>
      <c r="ATE61" s="974"/>
      <c r="ATF61" s="974"/>
      <c r="ATG61" s="974"/>
      <c r="ATH61" s="974"/>
      <c r="ATI61" s="974"/>
      <c r="ATJ61" s="974"/>
      <c r="ATK61" s="974"/>
      <c r="ATL61" s="974"/>
      <c r="ATM61" s="974"/>
      <c r="ATN61" s="974"/>
      <c r="ATO61" s="974"/>
      <c r="ATP61" s="974"/>
      <c r="ATQ61" s="974"/>
      <c r="ATR61" s="974"/>
      <c r="ATS61" s="974"/>
      <c r="ATT61" s="974"/>
      <c r="ATU61" s="974"/>
      <c r="ATV61" s="974"/>
      <c r="ATW61" s="974"/>
      <c r="ATX61" s="974"/>
      <c r="ATY61" s="974"/>
      <c r="ATZ61" s="974"/>
      <c r="AUA61" s="974"/>
      <c r="AUB61" s="974"/>
      <c r="AUC61" s="974"/>
      <c r="AUD61" s="974"/>
      <c r="AUE61" s="974"/>
      <c r="AUF61" s="974"/>
      <c r="AUG61" s="974"/>
      <c r="AUH61" s="974"/>
      <c r="AUI61" s="974"/>
      <c r="AUJ61" s="974"/>
      <c r="AUK61" s="974"/>
      <c r="AUL61" s="974"/>
      <c r="AUM61" s="974"/>
      <c r="AUN61" s="974"/>
      <c r="AUO61" s="974"/>
      <c r="AUP61" s="974"/>
      <c r="AUQ61" s="974"/>
      <c r="AUR61" s="974"/>
      <c r="AUS61" s="974"/>
      <c r="AUT61" s="974"/>
      <c r="AUU61" s="974"/>
      <c r="AUV61" s="974"/>
      <c r="AUW61" s="974"/>
      <c r="AUX61" s="974"/>
      <c r="AUY61" s="974"/>
      <c r="AUZ61" s="974"/>
      <c r="AVA61" s="974"/>
      <c r="AVB61" s="974"/>
      <c r="AVC61" s="974"/>
      <c r="AVD61" s="974"/>
      <c r="AVE61" s="974"/>
      <c r="AVF61" s="974"/>
      <c r="AVG61" s="974"/>
      <c r="AVH61" s="974"/>
      <c r="AVI61" s="974"/>
      <c r="AVJ61" s="974"/>
      <c r="AVK61" s="974"/>
      <c r="AVL61" s="974"/>
      <c r="AVM61" s="974"/>
      <c r="AVN61" s="974"/>
      <c r="AVO61" s="974"/>
      <c r="AVP61" s="974"/>
      <c r="AVQ61" s="974"/>
      <c r="AVR61" s="974"/>
      <c r="AVS61" s="974"/>
      <c r="AVT61" s="974"/>
      <c r="AVU61" s="974"/>
      <c r="AVV61" s="974"/>
      <c r="AVW61" s="974"/>
      <c r="AVX61" s="974"/>
      <c r="AVY61" s="974"/>
      <c r="AVZ61" s="974"/>
      <c r="AWA61" s="974"/>
      <c r="AWB61" s="974"/>
      <c r="AWC61" s="974"/>
      <c r="AWD61" s="974"/>
      <c r="AWE61" s="974"/>
      <c r="AWF61" s="974"/>
      <c r="AWG61" s="974"/>
      <c r="AWH61" s="974"/>
      <c r="AWI61" s="974"/>
      <c r="AWJ61" s="974"/>
      <c r="AWK61" s="974"/>
      <c r="AWL61" s="974"/>
      <c r="AWM61" s="974"/>
      <c r="AWN61" s="974"/>
      <c r="AWO61" s="974"/>
      <c r="AWP61" s="974"/>
      <c r="AWQ61" s="974"/>
      <c r="AWR61" s="974"/>
      <c r="AWS61" s="974"/>
      <c r="AWT61" s="974"/>
      <c r="AWU61" s="974"/>
      <c r="AWV61" s="974"/>
      <c r="AWW61" s="974"/>
      <c r="AWX61" s="974"/>
      <c r="AWY61" s="974"/>
      <c r="AWZ61" s="974"/>
      <c r="AXA61" s="974"/>
      <c r="AXB61" s="974"/>
      <c r="AXC61" s="974"/>
      <c r="AXD61" s="974"/>
      <c r="AXE61" s="974"/>
      <c r="AXF61" s="974"/>
      <c r="AXG61" s="974"/>
      <c r="AXH61" s="974"/>
      <c r="AXI61" s="974"/>
      <c r="AXJ61" s="974"/>
      <c r="AXK61" s="974"/>
      <c r="AXL61" s="974"/>
      <c r="AXM61" s="974"/>
      <c r="AXN61" s="974"/>
      <c r="AXO61" s="974"/>
      <c r="AXP61" s="974"/>
      <c r="AXQ61" s="974"/>
      <c r="AXR61" s="974"/>
      <c r="AXS61" s="974"/>
      <c r="AXT61" s="974"/>
      <c r="AXU61" s="974"/>
      <c r="AXV61" s="974"/>
      <c r="AXW61" s="974"/>
      <c r="AXX61" s="974"/>
      <c r="AXY61" s="974"/>
      <c r="AXZ61" s="974"/>
      <c r="AYA61" s="974"/>
      <c r="AYB61" s="974"/>
      <c r="AYC61" s="974"/>
      <c r="AYD61" s="974"/>
      <c r="AYE61" s="974"/>
      <c r="AYF61" s="974"/>
      <c r="AYG61" s="974"/>
      <c r="AYH61" s="974"/>
      <c r="AYI61" s="974"/>
      <c r="AYJ61" s="974"/>
      <c r="AYK61" s="974"/>
      <c r="AYL61" s="974"/>
      <c r="AYM61" s="974"/>
      <c r="AYN61" s="974"/>
      <c r="AYO61" s="974"/>
      <c r="AYP61" s="974"/>
      <c r="AYQ61" s="974"/>
      <c r="AYR61" s="974"/>
      <c r="AYS61" s="974"/>
      <c r="AYT61" s="974"/>
      <c r="AYU61" s="974"/>
      <c r="AYV61" s="974"/>
      <c r="AYW61" s="974"/>
      <c r="AYX61" s="974"/>
      <c r="AYY61" s="974"/>
      <c r="AYZ61" s="974"/>
      <c r="AZA61" s="974"/>
      <c r="AZB61" s="974"/>
      <c r="AZC61" s="974"/>
      <c r="AZD61" s="974"/>
      <c r="AZE61" s="974"/>
      <c r="AZF61" s="974"/>
      <c r="AZG61" s="974"/>
      <c r="AZH61" s="974"/>
      <c r="AZI61" s="974"/>
      <c r="AZJ61" s="974"/>
      <c r="AZK61" s="974"/>
      <c r="AZL61" s="974"/>
      <c r="AZM61" s="974"/>
      <c r="AZN61" s="974"/>
      <c r="AZO61" s="974"/>
      <c r="AZP61" s="974"/>
      <c r="AZQ61" s="974"/>
      <c r="AZR61" s="974"/>
      <c r="AZS61" s="974"/>
      <c r="AZT61" s="974"/>
      <c r="AZU61" s="974"/>
      <c r="AZV61" s="974"/>
      <c r="AZW61" s="974"/>
      <c r="AZX61" s="974"/>
      <c r="AZY61" s="974"/>
      <c r="AZZ61" s="974"/>
      <c r="BAA61" s="974"/>
      <c r="BAB61" s="974"/>
      <c r="BAC61" s="974"/>
      <c r="BAD61" s="974"/>
      <c r="BAE61" s="974"/>
      <c r="BAF61" s="974"/>
      <c r="BAG61" s="974"/>
      <c r="BAH61" s="974"/>
      <c r="BAI61" s="974"/>
      <c r="BAJ61" s="974"/>
      <c r="BAK61" s="974"/>
      <c r="BAL61" s="974"/>
      <c r="BAM61" s="974"/>
      <c r="BAN61" s="974"/>
      <c r="BAO61" s="974"/>
      <c r="BAP61" s="974"/>
      <c r="BAQ61" s="974"/>
      <c r="BAR61" s="974"/>
      <c r="BAS61" s="974"/>
      <c r="BAT61" s="974"/>
      <c r="BAU61" s="974"/>
      <c r="BAV61" s="974"/>
      <c r="BAW61" s="974"/>
      <c r="BAX61" s="974"/>
      <c r="BAY61" s="974"/>
      <c r="BAZ61" s="974"/>
      <c r="BBA61" s="974"/>
      <c r="BBB61" s="974"/>
      <c r="BBC61" s="974"/>
      <c r="BBD61" s="974"/>
      <c r="BBE61" s="974"/>
      <c r="BBF61" s="974"/>
      <c r="BBG61" s="974"/>
      <c r="BBH61" s="974"/>
      <c r="BBI61" s="974"/>
      <c r="BBJ61" s="974"/>
      <c r="BBK61" s="974"/>
      <c r="BBL61" s="974"/>
      <c r="BBM61" s="974"/>
      <c r="BBN61" s="974"/>
      <c r="BBO61" s="974"/>
      <c r="BBP61" s="974"/>
      <c r="BBQ61" s="974"/>
      <c r="BBR61" s="974"/>
      <c r="BBS61" s="974"/>
      <c r="BBT61" s="974"/>
      <c r="BBU61" s="974"/>
      <c r="BBV61" s="974"/>
      <c r="BBW61" s="974"/>
      <c r="BBX61" s="974"/>
      <c r="BBY61" s="974"/>
      <c r="BBZ61" s="974"/>
      <c r="BCA61" s="974"/>
      <c r="BCB61" s="974"/>
      <c r="BCC61" s="974"/>
      <c r="BCD61" s="974"/>
      <c r="BCE61" s="974"/>
      <c r="BCF61" s="974"/>
      <c r="BCG61" s="974"/>
      <c r="BCH61" s="974"/>
      <c r="BCI61" s="974"/>
      <c r="BCJ61" s="974"/>
      <c r="BCK61" s="974"/>
      <c r="BCL61" s="974"/>
      <c r="BCM61" s="974"/>
      <c r="BCN61" s="974"/>
      <c r="BCO61" s="974"/>
      <c r="BCP61" s="974"/>
      <c r="BCQ61" s="974"/>
      <c r="BCR61" s="974"/>
      <c r="BCS61" s="974"/>
      <c r="BCT61" s="974"/>
      <c r="BCU61" s="974"/>
      <c r="BCV61" s="974"/>
      <c r="BCW61" s="974"/>
      <c r="BCX61" s="974"/>
      <c r="BCY61" s="974"/>
      <c r="BCZ61" s="974"/>
      <c r="BDA61" s="974"/>
      <c r="BDB61" s="974"/>
      <c r="BDC61" s="974"/>
      <c r="BDD61" s="974"/>
      <c r="BDE61" s="974"/>
      <c r="BDF61" s="974"/>
      <c r="BDG61" s="974"/>
      <c r="BDH61" s="974"/>
      <c r="BDI61" s="974"/>
      <c r="BDJ61" s="974"/>
      <c r="BDK61" s="974"/>
      <c r="BDL61" s="974"/>
      <c r="BDM61" s="974"/>
      <c r="BDN61" s="974"/>
      <c r="BDO61" s="974"/>
      <c r="BDP61" s="974"/>
      <c r="BDQ61" s="974"/>
      <c r="BDR61" s="974"/>
      <c r="BDS61" s="974"/>
      <c r="BDT61" s="974"/>
      <c r="BDU61" s="974"/>
      <c r="BDV61" s="974"/>
      <c r="BDW61" s="974"/>
      <c r="BDX61" s="974"/>
      <c r="BDY61" s="974"/>
      <c r="BDZ61" s="974"/>
      <c r="BEA61" s="974"/>
      <c r="BEB61" s="974"/>
      <c r="BEC61" s="974"/>
      <c r="BED61" s="974"/>
      <c r="BEE61" s="974"/>
      <c r="BEF61" s="974"/>
      <c r="BEG61" s="974"/>
      <c r="BEH61" s="974"/>
      <c r="BEI61" s="974"/>
      <c r="BEJ61" s="974"/>
      <c r="BEK61" s="974"/>
      <c r="BEL61" s="974"/>
      <c r="BEM61" s="974"/>
      <c r="BEN61" s="974"/>
      <c r="BEO61" s="974"/>
      <c r="BEP61" s="974"/>
      <c r="BEQ61" s="974"/>
      <c r="BER61" s="974"/>
      <c r="BES61" s="974"/>
      <c r="BET61" s="974"/>
      <c r="BEU61" s="974"/>
      <c r="BEV61" s="974"/>
      <c r="BEW61" s="974"/>
      <c r="BEX61" s="974"/>
      <c r="BEY61" s="974"/>
      <c r="BEZ61" s="974"/>
      <c r="BFA61" s="974"/>
      <c r="BFB61" s="974"/>
      <c r="BFC61" s="974"/>
      <c r="BFD61" s="974"/>
      <c r="BFE61" s="974"/>
      <c r="BFF61" s="974"/>
      <c r="BFG61" s="974"/>
      <c r="BFH61" s="974"/>
      <c r="BFI61" s="974"/>
      <c r="BFJ61" s="974"/>
      <c r="BFK61" s="974"/>
      <c r="BFL61" s="974"/>
      <c r="BFM61" s="974"/>
      <c r="BFN61" s="974"/>
      <c r="BFO61" s="974"/>
      <c r="BFP61" s="974"/>
      <c r="BFQ61" s="974"/>
      <c r="BFR61" s="974"/>
      <c r="BFS61" s="974"/>
      <c r="BFT61" s="974"/>
      <c r="BFU61" s="974"/>
      <c r="BFV61" s="974"/>
      <c r="BFW61" s="974"/>
      <c r="BFX61" s="974"/>
      <c r="BFY61" s="974"/>
      <c r="BFZ61" s="974"/>
      <c r="BGA61" s="974"/>
      <c r="BGB61" s="974"/>
      <c r="BGC61" s="974"/>
      <c r="BGD61" s="974"/>
      <c r="BGE61" s="974"/>
      <c r="BGF61" s="974"/>
      <c r="BGG61" s="974"/>
      <c r="BGH61" s="974"/>
      <c r="BGI61" s="974"/>
      <c r="BGJ61" s="974"/>
      <c r="BGK61" s="974"/>
      <c r="BGL61" s="974"/>
      <c r="BGM61" s="974"/>
      <c r="BGN61" s="974"/>
      <c r="BGO61" s="974"/>
      <c r="BGP61" s="974"/>
      <c r="BGQ61" s="974"/>
      <c r="BGR61" s="974"/>
      <c r="BGS61" s="974"/>
      <c r="BGT61" s="974"/>
      <c r="BGU61" s="974"/>
      <c r="BGV61" s="974"/>
      <c r="BGW61" s="974"/>
      <c r="BGX61" s="974"/>
      <c r="BGY61" s="974"/>
      <c r="BGZ61" s="974"/>
      <c r="BHA61" s="974"/>
      <c r="BHB61" s="974"/>
      <c r="BHC61" s="974"/>
      <c r="BHD61" s="974"/>
      <c r="BHE61" s="974"/>
      <c r="BHF61" s="974"/>
      <c r="BHG61" s="974"/>
      <c r="BHH61" s="974"/>
      <c r="BHI61" s="974"/>
      <c r="BHJ61" s="974"/>
      <c r="BHK61" s="974"/>
      <c r="BHL61" s="974"/>
      <c r="BHM61" s="974"/>
      <c r="BHN61" s="974"/>
      <c r="BHO61" s="974"/>
      <c r="BHP61" s="974"/>
      <c r="BHQ61" s="974"/>
      <c r="BHR61" s="974"/>
      <c r="BHS61" s="974"/>
      <c r="BHT61" s="974"/>
      <c r="BHU61" s="974"/>
      <c r="BHV61" s="974"/>
      <c r="BHW61" s="974"/>
      <c r="BHX61" s="974"/>
      <c r="BHY61" s="974"/>
      <c r="BHZ61" s="974"/>
      <c r="BIA61" s="974"/>
      <c r="BIB61" s="974"/>
      <c r="BIC61" s="974"/>
      <c r="BID61" s="974"/>
      <c r="BIE61" s="974"/>
      <c r="BIF61" s="974"/>
      <c r="BIG61" s="974"/>
      <c r="BIH61" s="974"/>
      <c r="BII61" s="974"/>
      <c r="BIJ61" s="974"/>
      <c r="BIK61" s="974"/>
      <c r="BIL61" s="974"/>
      <c r="BIM61" s="974"/>
      <c r="BIN61" s="974"/>
      <c r="BIO61" s="974"/>
      <c r="BIP61" s="974"/>
      <c r="BIQ61" s="974"/>
      <c r="BIR61" s="974"/>
      <c r="BIS61" s="974"/>
      <c r="BIT61" s="974"/>
      <c r="BIU61" s="974"/>
      <c r="BIV61" s="974"/>
      <c r="BIW61" s="974"/>
      <c r="BIX61" s="974"/>
      <c r="BIY61" s="974"/>
      <c r="BIZ61" s="974"/>
      <c r="BJA61" s="974"/>
      <c r="BJB61" s="974"/>
      <c r="BJC61" s="974"/>
      <c r="BJD61" s="974"/>
      <c r="BJE61" s="974"/>
      <c r="BJF61" s="974"/>
      <c r="BJG61" s="974"/>
      <c r="BJH61" s="974"/>
      <c r="BJI61" s="974"/>
      <c r="BJJ61" s="974"/>
      <c r="BJK61" s="974"/>
      <c r="BJL61" s="974"/>
      <c r="BJM61" s="974"/>
      <c r="BJN61" s="974"/>
      <c r="BJO61" s="974"/>
      <c r="BJP61" s="974"/>
      <c r="BJQ61" s="974"/>
      <c r="BJR61" s="974"/>
      <c r="BJS61" s="974"/>
      <c r="BJT61" s="974"/>
      <c r="BJU61" s="974"/>
      <c r="BJV61" s="974"/>
      <c r="BJW61" s="974"/>
      <c r="BJX61" s="974"/>
      <c r="BJY61" s="974"/>
      <c r="BJZ61" s="974"/>
      <c r="BKA61" s="974"/>
      <c r="BKB61" s="974"/>
      <c r="BKC61" s="974"/>
      <c r="BKD61" s="974"/>
      <c r="BKE61" s="974"/>
      <c r="BKF61" s="974"/>
      <c r="BKG61" s="974"/>
      <c r="BKH61" s="974"/>
      <c r="BKI61" s="974"/>
      <c r="BKJ61" s="974"/>
      <c r="BKK61" s="974"/>
      <c r="BKL61" s="974"/>
      <c r="BKM61" s="974"/>
      <c r="BKN61" s="974"/>
      <c r="BKO61" s="974"/>
      <c r="BKP61" s="974"/>
      <c r="BKQ61" s="974"/>
      <c r="BKR61" s="974"/>
      <c r="BKS61" s="974"/>
      <c r="BKT61" s="974"/>
      <c r="BKU61" s="974"/>
      <c r="BKV61" s="974"/>
      <c r="BKW61" s="974"/>
      <c r="BKX61" s="974"/>
      <c r="BKY61" s="974"/>
      <c r="BKZ61" s="974"/>
      <c r="BLA61" s="974"/>
      <c r="BLB61" s="974"/>
      <c r="BLC61" s="974"/>
      <c r="BLD61" s="974"/>
      <c r="BLE61" s="974"/>
      <c r="BLF61" s="974"/>
      <c r="BLG61" s="974"/>
      <c r="BLH61" s="974"/>
      <c r="BLI61" s="974"/>
      <c r="BLJ61" s="974"/>
      <c r="BLK61" s="974"/>
      <c r="BLL61" s="974"/>
      <c r="BLM61" s="974"/>
      <c r="BLN61" s="974"/>
      <c r="BLO61" s="974"/>
      <c r="BLP61" s="974"/>
      <c r="BLQ61" s="974"/>
      <c r="BLR61" s="974"/>
      <c r="BLS61" s="974"/>
      <c r="BLT61" s="974"/>
      <c r="BLU61" s="974"/>
      <c r="BLV61" s="974"/>
      <c r="BLW61" s="974"/>
      <c r="BLX61" s="974"/>
      <c r="BLY61" s="974"/>
      <c r="BLZ61" s="974"/>
      <c r="BMA61" s="974"/>
      <c r="BMB61" s="974"/>
      <c r="BMC61" s="974"/>
      <c r="BMD61" s="974"/>
      <c r="BME61" s="974"/>
      <c r="BMF61" s="974"/>
      <c r="BMG61" s="974"/>
      <c r="BMH61" s="974"/>
      <c r="BMI61" s="974"/>
      <c r="BMJ61" s="974"/>
      <c r="BMK61" s="974"/>
      <c r="BML61" s="974"/>
      <c r="BMM61" s="974"/>
      <c r="BMN61" s="974"/>
      <c r="BMO61" s="974"/>
      <c r="BMP61" s="974"/>
      <c r="BMQ61" s="974"/>
      <c r="BMR61" s="974"/>
      <c r="BMS61" s="974"/>
      <c r="BMT61" s="974"/>
      <c r="BMU61" s="974"/>
      <c r="BMV61" s="974"/>
      <c r="BMW61" s="974"/>
      <c r="BMX61" s="974"/>
      <c r="BMY61" s="974"/>
      <c r="BMZ61" s="974"/>
      <c r="BNA61" s="974"/>
      <c r="BNB61" s="974"/>
      <c r="BNC61" s="974"/>
      <c r="BND61" s="974"/>
      <c r="BNE61" s="974"/>
      <c r="BNF61" s="974"/>
      <c r="BNG61" s="974"/>
      <c r="BNH61" s="974"/>
      <c r="BNI61" s="974"/>
      <c r="BNJ61" s="974"/>
      <c r="BNK61" s="974"/>
      <c r="BNL61" s="974"/>
      <c r="BNM61" s="974"/>
      <c r="BNN61" s="974"/>
      <c r="BNO61" s="974"/>
      <c r="BNP61" s="974"/>
      <c r="BNQ61" s="974"/>
      <c r="BNR61" s="974"/>
      <c r="BNS61" s="974"/>
      <c r="BNT61" s="974"/>
      <c r="BNU61" s="974"/>
      <c r="BNV61" s="974"/>
      <c r="BNW61" s="974"/>
      <c r="BNX61" s="974"/>
      <c r="BNY61" s="974"/>
      <c r="BNZ61" s="974"/>
      <c r="BOA61" s="974"/>
      <c r="BOB61" s="974"/>
      <c r="BOC61" s="974"/>
      <c r="BOD61" s="974"/>
      <c r="BOE61" s="974"/>
      <c r="BOF61" s="974"/>
      <c r="BOG61" s="974"/>
      <c r="BOH61" s="974"/>
      <c r="BOI61" s="974"/>
      <c r="BOJ61" s="974"/>
      <c r="BOK61" s="974"/>
      <c r="BOL61" s="974"/>
      <c r="BOM61" s="974"/>
      <c r="BON61" s="974"/>
      <c r="BOO61" s="974"/>
      <c r="BOP61" s="974"/>
      <c r="BOQ61" s="974"/>
      <c r="BOR61" s="974"/>
      <c r="BOS61" s="974"/>
      <c r="BOT61" s="974"/>
      <c r="BOU61" s="974"/>
      <c r="BOV61" s="974"/>
      <c r="BOW61" s="974"/>
      <c r="BOX61" s="974"/>
      <c r="BOY61" s="974"/>
      <c r="BOZ61" s="974"/>
      <c r="BPA61" s="974"/>
      <c r="BPB61" s="974"/>
      <c r="BPC61" s="974"/>
      <c r="BPD61" s="974"/>
      <c r="BPE61" s="974"/>
      <c r="BPF61" s="974"/>
      <c r="BPG61" s="974"/>
      <c r="BPH61" s="974"/>
      <c r="BPI61" s="974"/>
      <c r="BPJ61" s="974"/>
      <c r="BPK61" s="974"/>
      <c r="BPL61" s="974"/>
      <c r="BPM61" s="974"/>
      <c r="BPN61" s="974"/>
      <c r="BPO61" s="974"/>
      <c r="BPP61" s="974"/>
      <c r="BPQ61" s="974"/>
      <c r="BPR61" s="974"/>
      <c r="BPS61" s="974"/>
      <c r="BPT61" s="974"/>
      <c r="BPU61" s="974"/>
      <c r="BPV61" s="974"/>
      <c r="BPW61" s="974"/>
      <c r="BPX61" s="974"/>
      <c r="BPY61" s="974"/>
      <c r="BPZ61" s="974"/>
      <c r="BQA61" s="974"/>
      <c r="BQB61" s="974"/>
      <c r="BQC61" s="974"/>
      <c r="BQD61" s="974"/>
      <c r="BQE61" s="974"/>
      <c r="BQF61" s="974"/>
      <c r="BQG61" s="974"/>
      <c r="BQH61" s="974"/>
      <c r="BQI61" s="974"/>
      <c r="BQJ61" s="974"/>
      <c r="BQK61" s="974"/>
      <c r="BQL61" s="974"/>
      <c r="BQM61" s="974"/>
      <c r="BQN61" s="974"/>
      <c r="BQO61" s="974"/>
      <c r="BQP61" s="974"/>
      <c r="BQQ61" s="974"/>
      <c r="BQR61" s="974"/>
      <c r="BQS61" s="974"/>
      <c r="BQT61" s="974"/>
      <c r="BQU61" s="974"/>
      <c r="BQV61" s="974"/>
      <c r="BQW61" s="974"/>
      <c r="BQX61" s="974"/>
      <c r="BQY61" s="974"/>
      <c r="BQZ61" s="974"/>
      <c r="BRA61" s="974"/>
      <c r="BRB61" s="974"/>
      <c r="BRC61" s="974"/>
      <c r="BRD61" s="974"/>
      <c r="BRE61" s="974"/>
      <c r="BRF61" s="974"/>
      <c r="BRG61" s="974"/>
      <c r="BRH61" s="974"/>
      <c r="BRI61" s="974"/>
      <c r="BRJ61" s="974"/>
      <c r="BRK61" s="974"/>
      <c r="BRL61" s="974"/>
      <c r="BRM61" s="974"/>
      <c r="BRN61" s="974"/>
      <c r="BRO61" s="974"/>
      <c r="BRP61" s="974"/>
      <c r="BRQ61" s="974"/>
      <c r="BRR61" s="974"/>
      <c r="BRS61" s="974"/>
      <c r="BRT61" s="974"/>
      <c r="BRU61" s="974"/>
      <c r="BRV61" s="974"/>
      <c r="BRW61" s="974"/>
      <c r="BRX61" s="974"/>
      <c r="BRY61" s="974"/>
      <c r="BRZ61" s="974"/>
      <c r="BSA61" s="974"/>
      <c r="BSB61" s="974"/>
      <c r="BSC61" s="974"/>
      <c r="BSD61" s="974"/>
      <c r="BSE61" s="974"/>
      <c r="BSF61" s="974"/>
      <c r="BSG61" s="974"/>
      <c r="BSH61" s="974"/>
      <c r="BSI61" s="974"/>
      <c r="BSJ61" s="974"/>
      <c r="BSK61" s="974"/>
      <c r="BSL61" s="974"/>
      <c r="BSM61" s="974"/>
      <c r="BSN61" s="974"/>
      <c r="BSO61" s="974"/>
      <c r="BSP61" s="974"/>
      <c r="BSQ61" s="974"/>
      <c r="BSR61" s="974"/>
      <c r="BSS61" s="974"/>
      <c r="BST61" s="974"/>
      <c r="BSU61" s="974"/>
      <c r="BSV61" s="974"/>
      <c r="BSW61" s="974"/>
      <c r="BSX61" s="974"/>
      <c r="BSY61" s="974"/>
      <c r="BSZ61" s="974"/>
      <c r="BTA61" s="974"/>
      <c r="BTB61" s="974"/>
      <c r="BTC61" s="974"/>
      <c r="BTD61" s="974"/>
      <c r="BTE61" s="974"/>
      <c r="BTF61" s="974"/>
      <c r="BTG61" s="974"/>
      <c r="BTH61" s="974"/>
      <c r="BTI61" s="974"/>
      <c r="BTJ61" s="974"/>
      <c r="BTK61" s="974"/>
      <c r="BTL61" s="974"/>
      <c r="BTM61" s="974"/>
      <c r="BTN61" s="974"/>
      <c r="BTO61" s="974"/>
      <c r="BTP61" s="974"/>
      <c r="BTQ61" s="974"/>
      <c r="BTR61" s="974"/>
      <c r="BTS61" s="974"/>
      <c r="BTT61" s="974"/>
      <c r="BTU61" s="974"/>
      <c r="BTV61" s="974"/>
      <c r="BTW61" s="974"/>
      <c r="BTX61" s="974"/>
      <c r="BTY61" s="974"/>
      <c r="BTZ61" s="974"/>
      <c r="BUA61" s="974"/>
      <c r="BUB61" s="974"/>
      <c r="BUC61" s="974"/>
      <c r="BUD61" s="974"/>
      <c r="BUE61" s="974"/>
      <c r="BUF61" s="974"/>
      <c r="BUG61" s="974"/>
      <c r="BUH61" s="974"/>
      <c r="BUI61" s="974"/>
      <c r="BUJ61" s="974"/>
      <c r="BUK61" s="974"/>
      <c r="BUL61" s="974"/>
      <c r="BUM61" s="974"/>
      <c r="BUN61" s="974"/>
      <c r="BUO61" s="974"/>
      <c r="BUP61" s="974"/>
      <c r="BUQ61" s="974"/>
      <c r="BUR61" s="974"/>
      <c r="BUS61" s="974"/>
      <c r="BUT61" s="974"/>
      <c r="BUU61" s="974"/>
      <c r="BUV61" s="974"/>
      <c r="BUW61" s="974"/>
      <c r="BUX61" s="974"/>
      <c r="BUY61" s="974"/>
      <c r="BUZ61" s="974"/>
      <c r="BVA61" s="974"/>
      <c r="BVB61" s="974"/>
      <c r="BVC61" s="974"/>
      <c r="BVD61" s="974"/>
      <c r="BVE61" s="974"/>
      <c r="BVF61" s="974"/>
      <c r="BVG61" s="974"/>
      <c r="BVH61" s="974"/>
      <c r="BVI61" s="974"/>
      <c r="BVJ61" s="974"/>
      <c r="BVK61" s="974"/>
      <c r="BVL61" s="974"/>
      <c r="BVM61" s="974"/>
      <c r="BVN61" s="974"/>
      <c r="BVO61" s="974"/>
      <c r="BVP61" s="974"/>
      <c r="BVQ61" s="974"/>
      <c r="BVR61" s="974"/>
      <c r="BVS61" s="974"/>
      <c r="BVT61" s="974"/>
      <c r="BVU61" s="974"/>
      <c r="BVV61" s="974"/>
      <c r="BVW61" s="974"/>
      <c r="BVX61" s="974"/>
      <c r="BVY61" s="974"/>
      <c r="BVZ61" s="974"/>
      <c r="BWA61" s="974"/>
      <c r="BWB61" s="974"/>
      <c r="BWC61" s="974"/>
      <c r="BWD61" s="974"/>
      <c r="BWE61" s="974"/>
      <c r="BWF61" s="974"/>
      <c r="BWG61" s="974"/>
      <c r="BWH61" s="974"/>
      <c r="BWI61" s="974"/>
      <c r="BWJ61" s="974"/>
      <c r="BWK61" s="974"/>
      <c r="BWL61" s="974"/>
      <c r="BWM61" s="974"/>
      <c r="BWN61" s="974"/>
      <c r="BWO61" s="974"/>
      <c r="BWP61" s="974"/>
      <c r="BWQ61" s="974"/>
      <c r="BWR61" s="974"/>
      <c r="BWS61" s="974"/>
      <c r="BWT61" s="974"/>
      <c r="BWU61" s="974"/>
      <c r="BWV61" s="974"/>
      <c r="BWW61" s="974"/>
      <c r="BWX61" s="974"/>
      <c r="BWY61" s="974"/>
      <c r="BWZ61" s="974"/>
      <c r="BXA61" s="974"/>
      <c r="BXB61" s="974"/>
      <c r="BXC61" s="974"/>
      <c r="BXD61" s="974"/>
      <c r="BXE61" s="974"/>
      <c r="BXF61" s="974"/>
      <c r="BXG61" s="974"/>
      <c r="BXH61" s="974"/>
      <c r="BXI61" s="974"/>
      <c r="BXJ61" s="974"/>
      <c r="BXK61" s="974"/>
      <c r="BXL61" s="974"/>
      <c r="BXM61" s="974"/>
      <c r="BXN61" s="974"/>
      <c r="BXO61" s="974"/>
      <c r="BXP61" s="974"/>
      <c r="BXQ61" s="974"/>
      <c r="BXR61" s="974"/>
      <c r="BXS61" s="974"/>
      <c r="BXT61" s="974"/>
      <c r="BXU61" s="974"/>
      <c r="BXV61" s="974"/>
      <c r="BXW61" s="974"/>
      <c r="BXX61" s="974"/>
      <c r="BXY61" s="974"/>
      <c r="BXZ61" s="974"/>
      <c r="BYA61" s="974"/>
      <c r="BYB61" s="974"/>
      <c r="BYC61" s="974"/>
      <c r="BYD61" s="974"/>
      <c r="BYE61" s="974"/>
      <c r="BYF61" s="974"/>
      <c r="BYG61" s="974"/>
      <c r="BYH61" s="974"/>
      <c r="BYI61" s="974"/>
      <c r="BYJ61" s="974"/>
      <c r="BYK61" s="974"/>
      <c r="BYL61" s="974"/>
      <c r="BYM61" s="974"/>
      <c r="BYN61" s="974"/>
      <c r="BYO61" s="974"/>
      <c r="BYP61" s="974"/>
      <c r="BYQ61" s="974"/>
      <c r="BYR61" s="974"/>
      <c r="BYS61" s="974"/>
      <c r="BYT61" s="974"/>
      <c r="BYU61" s="974"/>
      <c r="BYV61" s="974"/>
      <c r="BYW61" s="974"/>
      <c r="BYX61" s="974"/>
      <c r="BYY61" s="974"/>
      <c r="BYZ61" s="974"/>
      <c r="BZA61" s="974"/>
      <c r="BZB61" s="974"/>
      <c r="BZC61" s="974"/>
      <c r="BZD61" s="974"/>
      <c r="BZE61" s="974"/>
      <c r="BZF61" s="974"/>
      <c r="BZG61" s="974"/>
      <c r="BZH61" s="974"/>
      <c r="BZI61" s="974"/>
      <c r="BZJ61" s="974"/>
      <c r="BZK61" s="974"/>
      <c r="BZL61" s="974"/>
      <c r="BZM61" s="974"/>
      <c r="BZN61" s="974"/>
      <c r="BZO61" s="974"/>
      <c r="BZP61" s="974"/>
      <c r="BZQ61" s="974"/>
      <c r="BZR61" s="974"/>
      <c r="BZS61" s="974"/>
      <c r="BZT61" s="974"/>
      <c r="BZU61" s="974"/>
      <c r="BZV61" s="974"/>
      <c r="BZW61" s="974"/>
      <c r="BZX61" s="974"/>
      <c r="BZY61" s="974"/>
      <c r="BZZ61" s="974"/>
      <c r="CAA61" s="974"/>
      <c r="CAB61" s="974"/>
      <c r="CAC61" s="974"/>
      <c r="CAD61" s="974"/>
      <c r="CAE61" s="974"/>
      <c r="CAF61" s="974"/>
      <c r="CAG61" s="974"/>
      <c r="CAH61" s="974"/>
      <c r="CAI61" s="974"/>
      <c r="CAJ61" s="974"/>
      <c r="CAK61" s="974"/>
      <c r="CAL61" s="974"/>
      <c r="CAM61" s="974"/>
      <c r="CAN61" s="974"/>
      <c r="CAO61" s="974"/>
      <c r="CAP61" s="974"/>
      <c r="CAQ61" s="974"/>
      <c r="CAR61" s="974"/>
      <c r="CAS61" s="974"/>
      <c r="CAT61" s="974"/>
      <c r="CAU61" s="974"/>
      <c r="CAV61" s="974"/>
      <c r="CAW61" s="974"/>
      <c r="CAX61" s="974"/>
      <c r="CAY61" s="974"/>
      <c r="CAZ61" s="974"/>
      <c r="CBA61" s="974"/>
      <c r="CBB61" s="974"/>
      <c r="CBC61" s="974"/>
      <c r="CBD61" s="974"/>
      <c r="CBE61" s="974"/>
      <c r="CBF61" s="974"/>
      <c r="CBG61" s="974"/>
      <c r="CBH61" s="974"/>
      <c r="CBI61" s="974"/>
      <c r="CBJ61" s="974"/>
      <c r="CBK61" s="974"/>
      <c r="CBL61" s="974"/>
      <c r="CBM61" s="974"/>
      <c r="CBN61" s="974"/>
      <c r="CBO61" s="974"/>
      <c r="CBP61" s="974"/>
      <c r="CBQ61" s="974"/>
      <c r="CBR61" s="974"/>
      <c r="CBS61" s="974"/>
      <c r="CBT61" s="974"/>
      <c r="CBU61" s="974"/>
      <c r="CBV61" s="974"/>
      <c r="CBW61" s="974"/>
      <c r="CBX61" s="974"/>
      <c r="CBY61" s="974"/>
      <c r="CBZ61" s="974"/>
      <c r="CCA61" s="974"/>
      <c r="CCB61" s="974"/>
      <c r="CCC61" s="974"/>
      <c r="CCD61" s="974"/>
      <c r="CCE61" s="974"/>
      <c r="CCF61" s="974"/>
      <c r="CCG61" s="974"/>
      <c r="CCH61" s="974"/>
      <c r="CCI61" s="974"/>
      <c r="CCJ61" s="974"/>
      <c r="CCK61" s="974"/>
      <c r="CCL61" s="974"/>
      <c r="CCM61" s="974"/>
      <c r="CCN61" s="974"/>
      <c r="CCO61" s="974"/>
      <c r="CCP61" s="974"/>
      <c r="CCQ61" s="974"/>
      <c r="CCR61" s="974"/>
      <c r="CCS61" s="974"/>
      <c r="CCT61" s="974"/>
      <c r="CCU61" s="974"/>
      <c r="CCV61" s="974"/>
      <c r="CCW61" s="974"/>
      <c r="CCX61" s="974"/>
      <c r="CCY61" s="974"/>
      <c r="CCZ61" s="974"/>
      <c r="CDA61" s="974"/>
      <c r="CDB61" s="974"/>
      <c r="CDC61" s="974"/>
      <c r="CDD61" s="974"/>
      <c r="CDE61" s="974"/>
      <c r="CDF61" s="974"/>
      <c r="CDG61" s="974"/>
      <c r="CDH61" s="974"/>
      <c r="CDI61" s="974"/>
      <c r="CDJ61" s="974"/>
      <c r="CDK61" s="974"/>
      <c r="CDL61" s="974"/>
      <c r="CDM61" s="974"/>
      <c r="CDN61" s="974"/>
      <c r="CDO61" s="974"/>
      <c r="CDP61" s="974"/>
      <c r="CDQ61" s="974"/>
      <c r="CDR61" s="974"/>
      <c r="CDS61" s="974"/>
      <c r="CDT61" s="974"/>
      <c r="CDU61" s="974"/>
      <c r="CDV61" s="974"/>
      <c r="CDW61" s="974"/>
      <c r="CDX61" s="974"/>
      <c r="CDY61" s="974"/>
      <c r="CDZ61" s="974"/>
      <c r="CEA61" s="974"/>
      <c r="CEB61" s="974"/>
      <c r="CEC61" s="974"/>
      <c r="CED61" s="974"/>
      <c r="CEE61" s="974"/>
      <c r="CEF61" s="974"/>
      <c r="CEG61" s="974"/>
      <c r="CEH61" s="974"/>
      <c r="CEI61" s="974"/>
      <c r="CEJ61" s="974"/>
      <c r="CEK61" s="974"/>
      <c r="CEL61" s="974"/>
      <c r="CEM61" s="974"/>
      <c r="CEN61" s="974"/>
      <c r="CEO61" s="974"/>
      <c r="CEP61" s="974"/>
      <c r="CEQ61" s="974"/>
      <c r="CER61" s="974"/>
      <c r="CES61" s="974"/>
      <c r="CET61" s="974"/>
      <c r="CEU61" s="974"/>
      <c r="CEV61" s="974"/>
      <c r="CEW61" s="974"/>
      <c r="CEX61" s="974"/>
      <c r="CEY61" s="974"/>
      <c r="CEZ61" s="974"/>
      <c r="CFA61" s="974"/>
      <c r="CFB61" s="974"/>
      <c r="CFC61" s="974"/>
      <c r="CFD61" s="974"/>
      <c r="CFE61" s="974"/>
      <c r="CFF61" s="974"/>
      <c r="CFG61" s="974"/>
      <c r="CFH61" s="974"/>
      <c r="CFI61" s="974"/>
      <c r="CFJ61" s="974"/>
      <c r="CFK61" s="974"/>
      <c r="CFL61" s="974"/>
      <c r="CFM61" s="974"/>
      <c r="CFN61" s="974"/>
      <c r="CFO61" s="974"/>
      <c r="CFP61" s="974"/>
      <c r="CFQ61" s="974"/>
      <c r="CFR61" s="974"/>
      <c r="CFS61" s="974"/>
      <c r="CFT61" s="974"/>
      <c r="CFU61" s="974"/>
      <c r="CFV61" s="974"/>
      <c r="CFW61" s="974"/>
      <c r="CFX61" s="974"/>
      <c r="CFY61" s="974"/>
      <c r="CFZ61" s="974"/>
      <c r="CGA61" s="974"/>
      <c r="CGB61" s="974"/>
      <c r="CGC61" s="974"/>
      <c r="CGD61" s="974"/>
      <c r="CGE61" s="974"/>
      <c r="CGF61" s="974"/>
      <c r="CGG61" s="974"/>
      <c r="CGH61" s="974"/>
      <c r="CGI61" s="974"/>
      <c r="CGJ61" s="974"/>
      <c r="CGK61" s="974"/>
      <c r="CGL61" s="974"/>
      <c r="CGM61" s="974"/>
      <c r="CGN61" s="974"/>
      <c r="CGO61" s="974"/>
      <c r="CGP61" s="974"/>
      <c r="CGQ61" s="974"/>
      <c r="CGR61" s="974"/>
      <c r="CGS61" s="974"/>
      <c r="CGT61" s="974"/>
      <c r="CGU61" s="974"/>
      <c r="CGV61" s="974"/>
      <c r="CGW61" s="974"/>
      <c r="CGX61" s="974"/>
      <c r="CGY61" s="974"/>
      <c r="CGZ61" s="974"/>
      <c r="CHA61" s="974"/>
      <c r="CHB61" s="974"/>
      <c r="CHC61" s="974"/>
      <c r="CHD61" s="974"/>
      <c r="CHE61" s="974"/>
      <c r="CHF61" s="974"/>
      <c r="CHG61" s="974"/>
      <c r="CHH61" s="974"/>
      <c r="CHI61" s="974"/>
      <c r="CHJ61" s="974"/>
      <c r="CHK61" s="974"/>
      <c r="CHL61" s="974"/>
      <c r="CHM61" s="974"/>
      <c r="CHN61" s="974"/>
      <c r="CHO61" s="974"/>
      <c r="CHP61" s="974"/>
      <c r="CHQ61" s="974"/>
      <c r="CHR61" s="974"/>
      <c r="CHS61" s="974"/>
      <c r="CHT61" s="974"/>
      <c r="CHU61" s="974"/>
      <c r="CHV61" s="974"/>
      <c r="CHW61" s="974"/>
      <c r="CHX61" s="974"/>
      <c r="CHY61" s="974"/>
      <c r="CHZ61" s="974"/>
      <c r="CIA61" s="974"/>
      <c r="CIB61" s="974"/>
      <c r="CIC61" s="974"/>
      <c r="CID61" s="974"/>
      <c r="CIE61" s="974"/>
      <c r="CIF61" s="974"/>
      <c r="CIG61" s="974"/>
      <c r="CIH61" s="974"/>
      <c r="CII61" s="974"/>
      <c r="CIJ61" s="974"/>
      <c r="CIK61" s="974"/>
      <c r="CIL61" s="974"/>
      <c r="CIM61" s="974"/>
      <c r="CIN61" s="974"/>
      <c r="CIO61" s="974"/>
      <c r="CIP61" s="974"/>
      <c r="CIQ61" s="974"/>
      <c r="CIR61" s="974"/>
      <c r="CIS61" s="974"/>
      <c r="CIT61" s="974"/>
      <c r="CIU61" s="974"/>
      <c r="CIV61" s="974"/>
      <c r="CIW61" s="974"/>
      <c r="CIX61" s="974"/>
      <c r="CIY61" s="974"/>
      <c r="CIZ61" s="974"/>
      <c r="CJA61" s="974"/>
      <c r="CJB61" s="974"/>
      <c r="CJC61" s="974"/>
      <c r="CJD61" s="974"/>
      <c r="CJE61" s="974"/>
      <c r="CJF61" s="974"/>
      <c r="CJG61" s="974"/>
      <c r="CJH61" s="974"/>
      <c r="CJI61" s="974"/>
      <c r="CJJ61" s="974"/>
      <c r="CJK61" s="974"/>
      <c r="CJL61" s="974"/>
      <c r="CJM61" s="974"/>
      <c r="CJN61" s="974"/>
      <c r="CJO61" s="974"/>
      <c r="CJP61" s="974"/>
      <c r="CJQ61" s="974"/>
      <c r="CJR61" s="974"/>
      <c r="CJS61" s="974"/>
      <c r="CJT61" s="974"/>
      <c r="CJU61" s="974"/>
      <c r="CJV61" s="974"/>
      <c r="CJW61" s="974"/>
      <c r="CJX61" s="974"/>
      <c r="CJY61" s="974"/>
      <c r="CJZ61" s="974"/>
      <c r="CKA61" s="974"/>
      <c r="CKB61" s="974"/>
      <c r="CKC61" s="974"/>
      <c r="CKD61" s="974"/>
      <c r="CKE61" s="974"/>
      <c r="CKF61" s="974"/>
      <c r="CKG61" s="974"/>
      <c r="CKH61" s="974"/>
      <c r="CKI61" s="974"/>
      <c r="CKJ61" s="974"/>
      <c r="CKK61" s="974"/>
      <c r="CKL61" s="974"/>
      <c r="CKM61" s="974"/>
      <c r="CKN61" s="974"/>
      <c r="CKO61" s="974"/>
      <c r="CKP61" s="974"/>
      <c r="CKQ61" s="974"/>
      <c r="CKR61" s="974"/>
      <c r="CKS61" s="974"/>
      <c r="CKT61" s="974"/>
      <c r="CKU61" s="974"/>
      <c r="CKV61" s="974"/>
      <c r="CKW61" s="974"/>
      <c r="CKX61" s="974"/>
      <c r="CKY61" s="974"/>
      <c r="CKZ61" s="974"/>
      <c r="CLA61" s="974"/>
      <c r="CLB61" s="974"/>
      <c r="CLC61" s="974"/>
      <c r="CLD61" s="974"/>
      <c r="CLE61" s="974"/>
      <c r="CLF61" s="974"/>
      <c r="CLG61" s="974"/>
      <c r="CLH61" s="974"/>
      <c r="CLI61" s="974"/>
      <c r="CLJ61" s="974"/>
      <c r="CLK61" s="974"/>
      <c r="CLL61" s="974"/>
      <c r="CLM61" s="974"/>
      <c r="CLN61" s="974"/>
      <c r="CLO61" s="974"/>
      <c r="CLP61" s="974"/>
      <c r="CLQ61" s="974"/>
      <c r="CLR61" s="974"/>
      <c r="CLS61" s="974"/>
      <c r="CLT61" s="974"/>
      <c r="CLU61" s="974"/>
      <c r="CLV61" s="974"/>
      <c r="CLW61" s="974"/>
      <c r="CLX61" s="974"/>
      <c r="CLY61" s="974"/>
      <c r="CLZ61" s="974"/>
      <c r="CMA61" s="974"/>
      <c r="CMB61" s="974"/>
      <c r="CMC61" s="974"/>
      <c r="CMD61" s="974"/>
      <c r="CME61" s="974"/>
      <c r="CMF61" s="974"/>
      <c r="CMG61" s="974"/>
      <c r="CMH61" s="974"/>
      <c r="CMI61" s="974"/>
      <c r="CMJ61" s="974"/>
      <c r="CMK61" s="974"/>
      <c r="CML61" s="974"/>
      <c r="CMM61" s="974"/>
      <c r="CMN61" s="974"/>
      <c r="CMO61" s="974"/>
      <c r="CMP61" s="974"/>
      <c r="CMQ61" s="974"/>
      <c r="CMR61" s="974"/>
      <c r="CMS61" s="974"/>
      <c r="CMT61" s="974"/>
      <c r="CMU61" s="974"/>
      <c r="CMV61" s="974"/>
      <c r="CMW61" s="974"/>
      <c r="CMX61" s="974"/>
      <c r="CMY61" s="974"/>
      <c r="CMZ61" s="974"/>
      <c r="CNA61" s="974"/>
      <c r="CNB61" s="974"/>
      <c r="CNC61" s="974"/>
      <c r="CND61" s="974"/>
      <c r="CNE61" s="974"/>
      <c r="CNF61" s="974"/>
      <c r="CNG61" s="974"/>
      <c r="CNH61" s="974"/>
      <c r="CNI61" s="974"/>
      <c r="CNJ61" s="974"/>
      <c r="CNK61" s="974"/>
      <c r="CNL61" s="974"/>
      <c r="CNM61" s="974"/>
      <c r="CNN61" s="974"/>
      <c r="CNO61" s="974"/>
      <c r="CNP61" s="974"/>
      <c r="CNQ61" s="974"/>
      <c r="CNR61" s="974"/>
      <c r="CNS61" s="974"/>
      <c r="CNT61" s="974"/>
      <c r="CNU61" s="974"/>
      <c r="CNV61" s="974"/>
      <c r="CNW61" s="974"/>
      <c r="CNX61" s="974"/>
      <c r="CNY61" s="974"/>
      <c r="CNZ61" s="974"/>
      <c r="COA61" s="974"/>
      <c r="COB61" s="974"/>
      <c r="COC61" s="974"/>
      <c r="COD61" s="974"/>
      <c r="COE61" s="974"/>
      <c r="COF61" s="974"/>
      <c r="COG61" s="974"/>
      <c r="COH61" s="974"/>
      <c r="COI61" s="974"/>
      <c r="COJ61" s="974"/>
      <c r="COK61" s="974"/>
      <c r="COL61" s="974"/>
      <c r="COM61" s="974"/>
      <c r="CON61" s="974"/>
      <c r="COO61" s="974"/>
      <c r="COP61" s="974"/>
      <c r="COQ61" s="974"/>
      <c r="COR61" s="974"/>
      <c r="COS61" s="974"/>
      <c r="COT61" s="974"/>
      <c r="COU61" s="974"/>
      <c r="COV61" s="974"/>
      <c r="COW61" s="974"/>
      <c r="COX61" s="974"/>
      <c r="COY61" s="974"/>
      <c r="COZ61" s="974"/>
      <c r="CPA61" s="974"/>
      <c r="CPB61" s="974"/>
      <c r="CPC61" s="974"/>
      <c r="CPD61" s="974"/>
      <c r="CPE61" s="974"/>
      <c r="CPF61" s="974"/>
      <c r="CPG61" s="974"/>
      <c r="CPH61" s="974"/>
      <c r="CPI61" s="974"/>
      <c r="CPJ61" s="974"/>
      <c r="CPK61" s="974"/>
      <c r="CPL61" s="974"/>
      <c r="CPM61" s="974"/>
      <c r="CPN61" s="974"/>
      <c r="CPO61" s="974"/>
      <c r="CPP61" s="974"/>
      <c r="CPQ61" s="974"/>
      <c r="CPR61" s="974"/>
      <c r="CPS61" s="974"/>
      <c r="CPT61" s="974"/>
      <c r="CPU61" s="974"/>
      <c r="CPV61" s="974"/>
      <c r="CPW61" s="974"/>
      <c r="CPX61" s="974"/>
      <c r="CPY61" s="974"/>
      <c r="CPZ61" s="974"/>
      <c r="CQA61" s="974"/>
      <c r="CQB61" s="974"/>
      <c r="CQC61" s="974"/>
      <c r="CQD61" s="974"/>
      <c r="CQE61" s="974"/>
      <c r="CQF61" s="974"/>
      <c r="CQG61" s="974"/>
      <c r="CQH61" s="974"/>
      <c r="CQI61" s="974"/>
      <c r="CQJ61" s="974"/>
      <c r="CQK61" s="974"/>
      <c r="CQL61" s="974"/>
      <c r="CQM61" s="974"/>
      <c r="CQN61" s="974"/>
      <c r="CQO61" s="974"/>
      <c r="CQP61" s="974"/>
      <c r="CQQ61" s="974"/>
      <c r="CQR61" s="974"/>
      <c r="CQS61" s="974"/>
      <c r="CQT61" s="974"/>
      <c r="CQU61" s="974"/>
      <c r="CQV61" s="974"/>
      <c r="CQW61" s="974"/>
      <c r="CQX61" s="974"/>
      <c r="CQY61" s="974"/>
      <c r="CQZ61" s="974"/>
      <c r="CRA61" s="974"/>
      <c r="CRB61" s="974"/>
      <c r="CRC61" s="974"/>
      <c r="CRD61" s="974"/>
      <c r="CRE61" s="974"/>
      <c r="CRF61" s="974"/>
      <c r="CRG61" s="974"/>
      <c r="CRH61" s="974"/>
      <c r="CRI61" s="974"/>
      <c r="CRJ61" s="974"/>
      <c r="CRK61" s="974"/>
      <c r="CRL61" s="974"/>
      <c r="CRM61" s="974"/>
      <c r="CRN61" s="974"/>
      <c r="CRO61" s="974"/>
      <c r="CRP61" s="974"/>
      <c r="CRQ61" s="974"/>
      <c r="CRR61" s="974"/>
      <c r="CRS61" s="974"/>
      <c r="CRT61" s="974"/>
      <c r="CRU61" s="974"/>
      <c r="CRV61" s="974"/>
      <c r="CRW61" s="974"/>
      <c r="CRX61" s="974"/>
      <c r="CRY61" s="974"/>
      <c r="CRZ61" s="974"/>
      <c r="CSA61" s="974"/>
      <c r="CSB61" s="974"/>
      <c r="CSC61" s="974"/>
      <c r="CSD61" s="974"/>
      <c r="CSE61" s="974"/>
      <c r="CSF61" s="974"/>
      <c r="CSG61" s="974"/>
      <c r="CSH61" s="974"/>
      <c r="CSI61" s="974"/>
      <c r="CSJ61" s="974"/>
      <c r="CSK61" s="974"/>
      <c r="CSL61" s="974"/>
      <c r="CSM61" s="974"/>
      <c r="CSN61" s="974"/>
      <c r="CSO61" s="974"/>
      <c r="CSP61" s="974"/>
      <c r="CSQ61" s="974"/>
      <c r="CSR61" s="974"/>
      <c r="CSS61" s="974"/>
      <c r="CST61" s="974"/>
      <c r="CSU61" s="974"/>
      <c r="CSV61" s="974"/>
      <c r="CSW61" s="974"/>
      <c r="CSX61" s="974"/>
      <c r="CSY61" s="974"/>
      <c r="CSZ61" s="974"/>
      <c r="CTA61" s="974"/>
      <c r="CTB61" s="974"/>
      <c r="CTC61" s="974"/>
      <c r="CTD61" s="974"/>
      <c r="CTE61" s="974"/>
      <c r="CTF61" s="974"/>
      <c r="CTG61" s="974"/>
      <c r="CTH61" s="974"/>
      <c r="CTI61" s="974"/>
      <c r="CTJ61" s="974"/>
      <c r="CTK61" s="974"/>
      <c r="CTL61" s="974"/>
      <c r="CTM61" s="974"/>
      <c r="CTN61" s="974"/>
      <c r="CTO61" s="974"/>
      <c r="CTP61" s="974"/>
      <c r="CTQ61" s="974"/>
      <c r="CTR61" s="974"/>
      <c r="CTS61" s="974"/>
      <c r="CTT61" s="974"/>
      <c r="CTU61" s="974"/>
      <c r="CTV61" s="974"/>
      <c r="CTW61" s="974"/>
      <c r="CTX61" s="974"/>
      <c r="CTY61" s="974"/>
      <c r="CTZ61" s="974"/>
      <c r="CUA61" s="974"/>
      <c r="CUB61" s="974"/>
      <c r="CUC61" s="974"/>
      <c r="CUD61" s="974"/>
      <c r="CUE61" s="974"/>
      <c r="CUF61" s="974"/>
      <c r="CUG61" s="974"/>
      <c r="CUH61" s="974"/>
      <c r="CUI61" s="974"/>
      <c r="CUJ61" s="974"/>
      <c r="CUK61" s="974"/>
      <c r="CUL61" s="974"/>
      <c r="CUM61" s="974"/>
      <c r="CUN61" s="974"/>
      <c r="CUO61" s="974"/>
      <c r="CUP61" s="974"/>
      <c r="CUQ61" s="974"/>
      <c r="CUR61" s="974"/>
      <c r="CUS61" s="974"/>
      <c r="CUT61" s="974"/>
      <c r="CUU61" s="974"/>
      <c r="CUV61" s="974"/>
      <c r="CUW61" s="974"/>
      <c r="CUX61" s="974"/>
      <c r="CUY61" s="974"/>
      <c r="CUZ61" s="974"/>
      <c r="CVA61" s="974"/>
      <c r="CVB61" s="974"/>
      <c r="CVC61" s="974"/>
      <c r="CVD61" s="974"/>
      <c r="CVE61" s="974"/>
      <c r="CVF61" s="974"/>
      <c r="CVG61" s="974"/>
      <c r="CVH61" s="974"/>
      <c r="CVI61" s="974"/>
      <c r="CVJ61" s="974"/>
      <c r="CVK61" s="974"/>
      <c r="CVL61" s="974"/>
      <c r="CVM61" s="974"/>
      <c r="CVN61" s="974"/>
      <c r="CVO61" s="974"/>
      <c r="CVP61" s="974"/>
      <c r="CVQ61" s="974"/>
      <c r="CVR61" s="974"/>
      <c r="CVS61" s="974"/>
      <c r="CVT61" s="974"/>
      <c r="CVU61" s="974"/>
      <c r="CVV61" s="974"/>
      <c r="CVW61" s="974"/>
      <c r="CVX61" s="974"/>
      <c r="CVY61" s="974"/>
      <c r="CVZ61" s="974"/>
      <c r="CWA61" s="974"/>
      <c r="CWB61" s="974"/>
      <c r="CWC61" s="974"/>
      <c r="CWD61" s="974"/>
      <c r="CWE61" s="974"/>
      <c r="CWF61" s="974"/>
      <c r="CWG61" s="974"/>
      <c r="CWH61" s="974"/>
      <c r="CWI61" s="974"/>
      <c r="CWJ61" s="974"/>
      <c r="CWK61" s="974"/>
      <c r="CWL61" s="974"/>
      <c r="CWM61" s="974"/>
      <c r="CWN61" s="974"/>
      <c r="CWO61" s="974"/>
      <c r="CWP61" s="974"/>
      <c r="CWQ61" s="974"/>
      <c r="CWR61" s="974"/>
      <c r="CWS61" s="974"/>
      <c r="CWT61" s="974"/>
      <c r="CWU61" s="974"/>
      <c r="CWV61" s="974"/>
      <c r="CWW61" s="974"/>
      <c r="CWX61" s="974"/>
      <c r="CWY61" s="974"/>
      <c r="CWZ61" s="974"/>
      <c r="CXA61" s="974"/>
      <c r="CXB61" s="974"/>
      <c r="CXC61" s="974"/>
      <c r="CXD61" s="974"/>
      <c r="CXE61" s="974"/>
      <c r="CXF61" s="974"/>
      <c r="CXG61" s="974"/>
      <c r="CXH61" s="974"/>
      <c r="CXI61" s="974"/>
      <c r="CXJ61" s="974"/>
      <c r="CXK61" s="974"/>
      <c r="CXL61" s="974"/>
      <c r="CXM61" s="974"/>
      <c r="CXN61" s="974"/>
      <c r="CXO61" s="974"/>
      <c r="CXP61" s="974"/>
      <c r="CXQ61" s="974"/>
      <c r="CXR61" s="974"/>
      <c r="CXS61" s="974"/>
      <c r="CXT61" s="974"/>
      <c r="CXU61" s="974"/>
      <c r="CXV61" s="974"/>
      <c r="CXW61" s="974"/>
      <c r="CXX61" s="974"/>
      <c r="CXY61" s="974"/>
      <c r="CXZ61" s="974"/>
      <c r="CYA61" s="974"/>
      <c r="CYB61" s="974"/>
      <c r="CYC61" s="974"/>
      <c r="CYD61" s="974"/>
      <c r="CYE61" s="974"/>
      <c r="CYF61" s="974"/>
      <c r="CYG61" s="974"/>
      <c r="CYH61" s="974"/>
      <c r="CYI61" s="974"/>
      <c r="CYJ61" s="974"/>
      <c r="CYK61" s="974"/>
      <c r="CYL61" s="974"/>
      <c r="CYM61" s="974"/>
      <c r="CYN61" s="974"/>
      <c r="CYO61" s="974"/>
      <c r="CYP61" s="974"/>
      <c r="CYQ61" s="974"/>
      <c r="CYR61" s="974"/>
      <c r="CYS61" s="974"/>
      <c r="CYT61" s="974"/>
      <c r="CYU61" s="974"/>
      <c r="CYV61" s="974"/>
      <c r="CYW61" s="974"/>
      <c r="CYX61" s="974"/>
      <c r="CYY61" s="974"/>
      <c r="CYZ61" s="974"/>
      <c r="CZA61" s="974"/>
      <c r="CZB61" s="974"/>
      <c r="CZC61" s="974"/>
      <c r="CZD61" s="974"/>
      <c r="CZE61" s="974"/>
      <c r="CZF61" s="974"/>
      <c r="CZG61" s="974"/>
      <c r="CZH61" s="974"/>
      <c r="CZI61" s="974"/>
      <c r="CZJ61" s="974"/>
      <c r="CZK61" s="974"/>
      <c r="CZL61" s="974"/>
      <c r="CZM61" s="974"/>
      <c r="CZN61" s="974"/>
      <c r="CZO61" s="974"/>
      <c r="CZP61" s="974"/>
      <c r="CZQ61" s="974"/>
      <c r="CZR61" s="974"/>
      <c r="CZS61" s="974"/>
      <c r="CZT61" s="974"/>
      <c r="CZU61" s="974"/>
      <c r="CZV61" s="974"/>
      <c r="CZW61" s="974"/>
      <c r="CZX61" s="974"/>
      <c r="CZY61" s="974"/>
      <c r="CZZ61" s="974"/>
      <c r="DAA61" s="974"/>
      <c r="DAB61" s="974"/>
      <c r="DAC61" s="974"/>
      <c r="DAD61" s="974"/>
      <c r="DAE61" s="974"/>
      <c r="DAF61" s="974"/>
      <c r="DAG61" s="974"/>
      <c r="DAH61" s="974"/>
      <c r="DAI61" s="974"/>
      <c r="DAJ61" s="974"/>
      <c r="DAK61" s="974"/>
      <c r="DAL61" s="974"/>
      <c r="DAM61" s="974"/>
      <c r="DAN61" s="974"/>
      <c r="DAO61" s="974"/>
      <c r="DAP61" s="974"/>
      <c r="DAQ61" s="974"/>
      <c r="DAR61" s="974"/>
      <c r="DAS61" s="974"/>
      <c r="DAT61" s="974"/>
      <c r="DAU61" s="974"/>
      <c r="DAV61" s="974"/>
      <c r="DAW61" s="974"/>
      <c r="DAX61" s="974"/>
      <c r="DAY61" s="974"/>
      <c r="DAZ61" s="974"/>
      <c r="DBA61" s="974"/>
      <c r="DBB61" s="974"/>
      <c r="DBC61" s="974"/>
      <c r="DBD61" s="974"/>
      <c r="DBE61" s="974"/>
      <c r="DBF61" s="974"/>
      <c r="DBG61" s="974"/>
      <c r="DBH61" s="974"/>
      <c r="DBI61" s="974"/>
      <c r="DBJ61" s="974"/>
      <c r="DBK61" s="974"/>
      <c r="DBL61" s="974"/>
      <c r="DBM61" s="974"/>
      <c r="DBN61" s="974"/>
      <c r="DBO61" s="974"/>
      <c r="DBP61" s="974"/>
      <c r="DBQ61" s="974"/>
      <c r="DBR61" s="974"/>
      <c r="DBS61" s="974"/>
      <c r="DBT61" s="974"/>
      <c r="DBU61" s="974"/>
      <c r="DBV61" s="974"/>
      <c r="DBW61" s="974"/>
      <c r="DBX61" s="974"/>
      <c r="DBY61" s="974"/>
      <c r="DBZ61" s="974"/>
      <c r="DCA61" s="974"/>
      <c r="DCB61" s="974"/>
      <c r="DCC61" s="974"/>
      <c r="DCD61" s="974"/>
      <c r="DCE61" s="974"/>
      <c r="DCF61" s="974"/>
      <c r="DCG61" s="974"/>
      <c r="DCH61" s="974"/>
      <c r="DCI61" s="974"/>
      <c r="DCJ61" s="974"/>
      <c r="DCK61" s="974"/>
      <c r="DCL61" s="974"/>
      <c r="DCM61" s="974"/>
      <c r="DCN61" s="974"/>
      <c r="DCO61" s="974"/>
      <c r="DCP61" s="974"/>
      <c r="DCQ61" s="974"/>
      <c r="DCR61" s="974"/>
      <c r="DCS61" s="974"/>
      <c r="DCT61" s="974"/>
      <c r="DCU61" s="974"/>
      <c r="DCV61" s="974"/>
      <c r="DCW61" s="974"/>
      <c r="DCX61" s="974"/>
      <c r="DCY61" s="974"/>
      <c r="DCZ61" s="974"/>
      <c r="DDA61" s="974"/>
      <c r="DDB61" s="974"/>
      <c r="DDC61" s="974"/>
      <c r="DDD61" s="974"/>
      <c r="DDE61" s="974"/>
      <c r="DDF61" s="974"/>
      <c r="DDG61" s="974"/>
      <c r="DDH61" s="974"/>
      <c r="DDI61" s="974"/>
      <c r="DDJ61" s="974"/>
      <c r="DDK61" s="974"/>
      <c r="DDL61" s="974"/>
      <c r="DDM61" s="974"/>
      <c r="DDN61" s="974"/>
      <c r="DDO61" s="974"/>
      <c r="DDP61" s="974"/>
      <c r="DDQ61" s="974"/>
      <c r="DDR61" s="974"/>
      <c r="DDS61" s="974"/>
      <c r="DDT61" s="974"/>
      <c r="DDU61" s="974"/>
      <c r="DDV61" s="974"/>
      <c r="DDW61" s="974"/>
      <c r="DDX61" s="974"/>
      <c r="DDY61" s="974"/>
      <c r="DDZ61" s="974"/>
      <c r="DEA61" s="974"/>
      <c r="DEB61" s="974"/>
      <c r="DEC61" s="974"/>
      <c r="DED61" s="974"/>
      <c r="DEE61" s="974"/>
      <c r="DEF61" s="974"/>
      <c r="DEG61" s="974"/>
      <c r="DEH61" s="974"/>
      <c r="DEI61" s="974"/>
      <c r="DEJ61" s="974"/>
      <c r="DEK61" s="974"/>
      <c r="DEL61" s="974"/>
      <c r="DEM61" s="974"/>
      <c r="DEN61" s="974"/>
      <c r="DEO61" s="974"/>
      <c r="DEP61" s="974"/>
      <c r="DEQ61" s="974"/>
      <c r="DER61" s="974"/>
      <c r="DES61" s="974"/>
      <c r="DET61" s="974"/>
      <c r="DEU61" s="974"/>
      <c r="DEV61" s="974"/>
      <c r="DEW61" s="974"/>
      <c r="DEX61" s="974"/>
      <c r="DEY61" s="974"/>
      <c r="DEZ61" s="974"/>
      <c r="DFA61" s="974"/>
      <c r="DFB61" s="974"/>
      <c r="DFC61" s="974"/>
      <c r="DFD61" s="974"/>
      <c r="DFE61" s="974"/>
      <c r="DFF61" s="974"/>
      <c r="DFG61" s="974"/>
      <c r="DFH61" s="974"/>
      <c r="DFI61" s="974"/>
      <c r="DFJ61" s="974"/>
      <c r="DFK61" s="974"/>
      <c r="DFL61" s="974"/>
      <c r="DFM61" s="974"/>
      <c r="DFN61" s="974"/>
      <c r="DFO61" s="974"/>
      <c r="DFP61" s="974"/>
      <c r="DFQ61" s="974"/>
      <c r="DFR61" s="974"/>
      <c r="DFS61" s="974"/>
      <c r="DFT61" s="974"/>
      <c r="DFU61" s="974"/>
      <c r="DFV61" s="974"/>
      <c r="DFW61" s="974"/>
      <c r="DFX61" s="974"/>
      <c r="DFY61" s="974"/>
      <c r="DFZ61" s="974"/>
      <c r="DGA61" s="974"/>
      <c r="DGB61" s="974"/>
      <c r="DGC61" s="974"/>
      <c r="DGD61" s="974"/>
      <c r="DGE61" s="974"/>
      <c r="DGF61" s="974"/>
      <c r="DGG61" s="974"/>
      <c r="DGH61" s="974"/>
      <c r="DGI61" s="974"/>
      <c r="DGJ61" s="974"/>
      <c r="DGK61" s="974"/>
      <c r="DGL61" s="974"/>
      <c r="DGM61" s="974"/>
      <c r="DGN61" s="974"/>
      <c r="DGO61" s="974"/>
      <c r="DGP61" s="974"/>
      <c r="DGQ61" s="974"/>
      <c r="DGR61" s="974"/>
      <c r="DGS61" s="974"/>
      <c r="DGT61" s="974"/>
      <c r="DGU61" s="974"/>
      <c r="DGV61" s="974"/>
      <c r="DGW61" s="974"/>
      <c r="DGX61" s="974"/>
      <c r="DGY61" s="974"/>
      <c r="DGZ61" s="974"/>
      <c r="DHA61" s="974"/>
      <c r="DHB61" s="974"/>
      <c r="DHC61" s="974"/>
      <c r="DHD61" s="974"/>
      <c r="DHE61" s="974"/>
      <c r="DHF61" s="974"/>
      <c r="DHG61" s="974"/>
      <c r="DHH61" s="974"/>
      <c r="DHI61" s="974"/>
      <c r="DHJ61" s="974"/>
      <c r="DHK61" s="974"/>
      <c r="DHL61" s="974"/>
      <c r="DHM61" s="974"/>
      <c r="DHN61" s="974"/>
      <c r="DHO61" s="974"/>
      <c r="DHP61" s="974"/>
      <c r="DHQ61" s="974"/>
      <c r="DHR61" s="974"/>
      <c r="DHS61" s="974"/>
      <c r="DHT61" s="974"/>
      <c r="DHU61" s="974"/>
      <c r="DHV61" s="974"/>
      <c r="DHW61" s="974"/>
      <c r="DHX61" s="974"/>
      <c r="DHY61" s="974"/>
      <c r="DHZ61" s="974"/>
      <c r="DIA61" s="974"/>
      <c r="DIB61" s="974"/>
      <c r="DIC61" s="974"/>
      <c r="DID61" s="974"/>
      <c r="DIE61" s="974"/>
      <c r="DIF61" s="974"/>
      <c r="DIG61" s="974"/>
      <c r="DIH61" s="974"/>
      <c r="DII61" s="974"/>
      <c r="DIJ61" s="974"/>
      <c r="DIK61" s="974"/>
      <c r="DIL61" s="974"/>
      <c r="DIM61" s="974"/>
      <c r="DIN61" s="974"/>
      <c r="DIO61" s="974"/>
      <c r="DIP61" s="974"/>
      <c r="DIQ61" s="974"/>
      <c r="DIR61" s="974"/>
      <c r="DIS61" s="974"/>
      <c r="DIT61" s="974"/>
      <c r="DIU61" s="974"/>
      <c r="DIV61" s="974"/>
      <c r="DIW61" s="974"/>
      <c r="DIX61" s="974"/>
      <c r="DIY61" s="974"/>
      <c r="DIZ61" s="974"/>
      <c r="DJA61" s="974"/>
      <c r="DJB61" s="974"/>
      <c r="DJC61" s="974"/>
      <c r="DJD61" s="974"/>
      <c r="DJE61" s="974"/>
      <c r="DJF61" s="974"/>
      <c r="DJG61" s="974"/>
      <c r="DJH61" s="974"/>
      <c r="DJI61" s="974"/>
      <c r="DJJ61" s="974"/>
      <c r="DJK61" s="974"/>
      <c r="DJL61" s="974"/>
      <c r="DJM61" s="974"/>
      <c r="DJN61" s="974"/>
      <c r="DJO61" s="974"/>
      <c r="DJP61" s="974"/>
      <c r="DJQ61" s="974"/>
      <c r="DJR61" s="974"/>
      <c r="DJS61" s="974"/>
      <c r="DJT61" s="974"/>
      <c r="DJU61" s="974"/>
      <c r="DJV61" s="974"/>
      <c r="DJW61" s="974"/>
      <c r="DJX61" s="974"/>
      <c r="DJY61" s="974"/>
      <c r="DJZ61" s="974"/>
      <c r="DKA61" s="974"/>
      <c r="DKB61" s="974"/>
      <c r="DKC61" s="974"/>
      <c r="DKD61" s="974"/>
      <c r="DKE61" s="974"/>
      <c r="DKF61" s="974"/>
      <c r="DKG61" s="974"/>
      <c r="DKH61" s="974"/>
      <c r="DKI61" s="974"/>
      <c r="DKJ61" s="974"/>
      <c r="DKK61" s="974"/>
      <c r="DKL61" s="974"/>
      <c r="DKM61" s="974"/>
      <c r="DKN61" s="974"/>
      <c r="DKO61" s="974"/>
      <c r="DKP61" s="974"/>
      <c r="DKQ61" s="974"/>
      <c r="DKR61" s="974"/>
      <c r="DKS61" s="974"/>
      <c r="DKT61" s="974"/>
      <c r="DKU61" s="974"/>
      <c r="DKV61" s="974"/>
      <c r="DKW61" s="974"/>
      <c r="DKX61" s="974"/>
      <c r="DKY61" s="974"/>
      <c r="DKZ61" s="974"/>
      <c r="DLA61" s="974"/>
      <c r="DLB61" s="974"/>
      <c r="DLC61" s="974"/>
      <c r="DLD61" s="974"/>
      <c r="DLE61" s="974"/>
      <c r="DLF61" s="974"/>
      <c r="DLG61" s="974"/>
      <c r="DLH61" s="974"/>
      <c r="DLI61" s="974"/>
      <c r="DLJ61" s="974"/>
      <c r="DLK61" s="974"/>
      <c r="DLL61" s="974"/>
      <c r="DLM61" s="974"/>
      <c r="DLN61" s="974"/>
      <c r="DLO61" s="974"/>
      <c r="DLP61" s="974"/>
      <c r="DLQ61" s="974"/>
      <c r="DLR61" s="974"/>
      <c r="DLS61" s="974"/>
      <c r="DLT61" s="974"/>
      <c r="DLU61" s="974"/>
      <c r="DLV61" s="974"/>
      <c r="DLW61" s="974"/>
      <c r="DLX61" s="974"/>
      <c r="DLY61" s="974"/>
      <c r="DLZ61" s="974"/>
      <c r="DMA61" s="974"/>
      <c r="DMB61" s="974"/>
      <c r="DMC61" s="974"/>
      <c r="DMD61" s="974"/>
      <c r="DME61" s="974"/>
      <c r="DMF61" s="974"/>
      <c r="DMG61" s="974"/>
      <c r="DMH61" s="974"/>
      <c r="DMI61" s="974"/>
      <c r="DMJ61" s="974"/>
      <c r="DMK61" s="974"/>
      <c r="DML61" s="974"/>
      <c r="DMM61" s="974"/>
      <c r="DMN61" s="974"/>
      <c r="DMO61" s="974"/>
      <c r="DMP61" s="974"/>
      <c r="DMQ61" s="974"/>
      <c r="DMR61" s="974"/>
      <c r="DMS61" s="974"/>
      <c r="DMT61" s="974"/>
      <c r="DMU61" s="974"/>
      <c r="DMV61" s="974"/>
      <c r="DMW61" s="974"/>
      <c r="DMX61" s="974"/>
      <c r="DMY61" s="974"/>
      <c r="DMZ61" s="974"/>
      <c r="DNA61" s="974"/>
      <c r="DNB61" s="974"/>
      <c r="DNC61" s="974"/>
      <c r="DND61" s="974"/>
      <c r="DNE61" s="974"/>
      <c r="DNF61" s="974"/>
      <c r="DNG61" s="974"/>
      <c r="DNH61" s="974"/>
      <c r="DNI61" s="974"/>
      <c r="DNJ61" s="974"/>
      <c r="DNK61" s="974"/>
      <c r="DNL61" s="974"/>
      <c r="DNM61" s="974"/>
      <c r="DNN61" s="974"/>
      <c r="DNO61" s="974"/>
      <c r="DNP61" s="974"/>
      <c r="DNQ61" s="974"/>
      <c r="DNR61" s="974"/>
      <c r="DNS61" s="974"/>
      <c r="DNT61" s="974"/>
      <c r="DNU61" s="974"/>
      <c r="DNV61" s="974"/>
      <c r="DNW61" s="974"/>
      <c r="DNX61" s="974"/>
      <c r="DNY61" s="974"/>
      <c r="DNZ61" s="974"/>
      <c r="DOA61" s="974"/>
      <c r="DOB61" s="974"/>
      <c r="DOC61" s="974"/>
      <c r="DOD61" s="974"/>
      <c r="DOE61" s="974"/>
      <c r="DOF61" s="974"/>
      <c r="DOG61" s="974"/>
      <c r="DOH61" s="974"/>
      <c r="DOI61" s="974"/>
      <c r="DOJ61" s="974"/>
      <c r="DOK61" s="974"/>
      <c r="DOL61" s="974"/>
      <c r="DOM61" s="974"/>
      <c r="DON61" s="974"/>
      <c r="DOO61" s="974"/>
      <c r="DOP61" s="974"/>
      <c r="DOQ61" s="974"/>
      <c r="DOR61" s="974"/>
      <c r="DOS61" s="974"/>
      <c r="DOT61" s="974"/>
      <c r="DOU61" s="974"/>
      <c r="DOV61" s="974"/>
      <c r="DOW61" s="974"/>
      <c r="DOX61" s="974"/>
      <c r="DOY61" s="974"/>
      <c r="DOZ61" s="974"/>
      <c r="DPA61" s="974"/>
      <c r="DPB61" s="974"/>
      <c r="DPC61" s="974"/>
      <c r="DPD61" s="974"/>
      <c r="DPE61" s="974"/>
      <c r="DPF61" s="974"/>
      <c r="DPG61" s="974"/>
      <c r="DPH61" s="974"/>
      <c r="DPI61" s="974"/>
      <c r="DPJ61" s="974"/>
      <c r="DPK61" s="974"/>
      <c r="DPL61" s="974"/>
      <c r="DPM61" s="974"/>
      <c r="DPN61" s="974"/>
      <c r="DPO61" s="974"/>
      <c r="DPP61" s="974"/>
      <c r="DPQ61" s="974"/>
      <c r="DPR61" s="974"/>
      <c r="DPS61" s="974"/>
      <c r="DPT61" s="974"/>
      <c r="DPU61" s="974"/>
      <c r="DPV61" s="974"/>
      <c r="DPW61" s="974"/>
      <c r="DPX61" s="974"/>
      <c r="DPY61" s="974"/>
      <c r="DPZ61" s="974"/>
      <c r="DQA61" s="974"/>
      <c r="DQB61" s="974"/>
      <c r="DQC61" s="974"/>
      <c r="DQD61" s="974"/>
      <c r="DQE61" s="974"/>
      <c r="DQF61" s="974"/>
      <c r="DQG61" s="974"/>
      <c r="DQH61" s="974"/>
      <c r="DQI61" s="974"/>
      <c r="DQJ61" s="974"/>
      <c r="DQK61" s="974"/>
      <c r="DQL61" s="974"/>
      <c r="DQM61" s="974"/>
      <c r="DQN61" s="974"/>
      <c r="DQO61" s="974"/>
      <c r="DQP61" s="974"/>
      <c r="DQQ61" s="974"/>
      <c r="DQR61" s="974"/>
      <c r="DQS61" s="974"/>
      <c r="DQT61" s="974"/>
      <c r="DQU61" s="974"/>
      <c r="DQV61" s="974"/>
      <c r="DQW61" s="974"/>
      <c r="DQX61" s="974"/>
      <c r="DQY61" s="974"/>
      <c r="DQZ61" s="974"/>
      <c r="DRA61" s="974"/>
      <c r="DRB61" s="974"/>
      <c r="DRC61" s="974"/>
      <c r="DRD61" s="974"/>
      <c r="DRE61" s="974"/>
      <c r="DRF61" s="974"/>
      <c r="DRG61" s="974"/>
      <c r="DRH61" s="974"/>
      <c r="DRI61" s="974"/>
      <c r="DRJ61" s="974"/>
      <c r="DRK61" s="974"/>
      <c r="DRL61" s="974"/>
      <c r="DRM61" s="974"/>
      <c r="DRN61" s="974"/>
      <c r="DRO61" s="974"/>
      <c r="DRP61" s="974"/>
      <c r="DRQ61" s="974"/>
      <c r="DRR61" s="974"/>
      <c r="DRS61" s="974"/>
      <c r="DRT61" s="974"/>
      <c r="DRU61" s="974"/>
      <c r="DRV61" s="974"/>
      <c r="DRW61" s="974"/>
      <c r="DRX61" s="974"/>
      <c r="DRY61" s="974"/>
      <c r="DRZ61" s="974"/>
      <c r="DSA61" s="974"/>
      <c r="DSB61" s="974"/>
      <c r="DSC61" s="974"/>
      <c r="DSD61" s="974"/>
      <c r="DSE61" s="974"/>
      <c r="DSF61" s="974"/>
      <c r="DSG61" s="974"/>
      <c r="DSH61" s="974"/>
      <c r="DSI61" s="974"/>
      <c r="DSJ61" s="974"/>
      <c r="DSK61" s="974"/>
      <c r="DSL61" s="974"/>
      <c r="DSM61" s="974"/>
      <c r="DSN61" s="974"/>
      <c r="DSO61" s="974"/>
      <c r="DSP61" s="974"/>
      <c r="DSQ61" s="974"/>
      <c r="DSR61" s="974"/>
      <c r="DSS61" s="974"/>
      <c r="DST61" s="974"/>
      <c r="DSU61" s="974"/>
      <c r="DSV61" s="974"/>
      <c r="DSW61" s="974"/>
      <c r="DSX61" s="974"/>
      <c r="DSY61" s="974"/>
      <c r="DSZ61" s="974"/>
      <c r="DTA61" s="974"/>
      <c r="DTB61" s="974"/>
      <c r="DTC61" s="974"/>
      <c r="DTD61" s="974"/>
      <c r="DTE61" s="974"/>
      <c r="DTF61" s="974"/>
      <c r="DTG61" s="974"/>
      <c r="DTH61" s="974"/>
      <c r="DTI61" s="974"/>
      <c r="DTJ61" s="974"/>
      <c r="DTK61" s="974"/>
      <c r="DTL61" s="974"/>
      <c r="DTM61" s="974"/>
      <c r="DTN61" s="974"/>
      <c r="DTO61" s="974"/>
      <c r="DTP61" s="974"/>
      <c r="DTQ61" s="974"/>
      <c r="DTR61" s="974"/>
      <c r="DTS61" s="974"/>
      <c r="DTT61" s="974"/>
      <c r="DTU61" s="974"/>
      <c r="DTV61" s="974"/>
      <c r="DTW61" s="974"/>
      <c r="DTX61" s="974"/>
      <c r="DTY61" s="974"/>
      <c r="DTZ61" s="974"/>
      <c r="DUA61" s="974"/>
      <c r="DUB61" s="974"/>
      <c r="DUC61" s="974"/>
      <c r="DUD61" s="974"/>
      <c r="DUE61" s="974"/>
      <c r="DUF61" s="974"/>
      <c r="DUG61" s="974"/>
      <c r="DUH61" s="974"/>
      <c r="DUI61" s="974"/>
      <c r="DUJ61" s="974"/>
      <c r="DUK61" s="974"/>
      <c r="DUL61" s="974"/>
      <c r="DUM61" s="974"/>
      <c r="DUN61" s="974"/>
      <c r="DUO61" s="974"/>
      <c r="DUP61" s="974"/>
      <c r="DUQ61" s="974"/>
      <c r="DUR61" s="974"/>
      <c r="DUS61" s="974"/>
      <c r="DUT61" s="974"/>
      <c r="DUU61" s="974"/>
      <c r="DUV61" s="974"/>
      <c r="DUW61" s="974"/>
      <c r="DUX61" s="974"/>
      <c r="DUY61" s="974"/>
      <c r="DUZ61" s="974"/>
      <c r="DVA61" s="974"/>
      <c r="DVB61" s="974"/>
      <c r="DVC61" s="974"/>
      <c r="DVD61" s="974"/>
      <c r="DVE61" s="974"/>
      <c r="DVF61" s="974"/>
      <c r="DVG61" s="974"/>
      <c r="DVH61" s="974"/>
      <c r="DVI61" s="974"/>
      <c r="DVJ61" s="974"/>
      <c r="DVK61" s="974"/>
      <c r="DVL61" s="974"/>
      <c r="DVM61" s="974"/>
      <c r="DVN61" s="974"/>
      <c r="DVO61" s="974"/>
      <c r="DVP61" s="974"/>
      <c r="DVQ61" s="974"/>
      <c r="DVR61" s="974"/>
      <c r="DVS61" s="974"/>
      <c r="DVT61" s="974"/>
      <c r="DVU61" s="974"/>
      <c r="DVV61" s="974"/>
      <c r="DVW61" s="974"/>
      <c r="DVX61" s="974"/>
      <c r="DVY61" s="974"/>
      <c r="DVZ61" s="974"/>
      <c r="DWA61" s="974"/>
      <c r="DWB61" s="974"/>
      <c r="DWC61" s="974"/>
      <c r="DWD61" s="974"/>
      <c r="DWE61" s="974"/>
      <c r="DWF61" s="974"/>
      <c r="DWG61" s="974"/>
      <c r="DWH61" s="974"/>
      <c r="DWI61" s="974"/>
      <c r="DWJ61" s="974"/>
      <c r="DWK61" s="974"/>
      <c r="DWL61" s="974"/>
      <c r="DWM61" s="974"/>
      <c r="DWN61" s="974"/>
      <c r="DWO61" s="974"/>
      <c r="DWP61" s="974"/>
      <c r="DWQ61" s="974"/>
      <c r="DWR61" s="974"/>
      <c r="DWS61" s="974"/>
      <c r="DWT61" s="974"/>
      <c r="DWU61" s="974"/>
      <c r="DWV61" s="974"/>
      <c r="DWW61" s="974"/>
      <c r="DWX61" s="974"/>
      <c r="DWY61" s="974"/>
      <c r="DWZ61" s="974"/>
      <c r="DXA61" s="974"/>
      <c r="DXB61" s="974"/>
      <c r="DXC61" s="974"/>
      <c r="DXD61" s="974"/>
      <c r="DXE61" s="974"/>
      <c r="DXF61" s="974"/>
      <c r="DXG61" s="974"/>
      <c r="DXH61" s="974"/>
      <c r="DXI61" s="974"/>
      <c r="DXJ61" s="974"/>
      <c r="DXK61" s="974"/>
      <c r="DXL61" s="974"/>
      <c r="DXM61" s="974"/>
      <c r="DXN61" s="974"/>
      <c r="DXO61" s="974"/>
      <c r="DXP61" s="974"/>
      <c r="DXQ61" s="974"/>
      <c r="DXR61" s="974"/>
      <c r="DXS61" s="974"/>
      <c r="DXT61" s="974"/>
      <c r="DXU61" s="974"/>
      <c r="DXV61" s="974"/>
      <c r="DXW61" s="974"/>
      <c r="DXX61" s="974"/>
      <c r="DXY61" s="974"/>
      <c r="DXZ61" s="974"/>
      <c r="DYA61" s="974"/>
      <c r="DYB61" s="974"/>
      <c r="DYC61" s="974"/>
      <c r="DYD61" s="974"/>
      <c r="DYE61" s="974"/>
      <c r="DYF61" s="974"/>
      <c r="DYG61" s="974"/>
      <c r="DYH61" s="974"/>
      <c r="DYI61" s="974"/>
      <c r="DYJ61" s="974"/>
      <c r="DYK61" s="974"/>
      <c r="DYL61" s="974"/>
      <c r="DYM61" s="974"/>
      <c r="DYN61" s="974"/>
      <c r="DYO61" s="974"/>
      <c r="DYP61" s="974"/>
      <c r="DYQ61" s="974"/>
      <c r="DYR61" s="974"/>
      <c r="DYS61" s="974"/>
      <c r="DYT61" s="974"/>
      <c r="DYU61" s="974"/>
      <c r="DYV61" s="974"/>
      <c r="DYW61" s="974"/>
      <c r="DYX61" s="974"/>
      <c r="DYY61" s="974"/>
      <c r="DYZ61" s="974"/>
      <c r="DZA61" s="974"/>
      <c r="DZB61" s="974"/>
      <c r="DZC61" s="974"/>
      <c r="DZD61" s="974"/>
      <c r="DZE61" s="974"/>
      <c r="DZF61" s="974"/>
      <c r="DZG61" s="974"/>
      <c r="DZH61" s="974"/>
      <c r="DZI61" s="974"/>
      <c r="DZJ61" s="974"/>
      <c r="DZK61" s="974"/>
      <c r="DZL61" s="974"/>
      <c r="DZM61" s="974"/>
      <c r="DZN61" s="974"/>
      <c r="DZO61" s="974"/>
      <c r="DZP61" s="974"/>
      <c r="DZQ61" s="974"/>
      <c r="DZR61" s="974"/>
      <c r="DZS61" s="974"/>
      <c r="DZT61" s="974"/>
      <c r="DZU61" s="974"/>
      <c r="DZV61" s="974"/>
      <c r="DZW61" s="974"/>
      <c r="DZX61" s="974"/>
      <c r="DZY61" s="974"/>
      <c r="DZZ61" s="974"/>
      <c r="EAA61" s="974"/>
      <c r="EAB61" s="974"/>
      <c r="EAC61" s="974"/>
      <c r="EAD61" s="974"/>
      <c r="EAE61" s="974"/>
      <c r="EAF61" s="974"/>
      <c r="EAG61" s="974"/>
      <c r="EAH61" s="974"/>
      <c r="EAI61" s="974"/>
      <c r="EAJ61" s="974"/>
      <c r="EAK61" s="974"/>
      <c r="EAL61" s="974"/>
      <c r="EAM61" s="974"/>
      <c r="EAN61" s="974"/>
      <c r="EAO61" s="974"/>
      <c r="EAP61" s="974"/>
      <c r="EAQ61" s="974"/>
      <c r="EAR61" s="974"/>
      <c r="EAS61" s="974"/>
      <c r="EAT61" s="974"/>
      <c r="EAU61" s="974"/>
      <c r="EAV61" s="974"/>
      <c r="EAW61" s="974"/>
      <c r="EAX61" s="974"/>
      <c r="EAY61" s="974"/>
      <c r="EAZ61" s="974"/>
      <c r="EBA61" s="974"/>
      <c r="EBB61" s="974"/>
      <c r="EBC61" s="974"/>
      <c r="EBD61" s="974"/>
      <c r="EBE61" s="974"/>
      <c r="EBF61" s="974"/>
      <c r="EBG61" s="974"/>
      <c r="EBH61" s="974"/>
      <c r="EBI61" s="974"/>
      <c r="EBJ61" s="974"/>
      <c r="EBK61" s="974"/>
      <c r="EBL61" s="974"/>
      <c r="EBM61" s="974"/>
      <c r="EBN61" s="974"/>
      <c r="EBO61" s="974"/>
      <c r="EBP61" s="974"/>
      <c r="EBQ61" s="974"/>
      <c r="EBR61" s="974"/>
      <c r="EBS61" s="974"/>
      <c r="EBT61" s="974"/>
      <c r="EBU61" s="974"/>
      <c r="EBV61" s="974"/>
      <c r="EBW61" s="974"/>
      <c r="EBX61" s="974"/>
      <c r="EBY61" s="974"/>
      <c r="EBZ61" s="974"/>
      <c r="ECA61" s="974"/>
      <c r="ECB61" s="974"/>
      <c r="ECC61" s="974"/>
      <c r="ECD61" s="974"/>
      <c r="ECE61" s="974"/>
      <c r="ECF61" s="974"/>
      <c r="ECG61" s="974"/>
      <c r="ECH61" s="974"/>
      <c r="ECI61" s="974"/>
      <c r="ECJ61" s="974"/>
      <c r="ECK61" s="974"/>
      <c r="ECL61" s="974"/>
      <c r="ECM61" s="974"/>
      <c r="ECN61" s="974"/>
      <c r="ECO61" s="974"/>
      <c r="ECP61" s="974"/>
      <c r="ECQ61" s="974"/>
      <c r="ECR61" s="974"/>
      <c r="ECS61" s="974"/>
      <c r="ECT61" s="974"/>
      <c r="ECU61" s="974"/>
      <c r="ECV61" s="974"/>
      <c r="ECW61" s="974"/>
      <c r="ECX61" s="974"/>
      <c r="ECY61" s="974"/>
      <c r="ECZ61" s="974"/>
      <c r="EDA61" s="974"/>
      <c r="EDB61" s="974"/>
      <c r="EDC61" s="974"/>
      <c r="EDD61" s="974"/>
      <c r="EDE61" s="974"/>
      <c r="EDF61" s="974"/>
      <c r="EDG61" s="974"/>
      <c r="EDH61" s="974"/>
      <c r="EDI61" s="974"/>
      <c r="EDJ61" s="974"/>
      <c r="EDK61" s="974"/>
      <c r="EDL61" s="974"/>
      <c r="EDM61" s="974"/>
      <c r="EDN61" s="974"/>
      <c r="EDO61" s="974"/>
      <c r="EDP61" s="974"/>
      <c r="EDQ61" s="974"/>
      <c r="EDR61" s="974"/>
      <c r="EDS61" s="974"/>
      <c r="EDT61" s="974"/>
      <c r="EDU61" s="974"/>
      <c r="EDV61" s="974"/>
      <c r="EDW61" s="974"/>
      <c r="EDX61" s="974"/>
      <c r="EDY61" s="974"/>
      <c r="EDZ61" s="974"/>
      <c r="EEA61" s="974"/>
      <c r="EEB61" s="974"/>
      <c r="EEC61" s="974"/>
      <c r="EED61" s="974"/>
      <c r="EEE61" s="974"/>
      <c r="EEF61" s="974"/>
      <c r="EEG61" s="974"/>
      <c r="EEH61" s="974"/>
      <c r="EEI61" s="974"/>
      <c r="EEJ61" s="974"/>
      <c r="EEK61" s="974"/>
      <c r="EEL61" s="974"/>
      <c r="EEM61" s="974"/>
      <c r="EEN61" s="974"/>
      <c r="EEO61" s="974"/>
      <c r="EEP61" s="974"/>
      <c r="EEQ61" s="974"/>
      <c r="EER61" s="974"/>
      <c r="EES61" s="974"/>
      <c r="EET61" s="974"/>
      <c r="EEU61" s="974"/>
      <c r="EEV61" s="974"/>
      <c r="EEW61" s="974"/>
      <c r="EEX61" s="974"/>
      <c r="EEY61" s="974"/>
      <c r="EEZ61" s="974"/>
      <c r="EFA61" s="974"/>
      <c r="EFB61" s="974"/>
      <c r="EFC61" s="974"/>
      <c r="EFD61" s="974"/>
      <c r="EFE61" s="974"/>
      <c r="EFF61" s="974"/>
      <c r="EFG61" s="974"/>
      <c r="EFH61" s="974"/>
      <c r="EFI61" s="974"/>
      <c r="EFJ61" s="974"/>
      <c r="EFK61" s="974"/>
      <c r="EFL61" s="974"/>
      <c r="EFM61" s="974"/>
      <c r="EFN61" s="974"/>
      <c r="EFO61" s="974"/>
      <c r="EFP61" s="974"/>
      <c r="EFQ61" s="974"/>
      <c r="EFR61" s="974"/>
      <c r="EFS61" s="974"/>
      <c r="EFT61" s="974"/>
      <c r="EFU61" s="974"/>
      <c r="EFV61" s="974"/>
      <c r="EFW61" s="974"/>
      <c r="EFX61" s="974"/>
      <c r="EFY61" s="974"/>
      <c r="EFZ61" s="974"/>
      <c r="EGA61" s="974"/>
      <c r="EGB61" s="974"/>
      <c r="EGC61" s="974"/>
      <c r="EGD61" s="974"/>
      <c r="EGE61" s="974"/>
      <c r="EGF61" s="974"/>
      <c r="EGG61" s="974"/>
      <c r="EGH61" s="974"/>
      <c r="EGI61" s="974"/>
      <c r="EGJ61" s="974"/>
      <c r="EGK61" s="974"/>
      <c r="EGL61" s="974"/>
      <c r="EGM61" s="974"/>
      <c r="EGN61" s="974"/>
      <c r="EGO61" s="974"/>
      <c r="EGP61" s="974"/>
      <c r="EGQ61" s="974"/>
      <c r="EGR61" s="974"/>
      <c r="EGS61" s="974"/>
      <c r="EGT61" s="974"/>
      <c r="EGU61" s="974"/>
      <c r="EGV61" s="974"/>
      <c r="EGW61" s="974"/>
      <c r="EGX61" s="974"/>
      <c r="EGY61" s="974"/>
      <c r="EGZ61" s="974"/>
      <c r="EHA61" s="974"/>
      <c r="EHB61" s="974"/>
      <c r="EHC61" s="974"/>
      <c r="EHD61" s="974"/>
      <c r="EHE61" s="974"/>
      <c r="EHF61" s="974"/>
      <c r="EHG61" s="974"/>
      <c r="EHH61" s="974"/>
      <c r="EHI61" s="974"/>
      <c r="EHJ61" s="974"/>
      <c r="EHK61" s="974"/>
      <c r="EHL61" s="974"/>
      <c r="EHM61" s="974"/>
      <c r="EHN61" s="974"/>
      <c r="EHO61" s="974"/>
      <c r="EHP61" s="974"/>
      <c r="EHQ61" s="974"/>
      <c r="EHR61" s="974"/>
      <c r="EHS61" s="974"/>
      <c r="EHT61" s="974"/>
      <c r="EHU61" s="974"/>
      <c r="EHV61" s="974"/>
      <c r="EHW61" s="974"/>
      <c r="EHX61" s="974"/>
      <c r="EHY61" s="974"/>
      <c r="EHZ61" s="974"/>
      <c r="EIA61" s="974"/>
      <c r="EIB61" s="974"/>
      <c r="EIC61" s="974"/>
      <c r="EID61" s="974"/>
      <c r="EIE61" s="974"/>
      <c r="EIF61" s="974"/>
      <c r="EIG61" s="974"/>
      <c r="EIH61" s="974"/>
      <c r="EII61" s="974"/>
      <c r="EIJ61" s="974"/>
      <c r="EIK61" s="974"/>
      <c r="EIL61" s="974"/>
      <c r="EIM61" s="974"/>
      <c r="EIN61" s="974"/>
      <c r="EIO61" s="974"/>
      <c r="EIP61" s="974"/>
      <c r="EIQ61" s="974"/>
      <c r="EIR61" s="974"/>
      <c r="EIS61" s="974"/>
      <c r="EIT61" s="974"/>
      <c r="EIU61" s="974"/>
      <c r="EIV61" s="974"/>
      <c r="EIW61" s="974"/>
      <c r="EIX61" s="974"/>
      <c r="EIY61" s="974"/>
      <c r="EIZ61" s="974"/>
      <c r="EJA61" s="974"/>
      <c r="EJB61" s="974"/>
      <c r="EJC61" s="974"/>
      <c r="EJD61" s="974"/>
      <c r="EJE61" s="974"/>
      <c r="EJF61" s="974"/>
      <c r="EJG61" s="974"/>
      <c r="EJH61" s="974"/>
      <c r="EJI61" s="974"/>
      <c r="EJJ61" s="974"/>
      <c r="EJK61" s="974"/>
      <c r="EJL61" s="974"/>
      <c r="EJM61" s="974"/>
      <c r="EJN61" s="974"/>
      <c r="EJO61" s="974"/>
      <c r="EJP61" s="974"/>
      <c r="EJQ61" s="974"/>
      <c r="EJR61" s="974"/>
      <c r="EJS61" s="974"/>
      <c r="EJT61" s="974"/>
      <c r="EJU61" s="974"/>
      <c r="EJV61" s="974"/>
      <c r="EJW61" s="974"/>
      <c r="EJX61" s="974"/>
      <c r="EJY61" s="974"/>
      <c r="EJZ61" s="974"/>
      <c r="EKA61" s="974"/>
      <c r="EKB61" s="974"/>
      <c r="EKC61" s="974"/>
      <c r="EKD61" s="974"/>
      <c r="EKE61" s="974"/>
      <c r="EKF61" s="974"/>
      <c r="EKG61" s="974"/>
      <c r="EKH61" s="974"/>
      <c r="EKI61" s="974"/>
      <c r="EKJ61" s="974"/>
      <c r="EKK61" s="974"/>
      <c r="EKL61" s="974"/>
      <c r="EKM61" s="974"/>
      <c r="EKN61" s="974"/>
      <c r="EKO61" s="974"/>
      <c r="EKP61" s="974"/>
      <c r="EKQ61" s="974"/>
      <c r="EKR61" s="974"/>
      <c r="EKS61" s="974"/>
      <c r="EKT61" s="974"/>
      <c r="EKU61" s="974"/>
      <c r="EKV61" s="974"/>
      <c r="EKW61" s="974"/>
      <c r="EKX61" s="974"/>
      <c r="EKY61" s="974"/>
      <c r="EKZ61" s="974"/>
      <c r="ELA61" s="974"/>
      <c r="ELB61" s="974"/>
      <c r="ELC61" s="974"/>
      <c r="ELD61" s="974"/>
      <c r="ELE61" s="974"/>
      <c r="ELF61" s="974"/>
      <c r="ELG61" s="974"/>
      <c r="ELH61" s="974"/>
      <c r="ELI61" s="974"/>
      <c r="ELJ61" s="974"/>
      <c r="ELK61" s="974"/>
      <c r="ELL61" s="974"/>
      <c r="ELM61" s="974"/>
      <c r="ELN61" s="974"/>
      <c r="ELO61" s="974"/>
      <c r="ELP61" s="974"/>
      <c r="ELQ61" s="974"/>
      <c r="ELR61" s="974"/>
      <c r="ELS61" s="974"/>
      <c r="ELT61" s="974"/>
      <c r="ELU61" s="974"/>
      <c r="ELV61" s="974"/>
      <c r="ELW61" s="974"/>
      <c r="ELX61" s="974"/>
      <c r="ELY61" s="974"/>
      <c r="ELZ61" s="974"/>
      <c r="EMA61" s="974"/>
      <c r="EMB61" s="974"/>
      <c r="EMC61" s="974"/>
      <c r="EMD61" s="974"/>
      <c r="EME61" s="974"/>
      <c r="EMF61" s="974"/>
      <c r="EMG61" s="974"/>
      <c r="EMH61" s="974"/>
      <c r="EMI61" s="974"/>
      <c r="EMJ61" s="974"/>
      <c r="EMK61" s="974"/>
      <c r="EML61" s="974"/>
      <c r="EMM61" s="974"/>
      <c r="EMN61" s="974"/>
      <c r="EMO61" s="974"/>
      <c r="EMP61" s="974"/>
      <c r="EMQ61" s="974"/>
      <c r="EMR61" s="974"/>
      <c r="EMS61" s="974"/>
      <c r="EMT61" s="974"/>
      <c r="EMU61" s="974"/>
      <c r="EMV61" s="974"/>
      <c r="EMW61" s="974"/>
      <c r="EMX61" s="974"/>
      <c r="EMY61" s="974"/>
      <c r="EMZ61" s="974"/>
      <c r="ENA61" s="974"/>
      <c r="ENB61" s="974"/>
      <c r="ENC61" s="974"/>
      <c r="END61" s="974"/>
      <c r="ENE61" s="974"/>
      <c r="ENF61" s="974"/>
      <c r="ENG61" s="974"/>
      <c r="ENH61" s="974"/>
      <c r="ENI61" s="974"/>
      <c r="ENJ61" s="974"/>
      <c r="ENK61" s="974"/>
      <c r="ENL61" s="974"/>
      <c r="ENM61" s="974"/>
      <c r="ENN61" s="974"/>
      <c r="ENO61" s="974"/>
      <c r="ENP61" s="974"/>
      <c r="ENQ61" s="974"/>
      <c r="ENR61" s="974"/>
      <c r="ENS61" s="974"/>
      <c r="ENT61" s="974"/>
      <c r="ENU61" s="974"/>
      <c r="ENV61" s="974"/>
      <c r="ENW61" s="974"/>
      <c r="ENX61" s="974"/>
      <c r="ENY61" s="974"/>
      <c r="ENZ61" s="974"/>
      <c r="EOA61" s="974"/>
      <c r="EOB61" s="974"/>
      <c r="EOC61" s="974"/>
      <c r="EOD61" s="974"/>
      <c r="EOE61" s="974"/>
      <c r="EOF61" s="974"/>
      <c r="EOG61" s="974"/>
      <c r="EOH61" s="974"/>
      <c r="EOI61" s="974"/>
      <c r="EOJ61" s="974"/>
      <c r="EOK61" s="974"/>
      <c r="EOL61" s="974"/>
      <c r="EOM61" s="974"/>
      <c r="EON61" s="974"/>
      <c r="EOO61" s="974"/>
      <c r="EOP61" s="974"/>
      <c r="EOQ61" s="974"/>
      <c r="EOR61" s="974"/>
      <c r="EOS61" s="974"/>
      <c r="EOT61" s="974"/>
      <c r="EOU61" s="974"/>
      <c r="EOV61" s="974"/>
      <c r="EOW61" s="974"/>
      <c r="EOX61" s="974"/>
      <c r="EOY61" s="974"/>
      <c r="EOZ61" s="974"/>
      <c r="EPA61" s="974"/>
      <c r="EPB61" s="974"/>
      <c r="EPC61" s="974"/>
      <c r="EPD61" s="974"/>
      <c r="EPE61" s="974"/>
      <c r="EPF61" s="974"/>
      <c r="EPG61" s="974"/>
      <c r="EPH61" s="974"/>
      <c r="EPI61" s="974"/>
      <c r="EPJ61" s="974"/>
      <c r="EPK61" s="974"/>
      <c r="EPL61" s="974"/>
      <c r="EPM61" s="974"/>
      <c r="EPN61" s="974"/>
      <c r="EPO61" s="974"/>
      <c r="EPP61" s="974"/>
      <c r="EPQ61" s="974"/>
      <c r="EPR61" s="974"/>
      <c r="EPS61" s="974"/>
      <c r="EPT61" s="974"/>
      <c r="EPU61" s="974"/>
      <c r="EPV61" s="974"/>
      <c r="EPW61" s="974"/>
      <c r="EPX61" s="974"/>
      <c r="EPY61" s="974"/>
      <c r="EPZ61" s="974"/>
      <c r="EQA61" s="974"/>
      <c r="EQB61" s="974"/>
      <c r="EQC61" s="974"/>
      <c r="EQD61" s="974"/>
      <c r="EQE61" s="974"/>
      <c r="EQF61" s="974"/>
      <c r="EQG61" s="974"/>
      <c r="EQH61" s="974"/>
      <c r="EQI61" s="974"/>
      <c r="EQJ61" s="974"/>
      <c r="EQK61" s="974"/>
      <c r="EQL61" s="974"/>
      <c r="EQM61" s="974"/>
      <c r="EQN61" s="974"/>
      <c r="EQO61" s="974"/>
      <c r="EQP61" s="974"/>
      <c r="EQQ61" s="974"/>
      <c r="EQR61" s="974"/>
      <c r="EQS61" s="974"/>
      <c r="EQT61" s="974"/>
      <c r="EQU61" s="974"/>
      <c r="EQV61" s="974"/>
      <c r="EQW61" s="974"/>
      <c r="EQX61" s="974"/>
      <c r="EQY61" s="974"/>
      <c r="EQZ61" s="974"/>
      <c r="ERA61" s="974"/>
      <c r="ERB61" s="974"/>
      <c r="ERC61" s="974"/>
      <c r="ERD61" s="974"/>
      <c r="ERE61" s="974"/>
      <c r="ERF61" s="974"/>
      <c r="ERG61" s="974"/>
      <c r="ERH61" s="974"/>
      <c r="ERI61" s="974"/>
      <c r="ERJ61" s="974"/>
      <c r="ERK61" s="974"/>
      <c r="ERL61" s="974"/>
      <c r="ERM61" s="974"/>
      <c r="ERN61" s="974"/>
      <c r="ERO61" s="974"/>
      <c r="ERP61" s="974"/>
      <c r="ERQ61" s="974"/>
      <c r="ERR61" s="974"/>
      <c r="ERS61" s="974"/>
      <c r="ERT61" s="974"/>
      <c r="ERU61" s="974"/>
      <c r="ERV61" s="974"/>
      <c r="ERW61" s="974"/>
      <c r="ERX61" s="974"/>
      <c r="ERY61" s="974"/>
      <c r="ERZ61" s="974"/>
      <c r="ESA61" s="974"/>
      <c r="ESB61" s="974"/>
      <c r="ESC61" s="974"/>
      <c r="ESD61" s="974"/>
      <c r="ESE61" s="974"/>
      <c r="ESF61" s="974"/>
      <c r="ESG61" s="974"/>
      <c r="ESH61" s="974"/>
      <c r="ESI61" s="974"/>
      <c r="ESJ61" s="974"/>
      <c r="ESK61" s="974"/>
      <c r="ESL61" s="974"/>
      <c r="ESM61" s="974"/>
      <c r="ESN61" s="974"/>
      <c r="ESO61" s="974"/>
      <c r="ESP61" s="974"/>
      <c r="ESQ61" s="974"/>
      <c r="ESR61" s="974"/>
      <c r="ESS61" s="974"/>
      <c r="EST61" s="974"/>
      <c r="ESU61" s="974"/>
      <c r="ESV61" s="974"/>
      <c r="ESW61" s="974"/>
      <c r="ESX61" s="974"/>
      <c r="ESY61" s="974"/>
      <c r="ESZ61" s="974"/>
      <c r="ETA61" s="974"/>
      <c r="ETB61" s="974"/>
      <c r="ETC61" s="974"/>
      <c r="ETD61" s="974"/>
      <c r="ETE61" s="974"/>
      <c r="ETF61" s="974"/>
      <c r="ETG61" s="974"/>
      <c r="ETH61" s="974"/>
      <c r="ETI61" s="974"/>
      <c r="ETJ61" s="974"/>
      <c r="ETK61" s="974"/>
      <c r="ETL61" s="974"/>
      <c r="ETM61" s="974"/>
      <c r="ETN61" s="974"/>
      <c r="ETO61" s="974"/>
      <c r="ETP61" s="974"/>
      <c r="ETQ61" s="974"/>
      <c r="ETR61" s="974"/>
      <c r="ETS61" s="974"/>
      <c r="ETT61" s="974"/>
      <c r="ETU61" s="974"/>
      <c r="ETV61" s="974"/>
      <c r="ETW61" s="974"/>
      <c r="ETX61" s="974"/>
      <c r="ETY61" s="974"/>
      <c r="ETZ61" s="974"/>
      <c r="EUA61" s="974"/>
      <c r="EUB61" s="974"/>
      <c r="EUC61" s="974"/>
      <c r="EUD61" s="974"/>
      <c r="EUE61" s="974"/>
      <c r="EUF61" s="974"/>
      <c r="EUG61" s="974"/>
      <c r="EUH61" s="974"/>
      <c r="EUI61" s="974"/>
      <c r="EUJ61" s="974"/>
      <c r="EUK61" s="974"/>
      <c r="EUL61" s="974"/>
      <c r="EUM61" s="974"/>
      <c r="EUN61" s="974"/>
      <c r="EUO61" s="974"/>
      <c r="EUP61" s="974"/>
      <c r="EUQ61" s="974"/>
      <c r="EUR61" s="974"/>
      <c r="EUS61" s="974"/>
      <c r="EUT61" s="974"/>
      <c r="EUU61" s="974"/>
      <c r="EUV61" s="974"/>
      <c r="EUW61" s="974"/>
      <c r="EUX61" s="974"/>
      <c r="EUY61" s="974"/>
      <c r="EUZ61" s="974"/>
      <c r="EVA61" s="974"/>
      <c r="EVB61" s="974"/>
      <c r="EVC61" s="974"/>
      <c r="EVD61" s="974"/>
      <c r="EVE61" s="974"/>
      <c r="EVF61" s="974"/>
      <c r="EVG61" s="974"/>
      <c r="EVH61" s="974"/>
      <c r="EVI61" s="974"/>
      <c r="EVJ61" s="974"/>
      <c r="EVK61" s="974"/>
      <c r="EVL61" s="974"/>
      <c r="EVM61" s="974"/>
      <c r="EVN61" s="974"/>
      <c r="EVO61" s="974"/>
      <c r="EVP61" s="974"/>
      <c r="EVQ61" s="974"/>
      <c r="EVR61" s="974"/>
      <c r="EVS61" s="974"/>
      <c r="EVT61" s="974"/>
      <c r="EVU61" s="974"/>
      <c r="EVV61" s="974"/>
      <c r="EVW61" s="974"/>
      <c r="EVX61" s="974"/>
      <c r="EVY61" s="974"/>
      <c r="EVZ61" s="974"/>
      <c r="EWA61" s="974"/>
      <c r="EWB61" s="974"/>
      <c r="EWC61" s="974"/>
      <c r="EWD61" s="974"/>
      <c r="EWE61" s="974"/>
      <c r="EWF61" s="974"/>
      <c r="EWG61" s="974"/>
      <c r="EWH61" s="974"/>
      <c r="EWI61" s="974"/>
      <c r="EWJ61" s="974"/>
      <c r="EWK61" s="974"/>
      <c r="EWL61" s="974"/>
      <c r="EWM61" s="974"/>
      <c r="EWN61" s="974"/>
      <c r="EWO61" s="974"/>
      <c r="EWP61" s="974"/>
      <c r="EWQ61" s="974"/>
      <c r="EWR61" s="974"/>
      <c r="EWS61" s="974"/>
      <c r="EWT61" s="974"/>
      <c r="EWU61" s="974"/>
      <c r="EWV61" s="974"/>
      <c r="EWW61" s="974"/>
      <c r="EWX61" s="974"/>
      <c r="EWY61" s="974"/>
      <c r="EWZ61" s="974"/>
      <c r="EXA61" s="974"/>
      <c r="EXB61" s="974"/>
      <c r="EXC61" s="974"/>
      <c r="EXD61" s="974"/>
      <c r="EXE61" s="974"/>
      <c r="EXF61" s="974"/>
      <c r="EXG61" s="974"/>
      <c r="EXH61" s="974"/>
      <c r="EXI61" s="974"/>
      <c r="EXJ61" s="974"/>
      <c r="EXK61" s="974"/>
      <c r="EXL61" s="974"/>
      <c r="EXM61" s="974"/>
      <c r="EXN61" s="974"/>
      <c r="EXO61" s="974"/>
      <c r="EXP61" s="974"/>
      <c r="EXQ61" s="974"/>
      <c r="EXR61" s="974"/>
      <c r="EXS61" s="974"/>
      <c r="EXT61" s="974"/>
      <c r="EXU61" s="974"/>
      <c r="EXV61" s="974"/>
      <c r="EXW61" s="974"/>
      <c r="EXX61" s="974"/>
      <c r="EXY61" s="974"/>
      <c r="EXZ61" s="974"/>
      <c r="EYA61" s="974"/>
      <c r="EYB61" s="974"/>
      <c r="EYC61" s="974"/>
      <c r="EYD61" s="974"/>
      <c r="EYE61" s="974"/>
      <c r="EYF61" s="974"/>
      <c r="EYG61" s="974"/>
      <c r="EYH61" s="974"/>
      <c r="EYI61" s="974"/>
      <c r="EYJ61" s="974"/>
      <c r="EYK61" s="974"/>
      <c r="EYL61" s="974"/>
      <c r="EYM61" s="974"/>
      <c r="EYN61" s="974"/>
      <c r="EYO61" s="974"/>
      <c r="EYP61" s="974"/>
      <c r="EYQ61" s="974"/>
      <c r="EYR61" s="974"/>
      <c r="EYS61" s="974"/>
      <c r="EYT61" s="974"/>
      <c r="EYU61" s="974"/>
      <c r="EYV61" s="974"/>
      <c r="EYW61" s="974"/>
      <c r="EYX61" s="974"/>
      <c r="EYY61" s="974"/>
      <c r="EYZ61" s="974"/>
      <c r="EZA61" s="974"/>
      <c r="EZB61" s="974"/>
      <c r="EZC61" s="974"/>
      <c r="EZD61" s="974"/>
      <c r="EZE61" s="974"/>
      <c r="EZF61" s="974"/>
      <c r="EZG61" s="974"/>
      <c r="EZH61" s="974"/>
      <c r="EZI61" s="974"/>
      <c r="EZJ61" s="974"/>
      <c r="EZK61" s="974"/>
      <c r="EZL61" s="974"/>
      <c r="EZM61" s="974"/>
      <c r="EZN61" s="974"/>
      <c r="EZO61" s="974"/>
      <c r="EZP61" s="974"/>
      <c r="EZQ61" s="974"/>
      <c r="EZR61" s="974"/>
      <c r="EZS61" s="974"/>
      <c r="EZT61" s="974"/>
      <c r="EZU61" s="974"/>
      <c r="EZV61" s="974"/>
      <c r="EZW61" s="974"/>
      <c r="EZX61" s="974"/>
      <c r="EZY61" s="974"/>
      <c r="EZZ61" s="974"/>
      <c r="FAA61" s="974"/>
      <c r="FAB61" s="974"/>
      <c r="FAC61" s="974"/>
      <c r="FAD61" s="974"/>
      <c r="FAE61" s="974"/>
      <c r="FAF61" s="974"/>
      <c r="FAG61" s="974"/>
      <c r="FAH61" s="974"/>
      <c r="FAI61" s="974"/>
      <c r="FAJ61" s="974"/>
      <c r="FAK61" s="974"/>
      <c r="FAL61" s="974"/>
      <c r="FAM61" s="974"/>
      <c r="FAN61" s="974"/>
      <c r="FAO61" s="974"/>
      <c r="FAP61" s="974"/>
      <c r="FAQ61" s="974"/>
      <c r="FAR61" s="974"/>
      <c r="FAS61" s="974"/>
      <c r="FAT61" s="974"/>
      <c r="FAU61" s="974"/>
      <c r="FAV61" s="974"/>
      <c r="FAW61" s="974"/>
      <c r="FAX61" s="974"/>
      <c r="FAY61" s="974"/>
      <c r="FAZ61" s="974"/>
      <c r="FBA61" s="974"/>
      <c r="FBB61" s="974"/>
      <c r="FBC61" s="974"/>
      <c r="FBD61" s="974"/>
      <c r="FBE61" s="974"/>
      <c r="FBF61" s="974"/>
      <c r="FBG61" s="974"/>
      <c r="FBH61" s="974"/>
      <c r="FBI61" s="974"/>
      <c r="FBJ61" s="974"/>
      <c r="FBK61" s="974"/>
      <c r="FBL61" s="974"/>
      <c r="FBM61" s="974"/>
      <c r="FBN61" s="974"/>
      <c r="FBO61" s="974"/>
      <c r="FBP61" s="974"/>
      <c r="FBQ61" s="974"/>
      <c r="FBR61" s="974"/>
      <c r="FBS61" s="974"/>
      <c r="FBT61" s="974"/>
      <c r="FBU61" s="974"/>
      <c r="FBV61" s="974"/>
      <c r="FBW61" s="974"/>
      <c r="FBX61" s="974"/>
      <c r="FBY61" s="974"/>
      <c r="FBZ61" s="974"/>
      <c r="FCA61" s="974"/>
      <c r="FCB61" s="974"/>
      <c r="FCC61" s="974"/>
      <c r="FCD61" s="974"/>
      <c r="FCE61" s="974"/>
      <c r="FCF61" s="974"/>
      <c r="FCG61" s="974"/>
      <c r="FCH61" s="974"/>
      <c r="FCI61" s="974"/>
      <c r="FCJ61" s="974"/>
      <c r="FCK61" s="974"/>
      <c r="FCL61" s="974"/>
      <c r="FCM61" s="974"/>
      <c r="FCN61" s="974"/>
      <c r="FCO61" s="974"/>
      <c r="FCP61" s="974"/>
      <c r="FCQ61" s="974"/>
      <c r="FCR61" s="974"/>
      <c r="FCS61" s="974"/>
      <c r="FCT61" s="974"/>
      <c r="FCU61" s="974"/>
      <c r="FCV61" s="974"/>
      <c r="FCW61" s="974"/>
      <c r="FCX61" s="974"/>
      <c r="FCY61" s="974"/>
      <c r="FCZ61" s="974"/>
      <c r="FDA61" s="974"/>
      <c r="FDB61" s="974"/>
      <c r="FDC61" s="974"/>
      <c r="FDD61" s="974"/>
      <c r="FDE61" s="974"/>
      <c r="FDF61" s="974"/>
      <c r="FDG61" s="974"/>
      <c r="FDH61" s="974"/>
      <c r="FDI61" s="974"/>
      <c r="FDJ61" s="974"/>
      <c r="FDK61" s="974"/>
      <c r="FDL61" s="974"/>
      <c r="FDM61" s="974"/>
      <c r="FDN61" s="974"/>
      <c r="FDO61" s="974"/>
      <c r="FDP61" s="974"/>
      <c r="FDQ61" s="974"/>
      <c r="FDR61" s="974"/>
      <c r="FDS61" s="974"/>
      <c r="FDT61" s="974"/>
      <c r="FDU61" s="974"/>
      <c r="FDV61" s="974"/>
      <c r="FDW61" s="974"/>
      <c r="FDX61" s="974"/>
      <c r="FDY61" s="974"/>
      <c r="FDZ61" s="974"/>
      <c r="FEA61" s="974"/>
      <c r="FEB61" s="974"/>
      <c r="FEC61" s="974"/>
      <c r="FED61" s="974"/>
      <c r="FEE61" s="974"/>
      <c r="FEF61" s="974"/>
      <c r="FEG61" s="974"/>
      <c r="FEH61" s="974"/>
      <c r="FEI61" s="974"/>
      <c r="FEJ61" s="974"/>
      <c r="FEK61" s="974"/>
      <c r="FEL61" s="974"/>
      <c r="FEM61" s="974"/>
      <c r="FEN61" s="974"/>
      <c r="FEO61" s="974"/>
      <c r="FEP61" s="974"/>
      <c r="FEQ61" s="974"/>
      <c r="FER61" s="974"/>
      <c r="FES61" s="974"/>
      <c r="FET61" s="974"/>
      <c r="FEU61" s="974"/>
      <c r="FEV61" s="974"/>
      <c r="FEW61" s="974"/>
      <c r="FEX61" s="974"/>
      <c r="FEY61" s="974"/>
      <c r="FEZ61" s="974"/>
      <c r="FFA61" s="974"/>
      <c r="FFB61" s="974"/>
      <c r="FFC61" s="974"/>
      <c r="FFD61" s="974"/>
      <c r="FFE61" s="974"/>
      <c r="FFF61" s="974"/>
      <c r="FFG61" s="974"/>
      <c r="FFH61" s="974"/>
      <c r="FFI61" s="974"/>
      <c r="FFJ61" s="974"/>
      <c r="FFK61" s="974"/>
      <c r="FFL61" s="974"/>
      <c r="FFM61" s="974"/>
      <c r="FFN61" s="974"/>
      <c r="FFO61" s="974"/>
      <c r="FFP61" s="974"/>
      <c r="FFQ61" s="974"/>
      <c r="FFR61" s="974"/>
      <c r="FFS61" s="974"/>
      <c r="FFT61" s="974"/>
      <c r="FFU61" s="974"/>
      <c r="FFV61" s="974"/>
      <c r="FFW61" s="974"/>
      <c r="FFX61" s="974"/>
      <c r="FFY61" s="974"/>
      <c r="FFZ61" s="974"/>
      <c r="FGA61" s="974"/>
      <c r="FGB61" s="974"/>
      <c r="FGC61" s="974"/>
      <c r="FGD61" s="974"/>
      <c r="FGE61" s="974"/>
      <c r="FGF61" s="974"/>
      <c r="FGG61" s="974"/>
      <c r="FGH61" s="974"/>
      <c r="FGI61" s="974"/>
      <c r="FGJ61" s="974"/>
      <c r="FGK61" s="974"/>
      <c r="FGL61" s="974"/>
      <c r="FGM61" s="974"/>
      <c r="FGN61" s="974"/>
      <c r="FGO61" s="974"/>
      <c r="FGP61" s="974"/>
      <c r="FGQ61" s="974"/>
      <c r="FGR61" s="974"/>
      <c r="FGS61" s="974"/>
      <c r="FGT61" s="974"/>
      <c r="FGU61" s="974"/>
      <c r="FGV61" s="974"/>
      <c r="FGW61" s="974"/>
      <c r="FGX61" s="974"/>
      <c r="FGY61" s="974"/>
      <c r="FGZ61" s="974"/>
      <c r="FHA61" s="974"/>
      <c r="FHB61" s="974"/>
      <c r="FHC61" s="974"/>
      <c r="FHD61" s="974"/>
      <c r="FHE61" s="974"/>
      <c r="FHF61" s="974"/>
      <c r="FHG61" s="974"/>
      <c r="FHH61" s="974"/>
      <c r="FHI61" s="974"/>
      <c r="FHJ61" s="974"/>
      <c r="FHK61" s="974"/>
      <c r="FHL61" s="974"/>
      <c r="FHM61" s="974"/>
      <c r="FHN61" s="974"/>
      <c r="FHO61" s="974"/>
      <c r="FHP61" s="974"/>
      <c r="FHQ61" s="974"/>
      <c r="FHR61" s="974"/>
      <c r="FHS61" s="974"/>
      <c r="FHT61" s="974"/>
      <c r="FHU61" s="974"/>
      <c r="FHV61" s="974"/>
      <c r="FHW61" s="974"/>
      <c r="FHX61" s="974"/>
      <c r="FHY61" s="974"/>
      <c r="FHZ61" s="974"/>
      <c r="FIA61" s="974"/>
      <c r="FIB61" s="974"/>
      <c r="FIC61" s="974"/>
      <c r="FID61" s="974"/>
      <c r="FIE61" s="974"/>
      <c r="FIF61" s="974"/>
      <c r="FIG61" s="974"/>
      <c r="FIH61" s="974"/>
      <c r="FII61" s="974"/>
      <c r="FIJ61" s="974"/>
      <c r="FIK61" s="974"/>
      <c r="FIL61" s="974"/>
      <c r="FIM61" s="974"/>
      <c r="FIN61" s="974"/>
      <c r="FIO61" s="974"/>
      <c r="FIP61" s="974"/>
      <c r="FIQ61" s="974"/>
      <c r="FIR61" s="974"/>
      <c r="FIS61" s="974"/>
      <c r="FIT61" s="974"/>
      <c r="FIU61" s="974"/>
      <c r="FIV61" s="974"/>
      <c r="FIW61" s="974"/>
      <c r="FIX61" s="974"/>
      <c r="FIY61" s="974"/>
      <c r="FIZ61" s="974"/>
      <c r="FJA61" s="974"/>
      <c r="FJB61" s="974"/>
      <c r="FJC61" s="974"/>
      <c r="FJD61" s="974"/>
      <c r="FJE61" s="974"/>
      <c r="FJF61" s="974"/>
      <c r="FJG61" s="974"/>
      <c r="FJH61" s="974"/>
      <c r="FJI61" s="974"/>
      <c r="FJJ61" s="974"/>
      <c r="FJK61" s="974"/>
      <c r="FJL61" s="974"/>
      <c r="FJM61" s="974"/>
      <c r="FJN61" s="974"/>
      <c r="FJO61" s="974"/>
      <c r="FJP61" s="974"/>
      <c r="FJQ61" s="974"/>
      <c r="FJR61" s="974"/>
      <c r="FJS61" s="974"/>
      <c r="FJT61" s="974"/>
      <c r="FJU61" s="974"/>
      <c r="FJV61" s="974"/>
      <c r="FJW61" s="974"/>
      <c r="FJX61" s="974"/>
      <c r="FJY61" s="974"/>
      <c r="FJZ61" s="974"/>
      <c r="FKA61" s="974"/>
      <c r="FKB61" s="974"/>
      <c r="FKC61" s="974"/>
      <c r="FKD61" s="974"/>
      <c r="FKE61" s="974"/>
      <c r="FKF61" s="974"/>
      <c r="FKG61" s="974"/>
      <c r="FKH61" s="974"/>
      <c r="FKI61" s="974"/>
      <c r="FKJ61" s="974"/>
      <c r="FKK61" s="974"/>
      <c r="FKL61" s="974"/>
      <c r="FKM61" s="974"/>
      <c r="FKN61" s="974"/>
      <c r="FKO61" s="974"/>
      <c r="FKP61" s="974"/>
      <c r="FKQ61" s="974"/>
      <c r="FKR61" s="974"/>
      <c r="FKS61" s="974"/>
      <c r="FKT61" s="974"/>
      <c r="FKU61" s="974"/>
      <c r="FKV61" s="974"/>
      <c r="FKW61" s="974"/>
      <c r="FKX61" s="974"/>
      <c r="FKY61" s="974"/>
      <c r="FKZ61" s="974"/>
      <c r="FLA61" s="974"/>
      <c r="FLB61" s="974"/>
      <c r="FLC61" s="974"/>
      <c r="FLD61" s="974"/>
      <c r="FLE61" s="974"/>
      <c r="FLF61" s="974"/>
      <c r="FLG61" s="974"/>
      <c r="FLH61" s="974"/>
      <c r="FLI61" s="974"/>
      <c r="FLJ61" s="974"/>
      <c r="FLK61" s="974"/>
      <c r="FLL61" s="974"/>
      <c r="FLM61" s="974"/>
      <c r="FLN61" s="974"/>
      <c r="FLO61" s="974"/>
      <c r="FLP61" s="974"/>
      <c r="FLQ61" s="974"/>
      <c r="FLR61" s="974"/>
      <c r="FLS61" s="974"/>
      <c r="FLT61" s="974"/>
      <c r="FLU61" s="974"/>
      <c r="FLV61" s="974"/>
      <c r="FLW61" s="974"/>
      <c r="FLX61" s="974"/>
      <c r="FLY61" s="974"/>
      <c r="FLZ61" s="974"/>
      <c r="FMA61" s="974"/>
      <c r="FMB61" s="974"/>
      <c r="FMC61" s="974"/>
      <c r="FMD61" s="974"/>
      <c r="FME61" s="974"/>
      <c r="FMF61" s="974"/>
      <c r="FMG61" s="974"/>
      <c r="FMH61" s="974"/>
      <c r="FMI61" s="974"/>
      <c r="FMJ61" s="974"/>
      <c r="FMK61" s="974"/>
      <c r="FML61" s="974"/>
      <c r="FMM61" s="974"/>
      <c r="FMN61" s="974"/>
      <c r="FMO61" s="974"/>
      <c r="FMP61" s="974"/>
      <c r="FMQ61" s="974"/>
      <c r="FMR61" s="974"/>
      <c r="FMS61" s="974"/>
      <c r="FMT61" s="974"/>
      <c r="FMU61" s="974"/>
      <c r="FMV61" s="974"/>
      <c r="FMW61" s="974"/>
      <c r="FMX61" s="974"/>
      <c r="FMY61" s="974"/>
      <c r="FMZ61" s="974"/>
      <c r="FNA61" s="974"/>
      <c r="FNB61" s="974"/>
      <c r="FNC61" s="974"/>
      <c r="FND61" s="974"/>
      <c r="FNE61" s="974"/>
      <c r="FNF61" s="974"/>
      <c r="FNG61" s="974"/>
      <c r="FNH61" s="974"/>
      <c r="FNI61" s="974"/>
      <c r="FNJ61" s="974"/>
      <c r="FNK61" s="974"/>
      <c r="FNL61" s="974"/>
      <c r="FNM61" s="974"/>
      <c r="FNN61" s="974"/>
      <c r="FNO61" s="974"/>
      <c r="FNP61" s="974"/>
      <c r="FNQ61" s="974"/>
      <c r="FNR61" s="974"/>
      <c r="FNS61" s="974"/>
      <c r="FNT61" s="974"/>
      <c r="FNU61" s="974"/>
      <c r="FNV61" s="974"/>
      <c r="FNW61" s="974"/>
      <c r="FNX61" s="974"/>
      <c r="FNY61" s="974"/>
      <c r="FNZ61" s="974"/>
      <c r="FOA61" s="974"/>
      <c r="FOB61" s="974"/>
      <c r="FOC61" s="974"/>
      <c r="FOD61" s="974"/>
      <c r="FOE61" s="974"/>
      <c r="FOF61" s="974"/>
      <c r="FOG61" s="974"/>
      <c r="FOH61" s="974"/>
      <c r="FOI61" s="974"/>
      <c r="FOJ61" s="974"/>
      <c r="FOK61" s="974"/>
      <c r="FOL61" s="974"/>
      <c r="FOM61" s="974"/>
      <c r="FON61" s="974"/>
      <c r="FOO61" s="974"/>
      <c r="FOP61" s="974"/>
      <c r="FOQ61" s="974"/>
      <c r="FOR61" s="974"/>
      <c r="FOS61" s="974"/>
      <c r="FOT61" s="974"/>
      <c r="FOU61" s="974"/>
      <c r="FOV61" s="974"/>
      <c r="FOW61" s="974"/>
      <c r="FOX61" s="974"/>
      <c r="FOY61" s="974"/>
      <c r="FOZ61" s="974"/>
      <c r="FPA61" s="974"/>
      <c r="FPB61" s="974"/>
      <c r="FPC61" s="974"/>
      <c r="FPD61" s="974"/>
      <c r="FPE61" s="974"/>
      <c r="FPF61" s="974"/>
      <c r="FPG61" s="974"/>
      <c r="FPH61" s="974"/>
      <c r="FPI61" s="974"/>
      <c r="FPJ61" s="974"/>
      <c r="FPK61" s="974"/>
      <c r="FPL61" s="974"/>
      <c r="FPM61" s="974"/>
      <c r="FPN61" s="974"/>
      <c r="FPO61" s="974"/>
      <c r="FPP61" s="974"/>
      <c r="FPQ61" s="974"/>
      <c r="FPR61" s="974"/>
      <c r="FPS61" s="974"/>
      <c r="FPT61" s="974"/>
      <c r="FPU61" s="974"/>
      <c r="FPV61" s="974"/>
      <c r="FPW61" s="974"/>
      <c r="FPX61" s="974"/>
      <c r="FPY61" s="974"/>
      <c r="FPZ61" s="974"/>
      <c r="FQA61" s="974"/>
      <c r="FQB61" s="974"/>
      <c r="FQC61" s="974"/>
      <c r="FQD61" s="974"/>
      <c r="FQE61" s="974"/>
      <c r="FQF61" s="974"/>
      <c r="FQG61" s="974"/>
      <c r="FQH61" s="974"/>
      <c r="FQI61" s="974"/>
      <c r="FQJ61" s="974"/>
      <c r="FQK61" s="974"/>
      <c r="FQL61" s="974"/>
      <c r="FQM61" s="974"/>
      <c r="FQN61" s="974"/>
      <c r="FQO61" s="974"/>
      <c r="FQP61" s="974"/>
      <c r="FQQ61" s="974"/>
      <c r="FQR61" s="974"/>
      <c r="FQS61" s="974"/>
      <c r="FQT61" s="974"/>
      <c r="FQU61" s="974"/>
      <c r="FQV61" s="974"/>
      <c r="FQW61" s="974"/>
      <c r="FQX61" s="974"/>
      <c r="FQY61" s="974"/>
      <c r="FQZ61" s="974"/>
      <c r="FRA61" s="974"/>
      <c r="FRB61" s="974"/>
      <c r="FRC61" s="974"/>
      <c r="FRD61" s="974"/>
      <c r="FRE61" s="974"/>
      <c r="FRF61" s="974"/>
      <c r="FRG61" s="974"/>
      <c r="FRH61" s="974"/>
      <c r="FRI61" s="974"/>
      <c r="FRJ61" s="974"/>
      <c r="FRK61" s="974"/>
      <c r="FRL61" s="974"/>
      <c r="FRM61" s="974"/>
      <c r="FRN61" s="974"/>
      <c r="FRO61" s="974"/>
      <c r="FRP61" s="974"/>
      <c r="FRQ61" s="974"/>
      <c r="FRR61" s="974"/>
      <c r="FRS61" s="974"/>
      <c r="FRT61" s="974"/>
      <c r="FRU61" s="974"/>
      <c r="FRV61" s="974"/>
      <c r="FRW61" s="974"/>
      <c r="FRX61" s="974"/>
      <c r="FRY61" s="974"/>
      <c r="FRZ61" s="974"/>
      <c r="FSA61" s="974"/>
      <c r="FSB61" s="974"/>
      <c r="FSC61" s="974"/>
      <c r="FSD61" s="974"/>
      <c r="FSE61" s="974"/>
      <c r="FSF61" s="974"/>
      <c r="FSG61" s="974"/>
      <c r="FSH61" s="974"/>
      <c r="FSI61" s="974"/>
      <c r="FSJ61" s="974"/>
      <c r="FSK61" s="974"/>
      <c r="FSL61" s="974"/>
      <c r="FSM61" s="974"/>
      <c r="FSN61" s="974"/>
      <c r="FSO61" s="974"/>
      <c r="FSP61" s="974"/>
      <c r="FSQ61" s="974"/>
      <c r="FSR61" s="974"/>
      <c r="FSS61" s="974"/>
      <c r="FST61" s="974"/>
      <c r="FSU61" s="974"/>
      <c r="FSV61" s="974"/>
      <c r="FSW61" s="974"/>
      <c r="FSX61" s="974"/>
      <c r="FSY61" s="974"/>
      <c r="FSZ61" s="974"/>
      <c r="FTA61" s="974"/>
      <c r="FTB61" s="974"/>
      <c r="FTC61" s="974"/>
      <c r="FTD61" s="974"/>
      <c r="FTE61" s="974"/>
      <c r="FTF61" s="974"/>
      <c r="FTG61" s="974"/>
      <c r="FTH61" s="974"/>
      <c r="FTI61" s="974"/>
      <c r="FTJ61" s="974"/>
      <c r="FTK61" s="974"/>
      <c r="FTL61" s="974"/>
      <c r="FTM61" s="974"/>
      <c r="FTN61" s="974"/>
      <c r="FTO61" s="974"/>
      <c r="FTP61" s="974"/>
      <c r="FTQ61" s="974"/>
      <c r="FTR61" s="974"/>
      <c r="FTS61" s="974"/>
      <c r="FTT61" s="974"/>
      <c r="FTU61" s="974"/>
      <c r="FTV61" s="974"/>
      <c r="FTW61" s="974"/>
      <c r="FTX61" s="974"/>
      <c r="FTY61" s="974"/>
      <c r="FTZ61" s="974"/>
      <c r="FUA61" s="974"/>
      <c r="FUB61" s="974"/>
      <c r="FUC61" s="974"/>
      <c r="FUD61" s="974"/>
      <c r="FUE61" s="974"/>
      <c r="FUF61" s="974"/>
      <c r="FUG61" s="974"/>
      <c r="FUH61" s="974"/>
      <c r="FUI61" s="974"/>
      <c r="FUJ61" s="974"/>
      <c r="FUK61" s="974"/>
      <c r="FUL61" s="974"/>
      <c r="FUM61" s="974"/>
      <c r="FUN61" s="974"/>
      <c r="FUO61" s="974"/>
      <c r="FUP61" s="974"/>
      <c r="FUQ61" s="974"/>
      <c r="FUR61" s="974"/>
      <c r="FUS61" s="974"/>
      <c r="FUT61" s="974"/>
      <c r="FUU61" s="974"/>
      <c r="FUV61" s="974"/>
      <c r="FUW61" s="974"/>
      <c r="FUX61" s="974"/>
      <c r="FUY61" s="974"/>
      <c r="FUZ61" s="974"/>
      <c r="FVA61" s="974"/>
      <c r="FVB61" s="974"/>
      <c r="FVC61" s="974"/>
      <c r="FVD61" s="974"/>
      <c r="FVE61" s="974"/>
      <c r="FVF61" s="974"/>
      <c r="FVG61" s="974"/>
      <c r="FVH61" s="974"/>
      <c r="FVI61" s="974"/>
      <c r="FVJ61" s="974"/>
      <c r="FVK61" s="974"/>
      <c r="FVL61" s="974"/>
      <c r="FVM61" s="974"/>
      <c r="FVN61" s="974"/>
      <c r="FVO61" s="974"/>
      <c r="FVP61" s="974"/>
      <c r="FVQ61" s="974"/>
      <c r="FVR61" s="974"/>
      <c r="FVS61" s="974"/>
      <c r="FVT61" s="974"/>
      <c r="FVU61" s="974"/>
      <c r="FVV61" s="974"/>
      <c r="FVW61" s="974"/>
      <c r="FVX61" s="974"/>
      <c r="FVY61" s="974"/>
      <c r="FVZ61" s="974"/>
      <c r="FWA61" s="974"/>
      <c r="FWB61" s="974"/>
      <c r="FWC61" s="974"/>
      <c r="FWD61" s="974"/>
      <c r="FWE61" s="974"/>
      <c r="FWF61" s="974"/>
      <c r="FWG61" s="974"/>
      <c r="FWH61" s="974"/>
      <c r="FWI61" s="974"/>
      <c r="FWJ61" s="974"/>
      <c r="FWK61" s="974"/>
      <c r="FWL61" s="974"/>
      <c r="FWM61" s="974"/>
      <c r="FWN61" s="974"/>
      <c r="FWO61" s="974"/>
      <c r="FWP61" s="974"/>
      <c r="FWQ61" s="974"/>
      <c r="FWR61" s="974"/>
      <c r="FWS61" s="974"/>
      <c r="FWT61" s="974"/>
      <c r="FWU61" s="974"/>
      <c r="FWV61" s="974"/>
      <c r="FWW61" s="974"/>
      <c r="FWX61" s="974"/>
      <c r="FWY61" s="974"/>
      <c r="FWZ61" s="974"/>
      <c r="FXA61" s="974"/>
      <c r="FXB61" s="974"/>
      <c r="FXC61" s="974"/>
      <c r="FXD61" s="974"/>
      <c r="FXE61" s="974"/>
      <c r="FXF61" s="974"/>
      <c r="FXG61" s="974"/>
      <c r="FXH61" s="974"/>
      <c r="FXI61" s="974"/>
      <c r="FXJ61" s="974"/>
      <c r="FXK61" s="974"/>
      <c r="FXL61" s="974"/>
      <c r="FXM61" s="974"/>
      <c r="FXN61" s="974"/>
      <c r="FXO61" s="974"/>
      <c r="FXP61" s="974"/>
      <c r="FXQ61" s="974"/>
      <c r="FXR61" s="974"/>
      <c r="FXS61" s="974"/>
      <c r="FXT61" s="974"/>
      <c r="FXU61" s="974"/>
      <c r="FXV61" s="974"/>
      <c r="FXW61" s="974"/>
      <c r="FXX61" s="974"/>
      <c r="FXY61" s="974"/>
      <c r="FXZ61" s="974"/>
      <c r="FYA61" s="974"/>
      <c r="FYB61" s="974"/>
      <c r="FYC61" s="974"/>
      <c r="FYD61" s="974"/>
      <c r="FYE61" s="974"/>
      <c r="FYF61" s="974"/>
      <c r="FYG61" s="974"/>
      <c r="FYH61" s="974"/>
      <c r="FYI61" s="974"/>
      <c r="FYJ61" s="974"/>
      <c r="FYK61" s="974"/>
      <c r="FYL61" s="974"/>
      <c r="FYM61" s="974"/>
      <c r="FYN61" s="974"/>
      <c r="FYO61" s="974"/>
      <c r="FYP61" s="974"/>
      <c r="FYQ61" s="974"/>
      <c r="FYR61" s="974"/>
      <c r="FYS61" s="974"/>
      <c r="FYT61" s="974"/>
      <c r="FYU61" s="974"/>
      <c r="FYV61" s="974"/>
      <c r="FYW61" s="974"/>
      <c r="FYX61" s="974"/>
      <c r="FYY61" s="974"/>
      <c r="FYZ61" s="974"/>
      <c r="FZA61" s="974"/>
      <c r="FZB61" s="974"/>
      <c r="FZC61" s="974"/>
      <c r="FZD61" s="974"/>
      <c r="FZE61" s="974"/>
      <c r="FZF61" s="974"/>
      <c r="FZG61" s="974"/>
      <c r="FZH61" s="974"/>
      <c r="FZI61" s="974"/>
      <c r="FZJ61" s="974"/>
      <c r="FZK61" s="974"/>
      <c r="FZL61" s="974"/>
      <c r="FZM61" s="974"/>
      <c r="FZN61" s="974"/>
      <c r="FZO61" s="974"/>
      <c r="FZP61" s="974"/>
      <c r="FZQ61" s="974"/>
      <c r="FZR61" s="974"/>
      <c r="FZS61" s="974"/>
      <c r="FZT61" s="974"/>
      <c r="FZU61" s="974"/>
      <c r="FZV61" s="974"/>
      <c r="FZW61" s="974"/>
      <c r="FZX61" s="974"/>
      <c r="FZY61" s="974"/>
      <c r="FZZ61" s="974"/>
      <c r="GAA61" s="974"/>
      <c r="GAB61" s="974"/>
      <c r="GAC61" s="974"/>
      <c r="GAD61" s="974"/>
      <c r="GAE61" s="974"/>
      <c r="GAF61" s="974"/>
      <c r="GAG61" s="974"/>
      <c r="GAH61" s="974"/>
      <c r="GAI61" s="974"/>
      <c r="GAJ61" s="974"/>
      <c r="GAK61" s="974"/>
      <c r="GAL61" s="974"/>
      <c r="GAM61" s="974"/>
      <c r="GAN61" s="974"/>
      <c r="GAO61" s="974"/>
      <c r="GAP61" s="974"/>
      <c r="GAQ61" s="974"/>
      <c r="GAR61" s="974"/>
      <c r="GAS61" s="974"/>
      <c r="GAT61" s="974"/>
      <c r="GAU61" s="974"/>
      <c r="GAV61" s="974"/>
      <c r="GAW61" s="974"/>
      <c r="GAX61" s="974"/>
      <c r="GAY61" s="974"/>
      <c r="GAZ61" s="974"/>
      <c r="GBA61" s="974"/>
      <c r="GBB61" s="974"/>
      <c r="GBC61" s="974"/>
      <c r="GBD61" s="974"/>
      <c r="GBE61" s="974"/>
      <c r="GBF61" s="974"/>
      <c r="GBG61" s="974"/>
      <c r="GBH61" s="974"/>
      <c r="GBI61" s="974"/>
      <c r="GBJ61" s="974"/>
      <c r="GBK61" s="974"/>
      <c r="GBL61" s="974"/>
      <c r="GBM61" s="974"/>
      <c r="GBN61" s="974"/>
      <c r="GBO61" s="974"/>
      <c r="GBP61" s="974"/>
      <c r="GBQ61" s="974"/>
      <c r="GBR61" s="974"/>
      <c r="GBS61" s="974"/>
      <c r="GBT61" s="974"/>
      <c r="GBU61" s="974"/>
      <c r="GBV61" s="974"/>
      <c r="GBW61" s="974"/>
      <c r="GBX61" s="974"/>
      <c r="GBY61" s="974"/>
      <c r="GBZ61" s="974"/>
      <c r="GCA61" s="974"/>
      <c r="GCB61" s="974"/>
      <c r="GCC61" s="974"/>
      <c r="GCD61" s="974"/>
      <c r="GCE61" s="974"/>
      <c r="GCF61" s="974"/>
      <c r="GCG61" s="974"/>
      <c r="GCH61" s="974"/>
      <c r="GCI61" s="974"/>
      <c r="GCJ61" s="974"/>
      <c r="GCK61" s="974"/>
      <c r="GCL61" s="974"/>
      <c r="GCM61" s="974"/>
      <c r="GCN61" s="974"/>
      <c r="GCO61" s="974"/>
      <c r="GCP61" s="974"/>
      <c r="GCQ61" s="974"/>
      <c r="GCR61" s="974"/>
      <c r="GCS61" s="974"/>
      <c r="GCT61" s="974"/>
      <c r="GCU61" s="974"/>
      <c r="GCV61" s="974"/>
      <c r="GCW61" s="974"/>
      <c r="GCX61" s="974"/>
      <c r="GCY61" s="974"/>
      <c r="GCZ61" s="974"/>
      <c r="GDA61" s="974"/>
      <c r="GDB61" s="974"/>
      <c r="GDC61" s="974"/>
      <c r="GDD61" s="974"/>
      <c r="GDE61" s="974"/>
      <c r="GDF61" s="974"/>
      <c r="GDG61" s="974"/>
      <c r="GDH61" s="974"/>
      <c r="GDI61" s="974"/>
      <c r="GDJ61" s="974"/>
      <c r="GDK61" s="974"/>
      <c r="GDL61" s="974"/>
      <c r="GDM61" s="974"/>
      <c r="GDN61" s="974"/>
      <c r="GDO61" s="974"/>
      <c r="GDP61" s="974"/>
      <c r="GDQ61" s="974"/>
      <c r="GDR61" s="974"/>
      <c r="GDS61" s="974"/>
      <c r="GDT61" s="974"/>
      <c r="GDU61" s="974"/>
      <c r="GDV61" s="974"/>
      <c r="GDW61" s="974"/>
      <c r="GDX61" s="974"/>
      <c r="GDY61" s="974"/>
      <c r="GDZ61" s="974"/>
      <c r="GEA61" s="974"/>
      <c r="GEB61" s="974"/>
      <c r="GEC61" s="974"/>
      <c r="GED61" s="974"/>
      <c r="GEE61" s="974"/>
      <c r="GEF61" s="974"/>
      <c r="GEG61" s="974"/>
      <c r="GEH61" s="974"/>
      <c r="GEI61" s="974"/>
      <c r="GEJ61" s="974"/>
      <c r="GEK61" s="974"/>
      <c r="GEL61" s="974"/>
      <c r="GEM61" s="974"/>
      <c r="GEN61" s="974"/>
      <c r="GEO61" s="974"/>
      <c r="GEP61" s="974"/>
      <c r="GEQ61" s="974"/>
      <c r="GER61" s="974"/>
      <c r="GES61" s="974"/>
      <c r="GET61" s="974"/>
      <c r="GEU61" s="974"/>
      <c r="GEV61" s="974"/>
      <c r="GEW61" s="974"/>
      <c r="GEX61" s="974"/>
      <c r="GEY61" s="974"/>
      <c r="GEZ61" s="974"/>
      <c r="GFA61" s="974"/>
      <c r="GFB61" s="974"/>
      <c r="GFC61" s="974"/>
      <c r="GFD61" s="974"/>
      <c r="GFE61" s="974"/>
      <c r="GFF61" s="974"/>
      <c r="GFG61" s="974"/>
      <c r="GFH61" s="974"/>
      <c r="GFI61" s="974"/>
      <c r="GFJ61" s="974"/>
      <c r="GFK61" s="974"/>
      <c r="GFL61" s="974"/>
      <c r="GFM61" s="974"/>
      <c r="GFN61" s="974"/>
      <c r="GFO61" s="974"/>
      <c r="GFP61" s="974"/>
      <c r="GFQ61" s="974"/>
      <c r="GFR61" s="974"/>
      <c r="GFS61" s="974"/>
      <c r="GFT61" s="974"/>
      <c r="GFU61" s="974"/>
      <c r="GFV61" s="974"/>
      <c r="GFW61" s="974"/>
      <c r="GFX61" s="974"/>
      <c r="GFY61" s="974"/>
      <c r="GFZ61" s="974"/>
      <c r="GGA61" s="974"/>
      <c r="GGB61" s="974"/>
      <c r="GGC61" s="974"/>
      <c r="GGD61" s="974"/>
      <c r="GGE61" s="974"/>
      <c r="GGF61" s="974"/>
      <c r="GGG61" s="974"/>
      <c r="GGH61" s="974"/>
      <c r="GGI61" s="974"/>
      <c r="GGJ61" s="974"/>
      <c r="GGK61" s="974"/>
      <c r="GGL61" s="974"/>
      <c r="GGM61" s="974"/>
      <c r="GGN61" s="974"/>
      <c r="GGO61" s="974"/>
      <c r="GGP61" s="974"/>
      <c r="GGQ61" s="974"/>
      <c r="GGR61" s="974"/>
      <c r="GGS61" s="974"/>
      <c r="GGT61" s="974"/>
      <c r="GGU61" s="974"/>
      <c r="GGV61" s="974"/>
      <c r="GGW61" s="974"/>
      <c r="GGX61" s="974"/>
      <c r="GGY61" s="974"/>
      <c r="GGZ61" s="974"/>
      <c r="GHA61" s="974"/>
      <c r="GHB61" s="974"/>
      <c r="GHC61" s="974"/>
      <c r="GHD61" s="974"/>
      <c r="GHE61" s="974"/>
      <c r="GHF61" s="974"/>
      <c r="GHG61" s="974"/>
      <c r="GHH61" s="974"/>
      <c r="GHI61" s="974"/>
      <c r="GHJ61" s="974"/>
      <c r="GHK61" s="974"/>
      <c r="GHL61" s="974"/>
      <c r="GHM61" s="974"/>
      <c r="GHN61" s="974"/>
      <c r="GHO61" s="974"/>
      <c r="GHP61" s="974"/>
      <c r="GHQ61" s="974"/>
      <c r="GHR61" s="974"/>
      <c r="GHS61" s="974"/>
      <c r="GHT61" s="974"/>
      <c r="GHU61" s="974"/>
      <c r="GHV61" s="974"/>
      <c r="GHW61" s="974"/>
      <c r="GHX61" s="974"/>
      <c r="GHY61" s="974"/>
      <c r="GHZ61" s="974"/>
      <c r="GIA61" s="974"/>
      <c r="GIB61" s="974"/>
      <c r="GIC61" s="974"/>
      <c r="GID61" s="974"/>
      <c r="GIE61" s="974"/>
      <c r="GIF61" s="974"/>
      <c r="GIG61" s="974"/>
      <c r="GIH61" s="974"/>
      <c r="GII61" s="974"/>
      <c r="GIJ61" s="974"/>
      <c r="GIK61" s="974"/>
      <c r="GIL61" s="974"/>
      <c r="GIM61" s="974"/>
      <c r="GIN61" s="974"/>
      <c r="GIO61" s="974"/>
      <c r="GIP61" s="974"/>
      <c r="GIQ61" s="974"/>
      <c r="GIR61" s="974"/>
      <c r="GIS61" s="974"/>
      <c r="GIT61" s="974"/>
      <c r="GIU61" s="974"/>
      <c r="GIV61" s="974"/>
      <c r="GIW61" s="974"/>
      <c r="GIX61" s="974"/>
      <c r="GIY61" s="974"/>
      <c r="GIZ61" s="974"/>
      <c r="GJA61" s="974"/>
      <c r="GJB61" s="974"/>
      <c r="GJC61" s="974"/>
      <c r="GJD61" s="974"/>
      <c r="GJE61" s="974"/>
      <c r="GJF61" s="974"/>
      <c r="GJG61" s="974"/>
      <c r="GJH61" s="974"/>
      <c r="GJI61" s="974"/>
      <c r="GJJ61" s="974"/>
      <c r="GJK61" s="974"/>
      <c r="GJL61" s="974"/>
      <c r="GJM61" s="974"/>
      <c r="GJN61" s="974"/>
      <c r="GJO61" s="974"/>
      <c r="GJP61" s="974"/>
      <c r="GJQ61" s="974"/>
      <c r="GJR61" s="974"/>
      <c r="GJS61" s="974"/>
      <c r="GJT61" s="974"/>
      <c r="GJU61" s="974"/>
      <c r="GJV61" s="974"/>
      <c r="GJW61" s="974"/>
      <c r="GJX61" s="974"/>
      <c r="GJY61" s="974"/>
      <c r="GJZ61" s="974"/>
      <c r="GKA61" s="974"/>
      <c r="GKB61" s="974"/>
      <c r="GKC61" s="974"/>
      <c r="GKD61" s="974"/>
      <c r="GKE61" s="974"/>
      <c r="GKF61" s="974"/>
      <c r="GKG61" s="974"/>
      <c r="GKH61" s="974"/>
      <c r="GKI61" s="974"/>
      <c r="GKJ61" s="974"/>
      <c r="GKK61" s="974"/>
      <c r="GKL61" s="974"/>
      <c r="GKM61" s="974"/>
      <c r="GKN61" s="974"/>
      <c r="GKO61" s="974"/>
      <c r="GKP61" s="974"/>
      <c r="GKQ61" s="974"/>
      <c r="GKR61" s="974"/>
      <c r="GKS61" s="974"/>
      <c r="GKT61" s="974"/>
      <c r="GKU61" s="974"/>
      <c r="GKV61" s="974"/>
      <c r="GKW61" s="974"/>
      <c r="GKX61" s="974"/>
      <c r="GKY61" s="974"/>
      <c r="GKZ61" s="974"/>
      <c r="GLA61" s="974"/>
      <c r="GLB61" s="974"/>
      <c r="GLC61" s="974"/>
      <c r="GLD61" s="974"/>
      <c r="GLE61" s="974"/>
      <c r="GLF61" s="974"/>
      <c r="GLG61" s="974"/>
      <c r="GLH61" s="974"/>
      <c r="GLI61" s="974"/>
      <c r="GLJ61" s="974"/>
      <c r="GLK61" s="974"/>
      <c r="GLL61" s="974"/>
      <c r="GLM61" s="974"/>
      <c r="GLN61" s="974"/>
      <c r="GLO61" s="974"/>
      <c r="GLP61" s="974"/>
      <c r="GLQ61" s="974"/>
      <c r="GLR61" s="974"/>
      <c r="GLS61" s="974"/>
      <c r="GLT61" s="974"/>
      <c r="GLU61" s="974"/>
      <c r="GLV61" s="974"/>
      <c r="GLW61" s="974"/>
      <c r="GLX61" s="974"/>
      <c r="GLY61" s="974"/>
      <c r="GLZ61" s="974"/>
      <c r="GMA61" s="974"/>
      <c r="GMB61" s="974"/>
      <c r="GMC61" s="974"/>
      <c r="GMD61" s="974"/>
      <c r="GME61" s="974"/>
      <c r="GMF61" s="974"/>
      <c r="GMG61" s="974"/>
      <c r="GMH61" s="974"/>
      <c r="GMI61" s="974"/>
      <c r="GMJ61" s="974"/>
      <c r="GMK61" s="974"/>
      <c r="GML61" s="974"/>
      <c r="GMM61" s="974"/>
      <c r="GMN61" s="974"/>
      <c r="GMO61" s="974"/>
      <c r="GMP61" s="974"/>
      <c r="GMQ61" s="974"/>
      <c r="GMR61" s="974"/>
      <c r="GMS61" s="974"/>
      <c r="GMT61" s="974"/>
      <c r="GMU61" s="974"/>
      <c r="GMV61" s="974"/>
      <c r="GMW61" s="974"/>
      <c r="GMX61" s="974"/>
      <c r="GMY61" s="974"/>
      <c r="GMZ61" s="974"/>
      <c r="GNA61" s="974"/>
      <c r="GNB61" s="974"/>
      <c r="GNC61" s="974"/>
      <c r="GND61" s="974"/>
      <c r="GNE61" s="974"/>
      <c r="GNF61" s="974"/>
      <c r="GNG61" s="974"/>
      <c r="GNH61" s="974"/>
      <c r="GNI61" s="974"/>
      <c r="GNJ61" s="974"/>
      <c r="GNK61" s="974"/>
      <c r="GNL61" s="974"/>
      <c r="GNM61" s="974"/>
      <c r="GNN61" s="974"/>
      <c r="GNO61" s="974"/>
      <c r="GNP61" s="974"/>
      <c r="GNQ61" s="974"/>
      <c r="GNR61" s="974"/>
      <c r="GNS61" s="974"/>
      <c r="GNT61" s="974"/>
      <c r="GNU61" s="974"/>
      <c r="GNV61" s="974"/>
      <c r="GNW61" s="974"/>
      <c r="GNX61" s="974"/>
      <c r="GNY61" s="974"/>
      <c r="GNZ61" s="974"/>
      <c r="GOA61" s="974"/>
      <c r="GOB61" s="974"/>
      <c r="GOC61" s="974"/>
      <c r="GOD61" s="974"/>
      <c r="GOE61" s="974"/>
      <c r="GOF61" s="974"/>
      <c r="GOG61" s="974"/>
      <c r="GOH61" s="974"/>
      <c r="GOI61" s="974"/>
      <c r="GOJ61" s="974"/>
      <c r="GOK61" s="974"/>
      <c r="GOL61" s="974"/>
      <c r="GOM61" s="974"/>
      <c r="GON61" s="974"/>
      <c r="GOO61" s="974"/>
      <c r="GOP61" s="974"/>
      <c r="GOQ61" s="974"/>
      <c r="GOR61" s="974"/>
      <c r="GOS61" s="974"/>
      <c r="GOT61" s="974"/>
      <c r="GOU61" s="974"/>
      <c r="GOV61" s="974"/>
      <c r="GOW61" s="974"/>
      <c r="GOX61" s="974"/>
      <c r="GOY61" s="974"/>
      <c r="GOZ61" s="974"/>
      <c r="GPA61" s="974"/>
      <c r="GPB61" s="974"/>
      <c r="GPC61" s="974"/>
      <c r="GPD61" s="974"/>
      <c r="GPE61" s="974"/>
      <c r="GPF61" s="974"/>
      <c r="GPG61" s="974"/>
      <c r="GPH61" s="974"/>
      <c r="GPI61" s="974"/>
      <c r="GPJ61" s="974"/>
      <c r="GPK61" s="974"/>
      <c r="GPL61" s="974"/>
      <c r="GPM61" s="974"/>
      <c r="GPN61" s="974"/>
      <c r="GPO61" s="974"/>
      <c r="GPP61" s="974"/>
      <c r="GPQ61" s="974"/>
      <c r="GPR61" s="974"/>
      <c r="GPS61" s="974"/>
      <c r="GPT61" s="974"/>
      <c r="GPU61" s="974"/>
      <c r="GPV61" s="974"/>
      <c r="GPW61" s="974"/>
      <c r="GPX61" s="974"/>
      <c r="GPY61" s="974"/>
      <c r="GPZ61" s="974"/>
      <c r="GQA61" s="974"/>
      <c r="GQB61" s="974"/>
      <c r="GQC61" s="974"/>
      <c r="GQD61" s="974"/>
      <c r="GQE61" s="974"/>
      <c r="GQF61" s="974"/>
      <c r="GQG61" s="974"/>
      <c r="GQH61" s="974"/>
      <c r="GQI61" s="974"/>
      <c r="GQJ61" s="974"/>
      <c r="GQK61" s="974"/>
      <c r="GQL61" s="974"/>
      <c r="GQM61" s="974"/>
      <c r="GQN61" s="974"/>
      <c r="GQO61" s="974"/>
      <c r="GQP61" s="974"/>
      <c r="GQQ61" s="974"/>
      <c r="GQR61" s="974"/>
      <c r="GQS61" s="974"/>
      <c r="GQT61" s="974"/>
      <c r="GQU61" s="974"/>
      <c r="GQV61" s="974"/>
      <c r="GQW61" s="974"/>
      <c r="GQX61" s="974"/>
      <c r="GQY61" s="974"/>
      <c r="GQZ61" s="974"/>
      <c r="GRA61" s="974"/>
      <c r="GRB61" s="974"/>
      <c r="GRC61" s="974"/>
      <c r="GRD61" s="974"/>
      <c r="GRE61" s="974"/>
      <c r="GRF61" s="974"/>
      <c r="GRG61" s="974"/>
      <c r="GRH61" s="974"/>
      <c r="GRI61" s="974"/>
      <c r="GRJ61" s="974"/>
      <c r="GRK61" s="974"/>
      <c r="GRL61" s="974"/>
      <c r="GRM61" s="974"/>
      <c r="GRN61" s="974"/>
      <c r="GRO61" s="974"/>
      <c r="GRP61" s="974"/>
      <c r="GRQ61" s="974"/>
      <c r="GRR61" s="974"/>
      <c r="GRS61" s="974"/>
      <c r="GRT61" s="974"/>
      <c r="GRU61" s="974"/>
      <c r="GRV61" s="974"/>
      <c r="GRW61" s="974"/>
      <c r="GRX61" s="974"/>
      <c r="GRY61" s="974"/>
      <c r="GRZ61" s="974"/>
      <c r="GSA61" s="974"/>
      <c r="GSB61" s="974"/>
      <c r="GSC61" s="974"/>
      <c r="GSD61" s="974"/>
      <c r="GSE61" s="974"/>
      <c r="GSF61" s="974"/>
      <c r="GSG61" s="974"/>
      <c r="GSH61" s="974"/>
      <c r="GSI61" s="974"/>
      <c r="GSJ61" s="974"/>
      <c r="GSK61" s="974"/>
      <c r="GSL61" s="974"/>
      <c r="GSM61" s="974"/>
      <c r="GSN61" s="974"/>
      <c r="GSO61" s="974"/>
      <c r="GSP61" s="974"/>
      <c r="GSQ61" s="974"/>
      <c r="GSR61" s="974"/>
      <c r="GSS61" s="974"/>
      <c r="GST61" s="974"/>
      <c r="GSU61" s="974"/>
      <c r="GSV61" s="974"/>
      <c r="GSW61" s="974"/>
      <c r="GSX61" s="974"/>
      <c r="GSY61" s="974"/>
      <c r="GSZ61" s="974"/>
      <c r="GTA61" s="974"/>
      <c r="GTB61" s="974"/>
      <c r="GTC61" s="974"/>
      <c r="GTD61" s="974"/>
      <c r="GTE61" s="974"/>
      <c r="GTF61" s="974"/>
      <c r="GTG61" s="974"/>
      <c r="GTH61" s="974"/>
      <c r="GTI61" s="974"/>
      <c r="GTJ61" s="974"/>
      <c r="GTK61" s="974"/>
      <c r="GTL61" s="974"/>
      <c r="GTM61" s="974"/>
      <c r="GTN61" s="974"/>
      <c r="GTO61" s="974"/>
      <c r="GTP61" s="974"/>
      <c r="GTQ61" s="974"/>
      <c r="GTR61" s="974"/>
      <c r="GTS61" s="974"/>
      <c r="GTT61" s="974"/>
      <c r="GTU61" s="974"/>
      <c r="GTV61" s="974"/>
      <c r="GTW61" s="974"/>
      <c r="GTX61" s="974"/>
      <c r="GTY61" s="974"/>
      <c r="GTZ61" s="974"/>
      <c r="GUA61" s="974"/>
      <c r="GUB61" s="974"/>
      <c r="GUC61" s="974"/>
      <c r="GUD61" s="974"/>
      <c r="GUE61" s="974"/>
      <c r="GUF61" s="974"/>
      <c r="GUG61" s="974"/>
      <c r="GUH61" s="974"/>
      <c r="GUI61" s="974"/>
      <c r="GUJ61" s="974"/>
      <c r="GUK61" s="974"/>
      <c r="GUL61" s="974"/>
      <c r="GUM61" s="974"/>
      <c r="GUN61" s="974"/>
      <c r="GUO61" s="974"/>
      <c r="GUP61" s="974"/>
      <c r="GUQ61" s="974"/>
      <c r="GUR61" s="974"/>
      <c r="GUS61" s="974"/>
      <c r="GUT61" s="974"/>
      <c r="GUU61" s="974"/>
      <c r="GUV61" s="974"/>
      <c r="GUW61" s="974"/>
      <c r="GUX61" s="974"/>
      <c r="GUY61" s="974"/>
      <c r="GUZ61" s="974"/>
      <c r="GVA61" s="974"/>
      <c r="GVB61" s="974"/>
      <c r="GVC61" s="974"/>
      <c r="GVD61" s="974"/>
      <c r="GVE61" s="974"/>
      <c r="GVF61" s="974"/>
      <c r="GVG61" s="974"/>
      <c r="GVH61" s="974"/>
      <c r="GVI61" s="974"/>
      <c r="GVJ61" s="974"/>
      <c r="GVK61" s="974"/>
      <c r="GVL61" s="974"/>
      <c r="GVM61" s="974"/>
      <c r="GVN61" s="974"/>
      <c r="GVO61" s="974"/>
      <c r="GVP61" s="974"/>
      <c r="GVQ61" s="974"/>
      <c r="GVR61" s="974"/>
      <c r="GVS61" s="974"/>
      <c r="GVT61" s="974"/>
      <c r="GVU61" s="974"/>
      <c r="GVV61" s="974"/>
      <c r="GVW61" s="974"/>
      <c r="GVX61" s="974"/>
      <c r="GVY61" s="974"/>
      <c r="GVZ61" s="974"/>
      <c r="GWA61" s="974"/>
      <c r="GWB61" s="974"/>
      <c r="GWC61" s="974"/>
      <c r="GWD61" s="974"/>
      <c r="GWE61" s="974"/>
      <c r="GWF61" s="974"/>
      <c r="GWG61" s="974"/>
      <c r="GWH61" s="974"/>
      <c r="GWI61" s="974"/>
      <c r="GWJ61" s="974"/>
      <c r="GWK61" s="974"/>
      <c r="GWL61" s="974"/>
      <c r="GWM61" s="974"/>
      <c r="GWN61" s="974"/>
      <c r="GWO61" s="974"/>
      <c r="GWP61" s="974"/>
      <c r="GWQ61" s="974"/>
      <c r="GWR61" s="974"/>
      <c r="GWS61" s="974"/>
      <c r="GWT61" s="974"/>
      <c r="GWU61" s="974"/>
      <c r="GWV61" s="974"/>
      <c r="GWW61" s="974"/>
      <c r="GWX61" s="974"/>
      <c r="GWY61" s="974"/>
      <c r="GWZ61" s="974"/>
      <c r="GXA61" s="974"/>
      <c r="GXB61" s="974"/>
      <c r="GXC61" s="974"/>
      <c r="GXD61" s="974"/>
      <c r="GXE61" s="974"/>
      <c r="GXF61" s="974"/>
      <c r="GXG61" s="974"/>
      <c r="GXH61" s="974"/>
      <c r="GXI61" s="974"/>
      <c r="GXJ61" s="974"/>
      <c r="GXK61" s="974"/>
      <c r="GXL61" s="974"/>
      <c r="GXM61" s="974"/>
      <c r="GXN61" s="974"/>
      <c r="GXO61" s="974"/>
      <c r="GXP61" s="974"/>
      <c r="GXQ61" s="974"/>
      <c r="GXR61" s="974"/>
      <c r="GXS61" s="974"/>
      <c r="GXT61" s="974"/>
      <c r="GXU61" s="974"/>
      <c r="GXV61" s="974"/>
      <c r="GXW61" s="974"/>
      <c r="GXX61" s="974"/>
      <c r="GXY61" s="974"/>
      <c r="GXZ61" s="974"/>
      <c r="GYA61" s="974"/>
      <c r="GYB61" s="974"/>
      <c r="GYC61" s="974"/>
      <c r="GYD61" s="974"/>
      <c r="GYE61" s="974"/>
      <c r="GYF61" s="974"/>
      <c r="GYG61" s="974"/>
      <c r="GYH61" s="974"/>
      <c r="GYI61" s="974"/>
      <c r="GYJ61" s="974"/>
      <c r="GYK61" s="974"/>
      <c r="GYL61" s="974"/>
      <c r="GYM61" s="974"/>
      <c r="GYN61" s="974"/>
      <c r="GYO61" s="974"/>
      <c r="GYP61" s="974"/>
      <c r="GYQ61" s="974"/>
      <c r="GYR61" s="974"/>
      <c r="GYS61" s="974"/>
      <c r="GYT61" s="974"/>
      <c r="GYU61" s="974"/>
      <c r="GYV61" s="974"/>
      <c r="GYW61" s="974"/>
      <c r="GYX61" s="974"/>
      <c r="GYY61" s="974"/>
      <c r="GYZ61" s="974"/>
      <c r="GZA61" s="974"/>
      <c r="GZB61" s="974"/>
      <c r="GZC61" s="974"/>
      <c r="GZD61" s="974"/>
      <c r="GZE61" s="974"/>
      <c r="GZF61" s="974"/>
      <c r="GZG61" s="974"/>
      <c r="GZH61" s="974"/>
      <c r="GZI61" s="974"/>
      <c r="GZJ61" s="974"/>
      <c r="GZK61" s="974"/>
      <c r="GZL61" s="974"/>
      <c r="GZM61" s="974"/>
      <c r="GZN61" s="974"/>
      <c r="GZO61" s="974"/>
      <c r="GZP61" s="974"/>
      <c r="GZQ61" s="974"/>
      <c r="GZR61" s="974"/>
      <c r="GZS61" s="974"/>
      <c r="GZT61" s="974"/>
      <c r="GZU61" s="974"/>
      <c r="GZV61" s="974"/>
      <c r="GZW61" s="974"/>
      <c r="GZX61" s="974"/>
      <c r="GZY61" s="974"/>
      <c r="GZZ61" s="974"/>
      <c r="HAA61" s="974"/>
      <c r="HAB61" s="974"/>
      <c r="HAC61" s="974"/>
      <c r="HAD61" s="974"/>
      <c r="HAE61" s="974"/>
      <c r="HAF61" s="974"/>
      <c r="HAG61" s="974"/>
      <c r="HAH61" s="974"/>
      <c r="HAI61" s="974"/>
      <c r="HAJ61" s="974"/>
      <c r="HAK61" s="974"/>
      <c r="HAL61" s="974"/>
      <c r="HAM61" s="974"/>
      <c r="HAN61" s="974"/>
      <c r="HAO61" s="974"/>
      <c r="HAP61" s="974"/>
      <c r="HAQ61" s="974"/>
      <c r="HAR61" s="974"/>
      <c r="HAS61" s="974"/>
      <c r="HAT61" s="974"/>
      <c r="HAU61" s="974"/>
      <c r="HAV61" s="974"/>
      <c r="HAW61" s="974"/>
      <c r="HAX61" s="974"/>
      <c r="HAY61" s="974"/>
      <c r="HAZ61" s="974"/>
      <c r="HBA61" s="974"/>
      <c r="HBB61" s="974"/>
      <c r="HBC61" s="974"/>
      <c r="HBD61" s="974"/>
      <c r="HBE61" s="974"/>
      <c r="HBF61" s="974"/>
      <c r="HBG61" s="974"/>
      <c r="HBH61" s="974"/>
      <c r="HBI61" s="974"/>
      <c r="HBJ61" s="974"/>
      <c r="HBK61" s="974"/>
      <c r="HBL61" s="974"/>
      <c r="HBM61" s="974"/>
      <c r="HBN61" s="974"/>
      <c r="HBO61" s="974"/>
      <c r="HBP61" s="974"/>
      <c r="HBQ61" s="974"/>
      <c r="HBR61" s="974"/>
      <c r="HBS61" s="974"/>
      <c r="HBT61" s="974"/>
      <c r="HBU61" s="974"/>
      <c r="HBV61" s="974"/>
      <c r="HBW61" s="974"/>
      <c r="HBX61" s="974"/>
      <c r="HBY61" s="974"/>
      <c r="HBZ61" s="974"/>
      <c r="HCA61" s="974"/>
      <c r="HCB61" s="974"/>
      <c r="HCC61" s="974"/>
      <c r="HCD61" s="974"/>
      <c r="HCE61" s="974"/>
      <c r="HCF61" s="974"/>
      <c r="HCG61" s="974"/>
      <c r="HCH61" s="974"/>
      <c r="HCI61" s="974"/>
      <c r="HCJ61" s="974"/>
      <c r="HCK61" s="974"/>
      <c r="HCL61" s="974"/>
      <c r="HCM61" s="974"/>
      <c r="HCN61" s="974"/>
      <c r="HCO61" s="974"/>
      <c r="HCP61" s="974"/>
      <c r="HCQ61" s="974"/>
      <c r="HCR61" s="974"/>
      <c r="HCS61" s="974"/>
      <c r="HCT61" s="974"/>
      <c r="HCU61" s="974"/>
      <c r="HCV61" s="974"/>
      <c r="HCW61" s="974"/>
      <c r="HCX61" s="974"/>
      <c r="HCY61" s="974"/>
      <c r="HCZ61" s="974"/>
      <c r="HDA61" s="974"/>
      <c r="HDB61" s="974"/>
      <c r="HDC61" s="974"/>
      <c r="HDD61" s="974"/>
      <c r="HDE61" s="974"/>
      <c r="HDF61" s="974"/>
      <c r="HDG61" s="974"/>
      <c r="HDH61" s="974"/>
      <c r="HDI61" s="974"/>
      <c r="HDJ61" s="974"/>
      <c r="HDK61" s="974"/>
      <c r="HDL61" s="974"/>
      <c r="HDM61" s="974"/>
      <c r="HDN61" s="974"/>
      <c r="HDO61" s="974"/>
      <c r="HDP61" s="974"/>
      <c r="HDQ61" s="974"/>
      <c r="HDR61" s="974"/>
      <c r="HDS61" s="974"/>
      <c r="HDT61" s="974"/>
      <c r="HDU61" s="974"/>
      <c r="HDV61" s="974"/>
      <c r="HDW61" s="974"/>
      <c r="HDX61" s="974"/>
      <c r="HDY61" s="974"/>
      <c r="HDZ61" s="974"/>
      <c r="HEA61" s="974"/>
      <c r="HEB61" s="974"/>
      <c r="HEC61" s="974"/>
      <c r="HED61" s="974"/>
      <c r="HEE61" s="974"/>
      <c r="HEF61" s="974"/>
      <c r="HEG61" s="974"/>
      <c r="HEH61" s="974"/>
      <c r="HEI61" s="974"/>
      <c r="HEJ61" s="974"/>
      <c r="HEK61" s="974"/>
      <c r="HEL61" s="974"/>
      <c r="HEM61" s="974"/>
      <c r="HEN61" s="974"/>
      <c r="HEO61" s="974"/>
      <c r="HEP61" s="974"/>
      <c r="HEQ61" s="974"/>
      <c r="HER61" s="974"/>
      <c r="HES61" s="974"/>
      <c r="HET61" s="974"/>
      <c r="HEU61" s="974"/>
      <c r="HEV61" s="974"/>
      <c r="HEW61" s="974"/>
      <c r="HEX61" s="974"/>
      <c r="HEY61" s="974"/>
      <c r="HEZ61" s="974"/>
      <c r="HFA61" s="974"/>
      <c r="HFB61" s="974"/>
      <c r="HFC61" s="974"/>
      <c r="HFD61" s="974"/>
      <c r="HFE61" s="974"/>
      <c r="HFF61" s="974"/>
      <c r="HFG61" s="974"/>
      <c r="HFH61" s="974"/>
      <c r="HFI61" s="974"/>
      <c r="HFJ61" s="974"/>
      <c r="HFK61" s="974"/>
      <c r="HFL61" s="974"/>
      <c r="HFM61" s="974"/>
      <c r="HFN61" s="974"/>
      <c r="HFO61" s="974"/>
      <c r="HFP61" s="974"/>
      <c r="HFQ61" s="974"/>
      <c r="HFR61" s="974"/>
      <c r="HFS61" s="974"/>
      <c r="HFT61" s="974"/>
      <c r="HFU61" s="974"/>
      <c r="HFV61" s="974"/>
      <c r="HFW61" s="974"/>
      <c r="HFX61" s="974"/>
      <c r="HFY61" s="974"/>
      <c r="HFZ61" s="974"/>
      <c r="HGA61" s="974"/>
      <c r="HGB61" s="974"/>
      <c r="HGC61" s="974"/>
      <c r="HGD61" s="974"/>
      <c r="HGE61" s="974"/>
      <c r="HGF61" s="974"/>
      <c r="HGG61" s="974"/>
      <c r="HGH61" s="974"/>
      <c r="HGI61" s="974"/>
      <c r="HGJ61" s="974"/>
      <c r="HGK61" s="974"/>
      <c r="HGL61" s="974"/>
      <c r="HGM61" s="974"/>
      <c r="HGN61" s="974"/>
      <c r="HGO61" s="974"/>
      <c r="HGP61" s="974"/>
      <c r="HGQ61" s="974"/>
      <c r="HGR61" s="974"/>
      <c r="HGS61" s="974"/>
      <c r="HGT61" s="974"/>
      <c r="HGU61" s="974"/>
      <c r="HGV61" s="974"/>
      <c r="HGW61" s="974"/>
      <c r="HGX61" s="974"/>
      <c r="HGY61" s="974"/>
      <c r="HGZ61" s="974"/>
      <c r="HHA61" s="974"/>
      <c r="HHB61" s="974"/>
      <c r="HHC61" s="974"/>
      <c r="HHD61" s="974"/>
      <c r="HHE61" s="974"/>
      <c r="HHF61" s="974"/>
      <c r="HHG61" s="974"/>
      <c r="HHH61" s="974"/>
      <c r="HHI61" s="974"/>
      <c r="HHJ61" s="974"/>
      <c r="HHK61" s="974"/>
      <c r="HHL61" s="974"/>
      <c r="HHM61" s="974"/>
      <c r="HHN61" s="974"/>
      <c r="HHO61" s="974"/>
      <c r="HHP61" s="974"/>
      <c r="HHQ61" s="974"/>
      <c r="HHR61" s="974"/>
      <c r="HHS61" s="974"/>
      <c r="HHT61" s="974"/>
      <c r="HHU61" s="974"/>
      <c r="HHV61" s="974"/>
      <c r="HHW61" s="974"/>
      <c r="HHX61" s="974"/>
      <c r="HHY61" s="974"/>
      <c r="HHZ61" s="974"/>
      <c r="HIA61" s="974"/>
      <c r="HIB61" s="974"/>
      <c r="HIC61" s="974"/>
      <c r="HID61" s="974"/>
      <c r="HIE61" s="974"/>
      <c r="HIF61" s="974"/>
      <c r="HIG61" s="974"/>
      <c r="HIH61" s="974"/>
      <c r="HII61" s="974"/>
      <c r="HIJ61" s="974"/>
      <c r="HIK61" s="974"/>
      <c r="HIL61" s="974"/>
      <c r="HIM61" s="974"/>
      <c r="HIN61" s="974"/>
      <c r="HIO61" s="974"/>
      <c r="HIP61" s="974"/>
      <c r="HIQ61" s="974"/>
      <c r="HIR61" s="974"/>
      <c r="HIS61" s="974"/>
      <c r="HIT61" s="974"/>
      <c r="HIU61" s="974"/>
      <c r="HIV61" s="974"/>
      <c r="HIW61" s="974"/>
      <c r="HIX61" s="974"/>
      <c r="HIY61" s="974"/>
      <c r="HIZ61" s="974"/>
      <c r="HJA61" s="974"/>
      <c r="HJB61" s="974"/>
      <c r="HJC61" s="974"/>
      <c r="HJD61" s="974"/>
      <c r="HJE61" s="974"/>
      <c r="HJF61" s="974"/>
      <c r="HJG61" s="974"/>
      <c r="HJH61" s="974"/>
      <c r="HJI61" s="974"/>
      <c r="HJJ61" s="974"/>
      <c r="HJK61" s="974"/>
      <c r="HJL61" s="974"/>
      <c r="HJM61" s="974"/>
      <c r="HJN61" s="974"/>
      <c r="HJO61" s="974"/>
      <c r="HJP61" s="974"/>
      <c r="HJQ61" s="974"/>
      <c r="HJR61" s="974"/>
      <c r="HJS61" s="974"/>
      <c r="HJT61" s="974"/>
      <c r="HJU61" s="974"/>
      <c r="HJV61" s="974"/>
      <c r="HJW61" s="974"/>
      <c r="HJX61" s="974"/>
      <c r="HJY61" s="974"/>
      <c r="HJZ61" s="974"/>
      <c r="HKA61" s="974"/>
      <c r="HKB61" s="974"/>
      <c r="HKC61" s="974"/>
      <c r="HKD61" s="974"/>
      <c r="HKE61" s="974"/>
      <c r="HKF61" s="974"/>
      <c r="HKG61" s="974"/>
      <c r="HKH61" s="974"/>
      <c r="HKI61" s="974"/>
      <c r="HKJ61" s="974"/>
      <c r="HKK61" s="974"/>
      <c r="HKL61" s="974"/>
      <c r="HKM61" s="974"/>
      <c r="HKN61" s="974"/>
      <c r="HKO61" s="974"/>
      <c r="HKP61" s="974"/>
      <c r="HKQ61" s="974"/>
      <c r="HKR61" s="974"/>
      <c r="HKS61" s="974"/>
      <c r="HKT61" s="974"/>
      <c r="HKU61" s="974"/>
      <c r="HKV61" s="974"/>
      <c r="HKW61" s="974"/>
      <c r="HKX61" s="974"/>
      <c r="HKY61" s="974"/>
      <c r="HKZ61" s="974"/>
      <c r="HLA61" s="974"/>
      <c r="HLB61" s="974"/>
      <c r="HLC61" s="974"/>
      <c r="HLD61" s="974"/>
      <c r="HLE61" s="974"/>
      <c r="HLF61" s="974"/>
      <c r="HLG61" s="974"/>
      <c r="HLH61" s="974"/>
      <c r="HLI61" s="974"/>
      <c r="HLJ61" s="974"/>
      <c r="HLK61" s="974"/>
      <c r="HLL61" s="974"/>
      <c r="HLM61" s="974"/>
      <c r="HLN61" s="974"/>
      <c r="HLO61" s="974"/>
      <c r="HLP61" s="974"/>
      <c r="HLQ61" s="974"/>
      <c r="HLR61" s="974"/>
      <c r="HLS61" s="974"/>
      <c r="HLT61" s="974"/>
      <c r="HLU61" s="974"/>
      <c r="HLV61" s="974"/>
      <c r="HLW61" s="974"/>
      <c r="HLX61" s="974"/>
      <c r="HLY61" s="974"/>
      <c r="HLZ61" s="974"/>
      <c r="HMA61" s="974"/>
      <c r="HMB61" s="974"/>
      <c r="HMC61" s="974"/>
      <c r="HMD61" s="974"/>
      <c r="HME61" s="974"/>
      <c r="HMF61" s="974"/>
      <c r="HMG61" s="974"/>
      <c r="HMH61" s="974"/>
      <c r="HMI61" s="974"/>
      <c r="HMJ61" s="974"/>
      <c r="HMK61" s="974"/>
      <c r="HML61" s="974"/>
      <c r="HMM61" s="974"/>
      <c r="HMN61" s="974"/>
      <c r="HMO61" s="974"/>
      <c r="HMP61" s="974"/>
      <c r="HMQ61" s="974"/>
      <c r="HMR61" s="974"/>
      <c r="HMS61" s="974"/>
      <c r="HMT61" s="974"/>
      <c r="HMU61" s="974"/>
      <c r="HMV61" s="974"/>
      <c r="HMW61" s="974"/>
      <c r="HMX61" s="974"/>
      <c r="HMY61" s="974"/>
      <c r="HMZ61" s="974"/>
      <c r="HNA61" s="974"/>
      <c r="HNB61" s="974"/>
      <c r="HNC61" s="974"/>
      <c r="HND61" s="974"/>
      <c r="HNE61" s="974"/>
      <c r="HNF61" s="974"/>
      <c r="HNG61" s="974"/>
      <c r="HNH61" s="974"/>
      <c r="HNI61" s="974"/>
      <c r="HNJ61" s="974"/>
      <c r="HNK61" s="974"/>
      <c r="HNL61" s="974"/>
      <c r="HNM61" s="974"/>
      <c r="HNN61" s="974"/>
      <c r="HNO61" s="974"/>
      <c r="HNP61" s="974"/>
      <c r="HNQ61" s="974"/>
      <c r="HNR61" s="974"/>
      <c r="HNS61" s="974"/>
      <c r="HNT61" s="974"/>
      <c r="HNU61" s="974"/>
      <c r="HNV61" s="974"/>
      <c r="HNW61" s="974"/>
      <c r="HNX61" s="974"/>
      <c r="HNY61" s="974"/>
      <c r="HNZ61" s="974"/>
      <c r="HOA61" s="974"/>
      <c r="HOB61" s="974"/>
      <c r="HOC61" s="974"/>
      <c r="HOD61" s="974"/>
      <c r="HOE61" s="974"/>
      <c r="HOF61" s="974"/>
      <c r="HOG61" s="974"/>
      <c r="HOH61" s="974"/>
      <c r="HOI61" s="974"/>
      <c r="HOJ61" s="974"/>
      <c r="HOK61" s="974"/>
      <c r="HOL61" s="974"/>
      <c r="HOM61" s="974"/>
      <c r="HON61" s="974"/>
      <c r="HOO61" s="974"/>
      <c r="HOP61" s="974"/>
      <c r="HOQ61" s="974"/>
      <c r="HOR61" s="974"/>
      <c r="HOS61" s="974"/>
      <c r="HOT61" s="974"/>
      <c r="HOU61" s="974"/>
      <c r="HOV61" s="974"/>
      <c r="HOW61" s="974"/>
      <c r="HOX61" s="974"/>
      <c r="HOY61" s="974"/>
      <c r="HOZ61" s="974"/>
      <c r="HPA61" s="974"/>
      <c r="HPB61" s="974"/>
      <c r="HPC61" s="974"/>
      <c r="HPD61" s="974"/>
      <c r="HPE61" s="974"/>
      <c r="HPF61" s="974"/>
      <c r="HPG61" s="974"/>
      <c r="HPH61" s="974"/>
      <c r="HPI61" s="974"/>
      <c r="HPJ61" s="974"/>
      <c r="HPK61" s="974"/>
      <c r="HPL61" s="974"/>
      <c r="HPM61" s="974"/>
      <c r="HPN61" s="974"/>
      <c r="HPO61" s="974"/>
      <c r="HPP61" s="974"/>
      <c r="HPQ61" s="974"/>
      <c r="HPR61" s="974"/>
      <c r="HPS61" s="974"/>
      <c r="HPT61" s="974"/>
      <c r="HPU61" s="974"/>
      <c r="HPV61" s="974"/>
      <c r="HPW61" s="974"/>
      <c r="HPX61" s="974"/>
      <c r="HPY61" s="974"/>
      <c r="HPZ61" s="974"/>
      <c r="HQA61" s="974"/>
      <c r="HQB61" s="974"/>
      <c r="HQC61" s="974"/>
      <c r="HQD61" s="974"/>
      <c r="HQE61" s="974"/>
      <c r="HQF61" s="974"/>
      <c r="HQG61" s="974"/>
      <c r="HQH61" s="974"/>
      <c r="HQI61" s="974"/>
      <c r="HQJ61" s="974"/>
      <c r="HQK61" s="974"/>
      <c r="HQL61" s="974"/>
      <c r="HQM61" s="974"/>
      <c r="HQN61" s="974"/>
      <c r="HQO61" s="974"/>
      <c r="HQP61" s="974"/>
      <c r="HQQ61" s="974"/>
      <c r="HQR61" s="974"/>
      <c r="HQS61" s="974"/>
      <c r="HQT61" s="974"/>
      <c r="HQU61" s="974"/>
      <c r="HQV61" s="974"/>
      <c r="HQW61" s="974"/>
      <c r="HQX61" s="974"/>
      <c r="HQY61" s="974"/>
      <c r="HQZ61" s="974"/>
      <c r="HRA61" s="974"/>
      <c r="HRB61" s="974"/>
      <c r="HRC61" s="974"/>
      <c r="HRD61" s="974"/>
      <c r="HRE61" s="974"/>
      <c r="HRF61" s="974"/>
      <c r="HRG61" s="974"/>
      <c r="HRH61" s="974"/>
      <c r="HRI61" s="974"/>
      <c r="HRJ61" s="974"/>
      <c r="HRK61" s="974"/>
      <c r="HRL61" s="974"/>
      <c r="HRM61" s="974"/>
      <c r="HRN61" s="974"/>
      <c r="HRO61" s="974"/>
      <c r="HRP61" s="974"/>
      <c r="HRQ61" s="974"/>
      <c r="HRR61" s="974"/>
      <c r="HRS61" s="974"/>
      <c r="HRT61" s="974"/>
      <c r="HRU61" s="974"/>
      <c r="HRV61" s="974"/>
      <c r="HRW61" s="974"/>
      <c r="HRX61" s="974"/>
      <c r="HRY61" s="974"/>
      <c r="HRZ61" s="974"/>
      <c r="HSA61" s="974"/>
      <c r="HSB61" s="974"/>
      <c r="HSC61" s="974"/>
      <c r="HSD61" s="974"/>
      <c r="HSE61" s="974"/>
      <c r="HSF61" s="974"/>
      <c r="HSG61" s="974"/>
      <c r="HSH61" s="974"/>
      <c r="HSI61" s="974"/>
      <c r="HSJ61" s="974"/>
      <c r="HSK61" s="974"/>
      <c r="HSL61" s="974"/>
      <c r="HSM61" s="974"/>
      <c r="HSN61" s="974"/>
      <c r="HSO61" s="974"/>
      <c r="HSP61" s="974"/>
      <c r="HSQ61" s="974"/>
      <c r="HSR61" s="974"/>
      <c r="HSS61" s="974"/>
      <c r="HST61" s="974"/>
      <c r="HSU61" s="974"/>
      <c r="HSV61" s="974"/>
      <c r="HSW61" s="974"/>
      <c r="HSX61" s="974"/>
      <c r="HSY61" s="974"/>
      <c r="HSZ61" s="974"/>
      <c r="HTA61" s="974"/>
      <c r="HTB61" s="974"/>
      <c r="HTC61" s="974"/>
      <c r="HTD61" s="974"/>
      <c r="HTE61" s="974"/>
      <c r="HTF61" s="974"/>
      <c r="HTG61" s="974"/>
      <c r="HTH61" s="974"/>
      <c r="HTI61" s="974"/>
      <c r="HTJ61" s="974"/>
      <c r="HTK61" s="974"/>
      <c r="HTL61" s="974"/>
      <c r="HTM61" s="974"/>
      <c r="HTN61" s="974"/>
      <c r="HTO61" s="974"/>
      <c r="HTP61" s="974"/>
      <c r="HTQ61" s="974"/>
      <c r="HTR61" s="974"/>
      <c r="HTS61" s="974"/>
      <c r="HTT61" s="974"/>
      <c r="HTU61" s="974"/>
      <c r="HTV61" s="974"/>
      <c r="HTW61" s="974"/>
      <c r="HTX61" s="974"/>
      <c r="HTY61" s="974"/>
      <c r="HTZ61" s="974"/>
      <c r="HUA61" s="974"/>
      <c r="HUB61" s="974"/>
      <c r="HUC61" s="974"/>
      <c r="HUD61" s="974"/>
      <c r="HUE61" s="974"/>
      <c r="HUF61" s="974"/>
      <c r="HUG61" s="974"/>
      <c r="HUH61" s="974"/>
      <c r="HUI61" s="974"/>
      <c r="HUJ61" s="974"/>
      <c r="HUK61" s="974"/>
      <c r="HUL61" s="974"/>
      <c r="HUM61" s="974"/>
      <c r="HUN61" s="974"/>
      <c r="HUO61" s="974"/>
      <c r="HUP61" s="974"/>
      <c r="HUQ61" s="974"/>
      <c r="HUR61" s="974"/>
      <c r="HUS61" s="974"/>
      <c r="HUT61" s="974"/>
      <c r="HUU61" s="974"/>
      <c r="HUV61" s="974"/>
      <c r="HUW61" s="974"/>
      <c r="HUX61" s="974"/>
      <c r="HUY61" s="974"/>
      <c r="HUZ61" s="974"/>
      <c r="HVA61" s="974"/>
      <c r="HVB61" s="974"/>
      <c r="HVC61" s="974"/>
      <c r="HVD61" s="974"/>
      <c r="HVE61" s="974"/>
      <c r="HVF61" s="974"/>
      <c r="HVG61" s="974"/>
      <c r="HVH61" s="974"/>
      <c r="HVI61" s="974"/>
      <c r="HVJ61" s="974"/>
      <c r="HVK61" s="974"/>
      <c r="HVL61" s="974"/>
      <c r="HVM61" s="974"/>
      <c r="HVN61" s="974"/>
      <c r="HVO61" s="974"/>
      <c r="HVP61" s="974"/>
      <c r="HVQ61" s="974"/>
      <c r="HVR61" s="974"/>
      <c r="HVS61" s="974"/>
      <c r="HVT61" s="974"/>
      <c r="HVU61" s="974"/>
      <c r="HVV61" s="974"/>
      <c r="HVW61" s="974"/>
      <c r="HVX61" s="974"/>
      <c r="HVY61" s="974"/>
      <c r="HVZ61" s="974"/>
      <c r="HWA61" s="974"/>
      <c r="HWB61" s="974"/>
      <c r="HWC61" s="974"/>
      <c r="HWD61" s="974"/>
      <c r="HWE61" s="974"/>
      <c r="HWF61" s="974"/>
      <c r="HWG61" s="974"/>
      <c r="HWH61" s="974"/>
      <c r="HWI61" s="974"/>
      <c r="HWJ61" s="974"/>
      <c r="HWK61" s="974"/>
      <c r="HWL61" s="974"/>
      <c r="HWM61" s="974"/>
      <c r="HWN61" s="974"/>
      <c r="HWO61" s="974"/>
      <c r="HWP61" s="974"/>
      <c r="HWQ61" s="974"/>
      <c r="HWR61" s="974"/>
      <c r="HWS61" s="974"/>
      <c r="HWT61" s="974"/>
      <c r="HWU61" s="974"/>
      <c r="HWV61" s="974"/>
      <c r="HWW61" s="974"/>
      <c r="HWX61" s="974"/>
      <c r="HWY61" s="974"/>
      <c r="HWZ61" s="974"/>
      <c r="HXA61" s="974"/>
      <c r="HXB61" s="974"/>
      <c r="HXC61" s="974"/>
      <c r="HXD61" s="974"/>
      <c r="HXE61" s="974"/>
      <c r="HXF61" s="974"/>
      <c r="HXG61" s="974"/>
      <c r="HXH61" s="974"/>
      <c r="HXI61" s="974"/>
      <c r="HXJ61" s="974"/>
      <c r="HXK61" s="974"/>
      <c r="HXL61" s="974"/>
      <c r="HXM61" s="974"/>
      <c r="HXN61" s="974"/>
      <c r="HXO61" s="974"/>
      <c r="HXP61" s="974"/>
      <c r="HXQ61" s="974"/>
      <c r="HXR61" s="974"/>
      <c r="HXS61" s="974"/>
      <c r="HXT61" s="974"/>
      <c r="HXU61" s="974"/>
      <c r="HXV61" s="974"/>
      <c r="HXW61" s="974"/>
      <c r="HXX61" s="974"/>
      <c r="HXY61" s="974"/>
      <c r="HXZ61" s="974"/>
      <c r="HYA61" s="974"/>
      <c r="HYB61" s="974"/>
      <c r="HYC61" s="974"/>
      <c r="HYD61" s="974"/>
      <c r="HYE61" s="974"/>
      <c r="HYF61" s="974"/>
      <c r="HYG61" s="974"/>
      <c r="HYH61" s="974"/>
      <c r="HYI61" s="974"/>
      <c r="HYJ61" s="974"/>
      <c r="HYK61" s="974"/>
      <c r="HYL61" s="974"/>
      <c r="HYM61" s="974"/>
      <c r="HYN61" s="974"/>
      <c r="HYO61" s="974"/>
      <c r="HYP61" s="974"/>
      <c r="HYQ61" s="974"/>
      <c r="HYR61" s="974"/>
      <c r="HYS61" s="974"/>
      <c r="HYT61" s="974"/>
      <c r="HYU61" s="974"/>
      <c r="HYV61" s="974"/>
      <c r="HYW61" s="974"/>
      <c r="HYX61" s="974"/>
      <c r="HYY61" s="974"/>
      <c r="HYZ61" s="974"/>
      <c r="HZA61" s="974"/>
      <c r="HZB61" s="974"/>
      <c r="HZC61" s="974"/>
      <c r="HZD61" s="974"/>
      <c r="HZE61" s="974"/>
      <c r="HZF61" s="974"/>
      <c r="HZG61" s="974"/>
      <c r="HZH61" s="974"/>
      <c r="HZI61" s="974"/>
      <c r="HZJ61" s="974"/>
      <c r="HZK61" s="974"/>
      <c r="HZL61" s="974"/>
      <c r="HZM61" s="974"/>
      <c r="HZN61" s="974"/>
      <c r="HZO61" s="974"/>
      <c r="HZP61" s="974"/>
      <c r="HZQ61" s="974"/>
      <c r="HZR61" s="974"/>
      <c r="HZS61" s="974"/>
      <c r="HZT61" s="974"/>
      <c r="HZU61" s="974"/>
      <c r="HZV61" s="974"/>
      <c r="HZW61" s="974"/>
      <c r="HZX61" s="974"/>
      <c r="HZY61" s="974"/>
      <c r="HZZ61" s="974"/>
      <c r="IAA61" s="974"/>
      <c r="IAB61" s="974"/>
      <c r="IAC61" s="974"/>
      <c r="IAD61" s="974"/>
      <c r="IAE61" s="974"/>
      <c r="IAF61" s="974"/>
      <c r="IAG61" s="974"/>
      <c r="IAH61" s="974"/>
      <c r="IAI61" s="974"/>
      <c r="IAJ61" s="974"/>
      <c r="IAK61" s="974"/>
      <c r="IAL61" s="974"/>
      <c r="IAM61" s="974"/>
      <c r="IAN61" s="974"/>
      <c r="IAO61" s="974"/>
      <c r="IAP61" s="974"/>
      <c r="IAQ61" s="974"/>
      <c r="IAR61" s="974"/>
      <c r="IAS61" s="974"/>
      <c r="IAT61" s="974"/>
      <c r="IAU61" s="974"/>
      <c r="IAV61" s="974"/>
      <c r="IAW61" s="974"/>
      <c r="IAX61" s="974"/>
      <c r="IAY61" s="974"/>
      <c r="IAZ61" s="974"/>
      <c r="IBA61" s="974"/>
      <c r="IBB61" s="974"/>
      <c r="IBC61" s="974"/>
      <c r="IBD61" s="974"/>
      <c r="IBE61" s="974"/>
      <c r="IBF61" s="974"/>
      <c r="IBG61" s="974"/>
      <c r="IBH61" s="974"/>
      <c r="IBI61" s="974"/>
      <c r="IBJ61" s="974"/>
      <c r="IBK61" s="974"/>
      <c r="IBL61" s="974"/>
      <c r="IBM61" s="974"/>
      <c r="IBN61" s="974"/>
      <c r="IBO61" s="974"/>
      <c r="IBP61" s="974"/>
      <c r="IBQ61" s="974"/>
      <c r="IBR61" s="974"/>
      <c r="IBS61" s="974"/>
      <c r="IBT61" s="974"/>
      <c r="IBU61" s="974"/>
      <c r="IBV61" s="974"/>
      <c r="IBW61" s="974"/>
      <c r="IBX61" s="974"/>
      <c r="IBY61" s="974"/>
      <c r="IBZ61" s="974"/>
      <c r="ICA61" s="974"/>
      <c r="ICB61" s="974"/>
      <c r="ICC61" s="974"/>
      <c r="ICD61" s="974"/>
      <c r="ICE61" s="974"/>
      <c r="ICF61" s="974"/>
      <c r="ICG61" s="974"/>
      <c r="ICH61" s="974"/>
      <c r="ICI61" s="974"/>
      <c r="ICJ61" s="974"/>
      <c r="ICK61" s="974"/>
      <c r="ICL61" s="974"/>
      <c r="ICM61" s="974"/>
      <c r="ICN61" s="974"/>
      <c r="ICO61" s="974"/>
      <c r="ICP61" s="974"/>
      <c r="ICQ61" s="974"/>
      <c r="ICR61" s="974"/>
      <c r="ICS61" s="974"/>
      <c r="ICT61" s="974"/>
      <c r="ICU61" s="974"/>
      <c r="ICV61" s="974"/>
      <c r="ICW61" s="974"/>
      <c r="ICX61" s="974"/>
      <c r="ICY61" s="974"/>
      <c r="ICZ61" s="974"/>
      <c r="IDA61" s="974"/>
      <c r="IDB61" s="974"/>
      <c r="IDC61" s="974"/>
      <c r="IDD61" s="974"/>
      <c r="IDE61" s="974"/>
      <c r="IDF61" s="974"/>
      <c r="IDG61" s="974"/>
      <c r="IDH61" s="974"/>
      <c r="IDI61" s="974"/>
      <c r="IDJ61" s="974"/>
      <c r="IDK61" s="974"/>
      <c r="IDL61" s="974"/>
      <c r="IDM61" s="974"/>
      <c r="IDN61" s="974"/>
      <c r="IDO61" s="974"/>
      <c r="IDP61" s="974"/>
      <c r="IDQ61" s="974"/>
      <c r="IDR61" s="974"/>
      <c r="IDS61" s="974"/>
      <c r="IDT61" s="974"/>
      <c r="IDU61" s="974"/>
      <c r="IDV61" s="974"/>
      <c r="IDW61" s="974"/>
      <c r="IDX61" s="974"/>
      <c r="IDY61" s="974"/>
      <c r="IDZ61" s="974"/>
      <c r="IEA61" s="974"/>
      <c r="IEB61" s="974"/>
      <c r="IEC61" s="974"/>
      <c r="IED61" s="974"/>
      <c r="IEE61" s="974"/>
      <c r="IEF61" s="974"/>
      <c r="IEG61" s="974"/>
      <c r="IEH61" s="974"/>
      <c r="IEI61" s="974"/>
      <c r="IEJ61" s="974"/>
      <c r="IEK61" s="974"/>
      <c r="IEL61" s="974"/>
      <c r="IEM61" s="974"/>
      <c r="IEN61" s="974"/>
      <c r="IEO61" s="974"/>
      <c r="IEP61" s="974"/>
      <c r="IEQ61" s="974"/>
      <c r="IER61" s="974"/>
      <c r="IES61" s="974"/>
      <c r="IET61" s="974"/>
      <c r="IEU61" s="974"/>
      <c r="IEV61" s="974"/>
      <c r="IEW61" s="974"/>
      <c r="IEX61" s="974"/>
      <c r="IEY61" s="974"/>
      <c r="IEZ61" s="974"/>
      <c r="IFA61" s="974"/>
      <c r="IFB61" s="974"/>
      <c r="IFC61" s="974"/>
      <c r="IFD61" s="974"/>
      <c r="IFE61" s="974"/>
      <c r="IFF61" s="974"/>
      <c r="IFG61" s="974"/>
      <c r="IFH61" s="974"/>
      <c r="IFI61" s="974"/>
      <c r="IFJ61" s="974"/>
      <c r="IFK61" s="974"/>
      <c r="IFL61" s="974"/>
      <c r="IFM61" s="974"/>
      <c r="IFN61" s="974"/>
      <c r="IFO61" s="974"/>
      <c r="IFP61" s="974"/>
      <c r="IFQ61" s="974"/>
      <c r="IFR61" s="974"/>
      <c r="IFS61" s="974"/>
      <c r="IFT61" s="974"/>
      <c r="IFU61" s="974"/>
      <c r="IFV61" s="974"/>
      <c r="IFW61" s="974"/>
      <c r="IFX61" s="974"/>
      <c r="IFY61" s="974"/>
      <c r="IFZ61" s="974"/>
      <c r="IGA61" s="974"/>
      <c r="IGB61" s="974"/>
      <c r="IGC61" s="974"/>
      <c r="IGD61" s="974"/>
      <c r="IGE61" s="974"/>
      <c r="IGF61" s="974"/>
      <c r="IGG61" s="974"/>
      <c r="IGH61" s="974"/>
      <c r="IGI61" s="974"/>
      <c r="IGJ61" s="974"/>
      <c r="IGK61" s="974"/>
      <c r="IGL61" s="974"/>
      <c r="IGM61" s="974"/>
      <c r="IGN61" s="974"/>
      <c r="IGO61" s="974"/>
      <c r="IGP61" s="974"/>
      <c r="IGQ61" s="974"/>
      <c r="IGR61" s="974"/>
      <c r="IGS61" s="974"/>
      <c r="IGT61" s="974"/>
      <c r="IGU61" s="974"/>
      <c r="IGV61" s="974"/>
      <c r="IGW61" s="974"/>
      <c r="IGX61" s="974"/>
      <c r="IGY61" s="974"/>
      <c r="IGZ61" s="974"/>
      <c r="IHA61" s="974"/>
      <c r="IHB61" s="974"/>
      <c r="IHC61" s="974"/>
      <c r="IHD61" s="974"/>
      <c r="IHE61" s="974"/>
      <c r="IHF61" s="974"/>
      <c r="IHG61" s="974"/>
      <c r="IHH61" s="974"/>
      <c r="IHI61" s="974"/>
      <c r="IHJ61" s="974"/>
      <c r="IHK61" s="974"/>
      <c r="IHL61" s="974"/>
      <c r="IHM61" s="974"/>
      <c r="IHN61" s="974"/>
      <c r="IHO61" s="974"/>
      <c r="IHP61" s="974"/>
      <c r="IHQ61" s="974"/>
      <c r="IHR61" s="974"/>
      <c r="IHS61" s="974"/>
      <c r="IHT61" s="974"/>
      <c r="IHU61" s="974"/>
      <c r="IHV61" s="974"/>
      <c r="IHW61" s="974"/>
      <c r="IHX61" s="974"/>
      <c r="IHY61" s="974"/>
      <c r="IHZ61" s="974"/>
      <c r="IIA61" s="974"/>
      <c r="IIB61" s="974"/>
      <c r="IIC61" s="974"/>
      <c r="IID61" s="974"/>
      <c r="IIE61" s="974"/>
      <c r="IIF61" s="974"/>
      <c r="IIG61" s="974"/>
      <c r="IIH61" s="974"/>
      <c r="III61" s="974"/>
      <c r="IIJ61" s="974"/>
      <c r="IIK61" s="974"/>
      <c r="IIL61" s="974"/>
      <c r="IIM61" s="974"/>
      <c r="IIN61" s="974"/>
      <c r="IIO61" s="974"/>
      <c r="IIP61" s="974"/>
      <c r="IIQ61" s="974"/>
      <c r="IIR61" s="974"/>
      <c r="IIS61" s="974"/>
      <c r="IIT61" s="974"/>
      <c r="IIU61" s="974"/>
      <c r="IIV61" s="974"/>
      <c r="IIW61" s="974"/>
      <c r="IIX61" s="974"/>
      <c r="IIY61" s="974"/>
      <c r="IIZ61" s="974"/>
      <c r="IJA61" s="974"/>
      <c r="IJB61" s="974"/>
      <c r="IJC61" s="974"/>
      <c r="IJD61" s="974"/>
      <c r="IJE61" s="974"/>
      <c r="IJF61" s="974"/>
      <c r="IJG61" s="974"/>
      <c r="IJH61" s="974"/>
      <c r="IJI61" s="974"/>
      <c r="IJJ61" s="974"/>
      <c r="IJK61" s="974"/>
      <c r="IJL61" s="974"/>
      <c r="IJM61" s="974"/>
      <c r="IJN61" s="974"/>
      <c r="IJO61" s="974"/>
      <c r="IJP61" s="974"/>
      <c r="IJQ61" s="974"/>
      <c r="IJR61" s="974"/>
      <c r="IJS61" s="974"/>
      <c r="IJT61" s="974"/>
      <c r="IJU61" s="974"/>
      <c r="IJV61" s="974"/>
      <c r="IJW61" s="974"/>
      <c r="IJX61" s="974"/>
      <c r="IJY61" s="974"/>
      <c r="IJZ61" s="974"/>
      <c r="IKA61" s="974"/>
      <c r="IKB61" s="974"/>
      <c r="IKC61" s="974"/>
      <c r="IKD61" s="974"/>
      <c r="IKE61" s="974"/>
      <c r="IKF61" s="974"/>
      <c r="IKG61" s="974"/>
      <c r="IKH61" s="974"/>
      <c r="IKI61" s="974"/>
      <c r="IKJ61" s="974"/>
      <c r="IKK61" s="974"/>
      <c r="IKL61" s="974"/>
      <c r="IKM61" s="974"/>
      <c r="IKN61" s="974"/>
      <c r="IKO61" s="974"/>
      <c r="IKP61" s="974"/>
      <c r="IKQ61" s="974"/>
      <c r="IKR61" s="974"/>
      <c r="IKS61" s="974"/>
      <c r="IKT61" s="974"/>
      <c r="IKU61" s="974"/>
      <c r="IKV61" s="974"/>
      <c r="IKW61" s="974"/>
      <c r="IKX61" s="974"/>
      <c r="IKY61" s="974"/>
      <c r="IKZ61" s="974"/>
      <c r="ILA61" s="974"/>
      <c r="ILB61" s="974"/>
      <c r="ILC61" s="974"/>
      <c r="ILD61" s="974"/>
      <c r="ILE61" s="974"/>
      <c r="ILF61" s="974"/>
      <c r="ILG61" s="974"/>
      <c r="ILH61" s="974"/>
      <c r="ILI61" s="974"/>
      <c r="ILJ61" s="974"/>
      <c r="ILK61" s="974"/>
      <c r="ILL61" s="974"/>
      <c r="ILM61" s="974"/>
      <c r="ILN61" s="974"/>
      <c r="ILO61" s="974"/>
      <c r="ILP61" s="974"/>
      <c r="ILQ61" s="974"/>
      <c r="ILR61" s="974"/>
      <c r="ILS61" s="974"/>
      <c r="ILT61" s="974"/>
      <c r="ILU61" s="974"/>
      <c r="ILV61" s="974"/>
      <c r="ILW61" s="974"/>
      <c r="ILX61" s="974"/>
      <c r="ILY61" s="974"/>
      <c r="ILZ61" s="974"/>
      <c r="IMA61" s="974"/>
      <c r="IMB61" s="974"/>
      <c r="IMC61" s="974"/>
      <c r="IMD61" s="974"/>
      <c r="IME61" s="974"/>
      <c r="IMF61" s="974"/>
      <c r="IMG61" s="974"/>
      <c r="IMH61" s="974"/>
      <c r="IMI61" s="974"/>
      <c r="IMJ61" s="974"/>
      <c r="IMK61" s="974"/>
      <c r="IML61" s="974"/>
      <c r="IMM61" s="974"/>
      <c r="IMN61" s="974"/>
      <c r="IMO61" s="974"/>
      <c r="IMP61" s="974"/>
      <c r="IMQ61" s="974"/>
      <c r="IMR61" s="974"/>
      <c r="IMS61" s="974"/>
      <c r="IMT61" s="974"/>
      <c r="IMU61" s="974"/>
      <c r="IMV61" s="974"/>
      <c r="IMW61" s="974"/>
      <c r="IMX61" s="974"/>
      <c r="IMY61" s="974"/>
      <c r="IMZ61" s="974"/>
      <c r="INA61" s="974"/>
      <c r="INB61" s="974"/>
      <c r="INC61" s="974"/>
      <c r="IND61" s="974"/>
      <c r="INE61" s="974"/>
      <c r="INF61" s="974"/>
      <c r="ING61" s="974"/>
      <c r="INH61" s="974"/>
      <c r="INI61" s="974"/>
      <c r="INJ61" s="974"/>
      <c r="INK61" s="974"/>
      <c r="INL61" s="974"/>
      <c r="INM61" s="974"/>
      <c r="INN61" s="974"/>
      <c r="INO61" s="974"/>
      <c r="INP61" s="974"/>
      <c r="INQ61" s="974"/>
      <c r="INR61" s="974"/>
      <c r="INS61" s="974"/>
      <c r="INT61" s="974"/>
      <c r="INU61" s="974"/>
      <c r="INV61" s="974"/>
      <c r="INW61" s="974"/>
      <c r="INX61" s="974"/>
      <c r="INY61" s="974"/>
      <c r="INZ61" s="974"/>
      <c r="IOA61" s="974"/>
      <c r="IOB61" s="974"/>
      <c r="IOC61" s="974"/>
      <c r="IOD61" s="974"/>
      <c r="IOE61" s="974"/>
      <c r="IOF61" s="974"/>
      <c r="IOG61" s="974"/>
      <c r="IOH61" s="974"/>
      <c r="IOI61" s="974"/>
      <c r="IOJ61" s="974"/>
      <c r="IOK61" s="974"/>
      <c r="IOL61" s="974"/>
      <c r="IOM61" s="974"/>
      <c r="ION61" s="974"/>
      <c r="IOO61" s="974"/>
      <c r="IOP61" s="974"/>
      <c r="IOQ61" s="974"/>
      <c r="IOR61" s="974"/>
      <c r="IOS61" s="974"/>
      <c r="IOT61" s="974"/>
      <c r="IOU61" s="974"/>
      <c r="IOV61" s="974"/>
      <c r="IOW61" s="974"/>
      <c r="IOX61" s="974"/>
      <c r="IOY61" s="974"/>
      <c r="IOZ61" s="974"/>
      <c r="IPA61" s="974"/>
      <c r="IPB61" s="974"/>
      <c r="IPC61" s="974"/>
      <c r="IPD61" s="974"/>
      <c r="IPE61" s="974"/>
      <c r="IPF61" s="974"/>
      <c r="IPG61" s="974"/>
      <c r="IPH61" s="974"/>
      <c r="IPI61" s="974"/>
      <c r="IPJ61" s="974"/>
      <c r="IPK61" s="974"/>
      <c r="IPL61" s="974"/>
      <c r="IPM61" s="974"/>
      <c r="IPN61" s="974"/>
      <c r="IPO61" s="974"/>
      <c r="IPP61" s="974"/>
      <c r="IPQ61" s="974"/>
      <c r="IPR61" s="974"/>
      <c r="IPS61" s="974"/>
      <c r="IPT61" s="974"/>
      <c r="IPU61" s="974"/>
      <c r="IPV61" s="974"/>
      <c r="IPW61" s="974"/>
      <c r="IPX61" s="974"/>
      <c r="IPY61" s="974"/>
      <c r="IPZ61" s="974"/>
      <c r="IQA61" s="974"/>
      <c r="IQB61" s="974"/>
      <c r="IQC61" s="974"/>
      <c r="IQD61" s="974"/>
      <c r="IQE61" s="974"/>
      <c r="IQF61" s="974"/>
      <c r="IQG61" s="974"/>
      <c r="IQH61" s="974"/>
      <c r="IQI61" s="974"/>
      <c r="IQJ61" s="974"/>
      <c r="IQK61" s="974"/>
      <c r="IQL61" s="974"/>
      <c r="IQM61" s="974"/>
      <c r="IQN61" s="974"/>
      <c r="IQO61" s="974"/>
      <c r="IQP61" s="974"/>
      <c r="IQQ61" s="974"/>
      <c r="IQR61" s="974"/>
      <c r="IQS61" s="974"/>
      <c r="IQT61" s="974"/>
      <c r="IQU61" s="974"/>
      <c r="IQV61" s="974"/>
      <c r="IQW61" s="974"/>
      <c r="IQX61" s="974"/>
      <c r="IQY61" s="974"/>
      <c r="IQZ61" s="974"/>
      <c r="IRA61" s="974"/>
      <c r="IRB61" s="974"/>
      <c r="IRC61" s="974"/>
      <c r="IRD61" s="974"/>
      <c r="IRE61" s="974"/>
      <c r="IRF61" s="974"/>
      <c r="IRG61" s="974"/>
      <c r="IRH61" s="974"/>
      <c r="IRI61" s="974"/>
      <c r="IRJ61" s="974"/>
      <c r="IRK61" s="974"/>
      <c r="IRL61" s="974"/>
      <c r="IRM61" s="974"/>
      <c r="IRN61" s="974"/>
      <c r="IRO61" s="974"/>
      <c r="IRP61" s="974"/>
      <c r="IRQ61" s="974"/>
      <c r="IRR61" s="974"/>
      <c r="IRS61" s="974"/>
      <c r="IRT61" s="974"/>
      <c r="IRU61" s="974"/>
      <c r="IRV61" s="974"/>
      <c r="IRW61" s="974"/>
      <c r="IRX61" s="974"/>
      <c r="IRY61" s="974"/>
      <c r="IRZ61" s="974"/>
      <c r="ISA61" s="974"/>
      <c r="ISB61" s="974"/>
      <c r="ISC61" s="974"/>
      <c r="ISD61" s="974"/>
      <c r="ISE61" s="974"/>
      <c r="ISF61" s="974"/>
      <c r="ISG61" s="974"/>
      <c r="ISH61" s="974"/>
      <c r="ISI61" s="974"/>
      <c r="ISJ61" s="974"/>
      <c r="ISK61" s="974"/>
      <c r="ISL61" s="974"/>
      <c r="ISM61" s="974"/>
      <c r="ISN61" s="974"/>
      <c r="ISO61" s="974"/>
      <c r="ISP61" s="974"/>
      <c r="ISQ61" s="974"/>
      <c r="ISR61" s="974"/>
      <c r="ISS61" s="974"/>
      <c r="IST61" s="974"/>
      <c r="ISU61" s="974"/>
      <c r="ISV61" s="974"/>
      <c r="ISW61" s="974"/>
      <c r="ISX61" s="974"/>
      <c r="ISY61" s="974"/>
      <c r="ISZ61" s="974"/>
      <c r="ITA61" s="974"/>
      <c r="ITB61" s="974"/>
      <c r="ITC61" s="974"/>
      <c r="ITD61" s="974"/>
      <c r="ITE61" s="974"/>
      <c r="ITF61" s="974"/>
      <c r="ITG61" s="974"/>
      <c r="ITH61" s="974"/>
      <c r="ITI61" s="974"/>
      <c r="ITJ61" s="974"/>
      <c r="ITK61" s="974"/>
      <c r="ITL61" s="974"/>
      <c r="ITM61" s="974"/>
      <c r="ITN61" s="974"/>
      <c r="ITO61" s="974"/>
      <c r="ITP61" s="974"/>
      <c r="ITQ61" s="974"/>
      <c r="ITR61" s="974"/>
      <c r="ITS61" s="974"/>
      <c r="ITT61" s="974"/>
      <c r="ITU61" s="974"/>
      <c r="ITV61" s="974"/>
      <c r="ITW61" s="974"/>
      <c r="ITX61" s="974"/>
      <c r="ITY61" s="974"/>
      <c r="ITZ61" s="974"/>
      <c r="IUA61" s="974"/>
      <c r="IUB61" s="974"/>
      <c r="IUC61" s="974"/>
      <c r="IUD61" s="974"/>
      <c r="IUE61" s="974"/>
      <c r="IUF61" s="974"/>
      <c r="IUG61" s="974"/>
      <c r="IUH61" s="974"/>
      <c r="IUI61" s="974"/>
      <c r="IUJ61" s="974"/>
      <c r="IUK61" s="974"/>
      <c r="IUL61" s="974"/>
      <c r="IUM61" s="974"/>
      <c r="IUN61" s="974"/>
      <c r="IUO61" s="974"/>
      <c r="IUP61" s="974"/>
      <c r="IUQ61" s="974"/>
      <c r="IUR61" s="974"/>
      <c r="IUS61" s="974"/>
      <c r="IUT61" s="974"/>
      <c r="IUU61" s="974"/>
      <c r="IUV61" s="974"/>
      <c r="IUW61" s="974"/>
      <c r="IUX61" s="974"/>
      <c r="IUY61" s="974"/>
      <c r="IUZ61" s="974"/>
      <c r="IVA61" s="974"/>
      <c r="IVB61" s="974"/>
      <c r="IVC61" s="974"/>
      <c r="IVD61" s="974"/>
      <c r="IVE61" s="974"/>
      <c r="IVF61" s="974"/>
      <c r="IVG61" s="974"/>
      <c r="IVH61" s="974"/>
      <c r="IVI61" s="974"/>
      <c r="IVJ61" s="974"/>
      <c r="IVK61" s="974"/>
      <c r="IVL61" s="974"/>
      <c r="IVM61" s="974"/>
      <c r="IVN61" s="974"/>
      <c r="IVO61" s="974"/>
      <c r="IVP61" s="974"/>
      <c r="IVQ61" s="974"/>
      <c r="IVR61" s="974"/>
      <c r="IVS61" s="974"/>
      <c r="IVT61" s="974"/>
      <c r="IVU61" s="974"/>
      <c r="IVV61" s="974"/>
      <c r="IVW61" s="974"/>
      <c r="IVX61" s="974"/>
      <c r="IVY61" s="974"/>
      <c r="IVZ61" s="974"/>
      <c r="IWA61" s="974"/>
      <c r="IWB61" s="974"/>
      <c r="IWC61" s="974"/>
      <c r="IWD61" s="974"/>
      <c r="IWE61" s="974"/>
      <c r="IWF61" s="974"/>
      <c r="IWG61" s="974"/>
      <c r="IWH61" s="974"/>
      <c r="IWI61" s="974"/>
      <c r="IWJ61" s="974"/>
      <c r="IWK61" s="974"/>
      <c r="IWL61" s="974"/>
      <c r="IWM61" s="974"/>
      <c r="IWN61" s="974"/>
      <c r="IWO61" s="974"/>
      <c r="IWP61" s="974"/>
      <c r="IWQ61" s="974"/>
      <c r="IWR61" s="974"/>
      <c r="IWS61" s="974"/>
      <c r="IWT61" s="974"/>
      <c r="IWU61" s="974"/>
      <c r="IWV61" s="974"/>
      <c r="IWW61" s="974"/>
      <c r="IWX61" s="974"/>
      <c r="IWY61" s="974"/>
      <c r="IWZ61" s="974"/>
      <c r="IXA61" s="974"/>
      <c r="IXB61" s="974"/>
      <c r="IXC61" s="974"/>
      <c r="IXD61" s="974"/>
      <c r="IXE61" s="974"/>
      <c r="IXF61" s="974"/>
      <c r="IXG61" s="974"/>
      <c r="IXH61" s="974"/>
      <c r="IXI61" s="974"/>
      <c r="IXJ61" s="974"/>
      <c r="IXK61" s="974"/>
      <c r="IXL61" s="974"/>
      <c r="IXM61" s="974"/>
      <c r="IXN61" s="974"/>
      <c r="IXO61" s="974"/>
      <c r="IXP61" s="974"/>
      <c r="IXQ61" s="974"/>
      <c r="IXR61" s="974"/>
      <c r="IXS61" s="974"/>
      <c r="IXT61" s="974"/>
      <c r="IXU61" s="974"/>
      <c r="IXV61" s="974"/>
      <c r="IXW61" s="974"/>
      <c r="IXX61" s="974"/>
      <c r="IXY61" s="974"/>
      <c r="IXZ61" s="974"/>
      <c r="IYA61" s="974"/>
      <c r="IYB61" s="974"/>
      <c r="IYC61" s="974"/>
      <c r="IYD61" s="974"/>
      <c r="IYE61" s="974"/>
      <c r="IYF61" s="974"/>
      <c r="IYG61" s="974"/>
      <c r="IYH61" s="974"/>
      <c r="IYI61" s="974"/>
      <c r="IYJ61" s="974"/>
      <c r="IYK61" s="974"/>
      <c r="IYL61" s="974"/>
      <c r="IYM61" s="974"/>
      <c r="IYN61" s="974"/>
      <c r="IYO61" s="974"/>
      <c r="IYP61" s="974"/>
      <c r="IYQ61" s="974"/>
      <c r="IYR61" s="974"/>
      <c r="IYS61" s="974"/>
      <c r="IYT61" s="974"/>
      <c r="IYU61" s="974"/>
      <c r="IYV61" s="974"/>
      <c r="IYW61" s="974"/>
      <c r="IYX61" s="974"/>
      <c r="IYY61" s="974"/>
      <c r="IYZ61" s="974"/>
      <c r="IZA61" s="974"/>
      <c r="IZB61" s="974"/>
      <c r="IZC61" s="974"/>
      <c r="IZD61" s="974"/>
      <c r="IZE61" s="974"/>
      <c r="IZF61" s="974"/>
      <c r="IZG61" s="974"/>
      <c r="IZH61" s="974"/>
      <c r="IZI61" s="974"/>
      <c r="IZJ61" s="974"/>
      <c r="IZK61" s="974"/>
      <c r="IZL61" s="974"/>
      <c r="IZM61" s="974"/>
      <c r="IZN61" s="974"/>
      <c r="IZO61" s="974"/>
      <c r="IZP61" s="974"/>
      <c r="IZQ61" s="974"/>
      <c r="IZR61" s="974"/>
      <c r="IZS61" s="974"/>
      <c r="IZT61" s="974"/>
      <c r="IZU61" s="974"/>
      <c r="IZV61" s="974"/>
      <c r="IZW61" s="974"/>
      <c r="IZX61" s="974"/>
      <c r="IZY61" s="974"/>
      <c r="IZZ61" s="974"/>
      <c r="JAA61" s="974"/>
      <c r="JAB61" s="974"/>
      <c r="JAC61" s="974"/>
      <c r="JAD61" s="974"/>
      <c r="JAE61" s="974"/>
      <c r="JAF61" s="974"/>
      <c r="JAG61" s="974"/>
      <c r="JAH61" s="974"/>
      <c r="JAI61" s="974"/>
      <c r="JAJ61" s="974"/>
      <c r="JAK61" s="974"/>
      <c r="JAL61" s="974"/>
      <c r="JAM61" s="974"/>
      <c r="JAN61" s="974"/>
      <c r="JAO61" s="974"/>
      <c r="JAP61" s="974"/>
      <c r="JAQ61" s="974"/>
      <c r="JAR61" s="974"/>
      <c r="JAS61" s="974"/>
      <c r="JAT61" s="974"/>
      <c r="JAU61" s="974"/>
      <c r="JAV61" s="974"/>
      <c r="JAW61" s="974"/>
      <c r="JAX61" s="974"/>
      <c r="JAY61" s="974"/>
      <c r="JAZ61" s="974"/>
      <c r="JBA61" s="974"/>
      <c r="JBB61" s="974"/>
      <c r="JBC61" s="974"/>
      <c r="JBD61" s="974"/>
      <c r="JBE61" s="974"/>
      <c r="JBF61" s="974"/>
      <c r="JBG61" s="974"/>
      <c r="JBH61" s="974"/>
      <c r="JBI61" s="974"/>
      <c r="JBJ61" s="974"/>
      <c r="JBK61" s="974"/>
      <c r="JBL61" s="974"/>
      <c r="JBM61" s="974"/>
      <c r="JBN61" s="974"/>
      <c r="JBO61" s="974"/>
      <c r="JBP61" s="974"/>
      <c r="JBQ61" s="974"/>
      <c r="JBR61" s="974"/>
      <c r="JBS61" s="974"/>
      <c r="JBT61" s="974"/>
      <c r="JBU61" s="974"/>
      <c r="JBV61" s="974"/>
      <c r="JBW61" s="974"/>
      <c r="JBX61" s="974"/>
      <c r="JBY61" s="974"/>
      <c r="JBZ61" s="974"/>
      <c r="JCA61" s="974"/>
      <c r="JCB61" s="974"/>
      <c r="JCC61" s="974"/>
      <c r="JCD61" s="974"/>
      <c r="JCE61" s="974"/>
      <c r="JCF61" s="974"/>
      <c r="JCG61" s="974"/>
      <c r="JCH61" s="974"/>
      <c r="JCI61" s="974"/>
      <c r="JCJ61" s="974"/>
      <c r="JCK61" s="974"/>
      <c r="JCL61" s="974"/>
      <c r="JCM61" s="974"/>
      <c r="JCN61" s="974"/>
      <c r="JCO61" s="974"/>
      <c r="JCP61" s="974"/>
      <c r="JCQ61" s="974"/>
      <c r="JCR61" s="974"/>
      <c r="JCS61" s="974"/>
      <c r="JCT61" s="974"/>
      <c r="JCU61" s="974"/>
      <c r="JCV61" s="974"/>
      <c r="JCW61" s="974"/>
      <c r="JCX61" s="974"/>
      <c r="JCY61" s="974"/>
      <c r="JCZ61" s="974"/>
      <c r="JDA61" s="974"/>
      <c r="JDB61" s="974"/>
      <c r="JDC61" s="974"/>
      <c r="JDD61" s="974"/>
      <c r="JDE61" s="974"/>
      <c r="JDF61" s="974"/>
      <c r="JDG61" s="974"/>
      <c r="JDH61" s="974"/>
      <c r="JDI61" s="974"/>
      <c r="JDJ61" s="974"/>
      <c r="JDK61" s="974"/>
      <c r="JDL61" s="974"/>
      <c r="JDM61" s="974"/>
      <c r="JDN61" s="974"/>
      <c r="JDO61" s="974"/>
      <c r="JDP61" s="974"/>
      <c r="JDQ61" s="974"/>
      <c r="JDR61" s="974"/>
      <c r="JDS61" s="974"/>
      <c r="JDT61" s="974"/>
      <c r="JDU61" s="974"/>
      <c r="JDV61" s="974"/>
      <c r="JDW61" s="974"/>
      <c r="JDX61" s="974"/>
      <c r="JDY61" s="974"/>
      <c r="JDZ61" s="974"/>
      <c r="JEA61" s="974"/>
      <c r="JEB61" s="974"/>
      <c r="JEC61" s="974"/>
      <c r="JED61" s="974"/>
      <c r="JEE61" s="974"/>
      <c r="JEF61" s="974"/>
      <c r="JEG61" s="974"/>
      <c r="JEH61" s="974"/>
      <c r="JEI61" s="974"/>
      <c r="JEJ61" s="974"/>
      <c r="JEK61" s="974"/>
      <c r="JEL61" s="974"/>
      <c r="JEM61" s="974"/>
      <c r="JEN61" s="974"/>
      <c r="JEO61" s="974"/>
      <c r="JEP61" s="974"/>
      <c r="JEQ61" s="974"/>
      <c r="JER61" s="974"/>
      <c r="JES61" s="974"/>
      <c r="JET61" s="974"/>
      <c r="JEU61" s="974"/>
      <c r="JEV61" s="974"/>
      <c r="JEW61" s="974"/>
      <c r="JEX61" s="974"/>
      <c r="JEY61" s="974"/>
      <c r="JEZ61" s="974"/>
      <c r="JFA61" s="974"/>
      <c r="JFB61" s="974"/>
      <c r="JFC61" s="974"/>
      <c r="JFD61" s="974"/>
      <c r="JFE61" s="974"/>
      <c r="JFF61" s="974"/>
      <c r="JFG61" s="974"/>
      <c r="JFH61" s="974"/>
      <c r="JFI61" s="974"/>
      <c r="JFJ61" s="974"/>
      <c r="JFK61" s="974"/>
      <c r="JFL61" s="974"/>
      <c r="JFM61" s="974"/>
      <c r="JFN61" s="974"/>
      <c r="JFO61" s="974"/>
      <c r="JFP61" s="974"/>
      <c r="JFQ61" s="974"/>
      <c r="JFR61" s="974"/>
      <c r="JFS61" s="974"/>
      <c r="JFT61" s="974"/>
      <c r="JFU61" s="974"/>
      <c r="JFV61" s="974"/>
      <c r="JFW61" s="974"/>
      <c r="JFX61" s="974"/>
      <c r="JFY61" s="974"/>
      <c r="JFZ61" s="974"/>
      <c r="JGA61" s="974"/>
      <c r="JGB61" s="974"/>
      <c r="JGC61" s="974"/>
      <c r="JGD61" s="974"/>
      <c r="JGE61" s="974"/>
      <c r="JGF61" s="974"/>
      <c r="JGG61" s="974"/>
      <c r="JGH61" s="974"/>
      <c r="JGI61" s="974"/>
      <c r="JGJ61" s="974"/>
      <c r="JGK61" s="974"/>
      <c r="JGL61" s="974"/>
      <c r="JGM61" s="974"/>
      <c r="JGN61" s="974"/>
      <c r="JGO61" s="974"/>
      <c r="JGP61" s="974"/>
      <c r="JGQ61" s="974"/>
      <c r="JGR61" s="974"/>
      <c r="JGS61" s="974"/>
      <c r="JGT61" s="974"/>
      <c r="JGU61" s="974"/>
      <c r="JGV61" s="974"/>
      <c r="JGW61" s="974"/>
      <c r="JGX61" s="974"/>
      <c r="JGY61" s="974"/>
      <c r="JGZ61" s="974"/>
      <c r="JHA61" s="974"/>
      <c r="JHB61" s="974"/>
      <c r="JHC61" s="974"/>
      <c r="JHD61" s="974"/>
      <c r="JHE61" s="974"/>
      <c r="JHF61" s="974"/>
      <c r="JHG61" s="974"/>
      <c r="JHH61" s="974"/>
      <c r="JHI61" s="974"/>
      <c r="JHJ61" s="974"/>
      <c r="JHK61" s="974"/>
      <c r="JHL61" s="974"/>
      <c r="JHM61" s="974"/>
      <c r="JHN61" s="974"/>
      <c r="JHO61" s="974"/>
      <c r="JHP61" s="974"/>
      <c r="JHQ61" s="974"/>
      <c r="JHR61" s="974"/>
      <c r="JHS61" s="974"/>
      <c r="JHT61" s="974"/>
      <c r="JHU61" s="974"/>
      <c r="JHV61" s="974"/>
      <c r="JHW61" s="974"/>
      <c r="JHX61" s="974"/>
      <c r="JHY61" s="974"/>
      <c r="JHZ61" s="974"/>
      <c r="JIA61" s="974"/>
      <c r="JIB61" s="974"/>
      <c r="JIC61" s="974"/>
      <c r="JID61" s="974"/>
      <c r="JIE61" s="974"/>
      <c r="JIF61" s="974"/>
      <c r="JIG61" s="974"/>
      <c r="JIH61" s="974"/>
      <c r="JII61" s="974"/>
      <c r="JIJ61" s="974"/>
      <c r="JIK61" s="974"/>
      <c r="JIL61" s="974"/>
      <c r="JIM61" s="974"/>
      <c r="JIN61" s="974"/>
      <c r="JIO61" s="974"/>
      <c r="JIP61" s="974"/>
      <c r="JIQ61" s="974"/>
      <c r="JIR61" s="974"/>
      <c r="JIS61" s="974"/>
      <c r="JIT61" s="974"/>
      <c r="JIU61" s="974"/>
      <c r="JIV61" s="974"/>
      <c r="JIW61" s="974"/>
      <c r="JIX61" s="974"/>
      <c r="JIY61" s="974"/>
      <c r="JIZ61" s="974"/>
      <c r="JJA61" s="974"/>
      <c r="JJB61" s="974"/>
      <c r="JJC61" s="974"/>
      <c r="JJD61" s="974"/>
      <c r="JJE61" s="974"/>
      <c r="JJF61" s="974"/>
      <c r="JJG61" s="974"/>
      <c r="JJH61" s="974"/>
      <c r="JJI61" s="974"/>
      <c r="JJJ61" s="974"/>
      <c r="JJK61" s="974"/>
      <c r="JJL61" s="974"/>
      <c r="JJM61" s="974"/>
      <c r="JJN61" s="974"/>
      <c r="JJO61" s="974"/>
      <c r="JJP61" s="974"/>
      <c r="JJQ61" s="974"/>
      <c r="JJR61" s="974"/>
      <c r="JJS61" s="974"/>
      <c r="JJT61" s="974"/>
      <c r="JJU61" s="974"/>
      <c r="JJV61" s="974"/>
      <c r="JJW61" s="974"/>
      <c r="JJX61" s="974"/>
      <c r="JJY61" s="974"/>
      <c r="JJZ61" s="974"/>
      <c r="JKA61" s="974"/>
      <c r="JKB61" s="974"/>
      <c r="JKC61" s="974"/>
      <c r="JKD61" s="974"/>
      <c r="JKE61" s="974"/>
      <c r="JKF61" s="974"/>
      <c r="JKG61" s="974"/>
      <c r="JKH61" s="974"/>
      <c r="JKI61" s="974"/>
      <c r="JKJ61" s="974"/>
      <c r="JKK61" s="974"/>
      <c r="JKL61" s="974"/>
      <c r="JKM61" s="974"/>
      <c r="JKN61" s="974"/>
      <c r="JKO61" s="974"/>
      <c r="JKP61" s="974"/>
      <c r="JKQ61" s="974"/>
      <c r="JKR61" s="974"/>
      <c r="JKS61" s="974"/>
      <c r="JKT61" s="974"/>
      <c r="JKU61" s="974"/>
      <c r="JKV61" s="974"/>
      <c r="JKW61" s="974"/>
      <c r="JKX61" s="974"/>
      <c r="JKY61" s="974"/>
      <c r="JKZ61" s="974"/>
      <c r="JLA61" s="974"/>
      <c r="JLB61" s="974"/>
      <c r="JLC61" s="974"/>
      <c r="JLD61" s="974"/>
      <c r="JLE61" s="974"/>
      <c r="JLF61" s="974"/>
      <c r="JLG61" s="974"/>
      <c r="JLH61" s="974"/>
      <c r="JLI61" s="974"/>
      <c r="JLJ61" s="974"/>
      <c r="JLK61" s="974"/>
      <c r="JLL61" s="974"/>
      <c r="JLM61" s="974"/>
      <c r="JLN61" s="974"/>
      <c r="JLO61" s="974"/>
      <c r="JLP61" s="974"/>
      <c r="JLQ61" s="974"/>
      <c r="JLR61" s="974"/>
      <c r="JLS61" s="974"/>
      <c r="JLT61" s="974"/>
      <c r="JLU61" s="974"/>
      <c r="JLV61" s="974"/>
      <c r="JLW61" s="974"/>
      <c r="JLX61" s="974"/>
      <c r="JLY61" s="974"/>
      <c r="JLZ61" s="974"/>
      <c r="JMA61" s="974"/>
      <c r="JMB61" s="974"/>
      <c r="JMC61" s="974"/>
      <c r="JMD61" s="974"/>
      <c r="JME61" s="974"/>
      <c r="JMF61" s="974"/>
      <c r="JMG61" s="974"/>
      <c r="JMH61" s="974"/>
      <c r="JMI61" s="974"/>
      <c r="JMJ61" s="974"/>
      <c r="JMK61" s="974"/>
      <c r="JML61" s="974"/>
      <c r="JMM61" s="974"/>
      <c r="JMN61" s="974"/>
      <c r="JMO61" s="974"/>
      <c r="JMP61" s="974"/>
      <c r="JMQ61" s="974"/>
      <c r="JMR61" s="974"/>
      <c r="JMS61" s="974"/>
      <c r="JMT61" s="974"/>
      <c r="JMU61" s="974"/>
      <c r="JMV61" s="974"/>
      <c r="JMW61" s="974"/>
      <c r="JMX61" s="974"/>
      <c r="JMY61" s="974"/>
      <c r="JMZ61" s="974"/>
      <c r="JNA61" s="974"/>
      <c r="JNB61" s="974"/>
      <c r="JNC61" s="974"/>
      <c r="JND61" s="974"/>
      <c r="JNE61" s="974"/>
      <c r="JNF61" s="974"/>
      <c r="JNG61" s="974"/>
      <c r="JNH61" s="974"/>
      <c r="JNI61" s="974"/>
      <c r="JNJ61" s="974"/>
      <c r="JNK61" s="974"/>
      <c r="JNL61" s="974"/>
      <c r="JNM61" s="974"/>
      <c r="JNN61" s="974"/>
      <c r="JNO61" s="974"/>
      <c r="JNP61" s="974"/>
      <c r="JNQ61" s="974"/>
      <c r="JNR61" s="974"/>
      <c r="JNS61" s="974"/>
      <c r="JNT61" s="974"/>
      <c r="JNU61" s="974"/>
      <c r="JNV61" s="974"/>
      <c r="JNW61" s="974"/>
      <c r="JNX61" s="974"/>
      <c r="JNY61" s="974"/>
      <c r="JNZ61" s="974"/>
      <c r="JOA61" s="974"/>
      <c r="JOB61" s="974"/>
      <c r="JOC61" s="974"/>
      <c r="JOD61" s="974"/>
      <c r="JOE61" s="974"/>
      <c r="JOF61" s="974"/>
      <c r="JOG61" s="974"/>
      <c r="JOH61" s="974"/>
      <c r="JOI61" s="974"/>
      <c r="JOJ61" s="974"/>
      <c r="JOK61" s="974"/>
      <c r="JOL61" s="974"/>
      <c r="JOM61" s="974"/>
      <c r="JON61" s="974"/>
      <c r="JOO61" s="974"/>
      <c r="JOP61" s="974"/>
      <c r="JOQ61" s="974"/>
      <c r="JOR61" s="974"/>
      <c r="JOS61" s="974"/>
      <c r="JOT61" s="974"/>
      <c r="JOU61" s="974"/>
      <c r="JOV61" s="974"/>
      <c r="JOW61" s="974"/>
      <c r="JOX61" s="974"/>
      <c r="JOY61" s="974"/>
      <c r="JOZ61" s="974"/>
      <c r="JPA61" s="974"/>
      <c r="JPB61" s="974"/>
      <c r="JPC61" s="974"/>
      <c r="JPD61" s="974"/>
      <c r="JPE61" s="974"/>
      <c r="JPF61" s="974"/>
      <c r="JPG61" s="974"/>
      <c r="JPH61" s="974"/>
      <c r="JPI61" s="974"/>
      <c r="JPJ61" s="974"/>
      <c r="JPK61" s="974"/>
      <c r="JPL61" s="974"/>
      <c r="JPM61" s="974"/>
      <c r="JPN61" s="974"/>
      <c r="JPO61" s="974"/>
      <c r="JPP61" s="974"/>
      <c r="JPQ61" s="974"/>
      <c r="JPR61" s="974"/>
      <c r="JPS61" s="974"/>
      <c r="JPT61" s="974"/>
      <c r="JPU61" s="974"/>
      <c r="JPV61" s="974"/>
      <c r="JPW61" s="974"/>
      <c r="JPX61" s="974"/>
      <c r="JPY61" s="974"/>
      <c r="JPZ61" s="974"/>
      <c r="JQA61" s="974"/>
      <c r="JQB61" s="974"/>
      <c r="JQC61" s="974"/>
      <c r="JQD61" s="974"/>
      <c r="JQE61" s="974"/>
      <c r="JQF61" s="974"/>
      <c r="JQG61" s="974"/>
      <c r="JQH61" s="974"/>
      <c r="JQI61" s="974"/>
      <c r="JQJ61" s="974"/>
      <c r="JQK61" s="974"/>
      <c r="JQL61" s="974"/>
      <c r="JQM61" s="974"/>
      <c r="JQN61" s="974"/>
      <c r="JQO61" s="974"/>
      <c r="JQP61" s="974"/>
      <c r="JQQ61" s="974"/>
      <c r="JQR61" s="974"/>
      <c r="JQS61" s="974"/>
      <c r="JQT61" s="974"/>
      <c r="JQU61" s="974"/>
      <c r="JQV61" s="974"/>
      <c r="JQW61" s="974"/>
      <c r="JQX61" s="974"/>
      <c r="JQY61" s="974"/>
      <c r="JQZ61" s="974"/>
      <c r="JRA61" s="974"/>
      <c r="JRB61" s="974"/>
      <c r="JRC61" s="974"/>
      <c r="JRD61" s="974"/>
      <c r="JRE61" s="974"/>
      <c r="JRF61" s="974"/>
      <c r="JRG61" s="974"/>
      <c r="JRH61" s="974"/>
      <c r="JRI61" s="974"/>
      <c r="JRJ61" s="974"/>
      <c r="JRK61" s="974"/>
      <c r="JRL61" s="974"/>
      <c r="JRM61" s="974"/>
      <c r="JRN61" s="974"/>
      <c r="JRO61" s="974"/>
      <c r="JRP61" s="974"/>
      <c r="JRQ61" s="974"/>
      <c r="JRR61" s="974"/>
      <c r="JRS61" s="974"/>
      <c r="JRT61" s="974"/>
      <c r="JRU61" s="974"/>
      <c r="JRV61" s="974"/>
      <c r="JRW61" s="974"/>
      <c r="JRX61" s="974"/>
      <c r="JRY61" s="974"/>
      <c r="JRZ61" s="974"/>
      <c r="JSA61" s="974"/>
      <c r="JSB61" s="974"/>
      <c r="JSC61" s="974"/>
      <c r="JSD61" s="974"/>
      <c r="JSE61" s="974"/>
      <c r="JSF61" s="974"/>
      <c r="JSG61" s="974"/>
      <c r="JSH61" s="974"/>
      <c r="JSI61" s="974"/>
      <c r="JSJ61" s="974"/>
      <c r="JSK61" s="974"/>
      <c r="JSL61" s="974"/>
      <c r="JSM61" s="974"/>
      <c r="JSN61" s="974"/>
      <c r="JSO61" s="974"/>
      <c r="JSP61" s="974"/>
      <c r="JSQ61" s="974"/>
      <c r="JSR61" s="974"/>
      <c r="JSS61" s="974"/>
      <c r="JST61" s="974"/>
      <c r="JSU61" s="974"/>
      <c r="JSV61" s="974"/>
      <c r="JSW61" s="974"/>
      <c r="JSX61" s="974"/>
      <c r="JSY61" s="974"/>
      <c r="JSZ61" s="974"/>
      <c r="JTA61" s="974"/>
      <c r="JTB61" s="974"/>
      <c r="JTC61" s="974"/>
      <c r="JTD61" s="974"/>
      <c r="JTE61" s="974"/>
      <c r="JTF61" s="974"/>
      <c r="JTG61" s="974"/>
      <c r="JTH61" s="974"/>
      <c r="JTI61" s="974"/>
      <c r="JTJ61" s="974"/>
      <c r="JTK61" s="974"/>
      <c r="JTL61" s="974"/>
      <c r="JTM61" s="974"/>
      <c r="JTN61" s="974"/>
      <c r="JTO61" s="974"/>
      <c r="JTP61" s="974"/>
      <c r="JTQ61" s="974"/>
      <c r="JTR61" s="974"/>
      <c r="JTS61" s="974"/>
      <c r="JTT61" s="974"/>
      <c r="JTU61" s="974"/>
      <c r="JTV61" s="974"/>
      <c r="JTW61" s="974"/>
      <c r="JTX61" s="974"/>
      <c r="JTY61" s="974"/>
      <c r="JTZ61" s="974"/>
      <c r="JUA61" s="974"/>
      <c r="JUB61" s="974"/>
      <c r="JUC61" s="974"/>
      <c r="JUD61" s="974"/>
      <c r="JUE61" s="974"/>
      <c r="JUF61" s="974"/>
      <c r="JUG61" s="974"/>
      <c r="JUH61" s="974"/>
      <c r="JUI61" s="974"/>
      <c r="JUJ61" s="974"/>
      <c r="JUK61" s="974"/>
      <c r="JUL61" s="974"/>
      <c r="JUM61" s="974"/>
      <c r="JUN61" s="974"/>
      <c r="JUO61" s="974"/>
      <c r="JUP61" s="974"/>
      <c r="JUQ61" s="974"/>
      <c r="JUR61" s="974"/>
      <c r="JUS61" s="974"/>
      <c r="JUT61" s="974"/>
      <c r="JUU61" s="974"/>
      <c r="JUV61" s="974"/>
      <c r="JUW61" s="974"/>
      <c r="JUX61" s="974"/>
      <c r="JUY61" s="974"/>
      <c r="JUZ61" s="974"/>
      <c r="JVA61" s="974"/>
      <c r="JVB61" s="974"/>
      <c r="JVC61" s="974"/>
      <c r="JVD61" s="974"/>
      <c r="JVE61" s="974"/>
      <c r="JVF61" s="974"/>
      <c r="JVG61" s="974"/>
      <c r="JVH61" s="974"/>
      <c r="JVI61" s="974"/>
      <c r="JVJ61" s="974"/>
      <c r="JVK61" s="974"/>
      <c r="JVL61" s="974"/>
      <c r="JVM61" s="974"/>
      <c r="JVN61" s="974"/>
      <c r="JVO61" s="974"/>
      <c r="JVP61" s="974"/>
      <c r="JVQ61" s="974"/>
      <c r="JVR61" s="974"/>
      <c r="JVS61" s="974"/>
      <c r="JVT61" s="974"/>
      <c r="JVU61" s="974"/>
      <c r="JVV61" s="974"/>
      <c r="JVW61" s="974"/>
      <c r="JVX61" s="974"/>
      <c r="JVY61" s="974"/>
      <c r="JVZ61" s="974"/>
      <c r="JWA61" s="974"/>
      <c r="JWB61" s="974"/>
      <c r="JWC61" s="974"/>
      <c r="JWD61" s="974"/>
      <c r="JWE61" s="974"/>
      <c r="JWF61" s="974"/>
      <c r="JWG61" s="974"/>
      <c r="JWH61" s="974"/>
      <c r="JWI61" s="974"/>
      <c r="JWJ61" s="974"/>
      <c r="JWK61" s="974"/>
      <c r="JWL61" s="974"/>
      <c r="JWM61" s="974"/>
      <c r="JWN61" s="974"/>
      <c r="JWO61" s="974"/>
      <c r="JWP61" s="974"/>
      <c r="JWQ61" s="974"/>
      <c r="JWR61" s="974"/>
      <c r="JWS61" s="974"/>
      <c r="JWT61" s="974"/>
      <c r="JWU61" s="974"/>
      <c r="JWV61" s="974"/>
      <c r="JWW61" s="974"/>
      <c r="JWX61" s="974"/>
      <c r="JWY61" s="974"/>
      <c r="JWZ61" s="974"/>
      <c r="JXA61" s="974"/>
      <c r="JXB61" s="974"/>
      <c r="JXC61" s="974"/>
      <c r="JXD61" s="974"/>
      <c r="JXE61" s="974"/>
      <c r="JXF61" s="974"/>
      <c r="JXG61" s="974"/>
      <c r="JXH61" s="974"/>
      <c r="JXI61" s="974"/>
      <c r="JXJ61" s="974"/>
      <c r="JXK61" s="974"/>
      <c r="JXL61" s="974"/>
      <c r="JXM61" s="974"/>
      <c r="JXN61" s="974"/>
      <c r="JXO61" s="974"/>
      <c r="JXP61" s="974"/>
      <c r="JXQ61" s="974"/>
      <c r="JXR61" s="974"/>
      <c r="JXS61" s="974"/>
      <c r="JXT61" s="974"/>
      <c r="JXU61" s="974"/>
      <c r="JXV61" s="974"/>
      <c r="JXW61" s="974"/>
      <c r="JXX61" s="974"/>
      <c r="JXY61" s="974"/>
      <c r="JXZ61" s="974"/>
      <c r="JYA61" s="974"/>
      <c r="JYB61" s="974"/>
      <c r="JYC61" s="974"/>
      <c r="JYD61" s="974"/>
      <c r="JYE61" s="974"/>
      <c r="JYF61" s="974"/>
      <c r="JYG61" s="974"/>
      <c r="JYH61" s="974"/>
      <c r="JYI61" s="974"/>
      <c r="JYJ61" s="974"/>
      <c r="JYK61" s="974"/>
      <c r="JYL61" s="974"/>
      <c r="JYM61" s="974"/>
      <c r="JYN61" s="974"/>
      <c r="JYO61" s="974"/>
      <c r="JYP61" s="974"/>
      <c r="JYQ61" s="974"/>
      <c r="JYR61" s="974"/>
      <c r="JYS61" s="974"/>
      <c r="JYT61" s="974"/>
      <c r="JYU61" s="974"/>
      <c r="JYV61" s="974"/>
      <c r="JYW61" s="974"/>
      <c r="JYX61" s="974"/>
      <c r="JYY61" s="974"/>
      <c r="JYZ61" s="974"/>
      <c r="JZA61" s="974"/>
      <c r="JZB61" s="974"/>
      <c r="JZC61" s="974"/>
      <c r="JZD61" s="974"/>
      <c r="JZE61" s="974"/>
      <c r="JZF61" s="974"/>
      <c r="JZG61" s="974"/>
      <c r="JZH61" s="974"/>
      <c r="JZI61" s="974"/>
      <c r="JZJ61" s="974"/>
      <c r="JZK61" s="974"/>
      <c r="JZL61" s="974"/>
      <c r="JZM61" s="974"/>
      <c r="JZN61" s="974"/>
      <c r="JZO61" s="974"/>
      <c r="JZP61" s="974"/>
      <c r="JZQ61" s="974"/>
      <c r="JZR61" s="974"/>
      <c r="JZS61" s="974"/>
      <c r="JZT61" s="974"/>
      <c r="JZU61" s="974"/>
      <c r="JZV61" s="974"/>
      <c r="JZW61" s="974"/>
      <c r="JZX61" s="974"/>
      <c r="JZY61" s="974"/>
      <c r="JZZ61" s="974"/>
      <c r="KAA61" s="974"/>
      <c r="KAB61" s="974"/>
      <c r="KAC61" s="974"/>
      <c r="KAD61" s="974"/>
      <c r="KAE61" s="974"/>
      <c r="KAF61" s="974"/>
      <c r="KAG61" s="974"/>
      <c r="KAH61" s="974"/>
      <c r="KAI61" s="974"/>
      <c r="KAJ61" s="974"/>
      <c r="KAK61" s="974"/>
      <c r="KAL61" s="974"/>
      <c r="KAM61" s="974"/>
      <c r="KAN61" s="974"/>
      <c r="KAO61" s="974"/>
      <c r="KAP61" s="974"/>
      <c r="KAQ61" s="974"/>
      <c r="KAR61" s="974"/>
      <c r="KAS61" s="974"/>
      <c r="KAT61" s="974"/>
      <c r="KAU61" s="974"/>
      <c r="KAV61" s="974"/>
      <c r="KAW61" s="974"/>
      <c r="KAX61" s="974"/>
      <c r="KAY61" s="974"/>
      <c r="KAZ61" s="974"/>
      <c r="KBA61" s="974"/>
      <c r="KBB61" s="974"/>
      <c r="KBC61" s="974"/>
      <c r="KBD61" s="974"/>
      <c r="KBE61" s="974"/>
      <c r="KBF61" s="974"/>
      <c r="KBG61" s="974"/>
      <c r="KBH61" s="974"/>
      <c r="KBI61" s="974"/>
      <c r="KBJ61" s="974"/>
      <c r="KBK61" s="974"/>
      <c r="KBL61" s="974"/>
      <c r="KBM61" s="974"/>
      <c r="KBN61" s="974"/>
      <c r="KBO61" s="974"/>
      <c r="KBP61" s="974"/>
      <c r="KBQ61" s="974"/>
      <c r="KBR61" s="974"/>
      <c r="KBS61" s="974"/>
      <c r="KBT61" s="974"/>
      <c r="KBU61" s="974"/>
      <c r="KBV61" s="974"/>
      <c r="KBW61" s="974"/>
      <c r="KBX61" s="974"/>
      <c r="KBY61" s="974"/>
      <c r="KBZ61" s="974"/>
      <c r="KCA61" s="974"/>
      <c r="KCB61" s="974"/>
      <c r="KCC61" s="974"/>
      <c r="KCD61" s="974"/>
      <c r="KCE61" s="974"/>
      <c r="KCF61" s="974"/>
      <c r="KCG61" s="974"/>
      <c r="KCH61" s="974"/>
      <c r="KCI61" s="974"/>
      <c r="KCJ61" s="974"/>
      <c r="KCK61" s="974"/>
      <c r="KCL61" s="974"/>
      <c r="KCM61" s="974"/>
      <c r="KCN61" s="974"/>
      <c r="KCO61" s="974"/>
      <c r="KCP61" s="974"/>
      <c r="KCQ61" s="974"/>
      <c r="KCR61" s="974"/>
      <c r="KCS61" s="974"/>
      <c r="KCT61" s="974"/>
      <c r="KCU61" s="974"/>
      <c r="KCV61" s="974"/>
      <c r="KCW61" s="974"/>
      <c r="KCX61" s="974"/>
      <c r="KCY61" s="974"/>
      <c r="KCZ61" s="974"/>
      <c r="KDA61" s="974"/>
      <c r="KDB61" s="974"/>
      <c r="KDC61" s="974"/>
      <c r="KDD61" s="974"/>
      <c r="KDE61" s="974"/>
      <c r="KDF61" s="974"/>
      <c r="KDG61" s="974"/>
      <c r="KDH61" s="974"/>
      <c r="KDI61" s="974"/>
      <c r="KDJ61" s="974"/>
      <c r="KDK61" s="974"/>
      <c r="KDL61" s="974"/>
      <c r="KDM61" s="974"/>
      <c r="KDN61" s="974"/>
      <c r="KDO61" s="974"/>
      <c r="KDP61" s="974"/>
      <c r="KDQ61" s="974"/>
      <c r="KDR61" s="974"/>
      <c r="KDS61" s="974"/>
      <c r="KDT61" s="974"/>
      <c r="KDU61" s="974"/>
      <c r="KDV61" s="974"/>
      <c r="KDW61" s="974"/>
      <c r="KDX61" s="974"/>
      <c r="KDY61" s="974"/>
      <c r="KDZ61" s="974"/>
      <c r="KEA61" s="974"/>
      <c r="KEB61" s="974"/>
      <c r="KEC61" s="974"/>
      <c r="KED61" s="974"/>
      <c r="KEE61" s="974"/>
      <c r="KEF61" s="974"/>
      <c r="KEG61" s="974"/>
      <c r="KEH61" s="974"/>
      <c r="KEI61" s="974"/>
      <c r="KEJ61" s="974"/>
      <c r="KEK61" s="974"/>
      <c r="KEL61" s="974"/>
      <c r="KEM61" s="974"/>
      <c r="KEN61" s="974"/>
      <c r="KEO61" s="974"/>
      <c r="KEP61" s="974"/>
      <c r="KEQ61" s="974"/>
      <c r="KER61" s="974"/>
      <c r="KES61" s="974"/>
      <c r="KET61" s="974"/>
      <c r="KEU61" s="974"/>
      <c r="KEV61" s="974"/>
      <c r="KEW61" s="974"/>
      <c r="KEX61" s="974"/>
      <c r="KEY61" s="974"/>
      <c r="KEZ61" s="974"/>
      <c r="KFA61" s="974"/>
      <c r="KFB61" s="974"/>
      <c r="KFC61" s="974"/>
      <c r="KFD61" s="974"/>
      <c r="KFE61" s="974"/>
      <c r="KFF61" s="974"/>
      <c r="KFG61" s="974"/>
      <c r="KFH61" s="974"/>
      <c r="KFI61" s="974"/>
      <c r="KFJ61" s="974"/>
      <c r="KFK61" s="974"/>
      <c r="KFL61" s="974"/>
      <c r="KFM61" s="974"/>
      <c r="KFN61" s="974"/>
      <c r="KFO61" s="974"/>
      <c r="KFP61" s="974"/>
      <c r="KFQ61" s="974"/>
      <c r="KFR61" s="974"/>
      <c r="KFS61" s="974"/>
      <c r="KFT61" s="974"/>
      <c r="KFU61" s="974"/>
      <c r="KFV61" s="974"/>
      <c r="KFW61" s="974"/>
      <c r="KFX61" s="974"/>
      <c r="KFY61" s="974"/>
      <c r="KFZ61" s="974"/>
      <c r="KGA61" s="974"/>
      <c r="KGB61" s="974"/>
      <c r="KGC61" s="974"/>
      <c r="KGD61" s="974"/>
      <c r="KGE61" s="974"/>
      <c r="KGF61" s="974"/>
      <c r="KGG61" s="974"/>
      <c r="KGH61" s="974"/>
      <c r="KGI61" s="974"/>
      <c r="KGJ61" s="974"/>
      <c r="KGK61" s="974"/>
      <c r="KGL61" s="974"/>
      <c r="KGM61" s="974"/>
      <c r="KGN61" s="974"/>
      <c r="KGO61" s="974"/>
      <c r="KGP61" s="974"/>
      <c r="KGQ61" s="974"/>
      <c r="KGR61" s="974"/>
      <c r="KGS61" s="974"/>
      <c r="KGT61" s="974"/>
      <c r="KGU61" s="974"/>
      <c r="KGV61" s="974"/>
      <c r="KGW61" s="974"/>
      <c r="KGX61" s="974"/>
      <c r="KGY61" s="974"/>
      <c r="KGZ61" s="974"/>
      <c r="KHA61" s="974"/>
      <c r="KHB61" s="974"/>
      <c r="KHC61" s="974"/>
      <c r="KHD61" s="974"/>
      <c r="KHE61" s="974"/>
      <c r="KHF61" s="974"/>
      <c r="KHG61" s="974"/>
      <c r="KHH61" s="974"/>
      <c r="KHI61" s="974"/>
      <c r="KHJ61" s="974"/>
      <c r="KHK61" s="974"/>
      <c r="KHL61" s="974"/>
      <c r="KHM61" s="974"/>
      <c r="KHN61" s="974"/>
      <c r="KHO61" s="974"/>
      <c r="KHP61" s="974"/>
      <c r="KHQ61" s="974"/>
      <c r="KHR61" s="974"/>
      <c r="KHS61" s="974"/>
      <c r="KHT61" s="974"/>
      <c r="KHU61" s="974"/>
      <c r="KHV61" s="974"/>
      <c r="KHW61" s="974"/>
      <c r="KHX61" s="974"/>
      <c r="KHY61" s="974"/>
      <c r="KHZ61" s="974"/>
      <c r="KIA61" s="974"/>
      <c r="KIB61" s="974"/>
      <c r="KIC61" s="974"/>
      <c r="KID61" s="974"/>
      <c r="KIE61" s="974"/>
      <c r="KIF61" s="974"/>
      <c r="KIG61" s="974"/>
      <c r="KIH61" s="974"/>
      <c r="KII61" s="974"/>
      <c r="KIJ61" s="974"/>
      <c r="KIK61" s="974"/>
      <c r="KIL61" s="974"/>
      <c r="KIM61" s="974"/>
      <c r="KIN61" s="974"/>
      <c r="KIO61" s="974"/>
      <c r="KIP61" s="974"/>
      <c r="KIQ61" s="974"/>
      <c r="KIR61" s="974"/>
      <c r="KIS61" s="974"/>
      <c r="KIT61" s="974"/>
      <c r="KIU61" s="974"/>
      <c r="KIV61" s="974"/>
      <c r="KIW61" s="974"/>
      <c r="KIX61" s="974"/>
      <c r="KIY61" s="974"/>
      <c r="KIZ61" s="974"/>
      <c r="KJA61" s="974"/>
      <c r="KJB61" s="974"/>
      <c r="KJC61" s="974"/>
      <c r="KJD61" s="974"/>
      <c r="KJE61" s="974"/>
      <c r="KJF61" s="974"/>
      <c r="KJG61" s="974"/>
      <c r="KJH61" s="974"/>
      <c r="KJI61" s="974"/>
      <c r="KJJ61" s="974"/>
      <c r="KJK61" s="974"/>
      <c r="KJL61" s="974"/>
      <c r="KJM61" s="974"/>
      <c r="KJN61" s="974"/>
      <c r="KJO61" s="974"/>
      <c r="KJP61" s="974"/>
      <c r="KJQ61" s="974"/>
      <c r="KJR61" s="974"/>
      <c r="KJS61" s="974"/>
      <c r="KJT61" s="974"/>
      <c r="KJU61" s="974"/>
      <c r="KJV61" s="974"/>
      <c r="KJW61" s="974"/>
      <c r="KJX61" s="974"/>
      <c r="KJY61" s="974"/>
      <c r="KJZ61" s="974"/>
      <c r="KKA61" s="974"/>
      <c r="KKB61" s="974"/>
      <c r="KKC61" s="974"/>
      <c r="KKD61" s="974"/>
      <c r="KKE61" s="974"/>
      <c r="KKF61" s="974"/>
      <c r="KKG61" s="974"/>
      <c r="KKH61" s="974"/>
      <c r="KKI61" s="974"/>
      <c r="KKJ61" s="974"/>
      <c r="KKK61" s="974"/>
      <c r="KKL61" s="974"/>
      <c r="KKM61" s="974"/>
      <c r="KKN61" s="974"/>
      <c r="KKO61" s="974"/>
      <c r="KKP61" s="974"/>
      <c r="KKQ61" s="974"/>
      <c r="KKR61" s="974"/>
      <c r="KKS61" s="974"/>
      <c r="KKT61" s="974"/>
      <c r="KKU61" s="974"/>
      <c r="KKV61" s="974"/>
      <c r="KKW61" s="974"/>
      <c r="KKX61" s="974"/>
      <c r="KKY61" s="974"/>
      <c r="KKZ61" s="974"/>
      <c r="KLA61" s="974"/>
      <c r="KLB61" s="974"/>
      <c r="KLC61" s="974"/>
      <c r="KLD61" s="974"/>
      <c r="KLE61" s="974"/>
      <c r="KLF61" s="974"/>
      <c r="KLG61" s="974"/>
      <c r="KLH61" s="974"/>
      <c r="KLI61" s="974"/>
      <c r="KLJ61" s="974"/>
      <c r="KLK61" s="974"/>
      <c r="KLL61" s="974"/>
      <c r="KLM61" s="974"/>
      <c r="KLN61" s="974"/>
      <c r="KLO61" s="974"/>
      <c r="KLP61" s="974"/>
      <c r="KLQ61" s="974"/>
      <c r="KLR61" s="974"/>
      <c r="KLS61" s="974"/>
      <c r="KLT61" s="974"/>
      <c r="KLU61" s="974"/>
      <c r="KLV61" s="974"/>
      <c r="KLW61" s="974"/>
      <c r="KLX61" s="974"/>
      <c r="KLY61" s="974"/>
      <c r="KLZ61" s="974"/>
      <c r="KMA61" s="974"/>
      <c r="KMB61" s="974"/>
      <c r="KMC61" s="974"/>
      <c r="KMD61" s="974"/>
      <c r="KME61" s="974"/>
      <c r="KMF61" s="974"/>
      <c r="KMG61" s="974"/>
      <c r="KMH61" s="974"/>
      <c r="KMI61" s="974"/>
      <c r="KMJ61" s="974"/>
      <c r="KMK61" s="974"/>
      <c r="KML61" s="974"/>
      <c r="KMM61" s="974"/>
      <c r="KMN61" s="974"/>
      <c r="KMO61" s="974"/>
      <c r="KMP61" s="974"/>
      <c r="KMQ61" s="974"/>
      <c r="KMR61" s="974"/>
      <c r="KMS61" s="974"/>
      <c r="KMT61" s="974"/>
      <c r="KMU61" s="974"/>
      <c r="KMV61" s="974"/>
      <c r="KMW61" s="974"/>
      <c r="KMX61" s="974"/>
      <c r="KMY61" s="974"/>
      <c r="KMZ61" s="974"/>
      <c r="KNA61" s="974"/>
      <c r="KNB61" s="974"/>
      <c r="KNC61" s="974"/>
      <c r="KND61" s="974"/>
      <c r="KNE61" s="974"/>
      <c r="KNF61" s="974"/>
      <c r="KNG61" s="974"/>
      <c r="KNH61" s="974"/>
      <c r="KNI61" s="974"/>
      <c r="KNJ61" s="974"/>
      <c r="KNK61" s="974"/>
      <c r="KNL61" s="974"/>
      <c r="KNM61" s="974"/>
      <c r="KNN61" s="974"/>
      <c r="KNO61" s="974"/>
      <c r="KNP61" s="974"/>
      <c r="KNQ61" s="974"/>
      <c r="KNR61" s="974"/>
      <c r="KNS61" s="974"/>
      <c r="KNT61" s="974"/>
      <c r="KNU61" s="974"/>
      <c r="KNV61" s="974"/>
      <c r="KNW61" s="974"/>
      <c r="KNX61" s="974"/>
      <c r="KNY61" s="974"/>
      <c r="KNZ61" s="974"/>
      <c r="KOA61" s="974"/>
      <c r="KOB61" s="974"/>
      <c r="KOC61" s="974"/>
      <c r="KOD61" s="974"/>
      <c r="KOE61" s="974"/>
      <c r="KOF61" s="974"/>
      <c r="KOG61" s="974"/>
      <c r="KOH61" s="974"/>
      <c r="KOI61" s="974"/>
      <c r="KOJ61" s="974"/>
      <c r="KOK61" s="974"/>
      <c r="KOL61" s="974"/>
      <c r="KOM61" s="974"/>
      <c r="KON61" s="974"/>
      <c r="KOO61" s="974"/>
      <c r="KOP61" s="974"/>
      <c r="KOQ61" s="974"/>
      <c r="KOR61" s="974"/>
      <c r="KOS61" s="974"/>
      <c r="KOT61" s="974"/>
      <c r="KOU61" s="974"/>
      <c r="KOV61" s="974"/>
      <c r="KOW61" s="974"/>
      <c r="KOX61" s="974"/>
      <c r="KOY61" s="974"/>
      <c r="KOZ61" s="974"/>
      <c r="KPA61" s="974"/>
      <c r="KPB61" s="974"/>
      <c r="KPC61" s="974"/>
      <c r="KPD61" s="974"/>
      <c r="KPE61" s="974"/>
      <c r="KPF61" s="974"/>
      <c r="KPG61" s="974"/>
      <c r="KPH61" s="974"/>
      <c r="KPI61" s="974"/>
      <c r="KPJ61" s="974"/>
      <c r="KPK61" s="974"/>
      <c r="KPL61" s="974"/>
      <c r="KPM61" s="974"/>
      <c r="KPN61" s="974"/>
      <c r="KPO61" s="974"/>
      <c r="KPP61" s="974"/>
      <c r="KPQ61" s="974"/>
      <c r="KPR61" s="974"/>
      <c r="KPS61" s="974"/>
      <c r="KPT61" s="974"/>
      <c r="KPU61" s="974"/>
      <c r="KPV61" s="974"/>
      <c r="KPW61" s="974"/>
      <c r="KPX61" s="974"/>
      <c r="KPY61" s="974"/>
      <c r="KPZ61" s="974"/>
      <c r="KQA61" s="974"/>
      <c r="KQB61" s="974"/>
      <c r="KQC61" s="974"/>
      <c r="KQD61" s="974"/>
      <c r="KQE61" s="974"/>
      <c r="KQF61" s="974"/>
      <c r="KQG61" s="974"/>
      <c r="KQH61" s="974"/>
      <c r="KQI61" s="974"/>
      <c r="KQJ61" s="974"/>
      <c r="KQK61" s="974"/>
      <c r="KQL61" s="974"/>
      <c r="KQM61" s="974"/>
      <c r="KQN61" s="974"/>
      <c r="KQO61" s="974"/>
      <c r="KQP61" s="974"/>
      <c r="KQQ61" s="974"/>
      <c r="KQR61" s="974"/>
      <c r="KQS61" s="974"/>
      <c r="KQT61" s="974"/>
      <c r="KQU61" s="974"/>
      <c r="KQV61" s="974"/>
      <c r="KQW61" s="974"/>
      <c r="KQX61" s="974"/>
      <c r="KQY61" s="974"/>
      <c r="KQZ61" s="974"/>
      <c r="KRA61" s="974"/>
      <c r="KRB61" s="974"/>
      <c r="KRC61" s="974"/>
      <c r="KRD61" s="974"/>
      <c r="KRE61" s="974"/>
      <c r="KRF61" s="974"/>
      <c r="KRG61" s="974"/>
      <c r="KRH61" s="974"/>
      <c r="KRI61" s="974"/>
      <c r="KRJ61" s="974"/>
      <c r="KRK61" s="974"/>
      <c r="KRL61" s="974"/>
      <c r="KRM61" s="974"/>
      <c r="KRN61" s="974"/>
      <c r="KRO61" s="974"/>
      <c r="KRP61" s="974"/>
      <c r="KRQ61" s="974"/>
      <c r="KRR61" s="974"/>
      <c r="KRS61" s="974"/>
      <c r="KRT61" s="974"/>
      <c r="KRU61" s="974"/>
      <c r="KRV61" s="974"/>
      <c r="KRW61" s="974"/>
      <c r="KRX61" s="974"/>
      <c r="KRY61" s="974"/>
      <c r="KRZ61" s="974"/>
      <c r="KSA61" s="974"/>
      <c r="KSB61" s="974"/>
      <c r="KSC61" s="974"/>
      <c r="KSD61" s="974"/>
      <c r="KSE61" s="974"/>
      <c r="KSF61" s="974"/>
      <c r="KSG61" s="974"/>
      <c r="KSH61" s="974"/>
      <c r="KSI61" s="974"/>
      <c r="KSJ61" s="974"/>
      <c r="KSK61" s="974"/>
      <c r="KSL61" s="974"/>
      <c r="KSM61" s="974"/>
      <c r="KSN61" s="974"/>
      <c r="KSO61" s="974"/>
      <c r="KSP61" s="974"/>
      <c r="KSQ61" s="974"/>
      <c r="KSR61" s="974"/>
      <c r="KSS61" s="974"/>
      <c r="KST61" s="974"/>
      <c r="KSU61" s="974"/>
      <c r="KSV61" s="974"/>
      <c r="KSW61" s="974"/>
      <c r="KSX61" s="974"/>
      <c r="KSY61" s="974"/>
      <c r="KSZ61" s="974"/>
      <c r="KTA61" s="974"/>
      <c r="KTB61" s="974"/>
      <c r="KTC61" s="974"/>
      <c r="KTD61" s="974"/>
      <c r="KTE61" s="974"/>
      <c r="KTF61" s="974"/>
      <c r="KTG61" s="974"/>
      <c r="KTH61" s="974"/>
      <c r="KTI61" s="974"/>
      <c r="KTJ61" s="974"/>
      <c r="KTK61" s="974"/>
      <c r="KTL61" s="974"/>
      <c r="KTM61" s="974"/>
      <c r="KTN61" s="974"/>
      <c r="KTO61" s="974"/>
      <c r="KTP61" s="974"/>
      <c r="KTQ61" s="974"/>
      <c r="KTR61" s="974"/>
      <c r="KTS61" s="974"/>
      <c r="KTT61" s="974"/>
      <c r="KTU61" s="974"/>
      <c r="KTV61" s="974"/>
      <c r="KTW61" s="974"/>
      <c r="KTX61" s="974"/>
      <c r="KTY61" s="974"/>
      <c r="KTZ61" s="974"/>
      <c r="KUA61" s="974"/>
      <c r="KUB61" s="974"/>
      <c r="KUC61" s="974"/>
      <c r="KUD61" s="974"/>
      <c r="KUE61" s="974"/>
      <c r="KUF61" s="974"/>
      <c r="KUG61" s="974"/>
      <c r="KUH61" s="974"/>
      <c r="KUI61" s="974"/>
      <c r="KUJ61" s="974"/>
      <c r="KUK61" s="974"/>
      <c r="KUL61" s="974"/>
      <c r="KUM61" s="974"/>
      <c r="KUN61" s="974"/>
      <c r="KUO61" s="974"/>
      <c r="KUP61" s="974"/>
      <c r="KUQ61" s="974"/>
      <c r="KUR61" s="974"/>
      <c r="KUS61" s="974"/>
      <c r="KUT61" s="974"/>
      <c r="KUU61" s="974"/>
      <c r="KUV61" s="974"/>
      <c r="KUW61" s="974"/>
      <c r="KUX61" s="974"/>
      <c r="KUY61" s="974"/>
      <c r="KUZ61" s="974"/>
      <c r="KVA61" s="974"/>
      <c r="KVB61" s="974"/>
      <c r="KVC61" s="974"/>
      <c r="KVD61" s="974"/>
      <c r="KVE61" s="974"/>
      <c r="KVF61" s="974"/>
      <c r="KVG61" s="974"/>
      <c r="KVH61" s="974"/>
      <c r="KVI61" s="974"/>
      <c r="KVJ61" s="974"/>
      <c r="KVK61" s="974"/>
      <c r="KVL61" s="974"/>
      <c r="KVM61" s="974"/>
      <c r="KVN61" s="974"/>
      <c r="KVO61" s="974"/>
      <c r="KVP61" s="974"/>
      <c r="KVQ61" s="974"/>
      <c r="KVR61" s="974"/>
      <c r="KVS61" s="974"/>
      <c r="KVT61" s="974"/>
      <c r="KVU61" s="974"/>
      <c r="KVV61" s="974"/>
      <c r="KVW61" s="974"/>
      <c r="KVX61" s="974"/>
      <c r="KVY61" s="974"/>
      <c r="KVZ61" s="974"/>
      <c r="KWA61" s="974"/>
      <c r="KWB61" s="974"/>
      <c r="KWC61" s="974"/>
      <c r="KWD61" s="974"/>
      <c r="KWE61" s="974"/>
      <c r="KWF61" s="974"/>
      <c r="KWG61" s="974"/>
      <c r="KWH61" s="974"/>
      <c r="KWI61" s="974"/>
      <c r="KWJ61" s="974"/>
      <c r="KWK61" s="974"/>
      <c r="KWL61" s="974"/>
      <c r="KWM61" s="974"/>
      <c r="KWN61" s="974"/>
      <c r="KWO61" s="974"/>
      <c r="KWP61" s="974"/>
      <c r="KWQ61" s="974"/>
      <c r="KWR61" s="974"/>
      <c r="KWS61" s="974"/>
      <c r="KWT61" s="974"/>
      <c r="KWU61" s="974"/>
      <c r="KWV61" s="974"/>
      <c r="KWW61" s="974"/>
      <c r="KWX61" s="974"/>
      <c r="KWY61" s="974"/>
      <c r="KWZ61" s="974"/>
      <c r="KXA61" s="974"/>
      <c r="KXB61" s="974"/>
      <c r="KXC61" s="974"/>
      <c r="KXD61" s="974"/>
      <c r="KXE61" s="974"/>
      <c r="KXF61" s="974"/>
      <c r="KXG61" s="974"/>
      <c r="KXH61" s="974"/>
      <c r="KXI61" s="974"/>
      <c r="KXJ61" s="974"/>
      <c r="KXK61" s="974"/>
      <c r="KXL61" s="974"/>
      <c r="KXM61" s="974"/>
      <c r="KXN61" s="974"/>
      <c r="KXO61" s="974"/>
      <c r="KXP61" s="974"/>
      <c r="KXQ61" s="974"/>
      <c r="KXR61" s="974"/>
      <c r="KXS61" s="974"/>
      <c r="KXT61" s="974"/>
      <c r="KXU61" s="974"/>
      <c r="KXV61" s="974"/>
      <c r="KXW61" s="974"/>
      <c r="KXX61" s="974"/>
      <c r="KXY61" s="974"/>
      <c r="KXZ61" s="974"/>
      <c r="KYA61" s="974"/>
      <c r="KYB61" s="974"/>
      <c r="KYC61" s="974"/>
      <c r="KYD61" s="974"/>
      <c r="KYE61" s="974"/>
      <c r="KYF61" s="974"/>
      <c r="KYG61" s="974"/>
      <c r="KYH61" s="974"/>
      <c r="KYI61" s="974"/>
      <c r="KYJ61" s="974"/>
      <c r="KYK61" s="974"/>
      <c r="KYL61" s="974"/>
      <c r="KYM61" s="974"/>
      <c r="KYN61" s="974"/>
      <c r="KYO61" s="974"/>
      <c r="KYP61" s="974"/>
      <c r="KYQ61" s="974"/>
      <c r="KYR61" s="974"/>
      <c r="KYS61" s="974"/>
      <c r="KYT61" s="974"/>
      <c r="KYU61" s="974"/>
      <c r="KYV61" s="974"/>
      <c r="KYW61" s="974"/>
      <c r="KYX61" s="974"/>
      <c r="KYY61" s="974"/>
      <c r="KYZ61" s="974"/>
      <c r="KZA61" s="974"/>
      <c r="KZB61" s="974"/>
      <c r="KZC61" s="974"/>
      <c r="KZD61" s="974"/>
      <c r="KZE61" s="974"/>
      <c r="KZF61" s="974"/>
      <c r="KZG61" s="974"/>
      <c r="KZH61" s="974"/>
      <c r="KZI61" s="974"/>
      <c r="KZJ61" s="974"/>
      <c r="KZK61" s="974"/>
      <c r="KZL61" s="974"/>
      <c r="KZM61" s="974"/>
      <c r="KZN61" s="974"/>
      <c r="KZO61" s="974"/>
      <c r="KZP61" s="974"/>
      <c r="KZQ61" s="974"/>
      <c r="KZR61" s="974"/>
      <c r="KZS61" s="974"/>
      <c r="KZT61" s="974"/>
      <c r="KZU61" s="974"/>
      <c r="KZV61" s="974"/>
      <c r="KZW61" s="974"/>
      <c r="KZX61" s="974"/>
      <c r="KZY61" s="974"/>
      <c r="KZZ61" s="974"/>
      <c r="LAA61" s="974"/>
      <c r="LAB61" s="974"/>
      <c r="LAC61" s="974"/>
      <c r="LAD61" s="974"/>
      <c r="LAE61" s="974"/>
      <c r="LAF61" s="974"/>
      <c r="LAG61" s="974"/>
      <c r="LAH61" s="974"/>
      <c r="LAI61" s="974"/>
      <c r="LAJ61" s="974"/>
      <c r="LAK61" s="974"/>
      <c r="LAL61" s="974"/>
      <c r="LAM61" s="974"/>
      <c r="LAN61" s="974"/>
      <c r="LAO61" s="974"/>
      <c r="LAP61" s="974"/>
      <c r="LAQ61" s="974"/>
      <c r="LAR61" s="974"/>
      <c r="LAS61" s="974"/>
      <c r="LAT61" s="974"/>
      <c r="LAU61" s="974"/>
      <c r="LAV61" s="974"/>
      <c r="LAW61" s="974"/>
      <c r="LAX61" s="974"/>
      <c r="LAY61" s="974"/>
      <c r="LAZ61" s="974"/>
      <c r="LBA61" s="974"/>
      <c r="LBB61" s="974"/>
      <c r="LBC61" s="974"/>
      <c r="LBD61" s="974"/>
      <c r="LBE61" s="974"/>
      <c r="LBF61" s="974"/>
      <c r="LBG61" s="974"/>
      <c r="LBH61" s="974"/>
      <c r="LBI61" s="974"/>
      <c r="LBJ61" s="974"/>
      <c r="LBK61" s="974"/>
      <c r="LBL61" s="974"/>
      <c r="LBM61" s="974"/>
      <c r="LBN61" s="974"/>
      <c r="LBO61" s="974"/>
      <c r="LBP61" s="974"/>
      <c r="LBQ61" s="974"/>
      <c r="LBR61" s="974"/>
      <c r="LBS61" s="974"/>
      <c r="LBT61" s="974"/>
      <c r="LBU61" s="974"/>
      <c r="LBV61" s="974"/>
      <c r="LBW61" s="974"/>
      <c r="LBX61" s="974"/>
      <c r="LBY61" s="974"/>
      <c r="LBZ61" s="974"/>
      <c r="LCA61" s="974"/>
      <c r="LCB61" s="974"/>
      <c r="LCC61" s="974"/>
      <c r="LCD61" s="974"/>
      <c r="LCE61" s="974"/>
      <c r="LCF61" s="974"/>
      <c r="LCG61" s="974"/>
      <c r="LCH61" s="974"/>
      <c r="LCI61" s="974"/>
      <c r="LCJ61" s="974"/>
      <c r="LCK61" s="974"/>
      <c r="LCL61" s="974"/>
      <c r="LCM61" s="974"/>
      <c r="LCN61" s="974"/>
      <c r="LCO61" s="974"/>
      <c r="LCP61" s="974"/>
      <c r="LCQ61" s="974"/>
      <c r="LCR61" s="974"/>
      <c r="LCS61" s="974"/>
      <c r="LCT61" s="974"/>
      <c r="LCU61" s="974"/>
      <c r="LCV61" s="974"/>
      <c r="LCW61" s="974"/>
      <c r="LCX61" s="974"/>
      <c r="LCY61" s="974"/>
      <c r="LCZ61" s="974"/>
      <c r="LDA61" s="974"/>
      <c r="LDB61" s="974"/>
      <c r="LDC61" s="974"/>
      <c r="LDD61" s="974"/>
      <c r="LDE61" s="974"/>
      <c r="LDF61" s="974"/>
      <c r="LDG61" s="974"/>
      <c r="LDH61" s="974"/>
      <c r="LDI61" s="974"/>
      <c r="LDJ61" s="974"/>
      <c r="LDK61" s="974"/>
      <c r="LDL61" s="974"/>
      <c r="LDM61" s="974"/>
      <c r="LDN61" s="974"/>
      <c r="LDO61" s="974"/>
      <c r="LDP61" s="974"/>
      <c r="LDQ61" s="974"/>
      <c r="LDR61" s="974"/>
      <c r="LDS61" s="974"/>
      <c r="LDT61" s="974"/>
      <c r="LDU61" s="974"/>
      <c r="LDV61" s="974"/>
      <c r="LDW61" s="974"/>
      <c r="LDX61" s="974"/>
      <c r="LDY61" s="974"/>
      <c r="LDZ61" s="974"/>
      <c r="LEA61" s="974"/>
      <c r="LEB61" s="974"/>
      <c r="LEC61" s="974"/>
      <c r="LED61" s="974"/>
      <c r="LEE61" s="974"/>
      <c r="LEF61" s="974"/>
      <c r="LEG61" s="974"/>
      <c r="LEH61" s="974"/>
      <c r="LEI61" s="974"/>
      <c r="LEJ61" s="974"/>
      <c r="LEK61" s="974"/>
      <c r="LEL61" s="974"/>
      <c r="LEM61" s="974"/>
      <c r="LEN61" s="974"/>
      <c r="LEO61" s="974"/>
      <c r="LEP61" s="974"/>
      <c r="LEQ61" s="974"/>
      <c r="LER61" s="974"/>
      <c r="LES61" s="974"/>
      <c r="LET61" s="974"/>
      <c r="LEU61" s="974"/>
      <c r="LEV61" s="974"/>
      <c r="LEW61" s="974"/>
      <c r="LEX61" s="974"/>
      <c r="LEY61" s="974"/>
      <c r="LEZ61" s="974"/>
      <c r="LFA61" s="974"/>
      <c r="LFB61" s="974"/>
      <c r="LFC61" s="974"/>
      <c r="LFD61" s="974"/>
      <c r="LFE61" s="974"/>
      <c r="LFF61" s="974"/>
      <c r="LFG61" s="974"/>
      <c r="LFH61" s="974"/>
      <c r="LFI61" s="974"/>
      <c r="LFJ61" s="974"/>
      <c r="LFK61" s="974"/>
      <c r="LFL61" s="974"/>
      <c r="LFM61" s="974"/>
      <c r="LFN61" s="974"/>
      <c r="LFO61" s="974"/>
      <c r="LFP61" s="974"/>
      <c r="LFQ61" s="974"/>
      <c r="LFR61" s="974"/>
      <c r="LFS61" s="974"/>
      <c r="LFT61" s="974"/>
      <c r="LFU61" s="974"/>
      <c r="LFV61" s="974"/>
      <c r="LFW61" s="974"/>
      <c r="LFX61" s="974"/>
      <c r="LFY61" s="974"/>
      <c r="LFZ61" s="974"/>
      <c r="LGA61" s="974"/>
      <c r="LGB61" s="974"/>
      <c r="LGC61" s="974"/>
      <c r="LGD61" s="974"/>
      <c r="LGE61" s="974"/>
      <c r="LGF61" s="974"/>
      <c r="LGG61" s="974"/>
      <c r="LGH61" s="974"/>
      <c r="LGI61" s="974"/>
      <c r="LGJ61" s="974"/>
      <c r="LGK61" s="974"/>
      <c r="LGL61" s="974"/>
      <c r="LGM61" s="974"/>
      <c r="LGN61" s="974"/>
      <c r="LGO61" s="974"/>
      <c r="LGP61" s="974"/>
      <c r="LGQ61" s="974"/>
      <c r="LGR61" s="974"/>
      <c r="LGS61" s="974"/>
      <c r="LGT61" s="974"/>
      <c r="LGU61" s="974"/>
      <c r="LGV61" s="974"/>
      <c r="LGW61" s="974"/>
      <c r="LGX61" s="974"/>
      <c r="LGY61" s="974"/>
      <c r="LGZ61" s="974"/>
      <c r="LHA61" s="974"/>
      <c r="LHB61" s="974"/>
      <c r="LHC61" s="974"/>
      <c r="LHD61" s="974"/>
      <c r="LHE61" s="974"/>
      <c r="LHF61" s="974"/>
      <c r="LHG61" s="974"/>
      <c r="LHH61" s="974"/>
      <c r="LHI61" s="974"/>
      <c r="LHJ61" s="974"/>
      <c r="LHK61" s="974"/>
      <c r="LHL61" s="974"/>
      <c r="LHM61" s="974"/>
      <c r="LHN61" s="974"/>
      <c r="LHO61" s="974"/>
      <c r="LHP61" s="974"/>
      <c r="LHQ61" s="974"/>
      <c r="LHR61" s="974"/>
      <c r="LHS61" s="974"/>
      <c r="LHT61" s="974"/>
      <c r="LHU61" s="974"/>
      <c r="LHV61" s="974"/>
      <c r="LHW61" s="974"/>
      <c r="LHX61" s="974"/>
      <c r="LHY61" s="974"/>
      <c r="LHZ61" s="974"/>
      <c r="LIA61" s="974"/>
      <c r="LIB61" s="974"/>
      <c r="LIC61" s="974"/>
      <c r="LID61" s="974"/>
      <c r="LIE61" s="974"/>
      <c r="LIF61" s="974"/>
      <c r="LIG61" s="974"/>
      <c r="LIH61" s="974"/>
      <c r="LII61" s="974"/>
      <c r="LIJ61" s="974"/>
      <c r="LIK61" s="974"/>
      <c r="LIL61" s="974"/>
      <c r="LIM61" s="974"/>
      <c r="LIN61" s="974"/>
      <c r="LIO61" s="974"/>
      <c r="LIP61" s="974"/>
      <c r="LIQ61" s="974"/>
      <c r="LIR61" s="974"/>
      <c r="LIS61" s="974"/>
      <c r="LIT61" s="974"/>
      <c r="LIU61" s="974"/>
      <c r="LIV61" s="974"/>
      <c r="LIW61" s="974"/>
      <c r="LIX61" s="974"/>
      <c r="LIY61" s="974"/>
      <c r="LIZ61" s="974"/>
      <c r="LJA61" s="974"/>
      <c r="LJB61" s="974"/>
      <c r="LJC61" s="974"/>
      <c r="LJD61" s="974"/>
      <c r="LJE61" s="974"/>
      <c r="LJF61" s="974"/>
      <c r="LJG61" s="974"/>
      <c r="LJH61" s="974"/>
      <c r="LJI61" s="974"/>
      <c r="LJJ61" s="974"/>
      <c r="LJK61" s="974"/>
      <c r="LJL61" s="974"/>
      <c r="LJM61" s="974"/>
      <c r="LJN61" s="974"/>
      <c r="LJO61" s="974"/>
      <c r="LJP61" s="974"/>
      <c r="LJQ61" s="974"/>
      <c r="LJR61" s="974"/>
      <c r="LJS61" s="974"/>
      <c r="LJT61" s="974"/>
      <c r="LJU61" s="974"/>
      <c r="LJV61" s="974"/>
      <c r="LJW61" s="974"/>
      <c r="LJX61" s="974"/>
      <c r="LJY61" s="974"/>
      <c r="LJZ61" s="974"/>
      <c r="LKA61" s="974"/>
      <c r="LKB61" s="974"/>
      <c r="LKC61" s="974"/>
      <c r="LKD61" s="974"/>
      <c r="LKE61" s="974"/>
      <c r="LKF61" s="974"/>
      <c r="LKG61" s="974"/>
      <c r="LKH61" s="974"/>
      <c r="LKI61" s="974"/>
      <c r="LKJ61" s="974"/>
      <c r="LKK61" s="974"/>
      <c r="LKL61" s="974"/>
      <c r="LKM61" s="974"/>
      <c r="LKN61" s="974"/>
      <c r="LKO61" s="974"/>
      <c r="LKP61" s="974"/>
      <c r="LKQ61" s="974"/>
      <c r="LKR61" s="974"/>
      <c r="LKS61" s="974"/>
      <c r="LKT61" s="974"/>
      <c r="LKU61" s="974"/>
      <c r="LKV61" s="974"/>
      <c r="LKW61" s="974"/>
      <c r="LKX61" s="974"/>
      <c r="LKY61" s="974"/>
      <c r="LKZ61" s="974"/>
      <c r="LLA61" s="974"/>
      <c r="LLB61" s="974"/>
      <c r="LLC61" s="974"/>
      <c r="LLD61" s="974"/>
      <c r="LLE61" s="974"/>
      <c r="LLF61" s="974"/>
      <c r="LLG61" s="974"/>
      <c r="LLH61" s="974"/>
      <c r="LLI61" s="974"/>
      <c r="LLJ61" s="974"/>
      <c r="LLK61" s="974"/>
      <c r="LLL61" s="974"/>
      <c r="LLM61" s="974"/>
      <c r="LLN61" s="974"/>
      <c r="LLO61" s="974"/>
      <c r="LLP61" s="974"/>
      <c r="LLQ61" s="974"/>
      <c r="LLR61" s="974"/>
      <c r="LLS61" s="974"/>
      <c r="LLT61" s="974"/>
      <c r="LLU61" s="974"/>
      <c r="LLV61" s="974"/>
      <c r="LLW61" s="974"/>
      <c r="LLX61" s="974"/>
      <c r="LLY61" s="974"/>
      <c r="LLZ61" s="974"/>
      <c r="LMA61" s="974"/>
      <c r="LMB61" s="974"/>
      <c r="LMC61" s="974"/>
      <c r="LMD61" s="974"/>
      <c r="LME61" s="974"/>
      <c r="LMF61" s="974"/>
      <c r="LMG61" s="974"/>
      <c r="LMH61" s="974"/>
      <c r="LMI61" s="974"/>
      <c r="LMJ61" s="974"/>
      <c r="LMK61" s="974"/>
      <c r="LML61" s="974"/>
      <c r="LMM61" s="974"/>
      <c r="LMN61" s="974"/>
      <c r="LMO61" s="974"/>
      <c r="LMP61" s="974"/>
      <c r="LMQ61" s="974"/>
      <c r="LMR61" s="974"/>
      <c r="LMS61" s="974"/>
      <c r="LMT61" s="974"/>
      <c r="LMU61" s="974"/>
      <c r="LMV61" s="974"/>
      <c r="LMW61" s="974"/>
      <c r="LMX61" s="974"/>
      <c r="LMY61" s="974"/>
      <c r="LMZ61" s="974"/>
      <c r="LNA61" s="974"/>
      <c r="LNB61" s="974"/>
      <c r="LNC61" s="974"/>
      <c r="LND61" s="974"/>
      <c r="LNE61" s="974"/>
      <c r="LNF61" s="974"/>
      <c r="LNG61" s="974"/>
      <c r="LNH61" s="974"/>
      <c r="LNI61" s="974"/>
      <c r="LNJ61" s="974"/>
      <c r="LNK61" s="974"/>
      <c r="LNL61" s="974"/>
      <c r="LNM61" s="974"/>
      <c r="LNN61" s="974"/>
      <c r="LNO61" s="974"/>
      <c r="LNP61" s="974"/>
      <c r="LNQ61" s="974"/>
      <c r="LNR61" s="974"/>
      <c r="LNS61" s="974"/>
      <c r="LNT61" s="974"/>
      <c r="LNU61" s="974"/>
      <c r="LNV61" s="974"/>
      <c r="LNW61" s="974"/>
      <c r="LNX61" s="974"/>
      <c r="LNY61" s="974"/>
      <c r="LNZ61" s="974"/>
      <c r="LOA61" s="974"/>
      <c r="LOB61" s="974"/>
      <c r="LOC61" s="974"/>
      <c r="LOD61" s="974"/>
      <c r="LOE61" s="974"/>
      <c r="LOF61" s="974"/>
      <c r="LOG61" s="974"/>
      <c r="LOH61" s="974"/>
      <c r="LOI61" s="974"/>
      <c r="LOJ61" s="974"/>
      <c r="LOK61" s="974"/>
      <c r="LOL61" s="974"/>
      <c r="LOM61" s="974"/>
      <c r="LON61" s="974"/>
      <c r="LOO61" s="974"/>
      <c r="LOP61" s="974"/>
      <c r="LOQ61" s="974"/>
      <c r="LOR61" s="974"/>
      <c r="LOS61" s="974"/>
      <c r="LOT61" s="974"/>
      <c r="LOU61" s="974"/>
      <c r="LOV61" s="974"/>
      <c r="LOW61" s="974"/>
      <c r="LOX61" s="974"/>
      <c r="LOY61" s="974"/>
      <c r="LOZ61" s="974"/>
      <c r="LPA61" s="974"/>
      <c r="LPB61" s="974"/>
      <c r="LPC61" s="974"/>
      <c r="LPD61" s="974"/>
      <c r="LPE61" s="974"/>
      <c r="LPF61" s="974"/>
      <c r="LPG61" s="974"/>
      <c r="LPH61" s="974"/>
      <c r="LPI61" s="974"/>
      <c r="LPJ61" s="974"/>
      <c r="LPK61" s="974"/>
      <c r="LPL61" s="974"/>
      <c r="LPM61" s="974"/>
      <c r="LPN61" s="974"/>
      <c r="LPO61" s="974"/>
      <c r="LPP61" s="974"/>
      <c r="LPQ61" s="974"/>
      <c r="LPR61" s="974"/>
      <c r="LPS61" s="974"/>
      <c r="LPT61" s="974"/>
      <c r="LPU61" s="974"/>
      <c r="LPV61" s="974"/>
      <c r="LPW61" s="974"/>
      <c r="LPX61" s="974"/>
      <c r="LPY61" s="974"/>
      <c r="LPZ61" s="974"/>
      <c r="LQA61" s="974"/>
      <c r="LQB61" s="974"/>
      <c r="LQC61" s="974"/>
      <c r="LQD61" s="974"/>
      <c r="LQE61" s="974"/>
      <c r="LQF61" s="974"/>
      <c r="LQG61" s="974"/>
      <c r="LQH61" s="974"/>
      <c r="LQI61" s="974"/>
      <c r="LQJ61" s="974"/>
      <c r="LQK61" s="974"/>
      <c r="LQL61" s="974"/>
      <c r="LQM61" s="974"/>
      <c r="LQN61" s="974"/>
      <c r="LQO61" s="974"/>
      <c r="LQP61" s="974"/>
      <c r="LQQ61" s="974"/>
      <c r="LQR61" s="974"/>
      <c r="LQS61" s="974"/>
      <c r="LQT61" s="974"/>
      <c r="LQU61" s="974"/>
      <c r="LQV61" s="974"/>
      <c r="LQW61" s="974"/>
      <c r="LQX61" s="974"/>
      <c r="LQY61" s="974"/>
      <c r="LQZ61" s="974"/>
      <c r="LRA61" s="974"/>
      <c r="LRB61" s="974"/>
      <c r="LRC61" s="974"/>
      <c r="LRD61" s="974"/>
      <c r="LRE61" s="974"/>
      <c r="LRF61" s="974"/>
      <c r="LRG61" s="974"/>
      <c r="LRH61" s="974"/>
      <c r="LRI61" s="974"/>
      <c r="LRJ61" s="974"/>
      <c r="LRK61" s="974"/>
      <c r="LRL61" s="974"/>
      <c r="LRM61" s="974"/>
      <c r="LRN61" s="974"/>
      <c r="LRO61" s="974"/>
      <c r="LRP61" s="974"/>
      <c r="LRQ61" s="974"/>
      <c r="LRR61" s="974"/>
      <c r="LRS61" s="974"/>
      <c r="LRT61" s="974"/>
      <c r="LRU61" s="974"/>
      <c r="LRV61" s="974"/>
      <c r="LRW61" s="974"/>
      <c r="LRX61" s="974"/>
      <c r="LRY61" s="974"/>
      <c r="LRZ61" s="974"/>
      <c r="LSA61" s="974"/>
      <c r="LSB61" s="974"/>
      <c r="LSC61" s="974"/>
      <c r="LSD61" s="974"/>
      <c r="LSE61" s="974"/>
      <c r="LSF61" s="974"/>
      <c r="LSG61" s="974"/>
      <c r="LSH61" s="974"/>
      <c r="LSI61" s="974"/>
      <c r="LSJ61" s="974"/>
      <c r="LSK61" s="974"/>
      <c r="LSL61" s="974"/>
      <c r="LSM61" s="974"/>
      <c r="LSN61" s="974"/>
      <c r="LSO61" s="974"/>
      <c r="LSP61" s="974"/>
      <c r="LSQ61" s="974"/>
      <c r="LSR61" s="974"/>
      <c r="LSS61" s="974"/>
      <c r="LST61" s="974"/>
      <c r="LSU61" s="974"/>
      <c r="LSV61" s="974"/>
      <c r="LSW61" s="974"/>
      <c r="LSX61" s="974"/>
      <c r="LSY61" s="974"/>
      <c r="LSZ61" s="974"/>
      <c r="LTA61" s="974"/>
      <c r="LTB61" s="974"/>
      <c r="LTC61" s="974"/>
      <c r="LTD61" s="974"/>
      <c r="LTE61" s="974"/>
      <c r="LTF61" s="974"/>
      <c r="LTG61" s="974"/>
      <c r="LTH61" s="974"/>
      <c r="LTI61" s="974"/>
      <c r="LTJ61" s="974"/>
      <c r="LTK61" s="974"/>
      <c r="LTL61" s="974"/>
      <c r="LTM61" s="974"/>
      <c r="LTN61" s="974"/>
      <c r="LTO61" s="974"/>
      <c r="LTP61" s="974"/>
      <c r="LTQ61" s="974"/>
      <c r="LTR61" s="974"/>
      <c r="LTS61" s="974"/>
      <c r="LTT61" s="974"/>
      <c r="LTU61" s="974"/>
      <c r="LTV61" s="974"/>
      <c r="LTW61" s="974"/>
      <c r="LTX61" s="974"/>
      <c r="LTY61" s="974"/>
      <c r="LTZ61" s="974"/>
      <c r="LUA61" s="974"/>
      <c r="LUB61" s="974"/>
      <c r="LUC61" s="974"/>
      <c r="LUD61" s="974"/>
      <c r="LUE61" s="974"/>
      <c r="LUF61" s="974"/>
      <c r="LUG61" s="974"/>
      <c r="LUH61" s="974"/>
      <c r="LUI61" s="974"/>
      <c r="LUJ61" s="974"/>
      <c r="LUK61" s="974"/>
      <c r="LUL61" s="974"/>
      <c r="LUM61" s="974"/>
      <c r="LUN61" s="974"/>
      <c r="LUO61" s="974"/>
      <c r="LUP61" s="974"/>
      <c r="LUQ61" s="974"/>
      <c r="LUR61" s="974"/>
      <c r="LUS61" s="974"/>
      <c r="LUT61" s="974"/>
      <c r="LUU61" s="974"/>
      <c r="LUV61" s="974"/>
      <c r="LUW61" s="974"/>
      <c r="LUX61" s="974"/>
      <c r="LUY61" s="974"/>
      <c r="LUZ61" s="974"/>
      <c r="LVA61" s="974"/>
      <c r="LVB61" s="974"/>
      <c r="LVC61" s="974"/>
      <c r="LVD61" s="974"/>
      <c r="LVE61" s="974"/>
      <c r="LVF61" s="974"/>
      <c r="LVG61" s="974"/>
      <c r="LVH61" s="974"/>
      <c r="LVI61" s="974"/>
      <c r="LVJ61" s="974"/>
      <c r="LVK61" s="974"/>
      <c r="LVL61" s="974"/>
      <c r="LVM61" s="974"/>
      <c r="LVN61" s="974"/>
      <c r="LVO61" s="974"/>
      <c r="LVP61" s="974"/>
      <c r="LVQ61" s="974"/>
      <c r="LVR61" s="974"/>
      <c r="LVS61" s="974"/>
      <c r="LVT61" s="974"/>
      <c r="LVU61" s="974"/>
      <c r="LVV61" s="974"/>
      <c r="LVW61" s="974"/>
      <c r="LVX61" s="974"/>
      <c r="LVY61" s="974"/>
      <c r="LVZ61" s="974"/>
      <c r="LWA61" s="974"/>
      <c r="LWB61" s="974"/>
      <c r="LWC61" s="974"/>
      <c r="LWD61" s="974"/>
      <c r="LWE61" s="974"/>
      <c r="LWF61" s="974"/>
      <c r="LWG61" s="974"/>
      <c r="LWH61" s="974"/>
      <c r="LWI61" s="974"/>
      <c r="LWJ61" s="974"/>
      <c r="LWK61" s="974"/>
      <c r="LWL61" s="974"/>
      <c r="LWM61" s="974"/>
      <c r="LWN61" s="974"/>
      <c r="LWO61" s="974"/>
      <c r="LWP61" s="974"/>
      <c r="LWQ61" s="974"/>
      <c r="LWR61" s="974"/>
      <c r="LWS61" s="974"/>
      <c r="LWT61" s="974"/>
      <c r="LWU61" s="974"/>
      <c r="LWV61" s="974"/>
      <c r="LWW61" s="974"/>
      <c r="LWX61" s="974"/>
      <c r="LWY61" s="974"/>
      <c r="LWZ61" s="974"/>
      <c r="LXA61" s="974"/>
      <c r="LXB61" s="974"/>
      <c r="LXC61" s="974"/>
      <c r="LXD61" s="974"/>
      <c r="LXE61" s="974"/>
      <c r="LXF61" s="974"/>
      <c r="LXG61" s="974"/>
      <c r="LXH61" s="974"/>
      <c r="LXI61" s="974"/>
      <c r="LXJ61" s="974"/>
      <c r="LXK61" s="974"/>
      <c r="LXL61" s="974"/>
      <c r="LXM61" s="974"/>
      <c r="LXN61" s="974"/>
      <c r="LXO61" s="974"/>
      <c r="LXP61" s="974"/>
      <c r="LXQ61" s="974"/>
      <c r="LXR61" s="974"/>
      <c r="LXS61" s="974"/>
      <c r="LXT61" s="974"/>
      <c r="LXU61" s="974"/>
      <c r="LXV61" s="974"/>
      <c r="LXW61" s="974"/>
      <c r="LXX61" s="974"/>
      <c r="LXY61" s="974"/>
      <c r="LXZ61" s="974"/>
      <c r="LYA61" s="974"/>
      <c r="LYB61" s="974"/>
      <c r="LYC61" s="974"/>
      <c r="LYD61" s="974"/>
      <c r="LYE61" s="974"/>
      <c r="LYF61" s="974"/>
      <c r="LYG61" s="974"/>
      <c r="LYH61" s="974"/>
      <c r="LYI61" s="974"/>
      <c r="LYJ61" s="974"/>
      <c r="LYK61" s="974"/>
      <c r="LYL61" s="974"/>
      <c r="LYM61" s="974"/>
      <c r="LYN61" s="974"/>
      <c r="LYO61" s="974"/>
      <c r="LYP61" s="974"/>
      <c r="LYQ61" s="974"/>
      <c r="LYR61" s="974"/>
      <c r="LYS61" s="974"/>
      <c r="LYT61" s="974"/>
      <c r="LYU61" s="974"/>
      <c r="LYV61" s="974"/>
      <c r="LYW61" s="974"/>
      <c r="LYX61" s="974"/>
      <c r="LYY61" s="974"/>
      <c r="LYZ61" s="974"/>
      <c r="LZA61" s="974"/>
      <c r="LZB61" s="974"/>
      <c r="LZC61" s="974"/>
      <c r="LZD61" s="974"/>
      <c r="LZE61" s="974"/>
      <c r="LZF61" s="974"/>
      <c r="LZG61" s="974"/>
      <c r="LZH61" s="974"/>
      <c r="LZI61" s="974"/>
      <c r="LZJ61" s="974"/>
      <c r="LZK61" s="974"/>
      <c r="LZL61" s="974"/>
      <c r="LZM61" s="974"/>
      <c r="LZN61" s="974"/>
      <c r="LZO61" s="974"/>
      <c r="LZP61" s="974"/>
      <c r="LZQ61" s="974"/>
      <c r="LZR61" s="974"/>
      <c r="LZS61" s="974"/>
      <c r="LZT61" s="974"/>
      <c r="LZU61" s="974"/>
      <c r="LZV61" s="974"/>
      <c r="LZW61" s="974"/>
      <c r="LZX61" s="974"/>
      <c r="LZY61" s="974"/>
      <c r="LZZ61" s="974"/>
      <c r="MAA61" s="974"/>
      <c r="MAB61" s="974"/>
      <c r="MAC61" s="974"/>
      <c r="MAD61" s="974"/>
      <c r="MAE61" s="974"/>
      <c r="MAF61" s="974"/>
      <c r="MAG61" s="974"/>
      <c r="MAH61" s="974"/>
      <c r="MAI61" s="974"/>
      <c r="MAJ61" s="974"/>
      <c r="MAK61" s="974"/>
      <c r="MAL61" s="974"/>
      <c r="MAM61" s="974"/>
      <c r="MAN61" s="974"/>
      <c r="MAO61" s="974"/>
      <c r="MAP61" s="974"/>
      <c r="MAQ61" s="974"/>
      <c r="MAR61" s="974"/>
      <c r="MAS61" s="974"/>
      <c r="MAT61" s="974"/>
      <c r="MAU61" s="974"/>
      <c r="MAV61" s="974"/>
      <c r="MAW61" s="974"/>
      <c r="MAX61" s="974"/>
      <c r="MAY61" s="974"/>
      <c r="MAZ61" s="974"/>
      <c r="MBA61" s="974"/>
      <c r="MBB61" s="974"/>
      <c r="MBC61" s="974"/>
      <c r="MBD61" s="974"/>
      <c r="MBE61" s="974"/>
      <c r="MBF61" s="974"/>
      <c r="MBG61" s="974"/>
      <c r="MBH61" s="974"/>
      <c r="MBI61" s="974"/>
      <c r="MBJ61" s="974"/>
      <c r="MBK61" s="974"/>
      <c r="MBL61" s="974"/>
      <c r="MBM61" s="974"/>
      <c r="MBN61" s="974"/>
      <c r="MBO61" s="974"/>
      <c r="MBP61" s="974"/>
      <c r="MBQ61" s="974"/>
      <c r="MBR61" s="974"/>
      <c r="MBS61" s="974"/>
      <c r="MBT61" s="974"/>
      <c r="MBU61" s="974"/>
      <c r="MBV61" s="974"/>
      <c r="MBW61" s="974"/>
      <c r="MBX61" s="974"/>
      <c r="MBY61" s="974"/>
      <c r="MBZ61" s="974"/>
      <c r="MCA61" s="974"/>
      <c r="MCB61" s="974"/>
      <c r="MCC61" s="974"/>
      <c r="MCD61" s="974"/>
      <c r="MCE61" s="974"/>
      <c r="MCF61" s="974"/>
      <c r="MCG61" s="974"/>
      <c r="MCH61" s="974"/>
      <c r="MCI61" s="974"/>
      <c r="MCJ61" s="974"/>
      <c r="MCK61" s="974"/>
      <c r="MCL61" s="974"/>
      <c r="MCM61" s="974"/>
      <c r="MCN61" s="974"/>
      <c r="MCO61" s="974"/>
      <c r="MCP61" s="974"/>
      <c r="MCQ61" s="974"/>
      <c r="MCR61" s="974"/>
      <c r="MCS61" s="974"/>
      <c r="MCT61" s="974"/>
      <c r="MCU61" s="974"/>
      <c r="MCV61" s="974"/>
      <c r="MCW61" s="974"/>
      <c r="MCX61" s="974"/>
      <c r="MCY61" s="974"/>
      <c r="MCZ61" s="974"/>
      <c r="MDA61" s="974"/>
      <c r="MDB61" s="974"/>
      <c r="MDC61" s="974"/>
      <c r="MDD61" s="974"/>
      <c r="MDE61" s="974"/>
      <c r="MDF61" s="974"/>
      <c r="MDG61" s="974"/>
      <c r="MDH61" s="974"/>
      <c r="MDI61" s="974"/>
      <c r="MDJ61" s="974"/>
      <c r="MDK61" s="974"/>
      <c r="MDL61" s="974"/>
      <c r="MDM61" s="974"/>
      <c r="MDN61" s="974"/>
      <c r="MDO61" s="974"/>
      <c r="MDP61" s="974"/>
      <c r="MDQ61" s="974"/>
      <c r="MDR61" s="974"/>
      <c r="MDS61" s="974"/>
      <c r="MDT61" s="974"/>
      <c r="MDU61" s="974"/>
      <c r="MDV61" s="974"/>
      <c r="MDW61" s="974"/>
      <c r="MDX61" s="974"/>
      <c r="MDY61" s="974"/>
      <c r="MDZ61" s="974"/>
      <c r="MEA61" s="974"/>
      <c r="MEB61" s="974"/>
      <c r="MEC61" s="974"/>
      <c r="MED61" s="974"/>
      <c r="MEE61" s="974"/>
      <c r="MEF61" s="974"/>
      <c r="MEG61" s="974"/>
      <c r="MEH61" s="974"/>
      <c r="MEI61" s="974"/>
      <c r="MEJ61" s="974"/>
      <c r="MEK61" s="974"/>
      <c r="MEL61" s="974"/>
      <c r="MEM61" s="974"/>
      <c r="MEN61" s="974"/>
      <c r="MEO61" s="974"/>
      <c r="MEP61" s="974"/>
      <c r="MEQ61" s="974"/>
      <c r="MER61" s="974"/>
      <c r="MES61" s="974"/>
      <c r="MET61" s="974"/>
      <c r="MEU61" s="974"/>
      <c r="MEV61" s="974"/>
      <c r="MEW61" s="974"/>
      <c r="MEX61" s="974"/>
      <c r="MEY61" s="974"/>
      <c r="MEZ61" s="974"/>
      <c r="MFA61" s="974"/>
      <c r="MFB61" s="974"/>
      <c r="MFC61" s="974"/>
      <c r="MFD61" s="974"/>
      <c r="MFE61" s="974"/>
      <c r="MFF61" s="974"/>
      <c r="MFG61" s="974"/>
      <c r="MFH61" s="974"/>
      <c r="MFI61" s="974"/>
      <c r="MFJ61" s="974"/>
      <c r="MFK61" s="974"/>
      <c r="MFL61" s="974"/>
      <c r="MFM61" s="974"/>
      <c r="MFN61" s="974"/>
      <c r="MFO61" s="974"/>
      <c r="MFP61" s="974"/>
      <c r="MFQ61" s="974"/>
      <c r="MFR61" s="974"/>
      <c r="MFS61" s="974"/>
      <c r="MFT61" s="974"/>
      <c r="MFU61" s="974"/>
      <c r="MFV61" s="974"/>
      <c r="MFW61" s="974"/>
      <c r="MFX61" s="974"/>
      <c r="MFY61" s="974"/>
      <c r="MFZ61" s="974"/>
      <c r="MGA61" s="974"/>
      <c r="MGB61" s="974"/>
      <c r="MGC61" s="974"/>
      <c r="MGD61" s="974"/>
      <c r="MGE61" s="974"/>
      <c r="MGF61" s="974"/>
      <c r="MGG61" s="974"/>
      <c r="MGH61" s="974"/>
      <c r="MGI61" s="974"/>
      <c r="MGJ61" s="974"/>
      <c r="MGK61" s="974"/>
      <c r="MGL61" s="974"/>
      <c r="MGM61" s="974"/>
      <c r="MGN61" s="974"/>
      <c r="MGO61" s="974"/>
      <c r="MGP61" s="974"/>
      <c r="MGQ61" s="974"/>
      <c r="MGR61" s="974"/>
      <c r="MGS61" s="974"/>
      <c r="MGT61" s="974"/>
      <c r="MGU61" s="974"/>
      <c r="MGV61" s="974"/>
      <c r="MGW61" s="974"/>
      <c r="MGX61" s="974"/>
      <c r="MGY61" s="974"/>
      <c r="MGZ61" s="974"/>
      <c r="MHA61" s="974"/>
      <c r="MHB61" s="974"/>
      <c r="MHC61" s="974"/>
      <c r="MHD61" s="974"/>
      <c r="MHE61" s="974"/>
      <c r="MHF61" s="974"/>
      <c r="MHG61" s="974"/>
      <c r="MHH61" s="974"/>
      <c r="MHI61" s="974"/>
      <c r="MHJ61" s="974"/>
      <c r="MHK61" s="974"/>
      <c r="MHL61" s="974"/>
      <c r="MHM61" s="974"/>
      <c r="MHN61" s="974"/>
      <c r="MHO61" s="974"/>
      <c r="MHP61" s="974"/>
      <c r="MHQ61" s="974"/>
      <c r="MHR61" s="974"/>
      <c r="MHS61" s="974"/>
      <c r="MHT61" s="974"/>
      <c r="MHU61" s="974"/>
      <c r="MHV61" s="974"/>
      <c r="MHW61" s="974"/>
      <c r="MHX61" s="974"/>
      <c r="MHY61" s="974"/>
      <c r="MHZ61" s="974"/>
      <c r="MIA61" s="974"/>
      <c r="MIB61" s="974"/>
      <c r="MIC61" s="974"/>
      <c r="MID61" s="974"/>
      <c r="MIE61" s="974"/>
      <c r="MIF61" s="974"/>
      <c r="MIG61" s="974"/>
      <c r="MIH61" s="974"/>
      <c r="MII61" s="974"/>
      <c r="MIJ61" s="974"/>
      <c r="MIK61" s="974"/>
      <c r="MIL61" s="974"/>
      <c r="MIM61" s="974"/>
      <c r="MIN61" s="974"/>
      <c r="MIO61" s="974"/>
      <c r="MIP61" s="974"/>
      <c r="MIQ61" s="974"/>
      <c r="MIR61" s="974"/>
      <c r="MIS61" s="974"/>
      <c r="MIT61" s="974"/>
      <c r="MIU61" s="974"/>
      <c r="MIV61" s="974"/>
      <c r="MIW61" s="974"/>
      <c r="MIX61" s="974"/>
      <c r="MIY61" s="974"/>
      <c r="MIZ61" s="974"/>
      <c r="MJA61" s="974"/>
      <c r="MJB61" s="974"/>
      <c r="MJC61" s="974"/>
      <c r="MJD61" s="974"/>
      <c r="MJE61" s="974"/>
      <c r="MJF61" s="974"/>
      <c r="MJG61" s="974"/>
      <c r="MJH61" s="974"/>
      <c r="MJI61" s="974"/>
      <c r="MJJ61" s="974"/>
      <c r="MJK61" s="974"/>
      <c r="MJL61" s="974"/>
      <c r="MJM61" s="974"/>
      <c r="MJN61" s="974"/>
      <c r="MJO61" s="974"/>
      <c r="MJP61" s="974"/>
      <c r="MJQ61" s="974"/>
      <c r="MJR61" s="974"/>
      <c r="MJS61" s="974"/>
      <c r="MJT61" s="974"/>
      <c r="MJU61" s="974"/>
      <c r="MJV61" s="974"/>
      <c r="MJW61" s="974"/>
      <c r="MJX61" s="974"/>
      <c r="MJY61" s="974"/>
      <c r="MJZ61" s="974"/>
      <c r="MKA61" s="974"/>
      <c r="MKB61" s="974"/>
      <c r="MKC61" s="974"/>
      <c r="MKD61" s="974"/>
      <c r="MKE61" s="974"/>
      <c r="MKF61" s="974"/>
      <c r="MKG61" s="974"/>
      <c r="MKH61" s="974"/>
      <c r="MKI61" s="974"/>
      <c r="MKJ61" s="974"/>
      <c r="MKK61" s="974"/>
      <c r="MKL61" s="974"/>
      <c r="MKM61" s="974"/>
      <c r="MKN61" s="974"/>
      <c r="MKO61" s="974"/>
      <c r="MKP61" s="974"/>
      <c r="MKQ61" s="974"/>
      <c r="MKR61" s="974"/>
      <c r="MKS61" s="974"/>
      <c r="MKT61" s="974"/>
      <c r="MKU61" s="974"/>
      <c r="MKV61" s="974"/>
      <c r="MKW61" s="974"/>
      <c r="MKX61" s="974"/>
      <c r="MKY61" s="974"/>
      <c r="MKZ61" s="974"/>
      <c r="MLA61" s="974"/>
      <c r="MLB61" s="974"/>
      <c r="MLC61" s="974"/>
      <c r="MLD61" s="974"/>
      <c r="MLE61" s="974"/>
      <c r="MLF61" s="974"/>
      <c r="MLG61" s="974"/>
      <c r="MLH61" s="974"/>
      <c r="MLI61" s="974"/>
      <c r="MLJ61" s="974"/>
      <c r="MLK61" s="974"/>
      <c r="MLL61" s="974"/>
      <c r="MLM61" s="974"/>
      <c r="MLN61" s="974"/>
      <c r="MLO61" s="974"/>
      <c r="MLP61" s="974"/>
      <c r="MLQ61" s="974"/>
      <c r="MLR61" s="974"/>
      <c r="MLS61" s="974"/>
      <c r="MLT61" s="974"/>
      <c r="MLU61" s="974"/>
      <c r="MLV61" s="974"/>
      <c r="MLW61" s="974"/>
      <c r="MLX61" s="974"/>
      <c r="MLY61" s="974"/>
      <c r="MLZ61" s="974"/>
      <c r="MMA61" s="974"/>
      <c r="MMB61" s="974"/>
      <c r="MMC61" s="974"/>
      <c r="MMD61" s="974"/>
      <c r="MME61" s="974"/>
      <c r="MMF61" s="974"/>
      <c r="MMG61" s="974"/>
      <c r="MMH61" s="974"/>
      <c r="MMI61" s="974"/>
      <c r="MMJ61" s="974"/>
      <c r="MMK61" s="974"/>
      <c r="MML61" s="974"/>
      <c r="MMM61" s="974"/>
      <c r="MMN61" s="974"/>
      <c r="MMO61" s="974"/>
      <c r="MMP61" s="974"/>
      <c r="MMQ61" s="974"/>
      <c r="MMR61" s="974"/>
      <c r="MMS61" s="974"/>
      <c r="MMT61" s="974"/>
      <c r="MMU61" s="974"/>
      <c r="MMV61" s="974"/>
      <c r="MMW61" s="974"/>
      <c r="MMX61" s="974"/>
      <c r="MMY61" s="974"/>
      <c r="MMZ61" s="974"/>
      <c r="MNA61" s="974"/>
      <c r="MNB61" s="974"/>
      <c r="MNC61" s="974"/>
      <c r="MND61" s="974"/>
      <c r="MNE61" s="974"/>
      <c r="MNF61" s="974"/>
      <c r="MNG61" s="974"/>
      <c r="MNH61" s="974"/>
      <c r="MNI61" s="974"/>
      <c r="MNJ61" s="974"/>
      <c r="MNK61" s="974"/>
      <c r="MNL61" s="974"/>
      <c r="MNM61" s="974"/>
      <c r="MNN61" s="974"/>
      <c r="MNO61" s="974"/>
      <c r="MNP61" s="974"/>
      <c r="MNQ61" s="974"/>
      <c r="MNR61" s="974"/>
      <c r="MNS61" s="974"/>
      <c r="MNT61" s="974"/>
      <c r="MNU61" s="974"/>
      <c r="MNV61" s="974"/>
      <c r="MNW61" s="974"/>
      <c r="MNX61" s="974"/>
      <c r="MNY61" s="974"/>
      <c r="MNZ61" s="974"/>
      <c r="MOA61" s="974"/>
      <c r="MOB61" s="974"/>
      <c r="MOC61" s="974"/>
      <c r="MOD61" s="974"/>
      <c r="MOE61" s="974"/>
      <c r="MOF61" s="974"/>
      <c r="MOG61" s="974"/>
      <c r="MOH61" s="974"/>
      <c r="MOI61" s="974"/>
      <c r="MOJ61" s="974"/>
      <c r="MOK61" s="974"/>
      <c r="MOL61" s="974"/>
      <c r="MOM61" s="974"/>
      <c r="MON61" s="974"/>
      <c r="MOO61" s="974"/>
      <c r="MOP61" s="974"/>
      <c r="MOQ61" s="974"/>
      <c r="MOR61" s="974"/>
      <c r="MOS61" s="974"/>
      <c r="MOT61" s="974"/>
      <c r="MOU61" s="974"/>
      <c r="MOV61" s="974"/>
      <c r="MOW61" s="974"/>
      <c r="MOX61" s="974"/>
      <c r="MOY61" s="974"/>
      <c r="MOZ61" s="974"/>
      <c r="MPA61" s="974"/>
      <c r="MPB61" s="974"/>
      <c r="MPC61" s="974"/>
      <c r="MPD61" s="974"/>
      <c r="MPE61" s="974"/>
      <c r="MPF61" s="974"/>
      <c r="MPG61" s="974"/>
      <c r="MPH61" s="974"/>
      <c r="MPI61" s="974"/>
      <c r="MPJ61" s="974"/>
      <c r="MPK61" s="974"/>
      <c r="MPL61" s="974"/>
      <c r="MPM61" s="974"/>
      <c r="MPN61" s="974"/>
      <c r="MPO61" s="974"/>
      <c r="MPP61" s="974"/>
      <c r="MPQ61" s="974"/>
      <c r="MPR61" s="974"/>
      <c r="MPS61" s="974"/>
      <c r="MPT61" s="974"/>
      <c r="MPU61" s="974"/>
      <c r="MPV61" s="974"/>
      <c r="MPW61" s="974"/>
      <c r="MPX61" s="974"/>
      <c r="MPY61" s="974"/>
      <c r="MPZ61" s="974"/>
      <c r="MQA61" s="974"/>
      <c r="MQB61" s="974"/>
      <c r="MQC61" s="974"/>
      <c r="MQD61" s="974"/>
      <c r="MQE61" s="974"/>
      <c r="MQF61" s="974"/>
      <c r="MQG61" s="974"/>
      <c r="MQH61" s="974"/>
      <c r="MQI61" s="974"/>
      <c r="MQJ61" s="974"/>
      <c r="MQK61" s="974"/>
      <c r="MQL61" s="974"/>
      <c r="MQM61" s="974"/>
      <c r="MQN61" s="974"/>
      <c r="MQO61" s="974"/>
      <c r="MQP61" s="974"/>
      <c r="MQQ61" s="974"/>
      <c r="MQR61" s="974"/>
      <c r="MQS61" s="974"/>
      <c r="MQT61" s="974"/>
      <c r="MQU61" s="974"/>
      <c r="MQV61" s="974"/>
      <c r="MQW61" s="974"/>
      <c r="MQX61" s="974"/>
      <c r="MQY61" s="974"/>
      <c r="MQZ61" s="974"/>
      <c r="MRA61" s="974"/>
      <c r="MRB61" s="974"/>
      <c r="MRC61" s="974"/>
      <c r="MRD61" s="974"/>
      <c r="MRE61" s="974"/>
      <c r="MRF61" s="974"/>
      <c r="MRG61" s="974"/>
      <c r="MRH61" s="974"/>
      <c r="MRI61" s="974"/>
      <c r="MRJ61" s="974"/>
      <c r="MRK61" s="974"/>
      <c r="MRL61" s="974"/>
      <c r="MRM61" s="974"/>
      <c r="MRN61" s="974"/>
      <c r="MRO61" s="974"/>
      <c r="MRP61" s="974"/>
      <c r="MRQ61" s="974"/>
      <c r="MRR61" s="974"/>
      <c r="MRS61" s="974"/>
      <c r="MRT61" s="974"/>
      <c r="MRU61" s="974"/>
      <c r="MRV61" s="974"/>
      <c r="MRW61" s="974"/>
      <c r="MRX61" s="974"/>
      <c r="MRY61" s="974"/>
      <c r="MRZ61" s="974"/>
      <c r="MSA61" s="974"/>
      <c r="MSB61" s="974"/>
      <c r="MSC61" s="974"/>
      <c r="MSD61" s="974"/>
      <c r="MSE61" s="974"/>
      <c r="MSF61" s="974"/>
      <c r="MSG61" s="974"/>
      <c r="MSH61" s="974"/>
      <c r="MSI61" s="974"/>
      <c r="MSJ61" s="974"/>
      <c r="MSK61" s="974"/>
      <c r="MSL61" s="974"/>
      <c r="MSM61" s="974"/>
      <c r="MSN61" s="974"/>
      <c r="MSO61" s="974"/>
      <c r="MSP61" s="974"/>
      <c r="MSQ61" s="974"/>
      <c r="MSR61" s="974"/>
      <c r="MSS61" s="974"/>
      <c r="MST61" s="974"/>
      <c r="MSU61" s="974"/>
      <c r="MSV61" s="974"/>
      <c r="MSW61" s="974"/>
      <c r="MSX61" s="974"/>
      <c r="MSY61" s="974"/>
      <c r="MSZ61" s="974"/>
      <c r="MTA61" s="974"/>
      <c r="MTB61" s="974"/>
      <c r="MTC61" s="974"/>
      <c r="MTD61" s="974"/>
      <c r="MTE61" s="974"/>
      <c r="MTF61" s="974"/>
      <c r="MTG61" s="974"/>
      <c r="MTH61" s="974"/>
      <c r="MTI61" s="974"/>
      <c r="MTJ61" s="974"/>
      <c r="MTK61" s="974"/>
      <c r="MTL61" s="974"/>
      <c r="MTM61" s="974"/>
      <c r="MTN61" s="974"/>
      <c r="MTO61" s="974"/>
      <c r="MTP61" s="974"/>
      <c r="MTQ61" s="974"/>
      <c r="MTR61" s="974"/>
      <c r="MTS61" s="974"/>
      <c r="MTT61" s="974"/>
      <c r="MTU61" s="974"/>
      <c r="MTV61" s="974"/>
      <c r="MTW61" s="974"/>
      <c r="MTX61" s="974"/>
      <c r="MTY61" s="974"/>
      <c r="MTZ61" s="974"/>
      <c r="MUA61" s="974"/>
      <c r="MUB61" s="974"/>
      <c r="MUC61" s="974"/>
      <c r="MUD61" s="974"/>
      <c r="MUE61" s="974"/>
      <c r="MUF61" s="974"/>
      <c r="MUG61" s="974"/>
      <c r="MUH61" s="974"/>
      <c r="MUI61" s="974"/>
      <c r="MUJ61" s="974"/>
      <c r="MUK61" s="974"/>
      <c r="MUL61" s="974"/>
      <c r="MUM61" s="974"/>
      <c r="MUN61" s="974"/>
      <c r="MUO61" s="974"/>
      <c r="MUP61" s="974"/>
      <c r="MUQ61" s="974"/>
      <c r="MUR61" s="974"/>
      <c r="MUS61" s="974"/>
      <c r="MUT61" s="974"/>
      <c r="MUU61" s="974"/>
      <c r="MUV61" s="974"/>
      <c r="MUW61" s="974"/>
      <c r="MUX61" s="974"/>
      <c r="MUY61" s="974"/>
      <c r="MUZ61" s="974"/>
      <c r="MVA61" s="974"/>
      <c r="MVB61" s="974"/>
      <c r="MVC61" s="974"/>
      <c r="MVD61" s="974"/>
      <c r="MVE61" s="974"/>
      <c r="MVF61" s="974"/>
      <c r="MVG61" s="974"/>
      <c r="MVH61" s="974"/>
      <c r="MVI61" s="974"/>
      <c r="MVJ61" s="974"/>
      <c r="MVK61" s="974"/>
      <c r="MVL61" s="974"/>
      <c r="MVM61" s="974"/>
      <c r="MVN61" s="974"/>
      <c r="MVO61" s="974"/>
      <c r="MVP61" s="974"/>
      <c r="MVQ61" s="974"/>
      <c r="MVR61" s="974"/>
      <c r="MVS61" s="974"/>
      <c r="MVT61" s="974"/>
      <c r="MVU61" s="974"/>
      <c r="MVV61" s="974"/>
      <c r="MVW61" s="974"/>
      <c r="MVX61" s="974"/>
      <c r="MVY61" s="974"/>
      <c r="MVZ61" s="974"/>
      <c r="MWA61" s="974"/>
      <c r="MWB61" s="974"/>
      <c r="MWC61" s="974"/>
      <c r="MWD61" s="974"/>
      <c r="MWE61" s="974"/>
      <c r="MWF61" s="974"/>
      <c r="MWG61" s="974"/>
      <c r="MWH61" s="974"/>
      <c r="MWI61" s="974"/>
      <c r="MWJ61" s="974"/>
      <c r="MWK61" s="974"/>
      <c r="MWL61" s="974"/>
      <c r="MWM61" s="974"/>
      <c r="MWN61" s="974"/>
      <c r="MWO61" s="974"/>
      <c r="MWP61" s="974"/>
      <c r="MWQ61" s="974"/>
      <c r="MWR61" s="974"/>
      <c r="MWS61" s="974"/>
      <c r="MWT61" s="974"/>
      <c r="MWU61" s="974"/>
      <c r="MWV61" s="974"/>
      <c r="MWW61" s="974"/>
      <c r="MWX61" s="974"/>
      <c r="MWY61" s="974"/>
      <c r="MWZ61" s="974"/>
      <c r="MXA61" s="974"/>
      <c r="MXB61" s="974"/>
      <c r="MXC61" s="974"/>
      <c r="MXD61" s="974"/>
      <c r="MXE61" s="974"/>
      <c r="MXF61" s="974"/>
      <c r="MXG61" s="974"/>
      <c r="MXH61" s="974"/>
      <c r="MXI61" s="974"/>
      <c r="MXJ61" s="974"/>
      <c r="MXK61" s="974"/>
      <c r="MXL61" s="974"/>
      <c r="MXM61" s="974"/>
      <c r="MXN61" s="974"/>
      <c r="MXO61" s="974"/>
      <c r="MXP61" s="974"/>
      <c r="MXQ61" s="974"/>
      <c r="MXR61" s="974"/>
      <c r="MXS61" s="974"/>
      <c r="MXT61" s="974"/>
      <c r="MXU61" s="974"/>
      <c r="MXV61" s="974"/>
      <c r="MXW61" s="974"/>
      <c r="MXX61" s="974"/>
      <c r="MXY61" s="974"/>
      <c r="MXZ61" s="974"/>
      <c r="MYA61" s="974"/>
      <c r="MYB61" s="974"/>
      <c r="MYC61" s="974"/>
      <c r="MYD61" s="974"/>
      <c r="MYE61" s="974"/>
      <c r="MYF61" s="974"/>
      <c r="MYG61" s="974"/>
      <c r="MYH61" s="974"/>
      <c r="MYI61" s="974"/>
      <c r="MYJ61" s="974"/>
      <c r="MYK61" s="974"/>
      <c r="MYL61" s="974"/>
      <c r="MYM61" s="974"/>
      <c r="MYN61" s="974"/>
      <c r="MYO61" s="974"/>
      <c r="MYP61" s="974"/>
      <c r="MYQ61" s="974"/>
      <c r="MYR61" s="974"/>
      <c r="MYS61" s="974"/>
      <c r="MYT61" s="974"/>
      <c r="MYU61" s="974"/>
      <c r="MYV61" s="974"/>
      <c r="MYW61" s="974"/>
      <c r="MYX61" s="974"/>
      <c r="MYY61" s="974"/>
      <c r="MYZ61" s="974"/>
      <c r="MZA61" s="974"/>
      <c r="MZB61" s="974"/>
      <c r="MZC61" s="974"/>
      <c r="MZD61" s="974"/>
      <c r="MZE61" s="974"/>
      <c r="MZF61" s="974"/>
      <c r="MZG61" s="974"/>
      <c r="MZH61" s="974"/>
      <c r="MZI61" s="974"/>
      <c r="MZJ61" s="974"/>
      <c r="MZK61" s="974"/>
      <c r="MZL61" s="974"/>
      <c r="MZM61" s="974"/>
      <c r="MZN61" s="974"/>
      <c r="MZO61" s="974"/>
      <c r="MZP61" s="974"/>
      <c r="MZQ61" s="974"/>
      <c r="MZR61" s="974"/>
      <c r="MZS61" s="974"/>
      <c r="MZT61" s="974"/>
      <c r="MZU61" s="974"/>
      <c r="MZV61" s="974"/>
      <c r="MZW61" s="974"/>
      <c r="MZX61" s="974"/>
      <c r="MZY61" s="974"/>
      <c r="MZZ61" s="974"/>
      <c r="NAA61" s="974"/>
      <c r="NAB61" s="974"/>
      <c r="NAC61" s="974"/>
      <c r="NAD61" s="974"/>
      <c r="NAE61" s="974"/>
      <c r="NAF61" s="974"/>
      <c r="NAG61" s="974"/>
      <c r="NAH61" s="974"/>
      <c r="NAI61" s="974"/>
      <c r="NAJ61" s="974"/>
      <c r="NAK61" s="974"/>
      <c r="NAL61" s="974"/>
      <c r="NAM61" s="974"/>
      <c r="NAN61" s="974"/>
      <c r="NAO61" s="974"/>
      <c r="NAP61" s="974"/>
      <c r="NAQ61" s="974"/>
      <c r="NAR61" s="974"/>
      <c r="NAS61" s="974"/>
      <c r="NAT61" s="974"/>
      <c r="NAU61" s="974"/>
      <c r="NAV61" s="974"/>
      <c r="NAW61" s="974"/>
      <c r="NAX61" s="974"/>
      <c r="NAY61" s="974"/>
      <c r="NAZ61" s="974"/>
      <c r="NBA61" s="974"/>
      <c r="NBB61" s="974"/>
      <c r="NBC61" s="974"/>
      <c r="NBD61" s="974"/>
      <c r="NBE61" s="974"/>
      <c r="NBF61" s="974"/>
      <c r="NBG61" s="974"/>
      <c r="NBH61" s="974"/>
      <c r="NBI61" s="974"/>
      <c r="NBJ61" s="974"/>
      <c r="NBK61" s="974"/>
      <c r="NBL61" s="974"/>
      <c r="NBM61" s="974"/>
      <c r="NBN61" s="974"/>
      <c r="NBO61" s="974"/>
      <c r="NBP61" s="974"/>
      <c r="NBQ61" s="974"/>
      <c r="NBR61" s="974"/>
      <c r="NBS61" s="974"/>
      <c r="NBT61" s="974"/>
      <c r="NBU61" s="974"/>
      <c r="NBV61" s="974"/>
      <c r="NBW61" s="974"/>
      <c r="NBX61" s="974"/>
      <c r="NBY61" s="974"/>
      <c r="NBZ61" s="974"/>
      <c r="NCA61" s="974"/>
      <c r="NCB61" s="974"/>
      <c r="NCC61" s="974"/>
      <c r="NCD61" s="974"/>
      <c r="NCE61" s="974"/>
      <c r="NCF61" s="974"/>
      <c r="NCG61" s="974"/>
      <c r="NCH61" s="974"/>
      <c r="NCI61" s="974"/>
      <c r="NCJ61" s="974"/>
      <c r="NCK61" s="974"/>
      <c r="NCL61" s="974"/>
      <c r="NCM61" s="974"/>
      <c r="NCN61" s="974"/>
      <c r="NCO61" s="974"/>
      <c r="NCP61" s="974"/>
      <c r="NCQ61" s="974"/>
      <c r="NCR61" s="974"/>
      <c r="NCS61" s="974"/>
      <c r="NCT61" s="974"/>
      <c r="NCU61" s="974"/>
      <c r="NCV61" s="974"/>
      <c r="NCW61" s="974"/>
      <c r="NCX61" s="974"/>
      <c r="NCY61" s="974"/>
      <c r="NCZ61" s="974"/>
      <c r="NDA61" s="974"/>
      <c r="NDB61" s="974"/>
      <c r="NDC61" s="974"/>
      <c r="NDD61" s="974"/>
      <c r="NDE61" s="974"/>
      <c r="NDF61" s="974"/>
      <c r="NDG61" s="974"/>
      <c r="NDH61" s="974"/>
      <c r="NDI61" s="974"/>
      <c r="NDJ61" s="974"/>
      <c r="NDK61" s="974"/>
      <c r="NDL61" s="974"/>
      <c r="NDM61" s="974"/>
      <c r="NDN61" s="974"/>
      <c r="NDO61" s="974"/>
      <c r="NDP61" s="974"/>
      <c r="NDQ61" s="974"/>
      <c r="NDR61" s="974"/>
      <c r="NDS61" s="974"/>
      <c r="NDT61" s="974"/>
      <c r="NDU61" s="974"/>
      <c r="NDV61" s="974"/>
      <c r="NDW61" s="974"/>
      <c r="NDX61" s="974"/>
      <c r="NDY61" s="974"/>
      <c r="NDZ61" s="974"/>
      <c r="NEA61" s="974"/>
      <c r="NEB61" s="974"/>
      <c r="NEC61" s="974"/>
      <c r="NED61" s="974"/>
      <c r="NEE61" s="974"/>
      <c r="NEF61" s="974"/>
      <c r="NEG61" s="974"/>
      <c r="NEH61" s="974"/>
      <c r="NEI61" s="974"/>
      <c r="NEJ61" s="974"/>
      <c r="NEK61" s="974"/>
      <c r="NEL61" s="974"/>
      <c r="NEM61" s="974"/>
      <c r="NEN61" s="974"/>
      <c r="NEO61" s="974"/>
      <c r="NEP61" s="974"/>
      <c r="NEQ61" s="974"/>
      <c r="NER61" s="974"/>
      <c r="NES61" s="974"/>
      <c r="NET61" s="974"/>
      <c r="NEU61" s="974"/>
      <c r="NEV61" s="974"/>
      <c r="NEW61" s="974"/>
      <c r="NEX61" s="974"/>
      <c r="NEY61" s="974"/>
      <c r="NEZ61" s="974"/>
      <c r="NFA61" s="974"/>
      <c r="NFB61" s="974"/>
      <c r="NFC61" s="974"/>
      <c r="NFD61" s="974"/>
      <c r="NFE61" s="974"/>
      <c r="NFF61" s="974"/>
      <c r="NFG61" s="974"/>
      <c r="NFH61" s="974"/>
      <c r="NFI61" s="974"/>
      <c r="NFJ61" s="974"/>
      <c r="NFK61" s="974"/>
      <c r="NFL61" s="974"/>
      <c r="NFM61" s="974"/>
      <c r="NFN61" s="974"/>
      <c r="NFO61" s="974"/>
      <c r="NFP61" s="974"/>
      <c r="NFQ61" s="974"/>
      <c r="NFR61" s="974"/>
      <c r="NFS61" s="974"/>
      <c r="NFT61" s="974"/>
      <c r="NFU61" s="974"/>
      <c r="NFV61" s="974"/>
      <c r="NFW61" s="974"/>
      <c r="NFX61" s="974"/>
      <c r="NFY61" s="974"/>
      <c r="NFZ61" s="974"/>
      <c r="NGA61" s="974"/>
      <c r="NGB61" s="974"/>
      <c r="NGC61" s="974"/>
      <c r="NGD61" s="974"/>
      <c r="NGE61" s="974"/>
      <c r="NGF61" s="974"/>
      <c r="NGG61" s="974"/>
      <c r="NGH61" s="974"/>
      <c r="NGI61" s="974"/>
      <c r="NGJ61" s="974"/>
      <c r="NGK61" s="974"/>
      <c r="NGL61" s="974"/>
      <c r="NGM61" s="974"/>
      <c r="NGN61" s="974"/>
      <c r="NGO61" s="974"/>
      <c r="NGP61" s="974"/>
      <c r="NGQ61" s="974"/>
      <c r="NGR61" s="974"/>
      <c r="NGS61" s="974"/>
      <c r="NGT61" s="974"/>
      <c r="NGU61" s="974"/>
      <c r="NGV61" s="974"/>
      <c r="NGW61" s="974"/>
      <c r="NGX61" s="974"/>
      <c r="NGY61" s="974"/>
      <c r="NGZ61" s="974"/>
      <c r="NHA61" s="974"/>
      <c r="NHB61" s="974"/>
      <c r="NHC61" s="974"/>
      <c r="NHD61" s="974"/>
      <c r="NHE61" s="974"/>
      <c r="NHF61" s="974"/>
      <c r="NHG61" s="974"/>
      <c r="NHH61" s="974"/>
      <c r="NHI61" s="974"/>
      <c r="NHJ61" s="974"/>
      <c r="NHK61" s="974"/>
      <c r="NHL61" s="974"/>
      <c r="NHM61" s="974"/>
      <c r="NHN61" s="974"/>
      <c r="NHO61" s="974"/>
      <c r="NHP61" s="974"/>
      <c r="NHQ61" s="974"/>
      <c r="NHR61" s="974"/>
      <c r="NHS61" s="974"/>
      <c r="NHT61" s="974"/>
      <c r="NHU61" s="974"/>
      <c r="NHV61" s="974"/>
      <c r="NHW61" s="974"/>
      <c r="NHX61" s="974"/>
      <c r="NHY61" s="974"/>
      <c r="NHZ61" s="974"/>
      <c r="NIA61" s="974"/>
      <c r="NIB61" s="974"/>
      <c r="NIC61" s="974"/>
      <c r="NID61" s="974"/>
      <c r="NIE61" s="974"/>
      <c r="NIF61" s="974"/>
      <c r="NIG61" s="974"/>
      <c r="NIH61" s="974"/>
      <c r="NII61" s="974"/>
      <c r="NIJ61" s="974"/>
      <c r="NIK61" s="974"/>
      <c r="NIL61" s="974"/>
      <c r="NIM61" s="974"/>
      <c r="NIN61" s="974"/>
      <c r="NIO61" s="974"/>
      <c r="NIP61" s="974"/>
      <c r="NIQ61" s="974"/>
      <c r="NIR61" s="974"/>
      <c r="NIS61" s="974"/>
      <c r="NIT61" s="974"/>
      <c r="NIU61" s="974"/>
      <c r="NIV61" s="974"/>
      <c r="NIW61" s="974"/>
      <c r="NIX61" s="974"/>
      <c r="NIY61" s="974"/>
      <c r="NIZ61" s="974"/>
      <c r="NJA61" s="974"/>
      <c r="NJB61" s="974"/>
      <c r="NJC61" s="974"/>
      <c r="NJD61" s="974"/>
      <c r="NJE61" s="974"/>
      <c r="NJF61" s="974"/>
      <c r="NJG61" s="974"/>
      <c r="NJH61" s="974"/>
      <c r="NJI61" s="974"/>
      <c r="NJJ61" s="974"/>
      <c r="NJK61" s="974"/>
      <c r="NJL61" s="974"/>
      <c r="NJM61" s="974"/>
      <c r="NJN61" s="974"/>
      <c r="NJO61" s="974"/>
      <c r="NJP61" s="974"/>
      <c r="NJQ61" s="974"/>
      <c r="NJR61" s="974"/>
      <c r="NJS61" s="974"/>
      <c r="NJT61" s="974"/>
      <c r="NJU61" s="974"/>
      <c r="NJV61" s="974"/>
      <c r="NJW61" s="974"/>
      <c r="NJX61" s="974"/>
      <c r="NJY61" s="974"/>
      <c r="NJZ61" s="974"/>
      <c r="NKA61" s="974"/>
      <c r="NKB61" s="974"/>
      <c r="NKC61" s="974"/>
      <c r="NKD61" s="974"/>
      <c r="NKE61" s="974"/>
      <c r="NKF61" s="974"/>
      <c r="NKG61" s="974"/>
      <c r="NKH61" s="974"/>
      <c r="NKI61" s="974"/>
      <c r="NKJ61" s="974"/>
      <c r="NKK61" s="974"/>
      <c r="NKL61" s="974"/>
      <c r="NKM61" s="974"/>
      <c r="NKN61" s="974"/>
      <c r="NKO61" s="974"/>
      <c r="NKP61" s="974"/>
      <c r="NKQ61" s="974"/>
      <c r="NKR61" s="974"/>
      <c r="NKS61" s="974"/>
      <c r="NKT61" s="974"/>
      <c r="NKU61" s="974"/>
      <c r="NKV61" s="974"/>
      <c r="NKW61" s="974"/>
      <c r="NKX61" s="974"/>
      <c r="NKY61" s="974"/>
      <c r="NKZ61" s="974"/>
      <c r="NLA61" s="974"/>
      <c r="NLB61" s="974"/>
      <c r="NLC61" s="974"/>
      <c r="NLD61" s="974"/>
      <c r="NLE61" s="974"/>
      <c r="NLF61" s="974"/>
      <c r="NLG61" s="974"/>
      <c r="NLH61" s="974"/>
      <c r="NLI61" s="974"/>
      <c r="NLJ61" s="974"/>
      <c r="NLK61" s="974"/>
      <c r="NLL61" s="974"/>
      <c r="NLM61" s="974"/>
      <c r="NLN61" s="974"/>
      <c r="NLO61" s="974"/>
      <c r="NLP61" s="974"/>
      <c r="NLQ61" s="974"/>
      <c r="NLR61" s="974"/>
      <c r="NLS61" s="974"/>
      <c r="NLT61" s="974"/>
      <c r="NLU61" s="974"/>
      <c r="NLV61" s="974"/>
      <c r="NLW61" s="974"/>
      <c r="NLX61" s="974"/>
      <c r="NLY61" s="974"/>
      <c r="NLZ61" s="974"/>
      <c r="NMA61" s="974"/>
      <c r="NMB61" s="974"/>
      <c r="NMC61" s="974"/>
      <c r="NMD61" s="974"/>
      <c r="NME61" s="974"/>
      <c r="NMF61" s="974"/>
      <c r="NMG61" s="974"/>
      <c r="NMH61" s="974"/>
      <c r="NMI61" s="974"/>
      <c r="NMJ61" s="974"/>
      <c r="NMK61" s="974"/>
      <c r="NML61" s="974"/>
      <c r="NMM61" s="974"/>
      <c r="NMN61" s="974"/>
      <c r="NMO61" s="974"/>
      <c r="NMP61" s="974"/>
      <c r="NMQ61" s="974"/>
      <c r="NMR61" s="974"/>
      <c r="NMS61" s="974"/>
      <c r="NMT61" s="974"/>
      <c r="NMU61" s="974"/>
      <c r="NMV61" s="974"/>
      <c r="NMW61" s="974"/>
      <c r="NMX61" s="974"/>
      <c r="NMY61" s="974"/>
      <c r="NMZ61" s="974"/>
      <c r="NNA61" s="974"/>
      <c r="NNB61" s="974"/>
      <c r="NNC61" s="974"/>
      <c r="NND61" s="974"/>
      <c r="NNE61" s="974"/>
      <c r="NNF61" s="974"/>
      <c r="NNG61" s="974"/>
      <c r="NNH61" s="974"/>
      <c r="NNI61" s="974"/>
      <c r="NNJ61" s="974"/>
      <c r="NNK61" s="974"/>
      <c r="NNL61" s="974"/>
      <c r="NNM61" s="974"/>
      <c r="NNN61" s="974"/>
      <c r="NNO61" s="974"/>
      <c r="NNP61" s="974"/>
      <c r="NNQ61" s="974"/>
      <c r="NNR61" s="974"/>
      <c r="NNS61" s="974"/>
      <c r="NNT61" s="974"/>
      <c r="NNU61" s="974"/>
      <c r="NNV61" s="974"/>
      <c r="NNW61" s="974"/>
      <c r="NNX61" s="974"/>
      <c r="NNY61" s="974"/>
      <c r="NNZ61" s="974"/>
      <c r="NOA61" s="974"/>
      <c r="NOB61" s="974"/>
      <c r="NOC61" s="974"/>
      <c r="NOD61" s="974"/>
      <c r="NOE61" s="974"/>
      <c r="NOF61" s="974"/>
      <c r="NOG61" s="974"/>
      <c r="NOH61" s="974"/>
      <c r="NOI61" s="974"/>
      <c r="NOJ61" s="974"/>
      <c r="NOK61" s="974"/>
      <c r="NOL61" s="974"/>
      <c r="NOM61" s="974"/>
      <c r="NON61" s="974"/>
      <c r="NOO61" s="974"/>
      <c r="NOP61" s="974"/>
      <c r="NOQ61" s="974"/>
      <c r="NOR61" s="974"/>
      <c r="NOS61" s="974"/>
      <c r="NOT61" s="974"/>
      <c r="NOU61" s="974"/>
      <c r="NOV61" s="974"/>
      <c r="NOW61" s="974"/>
      <c r="NOX61" s="974"/>
      <c r="NOY61" s="974"/>
      <c r="NOZ61" s="974"/>
      <c r="NPA61" s="974"/>
      <c r="NPB61" s="974"/>
      <c r="NPC61" s="974"/>
      <c r="NPD61" s="974"/>
      <c r="NPE61" s="974"/>
      <c r="NPF61" s="974"/>
      <c r="NPG61" s="974"/>
      <c r="NPH61" s="974"/>
      <c r="NPI61" s="974"/>
      <c r="NPJ61" s="974"/>
      <c r="NPK61" s="974"/>
      <c r="NPL61" s="974"/>
      <c r="NPM61" s="974"/>
      <c r="NPN61" s="974"/>
      <c r="NPO61" s="974"/>
      <c r="NPP61" s="974"/>
      <c r="NPQ61" s="974"/>
      <c r="NPR61" s="974"/>
      <c r="NPS61" s="974"/>
      <c r="NPT61" s="974"/>
      <c r="NPU61" s="974"/>
      <c r="NPV61" s="974"/>
      <c r="NPW61" s="974"/>
      <c r="NPX61" s="974"/>
      <c r="NPY61" s="974"/>
      <c r="NPZ61" s="974"/>
      <c r="NQA61" s="974"/>
      <c r="NQB61" s="974"/>
      <c r="NQC61" s="974"/>
      <c r="NQD61" s="974"/>
      <c r="NQE61" s="974"/>
      <c r="NQF61" s="974"/>
      <c r="NQG61" s="974"/>
      <c r="NQH61" s="974"/>
      <c r="NQI61" s="974"/>
      <c r="NQJ61" s="974"/>
      <c r="NQK61" s="974"/>
      <c r="NQL61" s="974"/>
      <c r="NQM61" s="974"/>
      <c r="NQN61" s="974"/>
      <c r="NQO61" s="974"/>
      <c r="NQP61" s="974"/>
      <c r="NQQ61" s="974"/>
      <c r="NQR61" s="974"/>
      <c r="NQS61" s="974"/>
      <c r="NQT61" s="974"/>
      <c r="NQU61" s="974"/>
      <c r="NQV61" s="974"/>
      <c r="NQW61" s="974"/>
      <c r="NQX61" s="974"/>
      <c r="NQY61" s="974"/>
      <c r="NQZ61" s="974"/>
      <c r="NRA61" s="974"/>
      <c r="NRB61" s="974"/>
      <c r="NRC61" s="974"/>
      <c r="NRD61" s="974"/>
      <c r="NRE61" s="974"/>
      <c r="NRF61" s="974"/>
      <c r="NRG61" s="974"/>
      <c r="NRH61" s="974"/>
      <c r="NRI61" s="974"/>
      <c r="NRJ61" s="974"/>
      <c r="NRK61" s="974"/>
      <c r="NRL61" s="974"/>
      <c r="NRM61" s="974"/>
      <c r="NRN61" s="974"/>
      <c r="NRO61" s="974"/>
      <c r="NRP61" s="974"/>
      <c r="NRQ61" s="974"/>
      <c r="NRR61" s="974"/>
      <c r="NRS61" s="974"/>
      <c r="NRT61" s="974"/>
      <c r="NRU61" s="974"/>
      <c r="NRV61" s="974"/>
      <c r="NRW61" s="974"/>
      <c r="NRX61" s="974"/>
      <c r="NRY61" s="974"/>
      <c r="NRZ61" s="974"/>
      <c r="NSA61" s="974"/>
      <c r="NSB61" s="974"/>
      <c r="NSC61" s="974"/>
      <c r="NSD61" s="974"/>
      <c r="NSE61" s="974"/>
      <c r="NSF61" s="974"/>
      <c r="NSG61" s="974"/>
      <c r="NSH61" s="974"/>
      <c r="NSI61" s="974"/>
      <c r="NSJ61" s="974"/>
      <c r="NSK61" s="974"/>
      <c r="NSL61" s="974"/>
      <c r="NSM61" s="974"/>
      <c r="NSN61" s="974"/>
      <c r="NSO61" s="974"/>
      <c r="NSP61" s="974"/>
      <c r="NSQ61" s="974"/>
      <c r="NSR61" s="974"/>
      <c r="NSS61" s="974"/>
      <c r="NST61" s="974"/>
      <c r="NSU61" s="974"/>
      <c r="NSV61" s="974"/>
      <c r="NSW61" s="974"/>
      <c r="NSX61" s="974"/>
      <c r="NSY61" s="974"/>
      <c r="NSZ61" s="974"/>
      <c r="NTA61" s="974"/>
      <c r="NTB61" s="974"/>
      <c r="NTC61" s="974"/>
      <c r="NTD61" s="974"/>
      <c r="NTE61" s="974"/>
      <c r="NTF61" s="974"/>
      <c r="NTG61" s="974"/>
      <c r="NTH61" s="974"/>
      <c r="NTI61" s="974"/>
      <c r="NTJ61" s="974"/>
      <c r="NTK61" s="974"/>
      <c r="NTL61" s="974"/>
      <c r="NTM61" s="974"/>
      <c r="NTN61" s="974"/>
      <c r="NTO61" s="974"/>
      <c r="NTP61" s="974"/>
      <c r="NTQ61" s="974"/>
      <c r="NTR61" s="974"/>
      <c r="NTS61" s="974"/>
      <c r="NTT61" s="974"/>
      <c r="NTU61" s="974"/>
      <c r="NTV61" s="974"/>
      <c r="NTW61" s="974"/>
      <c r="NTX61" s="974"/>
      <c r="NTY61" s="974"/>
      <c r="NTZ61" s="974"/>
      <c r="NUA61" s="974"/>
      <c r="NUB61" s="974"/>
      <c r="NUC61" s="974"/>
      <c r="NUD61" s="974"/>
      <c r="NUE61" s="974"/>
      <c r="NUF61" s="974"/>
      <c r="NUG61" s="974"/>
      <c r="NUH61" s="974"/>
      <c r="NUI61" s="974"/>
      <c r="NUJ61" s="974"/>
      <c r="NUK61" s="974"/>
      <c r="NUL61" s="974"/>
      <c r="NUM61" s="974"/>
      <c r="NUN61" s="974"/>
      <c r="NUO61" s="974"/>
      <c r="NUP61" s="974"/>
      <c r="NUQ61" s="974"/>
      <c r="NUR61" s="974"/>
      <c r="NUS61" s="974"/>
      <c r="NUT61" s="974"/>
      <c r="NUU61" s="974"/>
      <c r="NUV61" s="974"/>
      <c r="NUW61" s="974"/>
      <c r="NUX61" s="974"/>
      <c r="NUY61" s="974"/>
      <c r="NUZ61" s="974"/>
      <c r="NVA61" s="974"/>
      <c r="NVB61" s="974"/>
      <c r="NVC61" s="974"/>
      <c r="NVD61" s="974"/>
      <c r="NVE61" s="974"/>
      <c r="NVF61" s="974"/>
      <c r="NVG61" s="974"/>
      <c r="NVH61" s="974"/>
      <c r="NVI61" s="974"/>
      <c r="NVJ61" s="974"/>
      <c r="NVK61" s="974"/>
      <c r="NVL61" s="974"/>
      <c r="NVM61" s="974"/>
      <c r="NVN61" s="974"/>
      <c r="NVO61" s="974"/>
      <c r="NVP61" s="974"/>
      <c r="NVQ61" s="974"/>
      <c r="NVR61" s="974"/>
      <c r="NVS61" s="974"/>
      <c r="NVT61" s="974"/>
      <c r="NVU61" s="974"/>
      <c r="NVV61" s="974"/>
      <c r="NVW61" s="974"/>
      <c r="NVX61" s="974"/>
      <c r="NVY61" s="974"/>
      <c r="NVZ61" s="974"/>
      <c r="NWA61" s="974"/>
      <c r="NWB61" s="974"/>
      <c r="NWC61" s="974"/>
      <c r="NWD61" s="974"/>
      <c r="NWE61" s="974"/>
      <c r="NWF61" s="974"/>
      <c r="NWG61" s="974"/>
      <c r="NWH61" s="974"/>
      <c r="NWI61" s="974"/>
      <c r="NWJ61" s="974"/>
      <c r="NWK61" s="974"/>
      <c r="NWL61" s="974"/>
      <c r="NWM61" s="974"/>
      <c r="NWN61" s="974"/>
      <c r="NWO61" s="974"/>
      <c r="NWP61" s="974"/>
      <c r="NWQ61" s="974"/>
      <c r="NWR61" s="974"/>
      <c r="NWS61" s="974"/>
      <c r="NWT61" s="974"/>
      <c r="NWU61" s="974"/>
      <c r="NWV61" s="974"/>
      <c r="NWW61" s="974"/>
      <c r="NWX61" s="974"/>
      <c r="NWY61" s="974"/>
      <c r="NWZ61" s="974"/>
      <c r="NXA61" s="974"/>
      <c r="NXB61" s="974"/>
      <c r="NXC61" s="974"/>
      <c r="NXD61" s="974"/>
      <c r="NXE61" s="974"/>
      <c r="NXF61" s="974"/>
      <c r="NXG61" s="974"/>
      <c r="NXH61" s="974"/>
      <c r="NXI61" s="974"/>
      <c r="NXJ61" s="974"/>
      <c r="NXK61" s="974"/>
      <c r="NXL61" s="974"/>
      <c r="NXM61" s="974"/>
      <c r="NXN61" s="974"/>
      <c r="NXO61" s="974"/>
      <c r="NXP61" s="974"/>
      <c r="NXQ61" s="974"/>
      <c r="NXR61" s="974"/>
      <c r="NXS61" s="974"/>
      <c r="NXT61" s="974"/>
      <c r="NXU61" s="974"/>
      <c r="NXV61" s="974"/>
      <c r="NXW61" s="974"/>
      <c r="NXX61" s="974"/>
      <c r="NXY61" s="974"/>
      <c r="NXZ61" s="974"/>
      <c r="NYA61" s="974"/>
      <c r="NYB61" s="974"/>
      <c r="NYC61" s="974"/>
      <c r="NYD61" s="974"/>
      <c r="NYE61" s="974"/>
      <c r="NYF61" s="974"/>
      <c r="NYG61" s="974"/>
      <c r="NYH61" s="974"/>
      <c r="NYI61" s="974"/>
      <c r="NYJ61" s="974"/>
      <c r="NYK61" s="974"/>
      <c r="NYL61" s="974"/>
      <c r="NYM61" s="974"/>
      <c r="NYN61" s="974"/>
      <c r="NYO61" s="974"/>
      <c r="NYP61" s="974"/>
      <c r="NYQ61" s="974"/>
      <c r="NYR61" s="974"/>
      <c r="NYS61" s="974"/>
      <c r="NYT61" s="974"/>
      <c r="NYU61" s="974"/>
      <c r="NYV61" s="974"/>
      <c r="NYW61" s="974"/>
      <c r="NYX61" s="974"/>
      <c r="NYY61" s="974"/>
      <c r="NYZ61" s="974"/>
      <c r="NZA61" s="974"/>
      <c r="NZB61" s="974"/>
      <c r="NZC61" s="974"/>
      <c r="NZD61" s="974"/>
      <c r="NZE61" s="974"/>
      <c r="NZF61" s="974"/>
      <c r="NZG61" s="974"/>
      <c r="NZH61" s="974"/>
      <c r="NZI61" s="974"/>
      <c r="NZJ61" s="974"/>
      <c r="NZK61" s="974"/>
      <c r="NZL61" s="974"/>
      <c r="NZM61" s="974"/>
      <c r="NZN61" s="974"/>
      <c r="NZO61" s="974"/>
      <c r="NZP61" s="974"/>
      <c r="NZQ61" s="974"/>
      <c r="NZR61" s="974"/>
      <c r="NZS61" s="974"/>
      <c r="NZT61" s="974"/>
      <c r="NZU61" s="974"/>
      <c r="NZV61" s="974"/>
      <c r="NZW61" s="974"/>
      <c r="NZX61" s="974"/>
      <c r="NZY61" s="974"/>
      <c r="NZZ61" s="974"/>
      <c r="OAA61" s="974"/>
      <c r="OAB61" s="974"/>
      <c r="OAC61" s="974"/>
      <c r="OAD61" s="974"/>
      <c r="OAE61" s="974"/>
      <c r="OAF61" s="974"/>
      <c r="OAG61" s="974"/>
      <c r="OAH61" s="974"/>
      <c r="OAI61" s="974"/>
      <c r="OAJ61" s="974"/>
      <c r="OAK61" s="974"/>
      <c r="OAL61" s="974"/>
      <c r="OAM61" s="974"/>
      <c r="OAN61" s="974"/>
      <c r="OAO61" s="974"/>
      <c r="OAP61" s="974"/>
      <c r="OAQ61" s="974"/>
      <c r="OAR61" s="974"/>
      <c r="OAS61" s="974"/>
      <c r="OAT61" s="974"/>
      <c r="OAU61" s="974"/>
      <c r="OAV61" s="974"/>
      <c r="OAW61" s="974"/>
      <c r="OAX61" s="974"/>
      <c r="OAY61" s="974"/>
      <c r="OAZ61" s="974"/>
      <c r="OBA61" s="974"/>
      <c r="OBB61" s="974"/>
      <c r="OBC61" s="974"/>
      <c r="OBD61" s="974"/>
      <c r="OBE61" s="974"/>
      <c r="OBF61" s="974"/>
      <c r="OBG61" s="974"/>
      <c r="OBH61" s="974"/>
      <c r="OBI61" s="974"/>
      <c r="OBJ61" s="974"/>
      <c r="OBK61" s="974"/>
      <c r="OBL61" s="974"/>
      <c r="OBM61" s="974"/>
      <c r="OBN61" s="974"/>
      <c r="OBO61" s="974"/>
      <c r="OBP61" s="974"/>
      <c r="OBQ61" s="974"/>
      <c r="OBR61" s="974"/>
      <c r="OBS61" s="974"/>
      <c r="OBT61" s="974"/>
      <c r="OBU61" s="974"/>
      <c r="OBV61" s="974"/>
      <c r="OBW61" s="974"/>
      <c r="OBX61" s="974"/>
      <c r="OBY61" s="974"/>
      <c r="OBZ61" s="974"/>
      <c r="OCA61" s="974"/>
      <c r="OCB61" s="974"/>
      <c r="OCC61" s="974"/>
      <c r="OCD61" s="974"/>
      <c r="OCE61" s="974"/>
      <c r="OCF61" s="974"/>
      <c r="OCG61" s="974"/>
      <c r="OCH61" s="974"/>
      <c r="OCI61" s="974"/>
      <c r="OCJ61" s="974"/>
      <c r="OCK61" s="974"/>
      <c r="OCL61" s="974"/>
      <c r="OCM61" s="974"/>
      <c r="OCN61" s="974"/>
      <c r="OCO61" s="974"/>
      <c r="OCP61" s="974"/>
      <c r="OCQ61" s="974"/>
      <c r="OCR61" s="974"/>
      <c r="OCS61" s="974"/>
      <c r="OCT61" s="974"/>
      <c r="OCU61" s="974"/>
      <c r="OCV61" s="974"/>
      <c r="OCW61" s="974"/>
      <c r="OCX61" s="974"/>
      <c r="OCY61" s="974"/>
      <c r="OCZ61" s="974"/>
      <c r="ODA61" s="974"/>
      <c r="ODB61" s="974"/>
      <c r="ODC61" s="974"/>
      <c r="ODD61" s="974"/>
      <c r="ODE61" s="974"/>
      <c r="ODF61" s="974"/>
      <c r="ODG61" s="974"/>
      <c r="ODH61" s="974"/>
      <c r="ODI61" s="974"/>
      <c r="ODJ61" s="974"/>
      <c r="ODK61" s="974"/>
      <c r="ODL61" s="974"/>
      <c r="ODM61" s="974"/>
      <c r="ODN61" s="974"/>
      <c r="ODO61" s="974"/>
      <c r="ODP61" s="974"/>
      <c r="ODQ61" s="974"/>
      <c r="ODR61" s="974"/>
      <c r="ODS61" s="974"/>
      <c r="ODT61" s="974"/>
      <c r="ODU61" s="974"/>
      <c r="ODV61" s="974"/>
      <c r="ODW61" s="974"/>
      <c r="ODX61" s="974"/>
      <c r="ODY61" s="974"/>
      <c r="ODZ61" s="974"/>
      <c r="OEA61" s="974"/>
      <c r="OEB61" s="974"/>
      <c r="OEC61" s="974"/>
      <c r="OED61" s="974"/>
      <c r="OEE61" s="974"/>
      <c r="OEF61" s="974"/>
      <c r="OEG61" s="974"/>
      <c r="OEH61" s="974"/>
      <c r="OEI61" s="974"/>
      <c r="OEJ61" s="974"/>
      <c r="OEK61" s="974"/>
      <c r="OEL61" s="974"/>
      <c r="OEM61" s="974"/>
      <c r="OEN61" s="974"/>
      <c r="OEO61" s="974"/>
      <c r="OEP61" s="974"/>
      <c r="OEQ61" s="974"/>
      <c r="OER61" s="974"/>
      <c r="OES61" s="974"/>
      <c r="OET61" s="974"/>
      <c r="OEU61" s="974"/>
      <c r="OEV61" s="974"/>
      <c r="OEW61" s="974"/>
      <c r="OEX61" s="974"/>
      <c r="OEY61" s="974"/>
      <c r="OEZ61" s="974"/>
      <c r="OFA61" s="974"/>
      <c r="OFB61" s="974"/>
      <c r="OFC61" s="974"/>
      <c r="OFD61" s="974"/>
      <c r="OFE61" s="974"/>
      <c r="OFF61" s="974"/>
      <c r="OFG61" s="974"/>
      <c r="OFH61" s="974"/>
      <c r="OFI61" s="974"/>
      <c r="OFJ61" s="974"/>
      <c r="OFK61" s="974"/>
      <c r="OFL61" s="974"/>
      <c r="OFM61" s="974"/>
      <c r="OFN61" s="974"/>
      <c r="OFO61" s="974"/>
      <c r="OFP61" s="974"/>
      <c r="OFQ61" s="974"/>
      <c r="OFR61" s="974"/>
      <c r="OFS61" s="974"/>
      <c r="OFT61" s="974"/>
      <c r="OFU61" s="974"/>
      <c r="OFV61" s="974"/>
      <c r="OFW61" s="974"/>
      <c r="OFX61" s="974"/>
      <c r="OFY61" s="974"/>
      <c r="OFZ61" s="974"/>
      <c r="OGA61" s="974"/>
      <c r="OGB61" s="974"/>
      <c r="OGC61" s="974"/>
      <c r="OGD61" s="974"/>
      <c r="OGE61" s="974"/>
      <c r="OGF61" s="974"/>
      <c r="OGG61" s="974"/>
      <c r="OGH61" s="974"/>
      <c r="OGI61" s="974"/>
      <c r="OGJ61" s="974"/>
      <c r="OGK61" s="974"/>
      <c r="OGL61" s="974"/>
      <c r="OGM61" s="974"/>
      <c r="OGN61" s="974"/>
      <c r="OGO61" s="974"/>
      <c r="OGP61" s="974"/>
      <c r="OGQ61" s="974"/>
      <c r="OGR61" s="974"/>
      <c r="OGS61" s="974"/>
      <c r="OGT61" s="974"/>
      <c r="OGU61" s="974"/>
      <c r="OGV61" s="974"/>
      <c r="OGW61" s="974"/>
      <c r="OGX61" s="974"/>
      <c r="OGY61" s="974"/>
      <c r="OGZ61" s="974"/>
      <c r="OHA61" s="974"/>
      <c r="OHB61" s="974"/>
      <c r="OHC61" s="974"/>
      <c r="OHD61" s="974"/>
      <c r="OHE61" s="974"/>
      <c r="OHF61" s="974"/>
      <c r="OHG61" s="974"/>
      <c r="OHH61" s="974"/>
      <c r="OHI61" s="974"/>
      <c r="OHJ61" s="974"/>
      <c r="OHK61" s="974"/>
      <c r="OHL61" s="974"/>
      <c r="OHM61" s="974"/>
      <c r="OHN61" s="974"/>
      <c r="OHO61" s="974"/>
      <c r="OHP61" s="974"/>
      <c r="OHQ61" s="974"/>
      <c r="OHR61" s="974"/>
      <c r="OHS61" s="974"/>
      <c r="OHT61" s="974"/>
      <c r="OHU61" s="974"/>
      <c r="OHV61" s="974"/>
      <c r="OHW61" s="974"/>
      <c r="OHX61" s="974"/>
      <c r="OHY61" s="974"/>
      <c r="OHZ61" s="974"/>
      <c r="OIA61" s="974"/>
      <c r="OIB61" s="974"/>
      <c r="OIC61" s="974"/>
      <c r="OID61" s="974"/>
      <c r="OIE61" s="974"/>
      <c r="OIF61" s="974"/>
      <c r="OIG61" s="974"/>
      <c r="OIH61" s="974"/>
      <c r="OII61" s="974"/>
      <c r="OIJ61" s="974"/>
      <c r="OIK61" s="974"/>
      <c r="OIL61" s="974"/>
      <c r="OIM61" s="974"/>
      <c r="OIN61" s="974"/>
      <c r="OIO61" s="974"/>
      <c r="OIP61" s="974"/>
      <c r="OIQ61" s="974"/>
      <c r="OIR61" s="974"/>
      <c r="OIS61" s="974"/>
      <c r="OIT61" s="974"/>
      <c r="OIU61" s="974"/>
      <c r="OIV61" s="974"/>
      <c r="OIW61" s="974"/>
      <c r="OIX61" s="974"/>
      <c r="OIY61" s="974"/>
      <c r="OIZ61" s="974"/>
      <c r="OJA61" s="974"/>
      <c r="OJB61" s="974"/>
      <c r="OJC61" s="974"/>
      <c r="OJD61" s="974"/>
      <c r="OJE61" s="974"/>
      <c r="OJF61" s="974"/>
      <c r="OJG61" s="974"/>
      <c r="OJH61" s="974"/>
      <c r="OJI61" s="974"/>
      <c r="OJJ61" s="974"/>
      <c r="OJK61" s="974"/>
      <c r="OJL61" s="974"/>
      <c r="OJM61" s="974"/>
      <c r="OJN61" s="974"/>
      <c r="OJO61" s="974"/>
      <c r="OJP61" s="974"/>
      <c r="OJQ61" s="974"/>
      <c r="OJR61" s="974"/>
      <c r="OJS61" s="974"/>
      <c r="OJT61" s="974"/>
      <c r="OJU61" s="974"/>
      <c r="OJV61" s="974"/>
      <c r="OJW61" s="974"/>
      <c r="OJX61" s="974"/>
      <c r="OJY61" s="974"/>
      <c r="OJZ61" s="974"/>
      <c r="OKA61" s="974"/>
      <c r="OKB61" s="974"/>
      <c r="OKC61" s="974"/>
      <c r="OKD61" s="974"/>
      <c r="OKE61" s="974"/>
      <c r="OKF61" s="974"/>
      <c r="OKG61" s="974"/>
      <c r="OKH61" s="974"/>
      <c r="OKI61" s="974"/>
      <c r="OKJ61" s="974"/>
      <c r="OKK61" s="974"/>
      <c r="OKL61" s="974"/>
      <c r="OKM61" s="974"/>
      <c r="OKN61" s="974"/>
      <c r="OKO61" s="974"/>
      <c r="OKP61" s="974"/>
      <c r="OKQ61" s="974"/>
      <c r="OKR61" s="974"/>
      <c r="OKS61" s="974"/>
      <c r="OKT61" s="974"/>
      <c r="OKU61" s="974"/>
      <c r="OKV61" s="974"/>
      <c r="OKW61" s="974"/>
      <c r="OKX61" s="974"/>
      <c r="OKY61" s="974"/>
      <c r="OKZ61" s="974"/>
      <c r="OLA61" s="974"/>
      <c r="OLB61" s="974"/>
      <c r="OLC61" s="974"/>
      <c r="OLD61" s="974"/>
      <c r="OLE61" s="974"/>
      <c r="OLF61" s="974"/>
      <c r="OLG61" s="974"/>
      <c r="OLH61" s="974"/>
      <c r="OLI61" s="974"/>
      <c r="OLJ61" s="974"/>
      <c r="OLK61" s="974"/>
      <c r="OLL61" s="974"/>
      <c r="OLM61" s="974"/>
      <c r="OLN61" s="974"/>
      <c r="OLO61" s="974"/>
      <c r="OLP61" s="974"/>
      <c r="OLQ61" s="974"/>
      <c r="OLR61" s="974"/>
      <c r="OLS61" s="974"/>
      <c r="OLT61" s="974"/>
      <c r="OLU61" s="974"/>
      <c r="OLV61" s="974"/>
      <c r="OLW61" s="974"/>
      <c r="OLX61" s="974"/>
      <c r="OLY61" s="974"/>
      <c r="OLZ61" s="974"/>
      <c r="OMA61" s="974"/>
      <c r="OMB61" s="974"/>
      <c r="OMC61" s="974"/>
      <c r="OMD61" s="974"/>
      <c r="OME61" s="974"/>
      <c r="OMF61" s="974"/>
      <c r="OMG61" s="974"/>
      <c r="OMH61" s="974"/>
      <c r="OMI61" s="974"/>
      <c r="OMJ61" s="974"/>
      <c r="OMK61" s="974"/>
      <c r="OML61" s="974"/>
      <c r="OMM61" s="974"/>
      <c r="OMN61" s="974"/>
      <c r="OMO61" s="974"/>
      <c r="OMP61" s="974"/>
      <c r="OMQ61" s="974"/>
      <c r="OMR61" s="974"/>
      <c r="OMS61" s="974"/>
      <c r="OMT61" s="974"/>
      <c r="OMU61" s="974"/>
      <c r="OMV61" s="974"/>
      <c r="OMW61" s="974"/>
      <c r="OMX61" s="974"/>
      <c r="OMY61" s="974"/>
      <c r="OMZ61" s="974"/>
      <c r="ONA61" s="974"/>
      <c r="ONB61" s="974"/>
      <c r="ONC61" s="974"/>
      <c r="OND61" s="974"/>
      <c r="ONE61" s="974"/>
      <c r="ONF61" s="974"/>
      <c r="ONG61" s="974"/>
      <c r="ONH61" s="974"/>
      <c r="ONI61" s="974"/>
      <c r="ONJ61" s="974"/>
      <c r="ONK61" s="974"/>
      <c r="ONL61" s="974"/>
      <c r="ONM61" s="974"/>
      <c r="ONN61" s="974"/>
      <c r="ONO61" s="974"/>
      <c r="ONP61" s="974"/>
      <c r="ONQ61" s="974"/>
      <c r="ONR61" s="974"/>
      <c r="ONS61" s="974"/>
      <c r="ONT61" s="974"/>
      <c r="ONU61" s="974"/>
      <c r="ONV61" s="974"/>
      <c r="ONW61" s="974"/>
      <c r="ONX61" s="974"/>
      <c r="ONY61" s="974"/>
      <c r="ONZ61" s="974"/>
      <c r="OOA61" s="974"/>
      <c r="OOB61" s="974"/>
      <c r="OOC61" s="974"/>
      <c r="OOD61" s="974"/>
      <c r="OOE61" s="974"/>
      <c r="OOF61" s="974"/>
      <c r="OOG61" s="974"/>
      <c r="OOH61" s="974"/>
      <c r="OOI61" s="974"/>
      <c r="OOJ61" s="974"/>
      <c r="OOK61" s="974"/>
      <c r="OOL61" s="974"/>
      <c r="OOM61" s="974"/>
      <c r="OON61" s="974"/>
      <c r="OOO61" s="974"/>
      <c r="OOP61" s="974"/>
      <c r="OOQ61" s="974"/>
      <c r="OOR61" s="974"/>
      <c r="OOS61" s="974"/>
      <c r="OOT61" s="974"/>
      <c r="OOU61" s="974"/>
      <c r="OOV61" s="974"/>
      <c r="OOW61" s="974"/>
      <c r="OOX61" s="974"/>
      <c r="OOY61" s="974"/>
      <c r="OOZ61" s="974"/>
      <c r="OPA61" s="974"/>
      <c r="OPB61" s="974"/>
      <c r="OPC61" s="974"/>
      <c r="OPD61" s="974"/>
      <c r="OPE61" s="974"/>
      <c r="OPF61" s="974"/>
      <c r="OPG61" s="974"/>
      <c r="OPH61" s="974"/>
      <c r="OPI61" s="974"/>
      <c r="OPJ61" s="974"/>
      <c r="OPK61" s="974"/>
      <c r="OPL61" s="974"/>
      <c r="OPM61" s="974"/>
      <c r="OPN61" s="974"/>
      <c r="OPO61" s="974"/>
      <c r="OPP61" s="974"/>
      <c r="OPQ61" s="974"/>
      <c r="OPR61" s="974"/>
      <c r="OPS61" s="974"/>
      <c r="OPT61" s="974"/>
      <c r="OPU61" s="974"/>
      <c r="OPV61" s="974"/>
      <c r="OPW61" s="974"/>
      <c r="OPX61" s="974"/>
      <c r="OPY61" s="974"/>
      <c r="OPZ61" s="974"/>
      <c r="OQA61" s="974"/>
      <c r="OQB61" s="974"/>
      <c r="OQC61" s="974"/>
      <c r="OQD61" s="974"/>
      <c r="OQE61" s="974"/>
      <c r="OQF61" s="974"/>
      <c r="OQG61" s="974"/>
      <c r="OQH61" s="974"/>
      <c r="OQI61" s="974"/>
      <c r="OQJ61" s="974"/>
      <c r="OQK61" s="974"/>
      <c r="OQL61" s="974"/>
      <c r="OQM61" s="974"/>
      <c r="OQN61" s="974"/>
      <c r="OQO61" s="974"/>
      <c r="OQP61" s="974"/>
      <c r="OQQ61" s="974"/>
      <c r="OQR61" s="974"/>
      <c r="OQS61" s="974"/>
      <c r="OQT61" s="974"/>
      <c r="OQU61" s="974"/>
      <c r="OQV61" s="974"/>
      <c r="OQW61" s="974"/>
      <c r="OQX61" s="974"/>
      <c r="OQY61" s="974"/>
      <c r="OQZ61" s="974"/>
      <c r="ORA61" s="974"/>
      <c r="ORB61" s="974"/>
      <c r="ORC61" s="974"/>
      <c r="ORD61" s="974"/>
      <c r="ORE61" s="974"/>
      <c r="ORF61" s="974"/>
      <c r="ORG61" s="974"/>
      <c r="ORH61" s="974"/>
      <c r="ORI61" s="974"/>
      <c r="ORJ61" s="974"/>
      <c r="ORK61" s="974"/>
      <c r="ORL61" s="974"/>
      <c r="ORM61" s="974"/>
      <c r="ORN61" s="974"/>
      <c r="ORO61" s="974"/>
      <c r="ORP61" s="974"/>
      <c r="ORQ61" s="974"/>
      <c r="ORR61" s="974"/>
      <c r="ORS61" s="974"/>
      <c r="ORT61" s="974"/>
      <c r="ORU61" s="974"/>
      <c r="ORV61" s="974"/>
      <c r="ORW61" s="974"/>
      <c r="ORX61" s="974"/>
      <c r="ORY61" s="974"/>
      <c r="ORZ61" s="974"/>
      <c r="OSA61" s="974"/>
      <c r="OSB61" s="974"/>
      <c r="OSC61" s="974"/>
      <c r="OSD61" s="974"/>
      <c r="OSE61" s="974"/>
      <c r="OSF61" s="974"/>
      <c r="OSG61" s="974"/>
      <c r="OSH61" s="974"/>
      <c r="OSI61" s="974"/>
      <c r="OSJ61" s="974"/>
      <c r="OSK61" s="974"/>
      <c r="OSL61" s="974"/>
      <c r="OSM61" s="974"/>
      <c r="OSN61" s="974"/>
      <c r="OSO61" s="974"/>
      <c r="OSP61" s="974"/>
      <c r="OSQ61" s="974"/>
      <c r="OSR61" s="974"/>
      <c r="OSS61" s="974"/>
      <c r="OST61" s="974"/>
      <c r="OSU61" s="974"/>
      <c r="OSV61" s="974"/>
      <c r="OSW61" s="974"/>
      <c r="OSX61" s="974"/>
      <c r="OSY61" s="974"/>
      <c r="OSZ61" s="974"/>
      <c r="OTA61" s="974"/>
      <c r="OTB61" s="974"/>
      <c r="OTC61" s="974"/>
      <c r="OTD61" s="974"/>
      <c r="OTE61" s="974"/>
      <c r="OTF61" s="974"/>
      <c r="OTG61" s="974"/>
      <c r="OTH61" s="974"/>
      <c r="OTI61" s="974"/>
      <c r="OTJ61" s="974"/>
      <c r="OTK61" s="974"/>
      <c r="OTL61" s="974"/>
      <c r="OTM61" s="974"/>
      <c r="OTN61" s="974"/>
      <c r="OTO61" s="974"/>
      <c r="OTP61" s="974"/>
      <c r="OTQ61" s="974"/>
      <c r="OTR61" s="974"/>
      <c r="OTS61" s="974"/>
      <c r="OTT61" s="974"/>
      <c r="OTU61" s="974"/>
      <c r="OTV61" s="974"/>
      <c r="OTW61" s="974"/>
      <c r="OTX61" s="974"/>
      <c r="OTY61" s="974"/>
      <c r="OTZ61" s="974"/>
      <c r="OUA61" s="974"/>
      <c r="OUB61" s="974"/>
      <c r="OUC61" s="974"/>
      <c r="OUD61" s="974"/>
      <c r="OUE61" s="974"/>
      <c r="OUF61" s="974"/>
      <c r="OUG61" s="974"/>
      <c r="OUH61" s="974"/>
      <c r="OUI61" s="974"/>
      <c r="OUJ61" s="974"/>
      <c r="OUK61" s="974"/>
      <c r="OUL61" s="974"/>
      <c r="OUM61" s="974"/>
      <c r="OUN61" s="974"/>
      <c r="OUO61" s="974"/>
      <c r="OUP61" s="974"/>
      <c r="OUQ61" s="974"/>
      <c r="OUR61" s="974"/>
      <c r="OUS61" s="974"/>
      <c r="OUT61" s="974"/>
      <c r="OUU61" s="974"/>
      <c r="OUV61" s="974"/>
      <c r="OUW61" s="974"/>
      <c r="OUX61" s="974"/>
      <c r="OUY61" s="974"/>
      <c r="OUZ61" s="974"/>
      <c r="OVA61" s="974"/>
      <c r="OVB61" s="974"/>
      <c r="OVC61" s="974"/>
      <c r="OVD61" s="974"/>
      <c r="OVE61" s="974"/>
      <c r="OVF61" s="974"/>
      <c r="OVG61" s="974"/>
      <c r="OVH61" s="974"/>
      <c r="OVI61" s="974"/>
      <c r="OVJ61" s="974"/>
      <c r="OVK61" s="974"/>
      <c r="OVL61" s="974"/>
      <c r="OVM61" s="974"/>
      <c r="OVN61" s="974"/>
      <c r="OVO61" s="974"/>
      <c r="OVP61" s="974"/>
      <c r="OVQ61" s="974"/>
      <c r="OVR61" s="974"/>
      <c r="OVS61" s="974"/>
      <c r="OVT61" s="974"/>
      <c r="OVU61" s="974"/>
      <c r="OVV61" s="974"/>
      <c r="OVW61" s="974"/>
      <c r="OVX61" s="974"/>
      <c r="OVY61" s="974"/>
      <c r="OVZ61" s="974"/>
      <c r="OWA61" s="974"/>
      <c r="OWB61" s="974"/>
      <c r="OWC61" s="974"/>
      <c r="OWD61" s="974"/>
      <c r="OWE61" s="974"/>
      <c r="OWF61" s="974"/>
      <c r="OWG61" s="974"/>
      <c r="OWH61" s="974"/>
      <c r="OWI61" s="974"/>
      <c r="OWJ61" s="974"/>
      <c r="OWK61" s="974"/>
      <c r="OWL61" s="974"/>
      <c r="OWM61" s="974"/>
      <c r="OWN61" s="974"/>
      <c r="OWO61" s="974"/>
      <c r="OWP61" s="974"/>
      <c r="OWQ61" s="974"/>
      <c r="OWR61" s="974"/>
      <c r="OWS61" s="974"/>
      <c r="OWT61" s="974"/>
      <c r="OWU61" s="974"/>
      <c r="OWV61" s="974"/>
      <c r="OWW61" s="974"/>
      <c r="OWX61" s="974"/>
      <c r="OWY61" s="974"/>
      <c r="OWZ61" s="974"/>
      <c r="OXA61" s="974"/>
      <c r="OXB61" s="974"/>
      <c r="OXC61" s="974"/>
      <c r="OXD61" s="974"/>
      <c r="OXE61" s="974"/>
      <c r="OXF61" s="974"/>
      <c r="OXG61" s="974"/>
      <c r="OXH61" s="974"/>
      <c r="OXI61" s="974"/>
      <c r="OXJ61" s="974"/>
      <c r="OXK61" s="974"/>
      <c r="OXL61" s="974"/>
      <c r="OXM61" s="974"/>
      <c r="OXN61" s="974"/>
      <c r="OXO61" s="974"/>
      <c r="OXP61" s="974"/>
      <c r="OXQ61" s="974"/>
      <c r="OXR61" s="974"/>
      <c r="OXS61" s="974"/>
      <c r="OXT61" s="974"/>
      <c r="OXU61" s="974"/>
      <c r="OXV61" s="974"/>
      <c r="OXW61" s="974"/>
      <c r="OXX61" s="974"/>
      <c r="OXY61" s="974"/>
      <c r="OXZ61" s="974"/>
      <c r="OYA61" s="974"/>
      <c r="OYB61" s="974"/>
      <c r="OYC61" s="974"/>
      <c r="OYD61" s="974"/>
      <c r="OYE61" s="974"/>
      <c r="OYF61" s="974"/>
      <c r="OYG61" s="974"/>
      <c r="OYH61" s="974"/>
      <c r="OYI61" s="974"/>
      <c r="OYJ61" s="974"/>
      <c r="OYK61" s="974"/>
      <c r="OYL61" s="974"/>
      <c r="OYM61" s="974"/>
      <c r="OYN61" s="974"/>
      <c r="OYO61" s="974"/>
      <c r="OYP61" s="974"/>
      <c r="OYQ61" s="974"/>
      <c r="OYR61" s="974"/>
      <c r="OYS61" s="974"/>
      <c r="OYT61" s="974"/>
      <c r="OYU61" s="974"/>
      <c r="OYV61" s="974"/>
      <c r="OYW61" s="974"/>
      <c r="OYX61" s="974"/>
      <c r="OYY61" s="974"/>
      <c r="OYZ61" s="974"/>
      <c r="OZA61" s="974"/>
      <c r="OZB61" s="974"/>
      <c r="OZC61" s="974"/>
      <c r="OZD61" s="974"/>
      <c r="OZE61" s="974"/>
      <c r="OZF61" s="974"/>
      <c r="OZG61" s="974"/>
      <c r="OZH61" s="974"/>
      <c r="OZI61" s="974"/>
      <c r="OZJ61" s="974"/>
      <c r="OZK61" s="974"/>
      <c r="OZL61" s="974"/>
      <c r="OZM61" s="974"/>
      <c r="OZN61" s="974"/>
      <c r="OZO61" s="974"/>
      <c r="OZP61" s="974"/>
      <c r="OZQ61" s="974"/>
      <c r="OZR61" s="974"/>
      <c r="OZS61" s="974"/>
      <c r="OZT61" s="974"/>
      <c r="OZU61" s="974"/>
      <c r="OZV61" s="974"/>
      <c r="OZW61" s="974"/>
      <c r="OZX61" s="974"/>
      <c r="OZY61" s="974"/>
      <c r="OZZ61" s="974"/>
      <c r="PAA61" s="974"/>
      <c r="PAB61" s="974"/>
      <c r="PAC61" s="974"/>
      <c r="PAD61" s="974"/>
      <c r="PAE61" s="974"/>
      <c r="PAF61" s="974"/>
      <c r="PAG61" s="974"/>
      <c r="PAH61" s="974"/>
      <c r="PAI61" s="974"/>
      <c r="PAJ61" s="974"/>
      <c r="PAK61" s="974"/>
      <c r="PAL61" s="974"/>
      <c r="PAM61" s="974"/>
      <c r="PAN61" s="974"/>
      <c r="PAO61" s="974"/>
      <c r="PAP61" s="974"/>
      <c r="PAQ61" s="974"/>
      <c r="PAR61" s="974"/>
      <c r="PAS61" s="974"/>
      <c r="PAT61" s="974"/>
      <c r="PAU61" s="974"/>
      <c r="PAV61" s="974"/>
      <c r="PAW61" s="974"/>
      <c r="PAX61" s="974"/>
      <c r="PAY61" s="974"/>
      <c r="PAZ61" s="974"/>
      <c r="PBA61" s="974"/>
      <c r="PBB61" s="974"/>
      <c r="PBC61" s="974"/>
      <c r="PBD61" s="974"/>
      <c r="PBE61" s="974"/>
      <c r="PBF61" s="974"/>
      <c r="PBG61" s="974"/>
      <c r="PBH61" s="974"/>
      <c r="PBI61" s="974"/>
      <c r="PBJ61" s="974"/>
      <c r="PBK61" s="974"/>
      <c r="PBL61" s="974"/>
      <c r="PBM61" s="974"/>
      <c r="PBN61" s="974"/>
      <c r="PBO61" s="974"/>
      <c r="PBP61" s="974"/>
      <c r="PBQ61" s="974"/>
      <c r="PBR61" s="974"/>
      <c r="PBS61" s="974"/>
      <c r="PBT61" s="974"/>
      <c r="PBU61" s="974"/>
      <c r="PBV61" s="974"/>
      <c r="PBW61" s="974"/>
      <c r="PBX61" s="974"/>
      <c r="PBY61" s="974"/>
      <c r="PBZ61" s="974"/>
      <c r="PCA61" s="974"/>
      <c r="PCB61" s="974"/>
      <c r="PCC61" s="974"/>
      <c r="PCD61" s="974"/>
      <c r="PCE61" s="974"/>
      <c r="PCF61" s="974"/>
      <c r="PCG61" s="974"/>
      <c r="PCH61" s="974"/>
      <c r="PCI61" s="974"/>
      <c r="PCJ61" s="974"/>
      <c r="PCK61" s="974"/>
      <c r="PCL61" s="974"/>
      <c r="PCM61" s="974"/>
      <c r="PCN61" s="974"/>
      <c r="PCO61" s="974"/>
      <c r="PCP61" s="974"/>
      <c r="PCQ61" s="974"/>
      <c r="PCR61" s="974"/>
      <c r="PCS61" s="974"/>
      <c r="PCT61" s="974"/>
      <c r="PCU61" s="974"/>
      <c r="PCV61" s="974"/>
      <c r="PCW61" s="974"/>
      <c r="PCX61" s="974"/>
      <c r="PCY61" s="974"/>
      <c r="PCZ61" s="974"/>
      <c r="PDA61" s="974"/>
      <c r="PDB61" s="974"/>
      <c r="PDC61" s="974"/>
      <c r="PDD61" s="974"/>
      <c r="PDE61" s="974"/>
      <c r="PDF61" s="974"/>
      <c r="PDG61" s="974"/>
      <c r="PDH61" s="974"/>
      <c r="PDI61" s="974"/>
      <c r="PDJ61" s="974"/>
      <c r="PDK61" s="974"/>
      <c r="PDL61" s="974"/>
      <c r="PDM61" s="974"/>
      <c r="PDN61" s="974"/>
      <c r="PDO61" s="974"/>
      <c r="PDP61" s="974"/>
      <c r="PDQ61" s="974"/>
      <c r="PDR61" s="974"/>
      <c r="PDS61" s="974"/>
      <c r="PDT61" s="974"/>
      <c r="PDU61" s="974"/>
      <c r="PDV61" s="974"/>
      <c r="PDW61" s="974"/>
      <c r="PDX61" s="974"/>
      <c r="PDY61" s="974"/>
      <c r="PDZ61" s="974"/>
      <c r="PEA61" s="974"/>
      <c r="PEB61" s="974"/>
      <c r="PEC61" s="974"/>
      <c r="PED61" s="974"/>
      <c r="PEE61" s="974"/>
      <c r="PEF61" s="974"/>
      <c r="PEG61" s="974"/>
      <c r="PEH61" s="974"/>
      <c r="PEI61" s="974"/>
      <c r="PEJ61" s="974"/>
      <c r="PEK61" s="974"/>
      <c r="PEL61" s="974"/>
      <c r="PEM61" s="974"/>
      <c r="PEN61" s="974"/>
      <c r="PEO61" s="974"/>
      <c r="PEP61" s="974"/>
      <c r="PEQ61" s="974"/>
      <c r="PER61" s="974"/>
      <c r="PES61" s="974"/>
      <c r="PET61" s="974"/>
      <c r="PEU61" s="974"/>
      <c r="PEV61" s="974"/>
      <c r="PEW61" s="974"/>
      <c r="PEX61" s="974"/>
      <c r="PEY61" s="974"/>
      <c r="PEZ61" s="974"/>
      <c r="PFA61" s="974"/>
      <c r="PFB61" s="974"/>
      <c r="PFC61" s="974"/>
      <c r="PFD61" s="974"/>
      <c r="PFE61" s="974"/>
      <c r="PFF61" s="974"/>
      <c r="PFG61" s="974"/>
      <c r="PFH61" s="974"/>
      <c r="PFI61" s="974"/>
      <c r="PFJ61" s="974"/>
      <c r="PFK61" s="974"/>
      <c r="PFL61" s="974"/>
      <c r="PFM61" s="974"/>
      <c r="PFN61" s="974"/>
      <c r="PFO61" s="974"/>
      <c r="PFP61" s="974"/>
      <c r="PFQ61" s="974"/>
      <c r="PFR61" s="974"/>
      <c r="PFS61" s="974"/>
      <c r="PFT61" s="974"/>
      <c r="PFU61" s="974"/>
      <c r="PFV61" s="974"/>
      <c r="PFW61" s="974"/>
      <c r="PFX61" s="974"/>
      <c r="PFY61" s="974"/>
      <c r="PFZ61" s="974"/>
      <c r="PGA61" s="974"/>
      <c r="PGB61" s="974"/>
      <c r="PGC61" s="974"/>
      <c r="PGD61" s="974"/>
      <c r="PGE61" s="974"/>
      <c r="PGF61" s="974"/>
      <c r="PGG61" s="974"/>
      <c r="PGH61" s="974"/>
      <c r="PGI61" s="974"/>
      <c r="PGJ61" s="974"/>
      <c r="PGK61" s="974"/>
      <c r="PGL61" s="974"/>
      <c r="PGM61" s="974"/>
      <c r="PGN61" s="974"/>
      <c r="PGO61" s="974"/>
      <c r="PGP61" s="974"/>
      <c r="PGQ61" s="974"/>
      <c r="PGR61" s="974"/>
      <c r="PGS61" s="974"/>
      <c r="PGT61" s="974"/>
      <c r="PGU61" s="974"/>
      <c r="PGV61" s="974"/>
      <c r="PGW61" s="974"/>
      <c r="PGX61" s="974"/>
      <c r="PGY61" s="974"/>
      <c r="PGZ61" s="974"/>
      <c r="PHA61" s="974"/>
      <c r="PHB61" s="974"/>
      <c r="PHC61" s="974"/>
      <c r="PHD61" s="974"/>
      <c r="PHE61" s="974"/>
      <c r="PHF61" s="974"/>
      <c r="PHG61" s="974"/>
      <c r="PHH61" s="974"/>
      <c r="PHI61" s="974"/>
      <c r="PHJ61" s="974"/>
      <c r="PHK61" s="974"/>
      <c r="PHL61" s="974"/>
      <c r="PHM61" s="974"/>
      <c r="PHN61" s="974"/>
      <c r="PHO61" s="974"/>
      <c r="PHP61" s="974"/>
      <c r="PHQ61" s="974"/>
      <c r="PHR61" s="974"/>
      <c r="PHS61" s="974"/>
      <c r="PHT61" s="974"/>
      <c r="PHU61" s="974"/>
      <c r="PHV61" s="974"/>
      <c r="PHW61" s="974"/>
      <c r="PHX61" s="974"/>
      <c r="PHY61" s="974"/>
      <c r="PHZ61" s="974"/>
      <c r="PIA61" s="974"/>
      <c r="PIB61" s="974"/>
      <c r="PIC61" s="974"/>
      <c r="PID61" s="974"/>
      <c r="PIE61" s="974"/>
      <c r="PIF61" s="974"/>
      <c r="PIG61" s="974"/>
      <c r="PIH61" s="974"/>
      <c r="PII61" s="974"/>
      <c r="PIJ61" s="974"/>
      <c r="PIK61" s="974"/>
      <c r="PIL61" s="974"/>
      <c r="PIM61" s="974"/>
      <c r="PIN61" s="974"/>
      <c r="PIO61" s="974"/>
      <c r="PIP61" s="974"/>
      <c r="PIQ61" s="974"/>
      <c r="PIR61" s="974"/>
      <c r="PIS61" s="974"/>
      <c r="PIT61" s="974"/>
      <c r="PIU61" s="974"/>
      <c r="PIV61" s="974"/>
      <c r="PIW61" s="974"/>
      <c r="PIX61" s="974"/>
      <c r="PIY61" s="974"/>
      <c r="PIZ61" s="974"/>
      <c r="PJA61" s="974"/>
      <c r="PJB61" s="974"/>
      <c r="PJC61" s="974"/>
      <c r="PJD61" s="974"/>
      <c r="PJE61" s="974"/>
      <c r="PJF61" s="974"/>
      <c r="PJG61" s="974"/>
      <c r="PJH61" s="974"/>
      <c r="PJI61" s="974"/>
      <c r="PJJ61" s="974"/>
      <c r="PJK61" s="974"/>
      <c r="PJL61" s="974"/>
      <c r="PJM61" s="974"/>
      <c r="PJN61" s="974"/>
      <c r="PJO61" s="974"/>
      <c r="PJP61" s="974"/>
      <c r="PJQ61" s="974"/>
      <c r="PJR61" s="974"/>
      <c r="PJS61" s="974"/>
      <c r="PJT61" s="974"/>
      <c r="PJU61" s="974"/>
      <c r="PJV61" s="974"/>
      <c r="PJW61" s="974"/>
      <c r="PJX61" s="974"/>
      <c r="PJY61" s="974"/>
      <c r="PJZ61" s="974"/>
      <c r="PKA61" s="974"/>
      <c r="PKB61" s="974"/>
      <c r="PKC61" s="974"/>
      <c r="PKD61" s="974"/>
      <c r="PKE61" s="974"/>
      <c r="PKF61" s="974"/>
      <c r="PKG61" s="974"/>
      <c r="PKH61" s="974"/>
      <c r="PKI61" s="974"/>
      <c r="PKJ61" s="974"/>
      <c r="PKK61" s="974"/>
      <c r="PKL61" s="974"/>
      <c r="PKM61" s="974"/>
      <c r="PKN61" s="974"/>
      <c r="PKO61" s="974"/>
      <c r="PKP61" s="974"/>
      <c r="PKQ61" s="974"/>
      <c r="PKR61" s="974"/>
      <c r="PKS61" s="974"/>
      <c r="PKT61" s="974"/>
      <c r="PKU61" s="974"/>
      <c r="PKV61" s="974"/>
      <c r="PKW61" s="974"/>
      <c r="PKX61" s="974"/>
      <c r="PKY61" s="974"/>
      <c r="PKZ61" s="974"/>
      <c r="PLA61" s="974"/>
      <c r="PLB61" s="974"/>
      <c r="PLC61" s="974"/>
      <c r="PLD61" s="974"/>
      <c r="PLE61" s="974"/>
      <c r="PLF61" s="974"/>
      <c r="PLG61" s="974"/>
      <c r="PLH61" s="974"/>
      <c r="PLI61" s="974"/>
      <c r="PLJ61" s="974"/>
      <c r="PLK61" s="974"/>
      <c r="PLL61" s="974"/>
      <c r="PLM61" s="974"/>
      <c r="PLN61" s="974"/>
      <c r="PLO61" s="974"/>
      <c r="PLP61" s="974"/>
      <c r="PLQ61" s="974"/>
      <c r="PLR61" s="974"/>
      <c r="PLS61" s="974"/>
      <c r="PLT61" s="974"/>
      <c r="PLU61" s="974"/>
      <c r="PLV61" s="974"/>
      <c r="PLW61" s="974"/>
      <c r="PLX61" s="974"/>
      <c r="PLY61" s="974"/>
      <c r="PLZ61" s="974"/>
      <c r="PMA61" s="974"/>
      <c r="PMB61" s="974"/>
      <c r="PMC61" s="974"/>
      <c r="PMD61" s="974"/>
      <c r="PME61" s="974"/>
      <c r="PMF61" s="974"/>
      <c r="PMG61" s="974"/>
      <c r="PMH61" s="974"/>
      <c r="PMI61" s="974"/>
      <c r="PMJ61" s="974"/>
      <c r="PMK61" s="974"/>
      <c r="PML61" s="974"/>
      <c r="PMM61" s="974"/>
      <c r="PMN61" s="974"/>
      <c r="PMO61" s="974"/>
      <c r="PMP61" s="974"/>
      <c r="PMQ61" s="974"/>
      <c r="PMR61" s="974"/>
      <c r="PMS61" s="974"/>
      <c r="PMT61" s="974"/>
      <c r="PMU61" s="974"/>
      <c r="PMV61" s="974"/>
      <c r="PMW61" s="974"/>
      <c r="PMX61" s="974"/>
      <c r="PMY61" s="974"/>
      <c r="PMZ61" s="974"/>
      <c r="PNA61" s="974"/>
      <c r="PNB61" s="974"/>
      <c r="PNC61" s="974"/>
      <c r="PND61" s="974"/>
      <c r="PNE61" s="974"/>
      <c r="PNF61" s="974"/>
      <c r="PNG61" s="974"/>
      <c r="PNH61" s="974"/>
      <c r="PNI61" s="974"/>
      <c r="PNJ61" s="974"/>
      <c r="PNK61" s="974"/>
      <c r="PNL61" s="974"/>
      <c r="PNM61" s="974"/>
      <c r="PNN61" s="974"/>
      <c r="PNO61" s="974"/>
      <c r="PNP61" s="974"/>
      <c r="PNQ61" s="974"/>
      <c r="PNR61" s="974"/>
      <c r="PNS61" s="974"/>
      <c r="PNT61" s="974"/>
      <c r="PNU61" s="974"/>
      <c r="PNV61" s="974"/>
      <c r="PNW61" s="974"/>
      <c r="PNX61" s="974"/>
      <c r="PNY61" s="974"/>
      <c r="PNZ61" s="974"/>
      <c r="POA61" s="974"/>
      <c r="POB61" s="974"/>
      <c r="POC61" s="974"/>
      <c r="POD61" s="974"/>
      <c r="POE61" s="974"/>
      <c r="POF61" s="974"/>
      <c r="POG61" s="974"/>
      <c r="POH61" s="974"/>
      <c r="POI61" s="974"/>
      <c r="POJ61" s="974"/>
      <c r="POK61" s="974"/>
      <c r="POL61" s="974"/>
      <c r="POM61" s="974"/>
      <c r="PON61" s="974"/>
      <c r="POO61" s="974"/>
      <c r="POP61" s="974"/>
      <c r="POQ61" s="974"/>
      <c r="POR61" s="974"/>
      <c r="POS61" s="974"/>
      <c r="POT61" s="974"/>
      <c r="POU61" s="974"/>
      <c r="POV61" s="974"/>
      <c r="POW61" s="974"/>
      <c r="POX61" s="974"/>
      <c r="POY61" s="974"/>
      <c r="POZ61" s="974"/>
      <c r="PPA61" s="974"/>
      <c r="PPB61" s="974"/>
      <c r="PPC61" s="974"/>
      <c r="PPD61" s="974"/>
      <c r="PPE61" s="974"/>
      <c r="PPF61" s="974"/>
      <c r="PPG61" s="974"/>
      <c r="PPH61" s="974"/>
      <c r="PPI61" s="974"/>
      <c r="PPJ61" s="974"/>
      <c r="PPK61" s="974"/>
      <c r="PPL61" s="974"/>
      <c r="PPM61" s="974"/>
      <c r="PPN61" s="974"/>
      <c r="PPO61" s="974"/>
      <c r="PPP61" s="974"/>
      <c r="PPQ61" s="974"/>
      <c r="PPR61" s="974"/>
      <c r="PPS61" s="974"/>
      <c r="PPT61" s="974"/>
      <c r="PPU61" s="974"/>
      <c r="PPV61" s="974"/>
      <c r="PPW61" s="974"/>
      <c r="PPX61" s="974"/>
      <c r="PPY61" s="974"/>
      <c r="PPZ61" s="974"/>
      <c r="PQA61" s="974"/>
      <c r="PQB61" s="974"/>
      <c r="PQC61" s="974"/>
      <c r="PQD61" s="974"/>
      <c r="PQE61" s="974"/>
      <c r="PQF61" s="974"/>
      <c r="PQG61" s="974"/>
      <c r="PQH61" s="974"/>
      <c r="PQI61" s="974"/>
      <c r="PQJ61" s="974"/>
      <c r="PQK61" s="974"/>
      <c r="PQL61" s="974"/>
      <c r="PQM61" s="974"/>
      <c r="PQN61" s="974"/>
      <c r="PQO61" s="974"/>
      <c r="PQP61" s="974"/>
      <c r="PQQ61" s="974"/>
      <c r="PQR61" s="974"/>
      <c r="PQS61" s="974"/>
      <c r="PQT61" s="974"/>
      <c r="PQU61" s="974"/>
      <c r="PQV61" s="974"/>
      <c r="PQW61" s="974"/>
      <c r="PQX61" s="974"/>
      <c r="PQY61" s="974"/>
      <c r="PQZ61" s="974"/>
      <c r="PRA61" s="974"/>
      <c r="PRB61" s="974"/>
      <c r="PRC61" s="974"/>
      <c r="PRD61" s="974"/>
      <c r="PRE61" s="974"/>
      <c r="PRF61" s="974"/>
      <c r="PRG61" s="974"/>
      <c r="PRH61" s="974"/>
      <c r="PRI61" s="974"/>
      <c r="PRJ61" s="974"/>
      <c r="PRK61" s="974"/>
      <c r="PRL61" s="974"/>
      <c r="PRM61" s="974"/>
      <c r="PRN61" s="974"/>
      <c r="PRO61" s="974"/>
      <c r="PRP61" s="974"/>
      <c r="PRQ61" s="974"/>
      <c r="PRR61" s="974"/>
      <c r="PRS61" s="974"/>
      <c r="PRT61" s="974"/>
      <c r="PRU61" s="974"/>
      <c r="PRV61" s="974"/>
      <c r="PRW61" s="974"/>
      <c r="PRX61" s="974"/>
      <c r="PRY61" s="974"/>
      <c r="PRZ61" s="974"/>
      <c r="PSA61" s="974"/>
      <c r="PSB61" s="974"/>
      <c r="PSC61" s="974"/>
      <c r="PSD61" s="974"/>
      <c r="PSE61" s="974"/>
      <c r="PSF61" s="974"/>
      <c r="PSG61" s="974"/>
      <c r="PSH61" s="974"/>
      <c r="PSI61" s="974"/>
      <c r="PSJ61" s="974"/>
      <c r="PSK61" s="974"/>
      <c r="PSL61" s="974"/>
      <c r="PSM61" s="974"/>
      <c r="PSN61" s="974"/>
      <c r="PSO61" s="974"/>
      <c r="PSP61" s="974"/>
      <c r="PSQ61" s="974"/>
      <c r="PSR61" s="974"/>
      <c r="PSS61" s="974"/>
      <c r="PST61" s="974"/>
      <c r="PSU61" s="974"/>
      <c r="PSV61" s="974"/>
      <c r="PSW61" s="974"/>
      <c r="PSX61" s="974"/>
      <c r="PSY61" s="974"/>
      <c r="PSZ61" s="974"/>
      <c r="PTA61" s="974"/>
      <c r="PTB61" s="974"/>
      <c r="PTC61" s="974"/>
      <c r="PTD61" s="974"/>
      <c r="PTE61" s="974"/>
      <c r="PTF61" s="974"/>
      <c r="PTG61" s="974"/>
      <c r="PTH61" s="974"/>
      <c r="PTI61" s="974"/>
      <c r="PTJ61" s="974"/>
      <c r="PTK61" s="974"/>
      <c r="PTL61" s="974"/>
      <c r="PTM61" s="974"/>
      <c r="PTN61" s="974"/>
      <c r="PTO61" s="974"/>
      <c r="PTP61" s="974"/>
      <c r="PTQ61" s="974"/>
      <c r="PTR61" s="974"/>
      <c r="PTS61" s="974"/>
      <c r="PTT61" s="974"/>
      <c r="PTU61" s="974"/>
      <c r="PTV61" s="974"/>
      <c r="PTW61" s="974"/>
      <c r="PTX61" s="974"/>
      <c r="PTY61" s="974"/>
      <c r="PTZ61" s="974"/>
      <c r="PUA61" s="974"/>
      <c r="PUB61" s="974"/>
      <c r="PUC61" s="974"/>
      <c r="PUD61" s="974"/>
      <c r="PUE61" s="974"/>
      <c r="PUF61" s="974"/>
      <c r="PUG61" s="974"/>
      <c r="PUH61" s="974"/>
      <c r="PUI61" s="974"/>
      <c r="PUJ61" s="974"/>
      <c r="PUK61" s="974"/>
      <c r="PUL61" s="974"/>
      <c r="PUM61" s="974"/>
      <c r="PUN61" s="974"/>
      <c r="PUO61" s="974"/>
      <c r="PUP61" s="974"/>
      <c r="PUQ61" s="974"/>
      <c r="PUR61" s="974"/>
      <c r="PUS61" s="974"/>
      <c r="PUT61" s="974"/>
      <c r="PUU61" s="974"/>
      <c r="PUV61" s="974"/>
      <c r="PUW61" s="974"/>
      <c r="PUX61" s="974"/>
      <c r="PUY61" s="974"/>
      <c r="PUZ61" s="974"/>
      <c r="PVA61" s="974"/>
      <c r="PVB61" s="974"/>
      <c r="PVC61" s="974"/>
      <c r="PVD61" s="974"/>
      <c r="PVE61" s="974"/>
      <c r="PVF61" s="974"/>
      <c r="PVG61" s="974"/>
      <c r="PVH61" s="974"/>
      <c r="PVI61" s="974"/>
      <c r="PVJ61" s="974"/>
      <c r="PVK61" s="974"/>
      <c r="PVL61" s="974"/>
      <c r="PVM61" s="974"/>
      <c r="PVN61" s="974"/>
      <c r="PVO61" s="974"/>
      <c r="PVP61" s="974"/>
      <c r="PVQ61" s="974"/>
      <c r="PVR61" s="974"/>
      <c r="PVS61" s="974"/>
      <c r="PVT61" s="974"/>
      <c r="PVU61" s="974"/>
      <c r="PVV61" s="974"/>
      <c r="PVW61" s="974"/>
      <c r="PVX61" s="974"/>
      <c r="PVY61" s="974"/>
      <c r="PVZ61" s="974"/>
      <c r="PWA61" s="974"/>
      <c r="PWB61" s="974"/>
      <c r="PWC61" s="974"/>
      <c r="PWD61" s="974"/>
      <c r="PWE61" s="974"/>
      <c r="PWF61" s="974"/>
      <c r="PWG61" s="974"/>
      <c r="PWH61" s="974"/>
      <c r="PWI61" s="974"/>
      <c r="PWJ61" s="974"/>
      <c r="PWK61" s="974"/>
      <c r="PWL61" s="974"/>
      <c r="PWM61" s="974"/>
      <c r="PWN61" s="974"/>
      <c r="PWO61" s="974"/>
      <c r="PWP61" s="974"/>
      <c r="PWQ61" s="974"/>
      <c r="PWR61" s="974"/>
      <c r="PWS61" s="974"/>
      <c r="PWT61" s="974"/>
      <c r="PWU61" s="974"/>
      <c r="PWV61" s="974"/>
      <c r="PWW61" s="974"/>
      <c r="PWX61" s="974"/>
      <c r="PWY61" s="974"/>
      <c r="PWZ61" s="974"/>
      <c r="PXA61" s="974"/>
      <c r="PXB61" s="974"/>
      <c r="PXC61" s="974"/>
      <c r="PXD61" s="974"/>
      <c r="PXE61" s="974"/>
      <c r="PXF61" s="974"/>
      <c r="PXG61" s="974"/>
      <c r="PXH61" s="974"/>
      <c r="PXI61" s="974"/>
      <c r="PXJ61" s="974"/>
      <c r="PXK61" s="974"/>
      <c r="PXL61" s="974"/>
      <c r="PXM61" s="974"/>
      <c r="PXN61" s="974"/>
      <c r="PXO61" s="974"/>
      <c r="PXP61" s="974"/>
      <c r="PXQ61" s="974"/>
      <c r="PXR61" s="974"/>
      <c r="PXS61" s="974"/>
      <c r="PXT61" s="974"/>
      <c r="PXU61" s="974"/>
      <c r="PXV61" s="974"/>
      <c r="PXW61" s="974"/>
      <c r="PXX61" s="974"/>
      <c r="PXY61" s="974"/>
      <c r="PXZ61" s="974"/>
      <c r="PYA61" s="974"/>
      <c r="PYB61" s="974"/>
      <c r="PYC61" s="974"/>
      <c r="PYD61" s="974"/>
      <c r="PYE61" s="974"/>
      <c r="PYF61" s="974"/>
      <c r="PYG61" s="974"/>
      <c r="PYH61" s="974"/>
      <c r="PYI61" s="974"/>
      <c r="PYJ61" s="974"/>
      <c r="PYK61" s="974"/>
      <c r="PYL61" s="974"/>
      <c r="PYM61" s="974"/>
      <c r="PYN61" s="974"/>
      <c r="PYO61" s="974"/>
      <c r="PYP61" s="974"/>
      <c r="PYQ61" s="974"/>
      <c r="PYR61" s="974"/>
      <c r="PYS61" s="974"/>
      <c r="PYT61" s="974"/>
      <c r="PYU61" s="974"/>
      <c r="PYV61" s="974"/>
      <c r="PYW61" s="974"/>
      <c r="PYX61" s="974"/>
      <c r="PYY61" s="974"/>
      <c r="PYZ61" s="974"/>
      <c r="PZA61" s="974"/>
      <c r="PZB61" s="974"/>
      <c r="PZC61" s="974"/>
      <c r="PZD61" s="974"/>
      <c r="PZE61" s="974"/>
      <c r="PZF61" s="974"/>
      <c r="PZG61" s="974"/>
      <c r="PZH61" s="974"/>
      <c r="PZI61" s="974"/>
      <c r="PZJ61" s="974"/>
      <c r="PZK61" s="974"/>
      <c r="PZL61" s="974"/>
      <c r="PZM61" s="974"/>
      <c r="PZN61" s="974"/>
      <c r="PZO61" s="974"/>
      <c r="PZP61" s="974"/>
      <c r="PZQ61" s="974"/>
      <c r="PZR61" s="974"/>
      <c r="PZS61" s="974"/>
      <c r="PZT61" s="974"/>
      <c r="PZU61" s="974"/>
      <c r="PZV61" s="974"/>
      <c r="PZW61" s="974"/>
      <c r="PZX61" s="974"/>
      <c r="PZY61" s="974"/>
      <c r="PZZ61" s="974"/>
      <c r="QAA61" s="974"/>
      <c r="QAB61" s="974"/>
      <c r="QAC61" s="974"/>
      <c r="QAD61" s="974"/>
      <c r="QAE61" s="974"/>
      <c r="QAF61" s="974"/>
      <c r="QAG61" s="974"/>
      <c r="QAH61" s="974"/>
      <c r="QAI61" s="974"/>
      <c r="QAJ61" s="974"/>
      <c r="QAK61" s="974"/>
      <c r="QAL61" s="974"/>
      <c r="QAM61" s="974"/>
      <c r="QAN61" s="974"/>
      <c r="QAO61" s="974"/>
      <c r="QAP61" s="974"/>
      <c r="QAQ61" s="974"/>
      <c r="QAR61" s="974"/>
      <c r="QAS61" s="974"/>
      <c r="QAT61" s="974"/>
      <c r="QAU61" s="974"/>
      <c r="QAV61" s="974"/>
      <c r="QAW61" s="974"/>
      <c r="QAX61" s="974"/>
      <c r="QAY61" s="974"/>
      <c r="QAZ61" s="974"/>
      <c r="QBA61" s="974"/>
      <c r="QBB61" s="974"/>
      <c r="QBC61" s="974"/>
      <c r="QBD61" s="974"/>
      <c r="QBE61" s="974"/>
      <c r="QBF61" s="974"/>
      <c r="QBG61" s="974"/>
      <c r="QBH61" s="974"/>
      <c r="QBI61" s="974"/>
      <c r="QBJ61" s="974"/>
      <c r="QBK61" s="974"/>
      <c r="QBL61" s="974"/>
      <c r="QBM61" s="974"/>
      <c r="QBN61" s="974"/>
      <c r="QBO61" s="974"/>
      <c r="QBP61" s="974"/>
      <c r="QBQ61" s="974"/>
      <c r="QBR61" s="974"/>
      <c r="QBS61" s="974"/>
      <c r="QBT61" s="974"/>
      <c r="QBU61" s="974"/>
      <c r="QBV61" s="974"/>
      <c r="QBW61" s="974"/>
      <c r="QBX61" s="974"/>
      <c r="QBY61" s="974"/>
      <c r="QBZ61" s="974"/>
      <c r="QCA61" s="974"/>
      <c r="QCB61" s="974"/>
      <c r="QCC61" s="974"/>
      <c r="QCD61" s="974"/>
      <c r="QCE61" s="974"/>
      <c r="QCF61" s="974"/>
      <c r="QCG61" s="974"/>
      <c r="QCH61" s="974"/>
      <c r="QCI61" s="974"/>
      <c r="QCJ61" s="974"/>
      <c r="QCK61" s="974"/>
      <c r="QCL61" s="974"/>
      <c r="QCM61" s="974"/>
      <c r="QCN61" s="974"/>
      <c r="QCO61" s="974"/>
      <c r="QCP61" s="974"/>
      <c r="QCQ61" s="974"/>
      <c r="QCR61" s="974"/>
      <c r="QCS61" s="974"/>
      <c r="QCT61" s="974"/>
      <c r="QCU61" s="974"/>
      <c r="QCV61" s="974"/>
      <c r="QCW61" s="974"/>
      <c r="QCX61" s="974"/>
      <c r="QCY61" s="974"/>
      <c r="QCZ61" s="974"/>
      <c r="QDA61" s="974"/>
      <c r="QDB61" s="974"/>
      <c r="QDC61" s="974"/>
      <c r="QDD61" s="974"/>
      <c r="QDE61" s="974"/>
      <c r="QDF61" s="974"/>
      <c r="QDG61" s="974"/>
      <c r="QDH61" s="974"/>
      <c r="QDI61" s="974"/>
      <c r="QDJ61" s="974"/>
      <c r="QDK61" s="974"/>
      <c r="QDL61" s="974"/>
      <c r="QDM61" s="974"/>
      <c r="QDN61" s="974"/>
      <c r="QDO61" s="974"/>
      <c r="QDP61" s="974"/>
      <c r="QDQ61" s="974"/>
      <c r="QDR61" s="974"/>
      <c r="QDS61" s="974"/>
      <c r="QDT61" s="974"/>
      <c r="QDU61" s="974"/>
      <c r="QDV61" s="974"/>
      <c r="QDW61" s="974"/>
      <c r="QDX61" s="974"/>
      <c r="QDY61" s="974"/>
      <c r="QDZ61" s="974"/>
      <c r="QEA61" s="974"/>
      <c r="QEB61" s="974"/>
      <c r="QEC61" s="974"/>
      <c r="QED61" s="974"/>
      <c r="QEE61" s="974"/>
      <c r="QEF61" s="974"/>
      <c r="QEG61" s="974"/>
      <c r="QEH61" s="974"/>
      <c r="QEI61" s="974"/>
      <c r="QEJ61" s="974"/>
      <c r="QEK61" s="974"/>
      <c r="QEL61" s="974"/>
      <c r="QEM61" s="974"/>
      <c r="QEN61" s="974"/>
      <c r="QEO61" s="974"/>
      <c r="QEP61" s="974"/>
      <c r="QEQ61" s="974"/>
      <c r="QER61" s="974"/>
      <c r="QES61" s="974"/>
      <c r="QET61" s="974"/>
      <c r="QEU61" s="974"/>
      <c r="QEV61" s="974"/>
      <c r="QEW61" s="974"/>
      <c r="QEX61" s="974"/>
      <c r="QEY61" s="974"/>
      <c r="QEZ61" s="974"/>
      <c r="QFA61" s="974"/>
      <c r="QFB61" s="974"/>
      <c r="QFC61" s="974"/>
      <c r="QFD61" s="974"/>
      <c r="QFE61" s="974"/>
      <c r="QFF61" s="974"/>
      <c r="QFG61" s="974"/>
      <c r="QFH61" s="974"/>
      <c r="QFI61" s="974"/>
      <c r="QFJ61" s="974"/>
      <c r="QFK61" s="974"/>
      <c r="QFL61" s="974"/>
      <c r="QFM61" s="974"/>
      <c r="QFN61" s="974"/>
      <c r="QFO61" s="974"/>
      <c r="QFP61" s="974"/>
      <c r="QFQ61" s="974"/>
      <c r="QFR61" s="974"/>
      <c r="QFS61" s="974"/>
      <c r="QFT61" s="974"/>
      <c r="QFU61" s="974"/>
      <c r="QFV61" s="974"/>
      <c r="QFW61" s="974"/>
      <c r="QFX61" s="974"/>
      <c r="QFY61" s="974"/>
      <c r="QFZ61" s="974"/>
      <c r="QGA61" s="974"/>
      <c r="QGB61" s="974"/>
      <c r="QGC61" s="974"/>
      <c r="QGD61" s="974"/>
      <c r="QGE61" s="974"/>
      <c r="QGF61" s="974"/>
      <c r="QGG61" s="974"/>
      <c r="QGH61" s="974"/>
      <c r="QGI61" s="974"/>
      <c r="QGJ61" s="974"/>
      <c r="QGK61" s="974"/>
      <c r="QGL61" s="974"/>
      <c r="QGM61" s="974"/>
      <c r="QGN61" s="974"/>
      <c r="QGO61" s="974"/>
      <c r="QGP61" s="974"/>
      <c r="QGQ61" s="974"/>
      <c r="QGR61" s="974"/>
      <c r="QGS61" s="974"/>
      <c r="QGT61" s="974"/>
      <c r="QGU61" s="974"/>
      <c r="QGV61" s="974"/>
      <c r="QGW61" s="974"/>
      <c r="QGX61" s="974"/>
      <c r="QGY61" s="974"/>
      <c r="QGZ61" s="974"/>
      <c r="QHA61" s="974"/>
      <c r="QHB61" s="974"/>
      <c r="QHC61" s="974"/>
      <c r="QHD61" s="974"/>
      <c r="QHE61" s="974"/>
      <c r="QHF61" s="974"/>
      <c r="QHG61" s="974"/>
      <c r="QHH61" s="974"/>
      <c r="QHI61" s="974"/>
      <c r="QHJ61" s="974"/>
      <c r="QHK61" s="974"/>
      <c r="QHL61" s="974"/>
      <c r="QHM61" s="974"/>
      <c r="QHN61" s="974"/>
      <c r="QHO61" s="974"/>
      <c r="QHP61" s="974"/>
      <c r="QHQ61" s="974"/>
      <c r="QHR61" s="974"/>
      <c r="QHS61" s="974"/>
      <c r="QHT61" s="974"/>
      <c r="QHU61" s="974"/>
      <c r="QHV61" s="974"/>
      <c r="QHW61" s="974"/>
      <c r="QHX61" s="974"/>
      <c r="QHY61" s="974"/>
      <c r="QHZ61" s="974"/>
      <c r="QIA61" s="974"/>
      <c r="QIB61" s="974"/>
      <c r="QIC61" s="974"/>
      <c r="QID61" s="974"/>
      <c r="QIE61" s="974"/>
      <c r="QIF61" s="974"/>
      <c r="QIG61" s="974"/>
      <c r="QIH61" s="974"/>
      <c r="QII61" s="974"/>
      <c r="QIJ61" s="974"/>
      <c r="QIK61" s="974"/>
      <c r="QIL61" s="974"/>
      <c r="QIM61" s="974"/>
      <c r="QIN61" s="974"/>
      <c r="QIO61" s="974"/>
      <c r="QIP61" s="974"/>
      <c r="QIQ61" s="974"/>
      <c r="QIR61" s="974"/>
      <c r="QIS61" s="974"/>
      <c r="QIT61" s="974"/>
      <c r="QIU61" s="974"/>
      <c r="QIV61" s="974"/>
      <c r="QIW61" s="974"/>
      <c r="QIX61" s="974"/>
      <c r="QIY61" s="974"/>
      <c r="QIZ61" s="974"/>
      <c r="QJA61" s="974"/>
      <c r="QJB61" s="974"/>
      <c r="QJC61" s="974"/>
      <c r="QJD61" s="974"/>
      <c r="QJE61" s="974"/>
      <c r="QJF61" s="974"/>
      <c r="QJG61" s="974"/>
      <c r="QJH61" s="974"/>
      <c r="QJI61" s="974"/>
      <c r="QJJ61" s="974"/>
      <c r="QJK61" s="974"/>
      <c r="QJL61" s="974"/>
      <c r="QJM61" s="974"/>
      <c r="QJN61" s="974"/>
      <c r="QJO61" s="974"/>
      <c r="QJP61" s="974"/>
      <c r="QJQ61" s="974"/>
      <c r="QJR61" s="974"/>
      <c r="QJS61" s="974"/>
      <c r="QJT61" s="974"/>
      <c r="QJU61" s="974"/>
      <c r="QJV61" s="974"/>
      <c r="QJW61" s="974"/>
      <c r="QJX61" s="974"/>
      <c r="QJY61" s="974"/>
      <c r="QJZ61" s="974"/>
      <c r="QKA61" s="974"/>
      <c r="QKB61" s="974"/>
      <c r="QKC61" s="974"/>
      <c r="QKD61" s="974"/>
      <c r="QKE61" s="974"/>
      <c r="QKF61" s="974"/>
      <c r="QKG61" s="974"/>
      <c r="QKH61" s="974"/>
      <c r="QKI61" s="974"/>
      <c r="QKJ61" s="974"/>
      <c r="QKK61" s="974"/>
      <c r="QKL61" s="974"/>
      <c r="QKM61" s="974"/>
      <c r="QKN61" s="974"/>
      <c r="QKO61" s="974"/>
      <c r="QKP61" s="974"/>
      <c r="QKQ61" s="974"/>
      <c r="QKR61" s="974"/>
      <c r="QKS61" s="974"/>
      <c r="QKT61" s="974"/>
      <c r="QKU61" s="974"/>
      <c r="QKV61" s="974"/>
      <c r="QKW61" s="974"/>
      <c r="QKX61" s="974"/>
      <c r="QKY61" s="974"/>
      <c r="QKZ61" s="974"/>
      <c r="QLA61" s="974"/>
      <c r="QLB61" s="974"/>
      <c r="QLC61" s="974"/>
      <c r="QLD61" s="974"/>
      <c r="QLE61" s="974"/>
      <c r="QLF61" s="974"/>
      <c r="QLG61" s="974"/>
      <c r="QLH61" s="974"/>
      <c r="QLI61" s="974"/>
      <c r="QLJ61" s="974"/>
      <c r="QLK61" s="974"/>
      <c r="QLL61" s="974"/>
      <c r="QLM61" s="974"/>
      <c r="QLN61" s="974"/>
      <c r="QLO61" s="974"/>
      <c r="QLP61" s="974"/>
      <c r="QLQ61" s="974"/>
      <c r="QLR61" s="974"/>
      <c r="QLS61" s="974"/>
      <c r="QLT61" s="974"/>
      <c r="QLU61" s="974"/>
      <c r="QLV61" s="974"/>
      <c r="QLW61" s="974"/>
      <c r="QLX61" s="974"/>
      <c r="QLY61" s="974"/>
      <c r="QLZ61" s="974"/>
      <c r="QMA61" s="974"/>
      <c r="QMB61" s="974"/>
      <c r="QMC61" s="974"/>
      <c r="QMD61" s="974"/>
      <c r="QME61" s="974"/>
      <c r="QMF61" s="974"/>
      <c r="QMG61" s="974"/>
      <c r="QMH61" s="974"/>
      <c r="QMI61" s="974"/>
      <c r="QMJ61" s="974"/>
      <c r="QMK61" s="974"/>
      <c r="QML61" s="974"/>
      <c r="QMM61" s="974"/>
      <c r="QMN61" s="974"/>
      <c r="QMO61" s="974"/>
      <c r="QMP61" s="974"/>
      <c r="QMQ61" s="974"/>
      <c r="QMR61" s="974"/>
      <c r="QMS61" s="974"/>
      <c r="QMT61" s="974"/>
      <c r="QMU61" s="974"/>
      <c r="QMV61" s="974"/>
      <c r="QMW61" s="974"/>
      <c r="QMX61" s="974"/>
      <c r="QMY61" s="974"/>
      <c r="QMZ61" s="974"/>
      <c r="QNA61" s="974"/>
      <c r="QNB61" s="974"/>
      <c r="QNC61" s="974"/>
      <c r="QND61" s="974"/>
      <c r="QNE61" s="974"/>
      <c r="QNF61" s="974"/>
      <c r="QNG61" s="974"/>
      <c r="QNH61" s="974"/>
      <c r="QNI61" s="974"/>
      <c r="QNJ61" s="974"/>
      <c r="QNK61" s="974"/>
      <c r="QNL61" s="974"/>
      <c r="QNM61" s="974"/>
      <c r="QNN61" s="974"/>
      <c r="QNO61" s="974"/>
      <c r="QNP61" s="974"/>
      <c r="QNQ61" s="974"/>
      <c r="QNR61" s="974"/>
      <c r="QNS61" s="974"/>
      <c r="QNT61" s="974"/>
      <c r="QNU61" s="974"/>
      <c r="QNV61" s="974"/>
      <c r="QNW61" s="974"/>
      <c r="QNX61" s="974"/>
      <c r="QNY61" s="974"/>
      <c r="QNZ61" s="974"/>
      <c r="QOA61" s="974"/>
      <c r="QOB61" s="974"/>
      <c r="QOC61" s="974"/>
      <c r="QOD61" s="974"/>
      <c r="QOE61" s="974"/>
      <c r="QOF61" s="974"/>
      <c r="QOG61" s="974"/>
      <c r="QOH61" s="974"/>
      <c r="QOI61" s="974"/>
      <c r="QOJ61" s="974"/>
      <c r="QOK61" s="974"/>
      <c r="QOL61" s="974"/>
      <c r="QOM61" s="974"/>
      <c r="QON61" s="974"/>
      <c r="QOO61" s="974"/>
      <c r="QOP61" s="974"/>
      <c r="QOQ61" s="974"/>
      <c r="QOR61" s="974"/>
      <c r="QOS61" s="974"/>
      <c r="QOT61" s="974"/>
      <c r="QOU61" s="974"/>
      <c r="QOV61" s="974"/>
      <c r="QOW61" s="974"/>
      <c r="QOX61" s="974"/>
      <c r="QOY61" s="974"/>
      <c r="QOZ61" s="974"/>
      <c r="QPA61" s="974"/>
      <c r="QPB61" s="974"/>
      <c r="QPC61" s="974"/>
      <c r="QPD61" s="974"/>
      <c r="QPE61" s="974"/>
      <c r="QPF61" s="974"/>
      <c r="QPG61" s="974"/>
      <c r="QPH61" s="974"/>
      <c r="QPI61" s="974"/>
      <c r="QPJ61" s="974"/>
      <c r="QPK61" s="974"/>
      <c r="QPL61" s="974"/>
      <c r="QPM61" s="974"/>
      <c r="QPN61" s="974"/>
      <c r="QPO61" s="974"/>
      <c r="QPP61" s="974"/>
      <c r="QPQ61" s="974"/>
      <c r="QPR61" s="974"/>
      <c r="QPS61" s="974"/>
      <c r="QPT61" s="974"/>
      <c r="QPU61" s="974"/>
      <c r="QPV61" s="974"/>
      <c r="QPW61" s="974"/>
      <c r="QPX61" s="974"/>
      <c r="QPY61" s="974"/>
      <c r="QPZ61" s="974"/>
      <c r="QQA61" s="974"/>
      <c r="QQB61" s="974"/>
      <c r="QQC61" s="974"/>
      <c r="QQD61" s="974"/>
      <c r="QQE61" s="974"/>
      <c r="QQF61" s="974"/>
      <c r="QQG61" s="974"/>
      <c r="QQH61" s="974"/>
      <c r="QQI61" s="974"/>
      <c r="QQJ61" s="974"/>
      <c r="QQK61" s="974"/>
      <c r="QQL61" s="974"/>
      <c r="QQM61" s="974"/>
      <c r="QQN61" s="974"/>
      <c r="QQO61" s="974"/>
      <c r="QQP61" s="974"/>
      <c r="QQQ61" s="974"/>
      <c r="QQR61" s="974"/>
      <c r="QQS61" s="974"/>
      <c r="QQT61" s="974"/>
      <c r="QQU61" s="974"/>
      <c r="QQV61" s="974"/>
      <c r="QQW61" s="974"/>
      <c r="QQX61" s="974"/>
      <c r="QQY61" s="974"/>
      <c r="QQZ61" s="974"/>
      <c r="QRA61" s="974"/>
      <c r="QRB61" s="974"/>
      <c r="QRC61" s="974"/>
      <c r="QRD61" s="974"/>
      <c r="QRE61" s="974"/>
      <c r="QRF61" s="974"/>
      <c r="QRG61" s="974"/>
      <c r="QRH61" s="974"/>
      <c r="QRI61" s="974"/>
      <c r="QRJ61" s="974"/>
      <c r="QRK61" s="974"/>
      <c r="QRL61" s="974"/>
      <c r="QRM61" s="974"/>
      <c r="QRN61" s="974"/>
      <c r="QRO61" s="974"/>
      <c r="QRP61" s="974"/>
      <c r="QRQ61" s="974"/>
      <c r="QRR61" s="974"/>
      <c r="QRS61" s="974"/>
      <c r="QRT61" s="974"/>
      <c r="QRU61" s="974"/>
      <c r="QRV61" s="974"/>
      <c r="QRW61" s="974"/>
      <c r="QRX61" s="974"/>
      <c r="QRY61" s="974"/>
      <c r="QRZ61" s="974"/>
      <c r="QSA61" s="974"/>
      <c r="QSB61" s="974"/>
      <c r="QSC61" s="974"/>
      <c r="QSD61" s="974"/>
      <c r="QSE61" s="974"/>
      <c r="QSF61" s="974"/>
      <c r="QSG61" s="974"/>
      <c r="QSH61" s="974"/>
      <c r="QSI61" s="974"/>
      <c r="QSJ61" s="974"/>
      <c r="QSK61" s="974"/>
      <c r="QSL61" s="974"/>
      <c r="QSM61" s="974"/>
      <c r="QSN61" s="974"/>
      <c r="QSO61" s="974"/>
      <c r="QSP61" s="974"/>
      <c r="QSQ61" s="974"/>
      <c r="QSR61" s="974"/>
      <c r="QSS61" s="974"/>
      <c r="QST61" s="974"/>
      <c r="QSU61" s="974"/>
      <c r="QSV61" s="974"/>
      <c r="QSW61" s="974"/>
      <c r="QSX61" s="974"/>
      <c r="QSY61" s="974"/>
      <c r="QSZ61" s="974"/>
      <c r="QTA61" s="974"/>
      <c r="QTB61" s="974"/>
      <c r="QTC61" s="974"/>
      <c r="QTD61" s="974"/>
      <c r="QTE61" s="974"/>
      <c r="QTF61" s="974"/>
      <c r="QTG61" s="974"/>
      <c r="QTH61" s="974"/>
      <c r="QTI61" s="974"/>
      <c r="QTJ61" s="974"/>
      <c r="QTK61" s="974"/>
      <c r="QTL61" s="974"/>
      <c r="QTM61" s="974"/>
      <c r="QTN61" s="974"/>
      <c r="QTO61" s="974"/>
      <c r="QTP61" s="974"/>
      <c r="QTQ61" s="974"/>
      <c r="QTR61" s="974"/>
      <c r="QTS61" s="974"/>
      <c r="QTT61" s="974"/>
      <c r="QTU61" s="974"/>
      <c r="QTV61" s="974"/>
      <c r="QTW61" s="974"/>
      <c r="QTX61" s="974"/>
      <c r="QTY61" s="974"/>
      <c r="QTZ61" s="974"/>
      <c r="QUA61" s="974"/>
      <c r="QUB61" s="974"/>
      <c r="QUC61" s="974"/>
      <c r="QUD61" s="974"/>
      <c r="QUE61" s="974"/>
      <c r="QUF61" s="974"/>
      <c r="QUG61" s="974"/>
      <c r="QUH61" s="974"/>
      <c r="QUI61" s="974"/>
      <c r="QUJ61" s="974"/>
      <c r="QUK61" s="974"/>
      <c r="QUL61" s="974"/>
      <c r="QUM61" s="974"/>
      <c r="QUN61" s="974"/>
      <c r="QUO61" s="974"/>
      <c r="QUP61" s="974"/>
      <c r="QUQ61" s="974"/>
      <c r="QUR61" s="974"/>
      <c r="QUS61" s="974"/>
      <c r="QUT61" s="974"/>
      <c r="QUU61" s="974"/>
      <c r="QUV61" s="974"/>
      <c r="QUW61" s="974"/>
      <c r="QUX61" s="974"/>
      <c r="QUY61" s="974"/>
      <c r="QUZ61" s="974"/>
      <c r="QVA61" s="974"/>
      <c r="QVB61" s="974"/>
      <c r="QVC61" s="974"/>
      <c r="QVD61" s="974"/>
      <c r="QVE61" s="974"/>
      <c r="QVF61" s="974"/>
      <c r="QVG61" s="974"/>
      <c r="QVH61" s="974"/>
      <c r="QVI61" s="974"/>
      <c r="QVJ61" s="974"/>
      <c r="QVK61" s="974"/>
      <c r="QVL61" s="974"/>
      <c r="QVM61" s="974"/>
      <c r="QVN61" s="974"/>
      <c r="QVO61" s="974"/>
      <c r="QVP61" s="974"/>
      <c r="QVQ61" s="974"/>
      <c r="QVR61" s="974"/>
      <c r="QVS61" s="974"/>
      <c r="QVT61" s="974"/>
      <c r="QVU61" s="974"/>
      <c r="QVV61" s="974"/>
      <c r="QVW61" s="974"/>
      <c r="QVX61" s="974"/>
      <c r="QVY61" s="974"/>
      <c r="QVZ61" s="974"/>
      <c r="QWA61" s="974"/>
      <c r="QWB61" s="974"/>
      <c r="QWC61" s="974"/>
      <c r="QWD61" s="974"/>
      <c r="QWE61" s="974"/>
      <c r="QWF61" s="974"/>
      <c r="QWG61" s="974"/>
      <c r="QWH61" s="974"/>
      <c r="QWI61" s="974"/>
      <c r="QWJ61" s="974"/>
      <c r="QWK61" s="974"/>
      <c r="QWL61" s="974"/>
      <c r="QWM61" s="974"/>
      <c r="QWN61" s="974"/>
      <c r="QWO61" s="974"/>
      <c r="QWP61" s="974"/>
      <c r="QWQ61" s="974"/>
      <c r="QWR61" s="974"/>
      <c r="QWS61" s="974"/>
      <c r="QWT61" s="974"/>
      <c r="QWU61" s="974"/>
      <c r="QWV61" s="974"/>
      <c r="QWW61" s="974"/>
      <c r="QWX61" s="974"/>
      <c r="QWY61" s="974"/>
      <c r="QWZ61" s="974"/>
      <c r="QXA61" s="974"/>
      <c r="QXB61" s="974"/>
      <c r="QXC61" s="974"/>
      <c r="QXD61" s="974"/>
      <c r="QXE61" s="974"/>
      <c r="QXF61" s="974"/>
      <c r="QXG61" s="974"/>
      <c r="QXH61" s="974"/>
      <c r="QXI61" s="974"/>
      <c r="QXJ61" s="974"/>
      <c r="QXK61" s="974"/>
      <c r="QXL61" s="974"/>
      <c r="QXM61" s="974"/>
      <c r="QXN61" s="974"/>
      <c r="QXO61" s="974"/>
      <c r="QXP61" s="974"/>
      <c r="QXQ61" s="974"/>
      <c r="QXR61" s="974"/>
      <c r="QXS61" s="974"/>
      <c r="QXT61" s="974"/>
      <c r="QXU61" s="974"/>
      <c r="QXV61" s="974"/>
      <c r="QXW61" s="974"/>
      <c r="QXX61" s="974"/>
      <c r="QXY61" s="974"/>
      <c r="QXZ61" s="974"/>
      <c r="QYA61" s="974"/>
      <c r="QYB61" s="974"/>
      <c r="QYC61" s="974"/>
      <c r="QYD61" s="974"/>
      <c r="QYE61" s="974"/>
      <c r="QYF61" s="974"/>
      <c r="QYG61" s="974"/>
      <c r="QYH61" s="974"/>
      <c r="QYI61" s="974"/>
      <c r="QYJ61" s="974"/>
      <c r="QYK61" s="974"/>
      <c r="QYL61" s="974"/>
      <c r="QYM61" s="974"/>
      <c r="QYN61" s="974"/>
      <c r="QYO61" s="974"/>
      <c r="QYP61" s="974"/>
      <c r="QYQ61" s="974"/>
      <c r="QYR61" s="974"/>
      <c r="QYS61" s="974"/>
      <c r="QYT61" s="974"/>
      <c r="QYU61" s="974"/>
      <c r="QYV61" s="974"/>
      <c r="QYW61" s="974"/>
      <c r="QYX61" s="974"/>
      <c r="QYY61" s="974"/>
      <c r="QYZ61" s="974"/>
      <c r="QZA61" s="974"/>
      <c r="QZB61" s="974"/>
      <c r="QZC61" s="974"/>
      <c r="QZD61" s="974"/>
      <c r="QZE61" s="974"/>
      <c r="QZF61" s="974"/>
      <c r="QZG61" s="974"/>
      <c r="QZH61" s="974"/>
      <c r="QZI61" s="974"/>
      <c r="QZJ61" s="974"/>
      <c r="QZK61" s="974"/>
      <c r="QZL61" s="974"/>
      <c r="QZM61" s="974"/>
      <c r="QZN61" s="974"/>
      <c r="QZO61" s="974"/>
      <c r="QZP61" s="974"/>
      <c r="QZQ61" s="974"/>
      <c r="QZR61" s="974"/>
      <c r="QZS61" s="974"/>
      <c r="QZT61" s="974"/>
      <c r="QZU61" s="974"/>
      <c r="QZV61" s="974"/>
      <c r="QZW61" s="974"/>
      <c r="QZX61" s="974"/>
      <c r="QZY61" s="974"/>
      <c r="QZZ61" s="974"/>
      <c r="RAA61" s="974"/>
      <c r="RAB61" s="974"/>
      <c r="RAC61" s="974"/>
      <c r="RAD61" s="974"/>
      <c r="RAE61" s="974"/>
      <c r="RAF61" s="974"/>
      <c r="RAG61" s="974"/>
      <c r="RAH61" s="974"/>
      <c r="RAI61" s="974"/>
      <c r="RAJ61" s="974"/>
      <c r="RAK61" s="974"/>
      <c r="RAL61" s="974"/>
      <c r="RAM61" s="974"/>
      <c r="RAN61" s="974"/>
      <c r="RAO61" s="974"/>
      <c r="RAP61" s="974"/>
      <c r="RAQ61" s="974"/>
      <c r="RAR61" s="974"/>
      <c r="RAS61" s="974"/>
      <c r="RAT61" s="974"/>
      <c r="RAU61" s="974"/>
      <c r="RAV61" s="974"/>
      <c r="RAW61" s="974"/>
      <c r="RAX61" s="974"/>
      <c r="RAY61" s="974"/>
      <c r="RAZ61" s="974"/>
      <c r="RBA61" s="974"/>
      <c r="RBB61" s="974"/>
      <c r="RBC61" s="974"/>
      <c r="RBD61" s="974"/>
      <c r="RBE61" s="974"/>
      <c r="RBF61" s="974"/>
      <c r="RBG61" s="974"/>
      <c r="RBH61" s="974"/>
      <c r="RBI61" s="974"/>
      <c r="RBJ61" s="974"/>
      <c r="RBK61" s="974"/>
      <c r="RBL61" s="974"/>
      <c r="RBM61" s="974"/>
      <c r="RBN61" s="974"/>
      <c r="RBO61" s="974"/>
      <c r="RBP61" s="974"/>
      <c r="RBQ61" s="974"/>
      <c r="RBR61" s="974"/>
      <c r="RBS61" s="974"/>
      <c r="RBT61" s="974"/>
      <c r="RBU61" s="974"/>
      <c r="RBV61" s="974"/>
      <c r="RBW61" s="974"/>
      <c r="RBX61" s="974"/>
      <c r="RBY61" s="974"/>
      <c r="RBZ61" s="974"/>
      <c r="RCA61" s="974"/>
      <c r="RCB61" s="974"/>
      <c r="RCC61" s="974"/>
      <c r="RCD61" s="974"/>
      <c r="RCE61" s="974"/>
      <c r="RCF61" s="974"/>
      <c r="RCG61" s="974"/>
      <c r="RCH61" s="974"/>
      <c r="RCI61" s="974"/>
      <c r="RCJ61" s="974"/>
      <c r="RCK61" s="974"/>
      <c r="RCL61" s="974"/>
      <c r="RCM61" s="974"/>
      <c r="RCN61" s="974"/>
      <c r="RCO61" s="974"/>
      <c r="RCP61" s="974"/>
      <c r="RCQ61" s="974"/>
      <c r="RCR61" s="974"/>
      <c r="RCS61" s="974"/>
      <c r="RCT61" s="974"/>
      <c r="RCU61" s="974"/>
      <c r="RCV61" s="974"/>
      <c r="RCW61" s="974"/>
      <c r="RCX61" s="974"/>
      <c r="RCY61" s="974"/>
      <c r="RCZ61" s="974"/>
      <c r="RDA61" s="974"/>
      <c r="RDB61" s="974"/>
      <c r="RDC61" s="974"/>
      <c r="RDD61" s="974"/>
      <c r="RDE61" s="974"/>
      <c r="RDF61" s="974"/>
      <c r="RDG61" s="974"/>
      <c r="RDH61" s="974"/>
      <c r="RDI61" s="974"/>
      <c r="RDJ61" s="974"/>
      <c r="RDK61" s="974"/>
      <c r="RDL61" s="974"/>
      <c r="RDM61" s="974"/>
      <c r="RDN61" s="974"/>
      <c r="RDO61" s="974"/>
      <c r="RDP61" s="974"/>
      <c r="RDQ61" s="974"/>
      <c r="RDR61" s="974"/>
      <c r="RDS61" s="974"/>
      <c r="RDT61" s="974"/>
      <c r="RDU61" s="974"/>
      <c r="RDV61" s="974"/>
      <c r="RDW61" s="974"/>
      <c r="RDX61" s="974"/>
      <c r="RDY61" s="974"/>
      <c r="RDZ61" s="974"/>
      <c r="REA61" s="974"/>
      <c r="REB61" s="974"/>
      <c r="REC61" s="974"/>
      <c r="RED61" s="974"/>
      <c r="REE61" s="974"/>
      <c r="REF61" s="974"/>
      <c r="REG61" s="974"/>
      <c r="REH61" s="974"/>
      <c r="REI61" s="974"/>
      <c r="REJ61" s="974"/>
      <c r="REK61" s="974"/>
      <c r="REL61" s="974"/>
      <c r="REM61" s="974"/>
      <c r="REN61" s="974"/>
      <c r="REO61" s="974"/>
      <c r="REP61" s="974"/>
      <c r="REQ61" s="974"/>
      <c r="RER61" s="974"/>
      <c r="RES61" s="974"/>
      <c r="RET61" s="974"/>
      <c r="REU61" s="974"/>
      <c r="REV61" s="974"/>
      <c r="REW61" s="974"/>
      <c r="REX61" s="974"/>
      <c r="REY61" s="974"/>
      <c r="REZ61" s="974"/>
      <c r="RFA61" s="974"/>
      <c r="RFB61" s="974"/>
      <c r="RFC61" s="974"/>
      <c r="RFD61" s="974"/>
      <c r="RFE61" s="974"/>
      <c r="RFF61" s="974"/>
      <c r="RFG61" s="974"/>
      <c r="RFH61" s="974"/>
      <c r="RFI61" s="974"/>
      <c r="RFJ61" s="974"/>
      <c r="RFK61" s="974"/>
      <c r="RFL61" s="974"/>
      <c r="RFM61" s="974"/>
      <c r="RFN61" s="974"/>
      <c r="RFO61" s="974"/>
      <c r="RFP61" s="974"/>
      <c r="RFQ61" s="974"/>
      <c r="RFR61" s="974"/>
      <c r="RFS61" s="974"/>
      <c r="RFT61" s="974"/>
      <c r="RFU61" s="974"/>
      <c r="RFV61" s="974"/>
      <c r="RFW61" s="974"/>
      <c r="RFX61" s="974"/>
      <c r="RFY61" s="974"/>
      <c r="RFZ61" s="974"/>
      <c r="RGA61" s="974"/>
      <c r="RGB61" s="974"/>
      <c r="RGC61" s="974"/>
      <c r="RGD61" s="974"/>
      <c r="RGE61" s="974"/>
      <c r="RGF61" s="974"/>
      <c r="RGG61" s="974"/>
      <c r="RGH61" s="974"/>
      <c r="RGI61" s="974"/>
      <c r="RGJ61" s="974"/>
      <c r="RGK61" s="974"/>
      <c r="RGL61" s="974"/>
      <c r="RGM61" s="974"/>
      <c r="RGN61" s="974"/>
      <c r="RGO61" s="974"/>
      <c r="RGP61" s="974"/>
      <c r="RGQ61" s="974"/>
      <c r="RGR61" s="974"/>
      <c r="RGS61" s="974"/>
      <c r="RGT61" s="974"/>
      <c r="RGU61" s="974"/>
      <c r="RGV61" s="974"/>
      <c r="RGW61" s="974"/>
      <c r="RGX61" s="974"/>
      <c r="RGY61" s="974"/>
      <c r="RGZ61" s="974"/>
      <c r="RHA61" s="974"/>
      <c r="RHB61" s="974"/>
      <c r="RHC61" s="974"/>
      <c r="RHD61" s="974"/>
      <c r="RHE61" s="974"/>
      <c r="RHF61" s="974"/>
      <c r="RHG61" s="974"/>
      <c r="RHH61" s="974"/>
      <c r="RHI61" s="974"/>
      <c r="RHJ61" s="974"/>
      <c r="RHK61" s="974"/>
      <c r="RHL61" s="974"/>
      <c r="RHM61" s="974"/>
      <c r="RHN61" s="974"/>
      <c r="RHO61" s="974"/>
      <c r="RHP61" s="974"/>
      <c r="RHQ61" s="974"/>
      <c r="RHR61" s="974"/>
      <c r="RHS61" s="974"/>
      <c r="RHT61" s="974"/>
      <c r="RHU61" s="974"/>
      <c r="RHV61" s="974"/>
      <c r="RHW61" s="974"/>
      <c r="RHX61" s="974"/>
      <c r="RHY61" s="974"/>
      <c r="RHZ61" s="974"/>
      <c r="RIA61" s="974"/>
      <c r="RIB61" s="974"/>
      <c r="RIC61" s="974"/>
      <c r="RID61" s="974"/>
      <c r="RIE61" s="974"/>
      <c r="RIF61" s="974"/>
      <c r="RIG61" s="974"/>
      <c r="RIH61" s="974"/>
      <c r="RII61" s="974"/>
      <c r="RIJ61" s="974"/>
      <c r="RIK61" s="974"/>
      <c r="RIL61" s="974"/>
      <c r="RIM61" s="974"/>
      <c r="RIN61" s="974"/>
      <c r="RIO61" s="974"/>
      <c r="RIP61" s="974"/>
      <c r="RIQ61" s="974"/>
      <c r="RIR61" s="974"/>
      <c r="RIS61" s="974"/>
      <c r="RIT61" s="974"/>
      <c r="RIU61" s="974"/>
      <c r="RIV61" s="974"/>
      <c r="RIW61" s="974"/>
      <c r="RIX61" s="974"/>
      <c r="RIY61" s="974"/>
      <c r="RIZ61" s="974"/>
      <c r="RJA61" s="974"/>
      <c r="RJB61" s="974"/>
      <c r="RJC61" s="974"/>
      <c r="RJD61" s="974"/>
      <c r="RJE61" s="974"/>
      <c r="RJF61" s="974"/>
      <c r="RJG61" s="974"/>
      <c r="RJH61" s="974"/>
      <c r="RJI61" s="974"/>
      <c r="RJJ61" s="974"/>
      <c r="RJK61" s="974"/>
      <c r="RJL61" s="974"/>
      <c r="RJM61" s="974"/>
      <c r="RJN61" s="974"/>
      <c r="RJO61" s="974"/>
      <c r="RJP61" s="974"/>
      <c r="RJQ61" s="974"/>
      <c r="RJR61" s="974"/>
      <c r="RJS61" s="974"/>
      <c r="RJT61" s="974"/>
      <c r="RJU61" s="974"/>
      <c r="RJV61" s="974"/>
      <c r="RJW61" s="974"/>
      <c r="RJX61" s="974"/>
      <c r="RJY61" s="974"/>
      <c r="RJZ61" s="974"/>
      <c r="RKA61" s="974"/>
      <c r="RKB61" s="974"/>
      <c r="RKC61" s="974"/>
      <c r="RKD61" s="974"/>
      <c r="RKE61" s="974"/>
      <c r="RKF61" s="974"/>
      <c r="RKG61" s="974"/>
      <c r="RKH61" s="974"/>
      <c r="RKI61" s="974"/>
      <c r="RKJ61" s="974"/>
      <c r="RKK61" s="974"/>
      <c r="RKL61" s="974"/>
      <c r="RKM61" s="974"/>
      <c r="RKN61" s="974"/>
      <c r="RKO61" s="974"/>
      <c r="RKP61" s="974"/>
      <c r="RKQ61" s="974"/>
      <c r="RKR61" s="974"/>
      <c r="RKS61" s="974"/>
      <c r="RKT61" s="974"/>
      <c r="RKU61" s="974"/>
      <c r="RKV61" s="974"/>
      <c r="RKW61" s="974"/>
      <c r="RKX61" s="974"/>
      <c r="RKY61" s="974"/>
      <c r="RKZ61" s="974"/>
      <c r="RLA61" s="974"/>
      <c r="RLB61" s="974"/>
      <c r="RLC61" s="974"/>
      <c r="RLD61" s="974"/>
      <c r="RLE61" s="974"/>
      <c r="RLF61" s="974"/>
      <c r="RLG61" s="974"/>
      <c r="RLH61" s="974"/>
      <c r="RLI61" s="974"/>
      <c r="RLJ61" s="974"/>
      <c r="RLK61" s="974"/>
      <c r="RLL61" s="974"/>
      <c r="RLM61" s="974"/>
      <c r="RLN61" s="974"/>
      <c r="RLO61" s="974"/>
      <c r="RLP61" s="974"/>
      <c r="RLQ61" s="974"/>
      <c r="RLR61" s="974"/>
      <c r="RLS61" s="974"/>
      <c r="RLT61" s="974"/>
      <c r="RLU61" s="974"/>
      <c r="RLV61" s="974"/>
      <c r="RLW61" s="974"/>
      <c r="RLX61" s="974"/>
      <c r="RLY61" s="974"/>
      <c r="RLZ61" s="974"/>
      <c r="RMA61" s="974"/>
      <c r="RMB61" s="974"/>
      <c r="RMC61" s="974"/>
      <c r="RMD61" s="974"/>
      <c r="RME61" s="974"/>
      <c r="RMF61" s="974"/>
      <c r="RMG61" s="974"/>
      <c r="RMH61" s="974"/>
      <c r="RMI61" s="974"/>
      <c r="RMJ61" s="974"/>
      <c r="RMK61" s="974"/>
      <c r="RML61" s="974"/>
      <c r="RMM61" s="974"/>
      <c r="RMN61" s="974"/>
      <c r="RMO61" s="974"/>
      <c r="RMP61" s="974"/>
      <c r="RMQ61" s="974"/>
      <c r="RMR61" s="974"/>
      <c r="RMS61" s="974"/>
      <c r="RMT61" s="974"/>
      <c r="RMU61" s="974"/>
      <c r="RMV61" s="974"/>
      <c r="RMW61" s="974"/>
      <c r="RMX61" s="974"/>
      <c r="RMY61" s="974"/>
      <c r="RMZ61" s="974"/>
      <c r="RNA61" s="974"/>
      <c r="RNB61" s="974"/>
      <c r="RNC61" s="974"/>
      <c r="RND61" s="974"/>
      <c r="RNE61" s="974"/>
      <c r="RNF61" s="974"/>
      <c r="RNG61" s="974"/>
      <c r="RNH61" s="974"/>
      <c r="RNI61" s="974"/>
      <c r="RNJ61" s="974"/>
      <c r="RNK61" s="974"/>
      <c r="RNL61" s="974"/>
      <c r="RNM61" s="974"/>
      <c r="RNN61" s="974"/>
      <c r="RNO61" s="974"/>
      <c r="RNP61" s="974"/>
      <c r="RNQ61" s="974"/>
      <c r="RNR61" s="974"/>
      <c r="RNS61" s="974"/>
      <c r="RNT61" s="974"/>
      <c r="RNU61" s="974"/>
      <c r="RNV61" s="974"/>
      <c r="RNW61" s="974"/>
      <c r="RNX61" s="974"/>
      <c r="RNY61" s="974"/>
      <c r="RNZ61" s="974"/>
      <c r="ROA61" s="974"/>
      <c r="ROB61" s="974"/>
      <c r="ROC61" s="974"/>
      <c r="ROD61" s="974"/>
      <c r="ROE61" s="974"/>
      <c r="ROF61" s="974"/>
      <c r="ROG61" s="974"/>
      <c r="ROH61" s="974"/>
      <c r="ROI61" s="974"/>
      <c r="ROJ61" s="974"/>
      <c r="ROK61" s="974"/>
      <c r="ROL61" s="974"/>
      <c r="ROM61" s="974"/>
      <c r="RON61" s="974"/>
      <c r="ROO61" s="974"/>
      <c r="ROP61" s="974"/>
      <c r="ROQ61" s="974"/>
      <c r="ROR61" s="974"/>
      <c r="ROS61" s="974"/>
      <c r="ROT61" s="974"/>
      <c r="ROU61" s="974"/>
      <c r="ROV61" s="974"/>
      <c r="ROW61" s="974"/>
      <c r="ROX61" s="974"/>
      <c r="ROY61" s="974"/>
      <c r="ROZ61" s="974"/>
      <c r="RPA61" s="974"/>
      <c r="RPB61" s="974"/>
      <c r="RPC61" s="974"/>
      <c r="RPD61" s="974"/>
      <c r="RPE61" s="974"/>
      <c r="RPF61" s="974"/>
      <c r="RPG61" s="974"/>
      <c r="RPH61" s="974"/>
      <c r="RPI61" s="974"/>
      <c r="RPJ61" s="974"/>
      <c r="RPK61" s="974"/>
      <c r="RPL61" s="974"/>
      <c r="RPM61" s="974"/>
      <c r="RPN61" s="974"/>
      <c r="RPO61" s="974"/>
      <c r="RPP61" s="974"/>
      <c r="RPQ61" s="974"/>
      <c r="RPR61" s="974"/>
      <c r="RPS61" s="974"/>
      <c r="RPT61" s="974"/>
      <c r="RPU61" s="974"/>
      <c r="RPV61" s="974"/>
      <c r="RPW61" s="974"/>
      <c r="RPX61" s="974"/>
      <c r="RPY61" s="974"/>
      <c r="RPZ61" s="974"/>
      <c r="RQA61" s="974"/>
      <c r="RQB61" s="974"/>
      <c r="RQC61" s="974"/>
      <c r="RQD61" s="974"/>
      <c r="RQE61" s="974"/>
      <c r="RQF61" s="974"/>
      <c r="RQG61" s="974"/>
      <c r="RQH61" s="974"/>
      <c r="RQI61" s="974"/>
      <c r="RQJ61" s="974"/>
      <c r="RQK61" s="974"/>
      <c r="RQL61" s="974"/>
      <c r="RQM61" s="974"/>
      <c r="RQN61" s="974"/>
      <c r="RQO61" s="974"/>
      <c r="RQP61" s="974"/>
      <c r="RQQ61" s="974"/>
      <c r="RQR61" s="974"/>
      <c r="RQS61" s="974"/>
      <c r="RQT61" s="974"/>
      <c r="RQU61" s="974"/>
      <c r="RQV61" s="974"/>
      <c r="RQW61" s="974"/>
      <c r="RQX61" s="974"/>
      <c r="RQY61" s="974"/>
      <c r="RQZ61" s="974"/>
      <c r="RRA61" s="974"/>
      <c r="RRB61" s="974"/>
      <c r="RRC61" s="974"/>
      <c r="RRD61" s="974"/>
      <c r="RRE61" s="974"/>
      <c r="RRF61" s="974"/>
      <c r="RRG61" s="974"/>
      <c r="RRH61" s="974"/>
      <c r="RRI61" s="974"/>
      <c r="RRJ61" s="974"/>
      <c r="RRK61" s="974"/>
      <c r="RRL61" s="974"/>
      <c r="RRM61" s="974"/>
      <c r="RRN61" s="974"/>
      <c r="RRO61" s="974"/>
      <c r="RRP61" s="974"/>
      <c r="RRQ61" s="974"/>
      <c r="RRR61" s="974"/>
      <c r="RRS61" s="974"/>
      <c r="RRT61" s="974"/>
      <c r="RRU61" s="974"/>
      <c r="RRV61" s="974"/>
      <c r="RRW61" s="974"/>
      <c r="RRX61" s="974"/>
      <c r="RRY61" s="974"/>
      <c r="RRZ61" s="974"/>
      <c r="RSA61" s="974"/>
      <c r="RSB61" s="974"/>
      <c r="RSC61" s="974"/>
      <c r="RSD61" s="974"/>
      <c r="RSE61" s="974"/>
      <c r="RSF61" s="974"/>
      <c r="RSG61" s="974"/>
      <c r="RSH61" s="974"/>
      <c r="RSI61" s="974"/>
      <c r="RSJ61" s="974"/>
      <c r="RSK61" s="974"/>
      <c r="RSL61" s="974"/>
      <c r="RSM61" s="974"/>
      <c r="RSN61" s="974"/>
      <c r="RSO61" s="974"/>
      <c r="RSP61" s="974"/>
      <c r="RSQ61" s="974"/>
      <c r="RSR61" s="974"/>
      <c r="RSS61" s="974"/>
      <c r="RST61" s="974"/>
      <c r="RSU61" s="974"/>
      <c r="RSV61" s="974"/>
      <c r="RSW61" s="974"/>
      <c r="RSX61" s="974"/>
      <c r="RSY61" s="974"/>
      <c r="RSZ61" s="974"/>
      <c r="RTA61" s="974"/>
      <c r="RTB61" s="974"/>
      <c r="RTC61" s="974"/>
      <c r="RTD61" s="974"/>
      <c r="RTE61" s="974"/>
      <c r="RTF61" s="974"/>
      <c r="RTG61" s="974"/>
      <c r="RTH61" s="974"/>
      <c r="RTI61" s="974"/>
      <c r="RTJ61" s="974"/>
      <c r="RTK61" s="974"/>
      <c r="RTL61" s="974"/>
      <c r="RTM61" s="974"/>
      <c r="RTN61" s="974"/>
      <c r="RTO61" s="974"/>
      <c r="RTP61" s="974"/>
      <c r="RTQ61" s="974"/>
      <c r="RTR61" s="974"/>
      <c r="RTS61" s="974"/>
      <c r="RTT61" s="974"/>
      <c r="RTU61" s="974"/>
      <c r="RTV61" s="974"/>
      <c r="RTW61" s="974"/>
      <c r="RTX61" s="974"/>
      <c r="RTY61" s="974"/>
      <c r="RTZ61" s="974"/>
      <c r="RUA61" s="974"/>
      <c r="RUB61" s="974"/>
      <c r="RUC61" s="974"/>
      <c r="RUD61" s="974"/>
      <c r="RUE61" s="974"/>
      <c r="RUF61" s="974"/>
      <c r="RUG61" s="974"/>
      <c r="RUH61" s="974"/>
      <c r="RUI61" s="974"/>
      <c r="RUJ61" s="974"/>
      <c r="RUK61" s="974"/>
      <c r="RUL61" s="974"/>
      <c r="RUM61" s="974"/>
      <c r="RUN61" s="974"/>
      <c r="RUO61" s="974"/>
      <c r="RUP61" s="974"/>
      <c r="RUQ61" s="974"/>
      <c r="RUR61" s="974"/>
      <c r="RUS61" s="974"/>
      <c r="RUT61" s="974"/>
      <c r="RUU61" s="974"/>
      <c r="RUV61" s="974"/>
      <c r="RUW61" s="974"/>
      <c r="RUX61" s="974"/>
      <c r="RUY61" s="974"/>
      <c r="RUZ61" s="974"/>
      <c r="RVA61" s="974"/>
      <c r="RVB61" s="974"/>
      <c r="RVC61" s="974"/>
      <c r="RVD61" s="974"/>
      <c r="RVE61" s="974"/>
      <c r="RVF61" s="974"/>
      <c r="RVG61" s="974"/>
      <c r="RVH61" s="974"/>
      <c r="RVI61" s="974"/>
      <c r="RVJ61" s="974"/>
      <c r="RVK61" s="974"/>
      <c r="RVL61" s="974"/>
      <c r="RVM61" s="974"/>
      <c r="RVN61" s="974"/>
      <c r="RVO61" s="974"/>
      <c r="RVP61" s="974"/>
      <c r="RVQ61" s="974"/>
      <c r="RVR61" s="974"/>
      <c r="RVS61" s="974"/>
      <c r="RVT61" s="974"/>
      <c r="RVU61" s="974"/>
      <c r="RVV61" s="974"/>
      <c r="RVW61" s="974"/>
      <c r="RVX61" s="974"/>
      <c r="RVY61" s="974"/>
      <c r="RVZ61" s="974"/>
      <c r="RWA61" s="974"/>
      <c r="RWB61" s="974"/>
      <c r="RWC61" s="974"/>
      <c r="RWD61" s="974"/>
      <c r="RWE61" s="974"/>
      <c r="RWF61" s="974"/>
      <c r="RWG61" s="974"/>
      <c r="RWH61" s="974"/>
      <c r="RWI61" s="974"/>
      <c r="RWJ61" s="974"/>
      <c r="RWK61" s="974"/>
      <c r="RWL61" s="974"/>
      <c r="RWM61" s="974"/>
      <c r="RWN61" s="974"/>
      <c r="RWO61" s="974"/>
      <c r="RWP61" s="974"/>
      <c r="RWQ61" s="974"/>
      <c r="RWR61" s="974"/>
      <c r="RWS61" s="974"/>
      <c r="RWT61" s="974"/>
      <c r="RWU61" s="974"/>
      <c r="RWV61" s="974"/>
      <c r="RWW61" s="974"/>
      <c r="RWX61" s="974"/>
      <c r="RWY61" s="974"/>
      <c r="RWZ61" s="974"/>
      <c r="RXA61" s="974"/>
      <c r="RXB61" s="974"/>
      <c r="RXC61" s="974"/>
      <c r="RXD61" s="974"/>
      <c r="RXE61" s="974"/>
      <c r="RXF61" s="974"/>
      <c r="RXG61" s="974"/>
      <c r="RXH61" s="974"/>
      <c r="RXI61" s="974"/>
      <c r="RXJ61" s="974"/>
      <c r="RXK61" s="974"/>
      <c r="RXL61" s="974"/>
      <c r="RXM61" s="974"/>
      <c r="RXN61" s="974"/>
      <c r="RXO61" s="974"/>
      <c r="RXP61" s="974"/>
      <c r="RXQ61" s="974"/>
      <c r="RXR61" s="974"/>
      <c r="RXS61" s="974"/>
      <c r="RXT61" s="974"/>
      <c r="RXU61" s="974"/>
      <c r="RXV61" s="974"/>
      <c r="RXW61" s="974"/>
      <c r="RXX61" s="974"/>
      <c r="RXY61" s="974"/>
      <c r="RXZ61" s="974"/>
      <c r="RYA61" s="974"/>
      <c r="RYB61" s="974"/>
      <c r="RYC61" s="974"/>
      <c r="RYD61" s="974"/>
      <c r="RYE61" s="974"/>
      <c r="RYF61" s="974"/>
      <c r="RYG61" s="974"/>
      <c r="RYH61" s="974"/>
      <c r="RYI61" s="974"/>
      <c r="RYJ61" s="974"/>
      <c r="RYK61" s="974"/>
      <c r="RYL61" s="974"/>
      <c r="RYM61" s="974"/>
      <c r="RYN61" s="974"/>
      <c r="RYO61" s="974"/>
      <c r="RYP61" s="974"/>
      <c r="RYQ61" s="974"/>
      <c r="RYR61" s="974"/>
      <c r="RYS61" s="974"/>
      <c r="RYT61" s="974"/>
      <c r="RYU61" s="974"/>
      <c r="RYV61" s="974"/>
      <c r="RYW61" s="974"/>
      <c r="RYX61" s="974"/>
      <c r="RYY61" s="974"/>
      <c r="RYZ61" s="974"/>
      <c r="RZA61" s="974"/>
      <c r="RZB61" s="974"/>
      <c r="RZC61" s="974"/>
      <c r="RZD61" s="974"/>
      <c r="RZE61" s="974"/>
      <c r="RZF61" s="974"/>
      <c r="RZG61" s="974"/>
      <c r="RZH61" s="974"/>
      <c r="RZI61" s="974"/>
      <c r="RZJ61" s="974"/>
      <c r="RZK61" s="974"/>
      <c r="RZL61" s="974"/>
      <c r="RZM61" s="974"/>
      <c r="RZN61" s="974"/>
      <c r="RZO61" s="974"/>
      <c r="RZP61" s="974"/>
      <c r="RZQ61" s="974"/>
      <c r="RZR61" s="974"/>
      <c r="RZS61" s="974"/>
      <c r="RZT61" s="974"/>
      <c r="RZU61" s="974"/>
      <c r="RZV61" s="974"/>
      <c r="RZW61" s="974"/>
      <c r="RZX61" s="974"/>
      <c r="RZY61" s="974"/>
      <c r="RZZ61" s="974"/>
      <c r="SAA61" s="974"/>
      <c r="SAB61" s="974"/>
      <c r="SAC61" s="974"/>
      <c r="SAD61" s="974"/>
      <c r="SAE61" s="974"/>
      <c r="SAF61" s="974"/>
      <c r="SAG61" s="974"/>
      <c r="SAH61" s="974"/>
      <c r="SAI61" s="974"/>
      <c r="SAJ61" s="974"/>
      <c r="SAK61" s="974"/>
      <c r="SAL61" s="974"/>
      <c r="SAM61" s="974"/>
      <c r="SAN61" s="974"/>
      <c r="SAO61" s="974"/>
      <c r="SAP61" s="974"/>
      <c r="SAQ61" s="974"/>
      <c r="SAR61" s="974"/>
      <c r="SAS61" s="974"/>
      <c r="SAT61" s="974"/>
      <c r="SAU61" s="974"/>
      <c r="SAV61" s="974"/>
      <c r="SAW61" s="974"/>
      <c r="SAX61" s="974"/>
      <c r="SAY61" s="974"/>
      <c r="SAZ61" s="974"/>
      <c r="SBA61" s="974"/>
      <c r="SBB61" s="974"/>
      <c r="SBC61" s="974"/>
      <c r="SBD61" s="974"/>
      <c r="SBE61" s="974"/>
      <c r="SBF61" s="974"/>
      <c r="SBG61" s="974"/>
      <c r="SBH61" s="974"/>
      <c r="SBI61" s="974"/>
      <c r="SBJ61" s="974"/>
      <c r="SBK61" s="974"/>
      <c r="SBL61" s="974"/>
      <c r="SBM61" s="974"/>
      <c r="SBN61" s="974"/>
      <c r="SBO61" s="974"/>
      <c r="SBP61" s="974"/>
      <c r="SBQ61" s="974"/>
      <c r="SBR61" s="974"/>
      <c r="SBS61" s="974"/>
      <c r="SBT61" s="974"/>
      <c r="SBU61" s="974"/>
      <c r="SBV61" s="974"/>
      <c r="SBW61" s="974"/>
      <c r="SBX61" s="974"/>
      <c r="SBY61" s="974"/>
      <c r="SBZ61" s="974"/>
      <c r="SCA61" s="974"/>
      <c r="SCB61" s="974"/>
      <c r="SCC61" s="974"/>
      <c r="SCD61" s="974"/>
      <c r="SCE61" s="974"/>
      <c r="SCF61" s="974"/>
      <c r="SCG61" s="974"/>
      <c r="SCH61" s="974"/>
      <c r="SCI61" s="974"/>
      <c r="SCJ61" s="974"/>
      <c r="SCK61" s="974"/>
      <c r="SCL61" s="974"/>
      <c r="SCM61" s="974"/>
      <c r="SCN61" s="974"/>
      <c r="SCO61" s="974"/>
      <c r="SCP61" s="974"/>
      <c r="SCQ61" s="974"/>
      <c r="SCR61" s="974"/>
      <c r="SCS61" s="974"/>
      <c r="SCT61" s="974"/>
      <c r="SCU61" s="974"/>
      <c r="SCV61" s="974"/>
      <c r="SCW61" s="974"/>
      <c r="SCX61" s="974"/>
      <c r="SCY61" s="974"/>
      <c r="SCZ61" s="974"/>
      <c r="SDA61" s="974"/>
      <c r="SDB61" s="974"/>
      <c r="SDC61" s="974"/>
      <c r="SDD61" s="974"/>
      <c r="SDE61" s="974"/>
      <c r="SDF61" s="974"/>
      <c r="SDG61" s="974"/>
      <c r="SDH61" s="974"/>
      <c r="SDI61" s="974"/>
      <c r="SDJ61" s="974"/>
      <c r="SDK61" s="974"/>
      <c r="SDL61" s="974"/>
      <c r="SDM61" s="974"/>
      <c r="SDN61" s="974"/>
      <c r="SDO61" s="974"/>
      <c r="SDP61" s="974"/>
      <c r="SDQ61" s="974"/>
      <c r="SDR61" s="974"/>
      <c r="SDS61" s="974"/>
      <c r="SDT61" s="974"/>
      <c r="SDU61" s="974"/>
      <c r="SDV61" s="974"/>
      <c r="SDW61" s="974"/>
      <c r="SDX61" s="974"/>
      <c r="SDY61" s="974"/>
      <c r="SDZ61" s="974"/>
      <c r="SEA61" s="974"/>
      <c r="SEB61" s="974"/>
      <c r="SEC61" s="974"/>
      <c r="SED61" s="974"/>
      <c r="SEE61" s="974"/>
      <c r="SEF61" s="974"/>
      <c r="SEG61" s="974"/>
      <c r="SEH61" s="974"/>
      <c r="SEI61" s="974"/>
      <c r="SEJ61" s="974"/>
      <c r="SEK61" s="974"/>
      <c r="SEL61" s="974"/>
      <c r="SEM61" s="974"/>
      <c r="SEN61" s="974"/>
      <c r="SEO61" s="974"/>
      <c r="SEP61" s="974"/>
      <c r="SEQ61" s="974"/>
      <c r="SER61" s="974"/>
      <c r="SES61" s="974"/>
      <c r="SET61" s="974"/>
      <c r="SEU61" s="974"/>
      <c r="SEV61" s="974"/>
      <c r="SEW61" s="974"/>
      <c r="SEX61" s="974"/>
      <c r="SEY61" s="974"/>
      <c r="SEZ61" s="974"/>
      <c r="SFA61" s="974"/>
      <c r="SFB61" s="974"/>
      <c r="SFC61" s="974"/>
      <c r="SFD61" s="974"/>
      <c r="SFE61" s="974"/>
      <c r="SFF61" s="974"/>
      <c r="SFG61" s="974"/>
      <c r="SFH61" s="974"/>
      <c r="SFI61" s="974"/>
      <c r="SFJ61" s="974"/>
      <c r="SFK61" s="974"/>
      <c r="SFL61" s="974"/>
      <c r="SFM61" s="974"/>
      <c r="SFN61" s="974"/>
      <c r="SFO61" s="974"/>
      <c r="SFP61" s="974"/>
      <c r="SFQ61" s="974"/>
      <c r="SFR61" s="974"/>
      <c r="SFS61" s="974"/>
      <c r="SFT61" s="974"/>
      <c r="SFU61" s="974"/>
      <c r="SFV61" s="974"/>
      <c r="SFW61" s="974"/>
      <c r="SFX61" s="974"/>
      <c r="SFY61" s="974"/>
      <c r="SFZ61" s="974"/>
      <c r="SGA61" s="974"/>
      <c r="SGB61" s="974"/>
      <c r="SGC61" s="974"/>
      <c r="SGD61" s="974"/>
      <c r="SGE61" s="974"/>
      <c r="SGF61" s="974"/>
      <c r="SGG61" s="974"/>
      <c r="SGH61" s="974"/>
      <c r="SGI61" s="974"/>
      <c r="SGJ61" s="974"/>
      <c r="SGK61" s="974"/>
      <c r="SGL61" s="974"/>
      <c r="SGM61" s="974"/>
      <c r="SGN61" s="974"/>
      <c r="SGO61" s="974"/>
      <c r="SGP61" s="974"/>
      <c r="SGQ61" s="974"/>
      <c r="SGR61" s="974"/>
      <c r="SGS61" s="974"/>
      <c r="SGT61" s="974"/>
      <c r="SGU61" s="974"/>
      <c r="SGV61" s="974"/>
      <c r="SGW61" s="974"/>
      <c r="SGX61" s="974"/>
      <c r="SGY61" s="974"/>
      <c r="SGZ61" s="974"/>
      <c r="SHA61" s="974"/>
      <c r="SHB61" s="974"/>
      <c r="SHC61" s="974"/>
      <c r="SHD61" s="974"/>
      <c r="SHE61" s="974"/>
      <c r="SHF61" s="974"/>
      <c r="SHG61" s="974"/>
      <c r="SHH61" s="974"/>
      <c r="SHI61" s="974"/>
      <c r="SHJ61" s="974"/>
      <c r="SHK61" s="974"/>
      <c r="SHL61" s="974"/>
      <c r="SHM61" s="974"/>
      <c r="SHN61" s="974"/>
      <c r="SHO61" s="974"/>
      <c r="SHP61" s="974"/>
      <c r="SHQ61" s="974"/>
      <c r="SHR61" s="974"/>
      <c r="SHS61" s="974"/>
      <c r="SHT61" s="974"/>
      <c r="SHU61" s="974"/>
      <c r="SHV61" s="974"/>
      <c r="SHW61" s="974"/>
      <c r="SHX61" s="974"/>
      <c r="SHY61" s="974"/>
      <c r="SHZ61" s="974"/>
      <c r="SIA61" s="974"/>
      <c r="SIB61" s="974"/>
      <c r="SIC61" s="974"/>
      <c r="SID61" s="974"/>
      <c r="SIE61" s="974"/>
      <c r="SIF61" s="974"/>
      <c r="SIG61" s="974"/>
      <c r="SIH61" s="974"/>
      <c r="SII61" s="974"/>
      <c r="SIJ61" s="974"/>
      <c r="SIK61" s="974"/>
      <c r="SIL61" s="974"/>
      <c r="SIM61" s="974"/>
      <c r="SIN61" s="974"/>
      <c r="SIO61" s="974"/>
      <c r="SIP61" s="974"/>
      <c r="SIQ61" s="974"/>
      <c r="SIR61" s="974"/>
      <c r="SIS61" s="974"/>
      <c r="SIT61" s="974"/>
      <c r="SIU61" s="974"/>
      <c r="SIV61" s="974"/>
      <c r="SIW61" s="974"/>
      <c r="SIX61" s="974"/>
      <c r="SIY61" s="974"/>
      <c r="SIZ61" s="974"/>
      <c r="SJA61" s="974"/>
      <c r="SJB61" s="974"/>
      <c r="SJC61" s="974"/>
      <c r="SJD61" s="974"/>
      <c r="SJE61" s="974"/>
      <c r="SJF61" s="974"/>
      <c r="SJG61" s="974"/>
      <c r="SJH61" s="974"/>
      <c r="SJI61" s="974"/>
      <c r="SJJ61" s="974"/>
      <c r="SJK61" s="974"/>
      <c r="SJL61" s="974"/>
      <c r="SJM61" s="974"/>
      <c r="SJN61" s="974"/>
      <c r="SJO61" s="974"/>
      <c r="SJP61" s="974"/>
      <c r="SJQ61" s="974"/>
      <c r="SJR61" s="974"/>
      <c r="SJS61" s="974"/>
      <c r="SJT61" s="974"/>
      <c r="SJU61" s="974"/>
      <c r="SJV61" s="974"/>
      <c r="SJW61" s="974"/>
      <c r="SJX61" s="974"/>
      <c r="SJY61" s="974"/>
      <c r="SJZ61" s="974"/>
      <c r="SKA61" s="974"/>
      <c r="SKB61" s="974"/>
      <c r="SKC61" s="974"/>
      <c r="SKD61" s="974"/>
      <c r="SKE61" s="974"/>
      <c r="SKF61" s="974"/>
      <c r="SKG61" s="974"/>
      <c r="SKH61" s="974"/>
      <c r="SKI61" s="974"/>
      <c r="SKJ61" s="974"/>
      <c r="SKK61" s="974"/>
      <c r="SKL61" s="974"/>
      <c r="SKM61" s="974"/>
      <c r="SKN61" s="974"/>
      <c r="SKO61" s="974"/>
      <c r="SKP61" s="974"/>
      <c r="SKQ61" s="974"/>
      <c r="SKR61" s="974"/>
      <c r="SKS61" s="974"/>
      <c r="SKT61" s="974"/>
      <c r="SKU61" s="974"/>
      <c r="SKV61" s="974"/>
      <c r="SKW61" s="974"/>
      <c r="SKX61" s="974"/>
      <c r="SKY61" s="974"/>
      <c r="SKZ61" s="974"/>
      <c r="SLA61" s="974"/>
      <c r="SLB61" s="974"/>
      <c r="SLC61" s="974"/>
      <c r="SLD61" s="974"/>
      <c r="SLE61" s="974"/>
      <c r="SLF61" s="974"/>
      <c r="SLG61" s="974"/>
      <c r="SLH61" s="974"/>
      <c r="SLI61" s="974"/>
      <c r="SLJ61" s="974"/>
      <c r="SLK61" s="974"/>
      <c r="SLL61" s="974"/>
      <c r="SLM61" s="974"/>
      <c r="SLN61" s="974"/>
      <c r="SLO61" s="974"/>
      <c r="SLP61" s="974"/>
      <c r="SLQ61" s="974"/>
      <c r="SLR61" s="974"/>
      <c r="SLS61" s="974"/>
      <c r="SLT61" s="974"/>
      <c r="SLU61" s="974"/>
      <c r="SLV61" s="974"/>
      <c r="SLW61" s="974"/>
      <c r="SLX61" s="974"/>
      <c r="SLY61" s="974"/>
      <c r="SLZ61" s="974"/>
      <c r="SMA61" s="974"/>
      <c r="SMB61" s="974"/>
      <c r="SMC61" s="974"/>
      <c r="SMD61" s="974"/>
      <c r="SME61" s="974"/>
      <c r="SMF61" s="974"/>
      <c r="SMG61" s="974"/>
      <c r="SMH61" s="974"/>
      <c r="SMI61" s="974"/>
      <c r="SMJ61" s="974"/>
      <c r="SMK61" s="974"/>
      <c r="SML61" s="974"/>
      <c r="SMM61" s="974"/>
      <c r="SMN61" s="974"/>
      <c r="SMO61" s="974"/>
      <c r="SMP61" s="974"/>
      <c r="SMQ61" s="974"/>
      <c r="SMR61" s="974"/>
      <c r="SMS61" s="974"/>
      <c r="SMT61" s="974"/>
      <c r="SMU61" s="974"/>
      <c r="SMV61" s="974"/>
      <c r="SMW61" s="974"/>
      <c r="SMX61" s="974"/>
      <c r="SMY61" s="974"/>
      <c r="SMZ61" s="974"/>
      <c r="SNA61" s="974"/>
      <c r="SNB61" s="974"/>
      <c r="SNC61" s="974"/>
      <c r="SND61" s="974"/>
      <c r="SNE61" s="974"/>
      <c r="SNF61" s="974"/>
      <c r="SNG61" s="974"/>
      <c r="SNH61" s="974"/>
      <c r="SNI61" s="974"/>
      <c r="SNJ61" s="974"/>
      <c r="SNK61" s="974"/>
      <c r="SNL61" s="974"/>
      <c r="SNM61" s="974"/>
      <c r="SNN61" s="974"/>
      <c r="SNO61" s="974"/>
      <c r="SNP61" s="974"/>
      <c r="SNQ61" s="974"/>
      <c r="SNR61" s="974"/>
      <c r="SNS61" s="974"/>
      <c r="SNT61" s="974"/>
      <c r="SNU61" s="974"/>
      <c r="SNV61" s="974"/>
      <c r="SNW61" s="974"/>
      <c r="SNX61" s="974"/>
      <c r="SNY61" s="974"/>
      <c r="SNZ61" s="974"/>
      <c r="SOA61" s="974"/>
      <c r="SOB61" s="974"/>
      <c r="SOC61" s="974"/>
      <c r="SOD61" s="974"/>
      <c r="SOE61" s="974"/>
      <c r="SOF61" s="974"/>
      <c r="SOG61" s="974"/>
      <c r="SOH61" s="974"/>
      <c r="SOI61" s="974"/>
      <c r="SOJ61" s="974"/>
      <c r="SOK61" s="974"/>
      <c r="SOL61" s="974"/>
      <c r="SOM61" s="974"/>
      <c r="SON61" s="974"/>
      <c r="SOO61" s="974"/>
      <c r="SOP61" s="974"/>
      <c r="SOQ61" s="974"/>
      <c r="SOR61" s="974"/>
      <c r="SOS61" s="974"/>
      <c r="SOT61" s="974"/>
      <c r="SOU61" s="974"/>
      <c r="SOV61" s="974"/>
      <c r="SOW61" s="974"/>
      <c r="SOX61" s="974"/>
      <c r="SOY61" s="974"/>
      <c r="SOZ61" s="974"/>
      <c r="SPA61" s="974"/>
      <c r="SPB61" s="974"/>
      <c r="SPC61" s="974"/>
      <c r="SPD61" s="974"/>
      <c r="SPE61" s="974"/>
      <c r="SPF61" s="974"/>
      <c r="SPG61" s="974"/>
      <c r="SPH61" s="974"/>
      <c r="SPI61" s="974"/>
      <c r="SPJ61" s="974"/>
      <c r="SPK61" s="974"/>
      <c r="SPL61" s="974"/>
      <c r="SPM61" s="974"/>
      <c r="SPN61" s="974"/>
      <c r="SPO61" s="974"/>
      <c r="SPP61" s="974"/>
      <c r="SPQ61" s="974"/>
      <c r="SPR61" s="974"/>
      <c r="SPS61" s="974"/>
      <c r="SPT61" s="974"/>
      <c r="SPU61" s="974"/>
      <c r="SPV61" s="974"/>
      <c r="SPW61" s="974"/>
      <c r="SPX61" s="974"/>
      <c r="SPY61" s="974"/>
      <c r="SPZ61" s="974"/>
      <c r="SQA61" s="974"/>
      <c r="SQB61" s="974"/>
      <c r="SQC61" s="974"/>
      <c r="SQD61" s="974"/>
      <c r="SQE61" s="974"/>
      <c r="SQF61" s="974"/>
      <c r="SQG61" s="974"/>
      <c r="SQH61" s="974"/>
      <c r="SQI61" s="974"/>
      <c r="SQJ61" s="974"/>
      <c r="SQK61" s="974"/>
      <c r="SQL61" s="974"/>
      <c r="SQM61" s="974"/>
      <c r="SQN61" s="974"/>
      <c r="SQO61" s="974"/>
      <c r="SQP61" s="974"/>
      <c r="SQQ61" s="974"/>
      <c r="SQR61" s="974"/>
      <c r="SQS61" s="974"/>
      <c r="SQT61" s="974"/>
      <c r="SQU61" s="974"/>
      <c r="SQV61" s="974"/>
      <c r="SQW61" s="974"/>
      <c r="SQX61" s="974"/>
      <c r="SQY61" s="974"/>
      <c r="SQZ61" s="974"/>
      <c r="SRA61" s="974"/>
      <c r="SRB61" s="974"/>
      <c r="SRC61" s="974"/>
      <c r="SRD61" s="974"/>
      <c r="SRE61" s="974"/>
      <c r="SRF61" s="974"/>
      <c r="SRG61" s="974"/>
      <c r="SRH61" s="974"/>
      <c r="SRI61" s="974"/>
      <c r="SRJ61" s="974"/>
      <c r="SRK61" s="974"/>
      <c r="SRL61" s="974"/>
      <c r="SRM61" s="974"/>
      <c r="SRN61" s="974"/>
      <c r="SRO61" s="974"/>
      <c r="SRP61" s="974"/>
      <c r="SRQ61" s="974"/>
      <c r="SRR61" s="974"/>
      <c r="SRS61" s="974"/>
      <c r="SRT61" s="974"/>
      <c r="SRU61" s="974"/>
      <c r="SRV61" s="974"/>
      <c r="SRW61" s="974"/>
      <c r="SRX61" s="974"/>
      <c r="SRY61" s="974"/>
      <c r="SRZ61" s="974"/>
      <c r="SSA61" s="974"/>
      <c r="SSB61" s="974"/>
      <c r="SSC61" s="974"/>
      <c r="SSD61" s="974"/>
      <c r="SSE61" s="974"/>
      <c r="SSF61" s="974"/>
      <c r="SSG61" s="974"/>
      <c r="SSH61" s="974"/>
      <c r="SSI61" s="974"/>
      <c r="SSJ61" s="974"/>
      <c r="SSK61" s="974"/>
      <c r="SSL61" s="974"/>
      <c r="SSM61" s="974"/>
      <c r="SSN61" s="974"/>
      <c r="SSO61" s="974"/>
      <c r="SSP61" s="974"/>
      <c r="SSQ61" s="974"/>
      <c r="SSR61" s="974"/>
      <c r="SSS61" s="974"/>
      <c r="SST61" s="974"/>
      <c r="SSU61" s="974"/>
      <c r="SSV61" s="974"/>
      <c r="SSW61" s="974"/>
      <c r="SSX61" s="974"/>
      <c r="SSY61" s="974"/>
      <c r="SSZ61" s="974"/>
      <c r="STA61" s="974"/>
      <c r="STB61" s="974"/>
      <c r="STC61" s="974"/>
      <c r="STD61" s="974"/>
      <c r="STE61" s="974"/>
      <c r="STF61" s="974"/>
      <c r="STG61" s="974"/>
      <c r="STH61" s="974"/>
      <c r="STI61" s="974"/>
      <c r="STJ61" s="974"/>
      <c r="STK61" s="974"/>
      <c r="STL61" s="974"/>
      <c r="STM61" s="974"/>
      <c r="STN61" s="974"/>
      <c r="STO61" s="974"/>
      <c r="STP61" s="974"/>
      <c r="STQ61" s="974"/>
      <c r="STR61" s="974"/>
      <c r="STS61" s="974"/>
      <c r="STT61" s="974"/>
      <c r="STU61" s="974"/>
      <c r="STV61" s="974"/>
      <c r="STW61" s="974"/>
      <c r="STX61" s="974"/>
      <c r="STY61" s="974"/>
      <c r="STZ61" s="974"/>
      <c r="SUA61" s="974"/>
      <c r="SUB61" s="974"/>
      <c r="SUC61" s="974"/>
      <c r="SUD61" s="974"/>
      <c r="SUE61" s="974"/>
      <c r="SUF61" s="974"/>
      <c r="SUG61" s="974"/>
      <c r="SUH61" s="974"/>
      <c r="SUI61" s="974"/>
      <c r="SUJ61" s="974"/>
      <c r="SUK61" s="974"/>
      <c r="SUL61" s="974"/>
      <c r="SUM61" s="974"/>
      <c r="SUN61" s="974"/>
      <c r="SUO61" s="974"/>
      <c r="SUP61" s="974"/>
      <c r="SUQ61" s="974"/>
      <c r="SUR61" s="974"/>
      <c r="SUS61" s="974"/>
      <c r="SUT61" s="974"/>
      <c r="SUU61" s="974"/>
      <c r="SUV61" s="974"/>
      <c r="SUW61" s="974"/>
      <c r="SUX61" s="974"/>
      <c r="SUY61" s="974"/>
      <c r="SUZ61" s="974"/>
      <c r="SVA61" s="974"/>
      <c r="SVB61" s="974"/>
      <c r="SVC61" s="974"/>
      <c r="SVD61" s="974"/>
      <c r="SVE61" s="974"/>
      <c r="SVF61" s="974"/>
      <c r="SVG61" s="974"/>
      <c r="SVH61" s="974"/>
      <c r="SVI61" s="974"/>
      <c r="SVJ61" s="974"/>
      <c r="SVK61" s="974"/>
      <c r="SVL61" s="974"/>
      <c r="SVM61" s="974"/>
      <c r="SVN61" s="974"/>
      <c r="SVO61" s="974"/>
      <c r="SVP61" s="974"/>
      <c r="SVQ61" s="974"/>
      <c r="SVR61" s="974"/>
      <c r="SVS61" s="974"/>
      <c r="SVT61" s="974"/>
      <c r="SVU61" s="974"/>
      <c r="SVV61" s="974"/>
      <c r="SVW61" s="974"/>
      <c r="SVX61" s="974"/>
      <c r="SVY61" s="974"/>
      <c r="SVZ61" s="974"/>
      <c r="SWA61" s="974"/>
      <c r="SWB61" s="974"/>
      <c r="SWC61" s="974"/>
      <c r="SWD61" s="974"/>
      <c r="SWE61" s="974"/>
      <c r="SWF61" s="974"/>
      <c r="SWG61" s="974"/>
      <c r="SWH61" s="974"/>
      <c r="SWI61" s="974"/>
      <c r="SWJ61" s="974"/>
      <c r="SWK61" s="974"/>
      <c r="SWL61" s="974"/>
      <c r="SWM61" s="974"/>
      <c r="SWN61" s="974"/>
      <c r="SWO61" s="974"/>
      <c r="SWP61" s="974"/>
      <c r="SWQ61" s="974"/>
      <c r="SWR61" s="974"/>
      <c r="SWS61" s="974"/>
      <c r="SWT61" s="974"/>
      <c r="SWU61" s="974"/>
      <c r="SWV61" s="974"/>
      <c r="SWW61" s="974"/>
      <c r="SWX61" s="974"/>
      <c r="SWY61" s="974"/>
      <c r="SWZ61" s="974"/>
      <c r="SXA61" s="974"/>
      <c r="SXB61" s="974"/>
      <c r="SXC61" s="974"/>
      <c r="SXD61" s="974"/>
      <c r="SXE61" s="974"/>
      <c r="SXF61" s="974"/>
      <c r="SXG61" s="974"/>
      <c r="SXH61" s="974"/>
      <c r="SXI61" s="974"/>
      <c r="SXJ61" s="974"/>
      <c r="SXK61" s="974"/>
      <c r="SXL61" s="974"/>
      <c r="SXM61" s="974"/>
      <c r="SXN61" s="974"/>
      <c r="SXO61" s="974"/>
      <c r="SXP61" s="974"/>
      <c r="SXQ61" s="974"/>
      <c r="SXR61" s="974"/>
      <c r="SXS61" s="974"/>
      <c r="SXT61" s="974"/>
      <c r="SXU61" s="974"/>
      <c r="SXV61" s="974"/>
      <c r="SXW61" s="974"/>
      <c r="SXX61" s="974"/>
      <c r="SXY61" s="974"/>
      <c r="SXZ61" s="974"/>
      <c r="SYA61" s="974"/>
      <c r="SYB61" s="974"/>
      <c r="SYC61" s="974"/>
      <c r="SYD61" s="974"/>
      <c r="SYE61" s="974"/>
      <c r="SYF61" s="974"/>
      <c r="SYG61" s="974"/>
      <c r="SYH61" s="974"/>
      <c r="SYI61" s="974"/>
      <c r="SYJ61" s="974"/>
      <c r="SYK61" s="974"/>
      <c r="SYL61" s="974"/>
      <c r="SYM61" s="974"/>
      <c r="SYN61" s="974"/>
      <c r="SYO61" s="974"/>
      <c r="SYP61" s="974"/>
      <c r="SYQ61" s="974"/>
      <c r="SYR61" s="974"/>
      <c r="SYS61" s="974"/>
      <c r="SYT61" s="974"/>
      <c r="SYU61" s="974"/>
      <c r="SYV61" s="974"/>
      <c r="SYW61" s="974"/>
      <c r="SYX61" s="974"/>
      <c r="SYY61" s="974"/>
      <c r="SYZ61" s="974"/>
      <c r="SZA61" s="974"/>
      <c r="SZB61" s="974"/>
      <c r="SZC61" s="974"/>
      <c r="SZD61" s="974"/>
      <c r="SZE61" s="974"/>
      <c r="SZF61" s="974"/>
      <c r="SZG61" s="974"/>
      <c r="SZH61" s="974"/>
      <c r="SZI61" s="974"/>
      <c r="SZJ61" s="974"/>
      <c r="SZK61" s="974"/>
      <c r="SZL61" s="974"/>
      <c r="SZM61" s="974"/>
      <c r="SZN61" s="974"/>
      <c r="SZO61" s="974"/>
      <c r="SZP61" s="974"/>
      <c r="SZQ61" s="974"/>
      <c r="SZR61" s="974"/>
      <c r="SZS61" s="974"/>
      <c r="SZT61" s="974"/>
      <c r="SZU61" s="974"/>
      <c r="SZV61" s="974"/>
      <c r="SZW61" s="974"/>
      <c r="SZX61" s="974"/>
      <c r="SZY61" s="974"/>
      <c r="SZZ61" s="974"/>
      <c r="TAA61" s="974"/>
      <c r="TAB61" s="974"/>
      <c r="TAC61" s="974"/>
      <c r="TAD61" s="974"/>
      <c r="TAE61" s="974"/>
      <c r="TAF61" s="974"/>
      <c r="TAG61" s="974"/>
      <c r="TAH61" s="974"/>
      <c r="TAI61" s="974"/>
      <c r="TAJ61" s="974"/>
      <c r="TAK61" s="974"/>
      <c r="TAL61" s="974"/>
      <c r="TAM61" s="974"/>
      <c r="TAN61" s="974"/>
      <c r="TAO61" s="974"/>
      <c r="TAP61" s="974"/>
      <c r="TAQ61" s="974"/>
      <c r="TAR61" s="974"/>
      <c r="TAS61" s="974"/>
      <c r="TAT61" s="974"/>
      <c r="TAU61" s="974"/>
      <c r="TAV61" s="974"/>
      <c r="TAW61" s="974"/>
      <c r="TAX61" s="974"/>
      <c r="TAY61" s="974"/>
      <c r="TAZ61" s="974"/>
      <c r="TBA61" s="974"/>
      <c r="TBB61" s="974"/>
      <c r="TBC61" s="974"/>
      <c r="TBD61" s="974"/>
      <c r="TBE61" s="974"/>
      <c r="TBF61" s="974"/>
      <c r="TBG61" s="974"/>
      <c r="TBH61" s="974"/>
      <c r="TBI61" s="974"/>
      <c r="TBJ61" s="974"/>
      <c r="TBK61" s="974"/>
      <c r="TBL61" s="974"/>
      <c r="TBM61" s="974"/>
      <c r="TBN61" s="974"/>
      <c r="TBO61" s="974"/>
      <c r="TBP61" s="974"/>
      <c r="TBQ61" s="974"/>
      <c r="TBR61" s="974"/>
      <c r="TBS61" s="974"/>
      <c r="TBT61" s="974"/>
      <c r="TBU61" s="974"/>
      <c r="TBV61" s="974"/>
      <c r="TBW61" s="974"/>
      <c r="TBX61" s="974"/>
      <c r="TBY61" s="974"/>
      <c r="TBZ61" s="974"/>
      <c r="TCA61" s="974"/>
      <c r="TCB61" s="974"/>
      <c r="TCC61" s="974"/>
      <c r="TCD61" s="974"/>
      <c r="TCE61" s="974"/>
      <c r="TCF61" s="974"/>
      <c r="TCG61" s="974"/>
      <c r="TCH61" s="974"/>
      <c r="TCI61" s="974"/>
      <c r="TCJ61" s="974"/>
      <c r="TCK61" s="974"/>
      <c r="TCL61" s="974"/>
      <c r="TCM61" s="974"/>
      <c r="TCN61" s="974"/>
      <c r="TCO61" s="974"/>
      <c r="TCP61" s="974"/>
      <c r="TCQ61" s="974"/>
      <c r="TCR61" s="974"/>
      <c r="TCS61" s="974"/>
      <c r="TCT61" s="974"/>
      <c r="TCU61" s="974"/>
      <c r="TCV61" s="974"/>
      <c r="TCW61" s="974"/>
      <c r="TCX61" s="974"/>
      <c r="TCY61" s="974"/>
      <c r="TCZ61" s="974"/>
      <c r="TDA61" s="974"/>
      <c r="TDB61" s="974"/>
      <c r="TDC61" s="974"/>
      <c r="TDD61" s="974"/>
      <c r="TDE61" s="974"/>
      <c r="TDF61" s="974"/>
      <c r="TDG61" s="974"/>
      <c r="TDH61" s="974"/>
      <c r="TDI61" s="974"/>
      <c r="TDJ61" s="974"/>
      <c r="TDK61" s="974"/>
      <c r="TDL61" s="974"/>
      <c r="TDM61" s="974"/>
      <c r="TDN61" s="974"/>
      <c r="TDO61" s="974"/>
      <c r="TDP61" s="974"/>
      <c r="TDQ61" s="974"/>
      <c r="TDR61" s="974"/>
      <c r="TDS61" s="974"/>
      <c r="TDT61" s="974"/>
      <c r="TDU61" s="974"/>
      <c r="TDV61" s="974"/>
      <c r="TDW61" s="974"/>
      <c r="TDX61" s="974"/>
      <c r="TDY61" s="974"/>
      <c r="TDZ61" s="974"/>
      <c r="TEA61" s="974"/>
      <c r="TEB61" s="974"/>
      <c r="TEC61" s="974"/>
      <c r="TED61" s="974"/>
      <c r="TEE61" s="974"/>
      <c r="TEF61" s="974"/>
      <c r="TEG61" s="974"/>
      <c r="TEH61" s="974"/>
      <c r="TEI61" s="974"/>
      <c r="TEJ61" s="974"/>
      <c r="TEK61" s="974"/>
      <c r="TEL61" s="974"/>
      <c r="TEM61" s="974"/>
      <c r="TEN61" s="974"/>
      <c r="TEO61" s="974"/>
      <c r="TEP61" s="974"/>
      <c r="TEQ61" s="974"/>
      <c r="TER61" s="974"/>
      <c r="TES61" s="974"/>
      <c r="TET61" s="974"/>
      <c r="TEU61" s="974"/>
      <c r="TEV61" s="974"/>
      <c r="TEW61" s="974"/>
      <c r="TEX61" s="974"/>
      <c r="TEY61" s="974"/>
      <c r="TEZ61" s="974"/>
      <c r="TFA61" s="974"/>
      <c r="TFB61" s="974"/>
      <c r="TFC61" s="974"/>
      <c r="TFD61" s="974"/>
      <c r="TFE61" s="974"/>
      <c r="TFF61" s="974"/>
      <c r="TFG61" s="974"/>
      <c r="TFH61" s="974"/>
      <c r="TFI61" s="974"/>
      <c r="TFJ61" s="974"/>
      <c r="TFK61" s="974"/>
      <c r="TFL61" s="974"/>
      <c r="TFM61" s="974"/>
      <c r="TFN61" s="974"/>
      <c r="TFO61" s="974"/>
      <c r="TFP61" s="974"/>
      <c r="TFQ61" s="974"/>
      <c r="TFR61" s="974"/>
      <c r="TFS61" s="974"/>
      <c r="TFT61" s="974"/>
      <c r="TFU61" s="974"/>
      <c r="TFV61" s="974"/>
      <c r="TFW61" s="974"/>
      <c r="TFX61" s="974"/>
      <c r="TFY61" s="974"/>
      <c r="TFZ61" s="974"/>
      <c r="TGA61" s="974"/>
      <c r="TGB61" s="974"/>
      <c r="TGC61" s="974"/>
      <c r="TGD61" s="974"/>
      <c r="TGE61" s="974"/>
      <c r="TGF61" s="974"/>
      <c r="TGG61" s="974"/>
      <c r="TGH61" s="974"/>
      <c r="TGI61" s="974"/>
      <c r="TGJ61" s="974"/>
      <c r="TGK61" s="974"/>
      <c r="TGL61" s="974"/>
      <c r="TGM61" s="974"/>
      <c r="TGN61" s="974"/>
      <c r="TGO61" s="974"/>
      <c r="TGP61" s="974"/>
      <c r="TGQ61" s="974"/>
      <c r="TGR61" s="974"/>
      <c r="TGS61" s="974"/>
      <c r="TGT61" s="974"/>
      <c r="TGU61" s="974"/>
      <c r="TGV61" s="974"/>
      <c r="TGW61" s="974"/>
      <c r="TGX61" s="974"/>
      <c r="TGY61" s="974"/>
      <c r="TGZ61" s="974"/>
      <c r="THA61" s="974"/>
      <c r="THB61" s="974"/>
      <c r="THC61" s="974"/>
      <c r="THD61" s="974"/>
      <c r="THE61" s="974"/>
      <c r="THF61" s="974"/>
      <c r="THG61" s="974"/>
      <c r="THH61" s="974"/>
      <c r="THI61" s="974"/>
      <c r="THJ61" s="974"/>
      <c r="THK61" s="974"/>
      <c r="THL61" s="974"/>
      <c r="THM61" s="974"/>
      <c r="THN61" s="974"/>
      <c r="THO61" s="974"/>
      <c r="THP61" s="974"/>
      <c r="THQ61" s="974"/>
      <c r="THR61" s="974"/>
      <c r="THS61" s="974"/>
      <c r="THT61" s="974"/>
      <c r="THU61" s="974"/>
      <c r="THV61" s="974"/>
      <c r="THW61" s="974"/>
      <c r="THX61" s="974"/>
      <c r="THY61" s="974"/>
      <c r="THZ61" s="974"/>
      <c r="TIA61" s="974"/>
      <c r="TIB61" s="974"/>
      <c r="TIC61" s="974"/>
      <c r="TID61" s="974"/>
      <c r="TIE61" s="974"/>
      <c r="TIF61" s="974"/>
      <c r="TIG61" s="974"/>
      <c r="TIH61" s="974"/>
      <c r="TII61" s="974"/>
      <c r="TIJ61" s="974"/>
      <c r="TIK61" s="974"/>
      <c r="TIL61" s="974"/>
      <c r="TIM61" s="974"/>
      <c r="TIN61" s="974"/>
      <c r="TIO61" s="974"/>
      <c r="TIP61" s="974"/>
      <c r="TIQ61" s="974"/>
      <c r="TIR61" s="974"/>
      <c r="TIS61" s="974"/>
      <c r="TIT61" s="974"/>
      <c r="TIU61" s="974"/>
      <c r="TIV61" s="974"/>
      <c r="TIW61" s="974"/>
      <c r="TIX61" s="974"/>
      <c r="TIY61" s="974"/>
      <c r="TIZ61" s="974"/>
      <c r="TJA61" s="974"/>
      <c r="TJB61" s="974"/>
      <c r="TJC61" s="974"/>
      <c r="TJD61" s="974"/>
      <c r="TJE61" s="974"/>
      <c r="TJF61" s="974"/>
      <c r="TJG61" s="974"/>
      <c r="TJH61" s="974"/>
      <c r="TJI61" s="974"/>
      <c r="TJJ61" s="974"/>
      <c r="TJK61" s="974"/>
      <c r="TJL61" s="974"/>
      <c r="TJM61" s="974"/>
      <c r="TJN61" s="974"/>
      <c r="TJO61" s="974"/>
      <c r="TJP61" s="974"/>
      <c r="TJQ61" s="974"/>
      <c r="TJR61" s="974"/>
      <c r="TJS61" s="974"/>
      <c r="TJT61" s="974"/>
      <c r="TJU61" s="974"/>
      <c r="TJV61" s="974"/>
      <c r="TJW61" s="974"/>
      <c r="TJX61" s="974"/>
      <c r="TJY61" s="974"/>
      <c r="TJZ61" s="974"/>
      <c r="TKA61" s="974"/>
      <c r="TKB61" s="974"/>
      <c r="TKC61" s="974"/>
      <c r="TKD61" s="974"/>
      <c r="TKE61" s="974"/>
      <c r="TKF61" s="974"/>
      <c r="TKG61" s="974"/>
      <c r="TKH61" s="974"/>
      <c r="TKI61" s="974"/>
      <c r="TKJ61" s="974"/>
      <c r="TKK61" s="974"/>
      <c r="TKL61" s="974"/>
      <c r="TKM61" s="974"/>
      <c r="TKN61" s="974"/>
      <c r="TKO61" s="974"/>
      <c r="TKP61" s="974"/>
      <c r="TKQ61" s="974"/>
      <c r="TKR61" s="974"/>
      <c r="TKS61" s="974"/>
      <c r="TKT61" s="974"/>
      <c r="TKU61" s="974"/>
      <c r="TKV61" s="974"/>
      <c r="TKW61" s="974"/>
      <c r="TKX61" s="974"/>
      <c r="TKY61" s="974"/>
      <c r="TKZ61" s="974"/>
      <c r="TLA61" s="974"/>
      <c r="TLB61" s="974"/>
      <c r="TLC61" s="974"/>
      <c r="TLD61" s="974"/>
      <c r="TLE61" s="974"/>
      <c r="TLF61" s="974"/>
      <c r="TLG61" s="974"/>
      <c r="TLH61" s="974"/>
      <c r="TLI61" s="974"/>
      <c r="TLJ61" s="974"/>
      <c r="TLK61" s="974"/>
      <c r="TLL61" s="974"/>
      <c r="TLM61" s="974"/>
      <c r="TLN61" s="974"/>
      <c r="TLO61" s="974"/>
      <c r="TLP61" s="974"/>
      <c r="TLQ61" s="974"/>
      <c r="TLR61" s="974"/>
      <c r="TLS61" s="974"/>
      <c r="TLT61" s="974"/>
      <c r="TLU61" s="974"/>
      <c r="TLV61" s="974"/>
      <c r="TLW61" s="974"/>
      <c r="TLX61" s="974"/>
      <c r="TLY61" s="974"/>
      <c r="TLZ61" s="974"/>
      <c r="TMA61" s="974"/>
      <c r="TMB61" s="974"/>
      <c r="TMC61" s="974"/>
      <c r="TMD61" s="974"/>
      <c r="TME61" s="974"/>
      <c r="TMF61" s="974"/>
      <c r="TMG61" s="974"/>
      <c r="TMH61" s="974"/>
      <c r="TMI61" s="974"/>
      <c r="TMJ61" s="974"/>
      <c r="TMK61" s="974"/>
      <c r="TML61" s="974"/>
      <c r="TMM61" s="974"/>
      <c r="TMN61" s="974"/>
      <c r="TMO61" s="974"/>
      <c r="TMP61" s="974"/>
      <c r="TMQ61" s="974"/>
      <c r="TMR61" s="974"/>
      <c r="TMS61" s="974"/>
      <c r="TMT61" s="974"/>
      <c r="TMU61" s="974"/>
      <c r="TMV61" s="974"/>
      <c r="TMW61" s="974"/>
      <c r="TMX61" s="974"/>
      <c r="TMY61" s="974"/>
      <c r="TMZ61" s="974"/>
      <c r="TNA61" s="974"/>
      <c r="TNB61" s="974"/>
      <c r="TNC61" s="974"/>
      <c r="TND61" s="974"/>
      <c r="TNE61" s="974"/>
      <c r="TNF61" s="974"/>
      <c r="TNG61" s="974"/>
      <c r="TNH61" s="974"/>
      <c r="TNI61" s="974"/>
      <c r="TNJ61" s="974"/>
      <c r="TNK61" s="974"/>
      <c r="TNL61" s="974"/>
      <c r="TNM61" s="974"/>
      <c r="TNN61" s="974"/>
      <c r="TNO61" s="974"/>
      <c r="TNP61" s="974"/>
      <c r="TNQ61" s="974"/>
      <c r="TNR61" s="974"/>
      <c r="TNS61" s="974"/>
      <c r="TNT61" s="974"/>
      <c r="TNU61" s="974"/>
      <c r="TNV61" s="974"/>
      <c r="TNW61" s="974"/>
      <c r="TNX61" s="974"/>
      <c r="TNY61" s="974"/>
      <c r="TNZ61" s="974"/>
      <c r="TOA61" s="974"/>
      <c r="TOB61" s="974"/>
      <c r="TOC61" s="974"/>
      <c r="TOD61" s="974"/>
      <c r="TOE61" s="974"/>
      <c r="TOF61" s="974"/>
      <c r="TOG61" s="974"/>
      <c r="TOH61" s="974"/>
      <c r="TOI61" s="974"/>
      <c r="TOJ61" s="974"/>
      <c r="TOK61" s="974"/>
      <c r="TOL61" s="974"/>
      <c r="TOM61" s="974"/>
      <c r="TON61" s="974"/>
      <c r="TOO61" s="974"/>
      <c r="TOP61" s="974"/>
      <c r="TOQ61" s="974"/>
      <c r="TOR61" s="974"/>
      <c r="TOS61" s="974"/>
      <c r="TOT61" s="974"/>
      <c r="TOU61" s="974"/>
      <c r="TOV61" s="974"/>
      <c r="TOW61" s="974"/>
      <c r="TOX61" s="974"/>
      <c r="TOY61" s="974"/>
      <c r="TOZ61" s="974"/>
      <c r="TPA61" s="974"/>
      <c r="TPB61" s="974"/>
      <c r="TPC61" s="974"/>
      <c r="TPD61" s="974"/>
      <c r="TPE61" s="974"/>
      <c r="TPF61" s="974"/>
      <c r="TPG61" s="974"/>
      <c r="TPH61" s="974"/>
      <c r="TPI61" s="974"/>
      <c r="TPJ61" s="974"/>
      <c r="TPK61" s="974"/>
      <c r="TPL61" s="974"/>
      <c r="TPM61" s="974"/>
      <c r="TPN61" s="974"/>
      <c r="TPO61" s="974"/>
      <c r="TPP61" s="974"/>
      <c r="TPQ61" s="974"/>
      <c r="TPR61" s="974"/>
      <c r="TPS61" s="974"/>
      <c r="TPT61" s="974"/>
      <c r="TPU61" s="974"/>
      <c r="TPV61" s="974"/>
      <c r="TPW61" s="974"/>
      <c r="TPX61" s="974"/>
      <c r="TPY61" s="974"/>
      <c r="TPZ61" s="974"/>
      <c r="TQA61" s="974"/>
      <c r="TQB61" s="974"/>
      <c r="TQC61" s="974"/>
      <c r="TQD61" s="974"/>
      <c r="TQE61" s="974"/>
      <c r="TQF61" s="974"/>
      <c r="TQG61" s="974"/>
      <c r="TQH61" s="974"/>
      <c r="TQI61" s="974"/>
      <c r="TQJ61" s="974"/>
      <c r="TQK61" s="974"/>
      <c r="TQL61" s="974"/>
      <c r="TQM61" s="974"/>
      <c r="TQN61" s="974"/>
      <c r="TQO61" s="974"/>
      <c r="TQP61" s="974"/>
      <c r="TQQ61" s="974"/>
      <c r="TQR61" s="974"/>
      <c r="TQS61" s="974"/>
      <c r="TQT61" s="974"/>
      <c r="TQU61" s="974"/>
      <c r="TQV61" s="974"/>
      <c r="TQW61" s="974"/>
      <c r="TQX61" s="974"/>
      <c r="TQY61" s="974"/>
      <c r="TQZ61" s="974"/>
      <c r="TRA61" s="974"/>
      <c r="TRB61" s="974"/>
      <c r="TRC61" s="974"/>
      <c r="TRD61" s="974"/>
      <c r="TRE61" s="974"/>
      <c r="TRF61" s="974"/>
      <c r="TRG61" s="974"/>
      <c r="TRH61" s="974"/>
      <c r="TRI61" s="974"/>
      <c r="TRJ61" s="974"/>
      <c r="TRK61" s="974"/>
      <c r="TRL61" s="974"/>
      <c r="TRM61" s="974"/>
      <c r="TRN61" s="974"/>
      <c r="TRO61" s="974"/>
      <c r="TRP61" s="974"/>
      <c r="TRQ61" s="974"/>
      <c r="TRR61" s="974"/>
      <c r="TRS61" s="974"/>
      <c r="TRT61" s="974"/>
      <c r="TRU61" s="974"/>
      <c r="TRV61" s="974"/>
      <c r="TRW61" s="974"/>
      <c r="TRX61" s="974"/>
      <c r="TRY61" s="974"/>
      <c r="TRZ61" s="974"/>
      <c r="TSA61" s="974"/>
      <c r="TSB61" s="974"/>
      <c r="TSC61" s="974"/>
      <c r="TSD61" s="974"/>
      <c r="TSE61" s="974"/>
      <c r="TSF61" s="974"/>
      <c r="TSG61" s="974"/>
      <c r="TSH61" s="974"/>
      <c r="TSI61" s="974"/>
      <c r="TSJ61" s="974"/>
      <c r="TSK61" s="974"/>
      <c r="TSL61" s="974"/>
      <c r="TSM61" s="974"/>
      <c r="TSN61" s="974"/>
      <c r="TSO61" s="974"/>
      <c r="TSP61" s="974"/>
      <c r="TSQ61" s="974"/>
      <c r="TSR61" s="974"/>
      <c r="TSS61" s="974"/>
      <c r="TST61" s="974"/>
      <c r="TSU61" s="974"/>
      <c r="TSV61" s="974"/>
      <c r="TSW61" s="974"/>
      <c r="TSX61" s="974"/>
      <c r="TSY61" s="974"/>
      <c r="TSZ61" s="974"/>
      <c r="TTA61" s="974"/>
      <c r="TTB61" s="974"/>
      <c r="TTC61" s="974"/>
      <c r="TTD61" s="974"/>
      <c r="TTE61" s="974"/>
      <c r="TTF61" s="974"/>
      <c r="TTG61" s="974"/>
      <c r="TTH61" s="974"/>
      <c r="TTI61" s="974"/>
      <c r="TTJ61" s="974"/>
      <c r="TTK61" s="974"/>
      <c r="TTL61" s="974"/>
      <c r="TTM61" s="974"/>
      <c r="TTN61" s="974"/>
      <c r="TTO61" s="974"/>
      <c r="TTP61" s="974"/>
      <c r="TTQ61" s="974"/>
      <c r="TTR61" s="974"/>
      <c r="TTS61" s="974"/>
      <c r="TTT61" s="974"/>
      <c r="TTU61" s="974"/>
      <c r="TTV61" s="974"/>
      <c r="TTW61" s="974"/>
      <c r="TTX61" s="974"/>
      <c r="TTY61" s="974"/>
      <c r="TTZ61" s="974"/>
      <c r="TUA61" s="974"/>
      <c r="TUB61" s="974"/>
      <c r="TUC61" s="974"/>
      <c r="TUD61" s="974"/>
      <c r="TUE61" s="974"/>
      <c r="TUF61" s="974"/>
      <c r="TUG61" s="974"/>
      <c r="TUH61" s="974"/>
      <c r="TUI61" s="974"/>
      <c r="TUJ61" s="974"/>
      <c r="TUK61" s="974"/>
      <c r="TUL61" s="974"/>
      <c r="TUM61" s="974"/>
      <c r="TUN61" s="974"/>
      <c r="TUO61" s="974"/>
      <c r="TUP61" s="974"/>
      <c r="TUQ61" s="974"/>
      <c r="TUR61" s="974"/>
      <c r="TUS61" s="974"/>
      <c r="TUT61" s="974"/>
      <c r="TUU61" s="974"/>
      <c r="TUV61" s="974"/>
      <c r="TUW61" s="974"/>
      <c r="TUX61" s="974"/>
      <c r="TUY61" s="974"/>
      <c r="TUZ61" s="974"/>
      <c r="TVA61" s="974"/>
      <c r="TVB61" s="974"/>
      <c r="TVC61" s="974"/>
      <c r="TVD61" s="974"/>
      <c r="TVE61" s="974"/>
      <c r="TVF61" s="974"/>
      <c r="TVG61" s="974"/>
      <c r="TVH61" s="974"/>
      <c r="TVI61" s="974"/>
      <c r="TVJ61" s="974"/>
      <c r="TVK61" s="974"/>
      <c r="TVL61" s="974"/>
      <c r="TVM61" s="974"/>
      <c r="TVN61" s="974"/>
      <c r="TVO61" s="974"/>
      <c r="TVP61" s="974"/>
      <c r="TVQ61" s="974"/>
      <c r="TVR61" s="974"/>
      <c r="TVS61" s="974"/>
      <c r="TVT61" s="974"/>
      <c r="TVU61" s="974"/>
      <c r="TVV61" s="974"/>
      <c r="TVW61" s="974"/>
      <c r="TVX61" s="974"/>
      <c r="TVY61" s="974"/>
      <c r="TVZ61" s="974"/>
      <c r="TWA61" s="974"/>
      <c r="TWB61" s="974"/>
      <c r="TWC61" s="974"/>
      <c r="TWD61" s="974"/>
      <c r="TWE61" s="974"/>
      <c r="TWF61" s="974"/>
      <c r="TWG61" s="974"/>
      <c r="TWH61" s="974"/>
      <c r="TWI61" s="974"/>
      <c r="TWJ61" s="974"/>
      <c r="TWK61" s="974"/>
      <c r="TWL61" s="974"/>
      <c r="TWM61" s="974"/>
      <c r="TWN61" s="974"/>
      <c r="TWO61" s="974"/>
      <c r="TWP61" s="974"/>
      <c r="TWQ61" s="974"/>
      <c r="TWR61" s="974"/>
      <c r="TWS61" s="974"/>
      <c r="TWT61" s="974"/>
      <c r="TWU61" s="974"/>
      <c r="TWV61" s="974"/>
      <c r="TWW61" s="974"/>
      <c r="TWX61" s="974"/>
      <c r="TWY61" s="974"/>
      <c r="TWZ61" s="974"/>
      <c r="TXA61" s="974"/>
      <c r="TXB61" s="974"/>
      <c r="TXC61" s="974"/>
      <c r="TXD61" s="974"/>
      <c r="TXE61" s="974"/>
      <c r="TXF61" s="974"/>
      <c r="TXG61" s="974"/>
      <c r="TXH61" s="974"/>
      <c r="TXI61" s="974"/>
      <c r="TXJ61" s="974"/>
      <c r="TXK61" s="974"/>
      <c r="TXL61" s="974"/>
      <c r="TXM61" s="974"/>
      <c r="TXN61" s="974"/>
      <c r="TXO61" s="974"/>
      <c r="TXP61" s="974"/>
      <c r="TXQ61" s="974"/>
      <c r="TXR61" s="974"/>
      <c r="TXS61" s="974"/>
      <c r="TXT61" s="974"/>
      <c r="TXU61" s="974"/>
      <c r="TXV61" s="974"/>
      <c r="TXW61" s="974"/>
      <c r="TXX61" s="974"/>
      <c r="TXY61" s="974"/>
      <c r="TXZ61" s="974"/>
      <c r="TYA61" s="974"/>
      <c r="TYB61" s="974"/>
      <c r="TYC61" s="974"/>
      <c r="TYD61" s="974"/>
      <c r="TYE61" s="974"/>
      <c r="TYF61" s="974"/>
      <c r="TYG61" s="974"/>
      <c r="TYH61" s="974"/>
      <c r="TYI61" s="974"/>
      <c r="TYJ61" s="974"/>
      <c r="TYK61" s="974"/>
      <c r="TYL61" s="974"/>
      <c r="TYM61" s="974"/>
      <c r="TYN61" s="974"/>
      <c r="TYO61" s="974"/>
      <c r="TYP61" s="974"/>
      <c r="TYQ61" s="974"/>
      <c r="TYR61" s="974"/>
      <c r="TYS61" s="974"/>
      <c r="TYT61" s="974"/>
      <c r="TYU61" s="974"/>
      <c r="TYV61" s="974"/>
      <c r="TYW61" s="974"/>
      <c r="TYX61" s="974"/>
      <c r="TYY61" s="974"/>
      <c r="TYZ61" s="974"/>
      <c r="TZA61" s="974"/>
      <c r="TZB61" s="974"/>
      <c r="TZC61" s="974"/>
      <c r="TZD61" s="974"/>
      <c r="TZE61" s="974"/>
      <c r="TZF61" s="974"/>
      <c r="TZG61" s="974"/>
      <c r="TZH61" s="974"/>
      <c r="TZI61" s="974"/>
      <c r="TZJ61" s="974"/>
      <c r="TZK61" s="974"/>
      <c r="TZL61" s="974"/>
      <c r="TZM61" s="974"/>
      <c r="TZN61" s="974"/>
      <c r="TZO61" s="974"/>
      <c r="TZP61" s="974"/>
      <c r="TZQ61" s="974"/>
      <c r="TZR61" s="974"/>
      <c r="TZS61" s="974"/>
      <c r="TZT61" s="974"/>
      <c r="TZU61" s="974"/>
      <c r="TZV61" s="974"/>
      <c r="TZW61" s="974"/>
      <c r="TZX61" s="974"/>
      <c r="TZY61" s="974"/>
      <c r="TZZ61" s="974"/>
      <c r="UAA61" s="974"/>
      <c r="UAB61" s="974"/>
      <c r="UAC61" s="974"/>
      <c r="UAD61" s="974"/>
      <c r="UAE61" s="974"/>
      <c r="UAF61" s="974"/>
      <c r="UAG61" s="974"/>
      <c r="UAH61" s="974"/>
      <c r="UAI61" s="974"/>
      <c r="UAJ61" s="974"/>
      <c r="UAK61" s="974"/>
      <c r="UAL61" s="974"/>
      <c r="UAM61" s="974"/>
      <c r="UAN61" s="974"/>
      <c r="UAO61" s="974"/>
      <c r="UAP61" s="974"/>
      <c r="UAQ61" s="974"/>
      <c r="UAR61" s="974"/>
      <c r="UAS61" s="974"/>
      <c r="UAT61" s="974"/>
      <c r="UAU61" s="974"/>
      <c r="UAV61" s="974"/>
      <c r="UAW61" s="974"/>
      <c r="UAX61" s="974"/>
      <c r="UAY61" s="974"/>
      <c r="UAZ61" s="974"/>
      <c r="UBA61" s="974"/>
      <c r="UBB61" s="974"/>
      <c r="UBC61" s="974"/>
      <c r="UBD61" s="974"/>
      <c r="UBE61" s="974"/>
      <c r="UBF61" s="974"/>
      <c r="UBG61" s="974"/>
      <c r="UBH61" s="974"/>
      <c r="UBI61" s="974"/>
      <c r="UBJ61" s="974"/>
      <c r="UBK61" s="974"/>
      <c r="UBL61" s="974"/>
      <c r="UBM61" s="974"/>
      <c r="UBN61" s="974"/>
      <c r="UBO61" s="974"/>
      <c r="UBP61" s="974"/>
      <c r="UBQ61" s="974"/>
      <c r="UBR61" s="974"/>
      <c r="UBS61" s="974"/>
      <c r="UBT61" s="974"/>
      <c r="UBU61" s="974"/>
      <c r="UBV61" s="974"/>
      <c r="UBW61" s="974"/>
      <c r="UBX61" s="974"/>
      <c r="UBY61" s="974"/>
      <c r="UBZ61" s="974"/>
      <c r="UCA61" s="974"/>
      <c r="UCB61" s="974"/>
      <c r="UCC61" s="974"/>
      <c r="UCD61" s="974"/>
      <c r="UCE61" s="974"/>
      <c r="UCF61" s="974"/>
      <c r="UCG61" s="974"/>
      <c r="UCH61" s="974"/>
      <c r="UCI61" s="974"/>
      <c r="UCJ61" s="974"/>
      <c r="UCK61" s="974"/>
      <c r="UCL61" s="974"/>
      <c r="UCM61" s="974"/>
      <c r="UCN61" s="974"/>
      <c r="UCO61" s="974"/>
      <c r="UCP61" s="974"/>
      <c r="UCQ61" s="974"/>
      <c r="UCR61" s="974"/>
      <c r="UCS61" s="974"/>
      <c r="UCT61" s="974"/>
      <c r="UCU61" s="974"/>
      <c r="UCV61" s="974"/>
      <c r="UCW61" s="974"/>
      <c r="UCX61" s="974"/>
      <c r="UCY61" s="974"/>
      <c r="UCZ61" s="974"/>
      <c r="UDA61" s="974"/>
      <c r="UDB61" s="974"/>
      <c r="UDC61" s="974"/>
      <c r="UDD61" s="974"/>
      <c r="UDE61" s="974"/>
      <c r="UDF61" s="974"/>
      <c r="UDG61" s="974"/>
      <c r="UDH61" s="974"/>
      <c r="UDI61" s="974"/>
      <c r="UDJ61" s="974"/>
      <c r="UDK61" s="974"/>
      <c r="UDL61" s="974"/>
      <c r="UDM61" s="974"/>
      <c r="UDN61" s="974"/>
      <c r="UDO61" s="974"/>
      <c r="UDP61" s="974"/>
      <c r="UDQ61" s="974"/>
      <c r="UDR61" s="974"/>
      <c r="UDS61" s="974"/>
      <c r="UDT61" s="974"/>
      <c r="UDU61" s="974"/>
      <c r="UDV61" s="974"/>
      <c r="UDW61" s="974"/>
      <c r="UDX61" s="974"/>
      <c r="UDY61" s="974"/>
      <c r="UDZ61" s="974"/>
      <c r="UEA61" s="974"/>
      <c r="UEB61" s="974"/>
      <c r="UEC61" s="974"/>
      <c r="UED61" s="974"/>
      <c r="UEE61" s="974"/>
      <c r="UEF61" s="974"/>
      <c r="UEG61" s="974"/>
      <c r="UEH61" s="974"/>
      <c r="UEI61" s="974"/>
      <c r="UEJ61" s="974"/>
      <c r="UEK61" s="974"/>
      <c r="UEL61" s="974"/>
      <c r="UEM61" s="974"/>
      <c r="UEN61" s="974"/>
      <c r="UEO61" s="974"/>
      <c r="UEP61" s="974"/>
      <c r="UEQ61" s="974"/>
      <c r="UER61" s="974"/>
      <c r="UES61" s="974"/>
      <c r="UET61" s="974"/>
      <c r="UEU61" s="974"/>
      <c r="UEV61" s="974"/>
      <c r="UEW61" s="974"/>
      <c r="UEX61" s="974"/>
      <c r="UEY61" s="974"/>
      <c r="UEZ61" s="974"/>
      <c r="UFA61" s="974"/>
      <c r="UFB61" s="974"/>
      <c r="UFC61" s="974"/>
      <c r="UFD61" s="974"/>
      <c r="UFE61" s="974"/>
      <c r="UFF61" s="974"/>
      <c r="UFG61" s="974"/>
      <c r="UFH61" s="974"/>
      <c r="UFI61" s="974"/>
      <c r="UFJ61" s="974"/>
      <c r="UFK61" s="974"/>
      <c r="UFL61" s="974"/>
      <c r="UFM61" s="974"/>
      <c r="UFN61" s="974"/>
      <c r="UFO61" s="974"/>
      <c r="UFP61" s="974"/>
      <c r="UFQ61" s="974"/>
      <c r="UFR61" s="974"/>
      <c r="UFS61" s="974"/>
      <c r="UFT61" s="974"/>
      <c r="UFU61" s="974"/>
      <c r="UFV61" s="974"/>
      <c r="UFW61" s="974"/>
      <c r="UFX61" s="974"/>
      <c r="UFY61" s="974"/>
      <c r="UFZ61" s="974"/>
      <c r="UGA61" s="974"/>
      <c r="UGB61" s="974"/>
      <c r="UGC61" s="974"/>
      <c r="UGD61" s="974"/>
      <c r="UGE61" s="974"/>
      <c r="UGF61" s="974"/>
      <c r="UGG61" s="974"/>
      <c r="UGH61" s="974"/>
      <c r="UGI61" s="974"/>
      <c r="UGJ61" s="974"/>
      <c r="UGK61" s="974"/>
      <c r="UGL61" s="974"/>
      <c r="UGM61" s="974"/>
      <c r="UGN61" s="974"/>
      <c r="UGO61" s="974"/>
      <c r="UGP61" s="974"/>
      <c r="UGQ61" s="974"/>
      <c r="UGR61" s="974"/>
      <c r="UGS61" s="974"/>
      <c r="UGT61" s="974"/>
      <c r="UGU61" s="974"/>
      <c r="UGV61" s="974"/>
      <c r="UGW61" s="974"/>
      <c r="UGX61" s="974"/>
      <c r="UGY61" s="974"/>
      <c r="UGZ61" s="974"/>
      <c r="UHA61" s="974"/>
      <c r="UHB61" s="974"/>
      <c r="UHC61" s="974"/>
      <c r="UHD61" s="974"/>
      <c r="UHE61" s="974"/>
      <c r="UHF61" s="974"/>
      <c r="UHG61" s="974"/>
      <c r="UHH61" s="974"/>
      <c r="UHI61" s="974"/>
      <c r="UHJ61" s="974"/>
      <c r="UHK61" s="974"/>
      <c r="UHL61" s="974"/>
      <c r="UHM61" s="974"/>
      <c r="UHN61" s="974"/>
      <c r="UHO61" s="974"/>
      <c r="UHP61" s="974"/>
      <c r="UHQ61" s="974"/>
      <c r="UHR61" s="974"/>
      <c r="UHS61" s="974"/>
      <c r="UHT61" s="974"/>
      <c r="UHU61" s="974"/>
      <c r="UHV61" s="974"/>
      <c r="UHW61" s="974"/>
      <c r="UHX61" s="974"/>
      <c r="UHY61" s="974"/>
      <c r="UHZ61" s="974"/>
      <c r="UIA61" s="974"/>
      <c r="UIB61" s="974"/>
      <c r="UIC61" s="974"/>
      <c r="UID61" s="974"/>
      <c r="UIE61" s="974"/>
      <c r="UIF61" s="974"/>
      <c r="UIG61" s="974"/>
      <c r="UIH61" s="974"/>
      <c r="UII61" s="974"/>
      <c r="UIJ61" s="974"/>
      <c r="UIK61" s="974"/>
      <c r="UIL61" s="974"/>
      <c r="UIM61" s="974"/>
      <c r="UIN61" s="974"/>
      <c r="UIO61" s="974"/>
      <c r="UIP61" s="974"/>
      <c r="UIQ61" s="974"/>
      <c r="UIR61" s="974"/>
      <c r="UIS61" s="974"/>
      <c r="UIT61" s="974"/>
      <c r="UIU61" s="974"/>
      <c r="UIV61" s="974"/>
      <c r="UIW61" s="974"/>
      <c r="UIX61" s="974"/>
      <c r="UIY61" s="974"/>
      <c r="UIZ61" s="974"/>
      <c r="UJA61" s="974"/>
      <c r="UJB61" s="974"/>
      <c r="UJC61" s="974"/>
      <c r="UJD61" s="974"/>
      <c r="UJE61" s="974"/>
      <c r="UJF61" s="974"/>
      <c r="UJG61" s="974"/>
      <c r="UJH61" s="974"/>
      <c r="UJI61" s="974"/>
      <c r="UJJ61" s="974"/>
      <c r="UJK61" s="974"/>
      <c r="UJL61" s="974"/>
      <c r="UJM61" s="974"/>
      <c r="UJN61" s="974"/>
      <c r="UJO61" s="974"/>
      <c r="UJP61" s="974"/>
      <c r="UJQ61" s="974"/>
      <c r="UJR61" s="974"/>
      <c r="UJS61" s="974"/>
      <c r="UJT61" s="974"/>
      <c r="UJU61" s="974"/>
      <c r="UJV61" s="974"/>
      <c r="UJW61" s="974"/>
      <c r="UJX61" s="974"/>
      <c r="UJY61" s="974"/>
      <c r="UJZ61" s="974"/>
      <c r="UKA61" s="974"/>
      <c r="UKB61" s="974"/>
      <c r="UKC61" s="974"/>
      <c r="UKD61" s="974"/>
      <c r="UKE61" s="974"/>
      <c r="UKF61" s="974"/>
      <c r="UKG61" s="974"/>
      <c r="UKH61" s="974"/>
      <c r="UKI61" s="974"/>
      <c r="UKJ61" s="974"/>
      <c r="UKK61" s="974"/>
      <c r="UKL61" s="974"/>
      <c r="UKM61" s="974"/>
      <c r="UKN61" s="974"/>
      <c r="UKO61" s="974"/>
      <c r="UKP61" s="974"/>
      <c r="UKQ61" s="974"/>
      <c r="UKR61" s="974"/>
      <c r="UKS61" s="974"/>
      <c r="UKT61" s="974"/>
      <c r="UKU61" s="974"/>
      <c r="UKV61" s="974"/>
      <c r="UKW61" s="974"/>
      <c r="UKX61" s="974"/>
      <c r="UKY61" s="974"/>
      <c r="UKZ61" s="974"/>
      <c r="ULA61" s="974"/>
      <c r="ULB61" s="974"/>
      <c r="ULC61" s="974"/>
      <c r="ULD61" s="974"/>
      <c r="ULE61" s="974"/>
      <c r="ULF61" s="974"/>
      <c r="ULG61" s="974"/>
      <c r="ULH61" s="974"/>
      <c r="ULI61" s="974"/>
      <c r="ULJ61" s="974"/>
      <c r="ULK61" s="974"/>
      <c r="ULL61" s="974"/>
      <c r="ULM61" s="974"/>
      <c r="ULN61" s="974"/>
      <c r="ULO61" s="974"/>
      <c r="ULP61" s="974"/>
      <c r="ULQ61" s="974"/>
      <c r="ULR61" s="974"/>
      <c r="ULS61" s="974"/>
      <c r="ULT61" s="974"/>
      <c r="ULU61" s="974"/>
      <c r="ULV61" s="974"/>
      <c r="ULW61" s="974"/>
      <c r="ULX61" s="974"/>
      <c r="ULY61" s="974"/>
      <c r="ULZ61" s="974"/>
      <c r="UMA61" s="974"/>
      <c r="UMB61" s="974"/>
      <c r="UMC61" s="974"/>
      <c r="UMD61" s="974"/>
      <c r="UME61" s="974"/>
      <c r="UMF61" s="974"/>
      <c r="UMG61" s="974"/>
      <c r="UMH61" s="974"/>
      <c r="UMI61" s="974"/>
      <c r="UMJ61" s="974"/>
      <c r="UMK61" s="974"/>
      <c r="UML61" s="974"/>
      <c r="UMM61" s="974"/>
      <c r="UMN61" s="974"/>
      <c r="UMO61" s="974"/>
      <c r="UMP61" s="974"/>
      <c r="UMQ61" s="974"/>
      <c r="UMR61" s="974"/>
      <c r="UMS61" s="974"/>
      <c r="UMT61" s="974"/>
      <c r="UMU61" s="974"/>
      <c r="UMV61" s="974"/>
      <c r="UMW61" s="974"/>
      <c r="UMX61" s="974"/>
      <c r="UMY61" s="974"/>
      <c r="UMZ61" s="974"/>
      <c r="UNA61" s="974"/>
      <c r="UNB61" s="974"/>
      <c r="UNC61" s="974"/>
      <c r="UND61" s="974"/>
      <c r="UNE61" s="974"/>
      <c r="UNF61" s="974"/>
      <c r="UNG61" s="974"/>
      <c r="UNH61" s="974"/>
      <c r="UNI61" s="974"/>
      <c r="UNJ61" s="974"/>
      <c r="UNK61" s="974"/>
      <c r="UNL61" s="974"/>
      <c r="UNM61" s="974"/>
      <c r="UNN61" s="974"/>
      <c r="UNO61" s="974"/>
      <c r="UNP61" s="974"/>
      <c r="UNQ61" s="974"/>
      <c r="UNR61" s="974"/>
      <c r="UNS61" s="974"/>
      <c r="UNT61" s="974"/>
      <c r="UNU61" s="974"/>
      <c r="UNV61" s="974"/>
      <c r="UNW61" s="974"/>
      <c r="UNX61" s="974"/>
      <c r="UNY61" s="974"/>
      <c r="UNZ61" s="974"/>
      <c r="UOA61" s="974"/>
      <c r="UOB61" s="974"/>
      <c r="UOC61" s="974"/>
      <c r="UOD61" s="974"/>
      <c r="UOE61" s="974"/>
      <c r="UOF61" s="974"/>
      <c r="UOG61" s="974"/>
      <c r="UOH61" s="974"/>
      <c r="UOI61" s="974"/>
      <c r="UOJ61" s="974"/>
      <c r="UOK61" s="974"/>
      <c r="UOL61" s="974"/>
      <c r="UOM61" s="974"/>
      <c r="UON61" s="974"/>
      <c r="UOO61" s="974"/>
      <c r="UOP61" s="974"/>
      <c r="UOQ61" s="974"/>
      <c r="UOR61" s="974"/>
      <c r="UOS61" s="974"/>
      <c r="UOT61" s="974"/>
      <c r="UOU61" s="974"/>
      <c r="UOV61" s="974"/>
      <c r="UOW61" s="974"/>
      <c r="UOX61" s="974"/>
      <c r="UOY61" s="974"/>
      <c r="UOZ61" s="974"/>
      <c r="UPA61" s="974"/>
      <c r="UPB61" s="974"/>
      <c r="UPC61" s="974"/>
      <c r="UPD61" s="974"/>
      <c r="UPE61" s="974"/>
      <c r="UPF61" s="974"/>
      <c r="UPG61" s="974"/>
      <c r="UPH61" s="974"/>
      <c r="UPI61" s="974"/>
      <c r="UPJ61" s="974"/>
      <c r="UPK61" s="974"/>
      <c r="UPL61" s="974"/>
      <c r="UPM61" s="974"/>
      <c r="UPN61" s="974"/>
      <c r="UPO61" s="974"/>
      <c r="UPP61" s="974"/>
      <c r="UPQ61" s="974"/>
      <c r="UPR61" s="974"/>
      <c r="UPS61" s="974"/>
      <c r="UPT61" s="974"/>
      <c r="UPU61" s="974"/>
      <c r="UPV61" s="974"/>
      <c r="UPW61" s="974"/>
      <c r="UPX61" s="974"/>
      <c r="UPY61" s="974"/>
      <c r="UPZ61" s="974"/>
      <c r="UQA61" s="974"/>
      <c r="UQB61" s="974"/>
      <c r="UQC61" s="974"/>
      <c r="UQD61" s="974"/>
      <c r="UQE61" s="974"/>
      <c r="UQF61" s="974"/>
      <c r="UQG61" s="974"/>
      <c r="UQH61" s="974"/>
      <c r="UQI61" s="974"/>
      <c r="UQJ61" s="974"/>
      <c r="UQK61" s="974"/>
      <c r="UQL61" s="974"/>
      <c r="UQM61" s="974"/>
      <c r="UQN61" s="974"/>
      <c r="UQO61" s="974"/>
      <c r="UQP61" s="974"/>
      <c r="UQQ61" s="974"/>
      <c r="UQR61" s="974"/>
      <c r="UQS61" s="974"/>
      <c r="UQT61" s="974"/>
      <c r="UQU61" s="974"/>
      <c r="UQV61" s="974"/>
      <c r="UQW61" s="974"/>
      <c r="UQX61" s="974"/>
      <c r="UQY61" s="974"/>
      <c r="UQZ61" s="974"/>
      <c r="URA61" s="974"/>
      <c r="URB61" s="974"/>
      <c r="URC61" s="974"/>
      <c r="URD61" s="974"/>
      <c r="URE61" s="974"/>
      <c r="URF61" s="974"/>
      <c r="URG61" s="974"/>
      <c r="URH61" s="974"/>
      <c r="URI61" s="974"/>
      <c r="URJ61" s="974"/>
      <c r="URK61" s="974"/>
      <c r="URL61" s="974"/>
      <c r="URM61" s="974"/>
      <c r="URN61" s="974"/>
      <c r="URO61" s="974"/>
      <c r="URP61" s="974"/>
      <c r="URQ61" s="974"/>
      <c r="URR61" s="974"/>
      <c r="URS61" s="974"/>
      <c r="URT61" s="974"/>
      <c r="URU61" s="974"/>
      <c r="URV61" s="974"/>
      <c r="URW61" s="974"/>
      <c r="URX61" s="974"/>
      <c r="URY61" s="974"/>
      <c r="URZ61" s="974"/>
      <c r="USA61" s="974"/>
      <c r="USB61" s="974"/>
      <c r="USC61" s="974"/>
      <c r="USD61" s="974"/>
      <c r="USE61" s="974"/>
      <c r="USF61" s="974"/>
      <c r="USG61" s="974"/>
      <c r="USH61" s="974"/>
      <c r="USI61" s="974"/>
      <c r="USJ61" s="974"/>
      <c r="USK61" s="974"/>
      <c r="USL61" s="974"/>
      <c r="USM61" s="974"/>
      <c r="USN61" s="974"/>
      <c r="USO61" s="974"/>
      <c r="USP61" s="974"/>
      <c r="USQ61" s="974"/>
      <c r="USR61" s="974"/>
      <c r="USS61" s="974"/>
      <c r="UST61" s="974"/>
      <c r="USU61" s="974"/>
      <c r="USV61" s="974"/>
      <c r="USW61" s="974"/>
      <c r="USX61" s="974"/>
      <c r="USY61" s="974"/>
      <c r="USZ61" s="974"/>
      <c r="UTA61" s="974"/>
      <c r="UTB61" s="974"/>
      <c r="UTC61" s="974"/>
      <c r="UTD61" s="974"/>
      <c r="UTE61" s="974"/>
      <c r="UTF61" s="974"/>
      <c r="UTG61" s="974"/>
      <c r="UTH61" s="974"/>
      <c r="UTI61" s="974"/>
      <c r="UTJ61" s="974"/>
      <c r="UTK61" s="974"/>
      <c r="UTL61" s="974"/>
      <c r="UTM61" s="974"/>
      <c r="UTN61" s="974"/>
      <c r="UTO61" s="974"/>
      <c r="UTP61" s="974"/>
      <c r="UTQ61" s="974"/>
      <c r="UTR61" s="974"/>
      <c r="UTS61" s="974"/>
      <c r="UTT61" s="974"/>
      <c r="UTU61" s="974"/>
      <c r="UTV61" s="974"/>
      <c r="UTW61" s="974"/>
      <c r="UTX61" s="974"/>
      <c r="UTY61" s="974"/>
      <c r="UTZ61" s="974"/>
      <c r="UUA61" s="974"/>
      <c r="UUB61" s="974"/>
      <c r="UUC61" s="974"/>
      <c r="UUD61" s="974"/>
      <c r="UUE61" s="974"/>
      <c r="UUF61" s="974"/>
      <c r="UUG61" s="974"/>
      <c r="UUH61" s="974"/>
      <c r="UUI61" s="974"/>
      <c r="UUJ61" s="974"/>
      <c r="UUK61" s="974"/>
      <c r="UUL61" s="974"/>
      <c r="UUM61" s="974"/>
      <c r="UUN61" s="974"/>
      <c r="UUO61" s="974"/>
      <c r="UUP61" s="974"/>
      <c r="UUQ61" s="974"/>
      <c r="UUR61" s="974"/>
      <c r="UUS61" s="974"/>
      <c r="UUT61" s="974"/>
      <c r="UUU61" s="974"/>
      <c r="UUV61" s="974"/>
      <c r="UUW61" s="974"/>
      <c r="UUX61" s="974"/>
      <c r="UUY61" s="974"/>
      <c r="UUZ61" s="974"/>
      <c r="UVA61" s="974"/>
      <c r="UVB61" s="974"/>
      <c r="UVC61" s="974"/>
      <c r="UVD61" s="974"/>
      <c r="UVE61" s="974"/>
      <c r="UVF61" s="974"/>
      <c r="UVG61" s="974"/>
      <c r="UVH61" s="974"/>
      <c r="UVI61" s="974"/>
      <c r="UVJ61" s="974"/>
      <c r="UVK61" s="974"/>
      <c r="UVL61" s="974"/>
      <c r="UVM61" s="974"/>
      <c r="UVN61" s="974"/>
      <c r="UVO61" s="974"/>
      <c r="UVP61" s="974"/>
      <c r="UVQ61" s="974"/>
      <c r="UVR61" s="974"/>
      <c r="UVS61" s="974"/>
      <c r="UVT61" s="974"/>
      <c r="UVU61" s="974"/>
      <c r="UVV61" s="974"/>
      <c r="UVW61" s="974"/>
      <c r="UVX61" s="974"/>
      <c r="UVY61" s="974"/>
      <c r="UVZ61" s="974"/>
      <c r="UWA61" s="974"/>
      <c r="UWB61" s="974"/>
      <c r="UWC61" s="974"/>
      <c r="UWD61" s="974"/>
      <c r="UWE61" s="974"/>
      <c r="UWF61" s="974"/>
      <c r="UWG61" s="974"/>
      <c r="UWH61" s="974"/>
      <c r="UWI61" s="974"/>
      <c r="UWJ61" s="974"/>
      <c r="UWK61" s="974"/>
      <c r="UWL61" s="974"/>
      <c r="UWM61" s="974"/>
      <c r="UWN61" s="974"/>
      <c r="UWO61" s="974"/>
      <c r="UWP61" s="974"/>
      <c r="UWQ61" s="974"/>
      <c r="UWR61" s="974"/>
      <c r="UWS61" s="974"/>
      <c r="UWT61" s="974"/>
      <c r="UWU61" s="974"/>
      <c r="UWV61" s="974"/>
      <c r="UWW61" s="974"/>
      <c r="UWX61" s="974"/>
      <c r="UWY61" s="974"/>
      <c r="UWZ61" s="974"/>
      <c r="UXA61" s="974"/>
      <c r="UXB61" s="974"/>
      <c r="UXC61" s="974"/>
      <c r="UXD61" s="974"/>
      <c r="UXE61" s="974"/>
      <c r="UXF61" s="974"/>
      <c r="UXG61" s="974"/>
      <c r="UXH61" s="974"/>
      <c r="UXI61" s="974"/>
      <c r="UXJ61" s="974"/>
      <c r="UXK61" s="974"/>
      <c r="UXL61" s="974"/>
      <c r="UXM61" s="974"/>
      <c r="UXN61" s="974"/>
      <c r="UXO61" s="974"/>
      <c r="UXP61" s="974"/>
      <c r="UXQ61" s="974"/>
      <c r="UXR61" s="974"/>
      <c r="UXS61" s="974"/>
      <c r="UXT61" s="974"/>
      <c r="UXU61" s="974"/>
      <c r="UXV61" s="974"/>
      <c r="UXW61" s="974"/>
      <c r="UXX61" s="974"/>
      <c r="UXY61" s="974"/>
      <c r="UXZ61" s="974"/>
      <c r="UYA61" s="974"/>
      <c r="UYB61" s="974"/>
      <c r="UYC61" s="974"/>
      <c r="UYD61" s="974"/>
      <c r="UYE61" s="974"/>
      <c r="UYF61" s="974"/>
      <c r="UYG61" s="974"/>
      <c r="UYH61" s="974"/>
      <c r="UYI61" s="974"/>
      <c r="UYJ61" s="974"/>
      <c r="UYK61" s="974"/>
      <c r="UYL61" s="974"/>
      <c r="UYM61" s="974"/>
      <c r="UYN61" s="974"/>
      <c r="UYO61" s="974"/>
      <c r="UYP61" s="974"/>
      <c r="UYQ61" s="974"/>
      <c r="UYR61" s="974"/>
      <c r="UYS61" s="974"/>
      <c r="UYT61" s="974"/>
      <c r="UYU61" s="974"/>
      <c r="UYV61" s="974"/>
      <c r="UYW61" s="974"/>
      <c r="UYX61" s="974"/>
      <c r="UYY61" s="974"/>
      <c r="UYZ61" s="974"/>
      <c r="UZA61" s="974"/>
      <c r="UZB61" s="974"/>
      <c r="UZC61" s="974"/>
      <c r="UZD61" s="974"/>
      <c r="UZE61" s="974"/>
      <c r="UZF61" s="974"/>
      <c r="UZG61" s="974"/>
      <c r="UZH61" s="974"/>
      <c r="UZI61" s="974"/>
      <c r="UZJ61" s="974"/>
      <c r="UZK61" s="974"/>
      <c r="UZL61" s="974"/>
      <c r="UZM61" s="974"/>
      <c r="UZN61" s="974"/>
      <c r="UZO61" s="974"/>
      <c r="UZP61" s="974"/>
      <c r="UZQ61" s="974"/>
      <c r="UZR61" s="974"/>
      <c r="UZS61" s="974"/>
      <c r="UZT61" s="974"/>
      <c r="UZU61" s="974"/>
      <c r="UZV61" s="974"/>
      <c r="UZW61" s="974"/>
      <c r="UZX61" s="974"/>
      <c r="UZY61" s="974"/>
      <c r="UZZ61" s="974"/>
      <c r="VAA61" s="974"/>
      <c r="VAB61" s="974"/>
      <c r="VAC61" s="974"/>
      <c r="VAD61" s="974"/>
      <c r="VAE61" s="974"/>
      <c r="VAF61" s="974"/>
      <c r="VAG61" s="974"/>
      <c r="VAH61" s="974"/>
      <c r="VAI61" s="974"/>
      <c r="VAJ61" s="974"/>
      <c r="VAK61" s="974"/>
      <c r="VAL61" s="974"/>
      <c r="VAM61" s="974"/>
      <c r="VAN61" s="974"/>
      <c r="VAO61" s="974"/>
      <c r="VAP61" s="974"/>
      <c r="VAQ61" s="974"/>
      <c r="VAR61" s="974"/>
      <c r="VAS61" s="974"/>
      <c r="VAT61" s="974"/>
      <c r="VAU61" s="974"/>
      <c r="VAV61" s="974"/>
      <c r="VAW61" s="974"/>
      <c r="VAX61" s="974"/>
      <c r="VAY61" s="974"/>
      <c r="VAZ61" s="974"/>
      <c r="VBA61" s="974"/>
      <c r="VBB61" s="974"/>
      <c r="VBC61" s="974"/>
      <c r="VBD61" s="974"/>
      <c r="VBE61" s="974"/>
      <c r="VBF61" s="974"/>
      <c r="VBG61" s="974"/>
      <c r="VBH61" s="974"/>
      <c r="VBI61" s="974"/>
      <c r="VBJ61" s="974"/>
      <c r="VBK61" s="974"/>
      <c r="VBL61" s="974"/>
      <c r="VBM61" s="974"/>
      <c r="VBN61" s="974"/>
      <c r="VBO61" s="974"/>
      <c r="VBP61" s="974"/>
      <c r="VBQ61" s="974"/>
      <c r="VBR61" s="974"/>
      <c r="VBS61" s="974"/>
      <c r="VBT61" s="974"/>
      <c r="VBU61" s="974"/>
      <c r="VBV61" s="974"/>
      <c r="VBW61" s="974"/>
      <c r="VBX61" s="974"/>
      <c r="VBY61" s="974"/>
      <c r="VBZ61" s="974"/>
      <c r="VCA61" s="974"/>
      <c r="VCB61" s="974"/>
      <c r="VCC61" s="974"/>
      <c r="VCD61" s="974"/>
      <c r="VCE61" s="974"/>
      <c r="VCF61" s="974"/>
      <c r="VCG61" s="974"/>
      <c r="VCH61" s="974"/>
      <c r="VCI61" s="974"/>
      <c r="VCJ61" s="974"/>
      <c r="VCK61" s="974"/>
      <c r="VCL61" s="974"/>
      <c r="VCM61" s="974"/>
      <c r="VCN61" s="974"/>
      <c r="VCO61" s="974"/>
      <c r="VCP61" s="974"/>
      <c r="VCQ61" s="974"/>
      <c r="VCR61" s="974"/>
      <c r="VCS61" s="974"/>
      <c r="VCT61" s="974"/>
      <c r="VCU61" s="974"/>
      <c r="VCV61" s="974"/>
      <c r="VCW61" s="974"/>
      <c r="VCX61" s="974"/>
      <c r="VCY61" s="974"/>
      <c r="VCZ61" s="974"/>
      <c r="VDA61" s="974"/>
      <c r="VDB61" s="974"/>
      <c r="VDC61" s="974"/>
      <c r="VDD61" s="974"/>
      <c r="VDE61" s="974"/>
      <c r="VDF61" s="974"/>
      <c r="VDG61" s="974"/>
      <c r="VDH61" s="974"/>
      <c r="VDI61" s="974"/>
      <c r="VDJ61" s="974"/>
      <c r="VDK61" s="974"/>
      <c r="VDL61" s="974"/>
      <c r="VDM61" s="974"/>
      <c r="VDN61" s="974"/>
      <c r="VDO61" s="974"/>
      <c r="VDP61" s="974"/>
      <c r="VDQ61" s="974"/>
      <c r="VDR61" s="974"/>
      <c r="VDS61" s="974"/>
      <c r="VDT61" s="974"/>
      <c r="VDU61" s="974"/>
      <c r="VDV61" s="974"/>
      <c r="VDW61" s="974"/>
      <c r="VDX61" s="974"/>
      <c r="VDY61" s="974"/>
      <c r="VDZ61" s="974"/>
      <c r="VEA61" s="974"/>
      <c r="VEB61" s="974"/>
      <c r="VEC61" s="974"/>
      <c r="VED61" s="974"/>
      <c r="VEE61" s="974"/>
      <c r="VEF61" s="974"/>
      <c r="VEG61" s="974"/>
      <c r="VEH61" s="974"/>
      <c r="VEI61" s="974"/>
      <c r="VEJ61" s="974"/>
      <c r="VEK61" s="974"/>
      <c r="VEL61" s="974"/>
      <c r="VEM61" s="974"/>
      <c r="VEN61" s="974"/>
      <c r="VEO61" s="974"/>
      <c r="VEP61" s="974"/>
      <c r="VEQ61" s="974"/>
      <c r="VER61" s="974"/>
      <c r="VES61" s="974"/>
      <c r="VET61" s="974"/>
      <c r="VEU61" s="974"/>
      <c r="VEV61" s="974"/>
      <c r="VEW61" s="974"/>
      <c r="VEX61" s="974"/>
      <c r="VEY61" s="974"/>
      <c r="VEZ61" s="974"/>
      <c r="VFA61" s="974"/>
      <c r="VFB61" s="974"/>
      <c r="VFC61" s="974"/>
      <c r="VFD61" s="974"/>
      <c r="VFE61" s="974"/>
      <c r="VFF61" s="974"/>
      <c r="VFG61" s="974"/>
      <c r="VFH61" s="974"/>
      <c r="VFI61" s="974"/>
      <c r="VFJ61" s="974"/>
      <c r="VFK61" s="974"/>
      <c r="VFL61" s="974"/>
      <c r="VFM61" s="974"/>
      <c r="VFN61" s="974"/>
      <c r="VFO61" s="974"/>
      <c r="VFP61" s="974"/>
      <c r="VFQ61" s="974"/>
      <c r="VFR61" s="974"/>
      <c r="VFS61" s="974"/>
      <c r="VFT61" s="974"/>
      <c r="VFU61" s="974"/>
      <c r="VFV61" s="974"/>
      <c r="VFW61" s="974"/>
      <c r="VFX61" s="974"/>
      <c r="VFY61" s="974"/>
      <c r="VFZ61" s="974"/>
      <c r="VGA61" s="974"/>
      <c r="VGB61" s="974"/>
      <c r="VGC61" s="974"/>
      <c r="VGD61" s="974"/>
      <c r="VGE61" s="974"/>
      <c r="VGF61" s="974"/>
      <c r="VGG61" s="974"/>
      <c r="VGH61" s="974"/>
      <c r="VGI61" s="974"/>
      <c r="VGJ61" s="974"/>
      <c r="VGK61" s="974"/>
      <c r="VGL61" s="974"/>
      <c r="VGM61" s="974"/>
      <c r="VGN61" s="974"/>
      <c r="VGO61" s="974"/>
      <c r="VGP61" s="974"/>
      <c r="VGQ61" s="974"/>
      <c r="VGR61" s="974"/>
      <c r="VGS61" s="974"/>
      <c r="VGT61" s="974"/>
      <c r="VGU61" s="974"/>
      <c r="VGV61" s="974"/>
      <c r="VGW61" s="974"/>
      <c r="VGX61" s="974"/>
      <c r="VGY61" s="974"/>
      <c r="VGZ61" s="974"/>
      <c r="VHA61" s="974"/>
      <c r="VHB61" s="974"/>
      <c r="VHC61" s="974"/>
      <c r="VHD61" s="974"/>
      <c r="VHE61" s="974"/>
      <c r="VHF61" s="974"/>
      <c r="VHG61" s="974"/>
      <c r="VHH61" s="974"/>
      <c r="VHI61" s="974"/>
      <c r="VHJ61" s="974"/>
      <c r="VHK61" s="974"/>
      <c r="VHL61" s="974"/>
      <c r="VHM61" s="974"/>
      <c r="VHN61" s="974"/>
      <c r="VHO61" s="974"/>
      <c r="VHP61" s="974"/>
      <c r="VHQ61" s="974"/>
      <c r="VHR61" s="974"/>
      <c r="VHS61" s="974"/>
      <c r="VHT61" s="974"/>
      <c r="VHU61" s="974"/>
      <c r="VHV61" s="974"/>
      <c r="VHW61" s="974"/>
      <c r="VHX61" s="974"/>
      <c r="VHY61" s="974"/>
      <c r="VHZ61" s="974"/>
      <c r="VIA61" s="974"/>
      <c r="VIB61" s="974"/>
      <c r="VIC61" s="974"/>
      <c r="VID61" s="974"/>
      <c r="VIE61" s="974"/>
      <c r="VIF61" s="974"/>
      <c r="VIG61" s="974"/>
      <c r="VIH61" s="974"/>
      <c r="VII61" s="974"/>
      <c r="VIJ61" s="974"/>
      <c r="VIK61" s="974"/>
      <c r="VIL61" s="974"/>
      <c r="VIM61" s="974"/>
      <c r="VIN61" s="974"/>
      <c r="VIO61" s="974"/>
      <c r="VIP61" s="974"/>
      <c r="VIQ61" s="974"/>
      <c r="VIR61" s="974"/>
      <c r="VIS61" s="974"/>
      <c r="VIT61" s="974"/>
      <c r="VIU61" s="974"/>
      <c r="VIV61" s="974"/>
      <c r="VIW61" s="974"/>
      <c r="VIX61" s="974"/>
      <c r="VIY61" s="974"/>
      <c r="VIZ61" s="974"/>
      <c r="VJA61" s="974"/>
      <c r="VJB61" s="974"/>
      <c r="VJC61" s="974"/>
      <c r="VJD61" s="974"/>
      <c r="VJE61" s="974"/>
      <c r="VJF61" s="974"/>
      <c r="VJG61" s="974"/>
      <c r="VJH61" s="974"/>
      <c r="VJI61" s="974"/>
      <c r="VJJ61" s="974"/>
      <c r="VJK61" s="974"/>
      <c r="VJL61" s="974"/>
      <c r="VJM61" s="974"/>
      <c r="VJN61" s="974"/>
      <c r="VJO61" s="974"/>
      <c r="VJP61" s="974"/>
      <c r="VJQ61" s="974"/>
      <c r="VJR61" s="974"/>
      <c r="VJS61" s="974"/>
      <c r="VJT61" s="974"/>
      <c r="VJU61" s="974"/>
      <c r="VJV61" s="974"/>
      <c r="VJW61" s="974"/>
      <c r="VJX61" s="974"/>
      <c r="VJY61" s="974"/>
      <c r="VJZ61" s="974"/>
      <c r="VKA61" s="974"/>
      <c r="VKB61" s="974"/>
      <c r="VKC61" s="974"/>
      <c r="VKD61" s="974"/>
      <c r="VKE61" s="974"/>
      <c r="VKF61" s="974"/>
      <c r="VKG61" s="974"/>
      <c r="VKH61" s="974"/>
      <c r="VKI61" s="974"/>
      <c r="VKJ61" s="974"/>
      <c r="VKK61" s="974"/>
      <c r="VKL61" s="974"/>
      <c r="VKM61" s="974"/>
      <c r="VKN61" s="974"/>
      <c r="VKO61" s="974"/>
      <c r="VKP61" s="974"/>
      <c r="VKQ61" s="974"/>
      <c r="VKR61" s="974"/>
      <c r="VKS61" s="974"/>
      <c r="VKT61" s="974"/>
      <c r="VKU61" s="974"/>
      <c r="VKV61" s="974"/>
      <c r="VKW61" s="974"/>
      <c r="VKX61" s="974"/>
      <c r="VKY61" s="974"/>
      <c r="VKZ61" s="974"/>
      <c r="VLA61" s="974"/>
      <c r="VLB61" s="974"/>
      <c r="VLC61" s="974"/>
      <c r="VLD61" s="974"/>
      <c r="VLE61" s="974"/>
      <c r="VLF61" s="974"/>
      <c r="VLG61" s="974"/>
      <c r="VLH61" s="974"/>
      <c r="VLI61" s="974"/>
      <c r="VLJ61" s="974"/>
      <c r="VLK61" s="974"/>
      <c r="VLL61" s="974"/>
      <c r="VLM61" s="974"/>
      <c r="VLN61" s="974"/>
      <c r="VLO61" s="974"/>
      <c r="VLP61" s="974"/>
      <c r="VLQ61" s="974"/>
      <c r="VLR61" s="974"/>
      <c r="VLS61" s="974"/>
      <c r="VLT61" s="974"/>
      <c r="VLU61" s="974"/>
      <c r="VLV61" s="974"/>
      <c r="VLW61" s="974"/>
      <c r="VLX61" s="974"/>
      <c r="VLY61" s="974"/>
      <c r="VLZ61" s="974"/>
      <c r="VMA61" s="974"/>
      <c r="VMB61" s="974"/>
      <c r="VMC61" s="974"/>
      <c r="VMD61" s="974"/>
      <c r="VME61" s="974"/>
      <c r="VMF61" s="974"/>
      <c r="VMG61" s="974"/>
      <c r="VMH61" s="974"/>
      <c r="VMI61" s="974"/>
      <c r="VMJ61" s="974"/>
      <c r="VMK61" s="974"/>
      <c r="VML61" s="974"/>
      <c r="VMM61" s="974"/>
      <c r="VMN61" s="974"/>
      <c r="VMO61" s="974"/>
      <c r="VMP61" s="974"/>
      <c r="VMQ61" s="974"/>
      <c r="VMR61" s="974"/>
      <c r="VMS61" s="974"/>
      <c r="VMT61" s="974"/>
      <c r="VMU61" s="974"/>
      <c r="VMV61" s="974"/>
      <c r="VMW61" s="974"/>
      <c r="VMX61" s="974"/>
      <c r="VMY61" s="974"/>
      <c r="VMZ61" s="974"/>
      <c r="VNA61" s="974"/>
      <c r="VNB61" s="974"/>
      <c r="VNC61" s="974"/>
      <c r="VND61" s="974"/>
      <c r="VNE61" s="974"/>
      <c r="VNF61" s="974"/>
      <c r="VNG61" s="974"/>
      <c r="VNH61" s="974"/>
      <c r="VNI61" s="974"/>
      <c r="VNJ61" s="974"/>
      <c r="VNK61" s="974"/>
      <c r="VNL61" s="974"/>
      <c r="VNM61" s="974"/>
      <c r="VNN61" s="974"/>
      <c r="VNO61" s="974"/>
      <c r="VNP61" s="974"/>
      <c r="VNQ61" s="974"/>
      <c r="VNR61" s="974"/>
      <c r="VNS61" s="974"/>
      <c r="VNT61" s="974"/>
      <c r="VNU61" s="974"/>
      <c r="VNV61" s="974"/>
      <c r="VNW61" s="974"/>
      <c r="VNX61" s="974"/>
      <c r="VNY61" s="974"/>
      <c r="VNZ61" s="974"/>
      <c r="VOA61" s="974"/>
      <c r="VOB61" s="974"/>
      <c r="VOC61" s="974"/>
      <c r="VOD61" s="974"/>
      <c r="VOE61" s="974"/>
      <c r="VOF61" s="974"/>
      <c r="VOG61" s="974"/>
      <c r="VOH61" s="974"/>
      <c r="VOI61" s="974"/>
      <c r="VOJ61" s="974"/>
      <c r="VOK61" s="974"/>
      <c r="VOL61" s="974"/>
      <c r="VOM61" s="974"/>
      <c r="VON61" s="974"/>
      <c r="VOO61" s="974"/>
      <c r="VOP61" s="974"/>
      <c r="VOQ61" s="974"/>
      <c r="VOR61" s="974"/>
      <c r="VOS61" s="974"/>
      <c r="VOT61" s="974"/>
      <c r="VOU61" s="974"/>
      <c r="VOV61" s="974"/>
      <c r="VOW61" s="974"/>
      <c r="VOX61" s="974"/>
      <c r="VOY61" s="974"/>
      <c r="VOZ61" s="974"/>
      <c r="VPA61" s="974"/>
      <c r="VPB61" s="974"/>
      <c r="VPC61" s="974"/>
      <c r="VPD61" s="974"/>
      <c r="VPE61" s="974"/>
      <c r="VPF61" s="974"/>
      <c r="VPG61" s="974"/>
      <c r="VPH61" s="974"/>
      <c r="VPI61" s="974"/>
      <c r="VPJ61" s="974"/>
      <c r="VPK61" s="974"/>
      <c r="VPL61" s="974"/>
      <c r="VPM61" s="974"/>
      <c r="VPN61" s="974"/>
      <c r="VPO61" s="974"/>
      <c r="VPP61" s="974"/>
      <c r="VPQ61" s="974"/>
      <c r="VPR61" s="974"/>
      <c r="VPS61" s="974"/>
      <c r="VPT61" s="974"/>
      <c r="VPU61" s="974"/>
      <c r="VPV61" s="974"/>
      <c r="VPW61" s="974"/>
      <c r="VPX61" s="974"/>
      <c r="VPY61" s="974"/>
      <c r="VPZ61" s="974"/>
      <c r="VQA61" s="974"/>
      <c r="VQB61" s="974"/>
      <c r="VQC61" s="974"/>
      <c r="VQD61" s="974"/>
      <c r="VQE61" s="974"/>
      <c r="VQF61" s="974"/>
      <c r="VQG61" s="974"/>
      <c r="VQH61" s="974"/>
      <c r="VQI61" s="974"/>
      <c r="VQJ61" s="974"/>
      <c r="VQK61" s="974"/>
      <c r="VQL61" s="974"/>
      <c r="VQM61" s="974"/>
      <c r="VQN61" s="974"/>
      <c r="VQO61" s="974"/>
      <c r="VQP61" s="974"/>
      <c r="VQQ61" s="974"/>
      <c r="VQR61" s="974"/>
      <c r="VQS61" s="974"/>
      <c r="VQT61" s="974"/>
      <c r="VQU61" s="974"/>
      <c r="VQV61" s="974"/>
      <c r="VQW61" s="974"/>
      <c r="VQX61" s="974"/>
      <c r="VQY61" s="974"/>
      <c r="VQZ61" s="974"/>
      <c r="VRA61" s="974"/>
      <c r="VRB61" s="974"/>
      <c r="VRC61" s="974"/>
      <c r="VRD61" s="974"/>
      <c r="VRE61" s="974"/>
      <c r="VRF61" s="974"/>
      <c r="VRG61" s="974"/>
      <c r="VRH61" s="974"/>
      <c r="VRI61" s="974"/>
      <c r="VRJ61" s="974"/>
      <c r="VRK61" s="974"/>
      <c r="VRL61" s="974"/>
      <c r="VRM61" s="974"/>
      <c r="VRN61" s="974"/>
      <c r="VRO61" s="974"/>
      <c r="VRP61" s="974"/>
      <c r="VRQ61" s="974"/>
      <c r="VRR61" s="974"/>
      <c r="VRS61" s="974"/>
      <c r="VRT61" s="974"/>
      <c r="VRU61" s="974"/>
      <c r="VRV61" s="974"/>
      <c r="VRW61" s="974"/>
      <c r="VRX61" s="974"/>
      <c r="VRY61" s="974"/>
      <c r="VRZ61" s="974"/>
      <c r="VSA61" s="974"/>
      <c r="VSB61" s="974"/>
      <c r="VSC61" s="974"/>
      <c r="VSD61" s="974"/>
      <c r="VSE61" s="974"/>
      <c r="VSF61" s="974"/>
      <c r="VSG61" s="974"/>
      <c r="VSH61" s="974"/>
      <c r="VSI61" s="974"/>
      <c r="VSJ61" s="974"/>
      <c r="VSK61" s="974"/>
      <c r="VSL61" s="974"/>
      <c r="VSM61" s="974"/>
      <c r="VSN61" s="974"/>
      <c r="VSO61" s="974"/>
      <c r="VSP61" s="974"/>
      <c r="VSQ61" s="974"/>
      <c r="VSR61" s="974"/>
      <c r="VSS61" s="974"/>
      <c r="VST61" s="974"/>
      <c r="VSU61" s="974"/>
      <c r="VSV61" s="974"/>
      <c r="VSW61" s="974"/>
      <c r="VSX61" s="974"/>
      <c r="VSY61" s="974"/>
      <c r="VSZ61" s="974"/>
      <c r="VTA61" s="974"/>
      <c r="VTB61" s="974"/>
      <c r="VTC61" s="974"/>
      <c r="VTD61" s="974"/>
      <c r="VTE61" s="974"/>
      <c r="VTF61" s="974"/>
      <c r="VTG61" s="974"/>
      <c r="VTH61" s="974"/>
      <c r="VTI61" s="974"/>
      <c r="VTJ61" s="974"/>
      <c r="VTK61" s="974"/>
      <c r="VTL61" s="974"/>
      <c r="VTM61" s="974"/>
      <c r="VTN61" s="974"/>
      <c r="VTO61" s="974"/>
      <c r="VTP61" s="974"/>
      <c r="VTQ61" s="974"/>
      <c r="VTR61" s="974"/>
      <c r="VTS61" s="974"/>
      <c r="VTT61" s="974"/>
      <c r="VTU61" s="974"/>
      <c r="VTV61" s="974"/>
      <c r="VTW61" s="974"/>
      <c r="VTX61" s="974"/>
      <c r="VTY61" s="974"/>
      <c r="VTZ61" s="974"/>
      <c r="VUA61" s="974"/>
      <c r="VUB61" s="974"/>
      <c r="VUC61" s="974"/>
      <c r="VUD61" s="974"/>
      <c r="VUE61" s="974"/>
      <c r="VUF61" s="974"/>
      <c r="VUG61" s="974"/>
      <c r="VUH61" s="974"/>
      <c r="VUI61" s="974"/>
      <c r="VUJ61" s="974"/>
      <c r="VUK61" s="974"/>
      <c r="VUL61" s="974"/>
      <c r="VUM61" s="974"/>
      <c r="VUN61" s="974"/>
      <c r="VUO61" s="974"/>
      <c r="VUP61" s="974"/>
      <c r="VUQ61" s="974"/>
      <c r="VUR61" s="974"/>
      <c r="VUS61" s="974"/>
      <c r="VUT61" s="974"/>
      <c r="VUU61" s="974"/>
      <c r="VUV61" s="974"/>
      <c r="VUW61" s="974"/>
      <c r="VUX61" s="974"/>
      <c r="VUY61" s="974"/>
      <c r="VUZ61" s="974"/>
      <c r="VVA61" s="974"/>
      <c r="VVB61" s="974"/>
      <c r="VVC61" s="974"/>
      <c r="VVD61" s="974"/>
      <c r="VVE61" s="974"/>
      <c r="VVF61" s="974"/>
      <c r="VVG61" s="974"/>
      <c r="VVH61" s="974"/>
      <c r="VVI61" s="974"/>
      <c r="VVJ61" s="974"/>
      <c r="VVK61" s="974"/>
      <c r="VVL61" s="974"/>
      <c r="VVM61" s="974"/>
      <c r="VVN61" s="974"/>
      <c r="VVO61" s="974"/>
      <c r="VVP61" s="974"/>
      <c r="VVQ61" s="974"/>
      <c r="VVR61" s="974"/>
      <c r="VVS61" s="974"/>
      <c r="VVT61" s="974"/>
      <c r="VVU61" s="974"/>
      <c r="VVV61" s="974"/>
      <c r="VVW61" s="974"/>
      <c r="VVX61" s="974"/>
      <c r="VVY61" s="974"/>
      <c r="VVZ61" s="974"/>
      <c r="VWA61" s="974"/>
      <c r="VWB61" s="974"/>
      <c r="VWC61" s="974"/>
      <c r="VWD61" s="974"/>
      <c r="VWE61" s="974"/>
      <c r="VWF61" s="974"/>
      <c r="VWG61" s="974"/>
      <c r="VWH61" s="974"/>
      <c r="VWI61" s="974"/>
      <c r="VWJ61" s="974"/>
      <c r="VWK61" s="974"/>
      <c r="VWL61" s="974"/>
      <c r="VWM61" s="974"/>
      <c r="VWN61" s="974"/>
      <c r="VWO61" s="974"/>
      <c r="VWP61" s="974"/>
      <c r="VWQ61" s="974"/>
      <c r="VWR61" s="974"/>
      <c r="VWS61" s="974"/>
      <c r="VWT61" s="974"/>
      <c r="VWU61" s="974"/>
      <c r="VWV61" s="974"/>
      <c r="VWW61" s="974"/>
      <c r="VWX61" s="974"/>
      <c r="VWY61" s="974"/>
      <c r="VWZ61" s="974"/>
      <c r="VXA61" s="974"/>
      <c r="VXB61" s="974"/>
      <c r="VXC61" s="974"/>
      <c r="VXD61" s="974"/>
      <c r="VXE61" s="974"/>
      <c r="VXF61" s="974"/>
      <c r="VXG61" s="974"/>
      <c r="VXH61" s="974"/>
      <c r="VXI61" s="974"/>
      <c r="VXJ61" s="974"/>
      <c r="VXK61" s="974"/>
      <c r="VXL61" s="974"/>
      <c r="VXM61" s="974"/>
      <c r="VXN61" s="974"/>
      <c r="VXO61" s="974"/>
      <c r="VXP61" s="974"/>
      <c r="VXQ61" s="974"/>
      <c r="VXR61" s="974"/>
      <c r="VXS61" s="974"/>
      <c r="VXT61" s="974"/>
      <c r="VXU61" s="974"/>
      <c r="VXV61" s="974"/>
      <c r="VXW61" s="974"/>
      <c r="VXX61" s="974"/>
      <c r="VXY61" s="974"/>
      <c r="VXZ61" s="974"/>
      <c r="VYA61" s="974"/>
      <c r="VYB61" s="974"/>
      <c r="VYC61" s="974"/>
      <c r="VYD61" s="974"/>
      <c r="VYE61" s="974"/>
      <c r="VYF61" s="974"/>
      <c r="VYG61" s="974"/>
      <c r="VYH61" s="974"/>
      <c r="VYI61" s="974"/>
      <c r="VYJ61" s="974"/>
      <c r="VYK61" s="974"/>
      <c r="VYL61" s="974"/>
      <c r="VYM61" s="974"/>
      <c r="VYN61" s="974"/>
      <c r="VYO61" s="974"/>
      <c r="VYP61" s="974"/>
      <c r="VYQ61" s="974"/>
      <c r="VYR61" s="974"/>
      <c r="VYS61" s="974"/>
      <c r="VYT61" s="974"/>
      <c r="VYU61" s="974"/>
      <c r="VYV61" s="974"/>
      <c r="VYW61" s="974"/>
      <c r="VYX61" s="974"/>
      <c r="VYY61" s="974"/>
      <c r="VYZ61" s="974"/>
      <c r="VZA61" s="974"/>
      <c r="VZB61" s="974"/>
      <c r="VZC61" s="974"/>
      <c r="VZD61" s="974"/>
      <c r="VZE61" s="974"/>
      <c r="VZF61" s="974"/>
      <c r="VZG61" s="974"/>
      <c r="VZH61" s="974"/>
      <c r="VZI61" s="974"/>
      <c r="VZJ61" s="974"/>
      <c r="VZK61" s="974"/>
      <c r="VZL61" s="974"/>
      <c r="VZM61" s="974"/>
      <c r="VZN61" s="974"/>
      <c r="VZO61" s="974"/>
      <c r="VZP61" s="974"/>
      <c r="VZQ61" s="974"/>
      <c r="VZR61" s="974"/>
      <c r="VZS61" s="974"/>
      <c r="VZT61" s="974"/>
      <c r="VZU61" s="974"/>
      <c r="VZV61" s="974"/>
      <c r="VZW61" s="974"/>
      <c r="VZX61" s="974"/>
      <c r="VZY61" s="974"/>
      <c r="VZZ61" s="974"/>
      <c r="WAA61" s="974"/>
      <c r="WAB61" s="974"/>
      <c r="WAC61" s="974"/>
      <c r="WAD61" s="974"/>
      <c r="WAE61" s="974"/>
      <c r="WAF61" s="974"/>
      <c r="WAG61" s="974"/>
      <c r="WAH61" s="974"/>
      <c r="WAI61" s="974"/>
      <c r="WAJ61" s="974"/>
      <c r="WAK61" s="974"/>
      <c r="WAL61" s="974"/>
      <c r="WAM61" s="974"/>
      <c r="WAN61" s="974"/>
      <c r="WAO61" s="974"/>
      <c r="WAP61" s="974"/>
      <c r="WAQ61" s="974"/>
      <c r="WAR61" s="974"/>
      <c r="WAS61" s="974"/>
      <c r="WAT61" s="974"/>
      <c r="WAU61" s="974"/>
      <c r="WAV61" s="974"/>
      <c r="WAW61" s="974"/>
      <c r="WAX61" s="974"/>
      <c r="WAY61" s="974"/>
      <c r="WAZ61" s="974"/>
      <c r="WBA61" s="974"/>
      <c r="WBB61" s="974"/>
      <c r="WBC61" s="974"/>
      <c r="WBD61" s="974"/>
      <c r="WBE61" s="974"/>
      <c r="WBF61" s="974"/>
      <c r="WBG61" s="974"/>
      <c r="WBH61" s="974"/>
      <c r="WBI61" s="974"/>
      <c r="WBJ61" s="974"/>
      <c r="WBK61" s="974"/>
      <c r="WBL61" s="974"/>
      <c r="WBM61" s="974"/>
      <c r="WBN61" s="974"/>
      <c r="WBO61" s="974"/>
      <c r="WBP61" s="974"/>
      <c r="WBQ61" s="974"/>
      <c r="WBR61" s="974"/>
      <c r="WBS61" s="974"/>
      <c r="WBT61" s="974"/>
      <c r="WBU61" s="974"/>
      <c r="WBV61" s="974"/>
      <c r="WBW61" s="974"/>
      <c r="WBX61" s="974"/>
      <c r="WBY61" s="974"/>
      <c r="WBZ61" s="974"/>
      <c r="WCA61" s="974"/>
      <c r="WCB61" s="974"/>
      <c r="WCC61" s="974"/>
      <c r="WCD61" s="974"/>
      <c r="WCE61" s="974"/>
      <c r="WCF61" s="974"/>
      <c r="WCG61" s="974"/>
      <c r="WCH61" s="974"/>
      <c r="WCI61" s="974"/>
      <c r="WCJ61" s="974"/>
      <c r="WCK61" s="974"/>
      <c r="WCL61" s="974"/>
      <c r="WCM61" s="974"/>
      <c r="WCN61" s="974"/>
      <c r="WCO61" s="974"/>
      <c r="WCP61" s="974"/>
      <c r="WCQ61" s="974"/>
      <c r="WCR61" s="974"/>
      <c r="WCS61" s="974"/>
      <c r="WCT61" s="974"/>
      <c r="WCU61" s="974"/>
      <c r="WCV61" s="974"/>
      <c r="WCW61" s="974"/>
      <c r="WCX61" s="974"/>
      <c r="WCY61" s="974"/>
      <c r="WCZ61" s="974"/>
      <c r="WDA61" s="974"/>
      <c r="WDB61" s="974"/>
      <c r="WDC61" s="974"/>
      <c r="WDD61" s="974"/>
      <c r="WDE61" s="974"/>
      <c r="WDF61" s="974"/>
      <c r="WDG61" s="974"/>
      <c r="WDH61" s="974"/>
      <c r="WDI61" s="974"/>
      <c r="WDJ61" s="974"/>
      <c r="WDK61" s="974"/>
      <c r="WDL61" s="974"/>
      <c r="WDM61" s="974"/>
      <c r="WDN61" s="974"/>
      <c r="WDO61" s="974"/>
      <c r="WDP61" s="974"/>
      <c r="WDQ61" s="974"/>
      <c r="WDR61" s="974"/>
      <c r="WDS61" s="974"/>
      <c r="WDT61" s="974"/>
      <c r="WDU61" s="974"/>
      <c r="WDV61" s="974"/>
      <c r="WDW61" s="974"/>
      <c r="WDX61" s="974"/>
      <c r="WDY61" s="974"/>
      <c r="WDZ61" s="974"/>
      <c r="WEA61" s="974"/>
      <c r="WEB61" s="974"/>
      <c r="WEC61" s="974"/>
      <c r="WED61" s="974"/>
      <c r="WEE61" s="974"/>
      <c r="WEF61" s="974"/>
      <c r="WEG61" s="974"/>
      <c r="WEH61" s="974"/>
      <c r="WEI61" s="974"/>
      <c r="WEJ61" s="974"/>
      <c r="WEK61" s="974"/>
      <c r="WEL61" s="974"/>
      <c r="WEM61" s="974"/>
      <c r="WEN61" s="974"/>
      <c r="WEO61" s="974"/>
      <c r="WEP61" s="974"/>
      <c r="WEQ61" s="974"/>
      <c r="WER61" s="974"/>
      <c r="WES61" s="974"/>
      <c r="WET61" s="974"/>
      <c r="WEU61" s="974"/>
      <c r="WEV61" s="974"/>
      <c r="WEW61" s="974"/>
      <c r="WEX61" s="974"/>
      <c r="WEY61" s="974"/>
      <c r="WEZ61" s="974"/>
      <c r="WFA61" s="974"/>
      <c r="WFB61" s="974"/>
      <c r="WFC61" s="974"/>
      <c r="WFD61" s="974"/>
      <c r="WFE61" s="974"/>
      <c r="WFF61" s="974"/>
      <c r="WFG61" s="974"/>
      <c r="WFH61" s="974"/>
      <c r="WFI61" s="974"/>
      <c r="WFJ61" s="974"/>
      <c r="WFK61" s="974"/>
      <c r="WFL61" s="974"/>
      <c r="WFM61" s="974"/>
      <c r="WFN61" s="974"/>
      <c r="WFO61" s="974"/>
      <c r="WFP61" s="974"/>
      <c r="WFQ61" s="974"/>
      <c r="WFR61" s="974"/>
      <c r="WFS61" s="974"/>
      <c r="WFT61" s="974"/>
      <c r="WFU61" s="974"/>
      <c r="WFV61" s="974"/>
      <c r="WFW61" s="974"/>
      <c r="WFX61" s="974"/>
      <c r="WFY61" s="974"/>
      <c r="WFZ61" s="974"/>
      <c r="WGA61" s="974"/>
      <c r="WGB61" s="974"/>
      <c r="WGC61" s="974"/>
      <c r="WGD61" s="974"/>
      <c r="WGE61" s="974"/>
      <c r="WGF61" s="974"/>
      <c r="WGG61" s="974"/>
      <c r="WGH61" s="974"/>
      <c r="WGI61" s="974"/>
      <c r="WGJ61" s="974"/>
      <c r="WGK61" s="974"/>
      <c r="WGL61" s="974"/>
      <c r="WGM61" s="974"/>
      <c r="WGN61" s="974"/>
      <c r="WGO61" s="974"/>
      <c r="WGP61" s="974"/>
      <c r="WGQ61" s="974"/>
      <c r="WGR61" s="974"/>
      <c r="WGS61" s="974"/>
      <c r="WGT61" s="974"/>
      <c r="WGU61" s="974"/>
      <c r="WGV61" s="974"/>
      <c r="WGW61" s="974"/>
      <c r="WGX61" s="974"/>
      <c r="WGY61" s="974"/>
      <c r="WGZ61" s="974"/>
      <c r="WHA61" s="974"/>
      <c r="WHB61" s="974"/>
      <c r="WHC61" s="974"/>
      <c r="WHD61" s="974"/>
      <c r="WHE61" s="974"/>
      <c r="WHF61" s="974"/>
      <c r="WHG61" s="974"/>
      <c r="WHH61" s="974"/>
      <c r="WHI61" s="974"/>
      <c r="WHJ61" s="974"/>
      <c r="WHK61" s="974"/>
      <c r="WHL61" s="974"/>
      <c r="WHM61" s="974"/>
      <c r="WHN61" s="974"/>
      <c r="WHO61" s="974"/>
      <c r="WHP61" s="974"/>
      <c r="WHQ61" s="974"/>
      <c r="WHR61" s="974"/>
      <c r="WHS61" s="974"/>
      <c r="WHT61" s="974"/>
      <c r="WHU61" s="974"/>
      <c r="WHV61" s="974"/>
      <c r="WHW61" s="974"/>
      <c r="WHX61" s="974"/>
      <c r="WHY61" s="974"/>
      <c r="WHZ61" s="974"/>
      <c r="WIA61" s="974"/>
      <c r="WIB61" s="974"/>
      <c r="WIC61" s="974"/>
      <c r="WID61" s="974"/>
      <c r="WIE61" s="974"/>
      <c r="WIF61" s="974"/>
      <c r="WIG61" s="974"/>
      <c r="WIH61" s="974"/>
      <c r="WII61" s="974"/>
      <c r="WIJ61" s="974"/>
      <c r="WIK61" s="974"/>
      <c r="WIL61" s="974"/>
      <c r="WIM61" s="974"/>
      <c r="WIN61" s="974"/>
      <c r="WIO61" s="974"/>
      <c r="WIP61" s="974"/>
      <c r="WIQ61" s="974"/>
      <c r="WIR61" s="974"/>
      <c r="WIS61" s="974"/>
      <c r="WIT61" s="974"/>
      <c r="WIU61" s="974"/>
      <c r="WIV61" s="974"/>
      <c r="WIW61" s="974"/>
      <c r="WIX61" s="974"/>
      <c r="WIY61" s="974"/>
      <c r="WIZ61" s="974"/>
      <c r="WJA61" s="974"/>
      <c r="WJB61" s="974"/>
      <c r="WJC61" s="974"/>
      <c r="WJD61" s="974"/>
      <c r="WJE61" s="974"/>
      <c r="WJF61" s="974"/>
      <c r="WJG61" s="974"/>
      <c r="WJH61" s="974"/>
      <c r="WJI61" s="974"/>
      <c r="WJJ61" s="974"/>
      <c r="WJK61" s="974"/>
      <c r="WJL61" s="974"/>
      <c r="WJM61" s="974"/>
      <c r="WJN61" s="974"/>
      <c r="WJO61" s="974"/>
      <c r="WJP61" s="974"/>
      <c r="WJQ61" s="974"/>
      <c r="WJR61" s="974"/>
      <c r="WJS61" s="974"/>
      <c r="WJT61" s="974"/>
      <c r="WJU61" s="974"/>
      <c r="WJV61" s="974"/>
      <c r="WJW61" s="974"/>
      <c r="WJX61" s="974"/>
      <c r="WJY61" s="974"/>
      <c r="WJZ61" s="974"/>
      <c r="WKA61" s="974"/>
      <c r="WKB61" s="974"/>
      <c r="WKC61" s="974"/>
      <c r="WKD61" s="974"/>
      <c r="WKE61" s="974"/>
      <c r="WKF61" s="974"/>
      <c r="WKG61" s="974"/>
      <c r="WKH61" s="974"/>
      <c r="WKI61" s="974"/>
      <c r="WKJ61" s="974"/>
      <c r="WKK61" s="974"/>
      <c r="WKL61" s="974"/>
      <c r="WKM61" s="974"/>
      <c r="WKN61" s="974"/>
      <c r="WKO61" s="974"/>
      <c r="WKP61" s="974"/>
      <c r="WKQ61" s="974"/>
      <c r="WKR61" s="974"/>
      <c r="WKS61" s="974"/>
      <c r="WKT61" s="974"/>
      <c r="WKU61" s="974"/>
      <c r="WKV61" s="974"/>
      <c r="WKW61" s="974"/>
      <c r="WKX61" s="974"/>
      <c r="WKY61" s="974"/>
      <c r="WKZ61" s="974"/>
      <c r="WLA61" s="974"/>
      <c r="WLB61" s="974"/>
      <c r="WLC61" s="974"/>
      <c r="WLD61" s="974"/>
      <c r="WLE61" s="974"/>
      <c r="WLF61" s="974"/>
      <c r="WLG61" s="974"/>
      <c r="WLH61" s="974"/>
      <c r="WLI61" s="974"/>
      <c r="WLJ61" s="974"/>
      <c r="WLK61" s="974"/>
      <c r="WLL61" s="974"/>
      <c r="WLM61" s="974"/>
      <c r="WLN61" s="974"/>
      <c r="WLO61" s="974"/>
      <c r="WLP61" s="974"/>
      <c r="WLQ61" s="974"/>
      <c r="WLR61" s="974"/>
      <c r="WLS61" s="974"/>
      <c r="WLT61" s="974"/>
      <c r="WLU61" s="974"/>
      <c r="WLV61" s="974"/>
      <c r="WLW61" s="974"/>
      <c r="WLX61" s="974"/>
      <c r="WLY61" s="974"/>
      <c r="WLZ61" s="974"/>
      <c r="WMA61" s="974"/>
      <c r="WMB61" s="974"/>
      <c r="WMC61" s="974"/>
      <c r="WMD61" s="974"/>
      <c r="WME61" s="974"/>
      <c r="WMF61" s="974"/>
      <c r="WMG61" s="974"/>
      <c r="WMH61" s="974"/>
      <c r="WMI61" s="974"/>
      <c r="WMJ61" s="974"/>
      <c r="WMK61" s="974"/>
      <c r="WML61" s="974"/>
      <c r="WMM61" s="974"/>
      <c r="WMN61" s="974"/>
      <c r="WMO61" s="974"/>
      <c r="WMP61" s="974"/>
      <c r="WMQ61" s="974"/>
      <c r="WMR61" s="974"/>
      <c r="WMS61" s="974"/>
      <c r="WMT61" s="974"/>
      <c r="WMU61" s="974"/>
      <c r="WMV61" s="974"/>
      <c r="WMW61" s="974"/>
      <c r="WMX61" s="974"/>
      <c r="WMY61" s="974"/>
      <c r="WMZ61" s="974"/>
      <c r="WNA61" s="974"/>
      <c r="WNB61" s="974"/>
      <c r="WNC61" s="974"/>
      <c r="WND61" s="974"/>
      <c r="WNE61" s="974"/>
      <c r="WNF61" s="974"/>
      <c r="WNG61" s="974"/>
      <c r="WNH61" s="974"/>
      <c r="WNI61" s="974"/>
      <c r="WNJ61" s="974"/>
      <c r="WNK61" s="974"/>
      <c r="WNL61" s="974"/>
      <c r="WNM61" s="974"/>
      <c r="WNN61" s="974"/>
      <c r="WNO61" s="974"/>
      <c r="WNP61" s="974"/>
      <c r="WNQ61" s="974"/>
      <c r="WNR61" s="974"/>
      <c r="WNS61" s="974"/>
      <c r="WNT61" s="974"/>
      <c r="WNU61" s="974"/>
      <c r="WNV61" s="974"/>
      <c r="WNW61" s="974"/>
      <c r="WNX61" s="974"/>
      <c r="WNY61" s="974"/>
      <c r="WNZ61" s="974"/>
      <c r="WOA61" s="974"/>
      <c r="WOB61" s="974"/>
      <c r="WOC61" s="974"/>
      <c r="WOD61" s="974"/>
      <c r="WOE61" s="974"/>
      <c r="WOF61" s="974"/>
      <c r="WOG61" s="974"/>
      <c r="WOH61" s="974"/>
      <c r="WOI61" s="974"/>
      <c r="WOJ61" s="974"/>
      <c r="WOK61" s="974"/>
      <c r="WOL61" s="974"/>
      <c r="WOM61" s="974"/>
      <c r="WON61" s="974"/>
      <c r="WOO61" s="974"/>
      <c r="WOP61" s="974"/>
      <c r="WOQ61" s="974"/>
      <c r="WOR61" s="974"/>
      <c r="WOS61" s="974"/>
      <c r="WOT61" s="974"/>
      <c r="WOU61" s="974"/>
      <c r="WOV61" s="974"/>
      <c r="WOW61" s="974"/>
      <c r="WOX61" s="974"/>
      <c r="WOY61" s="974"/>
      <c r="WOZ61" s="974"/>
      <c r="WPA61" s="974"/>
      <c r="WPB61" s="974"/>
      <c r="WPC61" s="974"/>
      <c r="WPD61" s="974"/>
      <c r="WPE61" s="974"/>
      <c r="WPF61" s="974"/>
      <c r="WPG61" s="974"/>
      <c r="WPH61" s="974"/>
      <c r="WPI61" s="974"/>
      <c r="WPJ61" s="974"/>
      <c r="WPK61" s="974"/>
      <c r="WPL61" s="974"/>
      <c r="WPM61" s="974"/>
      <c r="WPN61" s="974"/>
      <c r="WPO61" s="974"/>
      <c r="WPP61" s="974"/>
      <c r="WPQ61" s="974"/>
      <c r="WPR61" s="974"/>
      <c r="WPS61" s="974"/>
      <c r="WPT61" s="974"/>
      <c r="WPU61" s="974"/>
      <c r="WPV61" s="974"/>
      <c r="WPW61" s="974"/>
      <c r="WPX61" s="974"/>
      <c r="WPY61" s="974"/>
      <c r="WPZ61" s="974"/>
      <c r="WQA61" s="974"/>
      <c r="WQB61" s="974"/>
      <c r="WQC61" s="974"/>
      <c r="WQD61" s="974"/>
      <c r="WQE61" s="974"/>
      <c r="WQF61" s="974"/>
      <c r="WQG61" s="974"/>
      <c r="WQH61" s="974"/>
      <c r="WQI61" s="974"/>
      <c r="WQJ61" s="974"/>
      <c r="WQK61" s="974"/>
      <c r="WQL61" s="974"/>
      <c r="WQM61" s="974"/>
      <c r="WQN61" s="974"/>
      <c r="WQO61" s="974"/>
      <c r="WQP61" s="974"/>
      <c r="WQQ61" s="974"/>
      <c r="WQR61" s="974"/>
      <c r="WQS61" s="974"/>
      <c r="WQT61" s="974"/>
      <c r="WQU61" s="974"/>
      <c r="WQV61" s="974"/>
      <c r="WQW61" s="974"/>
      <c r="WQX61" s="974"/>
      <c r="WQY61" s="974"/>
      <c r="WQZ61" s="974"/>
      <c r="WRA61" s="974"/>
      <c r="WRB61" s="974"/>
      <c r="WRC61" s="974"/>
      <c r="WRD61" s="974"/>
      <c r="WRE61" s="974"/>
      <c r="WRF61" s="974"/>
      <c r="WRG61" s="974"/>
      <c r="WRH61" s="974"/>
      <c r="WRI61" s="974"/>
      <c r="WRJ61" s="974"/>
      <c r="WRK61" s="974"/>
      <c r="WRL61" s="974"/>
      <c r="WRM61" s="974"/>
      <c r="WRN61" s="974"/>
      <c r="WRO61" s="974"/>
      <c r="WRP61" s="974"/>
      <c r="WRQ61" s="974"/>
      <c r="WRR61" s="974"/>
      <c r="WRS61" s="974"/>
      <c r="WRT61" s="974"/>
      <c r="WRU61" s="974"/>
      <c r="WRV61" s="974"/>
      <c r="WRW61" s="974"/>
      <c r="WRX61" s="974"/>
      <c r="WRY61" s="974"/>
      <c r="WRZ61" s="974"/>
      <c r="WSA61" s="974"/>
      <c r="WSB61" s="974"/>
      <c r="WSC61" s="974"/>
      <c r="WSD61" s="974"/>
      <c r="WSE61" s="974"/>
      <c r="WSF61" s="974"/>
      <c r="WSG61" s="974"/>
      <c r="WSH61" s="974"/>
      <c r="WSI61" s="974"/>
      <c r="WSJ61" s="974"/>
      <c r="WSK61" s="974"/>
      <c r="WSL61" s="974"/>
      <c r="WSM61" s="974"/>
      <c r="WSN61" s="974"/>
      <c r="WSO61" s="974"/>
      <c r="WSP61" s="974"/>
      <c r="WSQ61" s="974"/>
      <c r="WSR61" s="974"/>
      <c r="WSS61" s="974"/>
      <c r="WST61" s="974"/>
      <c r="WSU61" s="974"/>
      <c r="WSV61" s="974"/>
      <c r="WSW61" s="974"/>
      <c r="WSX61" s="974"/>
      <c r="WSY61" s="974"/>
      <c r="WSZ61" s="974"/>
      <c r="WTA61" s="974"/>
      <c r="WTB61" s="974"/>
      <c r="WTC61" s="974"/>
      <c r="WTD61" s="974"/>
      <c r="WTE61" s="974"/>
      <c r="WTF61" s="974"/>
      <c r="WTG61" s="974"/>
      <c r="WTH61" s="974"/>
      <c r="WTI61" s="974"/>
      <c r="WTJ61" s="974"/>
      <c r="WTK61" s="974"/>
      <c r="WTL61" s="974"/>
      <c r="WTM61" s="974"/>
      <c r="WTN61" s="974"/>
      <c r="WTO61" s="974"/>
      <c r="WTP61" s="974"/>
      <c r="WTQ61" s="974"/>
      <c r="WTR61" s="974"/>
      <c r="WTS61" s="974"/>
      <c r="WTT61" s="974"/>
      <c r="WTU61" s="974"/>
      <c r="WTV61" s="974"/>
      <c r="WTW61" s="974"/>
      <c r="WTX61" s="974"/>
      <c r="WTY61" s="974"/>
      <c r="WTZ61" s="974"/>
      <c r="WUA61" s="974"/>
      <c r="WUB61" s="974"/>
      <c r="WUC61" s="974"/>
      <c r="WUD61" s="974"/>
      <c r="WUE61" s="974"/>
      <c r="WUF61" s="974"/>
      <c r="WUG61" s="974"/>
      <c r="WUH61" s="974"/>
      <c r="WUI61" s="974"/>
      <c r="WUJ61" s="974"/>
      <c r="WUK61" s="974"/>
      <c r="WUL61" s="974"/>
      <c r="WUM61" s="974"/>
      <c r="WUN61" s="974"/>
      <c r="WUO61" s="974"/>
      <c r="WUP61" s="974"/>
      <c r="WUQ61" s="974"/>
      <c r="WUR61" s="974"/>
      <c r="WUS61" s="974"/>
      <c r="WUT61" s="974"/>
      <c r="WUU61" s="974"/>
      <c r="WUV61" s="974"/>
      <c r="WUW61" s="974"/>
      <c r="WUX61" s="974"/>
      <c r="WUY61" s="974"/>
      <c r="WUZ61" s="974"/>
      <c r="WVA61" s="974"/>
      <c r="WVB61" s="974"/>
      <c r="WVC61" s="974"/>
      <c r="WVD61" s="974"/>
      <c r="WVE61" s="974"/>
      <c r="WVF61" s="974"/>
      <c r="WVG61" s="974"/>
      <c r="WVH61" s="974"/>
      <c r="WVI61" s="974"/>
      <c r="WVJ61" s="974"/>
      <c r="WVK61" s="974"/>
      <c r="WVL61" s="974"/>
      <c r="WVM61" s="974"/>
      <c r="WVN61" s="974"/>
      <c r="WVO61" s="974"/>
      <c r="WVP61" s="974"/>
      <c r="WVQ61" s="974"/>
      <c r="WVR61" s="974"/>
      <c r="WVS61" s="974"/>
      <c r="WVT61" s="974"/>
      <c r="WVU61" s="974"/>
      <c r="WVV61" s="974"/>
      <c r="WVW61" s="974"/>
      <c r="WVX61" s="974"/>
      <c r="WVY61" s="974"/>
      <c r="WVZ61" s="974"/>
      <c r="WWA61" s="974"/>
      <c r="WWB61" s="974"/>
      <c r="WWC61" s="974"/>
      <c r="WWD61" s="974"/>
      <c r="WWE61" s="974"/>
      <c r="WWF61" s="974"/>
      <c r="WWG61" s="974"/>
      <c r="WWH61" s="974"/>
      <c r="WWI61" s="974"/>
      <c r="WWJ61" s="974"/>
      <c r="WWK61" s="974"/>
      <c r="WWL61" s="974"/>
      <c r="WWM61" s="974"/>
      <c r="WWN61" s="974"/>
      <c r="WWO61" s="974"/>
      <c r="WWP61" s="974"/>
      <c r="WWQ61" s="974"/>
      <c r="WWR61" s="974"/>
      <c r="WWS61" s="974"/>
      <c r="WWT61" s="974"/>
      <c r="WWU61" s="974"/>
      <c r="WWV61" s="974"/>
      <c r="WWW61" s="974"/>
      <c r="WWX61" s="974"/>
      <c r="WWY61" s="974"/>
      <c r="WWZ61" s="974"/>
      <c r="WXA61" s="974"/>
      <c r="WXB61" s="974"/>
      <c r="WXC61" s="974"/>
      <c r="WXD61" s="974"/>
      <c r="WXE61" s="974"/>
      <c r="WXF61" s="974"/>
      <c r="WXG61" s="974"/>
      <c r="WXH61" s="974"/>
      <c r="WXI61" s="974"/>
      <c r="WXJ61" s="974"/>
      <c r="WXK61" s="974"/>
      <c r="WXL61" s="974"/>
      <c r="WXM61" s="974"/>
      <c r="WXN61" s="974"/>
      <c r="WXO61" s="974"/>
      <c r="WXP61" s="974"/>
      <c r="WXQ61" s="974"/>
      <c r="WXR61" s="974"/>
      <c r="WXS61" s="974"/>
      <c r="WXT61" s="974"/>
      <c r="WXU61" s="974"/>
      <c r="WXV61" s="974"/>
      <c r="WXW61" s="974"/>
      <c r="WXX61" s="974"/>
      <c r="WXY61" s="974"/>
      <c r="WXZ61" s="974"/>
      <c r="WYA61" s="974"/>
      <c r="WYB61" s="974"/>
      <c r="WYC61" s="974"/>
      <c r="WYD61" s="974"/>
      <c r="WYE61" s="974"/>
      <c r="WYF61" s="974"/>
      <c r="WYG61" s="974"/>
      <c r="WYH61" s="974"/>
      <c r="WYI61" s="974"/>
      <c r="WYJ61" s="974"/>
      <c r="WYK61" s="974"/>
      <c r="WYL61" s="974"/>
      <c r="WYM61" s="974"/>
      <c r="WYN61" s="974"/>
      <c r="WYO61" s="974"/>
      <c r="WYP61" s="974"/>
      <c r="WYQ61" s="974"/>
      <c r="WYR61" s="974"/>
      <c r="WYS61" s="974"/>
      <c r="WYT61" s="974"/>
      <c r="WYU61" s="974"/>
      <c r="WYV61" s="974"/>
      <c r="WYW61" s="974"/>
      <c r="WYX61" s="974"/>
      <c r="WYY61" s="974"/>
      <c r="WYZ61" s="974"/>
      <c r="WZA61" s="974"/>
      <c r="WZB61" s="974"/>
      <c r="WZC61" s="974"/>
      <c r="WZD61" s="974"/>
      <c r="WZE61" s="974"/>
      <c r="WZF61" s="974"/>
      <c r="WZG61" s="974"/>
      <c r="WZH61" s="974"/>
      <c r="WZI61" s="974"/>
      <c r="WZJ61" s="974"/>
      <c r="WZK61" s="974"/>
      <c r="WZL61" s="974"/>
      <c r="WZM61" s="974"/>
      <c r="WZN61" s="974"/>
      <c r="WZO61" s="974"/>
      <c r="WZP61" s="974"/>
      <c r="WZQ61" s="974"/>
      <c r="WZR61" s="974"/>
      <c r="WZS61" s="974"/>
      <c r="WZT61" s="974"/>
      <c r="WZU61" s="974"/>
      <c r="WZV61" s="974"/>
      <c r="WZW61" s="974"/>
      <c r="WZX61" s="974"/>
      <c r="WZY61" s="974"/>
      <c r="WZZ61" s="974"/>
      <c r="XAA61" s="974"/>
      <c r="XAB61" s="974"/>
      <c r="XAC61" s="974"/>
      <c r="XAD61" s="974"/>
      <c r="XAE61" s="974"/>
      <c r="XAF61" s="974"/>
      <c r="XAG61" s="974"/>
      <c r="XAH61" s="974"/>
      <c r="XAI61" s="974"/>
      <c r="XAJ61" s="974"/>
      <c r="XAK61" s="974"/>
      <c r="XAL61" s="974"/>
      <c r="XAM61" s="974"/>
      <c r="XAN61" s="974"/>
      <c r="XAO61" s="974"/>
      <c r="XAP61" s="974"/>
      <c r="XAQ61" s="974"/>
      <c r="XAR61" s="974"/>
      <c r="XAS61" s="974"/>
      <c r="XAT61" s="974"/>
      <c r="XAU61" s="974"/>
      <c r="XAV61" s="974"/>
      <c r="XAW61" s="974"/>
      <c r="XAX61" s="974"/>
      <c r="XAY61" s="974"/>
      <c r="XAZ61" s="974"/>
      <c r="XBA61" s="974"/>
      <c r="XBB61" s="974"/>
      <c r="XBC61" s="974"/>
      <c r="XBD61" s="974"/>
      <c r="XBE61" s="974"/>
      <c r="XBF61" s="974"/>
      <c r="XBG61" s="974"/>
      <c r="XBH61" s="974"/>
      <c r="XBI61" s="974"/>
      <c r="XBJ61" s="974"/>
      <c r="XBK61" s="974"/>
      <c r="XBL61" s="974"/>
      <c r="XBM61" s="974"/>
      <c r="XBN61" s="974"/>
      <c r="XBO61" s="974"/>
      <c r="XBP61" s="974"/>
      <c r="XBQ61" s="974"/>
      <c r="XBR61" s="974"/>
      <c r="XBS61" s="974"/>
      <c r="XBT61" s="974"/>
      <c r="XBU61" s="974"/>
      <c r="XBV61" s="974"/>
      <c r="XBW61" s="974"/>
      <c r="XBX61" s="974"/>
      <c r="XBY61" s="974"/>
      <c r="XBZ61" s="974"/>
      <c r="XCA61" s="974"/>
      <c r="XCB61" s="974"/>
      <c r="XCC61" s="974"/>
      <c r="XCD61" s="974"/>
      <c r="XCE61" s="974"/>
      <c r="XCF61" s="974"/>
      <c r="XCG61" s="974"/>
      <c r="XCH61" s="974"/>
      <c r="XCI61" s="974"/>
      <c r="XCJ61" s="974"/>
      <c r="XCK61" s="974"/>
      <c r="XCL61" s="974"/>
      <c r="XCM61" s="974"/>
      <c r="XCN61" s="974"/>
      <c r="XCO61" s="974"/>
      <c r="XCP61" s="974"/>
      <c r="XCQ61" s="974"/>
      <c r="XCR61" s="974"/>
      <c r="XCS61" s="974"/>
      <c r="XCT61" s="974"/>
      <c r="XCU61" s="974"/>
      <c r="XCV61" s="974"/>
      <c r="XCW61" s="974"/>
      <c r="XCX61" s="974"/>
      <c r="XCY61" s="974"/>
      <c r="XCZ61" s="974"/>
      <c r="XDA61" s="974"/>
      <c r="XDB61" s="974"/>
      <c r="XDC61" s="974"/>
      <c r="XDD61" s="974"/>
      <c r="XDE61" s="974"/>
      <c r="XDF61" s="974"/>
      <c r="XDG61" s="974"/>
      <c r="XDH61" s="974"/>
      <c r="XDI61" s="974"/>
      <c r="XDJ61" s="974"/>
      <c r="XDK61" s="974"/>
      <c r="XDL61" s="974"/>
      <c r="XDM61" s="974"/>
      <c r="XDN61" s="974"/>
      <c r="XDO61" s="974"/>
      <c r="XDP61" s="974"/>
      <c r="XDQ61" s="974"/>
      <c r="XDR61" s="974"/>
      <c r="XDS61" s="974"/>
      <c r="XDT61" s="974"/>
      <c r="XDU61" s="974"/>
      <c r="XDV61" s="974"/>
      <c r="XDW61" s="974"/>
      <c r="XDX61" s="974"/>
      <c r="XDY61" s="974"/>
      <c r="XDZ61" s="974"/>
      <c r="XEA61" s="974"/>
      <c r="XEB61" s="974"/>
      <c r="XEC61" s="974"/>
      <c r="XED61" s="974"/>
      <c r="XEE61" s="974"/>
      <c r="XEF61" s="974"/>
      <c r="XEG61" s="974"/>
      <c r="XEH61" s="974"/>
      <c r="XEI61" s="974"/>
      <c r="XEJ61" s="974"/>
      <c r="XEK61" s="974"/>
      <c r="XEL61" s="974"/>
      <c r="XEM61" s="974"/>
      <c r="XEN61" s="974"/>
      <c r="XEO61" s="974"/>
      <c r="XEP61" s="974"/>
      <c r="XEQ61" s="974"/>
      <c r="XER61" s="974"/>
      <c r="XES61" s="974"/>
      <c r="XET61" s="974"/>
      <c r="XEU61" s="974"/>
      <c r="XEV61" s="974"/>
      <c r="XEW61" s="974"/>
      <c r="XEX61" s="974"/>
      <c r="XEY61" s="974"/>
      <c r="XEZ61" s="974"/>
      <c r="XFA61" s="974"/>
      <c r="XFB61" s="974"/>
      <c r="XFC61" s="974"/>
      <c r="XFD61" s="974"/>
    </row>
    <row r="62" spans="1:16384" s="210" customFormat="1" ht="12.95" customHeight="1">
      <c r="A62" s="974"/>
      <c r="B62" s="974"/>
      <c r="C62" s="974"/>
      <c r="D62" s="974"/>
      <c r="E62" s="974"/>
      <c r="F62" s="974"/>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c r="AL62" s="974"/>
      <c r="AM62" s="974"/>
      <c r="AN62" s="974"/>
      <c r="AO62" s="974"/>
      <c r="AP62" s="974"/>
      <c r="AQ62" s="974"/>
      <c r="AR62" s="974"/>
      <c r="AS62" s="974"/>
      <c r="AT62" s="974"/>
      <c r="AU62" s="974"/>
      <c r="AV62" s="974"/>
      <c r="AW62" s="974"/>
      <c r="AX62" s="974"/>
      <c r="AY62" s="974"/>
      <c r="AZ62" s="974"/>
      <c r="BA62" s="974"/>
      <c r="BB62" s="974"/>
      <c r="BC62" s="974"/>
      <c r="BD62" s="974"/>
      <c r="BE62" s="974"/>
      <c r="BF62" s="974"/>
      <c r="BG62" s="974"/>
      <c r="BH62" s="974"/>
      <c r="BI62" s="974"/>
      <c r="BJ62" s="974"/>
      <c r="BK62" s="974"/>
      <c r="BL62" s="974"/>
      <c r="BM62" s="974"/>
      <c r="BN62" s="974"/>
      <c r="BO62" s="974"/>
      <c r="BP62" s="974"/>
      <c r="BQ62" s="974"/>
      <c r="BR62" s="974"/>
      <c r="BS62" s="974"/>
      <c r="BT62" s="974"/>
      <c r="BU62" s="974"/>
      <c r="BV62" s="974"/>
      <c r="BW62" s="974"/>
      <c r="BX62" s="974"/>
      <c r="BY62" s="974"/>
      <c r="BZ62" s="974"/>
      <c r="CA62" s="974"/>
      <c r="CB62" s="974"/>
      <c r="CC62" s="974"/>
      <c r="CD62" s="974"/>
      <c r="CE62" s="974"/>
      <c r="CF62" s="974"/>
      <c r="CG62" s="974"/>
      <c r="CH62" s="974"/>
      <c r="CI62" s="974"/>
      <c r="CJ62" s="974"/>
      <c r="CK62" s="974"/>
      <c r="CL62" s="974"/>
      <c r="CM62" s="974"/>
      <c r="CN62" s="974"/>
      <c r="CO62" s="974"/>
      <c r="CP62" s="974"/>
      <c r="CQ62" s="974"/>
      <c r="CR62" s="974"/>
      <c r="CS62" s="974"/>
      <c r="CT62" s="974"/>
      <c r="CU62" s="974"/>
      <c r="CV62" s="974"/>
      <c r="CW62" s="974"/>
      <c r="CX62" s="974"/>
      <c r="CY62" s="974"/>
      <c r="CZ62" s="974"/>
      <c r="DA62" s="974"/>
      <c r="DB62" s="974"/>
      <c r="DC62" s="974"/>
      <c r="DD62" s="974"/>
      <c r="DE62" s="974"/>
      <c r="DF62" s="974"/>
      <c r="DG62" s="974"/>
      <c r="DH62" s="974"/>
      <c r="DI62" s="974"/>
      <c r="DJ62" s="974"/>
      <c r="DK62" s="974"/>
      <c r="DL62" s="974"/>
      <c r="DM62" s="974"/>
      <c r="DN62" s="974"/>
      <c r="DO62" s="974"/>
      <c r="DP62" s="974"/>
      <c r="DQ62" s="974"/>
      <c r="DR62" s="974"/>
      <c r="DS62" s="974"/>
      <c r="DT62" s="974"/>
      <c r="DU62" s="974"/>
      <c r="DV62" s="974"/>
      <c r="DW62" s="974"/>
      <c r="DX62" s="974"/>
      <c r="DY62" s="974"/>
      <c r="DZ62" s="974"/>
      <c r="EA62" s="974"/>
      <c r="EB62" s="974"/>
      <c r="EC62" s="974"/>
      <c r="ED62" s="974"/>
      <c r="EE62" s="974"/>
      <c r="EF62" s="974"/>
      <c r="EG62" s="974"/>
      <c r="EH62" s="974"/>
      <c r="EI62" s="974"/>
      <c r="EJ62" s="974"/>
      <c r="EK62" s="974"/>
      <c r="EL62" s="974"/>
      <c r="EM62" s="974"/>
      <c r="EN62" s="974"/>
      <c r="EO62" s="974"/>
      <c r="EP62" s="974"/>
      <c r="EQ62" s="974"/>
      <c r="ER62" s="974"/>
      <c r="ES62" s="974"/>
      <c r="ET62" s="974"/>
      <c r="EU62" s="974"/>
      <c r="EV62" s="974"/>
      <c r="EW62" s="974"/>
      <c r="EX62" s="974"/>
      <c r="EY62" s="974"/>
      <c r="EZ62" s="974"/>
      <c r="FA62" s="974"/>
      <c r="FB62" s="974"/>
      <c r="FC62" s="974"/>
      <c r="FD62" s="974"/>
      <c r="FE62" s="974"/>
      <c r="FF62" s="974"/>
      <c r="FG62" s="974"/>
      <c r="FH62" s="974"/>
      <c r="FI62" s="974"/>
      <c r="FJ62" s="974"/>
      <c r="FK62" s="974"/>
      <c r="FL62" s="974"/>
      <c r="FM62" s="974"/>
      <c r="FN62" s="974"/>
      <c r="FO62" s="974"/>
      <c r="FP62" s="974"/>
      <c r="FQ62" s="974"/>
      <c r="FR62" s="974"/>
      <c r="FS62" s="974"/>
      <c r="FT62" s="974"/>
      <c r="FU62" s="974"/>
      <c r="FV62" s="974"/>
      <c r="FW62" s="974"/>
      <c r="FX62" s="974"/>
      <c r="FY62" s="974"/>
      <c r="FZ62" s="974"/>
      <c r="GA62" s="974"/>
      <c r="GB62" s="974"/>
      <c r="GC62" s="974"/>
      <c r="GD62" s="974"/>
      <c r="GE62" s="974"/>
      <c r="GF62" s="974"/>
      <c r="GG62" s="974"/>
      <c r="GH62" s="974"/>
      <c r="GI62" s="974"/>
      <c r="GJ62" s="974"/>
      <c r="GK62" s="974"/>
      <c r="GL62" s="974"/>
      <c r="GM62" s="974"/>
      <c r="GN62" s="974"/>
      <c r="GO62" s="974"/>
      <c r="GP62" s="974"/>
      <c r="GQ62" s="974"/>
      <c r="GR62" s="974"/>
      <c r="GS62" s="974"/>
      <c r="GT62" s="974"/>
      <c r="GU62" s="974"/>
      <c r="GV62" s="974"/>
      <c r="GW62" s="974"/>
      <c r="GX62" s="974"/>
      <c r="GY62" s="974"/>
      <c r="GZ62" s="974"/>
      <c r="HA62" s="974"/>
      <c r="HB62" s="974"/>
      <c r="HC62" s="974"/>
      <c r="HD62" s="974"/>
      <c r="HE62" s="974"/>
      <c r="HF62" s="974"/>
      <c r="HG62" s="974"/>
      <c r="HH62" s="974"/>
      <c r="HI62" s="974"/>
      <c r="HJ62" s="974"/>
      <c r="HK62" s="974"/>
      <c r="HL62" s="974"/>
      <c r="HM62" s="974"/>
      <c r="HN62" s="974"/>
      <c r="HO62" s="974"/>
      <c r="HP62" s="974"/>
      <c r="HQ62" s="974"/>
      <c r="HR62" s="974"/>
      <c r="HS62" s="974"/>
      <c r="HT62" s="974"/>
      <c r="HU62" s="974"/>
      <c r="HV62" s="974"/>
      <c r="HW62" s="974"/>
      <c r="HX62" s="974"/>
      <c r="HY62" s="974"/>
      <c r="HZ62" s="974"/>
      <c r="IA62" s="974"/>
      <c r="IB62" s="974"/>
      <c r="IC62" s="974"/>
      <c r="ID62" s="974"/>
      <c r="IE62" s="974"/>
      <c r="IF62" s="974"/>
      <c r="IG62" s="974"/>
      <c r="IH62" s="974"/>
      <c r="II62" s="974"/>
      <c r="IJ62" s="974"/>
      <c r="IK62" s="974"/>
      <c r="IL62" s="974"/>
      <c r="IM62" s="974"/>
      <c r="IN62" s="974"/>
      <c r="IO62" s="974"/>
      <c r="IP62" s="974"/>
      <c r="IQ62" s="974"/>
      <c r="IR62" s="974"/>
      <c r="IS62" s="974"/>
      <c r="IT62" s="974"/>
      <c r="IU62" s="974"/>
      <c r="IV62" s="974"/>
      <c r="IW62" s="974"/>
      <c r="IX62" s="974"/>
      <c r="IY62" s="974"/>
      <c r="IZ62" s="974"/>
      <c r="JA62" s="974"/>
      <c r="JB62" s="974"/>
      <c r="JC62" s="974"/>
      <c r="JD62" s="974"/>
      <c r="JE62" s="974"/>
      <c r="JF62" s="974"/>
      <c r="JG62" s="974"/>
      <c r="JH62" s="974"/>
      <c r="JI62" s="974"/>
      <c r="JJ62" s="974"/>
      <c r="JK62" s="974"/>
      <c r="JL62" s="974"/>
      <c r="JM62" s="974"/>
      <c r="JN62" s="974"/>
      <c r="JO62" s="974"/>
      <c r="JP62" s="974"/>
      <c r="JQ62" s="974"/>
      <c r="JR62" s="974"/>
      <c r="JS62" s="974"/>
      <c r="JT62" s="974"/>
      <c r="JU62" s="974"/>
      <c r="JV62" s="974"/>
      <c r="JW62" s="974"/>
      <c r="JX62" s="974"/>
      <c r="JY62" s="974"/>
      <c r="JZ62" s="974"/>
      <c r="KA62" s="974"/>
      <c r="KB62" s="974"/>
      <c r="KC62" s="974"/>
      <c r="KD62" s="974"/>
      <c r="KE62" s="974"/>
      <c r="KF62" s="974"/>
      <c r="KG62" s="974"/>
      <c r="KH62" s="974"/>
      <c r="KI62" s="974"/>
      <c r="KJ62" s="974"/>
      <c r="KK62" s="974"/>
      <c r="KL62" s="974"/>
      <c r="KM62" s="974"/>
      <c r="KN62" s="974"/>
      <c r="KO62" s="974"/>
      <c r="KP62" s="974"/>
      <c r="KQ62" s="974"/>
      <c r="KR62" s="974"/>
      <c r="KS62" s="974"/>
      <c r="KT62" s="974"/>
      <c r="KU62" s="974"/>
      <c r="KV62" s="974"/>
      <c r="KW62" s="974"/>
      <c r="KX62" s="974"/>
      <c r="KY62" s="974"/>
      <c r="KZ62" s="974"/>
      <c r="LA62" s="974"/>
      <c r="LB62" s="974"/>
      <c r="LC62" s="974"/>
      <c r="LD62" s="974"/>
      <c r="LE62" s="974"/>
      <c r="LF62" s="974"/>
      <c r="LG62" s="974"/>
      <c r="LH62" s="974"/>
      <c r="LI62" s="974"/>
      <c r="LJ62" s="974"/>
      <c r="LK62" s="974"/>
      <c r="LL62" s="974"/>
      <c r="LM62" s="974"/>
      <c r="LN62" s="974"/>
      <c r="LO62" s="974"/>
      <c r="LP62" s="974"/>
      <c r="LQ62" s="974"/>
      <c r="LR62" s="974"/>
      <c r="LS62" s="974"/>
      <c r="LT62" s="974"/>
      <c r="LU62" s="974"/>
      <c r="LV62" s="974"/>
      <c r="LW62" s="974"/>
      <c r="LX62" s="974"/>
      <c r="LY62" s="974"/>
      <c r="LZ62" s="974"/>
      <c r="MA62" s="974"/>
      <c r="MB62" s="974"/>
      <c r="MC62" s="974"/>
      <c r="MD62" s="974"/>
      <c r="ME62" s="974"/>
      <c r="MF62" s="974"/>
      <c r="MG62" s="974"/>
      <c r="MH62" s="974"/>
      <c r="MI62" s="974"/>
      <c r="MJ62" s="974"/>
      <c r="MK62" s="974"/>
      <c r="ML62" s="974"/>
      <c r="MM62" s="974"/>
      <c r="MN62" s="974"/>
      <c r="MO62" s="974"/>
      <c r="MP62" s="974"/>
      <c r="MQ62" s="974"/>
      <c r="MR62" s="974"/>
      <c r="MS62" s="974"/>
      <c r="MT62" s="974"/>
      <c r="MU62" s="974"/>
      <c r="MV62" s="974"/>
      <c r="MW62" s="974"/>
      <c r="MX62" s="974"/>
      <c r="MY62" s="974"/>
      <c r="MZ62" s="974"/>
      <c r="NA62" s="974"/>
      <c r="NB62" s="974"/>
      <c r="NC62" s="974"/>
      <c r="ND62" s="974"/>
      <c r="NE62" s="974"/>
      <c r="NF62" s="974"/>
      <c r="NG62" s="974"/>
      <c r="NH62" s="974"/>
      <c r="NI62" s="974"/>
      <c r="NJ62" s="974"/>
      <c r="NK62" s="974"/>
      <c r="NL62" s="974"/>
      <c r="NM62" s="974"/>
      <c r="NN62" s="974"/>
      <c r="NO62" s="974"/>
      <c r="NP62" s="974"/>
      <c r="NQ62" s="974"/>
      <c r="NR62" s="974"/>
      <c r="NS62" s="974"/>
      <c r="NT62" s="974"/>
      <c r="NU62" s="974"/>
      <c r="NV62" s="974"/>
      <c r="NW62" s="974"/>
      <c r="NX62" s="974"/>
      <c r="NY62" s="974"/>
      <c r="NZ62" s="974"/>
      <c r="OA62" s="974"/>
      <c r="OB62" s="974"/>
      <c r="OC62" s="974"/>
      <c r="OD62" s="974"/>
      <c r="OE62" s="974"/>
      <c r="OF62" s="974"/>
      <c r="OG62" s="974"/>
      <c r="OH62" s="974"/>
      <c r="OI62" s="974"/>
      <c r="OJ62" s="974"/>
      <c r="OK62" s="974"/>
      <c r="OL62" s="974"/>
      <c r="OM62" s="974"/>
      <c r="ON62" s="974"/>
      <c r="OO62" s="974"/>
      <c r="OP62" s="974"/>
      <c r="OQ62" s="974"/>
      <c r="OR62" s="974"/>
      <c r="OS62" s="974"/>
      <c r="OT62" s="974"/>
      <c r="OU62" s="974"/>
      <c r="OV62" s="974"/>
      <c r="OW62" s="974"/>
      <c r="OX62" s="974"/>
      <c r="OY62" s="974"/>
      <c r="OZ62" s="974"/>
      <c r="PA62" s="974"/>
      <c r="PB62" s="974"/>
      <c r="PC62" s="974"/>
      <c r="PD62" s="974"/>
      <c r="PE62" s="974"/>
      <c r="PF62" s="974"/>
      <c r="PG62" s="974"/>
      <c r="PH62" s="974"/>
      <c r="PI62" s="974"/>
      <c r="PJ62" s="974"/>
      <c r="PK62" s="974"/>
      <c r="PL62" s="974"/>
      <c r="PM62" s="974"/>
      <c r="PN62" s="974"/>
      <c r="PO62" s="974"/>
      <c r="PP62" s="974"/>
      <c r="PQ62" s="974"/>
      <c r="PR62" s="974"/>
      <c r="PS62" s="974"/>
      <c r="PT62" s="974"/>
      <c r="PU62" s="974"/>
      <c r="PV62" s="974"/>
      <c r="PW62" s="974"/>
      <c r="PX62" s="974"/>
      <c r="PY62" s="974"/>
      <c r="PZ62" s="974"/>
      <c r="QA62" s="974"/>
      <c r="QB62" s="974"/>
      <c r="QC62" s="974"/>
      <c r="QD62" s="974"/>
      <c r="QE62" s="974"/>
      <c r="QF62" s="974"/>
      <c r="QG62" s="974"/>
      <c r="QH62" s="974"/>
      <c r="QI62" s="974"/>
      <c r="QJ62" s="974"/>
      <c r="QK62" s="974"/>
      <c r="QL62" s="974"/>
      <c r="QM62" s="974"/>
      <c r="QN62" s="974"/>
      <c r="QO62" s="974"/>
      <c r="QP62" s="974"/>
      <c r="QQ62" s="974"/>
      <c r="QR62" s="974"/>
      <c r="QS62" s="974"/>
      <c r="QT62" s="974"/>
      <c r="QU62" s="974"/>
      <c r="QV62" s="974"/>
      <c r="QW62" s="974"/>
      <c r="QX62" s="974"/>
      <c r="QY62" s="974"/>
      <c r="QZ62" s="974"/>
      <c r="RA62" s="974"/>
      <c r="RB62" s="974"/>
      <c r="RC62" s="974"/>
      <c r="RD62" s="974"/>
      <c r="RE62" s="974"/>
      <c r="RF62" s="974"/>
      <c r="RG62" s="974"/>
      <c r="RH62" s="974"/>
      <c r="RI62" s="974"/>
      <c r="RJ62" s="974"/>
      <c r="RK62" s="974"/>
      <c r="RL62" s="974"/>
      <c r="RM62" s="974"/>
      <c r="RN62" s="974"/>
      <c r="RO62" s="974"/>
      <c r="RP62" s="974"/>
      <c r="RQ62" s="974"/>
      <c r="RR62" s="974"/>
      <c r="RS62" s="974"/>
      <c r="RT62" s="974"/>
      <c r="RU62" s="974"/>
      <c r="RV62" s="974"/>
      <c r="RW62" s="974"/>
      <c r="RX62" s="974"/>
      <c r="RY62" s="974"/>
      <c r="RZ62" s="974"/>
      <c r="SA62" s="974"/>
      <c r="SB62" s="974"/>
      <c r="SC62" s="974"/>
      <c r="SD62" s="974"/>
      <c r="SE62" s="974"/>
      <c r="SF62" s="974"/>
      <c r="SG62" s="974"/>
      <c r="SH62" s="974"/>
      <c r="SI62" s="974"/>
      <c r="SJ62" s="974"/>
      <c r="SK62" s="974"/>
      <c r="SL62" s="974"/>
      <c r="SM62" s="974"/>
      <c r="SN62" s="974"/>
      <c r="SO62" s="974"/>
      <c r="SP62" s="974"/>
      <c r="SQ62" s="974"/>
      <c r="SR62" s="974"/>
      <c r="SS62" s="974"/>
      <c r="ST62" s="974"/>
      <c r="SU62" s="974"/>
      <c r="SV62" s="974"/>
      <c r="SW62" s="974"/>
      <c r="SX62" s="974"/>
      <c r="SY62" s="974"/>
      <c r="SZ62" s="974"/>
      <c r="TA62" s="974"/>
      <c r="TB62" s="974"/>
      <c r="TC62" s="974"/>
      <c r="TD62" s="974"/>
      <c r="TE62" s="974"/>
      <c r="TF62" s="974"/>
      <c r="TG62" s="974"/>
      <c r="TH62" s="974"/>
      <c r="TI62" s="974"/>
      <c r="TJ62" s="974"/>
      <c r="TK62" s="974"/>
      <c r="TL62" s="974"/>
      <c r="TM62" s="974"/>
      <c r="TN62" s="974"/>
      <c r="TO62" s="974"/>
      <c r="TP62" s="974"/>
      <c r="TQ62" s="974"/>
      <c r="TR62" s="974"/>
      <c r="TS62" s="974"/>
      <c r="TT62" s="974"/>
      <c r="TU62" s="974"/>
      <c r="TV62" s="974"/>
      <c r="TW62" s="974"/>
      <c r="TX62" s="974"/>
      <c r="TY62" s="974"/>
      <c r="TZ62" s="974"/>
      <c r="UA62" s="974"/>
      <c r="UB62" s="974"/>
      <c r="UC62" s="974"/>
      <c r="UD62" s="974"/>
      <c r="UE62" s="974"/>
      <c r="UF62" s="974"/>
      <c r="UG62" s="974"/>
      <c r="UH62" s="974"/>
      <c r="UI62" s="974"/>
      <c r="UJ62" s="974"/>
      <c r="UK62" s="974"/>
      <c r="UL62" s="974"/>
      <c r="UM62" s="974"/>
      <c r="UN62" s="974"/>
      <c r="UO62" s="974"/>
      <c r="UP62" s="974"/>
      <c r="UQ62" s="974"/>
      <c r="UR62" s="974"/>
      <c r="US62" s="974"/>
      <c r="UT62" s="974"/>
      <c r="UU62" s="974"/>
      <c r="UV62" s="974"/>
      <c r="UW62" s="974"/>
      <c r="UX62" s="974"/>
      <c r="UY62" s="974"/>
      <c r="UZ62" s="974"/>
      <c r="VA62" s="974"/>
      <c r="VB62" s="974"/>
      <c r="VC62" s="974"/>
      <c r="VD62" s="974"/>
      <c r="VE62" s="974"/>
      <c r="VF62" s="974"/>
      <c r="VG62" s="974"/>
      <c r="VH62" s="974"/>
      <c r="VI62" s="974"/>
      <c r="VJ62" s="974"/>
      <c r="VK62" s="974"/>
      <c r="VL62" s="974"/>
      <c r="VM62" s="974"/>
      <c r="VN62" s="974"/>
      <c r="VO62" s="974"/>
      <c r="VP62" s="974"/>
      <c r="VQ62" s="974"/>
      <c r="VR62" s="974"/>
      <c r="VS62" s="974"/>
      <c r="VT62" s="974"/>
      <c r="VU62" s="974"/>
      <c r="VV62" s="974"/>
      <c r="VW62" s="974"/>
      <c r="VX62" s="974"/>
      <c r="VY62" s="974"/>
      <c r="VZ62" s="974"/>
      <c r="WA62" s="974"/>
      <c r="WB62" s="974"/>
      <c r="WC62" s="974"/>
      <c r="WD62" s="974"/>
      <c r="WE62" s="974"/>
      <c r="WF62" s="974"/>
      <c r="WG62" s="974"/>
      <c r="WH62" s="974"/>
      <c r="WI62" s="974"/>
      <c r="WJ62" s="974"/>
      <c r="WK62" s="974"/>
      <c r="WL62" s="974"/>
      <c r="WM62" s="974"/>
      <c r="WN62" s="974"/>
      <c r="WO62" s="974"/>
      <c r="WP62" s="974"/>
      <c r="WQ62" s="974"/>
      <c r="WR62" s="974"/>
      <c r="WS62" s="974"/>
      <c r="WT62" s="974"/>
      <c r="WU62" s="974"/>
      <c r="WV62" s="974"/>
      <c r="WW62" s="974"/>
      <c r="WX62" s="974"/>
      <c r="WY62" s="974"/>
      <c r="WZ62" s="974"/>
      <c r="XA62" s="974"/>
      <c r="XB62" s="974"/>
      <c r="XC62" s="974"/>
      <c r="XD62" s="974"/>
      <c r="XE62" s="974"/>
      <c r="XF62" s="974"/>
      <c r="XG62" s="974"/>
      <c r="XH62" s="974"/>
      <c r="XI62" s="974"/>
      <c r="XJ62" s="974"/>
      <c r="XK62" s="974"/>
      <c r="XL62" s="974"/>
      <c r="XM62" s="974"/>
      <c r="XN62" s="974"/>
      <c r="XO62" s="974"/>
      <c r="XP62" s="974"/>
      <c r="XQ62" s="974"/>
      <c r="XR62" s="974"/>
      <c r="XS62" s="974"/>
      <c r="XT62" s="974"/>
      <c r="XU62" s="974"/>
      <c r="XV62" s="974"/>
      <c r="XW62" s="974"/>
      <c r="XX62" s="974"/>
      <c r="XY62" s="974"/>
      <c r="XZ62" s="974"/>
      <c r="YA62" s="974"/>
      <c r="YB62" s="974"/>
      <c r="YC62" s="974"/>
      <c r="YD62" s="974"/>
      <c r="YE62" s="974"/>
      <c r="YF62" s="974"/>
      <c r="YG62" s="974"/>
      <c r="YH62" s="974"/>
      <c r="YI62" s="974"/>
      <c r="YJ62" s="974"/>
      <c r="YK62" s="974"/>
      <c r="YL62" s="974"/>
      <c r="YM62" s="974"/>
      <c r="YN62" s="974"/>
      <c r="YO62" s="974"/>
      <c r="YP62" s="974"/>
      <c r="YQ62" s="974"/>
      <c r="YR62" s="974"/>
      <c r="YS62" s="974"/>
      <c r="YT62" s="974"/>
      <c r="YU62" s="974"/>
      <c r="YV62" s="974"/>
      <c r="YW62" s="974"/>
      <c r="YX62" s="974"/>
      <c r="YY62" s="974"/>
      <c r="YZ62" s="974"/>
      <c r="ZA62" s="974"/>
      <c r="ZB62" s="974"/>
      <c r="ZC62" s="974"/>
      <c r="ZD62" s="974"/>
      <c r="ZE62" s="974"/>
      <c r="ZF62" s="974"/>
      <c r="ZG62" s="974"/>
      <c r="ZH62" s="974"/>
      <c r="ZI62" s="974"/>
      <c r="ZJ62" s="974"/>
      <c r="ZK62" s="974"/>
      <c r="ZL62" s="974"/>
      <c r="ZM62" s="974"/>
      <c r="ZN62" s="974"/>
      <c r="ZO62" s="974"/>
      <c r="ZP62" s="974"/>
      <c r="ZQ62" s="974"/>
      <c r="ZR62" s="974"/>
      <c r="ZS62" s="974"/>
      <c r="ZT62" s="974"/>
      <c r="ZU62" s="974"/>
      <c r="ZV62" s="974"/>
      <c r="ZW62" s="974"/>
      <c r="ZX62" s="974"/>
      <c r="ZY62" s="974"/>
      <c r="ZZ62" s="974"/>
      <c r="AAA62" s="974"/>
      <c r="AAB62" s="974"/>
      <c r="AAC62" s="974"/>
      <c r="AAD62" s="974"/>
      <c r="AAE62" s="974"/>
      <c r="AAF62" s="974"/>
      <c r="AAG62" s="974"/>
      <c r="AAH62" s="974"/>
      <c r="AAI62" s="974"/>
      <c r="AAJ62" s="974"/>
      <c r="AAK62" s="974"/>
      <c r="AAL62" s="974"/>
      <c r="AAM62" s="974"/>
      <c r="AAN62" s="974"/>
      <c r="AAO62" s="974"/>
      <c r="AAP62" s="974"/>
      <c r="AAQ62" s="974"/>
      <c r="AAR62" s="974"/>
      <c r="AAS62" s="974"/>
      <c r="AAT62" s="974"/>
      <c r="AAU62" s="974"/>
      <c r="AAV62" s="974"/>
      <c r="AAW62" s="974"/>
      <c r="AAX62" s="974"/>
      <c r="AAY62" s="974"/>
      <c r="AAZ62" s="974"/>
      <c r="ABA62" s="974"/>
      <c r="ABB62" s="974"/>
      <c r="ABC62" s="974"/>
      <c r="ABD62" s="974"/>
      <c r="ABE62" s="974"/>
      <c r="ABF62" s="974"/>
      <c r="ABG62" s="974"/>
      <c r="ABH62" s="974"/>
      <c r="ABI62" s="974"/>
      <c r="ABJ62" s="974"/>
      <c r="ABK62" s="974"/>
      <c r="ABL62" s="974"/>
      <c r="ABM62" s="974"/>
      <c r="ABN62" s="974"/>
      <c r="ABO62" s="974"/>
      <c r="ABP62" s="974"/>
      <c r="ABQ62" s="974"/>
      <c r="ABR62" s="974"/>
      <c r="ABS62" s="974"/>
      <c r="ABT62" s="974"/>
      <c r="ABU62" s="974"/>
      <c r="ABV62" s="974"/>
      <c r="ABW62" s="974"/>
      <c r="ABX62" s="974"/>
      <c r="ABY62" s="974"/>
      <c r="ABZ62" s="974"/>
      <c r="ACA62" s="974"/>
      <c r="ACB62" s="974"/>
      <c r="ACC62" s="974"/>
      <c r="ACD62" s="974"/>
      <c r="ACE62" s="974"/>
      <c r="ACF62" s="974"/>
      <c r="ACG62" s="974"/>
      <c r="ACH62" s="974"/>
      <c r="ACI62" s="974"/>
      <c r="ACJ62" s="974"/>
      <c r="ACK62" s="974"/>
      <c r="ACL62" s="974"/>
      <c r="ACM62" s="974"/>
      <c r="ACN62" s="974"/>
      <c r="ACO62" s="974"/>
      <c r="ACP62" s="974"/>
      <c r="ACQ62" s="974"/>
      <c r="ACR62" s="974"/>
      <c r="ACS62" s="974"/>
      <c r="ACT62" s="974"/>
      <c r="ACU62" s="974"/>
      <c r="ACV62" s="974"/>
      <c r="ACW62" s="974"/>
      <c r="ACX62" s="974"/>
      <c r="ACY62" s="974"/>
      <c r="ACZ62" s="974"/>
      <c r="ADA62" s="974"/>
      <c r="ADB62" s="974"/>
      <c r="ADC62" s="974"/>
      <c r="ADD62" s="974"/>
      <c r="ADE62" s="974"/>
      <c r="ADF62" s="974"/>
      <c r="ADG62" s="974"/>
      <c r="ADH62" s="974"/>
      <c r="ADI62" s="974"/>
      <c r="ADJ62" s="974"/>
      <c r="ADK62" s="974"/>
      <c r="ADL62" s="974"/>
      <c r="ADM62" s="974"/>
      <c r="ADN62" s="974"/>
      <c r="ADO62" s="974"/>
      <c r="ADP62" s="974"/>
      <c r="ADQ62" s="974"/>
      <c r="ADR62" s="974"/>
      <c r="ADS62" s="974"/>
      <c r="ADT62" s="974"/>
      <c r="ADU62" s="974"/>
      <c r="ADV62" s="974"/>
      <c r="ADW62" s="974"/>
      <c r="ADX62" s="974"/>
      <c r="ADY62" s="974"/>
      <c r="ADZ62" s="974"/>
      <c r="AEA62" s="974"/>
      <c r="AEB62" s="974"/>
      <c r="AEC62" s="974"/>
      <c r="AED62" s="974"/>
      <c r="AEE62" s="974"/>
      <c r="AEF62" s="974"/>
      <c r="AEG62" s="974"/>
      <c r="AEH62" s="974"/>
      <c r="AEI62" s="974"/>
      <c r="AEJ62" s="974"/>
      <c r="AEK62" s="974"/>
      <c r="AEL62" s="974"/>
      <c r="AEM62" s="974"/>
      <c r="AEN62" s="974"/>
      <c r="AEO62" s="974"/>
      <c r="AEP62" s="974"/>
      <c r="AEQ62" s="974"/>
      <c r="AER62" s="974"/>
      <c r="AES62" s="974"/>
      <c r="AET62" s="974"/>
      <c r="AEU62" s="974"/>
      <c r="AEV62" s="974"/>
      <c r="AEW62" s="974"/>
      <c r="AEX62" s="974"/>
      <c r="AEY62" s="974"/>
      <c r="AEZ62" s="974"/>
      <c r="AFA62" s="974"/>
      <c r="AFB62" s="974"/>
      <c r="AFC62" s="974"/>
      <c r="AFD62" s="974"/>
      <c r="AFE62" s="974"/>
      <c r="AFF62" s="974"/>
      <c r="AFG62" s="974"/>
      <c r="AFH62" s="974"/>
      <c r="AFI62" s="974"/>
      <c r="AFJ62" s="974"/>
      <c r="AFK62" s="974"/>
      <c r="AFL62" s="974"/>
      <c r="AFM62" s="974"/>
      <c r="AFN62" s="974"/>
      <c r="AFO62" s="974"/>
      <c r="AFP62" s="974"/>
      <c r="AFQ62" s="974"/>
      <c r="AFR62" s="974"/>
      <c r="AFS62" s="974"/>
      <c r="AFT62" s="974"/>
      <c r="AFU62" s="974"/>
      <c r="AFV62" s="974"/>
      <c r="AFW62" s="974"/>
      <c r="AFX62" s="974"/>
      <c r="AFY62" s="974"/>
      <c r="AFZ62" s="974"/>
      <c r="AGA62" s="974"/>
      <c r="AGB62" s="974"/>
      <c r="AGC62" s="974"/>
      <c r="AGD62" s="974"/>
      <c r="AGE62" s="974"/>
      <c r="AGF62" s="974"/>
      <c r="AGG62" s="974"/>
      <c r="AGH62" s="974"/>
      <c r="AGI62" s="974"/>
      <c r="AGJ62" s="974"/>
      <c r="AGK62" s="974"/>
      <c r="AGL62" s="974"/>
      <c r="AGM62" s="974"/>
      <c r="AGN62" s="974"/>
      <c r="AGO62" s="974"/>
      <c r="AGP62" s="974"/>
      <c r="AGQ62" s="974"/>
      <c r="AGR62" s="974"/>
      <c r="AGS62" s="974"/>
      <c r="AGT62" s="974"/>
      <c r="AGU62" s="974"/>
      <c r="AGV62" s="974"/>
      <c r="AGW62" s="974"/>
      <c r="AGX62" s="974"/>
      <c r="AGY62" s="974"/>
      <c r="AGZ62" s="974"/>
      <c r="AHA62" s="974"/>
      <c r="AHB62" s="974"/>
      <c r="AHC62" s="974"/>
      <c r="AHD62" s="974"/>
      <c r="AHE62" s="974"/>
      <c r="AHF62" s="974"/>
      <c r="AHG62" s="974"/>
      <c r="AHH62" s="974"/>
      <c r="AHI62" s="974"/>
      <c r="AHJ62" s="974"/>
      <c r="AHK62" s="974"/>
      <c r="AHL62" s="974"/>
      <c r="AHM62" s="974"/>
      <c r="AHN62" s="974"/>
      <c r="AHO62" s="974"/>
      <c r="AHP62" s="974"/>
      <c r="AHQ62" s="974"/>
      <c r="AHR62" s="974"/>
      <c r="AHS62" s="974"/>
      <c r="AHT62" s="974"/>
      <c r="AHU62" s="974"/>
      <c r="AHV62" s="974"/>
      <c r="AHW62" s="974"/>
      <c r="AHX62" s="974"/>
      <c r="AHY62" s="974"/>
      <c r="AHZ62" s="974"/>
      <c r="AIA62" s="974"/>
      <c r="AIB62" s="974"/>
      <c r="AIC62" s="974"/>
      <c r="AID62" s="974"/>
      <c r="AIE62" s="974"/>
      <c r="AIF62" s="974"/>
      <c r="AIG62" s="974"/>
      <c r="AIH62" s="974"/>
      <c r="AII62" s="974"/>
      <c r="AIJ62" s="974"/>
      <c r="AIK62" s="974"/>
      <c r="AIL62" s="974"/>
      <c r="AIM62" s="974"/>
      <c r="AIN62" s="974"/>
      <c r="AIO62" s="974"/>
      <c r="AIP62" s="974"/>
      <c r="AIQ62" s="974"/>
      <c r="AIR62" s="974"/>
      <c r="AIS62" s="974"/>
      <c r="AIT62" s="974"/>
      <c r="AIU62" s="974"/>
      <c r="AIV62" s="974"/>
      <c r="AIW62" s="974"/>
      <c r="AIX62" s="974"/>
      <c r="AIY62" s="974"/>
      <c r="AIZ62" s="974"/>
      <c r="AJA62" s="974"/>
      <c r="AJB62" s="974"/>
      <c r="AJC62" s="974"/>
      <c r="AJD62" s="974"/>
      <c r="AJE62" s="974"/>
      <c r="AJF62" s="974"/>
      <c r="AJG62" s="974"/>
      <c r="AJH62" s="974"/>
      <c r="AJI62" s="974"/>
      <c r="AJJ62" s="974"/>
      <c r="AJK62" s="974"/>
      <c r="AJL62" s="974"/>
      <c r="AJM62" s="974"/>
      <c r="AJN62" s="974"/>
      <c r="AJO62" s="974"/>
      <c r="AJP62" s="974"/>
      <c r="AJQ62" s="974"/>
      <c r="AJR62" s="974"/>
      <c r="AJS62" s="974"/>
      <c r="AJT62" s="974"/>
      <c r="AJU62" s="974"/>
      <c r="AJV62" s="974"/>
      <c r="AJW62" s="974"/>
      <c r="AJX62" s="974"/>
      <c r="AJY62" s="974"/>
      <c r="AJZ62" s="974"/>
      <c r="AKA62" s="974"/>
      <c r="AKB62" s="974"/>
      <c r="AKC62" s="974"/>
      <c r="AKD62" s="974"/>
      <c r="AKE62" s="974"/>
      <c r="AKF62" s="974"/>
      <c r="AKG62" s="974"/>
      <c r="AKH62" s="974"/>
      <c r="AKI62" s="974"/>
      <c r="AKJ62" s="974"/>
      <c r="AKK62" s="974"/>
      <c r="AKL62" s="974"/>
      <c r="AKM62" s="974"/>
      <c r="AKN62" s="974"/>
      <c r="AKO62" s="974"/>
      <c r="AKP62" s="974"/>
      <c r="AKQ62" s="974"/>
      <c r="AKR62" s="974"/>
      <c r="AKS62" s="974"/>
      <c r="AKT62" s="974"/>
      <c r="AKU62" s="974"/>
      <c r="AKV62" s="974"/>
      <c r="AKW62" s="974"/>
      <c r="AKX62" s="974"/>
      <c r="AKY62" s="974"/>
      <c r="AKZ62" s="974"/>
      <c r="ALA62" s="974"/>
      <c r="ALB62" s="974"/>
      <c r="ALC62" s="974"/>
      <c r="ALD62" s="974"/>
      <c r="ALE62" s="974"/>
      <c r="ALF62" s="974"/>
      <c r="ALG62" s="974"/>
      <c r="ALH62" s="974"/>
      <c r="ALI62" s="974"/>
      <c r="ALJ62" s="974"/>
      <c r="ALK62" s="974"/>
      <c r="ALL62" s="974"/>
      <c r="ALM62" s="974"/>
      <c r="ALN62" s="974"/>
      <c r="ALO62" s="974"/>
      <c r="ALP62" s="974"/>
      <c r="ALQ62" s="974"/>
      <c r="ALR62" s="974"/>
      <c r="ALS62" s="974"/>
      <c r="ALT62" s="974"/>
      <c r="ALU62" s="974"/>
      <c r="ALV62" s="974"/>
      <c r="ALW62" s="974"/>
      <c r="ALX62" s="974"/>
      <c r="ALY62" s="974"/>
      <c r="ALZ62" s="974"/>
      <c r="AMA62" s="974"/>
      <c r="AMB62" s="974"/>
      <c r="AMC62" s="974"/>
      <c r="AMD62" s="974"/>
      <c r="AME62" s="974"/>
      <c r="AMF62" s="974"/>
      <c r="AMG62" s="974"/>
      <c r="AMH62" s="974"/>
      <c r="AMI62" s="974"/>
      <c r="AMJ62" s="974"/>
      <c r="AMK62" s="974"/>
      <c r="AML62" s="974"/>
      <c r="AMM62" s="974"/>
      <c r="AMN62" s="974"/>
      <c r="AMO62" s="974"/>
      <c r="AMP62" s="974"/>
      <c r="AMQ62" s="974"/>
      <c r="AMR62" s="974"/>
      <c r="AMS62" s="974"/>
      <c r="AMT62" s="974"/>
      <c r="AMU62" s="974"/>
      <c r="AMV62" s="974"/>
      <c r="AMW62" s="974"/>
      <c r="AMX62" s="974"/>
      <c r="AMY62" s="974"/>
      <c r="AMZ62" s="974"/>
      <c r="ANA62" s="974"/>
      <c r="ANB62" s="974"/>
      <c r="ANC62" s="974"/>
      <c r="AND62" s="974"/>
      <c r="ANE62" s="974"/>
      <c r="ANF62" s="974"/>
      <c r="ANG62" s="974"/>
      <c r="ANH62" s="974"/>
      <c r="ANI62" s="974"/>
      <c r="ANJ62" s="974"/>
      <c r="ANK62" s="974"/>
      <c r="ANL62" s="974"/>
      <c r="ANM62" s="974"/>
      <c r="ANN62" s="974"/>
      <c r="ANO62" s="974"/>
      <c r="ANP62" s="974"/>
      <c r="ANQ62" s="974"/>
      <c r="ANR62" s="974"/>
      <c r="ANS62" s="974"/>
      <c r="ANT62" s="974"/>
      <c r="ANU62" s="974"/>
      <c r="ANV62" s="974"/>
      <c r="ANW62" s="974"/>
      <c r="ANX62" s="974"/>
      <c r="ANY62" s="974"/>
      <c r="ANZ62" s="974"/>
      <c r="AOA62" s="974"/>
      <c r="AOB62" s="974"/>
      <c r="AOC62" s="974"/>
      <c r="AOD62" s="974"/>
      <c r="AOE62" s="974"/>
      <c r="AOF62" s="974"/>
      <c r="AOG62" s="974"/>
      <c r="AOH62" s="974"/>
      <c r="AOI62" s="974"/>
      <c r="AOJ62" s="974"/>
      <c r="AOK62" s="974"/>
      <c r="AOL62" s="974"/>
      <c r="AOM62" s="974"/>
      <c r="AON62" s="974"/>
      <c r="AOO62" s="974"/>
      <c r="AOP62" s="974"/>
      <c r="AOQ62" s="974"/>
      <c r="AOR62" s="974"/>
      <c r="AOS62" s="974"/>
      <c r="AOT62" s="974"/>
      <c r="AOU62" s="974"/>
      <c r="AOV62" s="974"/>
      <c r="AOW62" s="974"/>
      <c r="AOX62" s="974"/>
      <c r="AOY62" s="974"/>
      <c r="AOZ62" s="974"/>
      <c r="APA62" s="974"/>
      <c r="APB62" s="974"/>
      <c r="APC62" s="974"/>
      <c r="APD62" s="974"/>
      <c r="APE62" s="974"/>
      <c r="APF62" s="974"/>
      <c r="APG62" s="974"/>
      <c r="APH62" s="974"/>
      <c r="API62" s="974"/>
      <c r="APJ62" s="974"/>
      <c r="APK62" s="974"/>
      <c r="APL62" s="974"/>
      <c r="APM62" s="974"/>
      <c r="APN62" s="974"/>
      <c r="APO62" s="974"/>
      <c r="APP62" s="974"/>
      <c r="APQ62" s="974"/>
      <c r="APR62" s="974"/>
      <c r="APS62" s="974"/>
      <c r="APT62" s="974"/>
      <c r="APU62" s="974"/>
      <c r="APV62" s="974"/>
      <c r="APW62" s="974"/>
      <c r="APX62" s="974"/>
      <c r="APY62" s="974"/>
      <c r="APZ62" s="974"/>
      <c r="AQA62" s="974"/>
      <c r="AQB62" s="974"/>
      <c r="AQC62" s="974"/>
      <c r="AQD62" s="974"/>
      <c r="AQE62" s="974"/>
      <c r="AQF62" s="974"/>
      <c r="AQG62" s="974"/>
      <c r="AQH62" s="974"/>
      <c r="AQI62" s="974"/>
      <c r="AQJ62" s="974"/>
      <c r="AQK62" s="974"/>
      <c r="AQL62" s="974"/>
      <c r="AQM62" s="974"/>
      <c r="AQN62" s="974"/>
      <c r="AQO62" s="974"/>
      <c r="AQP62" s="974"/>
      <c r="AQQ62" s="974"/>
      <c r="AQR62" s="974"/>
      <c r="AQS62" s="974"/>
      <c r="AQT62" s="974"/>
      <c r="AQU62" s="974"/>
      <c r="AQV62" s="974"/>
      <c r="AQW62" s="974"/>
      <c r="AQX62" s="974"/>
      <c r="AQY62" s="974"/>
      <c r="AQZ62" s="974"/>
      <c r="ARA62" s="974"/>
      <c r="ARB62" s="974"/>
      <c r="ARC62" s="974"/>
      <c r="ARD62" s="974"/>
      <c r="ARE62" s="974"/>
      <c r="ARF62" s="974"/>
      <c r="ARG62" s="974"/>
      <c r="ARH62" s="974"/>
      <c r="ARI62" s="974"/>
      <c r="ARJ62" s="974"/>
      <c r="ARK62" s="974"/>
      <c r="ARL62" s="974"/>
      <c r="ARM62" s="974"/>
      <c r="ARN62" s="974"/>
      <c r="ARO62" s="974"/>
      <c r="ARP62" s="974"/>
      <c r="ARQ62" s="974"/>
      <c r="ARR62" s="974"/>
      <c r="ARS62" s="974"/>
      <c r="ART62" s="974"/>
      <c r="ARU62" s="974"/>
      <c r="ARV62" s="974"/>
      <c r="ARW62" s="974"/>
      <c r="ARX62" s="974"/>
      <c r="ARY62" s="974"/>
      <c r="ARZ62" s="974"/>
      <c r="ASA62" s="974"/>
      <c r="ASB62" s="974"/>
      <c r="ASC62" s="974"/>
      <c r="ASD62" s="974"/>
      <c r="ASE62" s="974"/>
      <c r="ASF62" s="974"/>
      <c r="ASG62" s="974"/>
      <c r="ASH62" s="974"/>
      <c r="ASI62" s="974"/>
      <c r="ASJ62" s="974"/>
      <c r="ASK62" s="974"/>
      <c r="ASL62" s="974"/>
      <c r="ASM62" s="974"/>
      <c r="ASN62" s="974"/>
      <c r="ASO62" s="974"/>
      <c r="ASP62" s="974"/>
      <c r="ASQ62" s="974"/>
      <c r="ASR62" s="974"/>
      <c r="ASS62" s="974"/>
      <c r="AST62" s="974"/>
      <c r="ASU62" s="974"/>
      <c r="ASV62" s="974"/>
      <c r="ASW62" s="974"/>
      <c r="ASX62" s="974"/>
      <c r="ASY62" s="974"/>
      <c r="ASZ62" s="974"/>
      <c r="ATA62" s="974"/>
      <c r="ATB62" s="974"/>
      <c r="ATC62" s="974"/>
      <c r="ATD62" s="974"/>
      <c r="ATE62" s="974"/>
      <c r="ATF62" s="974"/>
      <c r="ATG62" s="974"/>
      <c r="ATH62" s="974"/>
      <c r="ATI62" s="974"/>
      <c r="ATJ62" s="974"/>
      <c r="ATK62" s="974"/>
      <c r="ATL62" s="974"/>
      <c r="ATM62" s="974"/>
      <c r="ATN62" s="974"/>
      <c r="ATO62" s="974"/>
      <c r="ATP62" s="974"/>
      <c r="ATQ62" s="974"/>
      <c r="ATR62" s="974"/>
      <c r="ATS62" s="974"/>
      <c r="ATT62" s="974"/>
      <c r="ATU62" s="974"/>
      <c r="ATV62" s="974"/>
      <c r="ATW62" s="974"/>
      <c r="ATX62" s="974"/>
      <c r="ATY62" s="974"/>
      <c r="ATZ62" s="974"/>
      <c r="AUA62" s="974"/>
      <c r="AUB62" s="974"/>
      <c r="AUC62" s="974"/>
      <c r="AUD62" s="974"/>
      <c r="AUE62" s="974"/>
      <c r="AUF62" s="974"/>
      <c r="AUG62" s="974"/>
      <c r="AUH62" s="974"/>
      <c r="AUI62" s="974"/>
      <c r="AUJ62" s="974"/>
      <c r="AUK62" s="974"/>
      <c r="AUL62" s="974"/>
      <c r="AUM62" s="974"/>
      <c r="AUN62" s="974"/>
      <c r="AUO62" s="974"/>
      <c r="AUP62" s="974"/>
      <c r="AUQ62" s="974"/>
      <c r="AUR62" s="974"/>
      <c r="AUS62" s="974"/>
      <c r="AUT62" s="974"/>
      <c r="AUU62" s="974"/>
      <c r="AUV62" s="974"/>
      <c r="AUW62" s="974"/>
      <c r="AUX62" s="974"/>
      <c r="AUY62" s="974"/>
      <c r="AUZ62" s="974"/>
      <c r="AVA62" s="974"/>
      <c r="AVB62" s="974"/>
      <c r="AVC62" s="974"/>
      <c r="AVD62" s="974"/>
      <c r="AVE62" s="974"/>
      <c r="AVF62" s="974"/>
      <c r="AVG62" s="974"/>
      <c r="AVH62" s="974"/>
      <c r="AVI62" s="974"/>
      <c r="AVJ62" s="974"/>
      <c r="AVK62" s="974"/>
      <c r="AVL62" s="974"/>
      <c r="AVM62" s="974"/>
      <c r="AVN62" s="974"/>
      <c r="AVO62" s="974"/>
      <c r="AVP62" s="974"/>
      <c r="AVQ62" s="974"/>
      <c r="AVR62" s="974"/>
      <c r="AVS62" s="974"/>
      <c r="AVT62" s="974"/>
      <c r="AVU62" s="974"/>
      <c r="AVV62" s="974"/>
      <c r="AVW62" s="974"/>
      <c r="AVX62" s="974"/>
      <c r="AVY62" s="974"/>
      <c r="AVZ62" s="974"/>
      <c r="AWA62" s="974"/>
      <c r="AWB62" s="974"/>
      <c r="AWC62" s="974"/>
      <c r="AWD62" s="974"/>
      <c r="AWE62" s="974"/>
      <c r="AWF62" s="974"/>
      <c r="AWG62" s="974"/>
      <c r="AWH62" s="974"/>
      <c r="AWI62" s="974"/>
      <c r="AWJ62" s="974"/>
      <c r="AWK62" s="974"/>
      <c r="AWL62" s="974"/>
      <c r="AWM62" s="974"/>
      <c r="AWN62" s="974"/>
      <c r="AWO62" s="974"/>
      <c r="AWP62" s="974"/>
      <c r="AWQ62" s="974"/>
      <c r="AWR62" s="974"/>
      <c r="AWS62" s="974"/>
      <c r="AWT62" s="974"/>
      <c r="AWU62" s="974"/>
      <c r="AWV62" s="974"/>
      <c r="AWW62" s="974"/>
      <c r="AWX62" s="974"/>
      <c r="AWY62" s="974"/>
      <c r="AWZ62" s="974"/>
      <c r="AXA62" s="974"/>
      <c r="AXB62" s="974"/>
      <c r="AXC62" s="974"/>
      <c r="AXD62" s="974"/>
      <c r="AXE62" s="974"/>
      <c r="AXF62" s="974"/>
      <c r="AXG62" s="974"/>
      <c r="AXH62" s="974"/>
      <c r="AXI62" s="974"/>
      <c r="AXJ62" s="974"/>
      <c r="AXK62" s="974"/>
      <c r="AXL62" s="974"/>
      <c r="AXM62" s="974"/>
      <c r="AXN62" s="974"/>
      <c r="AXO62" s="974"/>
      <c r="AXP62" s="974"/>
      <c r="AXQ62" s="974"/>
      <c r="AXR62" s="974"/>
      <c r="AXS62" s="974"/>
      <c r="AXT62" s="974"/>
      <c r="AXU62" s="974"/>
      <c r="AXV62" s="974"/>
      <c r="AXW62" s="974"/>
      <c r="AXX62" s="974"/>
      <c r="AXY62" s="974"/>
      <c r="AXZ62" s="974"/>
      <c r="AYA62" s="974"/>
      <c r="AYB62" s="974"/>
      <c r="AYC62" s="974"/>
      <c r="AYD62" s="974"/>
      <c r="AYE62" s="974"/>
      <c r="AYF62" s="974"/>
      <c r="AYG62" s="974"/>
      <c r="AYH62" s="974"/>
      <c r="AYI62" s="974"/>
      <c r="AYJ62" s="974"/>
      <c r="AYK62" s="974"/>
      <c r="AYL62" s="974"/>
      <c r="AYM62" s="974"/>
      <c r="AYN62" s="974"/>
      <c r="AYO62" s="974"/>
      <c r="AYP62" s="974"/>
      <c r="AYQ62" s="974"/>
      <c r="AYR62" s="974"/>
      <c r="AYS62" s="974"/>
      <c r="AYT62" s="974"/>
      <c r="AYU62" s="974"/>
      <c r="AYV62" s="974"/>
      <c r="AYW62" s="974"/>
      <c r="AYX62" s="974"/>
      <c r="AYY62" s="974"/>
      <c r="AYZ62" s="974"/>
      <c r="AZA62" s="974"/>
      <c r="AZB62" s="974"/>
      <c r="AZC62" s="974"/>
      <c r="AZD62" s="974"/>
      <c r="AZE62" s="974"/>
      <c r="AZF62" s="974"/>
      <c r="AZG62" s="974"/>
      <c r="AZH62" s="974"/>
      <c r="AZI62" s="974"/>
      <c r="AZJ62" s="974"/>
      <c r="AZK62" s="974"/>
      <c r="AZL62" s="974"/>
      <c r="AZM62" s="974"/>
      <c r="AZN62" s="974"/>
      <c r="AZO62" s="974"/>
      <c r="AZP62" s="974"/>
      <c r="AZQ62" s="974"/>
      <c r="AZR62" s="974"/>
      <c r="AZS62" s="974"/>
      <c r="AZT62" s="974"/>
      <c r="AZU62" s="974"/>
      <c r="AZV62" s="974"/>
      <c r="AZW62" s="974"/>
      <c r="AZX62" s="974"/>
      <c r="AZY62" s="974"/>
      <c r="AZZ62" s="974"/>
      <c r="BAA62" s="974"/>
      <c r="BAB62" s="974"/>
      <c r="BAC62" s="974"/>
      <c r="BAD62" s="974"/>
      <c r="BAE62" s="974"/>
      <c r="BAF62" s="974"/>
      <c r="BAG62" s="974"/>
      <c r="BAH62" s="974"/>
      <c r="BAI62" s="974"/>
      <c r="BAJ62" s="974"/>
      <c r="BAK62" s="974"/>
      <c r="BAL62" s="974"/>
      <c r="BAM62" s="974"/>
      <c r="BAN62" s="974"/>
      <c r="BAO62" s="974"/>
      <c r="BAP62" s="974"/>
      <c r="BAQ62" s="974"/>
      <c r="BAR62" s="974"/>
      <c r="BAS62" s="974"/>
      <c r="BAT62" s="974"/>
      <c r="BAU62" s="974"/>
      <c r="BAV62" s="974"/>
      <c r="BAW62" s="974"/>
      <c r="BAX62" s="974"/>
      <c r="BAY62" s="974"/>
      <c r="BAZ62" s="974"/>
      <c r="BBA62" s="974"/>
      <c r="BBB62" s="974"/>
      <c r="BBC62" s="974"/>
      <c r="BBD62" s="974"/>
      <c r="BBE62" s="974"/>
      <c r="BBF62" s="974"/>
      <c r="BBG62" s="974"/>
      <c r="BBH62" s="974"/>
      <c r="BBI62" s="974"/>
      <c r="BBJ62" s="974"/>
      <c r="BBK62" s="974"/>
      <c r="BBL62" s="974"/>
      <c r="BBM62" s="974"/>
      <c r="BBN62" s="974"/>
      <c r="BBO62" s="974"/>
      <c r="BBP62" s="974"/>
      <c r="BBQ62" s="974"/>
      <c r="BBR62" s="974"/>
      <c r="BBS62" s="974"/>
      <c r="BBT62" s="974"/>
      <c r="BBU62" s="974"/>
      <c r="BBV62" s="974"/>
      <c r="BBW62" s="974"/>
      <c r="BBX62" s="974"/>
      <c r="BBY62" s="974"/>
      <c r="BBZ62" s="974"/>
      <c r="BCA62" s="974"/>
      <c r="BCB62" s="974"/>
      <c r="BCC62" s="974"/>
      <c r="BCD62" s="974"/>
      <c r="BCE62" s="974"/>
      <c r="BCF62" s="974"/>
      <c r="BCG62" s="974"/>
      <c r="BCH62" s="974"/>
      <c r="BCI62" s="974"/>
      <c r="BCJ62" s="974"/>
      <c r="BCK62" s="974"/>
      <c r="BCL62" s="974"/>
      <c r="BCM62" s="974"/>
      <c r="BCN62" s="974"/>
      <c r="BCO62" s="974"/>
      <c r="BCP62" s="974"/>
      <c r="BCQ62" s="974"/>
      <c r="BCR62" s="974"/>
      <c r="BCS62" s="974"/>
      <c r="BCT62" s="974"/>
      <c r="BCU62" s="974"/>
      <c r="BCV62" s="974"/>
      <c r="BCW62" s="974"/>
      <c r="BCX62" s="974"/>
      <c r="BCY62" s="974"/>
      <c r="BCZ62" s="974"/>
      <c r="BDA62" s="974"/>
      <c r="BDB62" s="974"/>
      <c r="BDC62" s="974"/>
      <c r="BDD62" s="974"/>
      <c r="BDE62" s="974"/>
      <c r="BDF62" s="974"/>
      <c r="BDG62" s="974"/>
      <c r="BDH62" s="974"/>
      <c r="BDI62" s="974"/>
      <c r="BDJ62" s="974"/>
      <c r="BDK62" s="974"/>
      <c r="BDL62" s="974"/>
      <c r="BDM62" s="974"/>
      <c r="BDN62" s="974"/>
      <c r="BDO62" s="974"/>
      <c r="BDP62" s="974"/>
      <c r="BDQ62" s="974"/>
      <c r="BDR62" s="974"/>
      <c r="BDS62" s="974"/>
      <c r="BDT62" s="974"/>
      <c r="BDU62" s="974"/>
      <c r="BDV62" s="974"/>
      <c r="BDW62" s="974"/>
      <c r="BDX62" s="974"/>
      <c r="BDY62" s="974"/>
      <c r="BDZ62" s="974"/>
      <c r="BEA62" s="974"/>
      <c r="BEB62" s="974"/>
      <c r="BEC62" s="974"/>
      <c r="BED62" s="974"/>
      <c r="BEE62" s="974"/>
      <c r="BEF62" s="974"/>
      <c r="BEG62" s="974"/>
      <c r="BEH62" s="974"/>
      <c r="BEI62" s="974"/>
      <c r="BEJ62" s="974"/>
      <c r="BEK62" s="974"/>
      <c r="BEL62" s="974"/>
      <c r="BEM62" s="974"/>
      <c r="BEN62" s="974"/>
      <c r="BEO62" s="974"/>
      <c r="BEP62" s="974"/>
      <c r="BEQ62" s="974"/>
      <c r="BER62" s="974"/>
      <c r="BES62" s="974"/>
      <c r="BET62" s="974"/>
      <c r="BEU62" s="974"/>
      <c r="BEV62" s="974"/>
      <c r="BEW62" s="974"/>
      <c r="BEX62" s="974"/>
      <c r="BEY62" s="974"/>
      <c r="BEZ62" s="974"/>
      <c r="BFA62" s="974"/>
      <c r="BFB62" s="974"/>
      <c r="BFC62" s="974"/>
      <c r="BFD62" s="974"/>
      <c r="BFE62" s="974"/>
      <c r="BFF62" s="974"/>
      <c r="BFG62" s="974"/>
      <c r="BFH62" s="974"/>
      <c r="BFI62" s="974"/>
      <c r="BFJ62" s="974"/>
      <c r="BFK62" s="974"/>
      <c r="BFL62" s="974"/>
      <c r="BFM62" s="974"/>
      <c r="BFN62" s="974"/>
      <c r="BFO62" s="974"/>
      <c r="BFP62" s="974"/>
      <c r="BFQ62" s="974"/>
      <c r="BFR62" s="974"/>
      <c r="BFS62" s="974"/>
      <c r="BFT62" s="974"/>
      <c r="BFU62" s="974"/>
      <c r="BFV62" s="974"/>
      <c r="BFW62" s="974"/>
      <c r="BFX62" s="974"/>
      <c r="BFY62" s="974"/>
      <c r="BFZ62" s="974"/>
      <c r="BGA62" s="974"/>
      <c r="BGB62" s="974"/>
      <c r="BGC62" s="974"/>
      <c r="BGD62" s="974"/>
      <c r="BGE62" s="974"/>
      <c r="BGF62" s="974"/>
      <c r="BGG62" s="974"/>
      <c r="BGH62" s="974"/>
      <c r="BGI62" s="974"/>
      <c r="BGJ62" s="974"/>
      <c r="BGK62" s="974"/>
      <c r="BGL62" s="974"/>
      <c r="BGM62" s="974"/>
      <c r="BGN62" s="974"/>
      <c r="BGO62" s="974"/>
      <c r="BGP62" s="974"/>
      <c r="BGQ62" s="974"/>
      <c r="BGR62" s="974"/>
      <c r="BGS62" s="974"/>
      <c r="BGT62" s="974"/>
      <c r="BGU62" s="974"/>
      <c r="BGV62" s="974"/>
      <c r="BGW62" s="974"/>
      <c r="BGX62" s="974"/>
      <c r="BGY62" s="974"/>
      <c r="BGZ62" s="974"/>
      <c r="BHA62" s="974"/>
      <c r="BHB62" s="974"/>
      <c r="BHC62" s="974"/>
      <c r="BHD62" s="974"/>
      <c r="BHE62" s="974"/>
      <c r="BHF62" s="974"/>
      <c r="BHG62" s="974"/>
      <c r="BHH62" s="974"/>
      <c r="BHI62" s="974"/>
      <c r="BHJ62" s="974"/>
      <c r="BHK62" s="974"/>
      <c r="BHL62" s="974"/>
      <c r="BHM62" s="974"/>
      <c r="BHN62" s="974"/>
      <c r="BHO62" s="974"/>
      <c r="BHP62" s="974"/>
      <c r="BHQ62" s="974"/>
      <c r="BHR62" s="974"/>
      <c r="BHS62" s="974"/>
      <c r="BHT62" s="974"/>
      <c r="BHU62" s="974"/>
      <c r="BHV62" s="974"/>
      <c r="BHW62" s="974"/>
      <c r="BHX62" s="974"/>
      <c r="BHY62" s="974"/>
      <c r="BHZ62" s="974"/>
      <c r="BIA62" s="974"/>
      <c r="BIB62" s="974"/>
      <c r="BIC62" s="974"/>
      <c r="BID62" s="974"/>
      <c r="BIE62" s="974"/>
      <c r="BIF62" s="974"/>
      <c r="BIG62" s="974"/>
      <c r="BIH62" s="974"/>
      <c r="BII62" s="974"/>
      <c r="BIJ62" s="974"/>
      <c r="BIK62" s="974"/>
      <c r="BIL62" s="974"/>
      <c r="BIM62" s="974"/>
      <c r="BIN62" s="974"/>
      <c r="BIO62" s="974"/>
      <c r="BIP62" s="974"/>
      <c r="BIQ62" s="974"/>
      <c r="BIR62" s="974"/>
      <c r="BIS62" s="974"/>
      <c r="BIT62" s="974"/>
      <c r="BIU62" s="974"/>
      <c r="BIV62" s="974"/>
      <c r="BIW62" s="974"/>
      <c r="BIX62" s="974"/>
      <c r="BIY62" s="974"/>
      <c r="BIZ62" s="974"/>
      <c r="BJA62" s="974"/>
      <c r="BJB62" s="974"/>
      <c r="BJC62" s="974"/>
      <c r="BJD62" s="974"/>
      <c r="BJE62" s="974"/>
      <c r="BJF62" s="974"/>
      <c r="BJG62" s="974"/>
      <c r="BJH62" s="974"/>
      <c r="BJI62" s="974"/>
      <c r="BJJ62" s="974"/>
      <c r="BJK62" s="974"/>
      <c r="BJL62" s="974"/>
      <c r="BJM62" s="974"/>
      <c r="BJN62" s="974"/>
      <c r="BJO62" s="974"/>
      <c r="BJP62" s="974"/>
      <c r="BJQ62" s="974"/>
      <c r="BJR62" s="974"/>
      <c r="BJS62" s="974"/>
      <c r="BJT62" s="974"/>
      <c r="BJU62" s="974"/>
      <c r="BJV62" s="974"/>
      <c r="BJW62" s="974"/>
      <c r="BJX62" s="974"/>
      <c r="BJY62" s="974"/>
      <c r="BJZ62" s="974"/>
      <c r="BKA62" s="974"/>
      <c r="BKB62" s="974"/>
      <c r="BKC62" s="974"/>
      <c r="BKD62" s="974"/>
      <c r="BKE62" s="974"/>
      <c r="BKF62" s="974"/>
      <c r="BKG62" s="974"/>
      <c r="BKH62" s="974"/>
      <c r="BKI62" s="974"/>
      <c r="BKJ62" s="974"/>
      <c r="BKK62" s="974"/>
      <c r="BKL62" s="974"/>
      <c r="BKM62" s="974"/>
      <c r="BKN62" s="974"/>
      <c r="BKO62" s="974"/>
      <c r="BKP62" s="974"/>
      <c r="BKQ62" s="974"/>
      <c r="BKR62" s="974"/>
      <c r="BKS62" s="974"/>
      <c r="BKT62" s="974"/>
      <c r="BKU62" s="974"/>
      <c r="BKV62" s="974"/>
      <c r="BKW62" s="974"/>
      <c r="BKX62" s="974"/>
      <c r="BKY62" s="974"/>
      <c r="BKZ62" s="974"/>
      <c r="BLA62" s="974"/>
      <c r="BLB62" s="974"/>
      <c r="BLC62" s="974"/>
      <c r="BLD62" s="974"/>
      <c r="BLE62" s="974"/>
      <c r="BLF62" s="974"/>
      <c r="BLG62" s="974"/>
      <c r="BLH62" s="974"/>
      <c r="BLI62" s="974"/>
      <c r="BLJ62" s="974"/>
      <c r="BLK62" s="974"/>
      <c r="BLL62" s="974"/>
      <c r="BLM62" s="974"/>
      <c r="BLN62" s="974"/>
      <c r="BLO62" s="974"/>
      <c r="BLP62" s="974"/>
      <c r="BLQ62" s="974"/>
      <c r="BLR62" s="974"/>
      <c r="BLS62" s="974"/>
      <c r="BLT62" s="974"/>
      <c r="BLU62" s="974"/>
      <c r="BLV62" s="974"/>
      <c r="BLW62" s="974"/>
      <c r="BLX62" s="974"/>
      <c r="BLY62" s="974"/>
      <c r="BLZ62" s="974"/>
      <c r="BMA62" s="974"/>
      <c r="BMB62" s="974"/>
      <c r="BMC62" s="974"/>
      <c r="BMD62" s="974"/>
      <c r="BME62" s="974"/>
      <c r="BMF62" s="974"/>
      <c r="BMG62" s="974"/>
      <c r="BMH62" s="974"/>
      <c r="BMI62" s="974"/>
      <c r="BMJ62" s="974"/>
      <c r="BMK62" s="974"/>
      <c r="BML62" s="974"/>
      <c r="BMM62" s="974"/>
      <c r="BMN62" s="974"/>
      <c r="BMO62" s="974"/>
      <c r="BMP62" s="974"/>
      <c r="BMQ62" s="974"/>
      <c r="BMR62" s="974"/>
      <c r="BMS62" s="974"/>
      <c r="BMT62" s="974"/>
      <c r="BMU62" s="974"/>
      <c r="BMV62" s="974"/>
      <c r="BMW62" s="974"/>
      <c r="BMX62" s="974"/>
      <c r="BMY62" s="974"/>
      <c r="BMZ62" s="974"/>
      <c r="BNA62" s="974"/>
      <c r="BNB62" s="974"/>
      <c r="BNC62" s="974"/>
      <c r="BND62" s="974"/>
      <c r="BNE62" s="974"/>
      <c r="BNF62" s="974"/>
      <c r="BNG62" s="974"/>
      <c r="BNH62" s="974"/>
      <c r="BNI62" s="974"/>
      <c r="BNJ62" s="974"/>
      <c r="BNK62" s="974"/>
      <c r="BNL62" s="974"/>
      <c r="BNM62" s="974"/>
      <c r="BNN62" s="974"/>
      <c r="BNO62" s="974"/>
      <c r="BNP62" s="974"/>
      <c r="BNQ62" s="974"/>
      <c r="BNR62" s="974"/>
      <c r="BNS62" s="974"/>
      <c r="BNT62" s="974"/>
      <c r="BNU62" s="974"/>
      <c r="BNV62" s="974"/>
      <c r="BNW62" s="974"/>
      <c r="BNX62" s="974"/>
      <c r="BNY62" s="974"/>
      <c r="BNZ62" s="974"/>
      <c r="BOA62" s="974"/>
      <c r="BOB62" s="974"/>
      <c r="BOC62" s="974"/>
      <c r="BOD62" s="974"/>
      <c r="BOE62" s="974"/>
      <c r="BOF62" s="974"/>
      <c r="BOG62" s="974"/>
      <c r="BOH62" s="974"/>
      <c r="BOI62" s="974"/>
      <c r="BOJ62" s="974"/>
      <c r="BOK62" s="974"/>
      <c r="BOL62" s="974"/>
      <c r="BOM62" s="974"/>
      <c r="BON62" s="974"/>
      <c r="BOO62" s="974"/>
      <c r="BOP62" s="974"/>
      <c r="BOQ62" s="974"/>
      <c r="BOR62" s="974"/>
      <c r="BOS62" s="974"/>
      <c r="BOT62" s="974"/>
      <c r="BOU62" s="974"/>
      <c r="BOV62" s="974"/>
      <c r="BOW62" s="974"/>
      <c r="BOX62" s="974"/>
      <c r="BOY62" s="974"/>
      <c r="BOZ62" s="974"/>
      <c r="BPA62" s="974"/>
      <c r="BPB62" s="974"/>
      <c r="BPC62" s="974"/>
      <c r="BPD62" s="974"/>
      <c r="BPE62" s="974"/>
      <c r="BPF62" s="974"/>
      <c r="BPG62" s="974"/>
      <c r="BPH62" s="974"/>
      <c r="BPI62" s="974"/>
      <c r="BPJ62" s="974"/>
      <c r="BPK62" s="974"/>
      <c r="BPL62" s="974"/>
      <c r="BPM62" s="974"/>
      <c r="BPN62" s="974"/>
      <c r="BPO62" s="974"/>
      <c r="BPP62" s="974"/>
      <c r="BPQ62" s="974"/>
      <c r="BPR62" s="974"/>
      <c r="BPS62" s="974"/>
      <c r="BPT62" s="974"/>
      <c r="BPU62" s="974"/>
      <c r="BPV62" s="974"/>
      <c r="BPW62" s="974"/>
      <c r="BPX62" s="974"/>
      <c r="BPY62" s="974"/>
      <c r="BPZ62" s="974"/>
      <c r="BQA62" s="974"/>
      <c r="BQB62" s="974"/>
      <c r="BQC62" s="974"/>
      <c r="BQD62" s="974"/>
      <c r="BQE62" s="974"/>
      <c r="BQF62" s="974"/>
      <c r="BQG62" s="974"/>
      <c r="BQH62" s="974"/>
      <c r="BQI62" s="974"/>
      <c r="BQJ62" s="974"/>
      <c r="BQK62" s="974"/>
      <c r="BQL62" s="974"/>
      <c r="BQM62" s="974"/>
      <c r="BQN62" s="974"/>
      <c r="BQO62" s="974"/>
      <c r="BQP62" s="974"/>
      <c r="BQQ62" s="974"/>
      <c r="BQR62" s="974"/>
      <c r="BQS62" s="974"/>
      <c r="BQT62" s="974"/>
      <c r="BQU62" s="974"/>
      <c r="BQV62" s="974"/>
      <c r="BQW62" s="974"/>
      <c r="BQX62" s="974"/>
      <c r="BQY62" s="974"/>
      <c r="BQZ62" s="974"/>
      <c r="BRA62" s="974"/>
      <c r="BRB62" s="974"/>
      <c r="BRC62" s="974"/>
      <c r="BRD62" s="974"/>
      <c r="BRE62" s="974"/>
      <c r="BRF62" s="974"/>
      <c r="BRG62" s="974"/>
      <c r="BRH62" s="974"/>
      <c r="BRI62" s="974"/>
      <c r="BRJ62" s="974"/>
      <c r="BRK62" s="974"/>
      <c r="BRL62" s="974"/>
      <c r="BRM62" s="974"/>
      <c r="BRN62" s="974"/>
      <c r="BRO62" s="974"/>
      <c r="BRP62" s="974"/>
      <c r="BRQ62" s="974"/>
      <c r="BRR62" s="974"/>
      <c r="BRS62" s="974"/>
      <c r="BRT62" s="974"/>
      <c r="BRU62" s="974"/>
      <c r="BRV62" s="974"/>
      <c r="BRW62" s="974"/>
      <c r="BRX62" s="974"/>
      <c r="BRY62" s="974"/>
      <c r="BRZ62" s="974"/>
      <c r="BSA62" s="974"/>
      <c r="BSB62" s="974"/>
      <c r="BSC62" s="974"/>
      <c r="BSD62" s="974"/>
      <c r="BSE62" s="974"/>
      <c r="BSF62" s="974"/>
      <c r="BSG62" s="974"/>
      <c r="BSH62" s="974"/>
      <c r="BSI62" s="974"/>
      <c r="BSJ62" s="974"/>
      <c r="BSK62" s="974"/>
      <c r="BSL62" s="974"/>
      <c r="BSM62" s="974"/>
      <c r="BSN62" s="974"/>
      <c r="BSO62" s="974"/>
      <c r="BSP62" s="974"/>
      <c r="BSQ62" s="974"/>
      <c r="BSR62" s="974"/>
      <c r="BSS62" s="974"/>
      <c r="BST62" s="974"/>
      <c r="BSU62" s="974"/>
      <c r="BSV62" s="974"/>
      <c r="BSW62" s="974"/>
      <c r="BSX62" s="974"/>
      <c r="BSY62" s="974"/>
      <c r="BSZ62" s="974"/>
      <c r="BTA62" s="974"/>
      <c r="BTB62" s="974"/>
      <c r="BTC62" s="974"/>
      <c r="BTD62" s="974"/>
      <c r="BTE62" s="974"/>
      <c r="BTF62" s="974"/>
      <c r="BTG62" s="974"/>
      <c r="BTH62" s="974"/>
      <c r="BTI62" s="974"/>
      <c r="BTJ62" s="974"/>
      <c r="BTK62" s="974"/>
      <c r="BTL62" s="974"/>
      <c r="BTM62" s="974"/>
      <c r="BTN62" s="974"/>
      <c r="BTO62" s="974"/>
      <c r="BTP62" s="974"/>
      <c r="BTQ62" s="974"/>
      <c r="BTR62" s="974"/>
      <c r="BTS62" s="974"/>
      <c r="BTT62" s="974"/>
      <c r="BTU62" s="974"/>
      <c r="BTV62" s="974"/>
      <c r="BTW62" s="974"/>
      <c r="BTX62" s="974"/>
      <c r="BTY62" s="974"/>
      <c r="BTZ62" s="974"/>
      <c r="BUA62" s="974"/>
      <c r="BUB62" s="974"/>
      <c r="BUC62" s="974"/>
      <c r="BUD62" s="974"/>
      <c r="BUE62" s="974"/>
      <c r="BUF62" s="974"/>
      <c r="BUG62" s="974"/>
      <c r="BUH62" s="974"/>
      <c r="BUI62" s="974"/>
      <c r="BUJ62" s="974"/>
      <c r="BUK62" s="974"/>
      <c r="BUL62" s="974"/>
      <c r="BUM62" s="974"/>
      <c r="BUN62" s="974"/>
      <c r="BUO62" s="974"/>
      <c r="BUP62" s="974"/>
      <c r="BUQ62" s="974"/>
      <c r="BUR62" s="974"/>
      <c r="BUS62" s="974"/>
      <c r="BUT62" s="974"/>
      <c r="BUU62" s="974"/>
      <c r="BUV62" s="974"/>
      <c r="BUW62" s="974"/>
      <c r="BUX62" s="974"/>
      <c r="BUY62" s="974"/>
      <c r="BUZ62" s="974"/>
      <c r="BVA62" s="974"/>
      <c r="BVB62" s="974"/>
      <c r="BVC62" s="974"/>
      <c r="BVD62" s="974"/>
      <c r="BVE62" s="974"/>
      <c r="BVF62" s="974"/>
      <c r="BVG62" s="974"/>
      <c r="BVH62" s="974"/>
      <c r="BVI62" s="974"/>
      <c r="BVJ62" s="974"/>
      <c r="BVK62" s="974"/>
      <c r="BVL62" s="974"/>
      <c r="BVM62" s="974"/>
      <c r="BVN62" s="974"/>
      <c r="BVO62" s="974"/>
      <c r="BVP62" s="974"/>
      <c r="BVQ62" s="974"/>
      <c r="BVR62" s="974"/>
      <c r="BVS62" s="974"/>
      <c r="BVT62" s="974"/>
      <c r="BVU62" s="974"/>
      <c r="BVV62" s="974"/>
      <c r="BVW62" s="974"/>
      <c r="BVX62" s="974"/>
      <c r="BVY62" s="974"/>
      <c r="BVZ62" s="974"/>
      <c r="BWA62" s="974"/>
      <c r="BWB62" s="974"/>
      <c r="BWC62" s="974"/>
      <c r="BWD62" s="974"/>
      <c r="BWE62" s="974"/>
      <c r="BWF62" s="974"/>
      <c r="BWG62" s="974"/>
      <c r="BWH62" s="974"/>
      <c r="BWI62" s="974"/>
      <c r="BWJ62" s="974"/>
      <c r="BWK62" s="974"/>
      <c r="BWL62" s="974"/>
      <c r="BWM62" s="974"/>
      <c r="BWN62" s="974"/>
      <c r="BWO62" s="974"/>
      <c r="BWP62" s="974"/>
      <c r="BWQ62" s="974"/>
      <c r="BWR62" s="974"/>
      <c r="BWS62" s="974"/>
      <c r="BWT62" s="974"/>
      <c r="BWU62" s="974"/>
      <c r="BWV62" s="974"/>
      <c r="BWW62" s="974"/>
      <c r="BWX62" s="974"/>
      <c r="BWY62" s="974"/>
      <c r="BWZ62" s="974"/>
      <c r="BXA62" s="974"/>
      <c r="BXB62" s="974"/>
      <c r="BXC62" s="974"/>
      <c r="BXD62" s="974"/>
      <c r="BXE62" s="974"/>
      <c r="BXF62" s="974"/>
      <c r="BXG62" s="974"/>
      <c r="BXH62" s="974"/>
      <c r="BXI62" s="974"/>
      <c r="BXJ62" s="974"/>
      <c r="BXK62" s="974"/>
      <c r="BXL62" s="974"/>
      <c r="BXM62" s="974"/>
      <c r="BXN62" s="974"/>
      <c r="BXO62" s="974"/>
      <c r="BXP62" s="974"/>
      <c r="BXQ62" s="974"/>
      <c r="BXR62" s="974"/>
      <c r="BXS62" s="974"/>
      <c r="BXT62" s="974"/>
      <c r="BXU62" s="974"/>
      <c r="BXV62" s="974"/>
      <c r="BXW62" s="974"/>
      <c r="BXX62" s="974"/>
      <c r="BXY62" s="974"/>
      <c r="BXZ62" s="974"/>
      <c r="BYA62" s="974"/>
      <c r="BYB62" s="974"/>
      <c r="BYC62" s="974"/>
      <c r="BYD62" s="974"/>
      <c r="BYE62" s="974"/>
      <c r="BYF62" s="974"/>
      <c r="BYG62" s="974"/>
      <c r="BYH62" s="974"/>
      <c r="BYI62" s="974"/>
      <c r="BYJ62" s="974"/>
      <c r="BYK62" s="974"/>
      <c r="BYL62" s="974"/>
      <c r="BYM62" s="974"/>
      <c r="BYN62" s="974"/>
      <c r="BYO62" s="974"/>
      <c r="BYP62" s="974"/>
      <c r="BYQ62" s="974"/>
      <c r="BYR62" s="974"/>
      <c r="BYS62" s="974"/>
      <c r="BYT62" s="974"/>
      <c r="BYU62" s="974"/>
      <c r="BYV62" s="974"/>
      <c r="BYW62" s="974"/>
      <c r="BYX62" s="974"/>
      <c r="BYY62" s="974"/>
      <c r="BYZ62" s="974"/>
      <c r="BZA62" s="974"/>
      <c r="BZB62" s="974"/>
      <c r="BZC62" s="974"/>
      <c r="BZD62" s="974"/>
      <c r="BZE62" s="974"/>
      <c r="BZF62" s="974"/>
      <c r="BZG62" s="974"/>
      <c r="BZH62" s="974"/>
      <c r="BZI62" s="974"/>
      <c r="BZJ62" s="974"/>
      <c r="BZK62" s="974"/>
      <c r="BZL62" s="974"/>
      <c r="BZM62" s="974"/>
      <c r="BZN62" s="974"/>
      <c r="BZO62" s="974"/>
      <c r="BZP62" s="974"/>
      <c r="BZQ62" s="974"/>
      <c r="BZR62" s="974"/>
      <c r="BZS62" s="974"/>
      <c r="BZT62" s="974"/>
      <c r="BZU62" s="974"/>
      <c r="BZV62" s="974"/>
      <c r="BZW62" s="974"/>
      <c r="BZX62" s="974"/>
      <c r="BZY62" s="974"/>
      <c r="BZZ62" s="974"/>
      <c r="CAA62" s="974"/>
      <c r="CAB62" s="974"/>
      <c r="CAC62" s="974"/>
      <c r="CAD62" s="974"/>
      <c r="CAE62" s="974"/>
      <c r="CAF62" s="974"/>
      <c r="CAG62" s="974"/>
      <c r="CAH62" s="974"/>
      <c r="CAI62" s="974"/>
      <c r="CAJ62" s="974"/>
      <c r="CAK62" s="974"/>
      <c r="CAL62" s="974"/>
      <c r="CAM62" s="974"/>
      <c r="CAN62" s="974"/>
      <c r="CAO62" s="974"/>
      <c r="CAP62" s="974"/>
      <c r="CAQ62" s="974"/>
      <c r="CAR62" s="974"/>
      <c r="CAS62" s="974"/>
      <c r="CAT62" s="974"/>
      <c r="CAU62" s="974"/>
      <c r="CAV62" s="974"/>
      <c r="CAW62" s="974"/>
      <c r="CAX62" s="974"/>
      <c r="CAY62" s="974"/>
      <c r="CAZ62" s="974"/>
      <c r="CBA62" s="974"/>
      <c r="CBB62" s="974"/>
      <c r="CBC62" s="974"/>
      <c r="CBD62" s="974"/>
      <c r="CBE62" s="974"/>
      <c r="CBF62" s="974"/>
      <c r="CBG62" s="974"/>
      <c r="CBH62" s="974"/>
      <c r="CBI62" s="974"/>
      <c r="CBJ62" s="974"/>
      <c r="CBK62" s="974"/>
      <c r="CBL62" s="974"/>
      <c r="CBM62" s="974"/>
      <c r="CBN62" s="974"/>
      <c r="CBO62" s="974"/>
      <c r="CBP62" s="974"/>
      <c r="CBQ62" s="974"/>
      <c r="CBR62" s="974"/>
      <c r="CBS62" s="974"/>
      <c r="CBT62" s="974"/>
      <c r="CBU62" s="974"/>
      <c r="CBV62" s="974"/>
      <c r="CBW62" s="974"/>
      <c r="CBX62" s="974"/>
      <c r="CBY62" s="974"/>
      <c r="CBZ62" s="974"/>
      <c r="CCA62" s="974"/>
      <c r="CCB62" s="974"/>
      <c r="CCC62" s="974"/>
      <c r="CCD62" s="974"/>
      <c r="CCE62" s="974"/>
      <c r="CCF62" s="974"/>
      <c r="CCG62" s="974"/>
      <c r="CCH62" s="974"/>
      <c r="CCI62" s="974"/>
      <c r="CCJ62" s="974"/>
      <c r="CCK62" s="974"/>
      <c r="CCL62" s="974"/>
      <c r="CCM62" s="974"/>
      <c r="CCN62" s="974"/>
      <c r="CCO62" s="974"/>
      <c r="CCP62" s="974"/>
      <c r="CCQ62" s="974"/>
      <c r="CCR62" s="974"/>
      <c r="CCS62" s="974"/>
      <c r="CCT62" s="974"/>
      <c r="CCU62" s="974"/>
      <c r="CCV62" s="974"/>
      <c r="CCW62" s="974"/>
      <c r="CCX62" s="974"/>
      <c r="CCY62" s="974"/>
      <c r="CCZ62" s="974"/>
      <c r="CDA62" s="974"/>
      <c r="CDB62" s="974"/>
      <c r="CDC62" s="974"/>
      <c r="CDD62" s="974"/>
      <c r="CDE62" s="974"/>
      <c r="CDF62" s="974"/>
      <c r="CDG62" s="974"/>
      <c r="CDH62" s="974"/>
      <c r="CDI62" s="974"/>
      <c r="CDJ62" s="974"/>
      <c r="CDK62" s="974"/>
      <c r="CDL62" s="974"/>
      <c r="CDM62" s="974"/>
      <c r="CDN62" s="974"/>
      <c r="CDO62" s="974"/>
      <c r="CDP62" s="974"/>
      <c r="CDQ62" s="974"/>
      <c r="CDR62" s="974"/>
      <c r="CDS62" s="974"/>
      <c r="CDT62" s="974"/>
      <c r="CDU62" s="974"/>
      <c r="CDV62" s="974"/>
      <c r="CDW62" s="974"/>
      <c r="CDX62" s="974"/>
      <c r="CDY62" s="974"/>
      <c r="CDZ62" s="974"/>
      <c r="CEA62" s="974"/>
      <c r="CEB62" s="974"/>
      <c r="CEC62" s="974"/>
      <c r="CED62" s="974"/>
      <c r="CEE62" s="974"/>
      <c r="CEF62" s="974"/>
      <c r="CEG62" s="974"/>
      <c r="CEH62" s="974"/>
      <c r="CEI62" s="974"/>
      <c r="CEJ62" s="974"/>
      <c r="CEK62" s="974"/>
      <c r="CEL62" s="974"/>
      <c r="CEM62" s="974"/>
      <c r="CEN62" s="974"/>
      <c r="CEO62" s="974"/>
      <c r="CEP62" s="974"/>
      <c r="CEQ62" s="974"/>
      <c r="CER62" s="974"/>
      <c r="CES62" s="974"/>
      <c r="CET62" s="974"/>
      <c r="CEU62" s="974"/>
      <c r="CEV62" s="974"/>
      <c r="CEW62" s="974"/>
      <c r="CEX62" s="974"/>
      <c r="CEY62" s="974"/>
      <c r="CEZ62" s="974"/>
      <c r="CFA62" s="974"/>
      <c r="CFB62" s="974"/>
      <c r="CFC62" s="974"/>
      <c r="CFD62" s="974"/>
      <c r="CFE62" s="974"/>
      <c r="CFF62" s="974"/>
      <c r="CFG62" s="974"/>
      <c r="CFH62" s="974"/>
      <c r="CFI62" s="974"/>
      <c r="CFJ62" s="974"/>
      <c r="CFK62" s="974"/>
      <c r="CFL62" s="974"/>
      <c r="CFM62" s="974"/>
      <c r="CFN62" s="974"/>
      <c r="CFO62" s="974"/>
      <c r="CFP62" s="974"/>
      <c r="CFQ62" s="974"/>
      <c r="CFR62" s="974"/>
      <c r="CFS62" s="974"/>
      <c r="CFT62" s="974"/>
      <c r="CFU62" s="974"/>
      <c r="CFV62" s="974"/>
      <c r="CFW62" s="974"/>
      <c r="CFX62" s="974"/>
      <c r="CFY62" s="974"/>
      <c r="CFZ62" s="974"/>
      <c r="CGA62" s="974"/>
      <c r="CGB62" s="974"/>
      <c r="CGC62" s="974"/>
      <c r="CGD62" s="974"/>
      <c r="CGE62" s="974"/>
      <c r="CGF62" s="974"/>
      <c r="CGG62" s="974"/>
      <c r="CGH62" s="974"/>
      <c r="CGI62" s="974"/>
      <c r="CGJ62" s="974"/>
      <c r="CGK62" s="974"/>
      <c r="CGL62" s="974"/>
      <c r="CGM62" s="974"/>
      <c r="CGN62" s="974"/>
      <c r="CGO62" s="974"/>
      <c r="CGP62" s="974"/>
      <c r="CGQ62" s="974"/>
      <c r="CGR62" s="974"/>
      <c r="CGS62" s="974"/>
      <c r="CGT62" s="974"/>
      <c r="CGU62" s="974"/>
      <c r="CGV62" s="974"/>
      <c r="CGW62" s="974"/>
      <c r="CGX62" s="974"/>
      <c r="CGY62" s="974"/>
      <c r="CGZ62" s="974"/>
      <c r="CHA62" s="974"/>
      <c r="CHB62" s="974"/>
      <c r="CHC62" s="974"/>
      <c r="CHD62" s="974"/>
      <c r="CHE62" s="974"/>
      <c r="CHF62" s="974"/>
      <c r="CHG62" s="974"/>
      <c r="CHH62" s="974"/>
      <c r="CHI62" s="974"/>
      <c r="CHJ62" s="974"/>
      <c r="CHK62" s="974"/>
      <c r="CHL62" s="974"/>
      <c r="CHM62" s="974"/>
      <c r="CHN62" s="974"/>
      <c r="CHO62" s="974"/>
      <c r="CHP62" s="974"/>
      <c r="CHQ62" s="974"/>
      <c r="CHR62" s="974"/>
      <c r="CHS62" s="974"/>
      <c r="CHT62" s="974"/>
      <c r="CHU62" s="974"/>
      <c r="CHV62" s="974"/>
      <c r="CHW62" s="974"/>
      <c r="CHX62" s="974"/>
      <c r="CHY62" s="974"/>
      <c r="CHZ62" s="974"/>
      <c r="CIA62" s="974"/>
      <c r="CIB62" s="974"/>
      <c r="CIC62" s="974"/>
      <c r="CID62" s="974"/>
      <c r="CIE62" s="974"/>
      <c r="CIF62" s="974"/>
      <c r="CIG62" s="974"/>
      <c r="CIH62" s="974"/>
      <c r="CII62" s="974"/>
      <c r="CIJ62" s="974"/>
      <c r="CIK62" s="974"/>
      <c r="CIL62" s="974"/>
      <c r="CIM62" s="974"/>
      <c r="CIN62" s="974"/>
      <c r="CIO62" s="974"/>
      <c r="CIP62" s="974"/>
      <c r="CIQ62" s="974"/>
      <c r="CIR62" s="974"/>
      <c r="CIS62" s="974"/>
      <c r="CIT62" s="974"/>
      <c r="CIU62" s="974"/>
      <c r="CIV62" s="974"/>
      <c r="CIW62" s="974"/>
      <c r="CIX62" s="974"/>
      <c r="CIY62" s="974"/>
      <c r="CIZ62" s="974"/>
      <c r="CJA62" s="974"/>
      <c r="CJB62" s="974"/>
      <c r="CJC62" s="974"/>
      <c r="CJD62" s="974"/>
      <c r="CJE62" s="974"/>
      <c r="CJF62" s="974"/>
      <c r="CJG62" s="974"/>
      <c r="CJH62" s="974"/>
      <c r="CJI62" s="974"/>
      <c r="CJJ62" s="974"/>
      <c r="CJK62" s="974"/>
      <c r="CJL62" s="974"/>
      <c r="CJM62" s="974"/>
      <c r="CJN62" s="974"/>
      <c r="CJO62" s="974"/>
      <c r="CJP62" s="974"/>
      <c r="CJQ62" s="974"/>
      <c r="CJR62" s="974"/>
      <c r="CJS62" s="974"/>
      <c r="CJT62" s="974"/>
      <c r="CJU62" s="974"/>
      <c r="CJV62" s="974"/>
      <c r="CJW62" s="974"/>
      <c r="CJX62" s="974"/>
      <c r="CJY62" s="974"/>
      <c r="CJZ62" s="974"/>
      <c r="CKA62" s="974"/>
      <c r="CKB62" s="974"/>
      <c r="CKC62" s="974"/>
      <c r="CKD62" s="974"/>
      <c r="CKE62" s="974"/>
      <c r="CKF62" s="974"/>
      <c r="CKG62" s="974"/>
      <c r="CKH62" s="974"/>
      <c r="CKI62" s="974"/>
      <c r="CKJ62" s="974"/>
      <c r="CKK62" s="974"/>
      <c r="CKL62" s="974"/>
      <c r="CKM62" s="974"/>
      <c r="CKN62" s="974"/>
      <c r="CKO62" s="974"/>
      <c r="CKP62" s="974"/>
      <c r="CKQ62" s="974"/>
      <c r="CKR62" s="974"/>
      <c r="CKS62" s="974"/>
      <c r="CKT62" s="974"/>
      <c r="CKU62" s="974"/>
      <c r="CKV62" s="974"/>
      <c r="CKW62" s="974"/>
      <c r="CKX62" s="974"/>
      <c r="CKY62" s="974"/>
      <c r="CKZ62" s="974"/>
      <c r="CLA62" s="974"/>
      <c r="CLB62" s="974"/>
      <c r="CLC62" s="974"/>
      <c r="CLD62" s="974"/>
      <c r="CLE62" s="974"/>
      <c r="CLF62" s="974"/>
      <c r="CLG62" s="974"/>
      <c r="CLH62" s="974"/>
      <c r="CLI62" s="974"/>
      <c r="CLJ62" s="974"/>
      <c r="CLK62" s="974"/>
      <c r="CLL62" s="974"/>
      <c r="CLM62" s="974"/>
      <c r="CLN62" s="974"/>
      <c r="CLO62" s="974"/>
      <c r="CLP62" s="974"/>
      <c r="CLQ62" s="974"/>
      <c r="CLR62" s="974"/>
      <c r="CLS62" s="974"/>
      <c r="CLT62" s="974"/>
      <c r="CLU62" s="974"/>
      <c r="CLV62" s="974"/>
      <c r="CLW62" s="974"/>
      <c r="CLX62" s="974"/>
      <c r="CLY62" s="974"/>
      <c r="CLZ62" s="974"/>
      <c r="CMA62" s="974"/>
      <c r="CMB62" s="974"/>
      <c r="CMC62" s="974"/>
      <c r="CMD62" s="974"/>
      <c r="CME62" s="974"/>
      <c r="CMF62" s="974"/>
      <c r="CMG62" s="974"/>
      <c r="CMH62" s="974"/>
      <c r="CMI62" s="974"/>
      <c r="CMJ62" s="974"/>
      <c r="CMK62" s="974"/>
      <c r="CML62" s="974"/>
      <c r="CMM62" s="974"/>
      <c r="CMN62" s="974"/>
      <c r="CMO62" s="974"/>
      <c r="CMP62" s="974"/>
      <c r="CMQ62" s="974"/>
      <c r="CMR62" s="974"/>
      <c r="CMS62" s="974"/>
      <c r="CMT62" s="974"/>
      <c r="CMU62" s="974"/>
      <c r="CMV62" s="974"/>
      <c r="CMW62" s="974"/>
      <c r="CMX62" s="974"/>
      <c r="CMY62" s="974"/>
      <c r="CMZ62" s="974"/>
      <c r="CNA62" s="974"/>
      <c r="CNB62" s="974"/>
      <c r="CNC62" s="974"/>
      <c r="CND62" s="974"/>
      <c r="CNE62" s="974"/>
      <c r="CNF62" s="974"/>
      <c r="CNG62" s="974"/>
      <c r="CNH62" s="974"/>
      <c r="CNI62" s="974"/>
      <c r="CNJ62" s="974"/>
      <c r="CNK62" s="974"/>
      <c r="CNL62" s="974"/>
      <c r="CNM62" s="974"/>
      <c r="CNN62" s="974"/>
      <c r="CNO62" s="974"/>
      <c r="CNP62" s="974"/>
      <c r="CNQ62" s="974"/>
      <c r="CNR62" s="974"/>
      <c r="CNS62" s="974"/>
      <c r="CNT62" s="974"/>
      <c r="CNU62" s="974"/>
      <c r="CNV62" s="974"/>
      <c r="CNW62" s="974"/>
      <c r="CNX62" s="974"/>
      <c r="CNY62" s="974"/>
      <c r="CNZ62" s="974"/>
      <c r="COA62" s="974"/>
      <c r="COB62" s="974"/>
      <c r="COC62" s="974"/>
      <c r="COD62" s="974"/>
      <c r="COE62" s="974"/>
      <c r="COF62" s="974"/>
      <c r="COG62" s="974"/>
      <c r="COH62" s="974"/>
      <c r="COI62" s="974"/>
      <c r="COJ62" s="974"/>
      <c r="COK62" s="974"/>
      <c r="COL62" s="974"/>
      <c r="COM62" s="974"/>
      <c r="CON62" s="974"/>
      <c r="COO62" s="974"/>
      <c r="COP62" s="974"/>
      <c r="COQ62" s="974"/>
      <c r="COR62" s="974"/>
      <c r="COS62" s="974"/>
      <c r="COT62" s="974"/>
      <c r="COU62" s="974"/>
      <c r="COV62" s="974"/>
      <c r="COW62" s="974"/>
      <c r="COX62" s="974"/>
      <c r="COY62" s="974"/>
      <c r="COZ62" s="974"/>
      <c r="CPA62" s="974"/>
      <c r="CPB62" s="974"/>
      <c r="CPC62" s="974"/>
      <c r="CPD62" s="974"/>
      <c r="CPE62" s="974"/>
      <c r="CPF62" s="974"/>
      <c r="CPG62" s="974"/>
      <c r="CPH62" s="974"/>
      <c r="CPI62" s="974"/>
      <c r="CPJ62" s="974"/>
      <c r="CPK62" s="974"/>
      <c r="CPL62" s="974"/>
      <c r="CPM62" s="974"/>
      <c r="CPN62" s="974"/>
      <c r="CPO62" s="974"/>
      <c r="CPP62" s="974"/>
      <c r="CPQ62" s="974"/>
      <c r="CPR62" s="974"/>
      <c r="CPS62" s="974"/>
      <c r="CPT62" s="974"/>
      <c r="CPU62" s="974"/>
      <c r="CPV62" s="974"/>
      <c r="CPW62" s="974"/>
      <c r="CPX62" s="974"/>
      <c r="CPY62" s="974"/>
      <c r="CPZ62" s="974"/>
      <c r="CQA62" s="974"/>
      <c r="CQB62" s="974"/>
      <c r="CQC62" s="974"/>
      <c r="CQD62" s="974"/>
      <c r="CQE62" s="974"/>
      <c r="CQF62" s="974"/>
      <c r="CQG62" s="974"/>
      <c r="CQH62" s="974"/>
      <c r="CQI62" s="974"/>
      <c r="CQJ62" s="974"/>
      <c r="CQK62" s="974"/>
      <c r="CQL62" s="974"/>
      <c r="CQM62" s="974"/>
      <c r="CQN62" s="974"/>
      <c r="CQO62" s="974"/>
      <c r="CQP62" s="974"/>
      <c r="CQQ62" s="974"/>
      <c r="CQR62" s="974"/>
      <c r="CQS62" s="974"/>
      <c r="CQT62" s="974"/>
      <c r="CQU62" s="974"/>
      <c r="CQV62" s="974"/>
      <c r="CQW62" s="974"/>
      <c r="CQX62" s="974"/>
      <c r="CQY62" s="974"/>
      <c r="CQZ62" s="974"/>
      <c r="CRA62" s="974"/>
      <c r="CRB62" s="974"/>
      <c r="CRC62" s="974"/>
      <c r="CRD62" s="974"/>
      <c r="CRE62" s="974"/>
      <c r="CRF62" s="974"/>
      <c r="CRG62" s="974"/>
      <c r="CRH62" s="974"/>
      <c r="CRI62" s="974"/>
      <c r="CRJ62" s="974"/>
      <c r="CRK62" s="974"/>
      <c r="CRL62" s="974"/>
      <c r="CRM62" s="974"/>
      <c r="CRN62" s="974"/>
      <c r="CRO62" s="974"/>
      <c r="CRP62" s="974"/>
      <c r="CRQ62" s="974"/>
      <c r="CRR62" s="974"/>
      <c r="CRS62" s="974"/>
      <c r="CRT62" s="974"/>
      <c r="CRU62" s="974"/>
      <c r="CRV62" s="974"/>
      <c r="CRW62" s="974"/>
      <c r="CRX62" s="974"/>
      <c r="CRY62" s="974"/>
      <c r="CRZ62" s="974"/>
      <c r="CSA62" s="974"/>
      <c r="CSB62" s="974"/>
      <c r="CSC62" s="974"/>
      <c r="CSD62" s="974"/>
      <c r="CSE62" s="974"/>
      <c r="CSF62" s="974"/>
      <c r="CSG62" s="974"/>
      <c r="CSH62" s="974"/>
      <c r="CSI62" s="974"/>
      <c r="CSJ62" s="974"/>
      <c r="CSK62" s="974"/>
      <c r="CSL62" s="974"/>
      <c r="CSM62" s="974"/>
      <c r="CSN62" s="974"/>
      <c r="CSO62" s="974"/>
      <c r="CSP62" s="974"/>
      <c r="CSQ62" s="974"/>
      <c r="CSR62" s="974"/>
      <c r="CSS62" s="974"/>
      <c r="CST62" s="974"/>
      <c r="CSU62" s="974"/>
      <c r="CSV62" s="974"/>
      <c r="CSW62" s="974"/>
      <c r="CSX62" s="974"/>
      <c r="CSY62" s="974"/>
      <c r="CSZ62" s="974"/>
      <c r="CTA62" s="974"/>
      <c r="CTB62" s="974"/>
      <c r="CTC62" s="974"/>
      <c r="CTD62" s="974"/>
      <c r="CTE62" s="974"/>
      <c r="CTF62" s="974"/>
      <c r="CTG62" s="974"/>
      <c r="CTH62" s="974"/>
      <c r="CTI62" s="974"/>
      <c r="CTJ62" s="974"/>
      <c r="CTK62" s="974"/>
      <c r="CTL62" s="974"/>
      <c r="CTM62" s="974"/>
      <c r="CTN62" s="974"/>
      <c r="CTO62" s="974"/>
      <c r="CTP62" s="974"/>
      <c r="CTQ62" s="974"/>
      <c r="CTR62" s="974"/>
      <c r="CTS62" s="974"/>
      <c r="CTT62" s="974"/>
      <c r="CTU62" s="974"/>
      <c r="CTV62" s="974"/>
      <c r="CTW62" s="974"/>
      <c r="CTX62" s="974"/>
      <c r="CTY62" s="974"/>
      <c r="CTZ62" s="974"/>
      <c r="CUA62" s="974"/>
      <c r="CUB62" s="974"/>
      <c r="CUC62" s="974"/>
      <c r="CUD62" s="974"/>
      <c r="CUE62" s="974"/>
      <c r="CUF62" s="974"/>
      <c r="CUG62" s="974"/>
      <c r="CUH62" s="974"/>
      <c r="CUI62" s="974"/>
      <c r="CUJ62" s="974"/>
      <c r="CUK62" s="974"/>
      <c r="CUL62" s="974"/>
      <c r="CUM62" s="974"/>
      <c r="CUN62" s="974"/>
      <c r="CUO62" s="974"/>
      <c r="CUP62" s="974"/>
      <c r="CUQ62" s="974"/>
      <c r="CUR62" s="974"/>
      <c r="CUS62" s="974"/>
      <c r="CUT62" s="974"/>
      <c r="CUU62" s="974"/>
      <c r="CUV62" s="974"/>
      <c r="CUW62" s="974"/>
      <c r="CUX62" s="974"/>
      <c r="CUY62" s="974"/>
      <c r="CUZ62" s="974"/>
      <c r="CVA62" s="974"/>
      <c r="CVB62" s="974"/>
      <c r="CVC62" s="974"/>
      <c r="CVD62" s="974"/>
      <c r="CVE62" s="974"/>
      <c r="CVF62" s="974"/>
      <c r="CVG62" s="974"/>
      <c r="CVH62" s="974"/>
      <c r="CVI62" s="974"/>
      <c r="CVJ62" s="974"/>
      <c r="CVK62" s="974"/>
      <c r="CVL62" s="974"/>
      <c r="CVM62" s="974"/>
      <c r="CVN62" s="974"/>
      <c r="CVO62" s="974"/>
      <c r="CVP62" s="974"/>
      <c r="CVQ62" s="974"/>
      <c r="CVR62" s="974"/>
      <c r="CVS62" s="974"/>
      <c r="CVT62" s="974"/>
      <c r="CVU62" s="974"/>
      <c r="CVV62" s="974"/>
      <c r="CVW62" s="974"/>
      <c r="CVX62" s="974"/>
      <c r="CVY62" s="974"/>
      <c r="CVZ62" s="974"/>
      <c r="CWA62" s="974"/>
      <c r="CWB62" s="974"/>
      <c r="CWC62" s="974"/>
      <c r="CWD62" s="974"/>
      <c r="CWE62" s="974"/>
      <c r="CWF62" s="974"/>
      <c r="CWG62" s="974"/>
      <c r="CWH62" s="974"/>
      <c r="CWI62" s="974"/>
      <c r="CWJ62" s="974"/>
      <c r="CWK62" s="974"/>
      <c r="CWL62" s="974"/>
      <c r="CWM62" s="974"/>
      <c r="CWN62" s="974"/>
      <c r="CWO62" s="974"/>
      <c r="CWP62" s="974"/>
      <c r="CWQ62" s="974"/>
      <c r="CWR62" s="974"/>
      <c r="CWS62" s="974"/>
      <c r="CWT62" s="974"/>
      <c r="CWU62" s="974"/>
      <c r="CWV62" s="974"/>
      <c r="CWW62" s="974"/>
      <c r="CWX62" s="974"/>
      <c r="CWY62" s="974"/>
      <c r="CWZ62" s="974"/>
      <c r="CXA62" s="974"/>
      <c r="CXB62" s="974"/>
      <c r="CXC62" s="974"/>
      <c r="CXD62" s="974"/>
      <c r="CXE62" s="974"/>
      <c r="CXF62" s="974"/>
      <c r="CXG62" s="974"/>
      <c r="CXH62" s="974"/>
      <c r="CXI62" s="974"/>
      <c r="CXJ62" s="974"/>
      <c r="CXK62" s="974"/>
      <c r="CXL62" s="974"/>
      <c r="CXM62" s="974"/>
      <c r="CXN62" s="974"/>
      <c r="CXO62" s="974"/>
      <c r="CXP62" s="974"/>
      <c r="CXQ62" s="974"/>
      <c r="CXR62" s="974"/>
      <c r="CXS62" s="974"/>
      <c r="CXT62" s="974"/>
      <c r="CXU62" s="974"/>
      <c r="CXV62" s="974"/>
      <c r="CXW62" s="974"/>
      <c r="CXX62" s="974"/>
      <c r="CXY62" s="974"/>
      <c r="CXZ62" s="974"/>
      <c r="CYA62" s="974"/>
      <c r="CYB62" s="974"/>
      <c r="CYC62" s="974"/>
      <c r="CYD62" s="974"/>
      <c r="CYE62" s="974"/>
      <c r="CYF62" s="974"/>
      <c r="CYG62" s="974"/>
      <c r="CYH62" s="974"/>
      <c r="CYI62" s="974"/>
      <c r="CYJ62" s="974"/>
      <c r="CYK62" s="974"/>
      <c r="CYL62" s="974"/>
      <c r="CYM62" s="974"/>
      <c r="CYN62" s="974"/>
      <c r="CYO62" s="974"/>
      <c r="CYP62" s="974"/>
      <c r="CYQ62" s="974"/>
      <c r="CYR62" s="974"/>
      <c r="CYS62" s="974"/>
      <c r="CYT62" s="974"/>
      <c r="CYU62" s="974"/>
      <c r="CYV62" s="974"/>
      <c r="CYW62" s="974"/>
      <c r="CYX62" s="974"/>
      <c r="CYY62" s="974"/>
      <c r="CYZ62" s="974"/>
      <c r="CZA62" s="974"/>
      <c r="CZB62" s="974"/>
      <c r="CZC62" s="974"/>
      <c r="CZD62" s="974"/>
      <c r="CZE62" s="974"/>
      <c r="CZF62" s="974"/>
      <c r="CZG62" s="974"/>
      <c r="CZH62" s="974"/>
      <c r="CZI62" s="974"/>
      <c r="CZJ62" s="974"/>
      <c r="CZK62" s="974"/>
      <c r="CZL62" s="974"/>
      <c r="CZM62" s="974"/>
      <c r="CZN62" s="974"/>
      <c r="CZO62" s="974"/>
      <c r="CZP62" s="974"/>
      <c r="CZQ62" s="974"/>
      <c r="CZR62" s="974"/>
      <c r="CZS62" s="974"/>
      <c r="CZT62" s="974"/>
      <c r="CZU62" s="974"/>
      <c r="CZV62" s="974"/>
      <c r="CZW62" s="974"/>
      <c r="CZX62" s="974"/>
      <c r="CZY62" s="974"/>
      <c r="CZZ62" s="974"/>
      <c r="DAA62" s="974"/>
      <c r="DAB62" s="974"/>
      <c r="DAC62" s="974"/>
      <c r="DAD62" s="974"/>
      <c r="DAE62" s="974"/>
      <c r="DAF62" s="974"/>
      <c r="DAG62" s="974"/>
      <c r="DAH62" s="974"/>
      <c r="DAI62" s="974"/>
      <c r="DAJ62" s="974"/>
      <c r="DAK62" s="974"/>
      <c r="DAL62" s="974"/>
      <c r="DAM62" s="974"/>
      <c r="DAN62" s="974"/>
      <c r="DAO62" s="974"/>
      <c r="DAP62" s="974"/>
      <c r="DAQ62" s="974"/>
      <c r="DAR62" s="974"/>
      <c r="DAS62" s="974"/>
      <c r="DAT62" s="974"/>
      <c r="DAU62" s="974"/>
      <c r="DAV62" s="974"/>
      <c r="DAW62" s="974"/>
      <c r="DAX62" s="974"/>
      <c r="DAY62" s="974"/>
      <c r="DAZ62" s="974"/>
      <c r="DBA62" s="974"/>
      <c r="DBB62" s="974"/>
      <c r="DBC62" s="974"/>
      <c r="DBD62" s="974"/>
      <c r="DBE62" s="974"/>
      <c r="DBF62" s="974"/>
      <c r="DBG62" s="974"/>
      <c r="DBH62" s="974"/>
      <c r="DBI62" s="974"/>
      <c r="DBJ62" s="974"/>
      <c r="DBK62" s="974"/>
      <c r="DBL62" s="974"/>
      <c r="DBM62" s="974"/>
      <c r="DBN62" s="974"/>
      <c r="DBO62" s="974"/>
      <c r="DBP62" s="974"/>
      <c r="DBQ62" s="974"/>
      <c r="DBR62" s="974"/>
      <c r="DBS62" s="974"/>
      <c r="DBT62" s="974"/>
      <c r="DBU62" s="974"/>
      <c r="DBV62" s="974"/>
      <c r="DBW62" s="974"/>
      <c r="DBX62" s="974"/>
      <c r="DBY62" s="974"/>
      <c r="DBZ62" s="974"/>
      <c r="DCA62" s="974"/>
      <c r="DCB62" s="974"/>
      <c r="DCC62" s="974"/>
      <c r="DCD62" s="974"/>
      <c r="DCE62" s="974"/>
      <c r="DCF62" s="974"/>
      <c r="DCG62" s="974"/>
      <c r="DCH62" s="974"/>
      <c r="DCI62" s="974"/>
      <c r="DCJ62" s="974"/>
      <c r="DCK62" s="974"/>
      <c r="DCL62" s="974"/>
      <c r="DCM62" s="974"/>
      <c r="DCN62" s="974"/>
      <c r="DCO62" s="974"/>
      <c r="DCP62" s="974"/>
      <c r="DCQ62" s="974"/>
      <c r="DCR62" s="974"/>
      <c r="DCS62" s="974"/>
      <c r="DCT62" s="974"/>
      <c r="DCU62" s="974"/>
      <c r="DCV62" s="974"/>
      <c r="DCW62" s="974"/>
      <c r="DCX62" s="974"/>
      <c r="DCY62" s="974"/>
      <c r="DCZ62" s="974"/>
      <c r="DDA62" s="974"/>
      <c r="DDB62" s="974"/>
      <c r="DDC62" s="974"/>
      <c r="DDD62" s="974"/>
      <c r="DDE62" s="974"/>
      <c r="DDF62" s="974"/>
      <c r="DDG62" s="974"/>
      <c r="DDH62" s="974"/>
      <c r="DDI62" s="974"/>
      <c r="DDJ62" s="974"/>
      <c r="DDK62" s="974"/>
      <c r="DDL62" s="974"/>
      <c r="DDM62" s="974"/>
      <c r="DDN62" s="974"/>
      <c r="DDO62" s="974"/>
      <c r="DDP62" s="974"/>
      <c r="DDQ62" s="974"/>
      <c r="DDR62" s="974"/>
      <c r="DDS62" s="974"/>
      <c r="DDT62" s="974"/>
      <c r="DDU62" s="974"/>
      <c r="DDV62" s="974"/>
      <c r="DDW62" s="974"/>
      <c r="DDX62" s="974"/>
      <c r="DDY62" s="974"/>
      <c r="DDZ62" s="974"/>
      <c r="DEA62" s="974"/>
      <c r="DEB62" s="974"/>
      <c r="DEC62" s="974"/>
      <c r="DED62" s="974"/>
      <c r="DEE62" s="974"/>
      <c r="DEF62" s="974"/>
      <c r="DEG62" s="974"/>
      <c r="DEH62" s="974"/>
      <c r="DEI62" s="974"/>
      <c r="DEJ62" s="974"/>
      <c r="DEK62" s="974"/>
      <c r="DEL62" s="974"/>
      <c r="DEM62" s="974"/>
      <c r="DEN62" s="974"/>
      <c r="DEO62" s="974"/>
      <c r="DEP62" s="974"/>
      <c r="DEQ62" s="974"/>
      <c r="DER62" s="974"/>
      <c r="DES62" s="974"/>
      <c r="DET62" s="974"/>
      <c r="DEU62" s="974"/>
      <c r="DEV62" s="974"/>
      <c r="DEW62" s="974"/>
      <c r="DEX62" s="974"/>
      <c r="DEY62" s="974"/>
      <c r="DEZ62" s="974"/>
      <c r="DFA62" s="974"/>
      <c r="DFB62" s="974"/>
      <c r="DFC62" s="974"/>
      <c r="DFD62" s="974"/>
      <c r="DFE62" s="974"/>
      <c r="DFF62" s="974"/>
      <c r="DFG62" s="974"/>
      <c r="DFH62" s="974"/>
      <c r="DFI62" s="974"/>
      <c r="DFJ62" s="974"/>
      <c r="DFK62" s="974"/>
      <c r="DFL62" s="974"/>
      <c r="DFM62" s="974"/>
      <c r="DFN62" s="974"/>
      <c r="DFO62" s="974"/>
      <c r="DFP62" s="974"/>
      <c r="DFQ62" s="974"/>
      <c r="DFR62" s="974"/>
      <c r="DFS62" s="974"/>
      <c r="DFT62" s="974"/>
      <c r="DFU62" s="974"/>
      <c r="DFV62" s="974"/>
      <c r="DFW62" s="974"/>
      <c r="DFX62" s="974"/>
      <c r="DFY62" s="974"/>
      <c r="DFZ62" s="974"/>
      <c r="DGA62" s="974"/>
      <c r="DGB62" s="974"/>
      <c r="DGC62" s="974"/>
      <c r="DGD62" s="974"/>
      <c r="DGE62" s="974"/>
      <c r="DGF62" s="974"/>
      <c r="DGG62" s="974"/>
      <c r="DGH62" s="974"/>
      <c r="DGI62" s="974"/>
      <c r="DGJ62" s="974"/>
      <c r="DGK62" s="974"/>
      <c r="DGL62" s="974"/>
      <c r="DGM62" s="974"/>
      <c r="DGN62" s="974"/>
      <c r="DGO62" s="974"/>
      <c r="DGP62" s="974"/>
      <c r="DGQ62" s="974"/>
      <c r="DGR62" s="974"/>
      <c r="DGS62" s="974"/>
      <c r="DGT62" s="974"/>
      <c r="DGU62" s="974"/>
      <c r="DGV62" s="974"/>
      <c r="DGW62" s="974"/>
      <c r="DGX62" s="974"/>
      <c r="DGY62" s="974"/>
      <c r="DGZ62" s="974"/>
      <c r="DHA62" s="974"/>
      <c r="DHB62" s="974"/>
      <c r="DHC62" s="974"/>
      <c r="DHD62" s="974"/>
      <c r="DHE62" s="974"/>
      <c r="DHF62" s="974"/>
      <c r="DHG62" s="974"/>
      <c r="DHH62" s="974"/>
      <c r="DHI62" s="974"/>
      <c r="DHJ62" s="974"/>
      <c r="DHK62" s="974"/>
      <c r="DHL62" s="974"/>
      <c r="DHM62" s="974"/>
      <c r="DHN62" s="974"/>
      <c r="DHO62" s="974"/>
      <c r="DHP62" s="974"/>
      <c r="DHQ62" s="974"/>
      <c r="DHR62" s="974"/>
      <c r="DHS62" s="974"/>
      <c r="DHT62" s="974"/>
      <c r="DHU62" s="974"/>
      <c r="DHV62" s="974"/>
      <c r="DHW62" s="974"/>
      <c r="DHX62" s="974"/>
      <c r="DHY62" s="974"/>
      <c r="DHZ62" s="974"/>
      <c r="DIA62" s="974"/>
      <c r="DIB62" s="974"/>
      <c r="DIC62" s="974"/>
      <c r="DID62" s="974"/>
      <c r="DIE62" s="974"/>
      <c r="DIF62" s="974"/>
      <c r="DIG62" s="974"/>
      <c r="DIH62" s="974"/>
      <c r="DII62" s="974"/>
      <c r="DIJ62" s="974"/>
      <c r="DIK62" s="974"/>
      <c r="DIL62" s="974"/>
      <c r="DIM62" s="974"/>
      <c r="DIN62" s="974"/>
      <c r="DIO62" s="974"/>
      <c r="DIP62" s="974"/>
      <c r="DIQ62" s="974"/>
      <c r="DIR62" s="974"/>
      <c r="DIS62" s="974"/>
      <c r="DIT62" s="974"/>
      <c r="DIU62" s="974"/>
      <c r="DIV62" s="974"/>
      <c r="DIW62" s="974"/>
      <c r="DIX62" s="974"/>
      <c r="DIY62" s="974"/>
      <c r="DIZ62" s="974"/>
      <c r="DJA62" s="974"/>
      <c r="DJB62" s="974"/>
      <c r="DJC62" s="974"/>
      <c r="DJD62" s="974"/>
      <c r="DJE62" s="974"/>
      <c r="DJF62" s="974"/>
      <c r="DJG62" s="974"/>
      <c r="DJH62" s="974"/>
      <c r="DJI62" s="974"/>
      <c r="DJJ62" s="974"/>
      <c r="DJK62" s="974"/>
      <c r="DJL62" s="974"/>
      <c r="DJM62" s="974"/>
      <c r="DJN62" s="974"/>
      <c r="DJO62" s="974"/>
      <c r="DJP62" s="974"/>
      <c r="DJQ62" s="974"/>
      <c r="DJR62" s="974"/>
      <c r="DJS62" s="974"/>
      <c r="DJT62" s="974"/>
      <c r="DJU62" s="974"/>
      <c r="DJV62" s="974"/>
      <c r="DJW62" s="974"/>
      <c r="DJX62" s="974"/>
      <c r="DJY62" s="974"/>
      <c r="DJZ62" s="974"/>
      <c r="DKA62" s="974"/>
      <c r="DKB62" s="974"/>
      <c r="DKC62" s="974"/>
      <c r="DKD62" s="974"/>
      <c r="DKE62" s="974"/>
      <c r="DKF62" s="974"/>
      <c r="DKG62" s="974"/>
      <c r="DKH62" s="974"/>
      <c r="DKI62" s="974"/>
      <c r="DKJ62" s="974"/>
      <c r="DKK62" s="974"/>
      <c r="DKL62" s="974"/>
      <c r="DKM62" s="974"/>
      <c r="DKN62" s="974"/>
      <c r="DKO62" s="974"/>
      <c r="DKP62" s="974"/>
      <c r="DKQ62" s="974"/>
      <c r="DKR62" s="974"/>
      <c r="DKS62" s="974"/>
      <c r="DKT62" s="974"/>
      <c r="DKU62" s="974"/>
      <c r="DKV62" s="974"/>
      <c r="DKW62" s="974"/>
      <c r="DKX62" s="974"/>
      <c r="DKY62" s="974"/>
      <c r="DKZ62" s="974"/>
      <c r="DLA62" s="974"/>
      <c r="DLB62" s="974"/>
      <c r="DLC62" s="974"/>
      <c r="DLD62" s="974"/>
      <c r="DLE62" s="974"/>
      <c r="DLF62" s="974"/>
      <c r="DLG62" s="974"/>
      <c r="DLH62" s="974"/>
      <c r="DLI62" s="974"/>
      <c r="DLJ62" s="974"/>
      <c r="DLK62" s="974"/>
      <c r="DLL62" s="974"/>
      <c r="DLM62" s="974"/>
      <c r="DLN62" s="974"/>
      <c r="DLO62" s="974"/>
      <c r="DLP62" s="974"/>
      <c r="DLQ62" s="974"/>
      <c r="DLR62" s="974"/>
      <c r="DLS62" s="974"/>
      <c r="DLT62" s="974"/>
      <c r="DLU62" s="974"/>
      <c r="DLV62" s="974"/>
      <c r="DLW62" s="974"/>
      <c r="DLX62" s="974"/>
      <c r="DLY62" s="974"/>
      <c r="DLZ62" s="974"/>
      <c r="DMA62" s="974"/>
      <c r="DMB62" s="974"/>
      <c r="DMC62" s="974"/>
      <c r="DMD62" s="974"/>
      <c r="DME62" s="974"/>
      <c r="DMF62" s="974"/>
      <c r="DMG62" s="974"/>
      <c r="DMH62" s="974"/>
      <c r="DMI62" s="974"/>
      <c r="DMJ62" s="974"/>
      <c r="DMK62" s="974"/>
      <c r="DML62" s="974"/>
      <c r="DMM62" s="974"/>
      <c r="DMN62" s="974"/>
      <c r="DMO62" s="974"/>
      <c r="DMP62" s="974"/>
      <c r="DMQ62" s="974"/>
      <c r="DMR62" s="974"/>
      <c r="DMS62" s="974"/>
      <c r="DMT62" s="974"/>
      <c r="DMU62" s="974"/>
      <c r="DMV62" s="974"/>
      <c r="DMW62" s="974"/>
      <c r="DMX62" s="974"/>
      <c r="DMY62" s="974"/>
      <c r="DMZ62" s="974"/>
      <c r="DNA62" s="974"/>
      <c r="DNB62" s="974"/>
      <c r="DNC62" s="974"/>
      <c r="DND62" s="974"/>
      <c r="DNE62" s="974"/>
      <c r="DNF62" s="974"/>
      <c r="DNG62" s="974"/>
      <c r="DNH62" s="974"/>
      <c r="DNI62" s="974"/>
      <c r="DNJ62" s="974"/>
      <c r="DNK62" s="974"/>
      <c r="DNL62" s="974"/>
      <c r="DNM62" s="974"/>
      <c r="DNN62" s="974"/>
      <c r="DNO62" s="974"/>
      <c r="DNP62" s="974"/>
      <c r="DNQ62" s="974"/>
      <c r="DNR62" s="974"/>
      <c r="DNS62" s="974"/>
      <c r="DNT62" s="974"/>
      <c r="DNU62" s="974"/>
      <c r="DNV62" s="974"/>
      <c r="DNW62" s="974"/>
      <c r="DNX62" s="974"/>
      <c r="DNY62" s="974"/>
      <c r="DNZ62" s="974"/>
      <c r="DOA62" s="974"/>
      <c r="DOB62" s="974"/>
      <c r="DOC62" s="974"/>
      <c r="DOD62" s="974"/>
      <c r="DOE62" s="974"/>
      <c r="DOF62" s="974"/>
      <c r="DOG62" s="974"/>
      <c r="DOH62" s="974"/>
      <c r="DOI62" s="974"/>
      <c r="DOJ62" s="974"/>
      <c r="DOK62" s="974"/>
      <c r="DOL62" s="974"/>
      <c r="DOM62" s="974"/>
      <c r="DON62" s="974"/>
      <c r="DOO62" s="974"/>
      <c r="DOP62" s="974"/>
      <c r="DOQ62" s="974"/>
      <c r="DOR62" s="974"/>
      <c r="DOS62" s="974"/>
      <c r="DOT62" s="974"/>
      <c r="DOU62" s="974"/>
      <c r="DOV62" s="974"/>
      <c r="DOW62" s="974"/>
      <c r="DOX62" s="974"/>
      <c r="DOY62" s="974"/>
      <c r="DOZ62" s="974"/>
      <c r="DPA62" s="974"/>
      <c r="DPB62" s="974"/>
      <c r="DPC62" s="974"/>
      <c r="DPD62" s="974"/>
      <c r="DPE62" s="974"/>
      <c r="DPF62" s="974"/>
      <c r="DPG62" s="974"/>
      <c r="DPH62" s="974"/>
      <c r="DPI62" s="974"/>
      <c r="DPJ62" s="974"/>
      <c r="DPK62" s="974"/>
      <c r="DPL62" s="974"/>
      <c r="DPM62" s="974"/>
      <c r="DPN62" s="974"/>
      <c r="DPO62" s="974"/>
      <c r="DPP62" s="974"/>
      <c r="DPQ62" s="974"/>
      <c r="DPR62" s="974"/>
      <c r="DPS62" s="974"/>
      <c r="DPT62" s="974"/>
      <c r="DPU62" s="974"/>
      <c r="DPV62" s="974"/>
      <c r="DPW62" s="974"/>
      <c r="DPX62" s="974"/>
      <c r="DPY62" s="974"/>
      <c r="DPZ62" s="974"/>
      <c r="DQA62" s="974"/>
      <c r="DQB62" s="974"/>
      <c r="DQC62" s="974"/>
      <c r="DQD62" s="974"/>
      <c r="DQE62" s="974"/>
      <c r="DQF62" s="974"/>
      <c r="DQG62" s="974"/>
      <c r="DQH62" s="974"/>
      <c r="DQI62" s="974"/>
      <c r="DQJ62" s="974"/>
      <c r="DQK62" s="974"/>
      <c r="DQL62" s="974"/>
      <c r="DQM62" s="974"/>
      <c r="DQN62" s="974"/>
      <c r="DQO62" s="974"/>
      <c r="DQP62" s="974"/>
      <c r="DQQ62" s="974"/>
      <c r="DQR62" s="974"/>
      <c r="DQS62" s="974"/>
      <c r="DQT62" s="974"/>
      <c r="DQU62" s="974"/>
      <c r="DQV62" s="974"/>
      <c r="DQW62" s="974"/>
      <c r="DQX62" s="974"/>
      <c r="DQY62" s="974"/>
      <c r="DQZ62" s="974"/>
      <c r="DRA62" s="974"/>
      <c r="DRB62" s="974"/>
      <c r="DRC62" s="974"/>
      <c r="DRD62" s="974"/>
      <c r="DRE62" s="974"/>
      <c r="DRF62" s="974"/>
      <c r="DRG62" s="974"/>
      <c r="DRH62" s="974"/>
      <c r="DRI62" s="974"/>
      <c r="DRJ62" s="974"/>
      <c r="DRK62" s="974"/>
      <c r="DRL62" s="974"/>
      <c r="DRM62" s="974"/>
      <c r="DRN62" s="974"/>
      <c r="DRO62" s="974"/>
      <c r="DRP62" s="974"/>
      <c r="DRQ62" s="974"/>
      <c r="DRR62" s="974"/>
      <c r="DRS62" s="974"/>
      <c r="DRT62" s="974"/>
      <c r="DRU62" s="974"/>
      <c r="DRV62" s="974"/>
      <c r="DRW62" s="974"/>
      <c r="DRX62" s="974"/>
      <c r="DRY62" s="974"/>
      <c r="DRZ62" s="974"/>
      <c r="DSA62" s="974"/>
      <c r="DSB62" s="974"/>
      <c r="DSC62" s="974"/>
      <c r="DSD62" s="974"/>
      <c r="DSE62" s="974"/>
      <c r="DSF62" s="974"/>
      <c r="DSG62" s="974"/>
      <c r="DSH62" s="974"/>
      <c r="DSI62" s="974"/>
      <c r="DSJ62" s="974"/>
      <c r="DSK62" s="974"/>
      <c r="DSL62" s="974"/>
      <c r="DSM62" s="974"/>
      <c r="DSN62" s="974"/>
      <c r="DSO62" s="974"/>
      <c r="DSP62" s="974"/>
      <c r="DSQ62" s="974"/>
      <c r="DSR62" s="974"/>
      <c r="DSS62" s="974"/>
      <c r="DST62" s="974"/>
      <c r="DSU62" s="974"/>
      <c r="DSV62" s="974"/>
      <c r="DSW62" s="974"/>
      <c r="DSX62" s="974"/>
      <c r="DSY62" s="974"/>
      <c r="DSZ62" s="974"/>
      <c r="DTA62" s="974"/>
      <c r="DTB62" s="974"/>
      <c r="DTC62" s="974"/>
      <c r="DTD62" s="974"/>
      <c r="DTE62" s="974"/>
      <c r="DTF62" s="974"/>
      <c r="DTG62" s="974"/>
      <c r="DTH62" s="974"/>
      <c r="DTI62" s="974"/>
      <c r="DTJ62" s="974"/>
      <c r="DTK62" s="974"/>
      <c r="DTL62" s="974"/>
      <c r="DTM62" s="974"/>
      <c r="DTN62" s="974"/>
      <c r="DTO62" s="974"/>
      <c r="DTP62" s="974"/>
      <c r="DTQ62" s="974"/>
      <c r="DTR62" s="974"/>
      <c r="DTS62" s="974"/>
      <c r="DTT62" s="974"/>
      <c r="DTU62" s="974"/>
      <c r="DTV62" s="974"/>
      <c r="DTW62" s="974"/>
      <c r="DTX62" s="974"/>
      <c r="DTY62" s="974"/>
      <c r="DTZ62" s="974"/>
      <c r="DUA62" s="974"/>
      <c r="DUB62" s="974"/>
      <c r="DUC62" s="974"/>
      <c r="DUD62" s="974"/>
      <c r="DUE62" s="974"/>
      <c r="DUF62" s="974"/>
      <c r="DUG62" s="974"/>
      <c r="DUH62" s="974"/>
      <c r="DUI62" s="974"/>
      <c r="DUJ62" s="974"/>
      <c r="DUK62" s="974"/>
      <c r="DUL62" s="974"/>
      <c r="DUM62" s="974"/>
      <c r="DUN62" s="974"/>
      <c r="DUO62" s="974"/>
      <c r="DUP62" s="974"/>
      <c r="DUQ62" s="974"/>
      <c r="DUR62" s="974"/>
      <c r="DUS62" s="974"/>
      <c r="DUT62" s="974"/>
      <c r="DUU62" s="974"/>
      <c r="DUV62" s="974"/>
      <c r="DUW62" s="974"/>
      <c r="DUX62" s="974"/>
      <c r="DUY62" s="974"/>
      <c r="DUZ62" s="974"/>
      <c r="DVA62" s="974"/>
      <c r="DVB62" s="974"/>
      <c r="DVC62" s="974"/>
      <c r="DVD62" s="974"/>
      <c r="DVE62" s="974"/>
      <c r="DVF62" s="974"/>
      <c r="DVG62" s="974"/>
      <c r="DVH62" s="974"/>
      <c r="DVI62" s="974"/>
      <c r="DVJ62" s="974"/>
      <c r="DVK62" s="974"/>
      <c r="DVL62" s="974"/>
      <c r="DVM62" s="974"/>
      <c r="DVN62" s="974"/>
      <c r="DVO62" s="974"/>
      <c r="DVP62" s="974"/>
      <c r="DVQ62" s="974"/>
      <c r="DVR62" s="974"/>
      <c r="DVS62" s="974"/>
      <c r="DVT62" s="974"/>
      <c r="DVU62" s="974"/>
      <c r="DVV62" s="974"/>
      <c r="DVW62" s="974"/>
      <c r="DVX62" s="974"/>
      <c r="DVY62" s="974"/>
      <c r="DVZ62" s="974"/>
      <c r="DWA62" s="974"/>
      <c r="DWB62" s="974"/>
      <c r="DWC62" s="974"/>
      <c r="DWD62" s="974"/>
      <c r="DWE62" s="974"/>
      <c r="DWF62" s="974"/>
      <c r="DWG62" s="974"/>
      <c r="DWH62" s="974"/>
      <c r="DWI62" s="974"/>
      <c r="DWJ62" s="974"/>
      <c r="DWK62" s="974"/>
      <c r="DWL62" s="974"/>
      <c r="DWM62" s="974"/>
      <c r="DWN62" s="974"/>
      <c r="DWO62" s="974"/>
      <c r="DWP62" s="974"/>
      <c r="DWQ62" s="974"/>
      <c r="DWR62" s="974"/>
      <c r="DWS62" s="974"/>
      <c r="DWT62" s="974"/>
      <c r="DWU62" s="974"/>
      <c r="DWV62" s="974"/>
      <c r="DWW62" s="974"/>
      <c r="DWX62" s="974"/>
      <c r="DWY62" s="974"/>
      <c r="DWZ62" s="974"/>
      <c r="DXA62" s="974"/>
      <c r="DXB62" s="974"/>
      <c r="DXC62" s="974"/>
      <c r="DXD62" s="974"/>
      <c r="DXE62" s="974"/>
      <c r="DXF62" s="974"/>
      <c r="DXG62" s="974"/>
      <c r="DXH62" s="974"/>
      <c r="DXI62" s="974"/>
      <c r="DXJ62" s="974"/>
      <c r="DXK62" s="974"/>
      <c r="DXL62" s="974"/>
      <c r="DXM62" s="974"/>
      <c r="DXN62" s="974"/>
      <c r="DXO62" s="974"/>
      <c r="DXP62" s="974"/>
      <c r="DXQ62" s="974"/>
      <c r="DXR62" s="974"/>
      <c r="DXS62" s="974"/>
      <c r="DXT62" s="974"/>
      <c r="DXU62" s="974"/>
      <c r="DXV62" s="974"/>
      <c r="DXW62" s="974"/>
      <c r="DXX62" s="974"/>
      <c r="DXY62" s="974"/>
      <c r="DXZ62" s="974"/>
      <c r="DYA62" s="974"/>
      <c r="DYB62" s="974"/>
      <c r="DYC62" s="974"/>
      <c r="DYD62" s="974"/>
      <c r="DYE62" s="974"/>
      <c r="DYF62" s="974"/>
      <c r="DYG62" s="974"/>
      <c r="DYH62" s="974"/>
      <c r="DYI62" s="974"/>
      <c r="DYJ62" s="974"/>
      <c r="DYK62" s="974"/>
      <c r="DYL62" s="974"/>
      <c r="DYM62" s="974"/>
      <c r="DYN62" s="974"/>
      <c r="DYO62" s="974"/>
      <c r="DYP62" s="974"/>
      <c r="DYQ62" s="974"/>
      <c r="DYR62" s="974"/>
      <c r="DYS62" s="974"/>
      <c r="DYT62" s="974"/>
      <c r="DYU62" s="974"/>
      <c r="DYV62" s="974"/>
      <c r="DYW62" s="974"/>
      <c r="DYX62" s="974"/>
      <c r="DYY62" s="974"/>
      <c r="DYZ62" s="974"/>
      <c r="DZA62" s="974"/>
      <c r="DZB62" s="974"/>
      <c r="DZC62" s="974"/>
      <c r="DZD62" s="974"/>
      <c r="DZE62" s="974"/>
      <c r="DZF62" s="974"/>
      <c r="DZG62" s="974"/>
      <c r="DZH62" s="974"/>
      <c r="DZI62" s="974"/>
      <c r="DZJ62" s="974"/>
      <c r="DZK62" s="974"/>
      <c r="DZL62" s="974"/>
      <c r="DZM62" s="974"/>
      <c r="DZN62" s="974"/>
      <c r="DZO62" s="974"/>
      <c r="DZP62" s="974"/>
      <c r="DZQ62" s="974"/>
      <c r="DZR62" s="974"/>
      <c r="DZS62" s="974"/>
      <c r="DZT62" s="974"/>
      <c r="DZU62" s="974"/>
      <c r="DZV62" s="974"/>
      <c r="DZW62" s="974"/>
      <c r="DZX62" s="974"/>
      <c r="DZY62" s="974"/>
      <c r="DZZ62" s="974"/>
      <c r="EAA62" s="974"/>
      <c r="EAB62" s="974"/>
      <c r="EAC62" s="974"/>
      <c r="EAD62" s="974"/>
      <c r="EAE62" s="974"/>
      <c r="EAF62" s="974"/>
      <c r="EAG62" s="974"/>
      <c r="EAH62" s="974"/>
      <c r="EAI62" s="974"/>
      <c r="EAJ62" s="974"/>
      <c r="EAK62" s="974"/>
      <c r="EAL62" s="974"/>
      <c r="EAM62" s="974"/>
      <c r="EAN62" s="974"/>
      <c r="EAO62" s="974"/>
      <c r="EAP62" s="974"/>
      <c r="EAQ62" s="974"/>
      <c r="EAR62" s="974"/>
      <c r="EAS62" s="974"/>
      <c r="EAT62" s="974"/>
      <c r="EAU62" s="974"/>
      <c r="EAV62" s="974"/>
      <c r="EAW62" s="974"/>
      <c r="EAX62" s="974"/>
      <c r="EAY62" s="974"/>
      <c r="EAZ62" s="974"/>
      <c r="EBA62" s="974"/>
      <c r="EBB62" s="974"/>
      <c r="EBC62" s="974"/>
      <c r="EBD62" s="974"/>
      <c r="EBE62" s="974"/>
      <c r="EBF62" s="974"/>
      <c r="EBG62" s="974"/>
      <c r="EBH62" s="974"/>
      <c r="EBI62" s="974"/>
      <c r="EBJ62" s="974"/>
      <c r="EBK62" s="974"/>
      <c r="EBL62" s="974"/>
      <c r="EBM62" s="974"/>
      <c r="EBN62" s="974"/>
      <c r="EBO62" s="974"/>
      <c r="EBP62" s="974"/>
      <c r="EBQ62" s="974"/>
      <c r="EBR62" s="974"/>
      <c r="EBS62" s="974"/>
      <c r="EBT62" s="974"/>
      <c r="EBU62" s="974"/>
      <c r="EBV62" s="974"/>
      <c r="EBW62" s="974"/>
      <c r="EBX62" s="974"/>
      <c r="EBY62" s="974"/>
      <c r="EBZ62" s="974"/>
      <c r="ECA62" s="974"/>
      <c r="ECB62" s="974"/>
      <c r="ECC62" s="974"/>
      <c r="ECD62" s="974"/>
      <c r="ECE62" s="974"/>
      <c r="ECF62" s="974"/>
      <c r="ECG62" s="974"/>
      <c r="ECH62" s="974"/>
      <c r="ECI62" s="974"/>
      <c r="ECJ62" s="974"/>
      <c r="ECK62" s="974"/>
      <c r="ECL62" s="974"/>
      <c r="ECM62" s="974"/>
      <c r="ECN62" s="974"/>
      <c r="ECO62" s="974"/>
      <c r="ECP62" s="974"/>
      <c r="ECQ62" s="974"/>
      <c r="ECR62" s="974"/>
      <c r="ECS62" s="974"/>
      <c r="ECT62" s="974"/>
      <c r="ECU62" s="974"/>
      <c r="ECV62" s="974"/>
      <c r="ECW62" s="974"/>
      <c r="ECX62" s="974"/>
      <c r="ECY62" s="974"/>
      <c r="ECZ62" s="974"/>
      <c r="EDA62" s="974"/>
      <c r="EDB62" s="974"/>
      <c r="EDC62" s="974"/>
      <c r="EDD62" s="974"/>
      <c r="EDE62" s="974"/>
      <c r="EDF62" s="974"/>
      <c r="EDG62" s="974"/>
      <c r="EDH62" s="974"/>
      <c r="EDI62" s="974"/>
      <c r="EDJ62" s="974"/>
      <c r="EDK62" s="974"/>
      <c r="EDL62" s="974"/>
      <c r="EDM62" s="974"/>
      <c r="EDN62" s="974"/>
      <c r="EDO62" s="974"/>
      <c r="EDP62" s="974"/>
      <c r="EDQ62" s="974"/>
      <c r="EDR62" s="974"/>
      <c r="EDS62" s="974"/>
      <c r="EDT62" s="974"/>
      <c r="EDU62" s="974"/>
      <c r="EDV62" s="974"/>
      <c r="EDW62" s="974"/>
      <c r="EDX62" s="974"/>
      <c r="EDY62" s="974"/>
      <c r="EDZ62" s="974"/>
      <c r="EEA62" s="974"/>
      <c r="EEB62" s="974"/>
      <c r="EEC62" s="974"/>
      <c r="EED62" s="974"/>
      <c r="EEE62" s="974"/>
      <c r="EEF62" s="974"/>
      <c r="EEG62" s="974"/>
      <c r="EEH62" s="974"/>
      <c r="EEI62" s="974"/>
      <c r="EEJ62" s="974"/>
      <c r="EEK62" s="974"/>
      <c r="EEL62" s="974"/>
      <c r="EEM62" s="974"/>
      <c r="EEN62" s="974"/>
      <c r="EEO62" s="974"/>
      <c r="EEP62" s="974"/>
      <c r="EEQ62" s="974"/>
      <c r="EER62" s="974"/>
      <c r="EES62" s="974"/>
      <c r="EET62" s="974"/>
      <c r="EEU62" s="974"/>
      <c r="EEV62" s="974"/>
      <c r="EEW62" s="974"/>
      <c r="EEX62" s="974"/>
      <c r="EEY62" s="974"/>
      <c r="EEZ62" s="974"/>
      <c r="EFA62" s="974"/>
      <c r="EFB62" s="974"/>
      <c r="EFC62" s="974"/>
      <c r="EFD62" s="974"/>
      <c r="EFE62" s="974"/>
      <c r="EFF62" s="974"/>
      <c r="EFG62" s="974"/>
      <c r="EFH62" s="974"/>
      <c r="EFI62" s="974"/>
      <c r="EFJ62" s="974"/>
      <c r="EFK62" s="974"/>
      <c r="EFL62" s="974"/>
      <c r="EFM62" s="974"/>
      <c r="EFN62" s="974"/>
      <c r="EFO62" s="974"/>
      <c r="EFP62" s="974"/>
      <c r="EFQ62" s="974"/>
      <c r="EFR62" s="974"/>
      <c r="EFS62" s="974"/>
      <c r="EFT62" s="974"/>
      <c r="EFU62" s="974"/>
      <c r="EFV62" s="974"/>
      <c r="EFW62" s="974"/>
      <c r="EFX62" s="974"/>
      <c r="EFY62" s="974"/>
      <c r="EFZ62" s="974"/>
      <c r="EGA62" s="974"/>
      <c r="EGB62" s="974"/>
      <c r="EGC62" s="974"/>
      <c r="EGD62" s="974"/>
      <c r="EGE62" s="974"/>
      <c r="EGF62" s="974"/>
      <c r="EGG62" s="974"/>
      <c r="EGH62" s="974"/>
      <c r="EGI62" s="974"/>
      <c r="EGJ62" s="974"/>
      <c r="EGK62" s="974"/>
      <c r="EGL62" s="974"/>
      <c r="EGM62" s="974"/>
      <c r="EGN62" s="974"/>
      <c r="EGO62" s="974"/>
      <c r="EGP62" s="974"/>
      <c r="EGQ62" s="974"/>
      <c r="EGR62" s="974"/>
      <c r="EGS62" s="974"/>
      <c r="EGT62" s="974"/>
      <c r="EGU62" s="974"/>
      <c r="EGV62" s="974"/>
      <c r="EGW62" s="974"/>
      <c r="EGX62" s="974"/>
      <c r="EGY62" s="974"/>
      <c r="EGZ62" s="974"/>
      <c r="EHA62" s="974"/>
      <c r="EHB62" s="974"/>
      <c r="EHC62" s="974"/>
      <c r="EHD62" s="974"/>
      <c r="EHE62" s="974"/>
      <c r="EHF62" s="974"/>
      <c r="EHG62" s="974"/>
      <c r="EHH62" s="974"/>
      <c r="EHI62" s="974"/>
      <c r="EHJ62" s="974"/>
      <c r="EHK62" s="974"/>
      <c r="EHL62" s="974"/>
      <c r="EHM62" s="974"/>
      <c r="EHN62" s="974"/>
      <c r="EHO62" s="974"/>
      <c r="EHP62" s="974"/>
      <c r="EHQ62" s="974"/>
      <c r="EHR62" s="974"/>
      <c r="EHS62" s="974"/>
      <c r="EHT62" s="974"/>
      <c r="EHU62" s="974"/>
      <c r="EHV62" s="974"/>
      <c r="EHW62" s="974"/>
      <c r="EHX62" s="974"/>
      <c r="EHY62" s="974"/>
      <c r="EHZ62" s="974"/>
      <c r="EIA62" s="974"/>
      <c r="EIB62" s="974"/>
      <c r="EIC62" s="974"/>
      <c r="EID62" s="974"/>
      <c r="EIE62" s="974"/>
      <c r="EIF62" s="974"/>
      <c r="EIG62" s="974"/>
      <c r="EIH62" s="974"/>
      <c r="EII62" s="974"/>
      <c r="EIJ62" s="974"/>
      <c r="EIK62" s="974"/>
      <c r="EIL62" s="974"/>
      <c r="EIM62" s="974"/>
      <c r="EIN62" s="974"/>
      <c r="EIO62" s="974"/>
      <c r="EIP62" s="974"/>
      <c r="EIQ62" s="974"/>
      <c r="EIR62" s="974"/>
      <c r="EIS62" s="974"/>
      <c r="EIT62" s="974"/>
      <c r="EIU62" s="974"/>
      <c r="EIV62" s="974"/>
      <c r="EIW62" s="974"/>
      <c r="EIX62" s="974"/>
      <c r="EIY62" s="974"/>
      <c r="EIZ62" s="974"/>
      <c r="EJA62" s="974"/>
      <c r="EJB62" s="974"/>
      <c r="EJC62" s="974"/>
      <c r="EJD62" s="974"/>
      <c r="EJE62" s="974"/>
      <c r="EJF62" s="974"/>
      <c r="EJG62" s="974"/>
      <c r="EJH62" s="974"/>
      <c r="EJI62" s="974"/>
      <c r="EJJ62" s="974"/>
      <c r="EJK62" s="974"/>
      <c r="EJL62" s="974"/>
      <c r="EJM62" s="974"/>
      <c r="EJN62" s="974"/>
      <c r="EJO62" s="974"/>
      <c r="EJP62" s="974"/>
      <c r="EJQ62" s="974"/>
      <c r="EJR62" s="974"/>
      <c r="EJS62" s="974"/>
      <c r="EJT62" s="974"/>
      <c r="EJU62" s="974"/>
      <c r="EJV62" s="974"/>
      <c r="EJW62" s="974"/>
      <c r="EJX62" s="974"/>
      <c r="EJY62" s="974"/>
      <c r="EJZ62" s="974"/>
      <c r="EKA62" s="974"/>
      <c r="EKB62" s="974"/>
      <c r="EKC62" s="974"/>
      <c r="EKD62" s="974"/>
      <c r="EKE62" s="974"/>
      <c r="EKF62" s="974"/>
      <c r="EKG62" s="974"/>
      <c r="EKH62" s="974"/>
      <c r="EKI62" s="974"/>
      <c r="EKJ62" s="974"/>
      <c r="EKK62" s="974"/>
      <c r="EKL62" s="974"/>
      <c r="EKM62" s="974"/>
      <c r="EKN62" s="974"/>
      <c r="EKO62" s="974"/>
      <c r="EKP62" s="974"/>
      <c r="EKQ62" s="974"/>
      <c r="EKR62" s="974"/>
      <c r="EKS62" s="974"/>
      <c r="EKT62" s="974"/>
      <c r="EKU62" s="974"/>
      <c r="EKV62" s="974"/>
      <c r="EKW62" s="974"/>
      <c r="EKX62" s="974"/>
      <c r="EKY62" s="974"/>
      <c r="EKZ62" s="974"/>
      <c r="ELA62" s="974"/>
      <c r="ELB62" s="974"/>
      <c r="ELC62" s="974"/>
      <c r="ELD62" s="974"/>
      <c r="ELE62" s="974"/>
      <c r="ELF62" s="974"/>
      <c r="ELG62" s="974"/>
      <c r="ELH62" s="974"/>
      <c r="ELI62" s="974"/>
      <c r="ELJ62" s="974"/>
      <c r="ELK62" s="974"/>
      <c r="ELL62" s="974"/>
      <c r="ELM62" s="974"/>
      <c r="ELN62" s="974"/>
      <c r="ELO62" s="974"/>
      <c r="ELP62" s="974"/>
      <c r="ELQ62" s="974"/>
      <c r="ELR62" s="974"/>
      <c r="ELS62" s="974"/>
      <c r="ELT62" s="974"/>
      <c r="ELU62" s="974"/>
      <c r="ELV62" s="974"/>
      <c r="ELW62" s="974"/>
      <c r="ELX62" s="974"/>
      <c r="ELY62" s="974"/>
      <c r="ELZ62" s="974"/>
      <c r="EMA62" s="974"/>
      <c r="EMB62" s="974"/>
      <c r="EMC62" s="974"/>
      <c r="EMD62" s="974"/>
      <c r="EME62" s="974"/>
      <c r="EMF62" s="974"/>
      <c r="EMG62" s="974"/>
      <c r="EMH62" s="974"/>
      <c r="EMI62" s="974"/>
      <c r="EMJ62" s="974"/>
      <c r="EMK62" s="974"/>
      <c r="EML62" s="974"/>
      <c r="EMM62" s="974"/>
      <c r="EMN62" s="974"/>
      <c r="EMO62" s="974"/>
      <c r="EMP62" s="974"/>
      <c r="EMQ62" s="974"/>
      <c r="EMR62" s="974"/>
      <c r="EMS62" s="974"/>
      <c r="EMT62" s="974"/>
      <c r="EMU62" s="974"/>
      <c r="EMV62" s="974"/>
      <c r="EMW62" s="974"/>
      <c r="EMX62" s="974"/>
      <c r="EMY62" s="974"/>
      <c r="EMZ62" s="974"/>
      <c r="ENA62" s="974"/>
      <c r="ENB62" s="974"/>
      <c r="ENC62" s="974"/>
      <c r="END62" s="974"/>
      <c r="ENE62" s="974"/>
      <c r="ENF62" s="974"/>
      <c r="ENG62" s="974"/>
      <c r="ENH62" s="974"/>
      <c r="ENI62" s="974"/>
      <c r="ENJ62" s="974"/>
      <c r="ENK62" s="974"/>
      <c r="ENL62" s="974"/>
      <c r="ENM62" s="974"/>
      <c r="ENN62" s="974"/>
      <c r="ENO62" s="974"/>
      <c r="ENP62" s="974"/>
      <c r="ENQ62" s="974"/>
      <c r="ENR62" s="974"/>
      <c r="ENS62" s="974"/>
      <c r="ENT62" s="974"/>
      <c r="ENU62" s="974"/>
      <c r="ENV62" s="974"/>
      <c r="ENW62" s="974"/>
      <c r="ENX62" s="974"/>
      <c r="ENY62" s="974"/>
      <c r="ENZ62" s="974"/>
      <c r="EOA62" s="974"/>
      <c r="EOB62" s="974"/>
      <c r="EOC62" s="974"/>
      <c r="EOD62" s="974"/>
      <c r="EOE62" s="974"/>
      <c r="EOF62" s="974"/>
      <c r="EOG62" s="974"/>
      <c r="EOH62" s="974"/>
      <c r="EOI62" s="974"/>
      <c r="EOJ62" s="974"/>
      <c r="EOK62" s="974"/>
      <c r="EOL62" s="974"/>
      <c r="EOM62" s="974"/>
      <c r="EON62" s="974"/>
      <c r="EOO62" s="974"/>
      <c r="EOP62" s="974"/>
      <c r="EOQ62" s="974"/>
      <c r="EOR62" s="974"/>
      <c r="EOS62" s="974"/>
      <c r="EOT62" s="974"/>
      <c r="EOU62" s="974"/>
      <c r="EOV62" s="974"/>
      <c r="EOW62" s="974"/>
      <c r="EOX62" s="974"/>
      <c r="EOY62" s="974"/>
      <c r="EOZ62" s="974"/>
      <c r="EPA62" s="974"/>
      <c r="EPB62" s="974"/>
      <c r="EPC62" s="974"/>
      <c r="EPD62" s="974"/>
      <c r="EPE62" s="974"/>
      <c r="EPF62" s="974"/>
      <c r="EPG62" s="974"/>
      <c r="EPH62" s="974"/>
      <c r="EPI62" s="974"/>
      <c r="EPJ62" s="974"/>
      <c r="EPK62" s="974"/>
      <c r="EPL62" s="974"/>
      <c r="EPM62" s="974"/>
      <c r="EPN62" s="974"/>
      <c r="EPO62" s="974"/>
      <c r="EPP62" s="974"/>
      <c r="EPQ62" s="974"/>
      <c r="EPR62" s="974"/>
      <c r="EPS62" s="974"/>
      <c r="EPT62" s="974"/>
      <c r="EPU62" s="974"/>
      <c r="EPV62" s="974"/>
      <c r="EPW62" s="974"/>
      <c r="EPX62" s="974"/>
      <c r="EPY62" s="974"/>
      <c r="EPZ62" s="974"/>
      <c r="EQA62" s="974"/>
      <c r="EQB62" s="974"/>
      <c r="EQC62" s="974"/>
      <c r="EQD62" s="974"/>
      <c r="EQE62" s="974"/>
      <c r="EQF62" s="974"/>
      <c r="EQG62" s="974"/>
      <c r="EQH62" s="974"/>
      <c r="EQI62" s="974"/>
      <c r="EQJ62" s="974"/>
      <c r="EQK62" s="974"/>
      <c r="EQL62" s="974"/>
      <c r="EQM62" s="974"/>
      <c r="EQN62" s="974"/>
      <c r="EQO62" s="974"/>
      <c r="EQP62" s="974"/>
      <c r="EQQ62" s="974"/>
      <c r="EQR62" s="974"/>
      <c r="EQS62" s="974"/>
      <c r="EQT62" s="974"/>
      <c r="EQU62" s="974"/>
      <c r="EQV62" s="974"/>
      <c r="EQW62" s="974"/>
      <c r="EQX62" s="974"/>
      <c r="EQY62" s="974"/>
      <c r="EQZ62" s="974"/>
      <c r="ERA62" s="974"/>
      <c r="ERB62" s="974"/>
      <c r="ERC62" s="974"/>
      <c r="ERD62" s="974"/>
      <c r="ERE62" s="974"/>
      <c r="ERF62" s="974"/>
      <c r="ERG62" s="974"/>
      <c r="ERH62" s="974"/>
      <c r="ERI62" s="974"/>
      <c r="ERJ62" s="974"/>
      <c r="ERK62" s="974"/>
      <c r="ERL62" s="974"/>
      <c r="ERM62" s="974"/>
      <c r="ERN62" s="974"/>
      <c r="ERO62" s="974"/>
      <c r="ERP62" s="974"/>
      <c r="ERQ62" s="974"/>
      <c r="ERR62" s="974"/>
      <c r="ERS62" s="974"/>
      <c r="ERT62" s="974"/>
      <c r="ERU62" s="974"/>
      <c r="ERV62" s="974"/>
      <c r="ERW62" s="974"/>
      <c r="ERX62" s="974"/>
      <c r="ERY62" s="974"/>
      <c r="ERZ62" s="974"/>
      <c r="ESA62" s="974"/>
      <c r="ESB62" s="974"/>
      <c r="ESC62" s="974"/>
      <c r="ESD62" s="974"/>
      <c r="ESE62" s="974"/>
      <c r="ESF62" s="974"/>
      <c r="ESG62" s="974"/>
      <c r="ESH62" s="974"/>
      <c r="ESI62" s="974"/>
      <c r="ESJ62" s="974"/>
      <c r="ESK62" s="974"/>
      <c r="ESL62" s="974"/>
      <c r="ESM62" s="974"/>
      <c r="ESN62" s="974"/>
      <c r="ESO62" s="974"/>
      <c r="ESP62" s="974"/>
      <c r="ESQ62" s="974"/>
      <c r="ESR62" s="974"/>
      <c r="ESS62" s="974"/>
      <c r="EST62" s="974"/>
      <c r="ESU62" s="974"/>
      <c r="ESV62" s="974"/>
      <c r="ESW62" s="974"/>
      <c r="ESX62" s="974"/>
      <c r="ESY62" s="974"/>
      <c r="ESZ62" s="974"/>
      <c r="ETA62" s="974"/>
      <c r="ETB62" s="974"/>
      <c r="ETC62" s="974"/>
      <c r="ETD62" s="974"/>
      <c r="ETE62" s="974"/>
      <c r="ETF62" s="974"/>
      <c r="ETG62" s="974"/>
      <c r="ETH62" s="974"/>
      <c r="ETI62" s="974"/>
      <c r="ETJ62" s="974"/>
      <c r="ETK62" s="974"/>
      <c r="ETL62" s="974"/>
      <c r="ETM62" s="974"/>
      <c r="ETN62" s="974"/>
      <c r="ETO62" s="974"/>
      <c r="ETP62" s="974"/>
      <c r="ETQ62" s="974"/>
      <c r="ETR62" s="974"/>
      <c r="ETS62" s="974"/>
      <c r="ETT62" s="974"/>
      <c r="ETU62" s="974"/>
      <c r="ETV62" s="974"/>
      <c r="ETW62" s="974"/>
      <c r="ETX62" s="974"/>
      <c r="ETY62" s="974"/>
      <c r="ETZ62" s="974"/>
      <c r="EUA62" s="974"/>
      <c r="EUB62" s="974"/>
      <c r="EUC62" s="974"/>
      <c r="EUD62" s="974"/>
      <c r="EUE62" s="974"/>
      <c r="EUF62" s="974"/>
      <c r="EUG62" s="974"/>
      <c r="EUH62" s="974"/>
      <c r="EUI62" s="974"/>
      <c r="EUJ62" s="974"/>
      <c r="EUK62" s="974"/>
      <c r="EUL62" s="974"/>
      <c r="EUM62" s="974"/>
      <c r="EUN62" s="974"/>
      <c r="EUO62" s="974"/>
      <c r="EUP62" s="974"/>
      <c r="EUQ62" s="974"/>
      <c r="EUR62" s="974"/>
      <c r="EUS62" s="974"/>
      <c r="EUT62" s="974"/>
      <c r="EUU62" s="974"/>
      <c r="EUV62" s="974"/>
      <c r="EUW62" s="974"/>
      <c r="EUX62" s="974"/>
      <c r="EUY62" s="974"/>
      <c r="EUZ62" s="974"/>
      <c r="EVA62" s="974"/>
      <c r="EVB62" s="974"/>
      <c r="EVC62" s="974"/>
      <c r="EVD62" s="974"/>
      <c r="EVE62" s="974"/>
      <c r="EVF62" s="974"/>
      <c r="EVG62" s="974"/>
      <c r="EVH62" s="974"/>
      <c r="EVI62" s="974"/>
      <c r="EVJ62" s="974"/>
      <c r="EVK62" s="974"/>
      <c r="EVL62" s="974"/>
      <c r="EVM62" s="974"/>
      <c r="EVN62" s="974"/>
      <c r="EVO62" s="974"/>
      <c r="EVP62" s="974"/>
      <c r="EVQ62" s="974"/>
      <c r="EVR62" s="974"/>
      <c r="EVS62" s="974"/>
      <c r="EVT62" s="974"/>
      <c r="EVU62" s="974"/>
      <c r="EVV62" s="974"/>
      <c r="EVW62" s="974"/>
      <c r="EVX62" s="974"/>
      <c r="EVY62" s="974"/>
      <c r="EVZ62" s="974"/>
      <c r="EWA62" s="974"/>
      <c r="EWB62" s="974"/>
      <c r="EWC62" s="974"/>
      <c r="EWD62" s="974"/>
      <c r="EWE62" s="974"/>
      <c r="EWF62" s="974"/>
      <c r="EWG62" s="974"/>
      <c r="EWH62" s="974"/>
      <c r="EWI62" s="974"/>
      <c r="EWJ62" s="974"/>
      <c r="EWK62" s="974"/>
      <c r="EWL62" s="974"/>
      <c r="EWM62" s="974"/>
      <c r="EWN62" s="974"/>
      <c r="EWO62" s="974"/>
      <c r="EWP62" s="974"/>
      <c r="EWQ62" s="974"/>
      <c r="EWR62" s="974"/>
      <c r="EWS62" s="974"/>
      <c r="EWT62" s="974"/>
      <c r="EWU62" s="974"/>
      <c r="EWV62" s="974"/>
      <c r="EWW62" s="974"/>
      <c r="EWX62" s="974"/>
      <c r="EWY62" s="974"/>
      <c r="EWZ62" s="974"/>
      <c r="EXA62" s="974"/>
      <c r="EXB62" s="974"/>
      <c r="EXC62" s="974"/>
      <c r="EXD62" s="974"/>
      <c r="EXE62" s="974"/>
      <c r="EXF62" s="974"/>
      <c r="EXG62" s="974"/>
      <c r="EXH62" s="974"/>
      <c r="EXI62" s="974"/>
      <c r="EXJ62" s="974"/>
      <c r="EXK62" s="974"/>
      <c r="EXL62" s="974"/>
      <c r="EXM62" s="974"/>
      <c r="EXN62" s="974"/>
      <c r="EXO62" s="974"/>
      <c r="EXP62" s="974"/>
      <c r="EXQ62" s="974"/>
      <c r="EXR62" s="974"/>
      <c r="EXS62" s="974"/>
      <c r="EXT62" s="974"/>
      <c r="EXU62" s="974"/>
      <c r="EXV62" s="974"/>
      <c r="EXW62" s="974"/>
      <c r="EXX62" s="974"/>
      <c r="EXY62" s="974"/>
      <c r="EXZ62" s="974"/>
      <c r="EYA62" s="974"/>
      <c r="EYB62" s="974"/>
      <c r="EYC62" s="974"/>
      <c r="EYD62" s="974"/>
      <c r="EYE62" s="974"/>
      <c r="EYF62" s="974"/>
      <c r="EYG62" s="974"/>
      <c r="EYH62" s="974"/>
      <c r="EYI62" s="974"/>
      <c r="EYJ62" s="974"/>
      <c r="EYK62" s="974"/>
      <c r="EYL62" s="974"/>
      <c r="EYM62" s="974"/>
      <c r="EYN62" s="974"/>
      <c r="EYO62" s="974"/>
      <c r="EYP62" s="974"/>
      <c r="EYQ62" s="974"/>
      <c r="EYR62" s="974"/>
      <c r="EYS62" s="974"/>
      <c r="EYT62" s="974"/>
      <c r="EYU62" s="974"/>
      <c r="EYV62" s="974"/>
      <c r="EYW62" s="974"/>
      <c r="EYX62" s="974"/>
      <c r="EYY62" s="974"/>
      <c r="EYZ62" s="974"/>
      <c r="EZA62" s="974"/>
      <c r="EZB62" s="974"/>
      <c r="EZC62" s="974"/>
      <c r="EZD62" s="974"/>
      <c r="EZE62" s="974"/>
      <c r="EZF62" s="974"/>
      <c r="EZG62" s="974"/>
      <c r="EZH62" s="974"/>
      <c r="EZI62" s="974"/>
      <c r="EZJ62" s="974"/>
      <c r="EZK62" s="974"/>
      <c r="EZL62" s="974"/>
      <c r="EZM62" s="974"/>
      <c r="EZN62" s="974"/>
      <c r="EZO62" s="974"/>
      <c r="EZP62" s="974"/>
      <c r="EZQ62" s="974"/>
      <c r="EZR62" s="974"/>
      <c r="EZS62" s="974"/>
      <c r="EZT62" s="974"/>
      <c r="EZU62" s="974"/>
      <c r="EZV62" s="974"/>
      <c r="EZW62" s="974"/>
      <c r="EZX62" s="974"/>
      <c r="EZY62" s="974"/>
      <c r="EZZ62" s="974"/>
      <c r="FAA62" s="974"/>
      <c r="FAB62" s="974"/>
      <c r="FAC62" s="974"/>
      <c r="FAD62" s="974"/>
      <c r="FAE62" s="974"/>
      <c r="FAF62" s="974"/>
      <c r="FAG62" s="974"/>
      <c r="FAH62" s="974"/>
      <c r="FAI62" s="974"/>
      <c r="FAJ62" s="974"/>
      <c r="FAK62" s="974"/>
      <c r="FAL62" s="974"/>
      <c r="FAM62" s="974"/>
      <c r="FAN62" s="974"/>
      <c r="FAO62" s="974"/>
      <c r="FAP62" s="974"/>
      <c r="FAQ62" s="974"/>
      <c r="FAR62" s="974"/>
      <c r="FAS62" s="974"/>
      <c r="FAT62" s="974"/>
      <c r="FAU62" s="974"/>
      <c r="FAV62" s="974"/>
      <c r="FAW62" s="974"/>
      <c r="FAX62" s="974"/>
      <c r="FAY62" s="974"/>
      <c r="FAZ62" s="974"/>
      <c r="FBA62" s="974"/>
      <c r="FBB62" s="974"/>
      <c r="FBC62" s="974"/>
      <c r="FBD62" s="974"/>
      <c r="FBE62" s="974"/>
      <c r="FBF62" s="974"/>
      <c r="FBG62" s="974"/>
      <c r="FBH62" s="974"/>
      <c r="FBI62" s="974"/>
      <c r="FBJ62" s="974"/>
      <c r="FBK62" s="974"/>
      <c r="FBL62" s="974"/>
      <c r="FBM62" s="974"/>
      <c r="FBN62" s="974"/>
      <c r="FBO62" s="974"/>
      <c r="FBP62" s="974"/>
      <c r="FBQ62" s="974"/>
      <c r="FBR62" s="974"/>
      <c r="FBS62" s="974"/>
      <c r="FBT62" s="974"/>
      <c r="FBU62" s="974"/>
      <c r="FBV62" s="974"/>
      <c r="FBW62" s="974"/>
      <c r="FBX62" s="974"/>
      <c r="FBY62" s="974"/>
      <c r="FBZ62" s="974"/>
      <c r="FCA62" s="974"/>
      <c r="FCB62" s="974"/>
      <c r="FCC62" s="974"/>
      <c r="FCD62" s="974"/>
      <c r="FCE62" s="974"/>
      <c r="FCF62" s="974"/>
      <c r="FCG62" s="974"/>
      <c r="FCH62" s="974"/>
      <c r="FCI62" s="974"/>
      <c r="FCJ62" s="974"/>
      <c r="FCK62" s="974"/>
      <c r="FCL62" s="974"/>
      <c r="FCM62" s="974"/>
      <c r="FCN62" s="974"/>
      <c r="FCO62" s="974"/>
      <c r="FCP62" s="974"/>
      <c r="FCQ62" s="974"/>
      <c r="FCR62" s="974"/>
      <c r="FCS62" s="974"/>
      <c r="FCT62" s="974"/>
      <c r="FCU62" s="974"/>
      <c r="FCV62" s="974"/>
      <c r="FCW62" s="974"/>
      <c r="FCX62" s="974"/>
      <c r="FCY62" s="974"/>
      <c r="FCZ62" s="974"/>
      <c r="FDA62" s="974"/>
      <c r="FDB62" s="974"/>
      <c r="FDC62" s="974"/>
      <c r="FDD62" s="974"/>
      <c r="FDE62" s="974"/>
      <c r="FDF62" s="974"/>
      <c r="FDG62" s="974"/>
      <c r="FDH62" s="974"/>
      <c r="FDI62" s="974"/>
      <c r="FDJ62" s="974"/>
      <c r="FDK62" s="974"/>
      <c r="FDL62" s="974"/>
      <c r="FDM62" s="974"/>
      <c r="FDN62" s="974"/>
      <c r="FDO62" s="974"/>
      <c r="FDP62" s="974"/>
      <c r="FDQ62" s="974"/>
      <c r="FDR62" s="974"/>
      <c r="FDS62" s="974"/>
      <c r="FDT62" s="974"/>
      <c r="FDU62" s="974"/>
      <c r="FDV62" s="974"/>
      <c r="FDW62" s="974"/>
      <c r="FDX62" s="974"/>
      <c r="FDY62" s="974"/>
      <c r="FDZ62" s="974"/>
      <c r="FEA62" s="974"/>
      <c r="FEB62" s="974"/>
      <c r="FEC62" s="974"/>
      <c r="FED62" s="974"/>
      <c r="FEE62" s="974"/>
      <c r="FEF62" s="974"/>
      <c r="FEG62" s="974"/>
      <c r="FEH62" s="974"/>
      <c r="FEI62" s="974"/>
      <c r="FEJ62" s="974"/>
      <c r="FEK62" s="974"/>
      <c r="FEL62" s="974"/>
      <c r="FEM62" s="974"/>
      <c r="FEN62" s="974"/>
      <c r="FEO62" s="974"/>
      <c r="FEP62" s="974"/>
      <c r="FEQ62" s="974"/>
      <c r="FER62" s="974"/>
      <c r="FES62" s="974"/>
      <c r="FET62" s="974"/>
      <c r="FEU62" s="974"/>
      <c r="FEV62" s="974"/>
      <c r="FEW62" s="974"/>
      <c r="FEX62" s="974"/>
      <c r="FEY62" s="974"/>
      <c r="FEZ62" s="974"/>
      <c r="FFA62" s="974"/>
      <c r="FFB62" s="974"/>
      <c r="FFC62" s="974"/>
      <c r="FFD62" s="974"/>
      <c r="FFE62" s="974"/>
      <c r="FFF62" s="974"/>
      <c r="FFG62" s="974"/>
      <c r="FFH62" s="974"/>
      <c r="FFI62" s="974"/>
      <c r="FFJ62" s="974"/>
      <c r="FFK62" s="974"/>
      <c r="FFL62" s="974"/>
      <c r="FFM62" s="974"/>
      <c r="FFN62" s="974"/>
      <c r="FFO62" s="974"/>
      <c r="FFP62" s="974"/>
      <c r="FFQ62" s="974"/>
      <c r="FFR62" s="974"/>
      <c r="FFS62" s="974"/>
      <c r="FFT62" s="974"/>
      <c r="FFU62" s="974"/>
      <c r="FFV62" s="974"/>
      <c r="FFW62" s="974"/>
      <c r="FFX62" s="974"/>
      <c r="FFY62" s="974"/>
      <c r="FFZ62" s="974"/>
      <c r="FGA62" s="974"/>
      <c r="FGB62" s="974"/>
      <c r="FGC62" s="974"/>
      <c r="FGD62" s="974"/>
      <c r="FGE62" s="974"/>
      <c r="FGF62" s="974"/>
      <c r="FGG62" s="974"/>
      <c r="FGH62" s="974"/>
      <c r="FGI62" s="974"/>
      <c r="FGJ62" s="974"/>
      <c r="FGK62" s="974"/>
      <c r="FGL62" s="974"/>
      <c r="FGM62" s="974"/>
      <c r="FGN62" s="974"/>
      <c r="FGO62" s="974"/>
      <c r="FGP62" s="974"/>
      <c r="FGQ62" s="974"/>
      <c r="FGR62" s="974"/>
      <c r="FGS62" s="974"/>
      <c r="FGT62" s="974"/>
      <c r="FGU62" s="974"/>
      <c r="FGV62" s="974"/>
      <c r="FGW62" s="974"/>
      <c r="FGX62" s="974"/>
      <c r="FGY62" s="974"/>
      <c r="FGZ62" s="974"/>
      <c r="FHA62" s="974"/>
      <c r="FHB62" s="974"/>
      <c r="FHC62" s="974"/>
      <c r="FHD62" s="974"/>
      <c r="FHE62" s="974"/>
      <c r="FHF62" s="974"/>
      <c r="FHG62" s="974"/>
      <c r="FHH62" s="974"/>
      <c r="FHI62" s="974"/>
      <c r="FHJ62" s="974"/>
      <c r="FHK62" s="974"/>
      <c r="FHL62" s="974"/>
      <c r="FHM62" s="974"/>
      <c r="FHN62" s="974"/>
      <c r="FHO62" s="974"/>
      <c r="FHP62" s="974"/>
      <c r="FHQ62" s="974"/>
      <c r="FHR62" s="974"/>
      <c r="FHS62" s="974"/>
      <c r="FHT62" s="974"/>
      <c r="FHU62" s="974"/>
      <c r="FHV62" s="974"/>
      <c r="FHW62" s="974"/>
      <c r="FHX62" s="974"/>
      <c r="FHY62" s="974"/>
      <c r="FHZ62" s="974"/>
      <c r="FIA62" s="974"/>
      <c r="FIB62" s="974"/>
      <c r="FIC62" s="974"/>
      <c r="FID62" s="974"/>
      <c r="FIE62" s="974"/>
      <c r="FIF62" s="974"/>
      <c r="FIG62" s="974"/>
      <c r="FIH62" s="974"/>
      <c r="FII62" s="974"/>
      <c r="FIJ62" s="974"/>
      <c r="FIK62" s="974"/>
      <c r="FIL62" s="974"/>
      <c r="FIM62" s="974"/>
      <c r="FIN62" s="974"/>
      <c r="FIO62" s="974"/>
      <c r="FIP62" s="974"/>
      <c r="FIQ62" s="974"/>
      <c r="FIR62" s="974"/>
      <c r="FIS62" s="974"/>
      <c r="FIT62" s="974"/>
      <c r="FIU62" s="974"/>
      <c r="FIV62" s="974"/>
      <c r="FIW62" s="974"/>
      <c r="FIX62" s="974"/>
      <c r="FIY62" s="974"/>
      <c r="FIZ62" s="974"/>
      <c r="FJA62" s="974"/>
      <c r="FJB62" s="974"/>
      <c r="FJC62" s="974"/>
      <c r="FJD62" s="974"/>
      <c r="FJE62" s="974"/>
      <c r="FJF62" s="974"/>
      <c r="FJG62" s="974"/>
      <c r="FJH62" s="974"/>
      <c r="FJI62" s="974"/>
      <c r="FJJ62" s="974"/>
      <c r="FJK62" s="974"/>
      <c r="FJL62" s="974"/>
      <c r="FJM62" s="974"/>
      <c r="FJN62" s="974"/>
      <c r="FJO62" s="974"/>
      <c r="FJP62" s="974"/>
      <c r="FJQ62" s="974"/>
      <c r="FJR62" s="974"/>
      <c r="FJS62" s="974"/>
      <c r="FJT62" s="974"/>
      <c r="FJU62" s="974"/>
      <c r="FJV62" s="974"/>
      <c r="FJW62" s="974"/>
      <c r="FJX62" s="974"/>
      <c r="FJY62" s="974"/>
      <c r="FJZ62" s="974"/>
      <c r="FKA62" s="974"/>
      <c r="FKB62" s="974"/>
      <c r="FKC62" s="974"/>
      <c r="FKD62" s="974"/>
      <c r="FKE62" s="974"/>
      <c r="FKF62" s="974"/>
      <c r="FKG62" s="974"/>
      <c r="FKH62" s="974"/>
      <c r="FKI62" s="974"/>
      <c r="FKJ62" s="974"/>
      <c r="FKK62" s="974"/>
      <c r="FKL62" s="974"/>
      <c r="FKM62" s="974"/>
      <c r="FKN62" s="974"/>
      <c r="FKO62" s="974"/>
      <c r="FKP62" s="974"/>
      <c r="FKQ62" s="974"/>
      <c r="FKR62" s="974"/>
      <c r="FKS62" s="974"/>
      <c r="FKT62" s="974"/>
      <c r="FKU62" s="974"/>
      <c r="FKV62" s="974"/>
      <c r="FKW62" s="974"/>
      <c r="FKX62" s="974"/>
      <c r="FKY62" s="974"/>
      <c r="FKZ62" s="974"/>
      <c r="FLA62" s="974"/>
      <c r="FLB62" s="974"/>
      <c r="FLC62" s="974"/>
      <c r="FLD62" s="974"/>
      <c r="FLE62" s="974"/>
      <c r="FLF62" s="974"/>
      <c r="FLG62" s="974"/>
      <c r="FLH62" s="974"/>
      <c r="FLI62" s="974"/>
      <c r="FLJ62" s="974"/>
      <c r="FLK62" s="974"/>
      <c r="FLL62" s="974"/>
      <c r="FLM62" s="974"/>
      <c r="FLN62" s="974"/>
      <c r="FLO62" s="974"/>
      <c r="FLP62" s="974"/>
      <c r="FLQ62" s="974"/>
      <c r="FLR62" s="974"/>
      <c r="FLS62" s="974"/>
      <c r="FLT62" s="974"/>
      <c r="FLU62" s="974"/>
      <c r="FLV62" s="974"/>
      <c r="FLW62" s="974"/>
      <c r="FLX62" s="974"/>
      <c r="FLY62" s="974"/>
      <c r="FLZ62" s="974"/>
      <c r="FMA62" s="974"/>
      <c r="FMB62" s="974"/>
      <c r="FMC62" s="974"/>
      <c r="FMD62" s="974"/>
      <c r="FME62" s="974"/>
      <c r="FMF62" s="974"/>
      <c r="FMG62" s="974"/>
      <c r="FMH62" s="974"/>
      <c r="FMI62" s="974"/>
      <c r="FMJ62" s="974"/>
      <c r="FMK62" s="974"/>
      <c r="FML62" s="974"/>
      <c r="FMM62" s="974"/>
      <c r="FMN62" s="974"/>
      <c r="FMO62" s="974"/>
      <c r="FMP62" s="974"/>
      <c r="FMQ62" s="974"/>
      <c r="FMR62" s="974"/>
      <c r="FMS62" s="974"/>
      <c r="FMT62" s="974"/>
      <c r="FMU62" s="974"/>
      <c r="FMV62" s="974"/>
      <c r="FMW62" s="974"/>
      <c r="FMX62" s="974"/>
      <c r="FMY62" s="974"/>
      <c r="FMZ62" s="974"/>
      <c r="FNA62" s="974"/>
      <c r="FNB62" s="974"/>
      <c r="FNC62" s="974"/>
      <c r="FND62" s="974"/>
      <c r="FNE62" s="974"/>
      <c r="FNF62" s="974"/>
      <c r="FNG62" s="974"/>
      <c r="FNH62" s="974"/>
      <c r="FNI62" s="974"/>
      <c r="FNJ62" s="974"/>
      <c r="FNK62" s="974"/>
      <c r="FNL62" s="974"/>
      <c r="FNM62" s="974"/>
      <c r="FNN62" s="974"/>
      <c r="FNO62" s="974"/>
      <c r="FNP62" s="974"/>
      <c r="FNQ62" s="974"/>
      <c r="FNR62" s="974"/>
      <c r="FNS62" s="974"/>
      <c r="FNT62" s="974"/>
      <c r="FNU62" s="974"/>
      <c r="FNV62" s="974"/>
      <c r="FNW62" s="974"/>
      <c r="FNX62" s="974"/>
      <c r="FNY62" s="974"/>
      <c r="FNZ62" s="974"/>
      <c r="FOA62" s="974"/>
      <c r="FOB62" s="974"/>
      <c r="FOC62" s="974"/>
      <c r="FOD62" s="974"/>
      <c r="FOE62" s="974"/>
      <c r="FOF62" s="974"/>
      <c r="FOG62" s="974"/>
      <c r="FOH62" s="974"/>
      <c r="FOI62" s="974"/>
      <c r="FOJ62" s="974"/>
      <c r="FOK62" s="974"/>
      <c r="FOL62" s="974"/>
      <c r="FOM62" s="974"/>
      <c r="FON62" s="974"/>
      <c r="FOO62" s="974"/>
      <c r="FOP62" s="974"/>
      <c r="FOQ62" s="974"/>
      <c r="FOR62" s="974"/>
      <c r="FOS62" s="974"/>
      <c r="FOT62" s="974"/>
      <c r="FOU62" s="974"/>
      <c r="FOV62" s="974"/>
      <c r="FOW62" s="974"/>
      <c r="FOX62" s="974"/>
      <c r="FOY62" s="974"/>
      <c r="FOZ62" s="974"/>
      <c r="FPA62" s="974"/>
      <c r="FPB62" s="974"/>
      <c r="FPC62" s="974"/>
      <c r="FPD62" s="974"/>
      <c r="FPE62" s="974"/>
      <c r="FPF62" s="974"/>
      <c r="FPG62" s="974"/>
      <c r="FPH62" s="974"/>
      <c r="FPI62" s="974"/>
      <c r="FPJ62" s="974"/>
      <c r="FPK62" s="974"/>
      <c r="FPL62" s="974"/>
      <c r="FPM62" s="974"/>
      <c r="FPN62" s="974"/>
      <c r="FPO62" s="974"/>
      <c r="FPP62" s="974"/>
      <c r="FPQ62" s="974"/>
      <c r="FPR62" s="974"/>
      <c r="FPS62" s="974"/>
      <c r="FPT62" s="974"/>
      <c r="FPU62" s="974"/>
      <c r="FPV62" s="974"/>
      <c r="FPW62" s="974"/>
      <c r="FPX62" s="974"/>
      <c r="FPY62" s="974"/>
      <c r="FPZ62" s="974"/>
      <c r="FQA62" s="974"/>
      <c r="FQB62" s="974"/>
      <c r="FQC62" s="974"/>
      <c r="FQD62" s="974"/>
      <c r="FQE62" s="974"/>
      <c r="FQF62" s="974"/>
      <c r="FQG62" s="974"/>
      <c r="FQH62" s="974"/>
      <c r="FQI62" s="974"/>
      <c r="FQJ62" s="974"/>
      <c r="FQK62" s="974"/>
      <c r="FQL62" s="974"/>
      <c r="FQM62" s="974"/>
      <c r="FQN62" s="974"/>
      <c r="FQO62" s="974"/>
      <c r="FQP62" s="974"/>
      <c r="FQQ62" s="974"/>
      <c r="FQR62" s="974"/>
      <c r="FQS62" s="974"/>
      <c r="FQT62" s="974"/>
      <c r="FQU62" s="974"/>
      <c r="FQV62" s="974"/>
      <c r="FQW62" s="974"/>
      <c r="FQX62" s="974"/>
      <c r="FQY62" s="974"/>
      <c r="FQZ62" s="974"/>
      <c r="FRA62" s="974"/>
      <c r="FRB62" s="974"/>
      <c r="FRC62" s="974"/>
      <c r="FRD62" s="974"/>
      <c r="FRE62" s="974"/>
      <c r="FRF62" s="974"/>
      <c r="FRG62" s="974"/>
      <c r="FRH62" s="974"/>
      <c r="FRI62" s="974"/>
      <c r="FRJ62" s="974"/>
      <c r="FRK62" s="974"/>
      <c r="FRL62" s="974"/>
      <c r="FRM62" s="974"/>
      <c r="FRN62" s="974"/>
      <c r="FRO62" s="974"/>
      <c r="FRP62" s="974"/>
      <c r="FRQ62" s="974"/>
      <c r="FRR62" s="974"/>
      <c r="FRS62" s="974"/>
      <c r="FRT62" s="974"/>
      <c r="FRU62" s="974"/>
      <c r="FRV62" s="974"/>
      <c r="FRW62" s="974"/>
      <c r="FRX62" s="974"/>
      <c r="FRY62" s="974"/>
      <c r="FRZ62" s="974"/>
      <c r="FSA62" s="974"/>
      <c r="FSB62" s="974"/>
      <c r="FSC62" s="974"/>
      <c r="FSD62" s="974"/>
      <c r="FSE62" s="974"/>
      <c r="FSF62" s="974"/>
      <c r="FSG62" s="974"/>
      <c r="FSH62" s="974"/>
      <c r="FSI62" s="974"/>
      <c r="FSJ62" s="974"/>
      <c r="FSK62" s="974"/>
      <c r="FSL62" s="974"/>
      <c r="FSM62" s="974"/>
      <c r="FSN62" s="974"/>
      <c r="FSO62" s="974"/>
      <c r="FSP62" s="974"/>
      <c r="FSQ62" s="974"/>
      <c r="FSR62" s="974"/>
      <c r="FSS62" s="974"/>
      <c r="FST62" s="974"/>
      <c r="FSU62" s="974"/>
      <c r="FSV62" s="974"/>
      <c r="FSW62" s="974"/>
      <c r="FSX62" s="974"/>
      <c r="FSY62" s="974"/>
      <c r="FSZ62" s="974"/>
      <c r="FTA62" s="974"/>
      <c r="FTB62" s="974"/>
      <c r="FTC62" s="974"/>
      <c r="FTD62" s="974"/>
      <c r="FTE62" s="974"/>
      <c r="FTF62" s="974"/>
      <c r="FTG62" s="974"/>
      <c r="FTH62" s="974"/>
      <c r="FTI62" s="974"/>
      <c r="FTJ62" s="974"/>
      <c r="FTK62" s="974"/>
      <c r="FTL62" s="974"/>
      <c r="FTM62" s="974"/>
      <c r="FTN62" s="974"/>
      <c r="FTO62" s="974"/>
      <c r="FTP62" s="974"/>
      <c r="FTQ62" s="974"/>
      <c r="FTR62" s="974"/>
      <c r="FTS62" s="974"/>
      <c r="FTT62" s="974"/>
      <c r="FTU62" s="974"/>
      <c r="FTV62" s="974"/>
      <c r="FTW62" s="974"/>
      <c r="FTX62" s="974"/>
      <c r="FTY62" s="974"/>
      <c r="FTZ62" s="974"/>
      <c r="FUA62" s="974"/>
      <c r="FUB62" s="974"/>
      <c r="FUC62" s="974"/>
      <c r="FUD62" s="974"/>
      <c r="FUE62" s="974"/>
      <c r="FUF62" s="974"/>
      <c r="FUG62" s="974"/>
      <c r="FUH62" s="974"/>
      <c r="FUI62" s="974"/>
      <c r="FUJ62" s="974"/>
      <c r="FUK62" s="974"/>
      <c r="FUL62" s="974"/>
      <c r="FUM62" s="974"/>
      <c r="FUN62" s="974"/>
      <c r="FUO62" s="974"/>
      <c r="FUP62" s="974"/>
      <c r="FUQ62" s="974"/>
      <c r="FUR62" s="974"/>
      <c r="FUS62" s="974"/>
      <c r="FUT62" s="974"/>
      <c r="FUU62" s="974"/>
      <c r="FUV62" s="974"/>
      <c r="FUW62" s="974"/>
      <c r="FUX62" s="974"/>
      <c r="FUY62" s="974"/>
      <c r="FUZ62" s="974"/>
      <c r="FVA62" s="974"/>
      <c r="FVB62" s="974"/>
      <c r="FVC62" s="974"/>
      <c r="FVD62" s="974"/>
      <c r="FVE62" s="974"/>
      <c r="FVF62" s="974"/>
      <c r="FVG62" s="974"/>
      <c r="FVH62" s="974"/>
      <c r="FVI62" s="974"/>
      <c r="FVJ62" s="974"/>
      <c r="FVK62" s="974"/>
      <c r="FVL62" s="974"/>
      <c r="FVM62" s="974"/>
      <c r="FVN62" s="974"/>
      <c r="FVO62" s="974"/>
      <c r="FVP62" s="974"/>
      <c r="FVQ62" s="974"/>
      <c r="FVR62" s="974"/>
      <c r="FVS62" s="974"/>
      <c r="FVT62" s="974"/>
      <c r="FVU62" s="974"/>
      <c r="FVV62" s="974"/>
      <c r="FVW62" s="974"/>
      <c r="FVX62" s="974"/>
      <c r="FVY62" s="974"/>
      <c r="FVZ62" s="974"/>
      <c r="FWA62" s="974"/>
      <c r="FWB62" s="974"/>
      <c r="FWC62" s="974"/>
      <c r="FWD62" s="974"/>
      <c r="FWE62" s="974"/>
      <c r="FWF62" s="974"/>
      <c r="FWG62" s="974"/>
      <c r="FWH62" s="974"/>
      <c r="FWI62" s="974"/>
      <c r="FWJ62" s="974"/>
      <c r="FWK62" s="974"/>
      <c r="FWL62" s="974"/>
      <c r="FWM62" s="974"/>
      <c r="FWN62" s="974"/>
      <c r="FWO62" s="974"/>
      <c r="FWP62" s="974"/>
      <c r="FWQ62" s="974"/>
      <c r="FWR62" s="974"/>
      <c r="FWS62" s="974"/>
      <c r="FWT62" s="974"/>
      <c r="FWU62" s="974"/>
      <c r="FWV62" s="974"/>
      <c r="FWW62" s="974"/>
      <c r="FWX62" s="974"/>
      <c r="FWY62" s="974"/>
      <c r="FWZ62" s="974"/>
      <c r="FXA62" s="974"/>
      <c r="FXB62" s="974"/>
      <c r="FXC62" s="974"/>
      <c r="FXD62" s="974"/>
      <c r="FXE62" s="974"/>
      <c r="FXF62" s="974"/>
      <c r="FXG62" s="974"/>
      <c r="FXH62" s="974"/>
      <c r="FXI62" s="974"/>
      <c r="FXJ62" s="974"/>
      <c r="FXK62" s="974"/>
      <c r="FXL62" s="974"/>
      <c r="FXM62" s="974"/>
      <c r="FXN62" s="974"/>
      <c r="FXO62" s="974"/>
      <c r="FXP62" s="974"/>
      <c r="FXQ62" s="974"/>
      <c r="FXR62" s="974"/>
      <c r="FXS62" s="974"/>
      <c r="FXT62" s="974"/>
      <c r="FXU62" s="974"/>
      <c r="FXV62" s="974"/>
      <c r="FXW62" s="974"/>
      <c r="FXX62" s="974"/>
      <c r="FXY62" s="974"/>
      <c r="FXZ62" s="974"/>
      <c r="FYA62" s="974"/>
      <c r="FYB62" s="974"/>
      <c r="FYC62" s="974"/>
      <c r="FYD62" s="974"/>
      <c r="FYE62" s="974"/>
      <c r="FYF62" s="974"/>
      <c r="FYG62" s="974"/>
      <c r="FYH62" s="974"/>
      <c r="FYI62" s="974"/>
      <c r="FYJ62" s="974"/>
      <c r="FYK62" s="974"/>
      <c r="FYL62" s="974"/>
      <c r="FYM62" s="974"/>
      <c r="FYN62" s="974"/>
      <c r="FYO62" s="974"/>
      <c r="FYP62" s="974"/>
      <c r="FYQ62" s="974"/>
      <c r="FYR62" s="974"/>
      <c r="FYS62" s="974"/>
      <c r="FYT62" s="974"/>
      <c r="FYU62" s="974"/>
      <c r="FYV62" s="974"/>
      <c r="FYW62" s="974"/>
      <c r="FYX62" s="974"/>
      <c r="FYY62" s="974"/>
      <c r="FYZ62" s="974"/>
      <c r="FZA62" s="974"/>
      <c r="FZB62" s="974"/>
      <c r="FZC62" s="974"/>
      <c r="FZD62" s="974"/>
      <c r="FZE62" s="974"/>
      <c r="FZF62" s="974"/>
      <c r="FZG62" s="974"/>
      <c r="FZH62" s="974"/>
      <c r="FZI62" s="974"/>
      <c r="FZJ62" s="974"/>
      <c r="FZK62" s="974"/>
      <c r="FZL62" s="974"/>
      <c r="FZM62" s="974"/>
      <c r="FZN62" s="974"/>
      <c r="FZO62" s="974"/>
      <c r="FZP62" s="974"/>
      <c r="FZQ62" s="974"/>
      <c r="FZR62" s="974"/>
      <c r="FZS62" s="974"/>
      <c r="FZT62" s="974"/>
      <c r="FZU62" s="974"/>
      <c r="FZV62" s="974"/>
      <c r="FZW62" s="974"/>
      <c r="FZX62" s="974"/>
      <c r="FZY62" s="974"/>
      <c r="FZZ62" s="974"/>
      <c r="GAA62" s="974"/>
      <c r="GAB62" s="974"/>
      <c r="GAC62" s="974"/>
      <c r="GAD62" s="974"/>
      <c r="GAE62" s="974"/>
      <c r="GAF62" s="974"/>
      <c r="GAG62" s="974"/>
      <c r="GAH62" s="974"/>
      <c r="GAI62" s="974"/>
      <c r="GAJ62" s="974"/>
      <c r="GAK62" s="974"/>
      <c r="GAL62" s="974"/>
      <c r="GAM62" s="974"/>
      <c r="GAN62" s="974"/>
      <c r="GAO62" s="974"/>
      <c r="GAP62" s="974"/>
      <c r="GAQ62" s="974"/>
      <c r="GAR62" s="974"/>
      <c r="GAS62" s="974"/>
      <c r="GAT62" s="974"/>
      <c r="GAU62" s="974"/>
      <c r="GAV62" s="974"/>
      <c r="GAW62" s="974"/>
      <c r="GAX62" s="974"/>
      <c r="GAY62" s="974"/>
      <c r="GAZ62" s="974"/>
      <c r="GBA62" s="974"/>
      <c r="GBB62" s="974"/>
      <c r="GBC62" s="974"/>
      <c r="GBD62" s="974"/>
      <c r="GBE62" s="974"/>
      <c r="GBF62" s="974"/>
      <c r="GBG62" s="974"/>
      <c r="GBH62" s="974"/>
      <c r="GBI62" s="974"/>
      <c r="GBJ62" s="974"/>
      <c r="GBK62" s="974"/>
      <c r="GBL62" s="974"/>
      <c r="GBM62" s="974"/>
      <c r="GBN62" s="974"/>
      <c r="GBO62" s="974"/>
      <c r="GBP62" s="974"/>
      <c r="GBQ62" s="974"/>
      <c r="GBR62" s="974"/>
      <c r="GBS62" s="974"/>
      <c r="GBT62" s="974"/>
      <c r="GBU62" s="974"/>
      <c r="GBV62" s="974"/>
      <c r="GBW62" s="974"/>
      <c r="GBX62" s="974"/>
      <c r="GBY62" s="974"/>
      <c r="GBZ62" s="974"/>
      <c r="GCA62" s="974"/>
      <c r="GCB62" s="974"/>
      <c r="GCC62" s="974"/>
      <c r="GCD62" s="974"/>
      <c r="GCE62" s="974"/>
      <c r="GCF62" s="974"/>
      <c r="GCG62" s="974"/>
      <c r="GCH62" s="974"/>
      <c r="GCI62" s="974"/>
      <c r="GCJ62" s="974"/>
      <c r="GCK62" s="974"/>
      <c r="GCL62" s="974"/>
      <c r="GCM62" s="974"/>
      <c r="GCN62" s="974"/>
      <c r="GCO62" s="974"/>
      <c r="GCP62" s="974"/>
      <c r="GCQ62" s="974"/>
      <c r="GCR62" s="974"/>
      <c r="GCS62" s="974"/>
      <c r="GCT62" s="974"/>
      <c r="GCU62" s="974"/>
      <c r="GCV62" s="974"/>
      <c r="GCW62" s="974"/>
      <c r="GCX62" s="974"/>
      <c r="GCY62" s="974"/>
      <c r="GCZ62" s="974"/>
      <c r="GDA62" s="974"/>
      <c r="GDB62" s="974"/>
      <c r="GDC62" s="974"/>
      <c r="GDD62" s="974"/>
      <c r="GDE62" s="974"/>
      <c r="GDF62" s="974"/>
      <c r="GDG62" s="974"/>
      <c r="GDH62" s="974"/>
      <c r="GDI62" s="974"/>
      <c r="GDJ62" s="974"/>
      <c r="GDK62" s="974"/>
      <c r="GDL62" s="974"/>
      <c r="GDM62" s="974"/>
      <c r="GDN62" s="974"/>
      <c r="GDO62" s="974"/>
      <c r="GDP62" s="974"/>
      <c r="GDQ62" s="974"/>
      <c r="GDR62" s="974"/>
      <c r="GDS62" s="974"/>
      <c r="GDT62" s="974"/>
      <c r="GDU62" s="974"/>
      <c r="GDV62" s="974"/>
      <c r="GDW62" s="974"/>
      <c r="GDX62" s="974"/>
      <c r="GDY62" s="974"/>
      <c r="GDZ62" s="974"/>
      <c r="GEA62" s="974"/>
      <c r="GEB62" s="974"/>
      <c r="GEC62" s="974"/>
      <c r="GED62" s="974"/>
      <c r="GEE62" s="974"/>
      <c r="GEF62" s="974"/>
      <c r="GEG62" s="974"/>
      <c r="GEH62" s="974"/>
      <c r="GEI62" s="974"/>
      <c r="GEJ62" s="974"/>
      <c r="GEK62" s="974"/>
      <c r="GEL62" s="974"/>
      <c r="GEM62" s="974"/>
      <c r="GEN62" s="974"/>
      <c r="GEO62" s="974"/>
      <c r="GEP62" s="974"/>
      <c r="GEQ62" s="974"/>
      <c r="GER62" s="974"/>
      <c r="GES62" s="974"/>
      <c r="GET62" s="974"/>
      <c r="GEU62" s="974"/>
      <c r="GEV62" s="974"/>
      <c r="GEW62" s="974"/>
      <c r="GEX62" s="974"/>
      <c r="GEY62" s="974"/>
      <c r="GEZ62" s="974"/>
      <c r="GFA62" s="974"/>
      <c r="GFB62" s="974"/>
      <c r="GFC62" s="974"/>
      <c r="GFD62" s="974"/>
      <c r="GFE62" s="974"/>
      <c r="GFF62" s="974"/>
      <c r="GFG62" s="974"/>
      <c r="GFH62" s="974"/>
      <c r="GFI62" s="974"/>
      <c r="GFJ62" s="974"/>
      <c r="GFK62" s="974"/>
      <c r="GFL62" s="974"/>
      <c r="GFM62" s="974"/>
      <c r="GFN62" s="974"/>
      <c r="GFO62" s="974"/>
      <c r="GFP62" s="974"/>
      <c r="GFQ62" s="974"/>
      <c r="GFR62" s="974"/>
      <c r="GFS62" s="974"/>
      <c r="GFT62" s="974"/>
      <c r="GFU62" s="974"/>
      <c r="GFV62" s="974"/>
      <c r="GFW62" s="974"/>
      <c r="GFX62" s="974"/>
      <c r="GFY62" s="974"/>
      <c r="GFZ62" s="974"/>
      <c r="GGA62" s="974"/>
      <c r="GGB62" s="974"/>
      <c r="GGC62" s="974"/>
      <c r="GGD62" s="974"/>
      <c r="GGE62" s="974"/>
      <c r="GGF62" s="974"/>
      <c r="GGG62" s="974"/>
      <c r="GGH62" s="974"/>
      <c r="GGI62" s="974"/>
      <c r="GGJ62" s="974"/>
      <c r="GGK62" s="974"/>
      <c r="GGL62" s="974"/>
      <c r="GGM62" s="974"/>
      <c r="GGN62" s="974"/>
      <c r="GGO62" s="974"/>
      <c r="GGP62" s="974"/>
      <c r="GGQ62" s="974"/>
      <c r="GGR62" s="974"/>
      <c r="GGS62" s="974"/>
      <c r="GGT62" s="974"/>
      <c r="GGU62" s="974"/>
      <c r="GGV62" s="974"/>
      <c r="GGW62" s="974"/>
      <c r="GGX62" s="974"/>
      <c r="GGY62" s="974"/>
      <c r="GGZ62" s="974"/>
      <c r="GHA62" s="974"/>
      <c r="GHB62" s="974"/>
      <c r="GHC62" s="974"/>
      <c r="GHD62" s="974"/>
      <c r="GHE62" s="974"/>
      <c r="GHF62" s="974"/>
      <c r="GHG62" s="974"/>
      <c r="GHH62" s="974"/>
      <c r="GHI62" s="974"/>
      <c r="GHJ62" s="974"/>
      <c r="GHK62" s="974"/>
      <c r="GHL62" s="974"/>
      <c r="GHM62" s="974"/>
      <c r="GHN62" s="974"/>
      <c r="GHO62" s="974"/>
      <c r="GHP62" s="974"/>
      <c r="GHQ62" s="974"/>
      <c r="GHR62" s="974"/>
      <c r="GHS62" s="974"/>
      <c r="GHT62" s="974"/>
      <c r="GHU62" s="974"/>
      <c r="GHV62" s="974"/>
      <c r="GHW62" s="974"/>
      <c r="GHX62" s="974"/>
      <c r="GHY62" s="974"/>
      <c r="GHZ62" s="974"/>
      <c r="GIA62" s="974"/>
      <c r="GIB62" s="974"/>
      <c r="GIC62" s="974"/>
      <c r="GID62" s="974"/>
      <c r="GIE62" s="974"/>
      <c r="GIF62" s="974"/>
      <c r="GIG62" s="974"/>
      <c r="GIH62" s="974"/>
      <c r="GII62" s="974"/>
      <c r="GIJ62" s="974"/>
      <c r="GIK62" s="974"/>
      <c r="GIL62" s="974"/>
      <c r="GIM62" s="974"/>
      <c r="GIN62" s="974"/>
      <c r="GIO62" s="974"/>
      <c r="GIP62" s="974"/>
      <c r="GIQ62" s="974"/>
      <c r="GIR62" s="974"/>
      <c r="GIS62" s="974"/>
      <c r="GIT62" s="974"/>
      <c r="GIU62" s="974"/>
      <c r="GIV62" s="974"/>
      <c r="GIW62" s="974"/>
      <c r="GIX62" s="974"/>
      <c r="GIY62" s="974"/>
      <c r="GIZ62" s="974"/>
      <c r="GJA62" s="974"/>
      <c r="GJB62" s="974"/>
      <c r="GJC62" s="974"/>
      <c r="GJD62" s="974"/>
      <c r="GJE62" s="974"/>
      <c r="GJF62" s="974"/>
      <c r="GJG62" s="974"/>
      <c r="GJH62" s="974"/>
      <c r="GJI62" s="974"/>
      <c r="GJJ62" s="974"/>
      <c r="GJK62" s="974"/>
      <c r="GJL62" s="974"/>
      <c r="GJM62" s="974"/>
      <c r="GJN62" s="974"/>
      <c r="GJO62" s="974"/>
      <c r="GJP62" s="974"/>
      <c r="GJQ62" s="974"/>
      <c r="GJR62" s="974"/>
      <c r="GJS62" s="974"/>
      <c r="GJT62" s="974"/>
      <c r="GJU62" s="974"/>
      <c r="GJV62" s="974"/>
      <c r="GJW62" s="974"/>
      <c r="GJX62" s="974"/>
      <c r="GJY62" s="974"/>
      <c r="GJZ62" s="974"/>
      <c r="GKA62" s="974"/>
      <c r="GKB62" s="974"/>
      <c r="GKC62" s="974"/>
      <c r="GKD62" s="974"/>
      <c r="GKE62" s="974"/>
      <c r="GKF62" s="974"/>
      <c r="GKG62" s="974"/>
      <c r="GKH62" s="974"/>
      <c r="GKI62" s="974"/>
      <c r="GKJ62" s="974"/>
      <c r="GKK62" s="974"/>
      <c r="GKL62" s="974"/>
      <c r="GKM62" s="974"/>
      <c r="GKN62" s="974"/>
      <c r="GKO62" s="974"/>
      <c r="GKP62" s="974"/>
      <c r="GKQ62" s="974"/>
      <c r="GKR62" s="974"/>
      <c r="GKS62" s="974"/>
      <c r="GKT62" s="974"/>
      <c r="GKU62" s="974"/>
      <c r="GKV62" s="974"/>
      <c r="GKW62" s="974"/>
      <c r="GKX62" s="974"/>
      <c r="GKY62" s="974"/>
      <c r="GKZ62" s="974"/>
      <c r="GLA62" s="974"/>
      <c r="GLB62" s="974"/>
      <c r="GLC62" s="974"/>
      <c r="GLD62" s="974"/>
      <c r="GLE62" s="974"/>
      <c r="GLF62" s="974"/>
      <c r="GLG62" s="974"/>
      <c r="GLH62" s="974"/>
      <c r="GLI62" s="974"/>
      <c r="GLJ62" s="974"/>
      <c r="GLK62" s="974"/>
      <c r="GLL62" s="974"/>
      <c r="GLM62" s="974"/>
      <c r="GLN62" s="974"/>
      <c r="GLO62" s="974"/>
      <c r="GLP62" s="974"/>
      <c r="GLQ62" s="974"/>
      <c r="GLR62" s="974"/>
      <c r="GLS62" s="974"/>
      <c r="GLT62" s="974"/>
      <c r="GLU62" s="974"/>
      <c r="GLV62" s="974"/>
      <c r="GLW62" s="974"/>
      <c r="GLX62" s="974"/>
      <c r="GLY62" s="974"/>
      <c r="GLZ62" s="974"/>
      <c r="GMA62" s="974"/>
      <c r="GMB62" s="974"/>
      <c r="GMC62" s="974"/>
      <c r="GMD62" s="974"/>
      <c r="GME62" s="974"/>
      <c r="GMF62" s="974"/>
      <c r="GMG62" s="974"/>
      <c r="GMH62" s="974"/>
      <c r="GMI62" s="974"/>
      <c r="GMJ62" s="974"/>
      <c r="GMK62" s="974"/>
      <c r="GML62" s="974"/>
      <c r="GMM62" s="974"/>
      <c r="GMN62" s="974"/>
      <c r="GMO62" s="974"/>
      <c r="GMP62" s="974"/>
      <c r="GMQ62" s="974"/>
      <c r="GMR62" s="974"/>
      <c r="GMS62" s="974"/>
      <c r="GMT62" s="974"/>
      <c r="GMU62" s="974"/>
      <c r="GMV62" s="974"/>
      <c r="GMW62" s="974"/>
      <c r="GMX62" s="974"/>
      <c r="GMY62" s="974"/>
      <c r="GMZ62" s="974"/>
      <c r="GNA62" s="974"/>
      <c r="GNB62" s="974"/>
      <c r="GNC62" s="974"/>
      <c r="GND62" s="974"/>
      <c r="GNE62" s="974"/>
      <c r="GNF62" s="974"/>
      <c r="GNG62" s="974"/>
      <c r="GNH62" s="974"/>
      <c r="GNI62" s="974"/>
      <c r="GNJ62" s="974"/>
      <c r="GNK62" s="974"/>
      <c r="GNL62" s="974"/>
      <c r="GNM62" s="974"/>
      <c r="GNN62" s="974"/>
      <c r="GNO62" s="974"/>
      <c r="GNP62" s="974"/>
      <c r="GNQ62" s="974"/>
      <c r="GNR62" s="974"/>
      <c r="GNS62" s="974"/>
      <c r="GNT62" s="974"/>
      <c r="GNU62" s="974"/>
      <c r="GNV62" s="974"/>
      <c r="GNW62" s="974"/>
      <c r="GNX62" s="974"/>
      <c r="GNY62" s="974"/>
      <c r="GNZ62" s="974"/>
      <c r="GOA62" s="974"/>
      <c r="GOB62" s="974"/>
      <c r="GOC62" s="974"/>
      <c r="GOD62" s="974"/>
      <c r="GOE62" s="974"/>
      <c r="GOF62" s="974"/>
      <c r="GOG62" s="974"/>
      <c r="GOH62" s="974"/>
      <c r="GOI62" s="974"/>
      <c r="GOJ62" s="974"/>
      <c r="GOK62" s="974"/>
      <c r="GOL62" s="974"/>
      <c r="GOM62" s="974"/>
      <c r="GON62" s="974"/>
      <c r="GOO62" s="974"/>
      <c r="GOP62" s="974"/>
      <c r="GOQ62" s="974"/>
      <c r="GOR62" s="974"/>
      <c r="GOS62" s="974"/>
      <c r="GOT62" s="974"/>
      <c r="GOU62" s="974"/>
      <c r="GOV62" s="974"/>
      <c r="GOW62" s="974"/>
      <c r="GOX62" s="974"/>
      <c r="GOY62" s="974"/>
      <c r="GOZ62" s="974"/>
      <c r="GPA62" s="974"/>
      <c r="GPB62" s="974"/>
      <c r="GPC62" s="974"/>
      <c r="GPD62" s="974"/>
      <c r="GPE62" s="974"/>
      <c r="GPF62" s="974"/>
      <c r="GPG62" s="974"/>
      <c r="GPH62" s="974"/>
      <c r="GPI62" s="974"/>
      <c r="GPJ62" s="974"/>
      <c r="GPK62" s="974"/>
      <c r="GPL62" s="974"/>
      <c r="GPM62" s="974"/>
      <c r="GPN62" s="974"/>
      <c r="GPO62" s="974"/>
      <c r="GPP62" s="974"/>
      <c r="GPQ62" s="974"/>
      <c r="GPR62" s="974"/>
      <c r="GPS62" s="974"/>
      <c r="GPT62" s="974"/>
      <c r="GPU62" s="974"/>
      <c r="GPV62" s="974"/>
      <c r="GPW62" s="974"/>
      <c r="GPX62" s="974"/>
      <c r="GPY62" s="974"/>
      <c r="GPZ62" s="974"/>
      <c r="GQA62" s="974"/>
      <c r="GQB62" s="974"/>
      <c r="GQC62" s="974"/>
      <c r="GQD62" s="974"/>
      <c r="GQE62" s="974"/>
      <c r="GQF62" s="974"/>
      <c r="GQG62" s="974"/>
      <c r="GQH62" s="974"/>
      <c r="GQI62" s="974"/>
      <c r="GQJ62" s="974"/>
      <c r="GQK62" s="974"/>
      <c r="GQL62" s="974"/>
      <c r="GQM62" s="974"/>
      <c r="GQN62" s="974"/>
      <c r="GQO62" s="974"/>
      <c r="GQP62" s="974"/>
      <c r="GQQ62" s="974"/>
      <c r="GQR62" s="974"/>
      <c r="GQS62" s="974"/>
      <c r="GQT62" s="974"/>
      <c r="GQU62" s="974"/>
      <c r="GQV62" s="974"/>
      <c r="GQW62" s="974"/>
      <c r="GQX62" s="974"/>
      <c r="GQY62" s="974"/>
      <c r="GQZ62" s="974"/>
      <c r="GRA62" s="974"/>
      <c r="GRB62" s="974"/>
      <c r="GRC62" s="974"/>
      <c r="GRD62" s="974"/>
      <c r="GRE62" s="974"/>
      <c r="GRF62" s="974"/>
      <c r="GRG62" s="974"/>
      <c r="GRH62" s="974"/>
      <c r="GRI62" s="974"/>
      <c r="GRJ62" s="974"/>
      <c r="GRK62" s="974"/>
      <c r="GRL62" s="974"/>
      <c r="GRM62" s="974"/>
      <c r="GRN62" s="974"/>
      <c r="GRO62" s="974"/>
      <c r="GRP62" s="974"/>
      <c r="GRQ62" s="974"/>
      <c r="GRR62" s="974"/>
      <c r="GRS62" s="974"/>
      <c r="GRT62" s="974"/>
      <c r="GRU62" s="974"/>
      <c r="GRV62" s="974"/>
      <c r="GRW62" s="974"/>
      <c r="GRX62" s="974"/>
      <c r="GRY62" s="974"/>
      <c r="GRZ62" s="974"/>
      <c r="GSA62" s="974"/>
      <c r="GSB62" s="974"/>
      <c r="GSC62" s="974"/>
      <c r="GSD62" s="974"/>
      <c r="GSE62" s="974"/>
      <c r="GSF62" s="974"/>
      <c r="GSG62" s="974"/>
      <c r="GSH62" s="974"/>
      <c r="GSI62" s="974"/>
      <c r="GSJ62" s="974"/>
      <c r="GSK62" s="974"/>
      <c r="GSL62" s="974"/>
      <c r="GSM62" s="974"/>
      <c r="GSN62" s="974"/>
      <c r="GSO62" s="974"/>
      <c r="GSP62" s="974"/>
      <c r="GSQ62" s="974"/>
      <c r="GSR62" s="974"/>
      <c r="GSS62" s="974"/>
      <c r="GST62" s="974"/>
      <c r="GSU62" s="974"/>
      <c r="GSV62" s="974"/>
      <c r="GSW62" s="974"/>
      <c r="GSX62" s="974"/>
      <c r="GSY62" s="974"/>
      <c r="GSZ62" s="974"/>
      <c r="GTA62" s="974"/>
      <c r="GTB62" s="974"/>
      <c r="GTC62" s="974"/>
      <c r="GTD62" s="974"/>
      <c r="GTE62" s="974"/>
      <c r="GTF62" s="974"/>
      <c r="GTG62" s="974"/>
      <c r="GTH62" s="974"/>
      <c r="GTI62" s="974"/>
      <c r="GTJ62" s="974"/>
      <c r="GTK62" s="974"/>
      <c r="GTL62" s="974"/>
      <c r="GTM62" s="974"/>
      <c r="GTN62" s="974"/>
      <c r="GTO62" s="974"/>
      <c r="GTP62" s="974"/>
      <c r="GTQ62" s="974"/>
      <c r="GTR62" s="974"/>
      <c r="GTS62" s="974"/>
      <c r="GTT62" s="974"/>
      <c r="GTU62" s="974"/>
      <c r="GTV62" s="974"/>
      <c r="GTW62" s="974"/>
      <c r="GTX62" s="974"/>
      <c r="GTY62" s="974"/>
      <c r="GTZ62" s="974"/>
      <c r="GUA62" s="974"/>
      <c r="GUB62" s="974"/>
      <c r="GUC62" s="974"/>
      <c r="GUD62" s="974"/>
      <c r="GUE62" s="974"/>
      <c r="GUF62" s="974"/>
      <c r="GUG62" s="974"/>
      <c r="GUH62" s="974"/>
      <c r="GUI62" s="974"/>
      <c r="GUJ62" s="974"/>
      <c r="GUK62" s="974"/>
      <c r="GUL62" s="974"/>
      <c r="GUM62" s="974"/>
      <c r="GUN62" s="974"/>
      <c r="GUO62" s="974"/>
      <c r="GUP62" s="974"/>
      <c r="GUQ62" s="974"/>
      <c r="GUR62" s="974"/>
      <c r="GUS62" s="974"/>
      <c r="GUT62" s="974"/>
      <c r="GUU62" s="974"/>
      <c r="GUV62" s="974"/>
      <c r="GUW62" s="974"/>
      <c r="GUX62" s="974"/>
      <c r="GUY62" s="974"/>
      <c r="GUZ62" s="974"/>
      <c r="GVA62" s="974"/>
      <c r="GVB62" s="974"/>
      <c r="GVC62" s="974"/>
      <c r="GVD62" s="974"/>
      <c r="GVE62" s="974"/>
      <c r="GVF62" s="974"/>
      <c r="GVG62" s="974"/>
      <c r="GVH62" s="974"/>
      <c r="GVI62" s="974"/>
      <c r="GVJ62" s="974"/>
      <c r="GVK62" s="974"/>
      <c r="GVL62" s="974"/>
      <c r="GVM62" s="974"/>
      <c r="GVN62" s="974"/>
      <c r="GVO62" s="974"/>
      <c r="GVP62" s="974"/>
      <c r="GVQ62" s="974"/>
      <c r="GVR62" s="974"/>
      <c r="GVS62" s="974"/>
      <c r="GVT62" s="974"/>
      <c r="GVU62" s="974"/>
      <c r="GVV62" s="974"/>
      <c r="GVW62" s="974"/>
      <c r="GVX62" s="974"/>
      <c r="GVY62" s="974"/>
      <c r="GVZ62" s="974"/>
      <c r="GWA62" s="974"/>
      <c r="GWB62" s="974"/>
      <c r="GWC62" s="974"/>
      <c r="GWD62" s="974"/>
      <c r="GWE62" s="974"/>
      <c r="GWF62" s="974"/>
      <c r="GWG62" s="974"/>
      <c r="GWH62" s="974"/>
      <c r="GWI62" s="974"/>
      <c r="GWJ62" s="974"/>
      <c r="GWK62" s="974"/>
      <c r="GWL62" s="974"/>
      <c r="GWM62" s="974"/>
      <c r="GWN62" s="974"/>
      <c r="GWO62" s="974"/>
      <c r="GWP62" s="974"/>
      <c r="GWQ62" s="974"/>
      <c r="GWR62" s="974"/>
      <c r="GWS62" s="974"/>
      <c r="GWT62" s="974"/>
      <c r="GWU62" s="974"/>
      <c r="GWV62" s="974"/>
      <c r="GWW62" s="974"/>
      <c r="GWX62" s="974"/>
      <c r="GWY62" s="974"/>
      <c r="GWZ62" s="974"/>
      <c r="GXA62" s="974"/>
      <c r="GXB62" s="974"/>
      <c r="GXC62" s="974"/>
      <c r="GXD62" s="974"/>
      <c r="GXE62" s="974"/>
      <c r="GXF62" s="974"/>
      <c r="GXG62" s="974"/>
      <c r="GXH62" s="974"/>
      <c r="GXI62" s="974"/>
      <c r="GXJ62" s="974"/>
      <c r="GXK62" s="974"/>
      <c r="GXL62" s="974"/>
      <c r="GXM62" s="974"/>
      <c r="GXN62" s="974"/>
      <c r="GXO62" s="974"/>
      <c r="GXP62" s="974"/>
      <c r="GXQ62" s="974"/>
      <c r="GXR62" s="974"/>
      <c r="GXS62" s="974"/>
      <c r="GXT62" s="974"/>
      <c r="GXU62" s="974"/>
      <c r="GXV62" s="974"/>
      <c r="GXW62" s="974"/>
      <c r="GXX62" s="974"/>
      <c r="GXY62" s="974"/>
      <c r="GXZ62" s="974"/>
      <c r="GYA62" s="974"/>
      <c r="GYB62" s="974"/>
      <c r="GYC62" s="974"/>
      <c r="GYD62" s="974"/>
      <c r="GYE62" s="974"/>
      <c r="GYF62" s="974"/>
      <c r="GYG62" s="974"/>
      <c r="GYH62" s="974"/>
      <c r="GYI62" s="974"/>
      <c r="GYJ62" s="974"/>
      <c r="GYK62" s="974"/>
      <c r="GYL62" s="974"/>
      <c r="GYM62" s="974"/>
      <c r="GYN62" s="974"/>
      <c r="GYO62" s="974"/>
      <c r="GYP62" s="974"/>
      <c r="GYQ62" s="974"/>
      <c r="GYR62" s="974"/>
      <c r="GYS62" s="974"/>
      <c r="GYT62" s="974"/>
      <c r="GYU62" s="974"/>
      <c r="GYV62" s="974"/>
      <c r="GYW62" s="974"/>
      <c r="GYX62" s="974"/>
      <c r="GYY62" s="974"/>
      <c r="GYZ62" s="974"/>
      <c r="GZA62" s="974"/>
      <c r="GZB62" s="974"/>
      <c r="GZC62" s="974"/>
      <c r="GZD62" s="974"/>
      <c r="GZE62" s="974"/>
      <c r="GZF62" s="974"/>
      <c r="GZG62" s="974"/>
      <c r="GZH62" s="974"/>
      <c r="GZI62" s="974"/>
      <c r="GZJ62" s="974"/>
      <c r="GZK62" s="974"/>
      <c r="GZL62" s="974"/>
      <c r="GZM62" s="974"/>
      <c r="GZN62" s="974"/>
      <c r="GZO62" s="974"/>
      <c r="GZP62" s="974"/>
      <c r="GZQ62" s="974"/>
      <c r="GZR62" s="974"/>
      <c r="GZS62" s="974"/>
      <c r="GZT62" s="974"/>
      <c r="GZU62" s="974"/>
      <c r="GZV62" s="974"/>
      <c r="GZW62" s="974"/>
      <c r="GZX62" s="974"/>
      <c r="GZY62" s="974"/>
      <c r="GZZ62" s="974"/>
      <c r="HAA62" s="974"/>
      <c r="HAB62" s="974"/>
      <c r="HAC62" s="974"/>
      <c r="HAD62" s="974"/>
      <c r="HAE62" s="974"/>
      <c r="HAF62" s="974"/>
      <c r="HAG62" s="974"/>
      <c r="HAH62" s="974"/>
      <c r="HAI62" s="974"/>
      <c r="HAJ62" s="974"/>
      <c r="HAK62" s="974"/>
      <c r="HAL62" s="974"/>
      <c r="HAM62" s="974"/>
      <c r="HAN62" s="974"/>
      <c r="HAO62" s="974"/>
      <c r="HAP62" s="974"/>
      <c r="HAQ62" s="974"/>
      <c r="HAR62" s="974"/>
      <c r="HAS62" s="974"/>
      <c r="HAT62" s="974"/>
      <c r="HAU62" s="974"/>
      <c r="HAV62" s="974"/>
      <c r="HAW62" s="974"/>
      <c r="HAX62" s="974"/>
      <c r="HAY62" s="974"/>
      <c r="HAZ62" s="974"/>
      <c r="HBA62" s="974"/>
      <c r="HBB62" s="974"/>
      <c r="HBC62" s="974"/>
      <c r="HBD62" s="974"/>
      <c r="HBE62" s="974"/>
      <c r="HBF62" s="974"/>
      <c r="HBG62" s="974"/>
      <c r="HBH62" s="974"/>
      <c r="HBI62" s="974"/>
      <c r="HBJ62" s="974"/>
      <c r="HBK62" s="974"/>
      <c r="HBL62" s="974"/>
      <c r="HBM62" s="974"/>
      <c r="HBN62" s="974"/>
      <c r="HBO62" s="974"/>
      <c r="HBP62" s="974"/>
      <c r="HBQ62" s="974"/>
      <c r="HBR62" s="974"/>
      <c r="HBS62" s="974"/>
      <c r="HBT62" s="974"/>
      <c r="HBU62" s="974"/>
      <c r="HBV62" s="974"/>
      <c r="HBW62" s="974"/>
      <c r="HBX62" s="974"/>
      <c r="HBY62" s="974"/>
      <c r="HBZ62" s="974"/>
      <c r="HCA62" s="974"/>
      <c r="HCB62" s="974"/>
      <c r="HCC62" s="974"/>
      <c r="HCD62" s="974"/>
      <c r="HCE62" s="974"/>
      <c r="HCF62" s="974"/>
      <c r="HCG62" s="974"/>
      <c r="HCH62" s="974"/>
      <c r="HCI62" s="974"/>
      <c r="HCJ62" s="974"/>
      <c r="HCK62" s="974"/>
      <c r="HCL62" s="974"/>
      <c r="HCM62" s="974"/>
      <c r="HCN62" s="974"/>
      <c r="HCO62" s="974"/>
      <c r="HCP62" s="974"/>
      <c r="HCQ62" s="974"/>
      <c r="HCR62" s="974"/>
      <c r="HCS62" s="974"/>
      <c r="HCT62" s="974"/>
      <c r="HCU62" s="974"/>
      <c r="HCV62" s="974"/>
      <c r="HCW62" s="974"/>
      <c r="HCX62" s="974"/>
      <c r="HCY62" s="974"/>
      <c r="HCZ62" s="974"/>
      <c r="HDA62" s="974"/>
      <c r="HDB62" s="974"/>
      <c r="HDC62" s="974"/>
      <c r="HDD62" s="974"/>
      <c r="HDE62" s="974"/>
      <c r="HDF62" s="974"/>
      <c r="HDG62" s="974"/>
      <c r="HDH62" s="974"/>
      <c r="HDI62" s="974"/>
      <c r="HDJ62" s="974"/>
      <c r="HDK62" s="974"/>
      <c r="HDL62" s="974"/>
      <c r="HDM62" s="974"/>
      <c r="HDN62" s="974"/>
      <c r="HDO62" s="974"/>
      <c r="HDP62" s="974"/>
      <c r="HDQ62" s="974"/>
      <c r="HDR62" s="974"/>
      <c r="HDS62" s="974"/>
      <c r="HDT62" s="974"/>
      <c r="HDU62" s="974"/>
      <c r="HDV62" s="974"/>
      <c r="HDW62" s="974"/>
      <c r="HDX62" s="974"/>
      <c r="HDY62" s="974"/>
      <c r="HDZ62" s="974"/>
      <c r="HEA62" s="974"/>
      <c r="HEB62" s="974"/>
      <c r="HEC62" s="974"/>
      <c r="HED62" s="974"/>
      <c r="HEE62" s="974"/>
      <c r="HEF62" s="974"/>
      <c r="HEG62" s="974"/>
      <c r="HEH62" s="974"/>
      <c r="HEI62" s="974"/>
      <c r="HEJ62" s="974"/>
      <c r="HEK62" s="974"/>
      <c r="HEL62" s="974"/>
      <c r="HEM62" s="974"/>
      <c r="HEN62" s="974"/>
      <c r="HEO62" s="974"/>
      <c r="HEP62" s="974"/>
      <c r="HEQ62" s="974"/>
      <c r="HER62" s="974"/>
      <c r="HES62" s="974"/>
      <c r="HET62" s="974"/>
      <c r="HEU62" s="974"/>
      <c r="HEV62" s="974"/>
      <c r="HEW62" s="974"/>
      <c r="HEX62" s="974"/>
      <c r="HEY62" s="974"/>
      <c r="HEZ62" s="974"/>
      <c r="HFA62" s="974"/>
      <c r="HFB62" s="974"/>
      <c r="HFC62" s="974"/>
      <c r="HFD62" s="974"/>
      <c r="HFE62" s="974"/>
      <c r="HFF62" s="974"/>
      <c r="HFG62" s="974"/>
      <c r="HFH62" s="974"/>
      <c r="HFI62" s="974"/>
      <c r="HFJ62" s="974"/>
      <c r="HFK62" s="974"/>
      <c r="HFL62" s="974"/>
      <c r="HFM62" s="974"/>
      <c r="HFN62" s="974"/>
      <c r="HFO62" s="974"/>
      <c r="HFP62" s="974"/>
      <c r="HFQ62" s="974"/>
      <c r="HFR62" s="974"/>
      <c r="HFS62" s="974"/>
      <c r="HFT62" s="974"/>
      <c r="HFU62" s="974"/>
      <c r="HFV62" s="974"/>
      <c r="HFW62" s="974"/>
      <c r="HFX62" s="974"/>
      <c r="HFY62" s="974"/>
      <c r="HFZ62" s="974"/>
      <c r="HGA62" s="974"/>
      <c r="HGB62" s="974"/>
      <c r="HGC62" s="974"/>
      <c r="HGD62" s="974"/>
      <c r="HGE62" s="974"/>
      <c r="HGF62" s="974"/>
      <c r="HGG62" s="974"/>
      <c r="HGH62" s="974"/>
      <c r="HGI62" s="974"/>
      <c r="HGJ62" s="974"/>
      <c r="HGK62" s="974"/>
      <c r="HGL62" s="974"/>
      <c r="HGM62" s="974"/>
      <c r="HGN62" s="974"/>
      <c r="HGO62" s="974"/>
      <c r="HGP62" s="974"/>
      <c r="HGQ62" s="974"/>
      <c r="HGR62" s="974"/>
      <c r="HGS62" s="974"/>
      <c r="HGT62" s="974"/>
      <c r="HGU62" s="974"/>
      <c r="HGV62" s="974"/>
      <c r="HGW62" s="974"/>
      <c r="HGX62" s="974"/>
      <c r="HGY62" s="974"/>
      <c r="HGZ62" s="974"/>
      <c r="HHA62" s="974"/>
      <c r="HHB62" s="974"/>
      <c r="HHC62" s="974"/>
      <c r="HHD62" s="974"/>
      <c r="HHE62" s="974"/>
      <c r="HHF62" s="974"/>
      <c r="HHG62" s="974"/>
      <c r="HHH62" s="974"/>
      <c r="HHI62" s="974"/>
      <c r="HHJ62" s="974"/>
      <c r="HHK62" s="974"/>
      <c r="HHL62" s="974"/>
      <c r="HHM62" s="974"/>
      <c r="HHN62" s="974"/>
      <c r="HHO62" s="974"/>
      <c r="HHP62" s="974"/>
      <c r="HHQ62" s="974"/>
      <c r="HHR62" s="974"/>
      <c r="HHS62" s="974"/>
      <c r="HHT62" s="974"/>
      <c r="HHU62" s="974"/>
      <c r="HHV62" s="974"/>
      <c r="HHW62" s="974"/>
      <c r="HHX62" s="974"/>
      <c r="HHY62" s="974"/>
      <c r="HHZ62" s="974"/>
      <c r="HIA62" s="974"/>
      <c r="HIB62" s="974"/>
      <c r="HIC62" s="974"/>
      <c r="HID62" s="974"/>
      <c r="HIE62" s="974"/>
      <c r="HIF62" s="974"/>
      <c r="HIG62" s="974"/>
      <c r="HIH62" s="974"/>
      <c r="HII62" s="974"/>
      <c r="HIJ62" s="974"/>
      <c r="HIK62" s="974"/>
      <c r="HIL62" s="974"/>
      <c r="HIM62" s="974"/>
      <c r="HIN62" s="974"/>
      <c r="HIO62" s="974"/>
      <c r="HIP62" s="974"/>
      <c r="HIQ62" s="974"/>
      <c r="HIR62" s="974"/>
      <c r="HIS62" s="974"/>
      <c r="HIT62" s="974"/>
      <c r="HIU62" s="974"/>
      <c r="HIV62" s="974"/>
      <c r="HIW62" s="974"/>
      <c r="HIX62" s="974"/>
      <c r="HIY62" s="974"/>
      <c r="HIZ62" s="974"/>
      <c r="HJA62" s="974"/>
      <c r="HJB62" s="974"/>
      <c r="HJC62" s="974"/>
      <c r="HJD62" s="974"/>
      <c r="HJE62" s="974"/>
      <c r="HJF62" s="974"/>
      <c r="HJG62" s="974"/>
      <c r="HJH62" s="974"/>
      <c r="HJI62" s="974"/>
      <c r="HJJ62" s="974"/>
      <c r="HJK62" s="974"/>
      <c r="HJL62" s="974"/>
      <c r="HJM62" s="974"/>
      <c r="HJN62" s="974"/>
      <c r="HJO62" s="974"/>
      <c r="HJP62" s="974"/>
      <c r="HJQ62" s="974"/>
      <c r="HJR62" s="974"/>
      <c r="HJS62" s="974"/>
      <c r="HJT62" s="974"/>
      <c r="HJU62" s="974"/>
      <c r="HJV62" s="974"/>
      <c r="HJW62" s="974"/>
      <c r="HJX62" s="974"/>
      <c r="HJY62" s="974"/>
      <c r="HJZ62" s="974"/>
      <c r="HKA62" s="974"/>
      <c r="HKB62" s="974"/>
      <c r="HKC62" s="974"/>
      <c r="HKD62" s="974"/>
      <c r="HKE62" s="974"/>
      <c r="HKF62" s="974"/>
      <c r="HKG62" s="974"/>
      <c r="HKH62" s="974"/>
      <c r="HKI62" s="974"/>
      <c r="HKJ62" s="974"/>
      <c r="HKK62" s="974"/>
      <c r="HKL62" s="974"/>
      <c r="HKM62" s="974"/>
      <c r="HKN62" s="974"/>
      <c r="HKO62" s="974"/>
      <c r="HKP62" s="974"/>
      <c r="HKQ62" s="974"/>
      <c r="HKR62" s="974"/>
      <c r="HKS62" s="974"/>
      <c r="HKT62" s="974"/>
      <c r="HKU62" s="974"/>
      <c r="HKV62" s="974"/>
      <c r="HKW62" s="974"/>
      <c r="HKX62" s="974"/>
      <c r="HKY62" s="974"/>
      <c r="HKZ62" s="974"/>
      <c r="HLA62" s="974"/>
      <c r="HLB62" s="974"/>
      <c r="HLC62" s="974"/>
      <c r="HLD62" s="974"/>
      <c r="HLE62" s="974"/>
      <c r="HLF62" s="974"/>
      <c r="HLG62" s="974"/>
      <c r="HLH62" s="974"/>
      <c r="HLI62" s="974"/>
      <c r="HLJ62" s="974"/>
      <c r="HLK62" s="974"/>
      <c r="HLL62" s="974"/>
      <c r="HLM62" s="974"/>
      <c r="HLN62" s="974"/>
      <c r="HLO62" s="974"/>
      <c r="HLP62" s="974"/>
      <c r="HLQ62" s="974"/>
      <c r="HLR62" s="974"/>
      <c r="HLS62" s="974"/>
      <c r="HLT62" s="974"/>
      <c r="HLU62" s="974"/>
      <c r="HLV62" s="974"/>
      <c r="HLW62" s="974"/>
      <c r="HLX62" s="974"/>
      <c r="HLY62" s="974"/>
      <c r="HLZ62" s="974"/>
      <c r="HMA62" s="974"/>
      <c r="HMB62" s="974"/>
      <c r="HMC62" s="974"/>
      <c r="HMD62" s="974"/>
      <c r="HME62" s="974"/>
      <c r="HMF62" s="974"/>
      <c r="HMG62" s="974"/>
      <c r="HMH62" s="974"/>
      <c r="HMI62" s="974"/>
      <c r="HMJ62" s="974"/>
      <c r="HMK62" s="974"/>
      <c r="HML62" s="974"/>
      <c r="HMM62" s="974"/>
      <c r="HMN62" s="974"/>
      <c r="HMO62" s="974"/>
      <c r="HMP62" s="974"/>
      <c r="HMQ62" s="974"/>
      <c r="HMR62" s="974"/>
      <c r="HMS62" s="974"/>
      <c r="HMT62" s="974"/>
      <c r="HMU62" s="974"/>
      <c r="HMV62" s="974"/>
      <c r="HMW62" s="974"/>
      <c r="HMX62" s="974"/>
      <c r="HMY62" s="974"/>
      <c r="HMZ62" s="974"/>
      <c r="HNA62" s="974"/>
      <c r="HNB62" s="974"/>
      <c r="HNC62" s="974"/>
      <c r="HND62" s="974"/>
      <c r="HNE62" s="974"/>
      <c r="HNF62" s="974"/>
      <c r="HNG62" s="974"/>
      <c r="HNH62" s="974"/>
      <c r="HNI62" s="974"/>
      <c r="HNJ62" s="974"/>
      <c r="HNK62" s="974"/>
      <c r="HNL62" s="974"/>
      <c r="HNM62" s="974"/>
      <c r="HNN62" s="974"/>
      <c r="HNO62" s="974"/>
      <c r="HNP62" s="974"/>
      <c r="HNQ62" s="974"/>
      <c r="HNR62" s="974"/>
      <c r="HNS62" s="974"/>
      <c r="HNT62" s="974"/>
      <c r="HNU62" s="974"/>
      <c r="HNV62" s="974"/>
      <c r="HNW62" s="974"/>
      <c r="HNX62" s="974"/>
      <c r="HNY62" s="974"/>
      <c r="HNZ62" s="974"/>
      <c r="HOA62" s="974"/>
      <c r="HOB62" s="974"/>
      <c r="HOC62" s="974"/>
      <c r="HOD62" s="974"/>
      <c r="HOE62" s="974"/>
      <c r="HOF62" s="974"/>
      <c r="HOG62" s="974"/>
      <c r="HOH62" s="974"/>
      <c r="HOI62" s="974"/>
      <c r="HOJ62" s="974"/>
      <c r="HOK62" s="974"/>
      <c r="HOL62" s="974"/>
      <c r="HOM62" s="974"/>
      <c r="HON62" s="974"/>
      <c r="HOO62" s="974"/>
      <c r="HOP62" s="974"/>
      <c r="HOQ62" s="974"/>
      <c r="HOR62" s="974"/>
      <c r="HOS62" s="974"/>
      <c r="HOT62" s="974"/>
      <c r="HOU62" s="974"/>
      <c r="HOV62" s="974"/>
      <c r="HOW62" s="974"/>
      <c r="HOX62" s="974"/>
      <c r="HOY62" s="974"/>
      <c r="HOZ62" s="974"/>
      <c r="HPA62" s="974"/>
      <c r="HPB62" s="974"/>
      <c r="HPC62" s="974"/>
      <c r="HPD62" s="974"/>
      <c r="HPE62" s="974"/>
      <c r="HPF62" s="974"/>
      <c r="HPG62" s="974"/>
      <c r="HPH62" s="974"/>
      <c r="HPI62" s="974"/>
      <c r="HPJ62" s="974"/>
      <c r="HPK62" s="974"/>
      <c r="HPL62" s="974"/>
      <c r="HPM62" s="974"/>
      <c r="HPN62" s="974"/>
      <c r="HPO62" s="974"/>
      <c r="HPP62" s="974"/>
      <c r="HPQ62" s="974"/>
      <c r="HPR62" s="974"/>
      <c r="HPS62" s="974"/>
      <c r="HPT62" s="974"/>
      <c r="HPU62" s="974"/>
      <c r="HPV62" s="974"/>
      <c r="HPW62" s="974"/>
      <c r="HPX62" s="974"/>
      <c r="HPY62" s="974"/>
      <c r="HPZ62" s="974"/>
      <c r="HQA62" s="974"/>
      <c r="HQB62" s="974"/>
      <c r="HQC62" s="974"/>
      <c r="HQD62" s="974"/>
      <c r="HQE62" s="974"/>
      <c r="HQF62" s="974"/>
      <c r="HQG62" s="974"/>
      <c r="HQH62" s="974"/>
      <c r="HQI62" s="974"/>
      <c r="HQJ62" s="974"/>
      <c r="HQK62" s="974"/>
      <c r="HQL62" s="974"/>
      <c r="HQM62" s="974"/>
      <c r="HQN62" s="974"/>
      <c r="HQO62" s="974"/>
      <c r="HQP62" s="974"/>
      <c r="HQQ62" s="974"/>
      <c r="HQR62" s="974"/>
      <c r="HQS62" s="974"/>
      <c r="HQT62" s="974"/>
      <c r="HQU62" s="974"/>
      <c r="HQV62" s="974"/>
      <c r="HQW62" s="974"/>
      <c r="HQX62" s="974"/>
      <c r="HQY62" s="974"/>
      <c r="HQZ62" s="974"/>
      <c r="HRA62" s="974"/>
      <c r="HRB62" s="974"/>
      <c r="HRC62" s="974"/>
      <c r="HRD62" s="974"/>
      <c r="HRE62" s="974"/>
      <c r="HRF62" s="974"/>
      <c r="HRG62" s="974"/>
      <c r="HRH62" s="974"/>
      <c r="HRI62" s="974"/>
      <c r="HRJ62" s="974"/>
      <c r="HRK62" s="974"/>
      <c r="HRL62" s="974"/>
      <c r="HRM62" s="974"/>
      <c r="HRN62" s="974"/>
      <c r="HRO62" s="974"/>
      <c r="HRP62" s="974"/>
      <c r="HRQ62" s="974"/>
      <c r="HRR62" s="974"/>
      <c r="HRS62" s="974"/>
      <c r="HRT62" s="974"/>
      <c r="HRU62" s="974"/>
      <c r="HRV62" s="974"/>
      <c r="HRW62" s="974"/>
      <c r="HRX62" s="974"/>
      <c r="HRY62" s="974"/>
      <c r="HRZ62" s="974"/>
      <c r="HSA62" s="974"/>
      <c r="HSB62" s="974"/>
      <c r="HSC62" s="974"/>
      <c r="HSD62" s="974"/>
      <c r="HSE62" s="974"/>
      <c r="HSF62" s="974"/>
      <c r="HSG62" s="974"/>
      <c r="HSH62" s="974"/>
      <c r="HSI62" s="974"/>
      <c r="HSJ62" s="974"/>
      <c r="HSK62" s="974"/>
      <c r="HSL62" s="974"/>
      <c r="HSM62" s="974"/>
      <c r="HSN62" s="974"/>
      <c r="HSO62" s="974"/>
      <c r="HSP62" s="974"/>
      <c r="HSQ62" s="974"/>
      <c r="HSR62" s="974"/>
      <c r="HSS62" s="974"/>
      <c r="HST62" s="974"/>
      <c r="HSU62" s="974"/>
      <c r="HSV62" s="974"/>
      <c r="HSW62" s="974"/>
      <c r="HSX62" s="974"/>
      <c r="HSY62" s="974"/>
      <c r="HSZ62" s="974"/>
      <c r="HTA62" s="974"/>
      <c r="HTB62" s="974"/>
      <c r="HTC62" s="974"/>
      <c r="HTD62" s="974"/>
      <c r="HTE62" s="974"/>
      <c r="HTF62" s="974"/>
      <c r="HTG62" s="974"/>
      <c r="HTH62" s="974"/>
      <c r="HTI62" s="974"/>
      <c r="HTJ62" s="974"/>
      <c r="HTK62" s="974"/>
      <c r="HTL62" s="974"/>
      <c r="HTM62" s="974"/>
      <c r="HTN62" s="974"/>
      <c r="HTO62" s="974"/>
      <c r="HTP62" s="974"/>
      <c r="HTQ62" s="974"/>
      <c r="HTR62" s="974"/>
      <c r="HTS62" s="974"/>
      <c r="HTT62" s="974"/>
      <c r="HTU62" s="974"/>
      <c r="HTV62" s="974"/>
      <c r="HTW62" s="974"/>
      <c r="HTX62" s="974"/>
      <c r="HTY62" s="974"/>
      <c r="HTZ62" s="974"/>
      <c r="HUA62" s="974"/>
      <c r="HUB62" s="974"/>
      <c r="HUC62" s="974"/>
      <c r="HUD62" s="974"/>
      <c r="HUE62" s="974"/>
      <c r="HUF62" s="974"/>
      <c r="HUG62" s="974"/>
      <c r="HUH62" s="974"/>
      <c r="HUI62" s="974"/>
      <c r="HUJ62" s="974"/>
      <c r="HUK62" s="974"/>
      <c r="HUL62" s="974"/>
      <c r="HUM62" s="974"/>
      <c r="HUN62" s="974"/>
      <c r="HUO62" s="974"/>
      <c r="HUP62" s="974"/>
      <c r="HUQ62" s="974"/>
      <c r="HUR62" s="974"/>
      <c r="HUS62" s="974"/>
      <c r="HUT62" s="974"/>
      <c r="HUU62" s="974"/>
      <c r="HUV62" s="974"/>
      <c r="HUW62" s="974"/>
      <c r="HUX62" s="974"/>
      <c r="HUY62" s="974"/>
      <c r="HUZ62" s="974"/>
      <c r="HVA62" s="974"/>
      <c r="HVB62" s="974"/>
      <c r="HVC62" s="974"/>
      <c r="HVD62" s="974"/>
      <c r="HVE62" s="974"/>
      <c r="HVF62" s="974"/>
      <c r="HVG62" s="974"/>
      <c r="HVH62" s="974"/>
      <c r="HVI62" s="974"/>
      <c r="HVJ62" s="974"/>
      <c r="HVK62" s="974"/>
      <c r="HVL62" s="974"/>
      <c r="HVM62" s="974"/>
      <c r="HVN62" s="974"/>
      <c r="HVO62" s="974"/>
      <c r="HVP62" s="974"/>
      <c r="HVQ62" s="974"/>
      <c r="HVR62" s="974"/>
      <c r="HVS62" s="974"/>
      <c r="HVT62" s="974"/>
      <c r="HVU62" s="974"/>
      <c r="HVV62" s="974"/>
      <c r="HVW62" s="974"/>
      <c r="HVX62" s="974"/>
      <c r="HVY62" s="974"/>
      <c r="HVZ62" s="974"/>
      <c r="HWA62" s="974"/>
      <c r="HWB62" s="974"/>
      <c r="HWC62" s="974"/>
      <c r="HWD62" s="974"/>
      <c r="HWE62" s="974"/>
      <c r="HWF62" s="974"/>
      <c r="HWG62" s="974"/>
      <c r="HWH62" s="974"/>
      <c r="HWI62" s="974"/>
      <c r="HWJ62" s="974"/>
      <c r="HWK62" s="974"/>
      <c r="HWL62" s="974"/>
      <c r="HWM62" s="974"/>
      <c r="HWN62" s="974"/>
      <c r="HWO62" s="974"/>
      <c r="HWP62" s="974"/>
      <c r="HWQ62" s="974"/>
      <c r="HWR62" s="974"/>
      <c r="HWS62" s="974"/>
      <c r="HWT62" s="974"/>
      <c r="HWU62" s="974"/>
      <c r="HWV62" s="974"/>
      <c r="HWW62" s="974"/>
      <c r="HWX62" s="974"/>
      <c r="HWY62" s="974"/>
      <c r="HWZ62" s="974"/>
      <c r="HXA62" s="974"/>
      <c r="HXB62" s="974"/>
      <c r="HXC62" s="974"/>
      <c r="HXD62" s="974"/>
      <c r="HXE62" s="974"/>
      <c r="HXF62" s="974"/>
      <c r="HXG62" s="974"/>
      <c r="HXH62" s="974"/>
      <c r="HXI62" s="974"/>
      <c r="HXJ62" s="974"/>
      <c r="HXK62" s="974"/>
      <c r="HXL62" s="974"/>
      <c r="HXM62" s="974"/>
      <c r="HXN62" s="974"/>
      <c r="HXO62" s="974"/>
      <c r="HXP62" s="974"/>
      <c r="HXQ62" s="974"/>
      <c r="HXR62" s="974"/>
      <c r="HXS62" s="974"/>
      <c r="HXT62" s="974"/>
      <c r="HXU62" s="974"/>
      <c r="HXV62" s="974"/>
      <c r="HXW62" s="974"/>
      <c r="HXX62" s="974"/>
      <c r="HXY62" s="974"/>
      <c r="HXZ62" s="974"/>
      <c r="HYA62" s="974"/>
      <c r="HYB62" s="974"/>
      <c r="HYC62" s="974"/>
      <c r="HYD62" s="974"/>
      <c r="HYE62" s="974"/>
      <c r="HYF62" s="974"/>
      <c r="HYG62" s="974"/>
      <c r="HYH62" s="974"/>
      <c r="HYI62" s="974"/>
      <c r="HYJ62" s="974"/>
      <c r="HYK62" s="974"/>
      <c r="HYL62" s="974"/>
      <c r="HYM62" s="974"/>
      <c r="HYN62" s="974"/>
      <c r="HYO62" s="974"/>
      <c r="HYP62" s="974"/>
      <c r="HYQ62" s="974"/>
      <c r="HYR62" s="974"/>
      <c r="HYS62" s="974"/>
      <c r="HYT62" s="974"/>
      <c r="HYU62" s="974"/>
      <c r="HYV62" s="974"/>
      <c r="HYW62" s="974"/>
      <c r="HYX62" s="974"/>
      <c r="HYY62" s="974"/>
      <c r="HYZ62" s="974"/>
      <c r="HZA62" s="974"/>
      <c r="HZB62" s="974"/>
      <c r="HZC62" s="974"/>
      <c r="HZD62" s="974"/>
      <c r="HZE62" s="974"/>
      <c r="HZF62" s="974"/>
      <c r="HZG62" s="974"/>
      <c r="HZH62" s="974"/>
      <c r="HZI62" s="974"/>
      <c r="HZJ62" s="974"/>
      <c r="HZK62" s="974"/>
      <c r="HZL62" s="974"/>
      <c r="HZM62" s="974"/>
      <c r="HZN62" s="974"/>
      <c r="HZO62" s="974"/>
      <c r="HZP62" s="974"/>
      <c r="HZQ62" s="974"/>
      <c r="HZR62" s="974"/>
      <c r="HZS62" s="974"/>
      <c r="HZT62" s="974"/>
      <c r="HZU62" s="974"/>
      <c r="HZV62" s="974"/>
      <c r="HZW62" s="974"/>
      <c r="HZX62" s="974"/>
      <c r="HZY62" s="974"/>
      <c r="HZZ62" s="974"/>
      <c r="IAA62" s="974"/>
      <c r="IAB62" s="974"/>
      <c r="IAC62" s="974"/>
      <c r="IAD62" s="974"/>
      <c r="IAE62" s="974"/>
      <c r="IAF62" s="974"/>
      <c r="IAG62" s="974"/>
      <c r="IAH62" s="974"/>
      <c r="IAI62" s="974"/>
      <c r="IAJ62" s="974"/>
      <c r="IAK62" s="974"/>
      <c r="IAL62" s="974"/>
      <c r="IAM62" s="974"/>
      <c r="IAN62" s="974"/>
      <c r="IAO62" s="974"/>
      <c r="IAP62" s="974"/>
      <c r="IAQ62" s="974"/>
      <c r="IAR62" s="974"/>
      <c r="IAS62" s="974"/>
      <c r="IAT62" s="974"/>
      <c r="IAU62" s="974"/>
      <c r="IAV62" s="974"/>
      <c r="IAW62" s="974"/>
      <c r="IAX62" s="974"/>
      <c r="IAY62" s="974"/>
      <c r="IAZ62" s="974"/>
      <c r="IBA62" s="974"/>
      <c r="IBB62" s="974"/>
      <c r="IBC62" s="974"/>
      <c r="IBD62" s="974"/>
      <c r="IBE62" s="974"/>
      <c r="IBF62" s="974"/>
      <c r="IBG62" s="974"/>
      <c r="IBH62" s="974"/>
      <c r="IBI62" s="974"/>
      <c r="IBJ62" s="974"/>
      <c r="IBK62" s="974"/>
      <c r="IBL62" s="974"/>
      <c r="IBM62" s="974"/>
      <c r="IBN62" s="974"/>
      <c r="IBO62" s="974"/>
      <c r="IBP62" s="974"/>
      <c r="IBQ62" s="974"/>
      <c r="IBR62" s="974"/>
      <c r="IBS62" s="974"/>
      <c r="IBT62" s="974"/>
      <c r="IBU62" s="974"/>
      <c r="IBV62" s="974"/>
      <c r="IBW62" s="974"/>
      <c r="IBX62" s="974"/>
      <c r="IBY62" s="974"/>
      <c r="IBZ62" s="974"/>
      <c r="ICA62" s="974"/>
      <c r="ICB62" s="974"/>
      <c r="ICC62" s="974"/>
      <c r="ICD62" s="974"/>
      <c r="ICE62" s="974"/>
      <c r="ICF62" s="974"/>
      <c r="ICG62" s="974"/>
      <c r="ICH62" s="974"/>
      <c r="ICI62" s="974"/>
      <c r="ICJ62" s="974"/>
      <c r="ICK62" s="974"/>
      <c r="ICL62" s="974"/>
      <c r="ICM62" s="974"/>
      <c r="ICN62" s="974"/>
      <c r="ICO62" s="974"/>
      <c r="ICP62" s="974"/>
      <c r="ICQ62" s="974"/>
      <c r="ICR62" s="974"/>
      <c r="ICS62" s="974"/>
      <c r="ICT62" s="974"/>
      <c r="ICU62" s="974"/>
      <c r="ICV62" s="974"/>
      <c r="ICW62" s="974"/>
      <c r="ICX62" s="974"/>
      <c r="ICY62" s="974"/>
      <c r="ICZ62" s="974"/>
      <c r="IDA62" s="974"/>
      <c r="IDB62" s="974"/>
      <c r="IDC62" s="974"/>
      <c r="IDD62" s="974"/>
      <c r="IDE62" s="974"/>
      <c r="IDF62" s="974"/>
      <c r="IDG62" s="974"/>
      <c r="IDH62" s="974"/>
      <c r="IDI62" s="974"/>
      <c r="IDJ62" s="974"/>
      <c r="IDK62" s="974"/>
      <c r="IDL62" s="974"/>
      <c r="IDM62" s="974"/>
      <c r="IDN62" s="974"/>
      <c r="IDO62" s="974"/>
      <c r="IDP62" s="974"/>
      <c r="IDQ62" s="974"/>
      <c r="IDR62" s="974"/>
      <c r="IDS62" s="974"/>
      <c r="IDT62" s="974"/>
      <c r="IDU62" s="974"/>
      <c r="IDV62" s="974"/>
      <c r="IDW62" s="974"/>
      <c r="IDX62" s="974"/>
      <c r="IDY62" s="974"/>
      <c r="IDZ62" s="974"/>
      <c r="IEA62" s="974"/>
      <c r="IEB62" s="974"/>
      <c r="IEC62" s="974"/>
      <c r="IED62" s="974"/>
      <c r="IEE62" s="974"/>
      <c r="IEF62" s="974"/>
      <c r="IEG62" s="974"/>
      <c r="IEH62" s="974"/>
      <c r="IEI62" s="974"/>
      <c r="IEJ62" s="974"/>
      <c r="IEK62" s="974"/>
      <c r="IEL62" s="974"/>
      <c r="IEM62" s="974"/>
      <c r="IEN62" s="974"/>
      <c r="IEO62" s="974"/>
      <c r="IEP62" s="974"/>
      <c r="IEQ62" s="974"/>
      <c r="IER62" s="974"/>
      <c r="IES62" s="974"/>
      <c r="IET62" s="974"/>
      <c r="IEU62" s="974"/>
      <c r="IEV62" s="974"/>
      <c r="IEW62" s="974"/>
      <c r="IEX62" s="974"/>
      <c r="IEY62" s="974"/>
      <c r="IEZ62" s="974"/>
      <c r="IFA62" s="974"/>
      <c r="IFB62" s="974"/>
      <c r="IFC62" s="974"/>
      <c r="IFD62" s="974"/>
      <c r="IFE62" s="974"/>
      <c r="IFF62" s="974"/>
      <c r="IFG62" s="974"/>
      <c r="IFH62" s="974"/>
      <c r="IFI62" s="974"/>
      <c r="IFJ62" s="974"/>
      <c r="IFK62" s="974"/>
      <c r="IFL62" s="974"/>
      <c r="IFM62" s="974"/>
      <c r="IFN62" s="974"/>
      <c r="IFO62" s="974"/>
      <c r="IFP62" s="974"/>
      <c r="IFQ62" s="974"/>
      <c r="IFR62" s="974"/>
      <c r="IFS62" s="974"/>
      <c r="IFT62" s="974"/>
      <c r="IFU62" s="974"/>
      <c r="IFV62" s="974"/>
      <c r="IFW62" s="974"/>
      <c r="IFX62" s="974"/>
      <c r="IFY62" s="974"/>
      <c r="IFZ62" s="974"/>
      <c r="IGA62" s="974"/>
      <c r="IGB62" s="974"/>
      <c r="IGC62" s="974"/>
      <c r="IGD62" s="974"/>
      <c r="IGE62" s="974"/>
      <c r="IGF62" s="974"/>
      <c r="IGG62" s="974"/>
      <c r="IGH62" s="974"/>
      <c r="IGI62" s="974"/>
      <c r="IGJ62" s="974"/>
      <c r="IGK62" s="974"/>
      <c r="IGL62" s="974"/>
      <c r="IGM62" s="974"/>
      <c r="IGN62" s="974"/>
      <c r="IGO62" s="974"/>
      <c r="IGP62" s="974"/>
      <c r="IGQ62" s="974"/>
      <c r="IGR62" s="974"/>
      <c r="IGS62" s="974"/>
      <c r="IGT62" s="974"/>
      <c r="IGU62" s="974"/>
      <c r="IGV62" s="974"/>
      <c r="IGW62" s="974"/>
      <c r="IGX62" s="974"/>
      <c r="IGY62" s="974"/>
      <c r="IGZ62" s="974"/>
      <c r="IHA62" s="974"/>
      <c r="IHB62" s="974"/>
      <c r="IHC62" s="974"/>
      <c r="IHD62" s="974"/>
      <c r="IHE62" s="974"/>
      <c r="IHF62" s="974"/>
      <c r="IHG62" s="974"/>
      <c r="IHH62" s="974"/>
      <c r="IHI62" s="974"/>
      <c r="IHJ62" s="974"/>
      <c r="IHK62" s="974"/>
      <c r="IHL62" s="974"/>
      <c r="IHM62" s="974"/>
      <c r="IHN62" s="974"/>
      <c r="IHO62" s="974"/>
      <c r="IHP62" s="974"/>
      <c r="IHQ62" s="974"/>
      <c r="IHR62" s="974"/>
      <c r="IHS62" s="974"/>
      <c r="IHT62" s="974"/>
      <c r="IHU62" s="974"/>
      <c r="IHV62" s="974"/>
      <c r="IHW62" s="974"/>
      <c r="IHX62" s="974"/>
      <c r="IHY62" s="974"/>
      <c r="IHZ62" s="974"/>
      <c r="IIA62" s="974"/>
      <c r="IIB62" s="974"/>
      <c r="IIC62" s="974"/>
      <c r="IID62" s="974"/>
      <c r="IIE62" s="974"/>
      <c r="IIF62" s="974"/>
      <c r="IIG62" s="974"/>
      <c r="IIH62" s="974"/>
      <c r="III62" s="974"/>
      <c r="IIJ62" s="974"/>
      <c r="IIK62" s="974"/>
      <c r="IIL62" s="974"/>
      <c r="IIM62" s="974"/>
      <c r="IIN62" s="974"/>
      <c r="IIO62" s="974"/>
      <c r="IIP62" s="974"/>
      <c r="IIQ62" s="974"/>
      <c r="IIR62" s="974"/>
      <c r="IIS62" s="974"/>
      <c r="IIT62" s="974"/>
      <c r="IIU62" s="974"/>
      <c r="IIV62" s="974"/>
      <c r="IIW62" s="974"/>
      <c r="IIX62" s="974"/>
      <c r="IIY62" s="974"/>
      <c r="IIZ62" s="974"/>
      <c r="IJA62" s="974"/>
      <c r="IJB62" s="974"/>
      <c r="IJC62" s="974"/>
      <c r="IJD62" s="974"/>
      <c r="IJE62" s="974"/>
      <c r="IJF62" s="974"/>
      <c r="IJG62" s="974"/>
      <c r="IJH62" s="974"/>
      <c r="IJI62" s="974"/>
      <c r="IJJ62" s="974"/>
      <c r="IJK62" s="974"/>
      <c r="IJL62" s="974"/>
      <c r="IJM62" s="974"/>
      <c r="IJN62" s="974"/>
      <c r="IJO62" s="974"/>
      <c r="IJP62" s="974"/>
      <c r="IJQ62" s="974"/>
      <c r="IJR62" s="974"/>
      <c r="IJS62" s="974"/>
      <c r="IJT62" s="974"/>
      <c r="IJU62" s="974"/>
      <c r="IJV62" s="974"/>
      <c r="IJW62" s="974"/>
      <c r="IJX62" s="974"/>
      <c r="IJY62" s="974"/>
      <c r="IJZ62" s="974"/>
      <c r="IKA62" s="974"/>
      <c r="IKB62" s="974"/>
      <c r="IKC62" s="974"/>
      <c r="IKD62" s="974"/>
      <c r="IKE62" s="974"/>
      <c r="IKF62" s="974"/>
      <c r="IKG62" s="974"/>
      <c r="IKH62" s="974"/>
      <c r="IKI62" s="974"/>
      <c r="IKJ62" s="974"/>
      <c r="IKK62" s="974"/>
      <c r="IKL62" s="974"/>
      <c r="IKM62" s="974"/>
      <c r="IKN62" s="974"/>
      <c r="IKO62" s="974"/>
      <c r="IKP62" s="974"/>
      <c r="IKQ62" s="974"/>
      <c r="IKR62" s="974"/>
      <c r="IKS62" s="974"/>
      <c r="IKT62" s="974"/>
      <c r="IKU62" s="974"/>
      <c r="IKV62" s="974"/>
      <c r="IKW62" s="974"/>
      <c r="IKX62" s="974"/>
      <c r="IKY62" s="974"/>
      <c r="IKZ62" s="974"/>
      <c r="ILA62" s="974"/>
      <c r="ILB62" s="974"/>
      <c r="ILC62" s="974"/>
      <c r="ILD62" s="974"/>
      <c r="ILE62" s="974"/>
      <c r="ILF62" s="974"/>
      <c r="ILG62" s="974"/>
      <c r="ILH62" s="974"/>
      <c r="ILI62" s="974"/>
      <c r="ILJ62" s="974"/>
      <c r="ILK62" s="974"/>
      <c r="ILL62" s="974"/>
      <c r="ILM62" s="974"/>
      <c r="ILN62" s="974"/>
      <c r="ILO62" s="974"/>
      <c r="ILP62" s="974"/>
      <c r="ILQ62" s="974"/>
      <c r="ILR62" s="974"/>
      <c r="ILS62" s="974"/>
      <c r="ILT62" s="974"/>
      <c r="ILU62" s="974"/>
      <c r="ILV62" s="974"/>
      <c r="ILW62" s="974"/>
      <c r="ILX62" s="974"/>
      <c r="ILY62" s="974"/>
      <c r="ILZ62" s="974"/>
      <c r="IMA62" s="974"/>
      <c r="IMB62" s="974"/>
      <c r="IMC62" s="974"/>
      <c r="IMD62" s="974"/>
      <c r="IME62" s="974"/>
      <c r="IMF62" s="974"/>
      <c r="IMG62" s="974"/>
      <c r="IMH62" s="974"/>
      <c r="IMI62" s="974"/>
      <c r="IMJ62" s="974"/>
      <c r="IMK62" s="974"/>
      <c r="IML62" s="974"/>
      <c r="IMM62" s="974"/>
      <c r="IMN62" s="974"/>
      <c r="IMO62" s="974"/>
      <c r="IMP62" s="974"/>
      <c r="IMQ62" s="974"/>
      <c r="IMR62" s="974"/>
      <c r="IMS62" s="974"/>
      <c r="IMT62" s="974"/>
      <c r="IMU62" s="974"/>
      <c r="IMV62" s="974"/>
      <c r="IMW62" s="974"/>
      <c r="IMX62" s="974"/>
      <c r="IMY62" s="974"/>
      <c r="IMZ62" s="974"/>
      <c r="INA62" s="974"/>
      <c r="INB62" s="974"/>
      <c r="INC62" s="974"/>
      <c r="IND62" s="974"/>
      <c r="INE62" s="974"/>
      <c r="INF62" s="974"/>
      <c r="ING62" s="974"/>
      <c r="INH62" s="974"/>
      <c r="INI62" s="974"/>
      <c r="INJ62" s="974"/>
      <c r="INK62" s="974"/>
      <c r="INL62" s="974"/>
      <c r="INM62" s="974"/>
      <c r="INN62" s="974"/>
      <c r="INO62" s="974"/>
      <c r="INP62" s="974"/>
      <c r="INQ62" s="974"/>
      <c r="INR62" s="974"/>
      <c r="INS62" s="974"/>
      <c r="INT62" s="974"/>
      <c r="INU62" s="974"/>
      <c r="INV62" s="974"/>
      <c r="INW62" s="974"/>
      <c r="INX62" s="974"/>
      <c r="INY62" s="974"/>
      <c r="INZ62" s="974"/>
      <c r="IOA62" s="974"/>
      <c r="IOB62" s="974"/>
      <c r="IOC62" s="974"/>
      <c r="IOD62" s="974"/>
      <c r="IOE62" s="974"/>
      <c r="IOF62" s="974"/>
      <c r="IOG62" s="974"/>
      <c r="IOH62" s="974"/>
      <c r="IOI62" s="974"/>
      <c r="IOJ62" s="974"/>
      <c r="IOK62" s="974"/>
      <c r="IOL62" s="974"/>
      <c r="IOM62" s="974"/>
      <c r="ION62" s="974"/>
      <c r="IOO62" s="974"/>
      <c r="IOP62" s="974"/>
      <c r="IOQ62" s="974"/>
      <c r="IOR62" s="974"/>
      <c r="IOS62" s="974"/>
      <c r="IOT62" s="974"/>
      <c r="IOU62" s="974"/>
      <c r="IOV62" s="974"/>
      <c r="IOW62" s="974"/>
      <c r="IOX62" s="974"/>
      <c r="IOY62" s="974"/>
      <c r="IOZ62" s="974"/>
      <c r="IPA62" s="974"/>
      <c r="IPB62" s="974"/>
      <c r="IPC62" s="974"/>
      <c r="IPD62" s="974"/>
      <c r="IPE62" s="974"/>
      <c r="IPF62" s="974"/>
      <c r="IPG62" s="974"/>
      <c r="IPH62" s="974"/>
      <c r="IPI62" s="974"/>
      <c r="IPJ62" s="974"/>
      <c r="IPK62" s="974"/>
      <c r="IPL62" s="974"/>
      <c r="IPM62" s="974"/>
      <c r="IPN62" s="974"/>
      <c r="IPO62" s="974"/>
      <c r="IPP62" s="974"/>
      <c r="IPQ62" s="974"/>
      <c r="IPR62" s="974"/>
      <c r="IPS62" s="974"/>
      <c r="IPT62" s="974"/>
      <c r="IPU62" s="974"/>
      <c r="IPV62" s="974"/>
      <c r="IPW62" s="974"/>
      <c r="IPX62" s="974"/>
      <c r="IPY62" s="974"/>
      <c r="IPZ62" s="974"/>
      <c r="IQA62" s="974"/>
      <c r="IQB62" s="974"/>
      <c r="IQC62" s="974"/>
      <c r="IQD62" s="974"/>
      <c r="IQE62" s="974"/>
      <c r="IQF62" s="974"/>
      <c r="IQG62" s="974"/>
      <c r="IQH62" s="974"/>
      <c r="IQI62" s="974"/>
      <c r="IQJ62" s="974"/>
      <c r="IQK62" s="974"/>
      <c r="IQL62" s="974"/>
      <c r="IQM62" s="974"/>
      <c r="IQN62" s="974"/>
      <c r="IQO62" s="974"/>
      <c r="IQP62" s="974"/>
      <c r="IQQ62" s="974"/>
      <c r="IQR62" s="974"/>
      <c r="IQS62" s="974"/>
      <c r="IQT62" s="974"/>
      <c r="IQU62" s="974"/>
      <c r="IQV62" s="974"/>
      <c r="IQW62" s="974"/>
      <c r="IQX62" s="974"/>
      <c r="IQY62" s="974"/>
      <c r="IQZ62" s="974"/>
      <c r="IRA62" s="974"/>
      <c r="IRB62" s="974"/>
      <c r="IRC62" s="974"/>
      <c r="IRD62" s="974"/>
      <c r="IRE62" s="974"/>
      <c r="IRF62" s="974"/>
      <c r="IRG62" s="974"/>
      <c r="IRH62" s="974"/>
      <c r="IRI62" s="974"/>
      <c r="IRJ62" s="974"/>
      <c r="IRK62" s="974"/>
      <c r="IRL62" s="974"/>
      <c r="IRM62" s="974"/>
      <c r="IRN62" s="974"/>
      <c r="IRO62" s="974"/>
      <c r="IRP62" s="974"/>
      <c r="IRQ62" s="974"/>
      <c r="IRR62" s="974"/>
      <c r="IRS62" s="974"/>
      <c r="IRT62" s="974"/>
      <c r="IRU62" s="974"/>
      <c r="IRV62" s="974"/>
      <c r="IRW62" s="974"/>
      <c r="IRX62" s="974"/>
      <c r="IRY62" s="974"/>
      <c r="IRZ62" s="974"/>
      <c r="ISA62" s="974"/>
      <c r="ISB62" s="974"/>
      <c r="ISC62" s="974"/>
      <c r="ISD62" s="974"/>
      <c r="ISE62" s="974"/>
      <c r="ISF62" s="974"/>
      <c r="ISG62" s="974"/>
      <c r="ISH62" s="974"/>
      <c r="ISI62" s="974"/>
      <c r="ISJ62" s="974"/>
      <c r="ISK62" s="974"/>
      <c r="ISL62" s="974"/>
      <c r="ISM62" s="974"/>
      <c r="ISN62" s="974"/>
      <c r="ISO62" s="974"/>
      <c r="ISP62" s="974"/>
      <c r="ISQ62" s="974"/>
      <c r="ISR62" s="974"/>
      <c r="ISS62" s="974"/>
      <c r="IST62" s="974"/>
      <c r="ISU62" s="974"/>
      <c r="ISV62" s="974"/>
      <c r="ISW62" s="974"/>
      <c r="ISX62" s="974"/>
      <c r="ISY62" s="974"/>
      <c r="ISZ62" s="974"/>
      <c r="ITA62" s="974"/>
      <c r="ITB62" s="974"/>
      <c r="ITC62" s="974"/>
      <c r="ITD62" s="974"/>
      <c r="ITE62" s="974"/>
      <c r="ITF62" s="974"/>
      <c r="ITG62" s="974"/>
      <c r="ITH62" s="974"/>
      <c r="ITI62" s="974"/>
      <c r="ITJ62" s="974"/>
      <c r="ITK62" s="974"/>
      <c r="ITL62" s="974"/>
      <c r="ITM62" s="974"/>
      <c r="ITN62" s="974"/>
      <c r="ITO62" s="974"/>
      <c r="ITP62" s="974"/>
      <c r="ITQ62" s="974"/>
      <c r="ITR62" s="974"/>
      <c r="ITS62" s="974"/>
      <c r="ITT62" s="974"/>
      <c r="ITU62" s="974"/>
      <c r="ITV62" s="974"/>
      <c r="ITW62" s="974"/>
      <c r="ITX62" s="974"/>
      <c r="ITY62" s="974"/>
      <c r="ITZ62" s="974"/>
      <c r="IUA62" s="974"/>
      <c r="IUB62" s="974"/>
      <c r="IUC62" s="974"/>
      <c r="IUD62" s="974"/>
      <c r="IUE62" s="974"/>
      <c r="IUF62" s="974"/>
      <c r="IUG62" s="974"/>
      <c r="IUH62" s="974"/>
      <c r="IUI62" s="974"/>
      <c r="IUJ62" s="974"/>
      <c r="IUK62" s="974"/>
      <c r="IUL62" s="974"/>
      <c r="IUM62" s="974"/>
      <c r="IUN62" s="974"/>
      <c r="IUO62" s="974"/>
      <c r="IUP62" s="974"/>
      <c r="IUQ62" s="974"/>
      <c r="IUR62" s="974"/>
      <c r="IUS62" s="974"/>
      <c r="IUT62" s="974"/>
      <c r="IUU62" s="974"/>
      <c r="IUV62" s="974"/>
      <c r="IUW62" s="974"/>
      <c r="IUX62" s="974"/>
      <c r="IUY62" s="974"/>
      <c r="IUZ62" s="974"/>
      <c r="IVA62" s="974"/>
      <c r="IVB62" s="974"/>
      <c r="IVC62" s="974"/>
      <c r="IVD62" s="974"/>
      <c r="IVE62" s="974"/>
      <c r="IVF62" s="974"/>
      <c r="IVG62" s="974"/>
      <c r="IVH62" s="974"/>
      <c r="IVI62" s="974"/>
      <c r="IVJ62" s="974"/>
      <c r="IVK62" s="974"/>
      <c r="IVL62" s="974"/>
      <c r="IVM62" s="974"/>
      <c r="IVN62" s="974"/>
      <c r="IVO62" s="974"/>
      <c r="IVP62" s="974"/>
      <c r="IVQ62" s="974"/>
      <c r="IVR62" s="974"/>
      <c r="IVS62" s="974"/>
      <c r="IVT62" s="974"/>
      <c r="IVU62" s="974"/>
      <c r="IVV62" s="974"/>
      <c r="IVW62" s="974"/>
      <c r="IVX62" s="974"/>
      <c r="IVY62" s="974"/>
      <c r="IVZ62" s="974"/>
      <c r="IWA62" s="974"/>
      <c r="IWB62" s="974"/>
      <c r="IWC62" s="974"/>
      <c r="IWD62" s="974"/>
      <c r="IWE62" s="974"/>
      <c r="IWF62" s="974"/>
      <c r="IWG62" s="974"/>
      <c r="IWH62" s="974"/>
      <c r="IWI62" s="974"/>
      <c r="IWJ62" s="974"/>
      <c r="IWK62" s="974"/>
      <c r="IWL62" s="974"/>
      <c r="IWM62" s="974"/>
      <c r="IWN62" s="974"/>
      <c r="IWO62" s="974"/>
      <c r="IWP62" s="974"/>
      <c r="IWQ62" s="974"/>
      <c r="IWR62" s="974"/>
      <c r="IWS62" s="974"/>
      <c r="IWT62" s="974"/>
      <c r="IWU62" s="974"/>
      <c r="IWV62" s="974"/>
      <c r="IWW62" s="974"/>
      <c r="IWX62" s="974"/>
      <c r="IWY62" s="974"/>
      <c r="IWZ62" s="974"/>
      <c r="IXA62" s="974"/>
      <c r="IXB62" s="974"/>
      <c r="IXC62" s="974"/>
      <c r="IXD62" s="974"/>
      <c r="IXE62" s="974"/>
      <c r="IXF62" s="974"/>
      <c r="IXG62" s="974"/>
      <c r="IXH62" s="974"/>
      <c r="IXI62" s="974"/>
      <c r="IXJ62" s="974"/>
      <c r="IXK62" s="974"/>
      <c r="IXL62" s="974"/>
      <c r="IXM62" s="974"/>
      <c r="IXN62" s="974"/>
      <c r="IXO62" s="974"/>
      <c r="IXP62" s="974"/>
      <c r="IXQ62" s="974"/>
      <c r="IXR62" s="974"/>
      <c r="IXS62" s="974"/>
      <c r="IXT62" s="974"/>
      <c r="IXU62" s="974"/>
      <c r="IXV62" s="974"/>
      <c r="IXW62" s="974"/>
      <c r="IXX62" s="974"/>
      <c r="IXY62" s="974"/>
      <c r="IXZ62" s="974"/>
      <c r="IYA62" s="974"/>
      <c r="IYB62" s="974"/>
      <c r="IYC62" s="974"/>
      <c r="IYD62" s="974"/>
      <c r="IYE62" s="974"/>
      <c r="IYF62" s="974"/>
      <c r="IYG62" s="974"/>
      <c r="IYH62" s="974"/>
      <c r="IYI62" s="974"/>
      <c r="IYJ62" s="974"/>
      <c r="IYK62" s="974"/>
      <c r="IYL62" s="974"/>
      <c r="IYM62" s="974"/>
      <c r="IYN62" s="974"/>
      <c r="IYO62" s="974"/>
      <c r="IYP62" s="974"/>
      <c r="IYQ62" s="974"/>
      <c r="IYR62" s="974"/>
      <c r="IYS62" s="974"/>
      <c r="IYT62" s="974"/>
      <c r="IYU62" s="974"/>
      <c r="IYV62" s="974"/>
      <c r="IYW62" s="974"/>
      <c r="IYX62" s="974"/>
      <c r="IYY62" s="974"/>
      <c r="IYZ62" s="974"/>
      <c r="IZA62" s="974"/>
      <c r="IZB62" s="974"/>
      <c r="IZC62" s="974"/>
      <c r="IZD62" s="974"/>
      <c r="IZE62" s="974"/>
      <c r="IZF62" s="974"/>
      <c r="IZG62" s="974"/>
      <c r="IZH62" s="974"/>
      <c r="IZI62" s="974"/>
      <c r="IZJ62" s="974"/>
      <c r="IZK62" s="974"/>
      <c r="IZL62" s="974"/>
      <c r="IZM62" s="974"/>
      <c r="IZN62" s="974"/>
      <c r="IZO62" s="974"/>
      <c r="IZP62" s="974"/>
      <c r="IZQ62" s="974"/>
      <c r="IZR62" s="974"/>
      <c r="IZS62" s="974"/>
      <c r="IZT62" s="974"/>
      <c r="IZU62" s="974"/>
      <c r="IZV62" s="974"/>
      <c r="IZW62" s="974"/>
      <c r="IZX62" s="974"/>
      <c r="IZY62" s="974"/>
      <c r="IZZ62" s="974"/>
      <c r="JAA62" s="974"/>
      <c r="JAB62" s="974"/>
      <c r="JAC62" s="974"/>
      <c r="JAD62" s="974"/>
      <c r="JAE62" s="974"/>
      <c r="JAF62" s="974"/>
      <c r="JAG62" s="974"/>
      <c r="JAH62" s="974"/>
      <c r="JAI62" s="974"/>
      <c r="JAJ62" s="974"/>
      <c r="JAK62" s="974"/>
      <c r="JAL62" s="974"/>
      <c r="JAM62" s="974"/>
      <c r="JAN62" s="974"/>
      <c r="JAO62" s="974"/>
      <c r="JAP62" s="974"/>
      <c r="JAQ62" s="974"/>
      <c r="JAR62" s="974"/>
      <c r="JAS62" s="974"/>
      <c r="JAT62" s="974"/>
      <c r="JAU62" s="974"/>
      <c r="JAV62" s="974"/>
      <c r="JAW62" s="974"/>
      <c r="JAX62" s="974"/>
      <c r="JAY62" s="974"/>
      <c r="JAZ62" s="974"/>
      <c r="JBA62" s="974"/>
      <c r="JBB62" s="974"/>
      <c r="JBC62" s="974"/>
      <c r="JBD62" s="974"/>
      <c r="JBE62" s="974"/>
      <c r="JBF62" s="974"/>
      <c r="JBG62" s="974"/>
      <c r="JBH62" s="974"/>
      <c r="JBI62" s="974"/>
      <c r="JBJ62" s="974"/>
      <c r="JBK62" s="974"/>
      <c r="JBL62" s="974"/>
      <c r="JBM62" s="974"/>
      <c r="JBN62" s="974"/>
      <c r="JBO62" s="974"/>
      <c r="JBP62" s="974"/>
      <c r="JBQ62" s="974"/>
      <c r="JBR62" s="974"/>
      <c r="JBS62" s="974"/>
      <c r="JBT62" s="974"/>
      <c r="JBU62" s="974"/>
      <c r="JBV62" s="974"/>
      <c r="JBW62" s="974"/>
      <c r="JBX62" s="974"/>
      <c r="JBY62" s="974"/>
      <c r="JBZ62" s="974"/>
      <c r="JCA62" s="974"/>
      <c r="JCB62" s="974"/>
      <c r="JCC62" s="974"/>
      <c r="JCD62" s="974"/>
      <c r="JCE62" s="974"/>
      <c r="JCF62" s="974"/>
      <c r="JCG62" s="974"/>
      <c r="JCH62" s="974"/>
      <c r="JCI62" s="974"/>
      <c r="JCJ62" s="974"/>
      <c r="JCK62" s="974"/>
      <c r="JCL62" s="974"/>
      <c r="JCM62" s="974"/>
      <c r="JCN62" s="974"/>
      <c r="JCO62" s="974"/>
      <c r="JCP62" s="974"/>
      <c r="JCQ62" s="974"/>
      <c r="JCR62" s="974"/>
      <c r="JCS62" s="974"/>
      <c r="JCT62" s="974"/>
      <c r="JCU62" s="974"/>
      <c r="JCV62" s="974"/>
      <c r="JCW62" s="974"/>
      <c r="JCX62" s="974"/>
      <c r="JCY62" s="974"/>
      <c r="JCZ62" s="974"/>
      <c r="JDA62" s="974"/>
      <c r="JDB62" s="974"/>
      <c r="JDC62" s="974"/>
      <c r="JDD62" s="974"/>
      <c r="JDE62" s="974"/>
      <c r="JDF62" s="974"/>
      <c r="JDG62" s="974"/>
      <c r="JDH62" s="974"/>
      <c r="JDI62" s="974"/>
      <c r="JDJ62" s="974"/>
      <c r="JDK62" s="974"/>
      <c r="JDL62" s="974"/>
      <c r="JDM62" s="974"/>
      <c r="JDN62" s="974"/>
      <c r="JDO62" s="974"/>
      <c r="JDP62" s="974"/>
      <c r="JDQ62" s="974"/>
      <c r="JDR62" s="974"/>
      <c r="JDS62" s="974"/>
      <c r="JDT62" s="974"/>
      <c r="JDU62" s="974"/>
      <c r="JDV62" s="974"/>
      <c r="JDW62" s="974"/>
      <c r="JDX62" s="974"/>
      <c r="JDY62" s="974"/>
      <c r="JDZ62" s="974"/>
      <c r="JEA62" s="974"/>
      <c r="JEB62" s="974"/>
      <c r="JEC62" s="974"/>
      <c r="JED62" s="974"/>
      <c r="JEE62" s="974"/>
      <c r="JEF62" s="974"/>
      <c r="JEG62" s="974"/>
      <c r="JEH62" s="974"/>
      <c r="JEI62" s="974"/>
      <c r="JEJ62" s="974"/>
      <c r="JEK62" s="974"/>
      <c r="JEL62" s="974"/>
      <c r="JEM62" s="974"/>
      <c r="JEN62" s="974"/>
      <c r="JEO62" s="974"/>
      <c r="JEP62" s="974"/>
      <c r="JEQ62" s="974"/>
      <c r="JER62" s="974"/>
      <c r="JES62" s="974"/>
      <c r="JET62" s="974"/>
      <c r="JEU62" s="974"/>
      <c r="JEV62" s="974"/>
      <c r="JEW62" s="974"/>
      <c r="JEX62" s="974"/>
      <c r="JEY62" s="974"/>
      <c r="JEZ62" s="974"/>
      <c r="JFA62" s="974"/>
      <c r="JFB62" s="974"/>
      <c r="JFC62" s="974"/>
      <c r="JFD62" s="974"/>
      <c r="JFE62" s="974"/>
      <c r="JFF62" s="974"/>
      <c r="JFG62" s="974"/>
      <c r="JFH62" s="974"/>
      <c r="JFI62" s="974"/>
      <c r="JFJ62" s="974"/>
      <c r="JFK62" s="974"/>
      <c r="JFL62" s="974"/>
      <c r="JFM62" s="974"/>
      <c r="JFN62" s="974"/>
      <c r="JFO62" s="974"/>
      <c r="JFP62" s="974"/>
      <c r="JFQ62" s="974"/>
      <c r="JFR62" s="974"/>
      <c r="JFS62" s="974"/>
      <c r="JFT62" s="974"/>
      <c r="JFU62" s="974"/>
      <c r="JFV62" s="974"/>
      <c r="JFW62" s="974"/>
      <c r="JFX62" s="974"/>
      <c r="JFY62" s="974"/>
      <c r="JFZ62" s="974"/>
      <c r="JGA62" s="974"/>
      <c r="JGB62" s="974"/>
      <c r="JGC62" s="974"/>
      <c r="JGD62" s="974"/>
      <c r="JGE62" s="974"/>
      <c r="JGF62" s="974"/>
      <c r="JGG62" s="974"/>
      <c r="JGH62" s="974"/>
      <c r="JGI62" s="974"/>
      <c r="JGJ62" s="974"/>
      <c r="JGK62" s="974"/>
      <c r="JGL62" s="974"/>
      <c r="JGM62" s="974"/>
      <c r="JGN62" s="974"/>
      <c r="JGO62" s="974"/>
      <c r="JGP62" s="974"/>
      <c r="JGQ62" s="974"/>
      <c r="JGR62" s="974"/>
      <c r="JGS62" s="974"/>
      <c r="JGT62" s="974"/>
      <c r="JGU62" s="974"/>
      <c r="JGV62" s="974"/>
      <c r="JGW62" s="974"/>
      <c r="JGX62" s="974"/>
      <c r="JGY62" s="974"/>
      <c r="JGZ62" s="974"/>
      <c r="JHA62" s="974"/>
      <c r="JHB62" s="974"/>
      <c r="JHC62" s="974"/>
      <c r="JHD62" s="974"/>
      <c r="JHE62" s="974"/>
      <c r="JHF62" s="974"/>
      <c r="JHG62" s="974"/>
      <c r="JHH62" s="974"/>
      <c r="JHI62" s="974"/>
      <c r="JHJ62" s="974"/>
      <c r="JHK62" s="974"/>
      <c r="JHL62" s="974"/>
      <c r="JHM62" s="974"/>
      <c r="JHN62" s="974"/>
      <c r="JHO62" s="974"/>
      <c r="JHP62" s="974"/>
      <c r="JHQ62" s="974"/>
      <c r="JHR62" s="974"/>
      <c r="JHS62" s="974"/>
      <c r="JHT62" s="974"/>
      <c r="JHU62" s="974"/>
      <c r="JHV62" s="974"/>
      <c r="JHW62" s="974"/>
      <c r="JHX62" s="974"/>
      <c r="JHY62" s="974"/>
      <c r="JHZ62" s="974"/>
      <c r="JIA62" s="974"/>
      <c r="JIB62" s="974"/>
      <c r="JIC62" s="974"/>
      <c r="JID62" s="974"/>
      <c r="JIE62" s="974"/>
      <c r="JIF62" s="974"/>
      <c r="JIG62" s="974"/>
      <c r="JIH62" s="974"/>
      <c r="JII62" s="974"/>
      <c r="JIJ62" s="974"/>
      <c r="JIK62" s="974"/>
      <c r="JIL62" s="974"/>
      <c r="JIM62" s="974"/>
      <c r="JIN62" s="974"/>
      <c r="JIO62" s="974"/>
      <c r="JIP62" s="974"/>
      <c r="JIQ62" s="974"/>
      <c r="JIR62" s="974"/>
      <c r="JIS62" s="974"/>
      <c r="JIT62" s="974"/>
      <c r="JIU62" s="974"/>
      <c r="JIV62" s="974"/>
      <c r="JIW62" s="974"/>
      <c r="JIX62" s="974"/>
      <c r="JIY62" s="974"/>
      <c r="JIZ62" s="974"/>
      <c r="JJA62" s="974"/>
      <c r="JJB62" s="974"/>
      <c r="JJC62" s="974"/>
      <c r="JJD62" s="974"/>
      <c r="JJE62" s="974"/>
      <c r="JJF62" s="974"/>
      <c r="JJG62" s="974"/>
      <c r="JJH62" s="974"/>
      <c r="JJI62" s="974"/>
      <c r="JJJ62" s="974"/>
      <c r="JJK62" s="974"/>
      <c r="JJL62" s="974"/>
      <c r="JJM62" s="974"/>
      <c r="JJN62" s="974"/>
      <c r="JJO62" s="974"/>
      <c r="JJP62" s="974"/>
      <c r="JJQ62" s="974"/>
      <c r="JJR62" s="974"/>
      <c r="JJS62" s="974"/>
      <c r="JJT62" s="974"/>
      <c r="JJU62" s="974"/>
      <c r="JJV62" s="974"/>
      <c r="JJW62" s="974"/>
      <c r="JJX62" s="974"/>
      <c r="JJY62" s="974"/>
      <c r="JJZ62" s="974"/>
      <c r="JKA62" s="974"/>
      <c r="JKB62" s="974"/>
      <c r="JKC62" s="974"/>
      <c r="JKD62" s="974"/>
      <c r="JKE62" s="974"/>
      <c r="JKF62" s="974"/>
      <c r="JKG62" s="974"/>
      <c r="JKH62" s="974"/>
      <c r="JKI62" s="974"/>
      <c r="JKJ62" s="974"/>
      <c r="JKK62" s="974"/>
      <c r="JKL62" s="974"/>
      <c r="JKM62" s="974"/>
      <c r="JKN62" s="974"/>
      <c r="JKO62" s="974"/>
      <c r="JKP62" s="974"/>
      <c r="JKQ62" s="974"/>
      <c r="JKR62" s="974"/>
      <c r="JKS62" s="974"/>
      <c r="JKT62" s="974"/>
      <c r="JKU62" s="974"/>
      <c r="JKV62" s="974"/>
      <c r="JKW62" s="974"/>
      <c r="JKX62" s="974"/>
      <c r="JKY62" s="974"/>
      <c r="JKZ62" s="974"/>
      <c r="JLA62" s="974"/>
      <c r="JLB62" s="974"/>
      <c r="JLC62" s="974"/>
      <c r="JLD62" s="974"/>
      <c r="JLE62" s="974"/>
      <c r="JLF62" s="974"/>
      <c r="JLG62" s="974"/>
      <c r="JLH62" s="974"/>
      <c r="JLI62" s="974"/>
      <c r="JLJ62" s="974"/>
      <c r="JLK62" s="974"/>
      <c r="JLL62" s="974"/>
      <c r="JLM62" s="974"/>
      <c r="JLN62" s="974"/>
      <c r="JLO62" s="974"/>
      <c r="JLP62" s="974"/>
      <c r="JLQ62" s="974"/>
      <c r="JLR62" s="974"/>
      <c r="JLS62" s="974"/>
      <c r="JLT62" s="974"/>
      <c r="JLU62" s="974"/>
      <c r="JLV62" s="974"/>
      <c r="JLW62" s="974"/>
      <c r="JLX62" s="974"/>
      <c r="JLY62" s="974"/>
      <c r="JLZ62" s="974"/>
      <c r="JMA62" s="974"/>
      <c r="JMB62" s="974"/>
      <c r="JMC62" s="974"/>
      <c r="JMD62" s="974"/>
      <c r="JME62" s="974"/>
      <c r="JMF62" s="974"/>
      <c r="JMG62" s="974"/>
      <c r="JMH62" s="974"/>
      <c r="JMI62" s="974"/>
      <c r="JMJ62" s="974"/>
      <c r="JMK62" s="974"/>
      <c r="JML62" s="974"/>
      <c r="JMM62" s="974"/>
      <c r="JMN62" s="974"/>
      <c r="JMO62" s="974"/>
      <c r="JMP62" s="974"/>
      <c r="JMQ62" s="974"/>
      <c r="JMR62" s="974"/>
      <c r="JMS62" s="974"/>
      <c r="JMT62" s="974"/>
      <c r="JMU62" s="974"/>
      <c r="JMV62" s="974"/>
      <c r="JMW62" s="974"/>
      <c r="JMX62" s="974"/>
      <c r="JMY62" s="974"/>
      <c r="JMZ62" s="974"/>
      <c r="JNA62" s="974"/>
      <c r="JNB62" s="974"/>
      <c r="JNC62" s="974"/>
      <c r="JND62" s="974"/>
      <c r="JNE62" s="974"/>
      <c r="JNF62" s="974"/>
      <c r="JNG62" s="974"/>
      <c r="JNH62" s="974"/>
      <c r="JNI62" s="974"/>
      <c r="JNJ62" s="974"/>
      <c r="JNK62" s="974"/>
      <c r="JNL62" s="974"/>
      <c r="JNM62" s="974"/>
      <c r="JNN62" s="974"/>
      <c r="JNO62" s="974"/>
      <c r="JNP62" s="974"/>
      <c r="JNQ62" s="974"/>
      <c r="JNR62" s="974"/>
      <c r="JNS62" s="974"/>
      <c r="JNT62" s="974"/>
      <c r="JNU62" s="974"/>
      <c r="JNV62" s="974"/>
      <c r="JNW62" s="974"/>
      <c r="JNX62" s="974"/>
      <c r="JNY62" s="974"/>
      <c r="JNZ62" s="974"/>
      <c r="JOA62" s="974"/>
      <c r="JOB62" s="974"/>
      <c r="JOC62" s="974"/>
      <c r="JOD62" s="974"/>
      <c r="JOE62" s="974"/>
      <c r="JOF62" s="974"/>
      <c r="JOG62" s="974"/>
      <c r="JOH62" s="974"/>
      <c r="JOI62" s="974"/>
      <c r="JOJ62" s="974"/>
      <c r="JOK62" s="974"/>
      <c r="JOL62" s="974"/>
      <c r="JOM62" s="974"/>
      <c r="JON62" s="974"/>
      <c r="JOO62" s="974"/>
      <c r="JOP62" s="974"/>
      <c r="JOQ62" s="974"/>
      <c r="JOR62" s="974"/>
      <c r="JOS62" s="974"/>
      <c r="JOT62" s="974"/>
      <c r="JOU62" s="974"/>
      <c r="JOV62" s="974"/>
      <c r="JOW62" s="974"/>
      <c r="JOX62" s="974"/>
      <c r="JOY62" s="974"/>
      <c r="JOZ62" s="974"/>
      <c r="JPA62" s="974"/>
      <c r="JPB62" s="974"/>
      <c r="JPC62" s="974"/>
      <c r="JPD62" s="974"/>
      <c r="JPE62" s="974"/>
      <c r="JPF62" s="974"/>
      <c r="JPG62" s="974"/>
      <c r="JPH62" s="974"/>
      <c r="JPI62" s="974"/>
      <c r="JPJ62" s="974"/>
      <c r="JPK62" s="974"/>
      <c r="JPL62" s="974"/>
      <c r="JPM62" s="974"/>
      <c r="JPN62" s="974"/>
      <c r="JPO62" s="974"/>
      <c r="JPP62" s="974"/>
      <c r="JPQ62" s="974"/>
      <c r="JPR62" s="974"/>
      <c r="JPS62" s="974"/>
      <c r="JPT62" s="974"/>
      <c r="JPU62" s="974"/>
      <c r="JPV62" s="974"/>
      <c r="JPW62" s="974"/>
      <c r="JPX62" s="974"/>
      <c r="JPY62" s="974"/>
      <c r="JPZ62" s="974"/>
      <c r="JQA62" s="974"/>
      <c r="JQB62" s="974"/>
      <c r="JQC62" s="974"/>
      <c r="JQD62" s="974"/>
      <c r="JQE62" s="974"/>
      <c r="JQF62" s="974"/>
      <c r="JQG62" s="974"/>
      <c r="JQH62" s="974"/>
      <c r="JQI62" s="974"/>
      <c r="JQJ62" s="974"/>
      <c r="JQK62" s="974"/>
      <c r="JQL62" s="974"/>
      <c r="JQM62" s="974"/>
      <c r="JQN62" s="974"/>
      <c r="JQO62" s="974"/>
      <c r="JQP62" s="974"/>
      <c r="JQQ62" s="974"/>
      <c r="JQR62" s="974"/>
      <c r="JQS62" s="974"/>
      <c r="JQT62" s="974"/>
      <c r="JQU62" s="974"/>
      <c r="JQV62" s="974"/>
      <c r="JQW62" s="974"/>
      <c r="JQX62" s="974"/>
      <c r="JQY62" s="974"/>
      <c r="JQZ62" s="974"/>
      <c r="JRA62" s="974"/>
      <c r="JRB62" s="974"/>
      <c r="JRC62" s="974"/>
      <c r="JRD62" s="974"/>
      <c r="JRE62" s="974"/>
      <c r="JRF62" s="974"/>
      <c r="JRG62" s="974"/>
      <c r="JRH62" s="974"/>
      <c r="JRI62" s="974"/>
      <c r="JRJ62" s="974"/>
      <c r="JRK62" s="974"/>
      <c r="JRL62" s="974"/>
      <c r="JRM62" s="974"/>
      <c r="JRN62" s="974"/>
      <c r="JRO62" s="974"/>
      <c r="JRP62" s="974"/>
      <c r="JRQ62" s="974"/>
      <c r="JRR62" s="974"/>
      <c r="JRS62" s="974"/>
      <c r="JRT62" s="974"/>
      <c r="JRU62" s="974"/>
      <c r="JRV62" s="974"/>
      <c r="JRW62" s="974"/>
      <c r="JRX62" s="974"/>
      <c r="JRY62" s="974"/>
      <c r="JRZ62" s="974"/>
      <c r="JSA62" s="974"/>
      <c r="JSB62" s="974"/>
      <c r="JSC62" s="974"/>
      <c r="JSD62" s="974"/>
      <c r="JSE62" s="974"/>
      <c r="JSF62" s="974"/>
      <c r="JSG62" s="974"/>
      <c r="JSH62" s="974"/>
      <c r="JSI62" s="974"/>
      <c r="JSJ62" s="974"/>
      <c r="JSK62" s="974"/>
      <c r="JSL62" s="974"/>
      <c r="JSM62" s="974"/>
      <c r="JSN62" s="974"/>
      <c r="JSO62" s="974"/>
      <c r="JSP62" s="974"/>
      <c r="JSQ62" s="974"/>
      <c r="JSR62" s="974"/>
      <c r="JSS62" s="974"/>
      <c r="JST62" s="974"/>
      <c r="JSU62" s="974"/>
      <c r="JSV62" s="974"/>
      <c r="JSW62" s="974"/>
      <c r="JSX62" s="974"/>
      <c r="JSY62" s="974"/>
      <c r="JSZ62" s="974"/>
      <c r="JTA62" s="974"/>
      <c r="JTB62" s="974"/>
      <c r="JTC62" s="974"/>
      <c r="JTD62" s="974"/>
      <c r="JTE62" s="974"/>
      <c r="JTF62" s="974"/>
      <c r="JTG62" s="974"/>
      <c r="JTH62" s="974"/>
      <c r="JTI62" s="974"/>
      <c r="JTJ62" s="974"/>
      <c r="JTK62" s="974"/>
      <c r="JTL62" s="974"/>
      <c r="JTM62" s="974"/>
      <c r="JTN62" s="974"/>
      <c r="JTO62" s="974"/>
      <c r="JTP62" s="974"/>
      <c r="JTQ62" s="974"/>
      <c r="JTR62" s="974"/>
      <c r="JTS62" s="974"/>
      <c r="JTT62" s="974"/>
      <c r="JTU62" s="974"/>
      <c r="JTV62" s="974"/>
      <c r="JTW62" s="974"/>
      <c r="JTX62" s="974"/>
      <c r="JTY62" s="974"/>
      <c r="JTZ62" s="974"/>
      <c r="JUA62" s="974"/>
      <c r="JUB62" s="974"/>
      <c r="JUC62" s="974"/>
      <c r="JUD62" s="974"/>
      <c r="JUE62" s="974"/>
      <c r="JUF62" s="974"/>
      <c r="JUG62" s="974"/>
      <c r="JUH62" s="974"/>
      <c r="JUI62" s="974"/>
      <c r="JUJ62" s="974"/>
      <c r="JUK62" s="974"/>
      <c r="JUL62" s="974"/>
      <c r="JUM62" s="974"/>
      <c r="JUN62" s="974"/>
      <c r="JUO62" s="974"/>
      <c r="JUP62" s="974"/>
      <c r="JUQ62" s="974"/>
      <c r="JUR62" s="974"/>
      <c r="JUS62" s="974"/>
      <c r="JUT62" s="974"/>
      <c r="JUU62" s="974"/>
      <c r="JUV62" s="974"/>
      <c r="JUW62" s="974"/>
      <c r="JUX62" s="974"/>
      <c r="JUY62" s="974"/>
      <c r="JUZ62" s="974"/>
      <c r="JVA62" s="974"/>
      <c r="JVB62" s="974"/>
      <c r="JVC62" s="974"/>
      <c r="JVD62" s="974"/>
      <c r="JVE62" s="974"/>
      <c r="JVF62" s="974"/>
      <c r="JVG62" s="974"/>
      <c r="JVH62" s="974"/>
      <c r="JVI62" s="974"/>
      <c r="JVJ62" s="974"/>
      <c r="JVK62" s="974"/>
      <c r="JVL62" s="974"/>
      <c r="JVM62" s="974"/>
      <c r="JVN62" s="974"/>
      <c r="JVO62" s="974"/>
      <c r="JVP62" s="974"/>
      <c r="JVQ62" s="974"/>
      <c r="JVR62" s="974"/>
      <c r="JVS62" s="974"/>
      <c r="JVT62" s="974"/>
      <c r="JVU62" s="974"/>
      <c r="JVV62" s="974"/>
      <c r="JVW62" s="974"/>
      <c r="JVX62" s="974"/>
      <c r="JVY62" s="974"/>
      <c r="JVZ62" s="974"/>
      <c r="JWA62" s="974"/>
      <c r="JWB62" s="974"/>
      <c r="JWC62" s="974"/>
      <c r="JWD62" s="974"/>
      <c r="JWE62" s="974"/>
      <c r="JWF62" s="974"/>
      <c r="JWG62" s="974"/>
      <c r="JWH62" s="974"/>
      <c r="JWI62" s="974"/>
      <c r="JWJ62" s="974"/>
      <c r="JWK62" s="974"/>
      <c r="JWL62" s="974"/>
      <c r="JWM62" s="974"/>
      <c r="JWN62" s="974"/>
      <c r="JWO62" s="974"/>
      <c r="JWP62" s="974"/>
      <c r="JWQ62" s="974"/>
      <c r="JWR62" s="974"/>
      <c r="JWS62" s="974"/>
      <c r="JWT62" s="974"/>
      <c r="JWU62" s="974"/>
      <c r="JWV62" s="974"/>
      <c r="JWW62" s="974"/>
      <c r="JWX62" s="974"/>
      <c r="JWY62" s="974"/>
      <c r="JWZ62" s="974"/>
      <c r="JXA62" s="974"/>
      <c r="JXB62" s="974"/>
      <c r="JXC62" s="974"/>
      <c r="JXD62" s="974"/>
      <c r="JXE62" s="974"/>
      <c r="JXF62" s="974"/>
      <c r="JXG62" s="974"/>
      <c r="JXH62" s="974"/>
      <c r="JXI62" s="974"/>
      <c r="JXJ62" s="974"/>
      <c r="JXK62" s="974"/>
      <c r="JXL62" s="974"/>
      <c r="JXM62" s="974"/>
      <c r="JXN62" s="974"/>
      <c r="JXO62" s="974"/>
      <c r="JXP62" s="974"/>
      <c r="JXQ62" s="974"/>
      <c r="JXR62" s="974"/>
      <c r="JXS62" s="974"/>
      <c r="JXT62" s="974"/>
      <c r="JXU62" s="974"/>
      <c r="JXV62" s="974"/>
      <c r="JXW62" s="974"/>
      <c r="JXX62" s="974"/>
      <c r="JXY62" s="974"/>
      <c r="JXZ62" s="974"/>
      <c r="JYA62" s="974"/>
      <c r="JYB62" s="974"/>
      <c r="JYC62" s="974"/>
      <c r="JYD62" s="974"/>
      <c r="JYE62" s="974"/>
      <c r="JYF62" s="974"/>
      <c r="JYG62" s="974"/>
      <c r="JYH62" s="974"/>
      <c r="JYI62" s="974"/>
      <c r="JYJ62" s="974"/>
      <c r="JYK62" s="974"/>
      <c r="JYL62" s="974"/>
      <c r="JYM62" s="974"/>
      <c r="JYN62" s="974"/>
      <c r="JYO62" s="974"/>
      <c r="JYP62" s="974"/>
      <c r="JYQ62" s="974"/>
      <c r="JYR62" s="974"/>
      <c r="JYS62" s="974"/>
      <c r="JYT62" s="974"/>
      <c r="JYU62" s="974"/>
      <c r="JYV62" s="974"/>
      <c r="JYW62" s="974"/>
      <c r="JYX62" s="974"/>
      <c r="JYY62" s="974"/>
      <c r="JYZ62" s="974"/>
      <c r="JZA62" s="974"/>
      <c r="JZB62" s="974"/>
      <c r="JZC62" s="974"/>
      <c r="JZD62" s="974"/>
      <c r="JZE62" s="974"/>
      <c r="JZF62" s="974"/>
      <c r="JZG62" s="974"/>
      <c r="JZH62" s="974"/>
      <c r="JZI62" s="974"/>
      <c r="JZJ62" s="974"/>
      <c r="JZK62" s="974"/>
      <c r="JZL62" s="974"/>
      <c r="JZM62" s="974"/>
      <c r="JZN62" s="974"/>
      <c r="JZO62" s="974"/>
      <c r="JZP62" s="974"/>
      <c r="JZQ62" s="974"/>
      <c r="JZR62" s="974"/>
      <c r="JZS62" s="974"/>
      <c r="JZT62" s="974"/>
      <c r="JZU62" s="974"/>
      <c r="JZV62" s="974"/>
      <c r="JZW62" s="974"/>
      <c r="JZX62" s="974"/>
      <c r="JZY62" s="974"/>
      <c r="JZZ62" s="974"/>
      <c r="KAA62" s="974"/>
      <c r="KAB62" s="974"/>
      <c r="KAC62" s="974"/>
      <c r="KAD62" s="974"/>
      <c r="KAE62" s="974"/>
      <c r="KAF62" s="974"/>
      <c r="KAG62" s="974"/>
      <c r="KAH62" s="974"/>
      <c r="KAI62" s="974"/>
      <c r="KAJ62" s="974"/>
      <c r="KAK62" s="974"/>
      <c r="KAL62" s="974"/>
      <c r="KAM62" s="974"/>
      <c r="KAN62" s="974"/>
      <c r="KAO62" s="974"/>
      <c r="KAP62" s="974"/>
      <c r="KAQ62" s="974"/>
      <c r="KAR62" s="974"/>
      <c r="KAS62" s="974"/>
      <c r="KAT62" s="974"/>
      <c r="KAU62" s="974"/>
      <c r="KAV62" s="974"/>
      <c r="KAW62" s="974"/>
      <c r="KAX62" s="974"/>
      <c r="KAY62" s="974"/>
      <c r="KAZ62" s="974"/>
      <c r="KBA62" s="974"/>
      <c r="KBB62" s="974"/>
      <c r="KBC62" s="974"/>
      <c r="KBD62" s="974"/>
      <c r="KBE62" s="974"/>
      <c r="KBF62" s="974"/>
      <c r="KBG62" s="974"/>
      <c r="KBH62" s="974"/>
      <c r="KBI62" s="974"/>
      <c r="KBJ62" s="974"/>
      <c r="KBK62" s="974"/>
      <c r="KBL62" s="974"/>
      <c r="KBM62" s="974"/>
      <c r="KBN62" s="974"/>
      <c r="KBO62" s="974"/>
      <c r="KBP62" s="974"/>
      <c r="KBQ62" s="974"/>
      <c r="KBR62" s="974"/>
      <c r="KBS62" s="974"/>
      <c r="KBT62" s="974"/>
      <c r="KBU62" s="974"/>
      <c r="KBV62" s="974"/>
      <c r="KBW62" s="974"/>
      <c r="KBX62" s="974"/>
      <c r="KBY62" s="974"/>
      <c r="KBZ62" s="974"/>
      <c r="KCA62" s="974"/>
      <c r="KCB62" s="974"/>
      <c r="KCC62" s="974"/>
      <c r="KCD62" s="974"/>
      <c r="KCE62" s="974"/>
      <c r="KCF62" s="974"/>
      <c r="KCG62" s="974"/>
      <c r="KCH62" s="974"/>
      <c r="KCI62" s="974"/>
      <c r="KCJ62" s="974"/>
      <c r="KCK62" s="974"/>
      <c r="KCL62" s="974"/>
      <c r="KCM62" s="974"/>
      <c r="KCN62" s="974"/>
      <c r="KCO62" s="974"/>
      <c r="KCP62" s="974"/>
      <c r="KCQ62" s="974"/>
      <c r="KCR62" s="974"/>
      <c r="KCS62" s="974"/>
      <c r="KCT62" s="974"/>
      <c r="KCU62" s="974"/>
      <c r="KCV62" s="974"/>
      <c r="KCW62" s="974"/>
      <c r="KCX62" s="974"/>
      <c r="KCY62" s="974"/>
      <c r="KCZ62" s="974"/>
      <c r="KDA62" s="974"/>
      <c r="KDB62" s="974"/>
      <c r="KDC62" s="974"/>
      <c r="KDD62" s="974"/>
      <c r="KDE62" s="974"/>
      <c r="KDF62" s="974"/>
      <c r="KDG62" s="974"/>
      <c r="KDH62" s="974"/>
      <c r="KDI62" s="974"/>
      <c r="KDJ62" s="974"/>
      <c r="KDK62" s="974"/>
      <c r="KDL62" s="974"/>
      <c r="KDM62" s="974"/>
      <c r="KDN62" s="974"/>
      <c r="KDO62" s="974"/>
      <c r="KDP62" s="974"/>
      <c r="KDQ62" s="974"/>
      <c r="KDR62" s="974"/>
      <c r="KDS62" s="974"/>
      <c r="KDT62" s="974"/>
      <c r="KDU62" s="974"/>
      <c r="KDV62" s="974"/>
      <c r="KDW62" s="974"/>
      <c r="KDX62" s="974"/>
      <c r="KDY62" s="974"/>
      <c r="KDZ62" s="974"/>
      <c r="KEA62" s="974"/>
      <c r="KEB62" s="974"/>
      <c r="KEC62" s="974"/>
      <c r="KED62" s="974"/>
      <c r="KEE62" s="974"/>
      <c r="KEF62" s="974"/>
      <c r="KEG62" s="974"/>
      <c r="KEH62" s="974"/>
      <c r="KEI62" s="974"/>
      <c r="KEJ62" s="974"/>
      <c r="KEK62" s="974"/>
      <c r="KEL62" s="974"/>
      <c r="KEM62" s="974"/>
      <c r="KEN62" s="974"/>
      <c r="KEO62" s="974"/>
      <c r="KEP62" s="974"/>
      <c r="KEQ62" s="974"/>
      <c r="KER62" s="974"/>
      <c r="KES62" s="974"/>
      <c r="KET62" s="974"/>
      <c r="KEU62" s="974"/>
      <c r="KEV62" s="974"/>
      <c r="KEW62" s="974"/>
      <c r="KEX62" s="974"/>
      <c r="KEY62" s="974"/>
      <c r="KEZ62" s="974"/>
      <c r="KFA62" s="974"/>
      <c r="KFB62" s="974"/>
      <c r="KFC62" s="974"/>
      <c r="KFD62" s="974"/>
      <c r="KFE62" s="974"/>
      <c r="KFF62" s="974"/>
      <c r="KFG62" s="974"/>
      <c r="KFH62" s="974"/>
      <c r="KFI62" s="974"/>
      <c r="KFJ62" s="974"/>
      <c r="KFK62" s="974"/>
      <c r="KFL62" s="974"/>
      <c r="KFM62" s="974"/>
      <c r="KFN62" s="974"/>
      <c r="KFO62" s="974"/>
      <c r="KFP62" s="974"/>
      <c r="KFQ62" s="974"/>
      <c r="KFR62" s="974"/>
      <c r="KFS62" s="974"/>
      <c r="KFT62" s="974"/>
      <c r="KFU62" s="974"/>
      <c r="KFV62" s="974"/>
      <c r="KFW62" s="974"/>
      <c r="KFX62" s="974"/>
      <c r="KFY62" s="974"/>
      <c r="KFZ62" s="974"/>
      <c r="KGA62" s="974"/>
      <c r="KGB62" s="974"/>
      <c r="KGC62" s="974"/>
      <c r="KGD62" s="974"/>
      <c r="KGE62" s="974"/>
      <c r="KGF62" s="974"/>
      <c r="KGG62" s="974"/>
      <c r="KGH62" s="974"/>
      <c r="KGI62" s="974"/>
      <c r="KGJ62" s="974"/>
      <c r="KGK62" s="974"/>
      <c r="KGL62" s="974"/>
      <c r="KGM62" s="974"/>
      <c r="KGN62" s="974"/>
      <c r="KGO62" s="974"/>
      <c r="KGP62" s="974"/>
      <c r="KGQ62" s="974"/>
      <c r="KGR62" s="974"/>
      <c r="KGS62" s="974"/>
      <c r="KGT62" s="974"/>
      <c r="KGU62" s="974"/>
      <c r="KGV62" s="974"/>
      <c r="KGW62" s="974"/>
      <c r="KGX62" s="974"/>
      <c r="KGY62" s="974"/>
      <c r="KGZ62" s="974"/>
      <c r="KHA62" s="974"/>
      <c r="KHB62" s="974"/>
      <c r="KHC62" s="974"/>
      <c r="KHD62" s="974"/>
      <c r="KHE62" s="974"/>
      <c r="KHF62" s="974"/>
      <c r="KHG62" s="974"/>
      <c r="KHH62" s="974"/>
      <c r="KHI62" s="974"/>
      <c r="KHJ62" s="974"/>
      <c r="KHK62" s="974"/>
      <c r="KHL62" s="974"/>
      <c r="KHM62" s="974"/>
      <c r="KHN62" s="974"/>
      <c r="KHO62" s="974"/>
      <c r="KHP62" s="974"/>
      <c r="KHQ62" s="974"/>
      <c r="KHR62" s="974"/>
      <c r="KHS62" s="974"/>
      <c r="KHT62" s="974"/>
      <c r="KHU62" s="974"/>
      <c r="KHV62" s="974"/>
      <c r="KHW62" s="974"/>
      <c r="KHX62" s="974"/>
      <c r="KHY62" s="974"/>
      <c r="KHZ62" s="974"/>
      <c r="KIA62" s="974"/>
      <c r="KIB62" s="974"/>
      <c r="KIC62" s="974"/>
      <c r="KID62" s="974"/>
      <c r="KIE62" s="974"/>
      <c r="KIF62" s="974"/>
      <c r="KIG62" s="974"/>
      <c r="KIH62" s="974"/>
      <c r="KII62" s="974"/>
      <c r="KIJ62" s="974"/>
      <c r="KIK62" s="974"/>
      <c r="KIL62" s="974"/>
      <c r="KIM62" s="974"/>
      <c r="KIN62" s="974"/>
      <c r="KIO62" s="974"/>
      <c r="KIP62" s="974"/>
      <c r="KIQ62" s="974"/>
      <c r="KIR62" s="974"/>
      <c r="KIS62" s="974"/>
      <c r="KIT62" s="974"/>
      <c r="KIU62" s="974"/>
      <c r="KIV62" s="974"/>
      <c r="KIW62" s="974"/>
      <c r="KIX62" s="974"/>
      <c r="KIY62" s="974"/>
      <c r="KIZ62" s="974"/>
      <c r="KJA62" s="974"/>
      <c r="KJB62" s="974"/>
      <c r="KJC62" s="974"/>
      <c r="KJD62" s="974"/>
      <c r="KJE62" s="974"/>
      <c r="KJF62" s="974"/>
      <c r="KJG62" s="974"/>
      <c r="KJH62" s="974"/>
      <c r="KJI62" s="974"/>
      <c r="KJJ62" s="974"/>
      <c r="KJK62" s="974"/>
      <c r="KJL62" s="974"/>
      <c r="KJM62" s="974"/>
      <c r="KJN62" s="974"/>
      <c r="KJO62" s="974"/>
      <c r="KJP62" s="974"/>
      <c r="KJQ62" s="974"/>
      <c r="KJR62" s="974"/>
      <c r="KJS62" s="974"/>
      <c r="KJT62" s="974"/>
      <c r="KJU62" s="974"/>
      <c r="KJV62" s="974"/>
      <c r="KJW62" s="974"/>
      <c r="KJX62" s="974"/>
      <c r="KJY62" s="974"/>
      <c r="KJZ62" s="974"/>
      <c r="KKA62" s="974"/>
      <c r="KKB62" s="974"/>
      <c r="KKC62" s="974"/>
      <c r="KKD62" s="974"/>
      <c r="KKE62" s="974"/>
      <c r="KKF62" s="974"/>
      <c r="KKG62" s="974"/>
      <c r="KKH62" s="974"/>
      <c r="KKI62" s="974"/>
      <c r="KKJ62" s="974"/>
      <c r="KKK62" s="974"/>
      <c r="KKL62" s="974"/>
      <c r="KKM62" s="974"/>
      <c r="KKN62" s="974"/>
      <c r="KKO62" s="974"/>
      <c r="KKP62" s="974"/>
      <c r="KKQ62" s="974"/>
      <c r="KKR62" s="974"/>
      <c r="KKS62" s="974"/>
      <c r="KKT62" s="974"/>
      <c r="KKU62" s="974"/>
      <c r="KKV62" s="974"/>
      <c r="KKW62" s="974"/>
      <c r="KKX62" s="974"/>
      <c r="KKY62" s="974"/>
      <c r="KKZ62" s="974"/>
      <c r="KLA62" s="974"/>
      <c r="KLB62" s="974"/>
      <c r="KLC62" s="974"/>
      <c r="KLD62" s="974"/>
      <c r="KLE62" s="974"/>
      <c r="KLF62" s="974"/>
      <c r="KLG62" s="974"/>
      <c r="KLH62" s="974"/>
      <c r="KLI62" s="974"/>
      <c r="KLJ62" s="974"/>
      <c r="KLK62" s="974"/>
      <c r="KLL62" s="974"/>
      <c r="KLM62" s="974"/>
      <c r="KLN62" s="974"/>
      <c r="KLO62" s="974"/>
      <c r="KLP62" s="974"/>
      <c r="KLQ62" s="974"/>
      <c r="KLR62" s="974"/>
      <c r="KLS62" s="974"/>
      <c r="KLT62" s="974"/>
      <c r="KLU62" s="974"/>
      <c r="KLV62" s="974"/>
      <c r="KLW62" s="974"/>
      <c r="KLX62" s="974"/>
      <c r="KLY62" s="974"/>
      <c r="KLZ62" s="974"/>
      <c r="KMA62" s="974"/>
      <c r="KMB62" s="974"/>
      <c r="KMC62" s="974"/>
      <c r="KMD62" s="974"/>
      <c r="KME62" s="974"/>
      <c r="KMF62" s="974"/>
      <c r="KMG62" s="974"/>
      <c r="KMH62" s="974"/>
      <c r="KMI62" s="974"/>
      <c r="KMJ62" s="974"/>
      <c r="KMK62" s="974"/>
      <c r="KML62" s="974"/>
      <c r="KMM62" s="974"/>
      <c r="KMN62" s="974"/>
      <c r="KMO62" s="974"/>
      <c r="KMP62" s="974"/>
      <c r="KMQ62" s="974"/>
      <c r="KMR62" s="974"/>
      <c r="KMS62" s="974"/>
      <c r="KMT62" s="974"/>
      <c r="KMU62" s="974"/>
      <c r="KMV62" s="974"/>
      <c r="KMW62" s="974"/>
      <c r="KMX62" s="974"/>
      <c r="KMY62" s="974"/>
      <c r="KMZ62" s="974"/>
      <c r="KNA62" s="974"/>
      <c r="KNB62" s="974"/>
      <c r="KNC62" s="974"/>
      <c r="KND62" s="974"/>
      <c r="KNE62" s="974"/>
      <c r="KNF62" s="974"/>
      <c r="KNG62" s="974"/>
      <c r="KNH62" s="974"/>
      <c r="KNI62" s="974"/>
      <c r="KNJ62" s="974"/>
      <c r="KNK62" s="974"/>
      <c r="KNL62" s="974"/>
      <c r="KNM62" s="974"/>
      <c r="KNN62" s="974"/>
      <c r="KNO62" s="974"/>
      <c r="KNP62" s="974"/>
      <c r="KNQ62" s="974"/>
      <c r="KNR62" s="974"/>
      <c r="KNS62" s="974"/>
      <c r="KNT62" s="974"/>
      <c r="KNU62" s="974"/>
      <c r="KNV62" s="974"/>
      <c r="KNW62" s="974"/>
      <c r="KNX62" s="974"/>
      <c r="KNY62" s="974"/>
      <c r="KNZ62" s="974"/>
      <c r="KOA62" s="974"/>
      <c r="KOB62" s="974"/>
      <c r="KOC62" s="974"/>
      <c r="KOD62" s="974"/>
      <c r="KOE62" s="974"/>
      <c r="KOF62" s="974"/>
      <c r="KOG62" s="974"/>
      <c r="KOH62" s="974"/>
      <c r="KOI62" s="974"/>
      <c r="KOJ62" s="974"/>
      <c r="KOK62" s="974"/>
      <c r="KOL62" s="974"/>
      <c r="KOM62" s="974"/>
      <c r="KON62" s="974"/>
      <c r="KOO62" s="974"/>
      <c r="KOP62" s="974"/>
      <c r="KOQ62" s="974"/>
      <c r="KOR62" s="974"/>
      <c r="KOS62" s="974"/>
      <c r="KOT62" s="974"/>
      <c r="KOU62" s="974"/>
      <c r="KOV62" s="974"/>
      <c r="KOW62" s="974"/>
      <c r="KOX62" s="974"/>
      <c r="KOY62" s="974"/>
      <c r="KOZ62" s="974"/>
      <c r="KPA62" s="974"/>
      <c r="KPB62" s="974"/>
      <c r="KPC62" s="974"/>
      <c r="KPD62" s="974"/>
      <c r="KPE62" s="974"/>
      <c r="KPF62" s="974"/>
      <c r="KPG62" s="974"/>
      <c r="KPH62" s="974"/>
      <c r="KPI62" s="974"/>
      <c r="KPJ62" s="974"/>
      <c r="KPK62" s="974"/>
      <c r="KPL62" s="974"/>
      <c r="KPM62" s="974"/>
      <c r="KPN62" s="974"/>
      <c r="KPO62" s="974"/>
      <c r="KPP62" s="974"/>
      <c r="KPQ62" s="974"/>
      <c r="KPR62" s="974"/>
      <c r="KPS62" s="974"/>
      <c r="KPT62" s="974"/>
      <c r="KPU62" s="974"/>
      <c r="KPV62" s="974"/>
      <c r="KPW62" s="974"/>
      <c r="KPX62" s="974"/>
      <c r="KPY62" s="974"/>
      <c r="KPZ62" s="974"/>
      <c r="KQA62" s="974"/>
      <c r="KQB62" s="974"/>
      <c r="KQC62" s="974"/>
      <c r="KQD62" s="974"/>
      <c r="KQE62" s="974"/>
      <c r="KQF62" s="974"/>
      <c r="KQG62" s="974"/>
      <c r="KQH62" s="974"/>
      <c r="KQI62" s="974"/>
      <c r="KQJ62" s="974"/>
      <c r="KQK62" s="974"/>
      <c r="KQL62" s="974"/>
      <c r="KQM62" s="974"/>
      <c r="KQN62" s="974"/>
      <c r="KQO62" s="974"/>
      <c r="KQP62" s="974"/>
      <c r="KQQ62" s="974"/>
      <c r="KQR62" s="974"/>
      <c r="KQS62" s="974"/>
      <c r="KQT62" s="974"/>
      <c r="KQU62" s="974"/>
      <c r="KQV62" s="974"/>
      <c r="KQW62" s="974"/>
      <c r="KQX62" s="974"/>
      <c r="KQY62" s="974"/>
      <c r="KQZ62" s="974"/>
      <c r="KRA62" s="974"/>
      <c r="KRB62" s="974"/>
      <c r="KRC62" s="974"/>
      <c r="KRD62" s="974"/>
      <c r="KRE62" s="974"/>
      <c r="KRF62" s="974"/>
      <c r="KRG62" s="974"/>
      <c r="KRH62" s="974"/>
      <c r="KRI62" s="974"/>
      <c r="KRJ62" s="974"/>
      <c r="KRK62" s="974"/>
      <c r="KRL62" s="974"/>
      <c r="KRM62" s="974"/>
      <c r="KRN62" s="974"/>
      <c r="KRO62" s="974"/>
      <c r="KRP62" s="974"/>
      <c r="KRQ62" s="974"/>
      <c r="KRR62" s="974"/>
      <c r="KRS62" s="974"/>
      <c r="KRT62" s="974"/>
      <c r="KRU62" s="974"/>
      <c r="KRV62" s="974"/>
      <c r="KRW62" s="974"/>
      <c r="KRX62" s="974"/>
      <c r="KRY62" s="974"/>
      <c r="KRZ62" s="974"/>
      <c r="KSA62" s="974"/>
      <c r="KSB62" s="974"/>
      <c r="KSC62" s="974"/>
      <c r="KSD62" s="974"/>
      <c r="KSE62" s="974"/>
      <c r="KSF62" s="974"/>
      <c r="KSG62" s="974"/>
      <c r="KSH62" s="974"/>
      <c r="KSI62" s="974"/>
      <c r="KSJ62" s="974"/>
      <c r="KSK62" s="974"/>
      <c r="KSL62" s="974"/>
      <c r="KSM62" s="974"/>
      <c r="KSN62" s="974"/>
      <c r="KSO62" s="974"/>
      <c r="KSP62" s="974"/>
      <c r="KSQ62" s="974"/>
      <c r="KSR62" s="974"/>
      <c r="KSS62" s="974"/>
      <c r="KST62" s="974"/>
      <c r="KSU62" s="974"/>
      <c r="KSV62" s="974"/>
      <c r="KSW62" s="974"/>
      <c r="KSX62" s="974"/>
      <c r="KSY62" s="974"/>
      <c r="KSZ62" s="974"/>
      <c r="KTA62" s="974"/>
      <c r="KTB62" s="974"/>
      <c r="KTC62" s="974"/>
      <c r="KTD62" s="974"/>
      <c r="KTE62" s="974"/>
      <c r="KTF62" s="974"/>
      <c r="KTG62" s="974"/>
      <c r="KTH62" s="974"/>
      <c r="KTI62" s="974"/>
      <c r="KTJ62" s="974"/>
      <c r="KTK62" s="974"/>
      <c r="KTL62" s="974"/>
      <c r="KTM62" s="974"/>
      <c r="KTN62" s="974"/>
      <c r="KTO62" s="974"/>
      <c r="KTP62" s="974"/>
      <c r="KTQ62" s="974"/>
      <c r="KTR62" s="974"/>
      <c r="KTS62" s="974"/>
      <c r="KTT62" s="974"/>
      <c r="KTU62" s="974"/>
      <c r="KTV62" s="974"/>
      <c r="KTW62" s="974"/>
      <c r="KTX62" s="974"/>
      <c r="KTY62" s="974"/>
      <c r="KTZ62" s="974"/>
      <c r="KUA62" s="974"/>
      <c r="KUB62" s="974"/>
      <c r="KUC62" s="974"/>
      <c r="KUD62" s="974"/>
      <c r="KUE62" s="974"/>
      <c r="KUF62" s="974"/>
      <c r="KUG62" s="974"/>
      <c r="KUH62" s="974"/>
      <c r="KUI62" s="974"/>
      <c r="KUJ62" s="974"/>
      <c r="KUK62" s="974"/>
      <c r="KUL62" s="974"/>
      <c r="KUM62" s="974"/>
      <c r="KUN62" s="974"/>
      <c r="KUO62" s="974"/>
      <c r="KUP62" s="974"/>
      <c r="KUQ62" s="974"/>
      <c r="KUR62" s="974"/>
      <c r="KUS62" s="974"/>
      <c r="KUT62" s="974"/>
      <c r="KUU62" s="974"/>
      <c r="KUV62" s="974"/>
      <c r="KUW62" s="974"/>
      <c r="KUX62" s="974"/>
      <c r="KUY62" s="974"/>
      <c r="KUZ62" s="974"/>
      <c r="KVA62" s="974"/>
      <c r="KVB62" s="974"/>
      <c r="KVC62" s="974"/>
      <c r="KVD62" s="974"/>
      <c r="KVE62" s="974"/>
      <c r="KVF62" s="974"/>
      <c r="KVG62" s="974"/>
      <c r="KVH62" s="974"/>
      <c r="KVI62" s="974"/>
      <c r="KVJ62" s="974"/>
      <c r="KVK62" s="974"/>
      <c r="KVL62" s="974"/>
      <c r="KVM62" s="974"/>
      <c r="KVN62" s="974"/>
      <c r="KVO62" s="974"/>
      <c r="KVP62" s="974"/>
      <c r="KVQ62" s="974"/>
      <c r="KVR62" s="974"/>
      <c r="KVS62" s="974"/>
      <c r="KVT62" s="974"/>
      <c r="KVU62" s="974"/>
      <c r="KVV62" s="974"/>
      <c r="KVW62" s="974"/>
      <c r="KVX62" s="974"/>
      <c r="KVY62" s="974"/>
      <c r="KVZ62" s="974"/>
      <c r="KWA62" s="974"/>
      <c r="KWB62" s="974"/>
      <c r="KWC62" s="974"/>
      <c r="KWD62" s="974"/>
      <c r="KWE62" s="974"/>
      <c r="KWF62" s="974"/>
      <c r="KWG62" s="974"/>
      <c r="KWH62" s="974"/>
      <c r="KWI62" s="974"/>
      <c r="KWJ62" s="974"/>
      <c r="KWK62" s="974"/>
      <c r="KWL62" s="974"/>
      <c r="KWM62" s="974"/>
      <c r="KWN62" s="974"/>
      <c r="KWO62" s="974"/>
      <c r="KWP62" s="974"/>
      <c r="KWQ62" s="974"/>
      <c r="KWR62" s="974"/>
      <c r="KWS62" s="974"/>
      <c r="KWT62" s="974"/>
      <c r="KWU62" s="974"/>
      <c r="KWV62" s="974"/>
      <c r="KWW62" s="974"/>
      <c r="KWX62" s="974"/>
      <c r="KWY62" s="974"/>
      <c r="KWZ62" s="974"/>
      <c r="KXA62" s="974"/>
      <c r="KXB62" s="974"/>
      <c r="KXC62" s="974"/>
      <c r="KXD62" s="974"/>
      <c r="KXE62" s="974"/>
      <c r="KXF62" s="974"/>
      <c r="KXG62" s="974"/>
      <c r="KXH62" s="974"/>
      <c r="KXI62" s="974"/>
      <c r="KXJ62" s="974"/>
      <c r="KXK62" s="974"/>
      <c r="KXL62" s="974"/>
      <c r="KXM62" s="974"/>
      <c r="KXN62" s="974"/>
      <c r="KXO62" s="974"/>
      <c r="KXP62" s="974"/>
      <c r="KXQ62" s="974"/>
      <c r="KXR62" s="974"/>
      <c r="KXS62" s="974"/>
      <c r="KXT62" s="974"/>
      <c r="KXU62" s="974"/>
      <c r="KXV62" s="974"/>
      <c r="KXW62" s="974"/>
      <c r="KXX62" s="974"/>
      <c r="KXY62" s="974"/>
      <c r="KXZ62" s="974"/>
      <c r="KYA62" s="974"/>
      <c r="KYB62" s="974"/>
      <c r="KYC62" s="974"/>
      <c r="KYD62" s="974"/>
      <c r="KYE62" s="974"/>
      <c r="KYF62" s="974"/>
      <c r="KYG62" s="974"/>
      <c r="KYH62" s="974"/>
      <c r="KYI62" s="974"/>
      <c r="KYJ62" s="974"/>
      <c r="KYK62" s="974"/>
      <c r="KYL62" s="974"/>
      <c r="KYM62" s="974"/>
      <c r="KYN62" s="974"/>
      <c r="KYO62" s="974"/>
      <c r="KYP62" s="974"/>
      <c r="KYQ62" s="974"/>
      <c r="KYR62" s="974"/>
      <c r="KYS62" s="974"/>
      <c r="KYT62" s="974"/>
      <c r="KYU62" s="974"/>
      <c r="KYV62" s="974"/>
      <c r="KYW62" s="974"/>
      <c r="KYX62" s="974"/>
      <c r="KYY62" s="974"/>
      <c r="KYZ62" s="974"/>
      <c r="KZA62" s="974"/>
      <c r="KZB62" s="974"/>
      <c r="KZC62" s="974"/>
      <c r="KZD62" s="974"/>
      <c r="KZE62" s="974"/>
      <c r="KZF62" s="974"/>
      <c r="KZG62" s="974"/>
      <c r="KZH62" s="974"/>
      <c r="KZI62" s="974"/>
      <c r="KZJ62" s="974"/>
      <c r="KZK62" s="974"/>
      <c r="KZL62" s="974"/>
      <c r="KZM62" s="974"/>
      <c r="KZN62" s="974"/>
      <c r="KZO62" s="974"/>
      <c r="KZP62" s="974"/>
      <c r="KZQ62" s="974"/>
      <c r="KZR62" s="974"/>
      <c r="KZS62" s="974"/>
      <c r="KZT62" s="974"/>
      <c r="KZU62" s="974"/>
      <c r="KZV62" s="974"/>
      <c r="KZW62" s="974"/>
      <c r="KZX62" s="974"/>
      <c r="KZY62" s="974"/>
      <c r="KZZ62" s="974"/>
      <c r="LAA62" s="974"/>
      <c r="LAB62" s="974"/>
      <c r="LAC62" s="974"/>
      <c r="LAD62" s="974"/>
      <c r="LAE62" s="974"/>
      <c r="LAF62" s="974"/>
      <c r="LAG62" s="974"/>
      <c r="LAH62" s="974"/>
      <c r="LAI62" s="974"/>
      <c r="LAJ62" s="974"/>
      <c r="LAK62" s="974"/>
      <c r="LAL62" s="974"/>
      <c r="LAM62" s="974"/>
      <c r="LAN62" s="974"/>
      <c r="LAO62" s="974"/>
      <c r="LAP62" s="974"/>
      <c r="LAQ62" s="974"/>
      <c r="LAR62" s="974"/>
      <c r="LAS62" s="974"/>
      <c r="LAT62" s="974"/>
      <c r="LAU62" s="974"/>
      <c r="LAV62" s="974"/>
      <c r="LAW62" s="974"/>
      <c r="LAX62" s="974"/>
      <c r="LAY62" s="974"/>
      <c r="LAZ62" s="974"/>
      <c r="LBA62" s="974"/>
      <c r="LBB62" s="974"/>
      <c r="LBC62" s="974"/>
      <c r="LBD62" s="974"/>
      <c r="LBE62" s="974"/>
      <c r="LBF62" s="974"/>
      <c r="LBG62" s="974"/>
      <c r="LBH62" s="974"/>
      <c r="LBI62" s="974"/>
      <c r="LBJ62" s="974"/>
      <c r="LBK62" s="974"/>
      <c r="LBL62" s="974"/>
      <c r="LBM62" s="974"/>
      <c r="LBN62" s="974"/>
      <c r="LBO62" s="974"/>
      <c r="LBP62" s="974"/>
      <c r="LBQ62" s="974"/>
      <c r="LBR62" s="974"/>
      <c r="LBS62" s="974"/>
      <c r="LBT62" s="974"/>
      <c r="LBU62" s="974"/>
      <c r="LBV62" s="974"/>
      <c r="LBW62" s="974"/>
      <c r="LBX62" s="974"/>
      <c r="LBY62" s="974"/>
      <c r="LBZ62" s="974"/>
      <c r="LCA62" s="974"/>
      <c r="LCB62" s="974"/>
      <c r="LCC62" s="974"/>
      <c r="LCD62" s="974"/>
      <c r="LCE62" s="974"/>
      <c r="LCF62" s="974"/>
      <c r="LCG62" s="974"/>
      <c r="LCH62" s="974"/>
      <c r="LCI62" s="974"/>
      <c r="LCJ62" s="974"/>
      <c r="LCK62" s="974"/>
      <c r="LCL62" s="974"/>
      <c r="LCM62" s="974"/>
      <c r="LCN62" s="974"/>
      <c r="LCO62" s="974"/>
      <c r="LCP62" s="974"/>
      <c r="LCQ62" s="974"/>
      <c r="LCR62" s="974"/>
      <c r="LCS62" s="974"/>
      <c r="LCT62" s="974"/>
      <c r="LCU62" s="974"/>
      <c r="LCV62" s="974"/>
      <c r="LCW62" s="974"/>
      <c r="LCX62" s="974"/>
      <c r="LCY62" s="974"/>
      <c r="LCZ62" s="974"/>
      <c r="LDA62" s="974"/>
      <c r="LDB62" s="974"/>
      <c r="LDC62" s="974"/>
      <c r="LDD62" s="974"/>
      <c r="LDE62" s="974"/>
      <c r="LDF62" s="974"/>
      <c r="LDG62" s="974"/>
      <c r="LDH62" s="974"/>
      <c r="LDI62" s="974"/>
      <c r="LDJ62" s="974"/>
      <c r="LDK62" s="974"/>
      <c r="LDL62" s="974"/>
      <c r="LDM62" s="974"/>
      <c r="LDN62" s="974"/>
      <c r="LDO62" s="974"/>
      <c r="LDP62" s="974"/>
      <c r="LDQ62" s="974"/>
      <c r="LDR62" s="974"/>
      <c r="LDS62" s="974"/>
      <c r="LDT62" s="974"/>
      <c r="LDU62" s="974"/>
      <c r="LDV62" s="974"/>
      <c r="LDW62" s="974"/>
      <c r="LDX62" s="974"/>
      <c r="LDY62" s="974"/>
      <c r="LDZ62" s="974"/>
      <c r="LEA62" s="974"/>
      <c r="LEB62" s="974"/>
      <c r="LEC62" s="974"/>
      <c r="LED62" s="974"/>
      <c r="LEE62" s="974"/>
      <c r="LEF62" s="974"/>
      <c r="LEG62" s="974"/>
      <c r="LEH62" s="974"/>
      <c r="LEI62" s="974"/>
      <c r="LEJ62" s="974"/>
      <c r="LEK62" s="974"/>
      <c r="LEL62" s="974"/>
      <c r="LEM62" s="974"/>
      <c r="LEN62" s="974"/>
      <c r="LEO62" s="974"/>
      <c r="LEP62" s="974"/>
      <c r="LEQ62" s="974"/>
      <c r="LER62" s="974"/>
      <c r="LES62" s="974"/>
      <c r="LET62" s="974"/>
      <c r="LEU62" s="974"/>
      <c r="LEV62" s="974"/>
      <c r="LEW62" s="974"/>
      <c r="LEX62" s="974"/>
      <c r="LEY62" s="974"/>
      <c r="LEZ62" s="974"/>
      <c r="LFA62" s="974"/>
      <c r="LFB62" s="974"/>
      <c r="LFC62" s="974"/>
      <c r="LFD62" s="974"/>
      <c r="LFE62" s="974"/>
      <c r="LFF62" s="974"/>
      <c r="LFG62" s="974"/>
      <c r="LFH62" s="974"/>
      <c r="LFI62" s="974"/>
      <c r="LFJ62" s="974"/>
      <c r="LFK62" s="974"/>
      <c r="LFL62" s="974"/>
      <c r="LFM62" s="974"/>
      <c r="LFN62" s="974"/>
      <c r="LFO62" s="974"/>
      <c r="LFP62" s="974"/>
      <c r="LFQ62" s="974"/>
      <c r="LFR62" s="974"/>
      <c r="LFS62" s="974"/>
      <c r="LFT62" s="974"/>
      <c r="LFU62" s="974"/>
      <c r="LFV62" s="974"/>
      <c r="LFW62" s="974"/>
      <c r="LFX62" s="974"/>
      <c r="LFY62" s="974"/>
      <c r="LFZ62" s="974"/>
      <c r="LGA62" s="974"/>
      <c r="LGB62" s="974"/>
      <c r="LGC62" s="974"/>
      <c r="LGD62" s="974"/>
      <c r="LGE62" s="974"/>
      <c r="LGF62" s="974"/>
      <c r="LGG62" s="974"/>
      <c r="LGH62" s="974"/>
      <c r="LGI62" s="974"/>
      <c r="LGJ62" s="974"/>
      <c r="LGK62" s="974"/>
      <c r="LGL62" s="974"/>
      <c r="LGM62" s="974"/>
      <c r="LGN62" s="974"/>
      <c r="LGO62" s="974"/>
      <c r="LGP62" s="974"/>
      <c r="LGQ62" s="974"/>
      <c r="LGR62" s="974"/>
      <c r="LGS62" s="974"/>
      <c r="LGT62" s="974"/>
      <c r="LGU62" s="974"/>
      <c r="LGV62" s="974"/>
      <c r="LGW62" s="974"/>
      <c r="LGX62" s="974"/>
      <c r="LGY62" s="974"/>
      <c r="LGZ62" s="974"/>
      <c r="LHA62" s="974"/>
      <c r="LHB62" s="974"/>
      <c r="LHC62" s="974"/>
      <c r="LHD62" s="974"/>
      <c r="LHE62" s="974"/>
      <c r="LHF62" s="974"/>
      <c r="LHG62" s="974"/>
      <c r="LHH62" s="974"/>
      <c r="LHI62" s="974"/>
      <c r="LHJ62" s="974"/>
      <c r="LHK62" s="974"/>
      <c r="LHL62" s="974"/>
      <c r="LHM62" s="974"/>
      <c r="LHN62" s="974"/>
      <c r="LHO62" s="974"/>
      <c r="LHP62" s="974"/>
      <c r="LHQ62" s="974"/>
      <c r="LHR62" s="974"/>
      <c r="LHS62" s="974"/>
      <c r="LHT62" s="974"/>
      <c r="LHU62" s="974"/>
      <c r="LHV62" s="974"/>
      <c r="LHW62" s="974"/>
      <c r="LHX62" s="974"/>
      <c r="LHY62" s="974"/>
      <c r="LHZ62" s="974"/>
      <c r="LIA62" s="974"/>
      <c r="LIB62" s="974"/>
      <c r="LIC62" s="974"/>
      <c r="LID62" s="974"/>
      <c r="LIE62" s="974"/>
      <c r="LIF62" s="974"/>
      <c r="LIG62" s="974"/>
      <c r="LIH62" s="974"/>
      <c r="LII62" s="974"/>
      <c r="LIJ62" s="974"/>
      <c r="LIK62" s="974"/>
      <c r="LIL62" s="974"/>
      <c r="LIM62" s="974"/>
      <c r="LIN62" s="974"/>
      <c r="LIO62" s="974"/>
      <c r="LIP62" s="974"/>
      <c r="LIQ62" s="974"/>
      <c r="LIR62" s="974"/>
      <c r="LIS62" s="974"/>
      <c r="LIT62" s="974"/>
      <c r="LIU62" s="974"/>
      <c r="LIV62" s="974"/>
      <c r="LIW62" s="974"/>
      <c r="LIX62" s="974"/>
      <c r="LIY62" s="974"/>
      <c r="LIZ62" s="974"/>
      <c r="LJA62" s="974"/>
      <c r="LJB62" s="974"/>
      <c r="LJC62" s="974"/>
      <c r="LJD62" s="974"/>
      <c r="LJE62" s="974"/>
      <c r="LJF62" s="974"/>
      <c r="LJG62" s="974"/>
      <c r="LJH62" s="974"/>
      <c r="LJI62" s="974"/>
      <c r="LJJ62" s="974"/>
      <c r="LJK62" s="974"/>
      <c r="LJL62" s="974"/>
      <c r="LJM62" s="974"/>
      <c r="LJN62" s="974"/>
      <c r="LJO62" s="974"/>
      <c r="LJP62" s="974"/>
      <c r="LJQ62" s="974"/>
      <c r="LJR62" s="974"/>
      <c r="LJS62" s="974"/>
      <c r="LJT62" s="974"/>
      <c r="LJU62" s="974"/>
      <c r="LJV62" s="974"/>
      <c r="LJW62" s="974"/>
      <c r="LJX62" s="974"/>
      <c r="LJY62" s="974"/>
      <c r="LJZ62" s="974"/>
      <c r="LKA62" s="974"/>
      <c r="LKB62" s="974"/>
      <c r="LKC62" s="974"/>
      <c r="LKD62" s="974"/>
      <c r="LKE62" s="974"/>
      <c r="LKF62" s="974"/>
      <c r="LKG62" s="974"/>
      <c r="LKH62" s="974"/>
      <c r="LKI62" s="974"/>
      <c r="LKJ62" s="974"/>
      <c r="LKK62" s="974"/>
      <c r="LKL62" s="974"/>
      <c r="LKM62" s="974"/>
      <c r="LKN62" s="974"/>
      <c r="LKO62" s="974"/>
      <c r="LKP62" s="974"/>
      <c r="LKQ62" s="974"/>
      <c r="LKR62" s="974"/>
      <c r="LKS62" s="974"/>
      <c r="LKT62" s="974"/>
      <c r="LKU62" s="974"/>
      <c r="LKV62" s="974"/>
      <c r="LKW62" s="974"/>
      <c r="LKX62" s="974"/>
      <c r="LKY62" s="974"/>
      <c r="LKZ62" s="974"/>
      <c r="LLA62" s="974"/>
      <c r="LLB62" s="974"/>
      <c r="LLC62" s="974"/>
      <c r="LLD62" s="974"/>
      <c r="LLE62" s="974"/>
      <c r="LLF62" s="974"/>
      <c r="LLG62" s="974"/>
      <c r="LLH62" s="974"/>
      <c r="LLI62" s="974"/>
      <c r="LLJ62" s="974"/>
      <c r="LLK62" s="974"/>
      <c r="LLL62" s="974"/>
      <c r="LLM62" s="974"/>
      <c r="LLN62" s="974"/>
      <c r="LLO62" s="974"/>
      <c r="LLP62" s="974"/>
      <c r="LLQ62" s="974"/>
      <c r="LLR62" s="974"/>
      <c r="LLS62" s="974"/>
      <c r="LLT62" s="974"/>
      <c r="LLU62" s="974"/>
      <c r="LLV62" s="974"/>
      <c r="LLW62" s="974"/>
      <c r="LLX62" s="974"/>
      <c r="LLY62" s="974"/>
      <c r="LLZ62" s="974"/>
      <c r="LMA62" s="974"/>
      <c r="LMB62" s="974"/>
      <c r="LMC62" s="974"/>
      <c r="LMD62" s="974"/>
      <c r="LME62" s="974"/>
      <c r="LMF62" s="974"/>
      <c r="LMG62" s="974"/>
      <c r="LMH62" s="974"/>
      <c r="LMI62" s="974"/>
      <c r="LMJ62" s="974"/>
      <c r="LMK62" s="974"/>
      <c r="LML62" s="974"/>
      <c r="LMM62" s="974"/>
      <c r="LMN62" s="974"/>
      <c r="LMO62" s="974"/>
      <c r="LMP62" s="974"/>
      <c r="LMQ62" s="974"/>
      <c r="LMR62" s="974"/>
      <c r="LMS62" s="974"/>
      <c r="LMT62" s="974"/>
      <c r="LMU62" s="974"/>
      <c r="LMV62" s="974"/>
      <c r="LMW62" s="974"/>
      <c r="LMX62" s="974"/>
      <c r="LMY62" s="974"/>
      <c r="LMZ62" s="974"/>
      <c r="LNA62" s="974"/>
      <c r="LNB62" s="974"/>
      <c r="LNC62" s="974"/>
      <c r="LND62" s="974"/>
      <c r="LNE62" s="974"/>
      <c r="LNF62" s="974"/>
      <c r="LNG62" s="974"/>
      <c r="LNH62" s="974"/>
      <c r="LNI62" s="974"/>
      <c r="LNJ62" s="974"/>
      <c r="LNK62" s="974"/>
      <c r="LNL62" s="974"/>
      <c r="LNM62" s="974"/>
      <c r="LNN62" s="974"/>
      <c r="LNO62" s="974"/>
      <c r="LNP62" s="974"/>
      <c r="LNQ62" s="974"/>
      <c r="LNR62" s="974"/>
      <c r="LNS62" s="974"/>
      <c r="LNT62" s="974"/>
      <c r="LNU62" s="974"/>
      <c r="LNV62" s="974"/>
      <c r="LNW62" s="974"/>
      <c r="LNX62" s="974"/>
      <c r="LNY62" s="974"/>
      <c r="LNZ62" s="974"/>
      <c r="LOA62" s="974"/>
      <c r="LOB62" s="974"/>
      <c r="LOC62" s="974"/>
      <c r="LOD62" s="974"/>
      <c r="LOE62" s="974"/>
      <c r="LOF62" s="974"/>
      <c r="LOG62" s="974"/>
      <c r="LOH62" s="974"/>
      <c r="LOI62" s="974"/>
      <c r="LOJ62" s="974"/>
      <c r="LOK62" s="974"/>
      <c r="LOL62" s="974"/>
      <c r="LOM62" s="974"/>
      <c r="LON62" s="974"/>
      <c r="LOO62" s="974"/>
      <c r="LOP62" s="974"/>
      <c r="LOQ62" s="974"/>
      <c r="LOR62" s="974"/>
      <c r="LOS62" s="974"/>
      <c r="LOT62" s="974"/>
      <c r="LOU62" s="974"/>
      <c r="LOV62" s="974"/>
      <c r="LOW62" s="974"/>
      <c r="LOX62" s="974"/>
      <c r="LOY62" s="974"/>
      <c r="LOZ62" s="974"/>
      <c r="LPA62" s="974"/>
      <c r="LPB62" s="974"/>
      <c r="LPC62" s="974"/>
      <c r="LPD62" s="974"/>
      <c r="LPE62" s="974"/>
      <c r="LPF62" s="974"/>
      <c r="LPG62" s="974"/>
      <c r="LPH62" s="974"/>
      <c r="LPI62" s="974"/>
      <c r="LPJ62" s="974"/>
      <c r="LPK62" s="974"/>
      <c r="LPL62" s="974"/>
      <c r="LPM62" s="974"/>
      <c r="LPN62" s="974"/>
      <c r="LPO62" s="974"/>
      <c r="LPP62" s="974"/>
      <c r="LPQ62" s="974"/>
      <c r="LPR62" s="974"/>
      <c r="LPS62" s="974"/>
      <c r="LPT62" s="974"/>
      <c r="LPU62" s="974"/>
      <c r="LPV62" s="974"/>
      <c r="LPW62" s="974"/>
      <c r="LPX62" s="974"/>
      <c r="LPY62" s="974"/>
      <c r="LPZ62" s="974"/>
      <c r="LQA62" s="974"/>
      <c r="LQB62" s="974"/>
      <c r="LQC62" s="974"/>
      <c r="LQD62" s="974"/>
      <c r="LQE62" s="974"/>
      <c r="LQF62" s="974"/>
      <c r="LQG62" s="974"/>
      <c r="LQH62" s="974"/>
      <c r="LQI62" s="974"/>
      <c r="LQJ62" s="974"/>
      <c r="LQK62" s="974"/>
      <c r="LQL62" s="974"/>
      <c r="LQM62" s="974"/>
      <c r="LQN62" s="974"/>
      <c r="LQO62" s="974"/>
      <c r="LQP62" s="974"/>
      <c r="LQQ62" s="974"/>
      <c r="LQR62" s="974"/>
      <c r="LQS62" s="974"/>
      <c r="LQT62" s="974"/>
      <c r="LQU62" s="974"/>
      <c r="LQV62" s="974"/>
      <c r="LQW62" s="974"/>
      <c r="LQX62" s="974"/>
      <c r="LQY62" s="974"/>
      <c r="LQZ62" s="974"/>
      <c r="LRA62" s="974"/>
      <c r="LRB62" s="974"/>
      <c r="LRC62" s="974"/>
      <c r="LRD62" s="974"/>
      <c r="LRE62" s="974"/>
      <c r="LRF62" s="974"/>
      <c r="LRG62" s="974"/>
      <c r="LRH62" s="974"/>
      <c r="LRI62" s="974"/>
      <c r="LRJ62" s="974"/>
      <c r="LRK62" s="974"/>
      <c r="LRL62" s="974"/>
      <c r="LRM62" s="974"/>
      <c r="LRN62" s="974"/>
      <c r="LRO62" s="974"/>
      <c r="LRP62" s="974"/>
      <c r="LRQ62" s="974"/>
      <c r="LRR62" s="974"/>
      <c r="LRS62" s="974"/>
      <c r="LRT62" s="974"/>
      <c r="LRU62" s="974"/>
      <c r="LRV62" s="974"/>
      <c r="LRW62" s="974"/>
      <c r="LRX62" s="974"/>
      <c r="LRY62" s="974"/>
      <c r="LRZ62" s="974"/>
      <c r="LSA62" s="974"/>
      <c r="LSB62" s="974"/>
      <c r="LSC62" s="974"/>
      <c r="LSD62" s="974"/>
      <c r="LSE62" s="974"/>
      <c r="LSF62" s="974"/>
      <c r="LSG62" s="974"/>
      <c r="LSH62" s="974"/>
      <c r="LSI62" s="974"/>
      <c r="LSJ62" s="974"/>
      <c r="LSK62" s="974"/>
      <c r="LSL62" s="974"/>
      <c r="LSM62" s="974"/>
      <c r="LSN62" s="974"/>
      <c r="LSO62" s="974"/>
      <c r="LSP62" s="974"/>
      <c r="LSQ62" s="974"/>
      <c r="LSR62" s="974"/>
      <c r="LSS62" s="974"/>
      <c r="LST62" s="974"/>
      <c r="LSU62" s="974"/>
      <c r="LSV62" s="974"/>
      <c r="LSW62" s="974"/>
      <c r="LSX62" s="974"/>
      <c r="LSY62" s="974"/>
      <c r="LSZ62" s="974"/>
      <c r="LTA62" s="974"/>
      <c r="LTB62" s="974"/>
      <c r="LTC62" s="974"/>
      <c r="LTD62" s="974"/>
      <c r="LTE62" s="974"/>
      <c r="LTF62" s="974"/>
      <c r="LTG62" s="974"/>
      <c r="LTH62" s="974"/>
      <c r="LTI62" s="974"/>
      <c r="LTJ62" s="974"/>
      <c r="LTK62" s="974"/>
      <c r="LTL62" s="974"/>
      <c r="LTM62" s="974"/>
      <c r="LTN62" s="974"/>
      <c r="LTO62" s="974"/>
      <c r="LTP62" s="974"/>
      <c r="LTQ62" s="974"/>
      <c r="LTR62" s="974"/>
      <c r="LTS62" s="974"/>
      <c r="LTT62" s="974"/>
      <c r="LTU62" s="974"/>
      <c r="LTV62" s="974"/>
      <c r="LTW62" s="974"/>
      <c r="LTX62" s="974"/>
      <c r="LTY62" s="974"/>
      <c r="LTZ62" s="974"/>
      <c r="LUA62" s="974"/>
      <c r="LUB62" s="974"/>
      <c r="LUC62" s="974"/>
      <c r="LUD62" s="974"/>
      <c r="LUE62" s="974"/>
      <c r="LUF62" s="974"/>
      <c r="LUG62" s="974"/>
      <c r="LUH62" s="974"/>
      <c r="LUI62" s="974"/>
      <c r="LUJ62" s="974"/>
      <c r="LUK62" s="974"/>
      <c r="LUL62" s="974"/>
      <c r="LUM62" s="974"/>
      <c r="LUN62" s="974"/>
      <c r="LUO62" s="974"/>
      <c r="LUP62" s="974"/>
      <c r="LUQ62" s="974"/>
      <c r="LUR62" s="974"/>
      <c r="LUS62" s="974"/>
      <c r="LUT62" s="974"/>
      <c r="LUU62" s="974"/>
      <c r="LUV62" s="974"/>
      <c r="LUW62" s="974"/>
      <c r="LUX62" s="974"/>
      <c r="LUY62" s="974"/>
      <c r="LUZ62" s="974"/>
      <c r="LVA62" s="974"/>
      <c r="LVB62" s="974"/>
      <c r="LVC62" s="974"/>
      <c r="LVD62" s="974"/>
      <c r="LVE62" s="974"/>
      <c r="LVF62" s="974"/>
      <c r="LVG62" s="974"/>
      <c r="LVH62" s="974"/>
      <c r="LVI62" s="974"/>
      <c r="LVJ62" s="974"/>
      <c r="LVK62" s="974"/>
      <c r="LVL62" s="974"/>
      <c r="LVM62" s="974"/>
      <c r="LVN62" s="974"/>
      <c r="LVO62" s="974"/>
      <c r="LVP62" s="974"/>
      <c r="LVQ62" s="974"/>
      <c r="LVR62" s="974"/>
      <c r="LVS62" s="974"/>
      <c r="LVT62" s="974"/>
      <c r="LVU62" s="974"/>
      <c r="LVV62" s="974"/>
      <c r="LVW62" s="974"/>
      <c r="LVX62" s="974"/>
      <c r="LVY62" s="974"/>
      <c r="LVZ62" s="974"/>
      <c r="LWA62" s="974"/>
      <c r="LWB62" s="974"/>
      <c r="LWC62" s="974"/>
      <c r="LWD62" s="974"/>
      <c r="LWE62" s="974"/>
      <c r="LWF62" s="974"/>
      <c r="LWG62" s="974"/>
      <c r="LWH62" s="974"/>
      <c r="LWI62" s="974"/>
      <c r="LWJ62" s="974"/>
      <c r="LWK62" s="974"/>
      <c r="LWL62" s="974"/>
      <c r="LWM62" s="974"/>
      <c r="LWN62" s="974"/>
      <c r="LWO62" s="974"/>
      <c r="LWP62" s="974"/>
      <c r="LWQ62" s="974"/>
      <c r="LWR62" s="974"/>
      <c r="LWS62" s="974"/>
      <c r="LWT62" s="974"/>
      <c r="LWU62" s="974"/>
      <c r="LWV62" s="974"/>
      <c r="LWW62" s="974"/>
      <c r="LWX62" s="974"/>
      <c r="LWY62" s="974"/>
      <c r="LWZ62" s="974"/>
      <c r="LXA62" s="974"/>
      <c r="LXB62" s="974"/>
      <c r="LXC62" s="974"/>
      <c r="LXD62" s="974"/>
      <c r="LXE62" s="974"/>
      <c r="LXF62" s="974"/>
      <c r="LXG62" s="974"/>
      <c r="LXH62" s="974"/>
      <c r="LXI62" s="974"/>
      <c r="LXJ62" s="974"/>
      <c r="LXK62" s="974"/>
      <c r="LXL62" s="974"/>
      <c r="LXM62" s="974"/>
      <c r="LXN62" s="974"/>
      <c r="LXO62" s="974"/>
      <c r="LXP62" s="974"/>
      <c r="LXQ62" s="974"/>
      <c r="LXR62" s="974"/>
      <c r="LXS62" s="974"/>
      <c r="LXT62" s="974"/>
      <c r="LXU62" s="974"/>
      <c r="LXV62" s="974"/>
      <c r="LXW62" s="974"/>
      <c r="LXX62" s="974"/>
      <c r="LXY62" s="974"/>
      <c r="LXZ62" s="974"/>
      <c r="LYA62" s="974"/>
      <c r="LYB62" s="974"/>
      <c r="LYC62" s="974"/>
      <c r="LYD62" s="974"/>
      <c r="LYE62" s="974"/>
      <c r="LYF62" s="974"/>
      <c r="LYG62" s="974"/>
      <c r="LYH62" s="974"/>
      <c r="LYI62" s="974"/>
      <c r="LYJ62" s="974"/>
      <c r="LYK62" s="974"/>
      <c r="LYL62" s="974"/>
      <c r="LYM62" s="974"/>
      <c r="LYN62" s="974"/>
      <c r="LYO62" s="974"/>
      <c r="LYP62" s="974"/>
      <c r="LYQ62" s="974"/>
      <c r="LYR62" s="974"/>
      <c r="LYS62" s="974"/>
      <c r="LYT62" s="974"/>
      <c r="LYU62" s="974"/>
      <c r="LYV62" s="974"/>
      <c r="LYW62" s="974"/>
      <c r="LYX62" s="974"/>
      <c r="LYY62" s="974"/>
      <c r="LYZ62" s="974"/>
      <c r="LZA62" s="974"/>
      <c r="LZB62" s="974"/>
      <c r="LZC62" s="974"/>
      <c r="LZD62" s="974"/>
      <c r="LZE62" s="974"/>
      <c r="LZF62" s="974"/>
      <c r="LZG62" s="974"/>
      <c r="LZH62" s="974"/>
      <c r="LZI62" s="974"/>
      <c r="LZJ62" s="974"/>
      <c r="LZK62" s="974"/>
      <c r="LZL62" s="974"/>
      <c r="LZM62" s="974"/>
      <c r="LZN62" s="974"/>
      <c r="LZO62" s="974"/>
      <c r="LZP62" s="974"/>
      <c r="LZQ62" s="974"/>
      <c r="LZR62" s="974"/>
      <c r="LZS62" s="974"/>
      <c r="LZT62" s="974"/>
      <c r="LZU62" s="974"/>
      <c r="LZV62" s="974"/>
      <c r="LZW62" s="974"/>
      <c r="LZX62" s="974"/>
      <c r="LZY62" s="974"/>
      <c r="LZZ62" s="974"/>
      <c r="MAA62" s="974"/>
      <c r="MAB62" s="974"/>
      <c r="MAC62" s="974"/>
      <c r="MAD62" s="974"/>
      <c r="MAE62" s="974"/>
      <c r="MAF62" s="974"/>
      <c r="MAG62" s="974"/>
      <c r="MAH62" s="974"/>
      <c r="MAI62" s="974"/>
      <c r="MAJ62" s="974"/>
      <c r="MAK62" s="974"/>
      <c r="MAL62" s="974"/>
      <c r="MAM62" s="974"/>
      <c r="MAN62" s="974"/>
      <c r="MAO62" s="974"/>
      <c r="MAP62" s="974"/>
      <c r="MAQ62" s="974"/>
      <c r="MAR62" s="974"/>
      <c r="MAS62" s="974"/>
      <c r="MAT62" s="974"/>
      <c r="MAU62" s="974"/>
      <c r="MAV62" s="974"/>
      <c r="MAW62" s="974"/>
      <c r="MAX62" s="974"/>
      <c r="MAY62" s="974"/>
      <c r="MAZ62" s="974"/>
      <c r="MBA62" s="974"/>
      <c r="MBB62" s="974"/>
      <c r="MBC62" s="974"/>
      <c r="MBD62" s="974"/>
      <c r="MBE62" s="974"/>
      <c r="MBF62" s="974"/>
      <c r="MBG62" s="974"/>
      <c r="MBH62" s="974"/>
      <c r="MBI62" s="974"/>
      <c r="MBJ62" s="974"/>
      <c r="MBK62" s="974"/>
      <c r="MBL62" s="974"/>
      <c r="MBM62" s="974"/>
      <c r="MBN62" s="974"/>
      <c r="MBO62" s="974"/>
      <c r="MBP62" s="974"/>
      <c r="MBQ62" s="974"/>
      <c r="MBR62" s="974"/>
      <c r="MBS62" s="974"/>
      <c r="MBT62" s="974"/>
      <c r="MBU62" s="974"/>
      <c r="MBV62" s="974"/>
      <c r="MBW62" s="974"/>
      <c r="MBX62" s="974"/>
      <c r="MBY62" s="974"/>
      <c r="MBZ62" s="974"/>
      <c r="MCA62" s="974"/>
      <c r="MCB62" s="974"/>
      <c r="MCC62" s="974"/>
      <c r="MCD62" s="974"/>
      <c r="MCE62" s="974"/>
      <c r="MCF62" s="974"/>
      <c r="MCG62" s="974"/>
      <c r="MCH62" s="974"/>
      <c r="MCI62" s="974"/>
      <c r="MCJ62" s="974"/>
      <c r="MCK62" s="974"/>
      <c r="MCL62" s="974"/>
      <c r="MCM62" s="974"/>
      <c r="MCN62" s="974"/>
      <c r="MCO62" s="974"/>
      <c r="MCP62" s="974"/>
      <c r="MCQ62" s="974"/>
      <c r="MCR62" s="974"/>
      <c r="MCS62" s="974"/>
      <c r="MCT62" s="974"/>
      <c r="MCU62" s="974"/>
      <c r="MCV62" s="974"/>
      <c r="MCW62" s="974"/>
      <c r="MCX62" s="974"/>
      <c r="MCY62" s="974"/>
      <c r="MCZ62" s="974"/>
      <c r="MDA62" s="974"/>
      <c r="MDB62" s="974"/>
      <c r="MDC62" s="974"/>
      <c r="MDD62" s="974"/>
      <c r="MDE62" s="974"/>
      <c r="MDF62" s="974"/>
      <c r="MDG62" s="974"/>
      <c r="MDH62" s="974"/>
      <c r="MDI62" s="974"/>
      <c r="MDJ62" s="974"/>
      <c r="MDK62" s="974"/>
      <c r="MDL62" s="974"/>
      <c r="MDM62" s="974"/>
      <c r="MDN62" s="974"/>
      <c r="MDO62" s="974"/>
      <c r="MDP62" s="974"/>
      <c r="MDQ62" s="974"/>
      <c r="MDR62" s="974"/>
      <c r="MDS62" s="974"/>
      <c r="MDT62" s="974"/>
      <c r="MDU62" s="974"/>
      <c r="MDV62" s="974"/>
      <c r="MDW62" s="974"/>
      <c r="MDX62" s="974"/>
      <c r="MDY62" s="974"/>
      <c r="MDZ62" s="974"/>
      <c r="MEA62" s="974"/>
      <c r="MEB62" s="974"/>
      <c r="MEC62" s="974"/>
      <c r="MED62" s="974"/>
      <c r="MEE62" s="974"/>
      <c r="MEF62" s="974"/>
      <c r="MEG62" s="974"/>
      <c r="MEH62" s="974"/>
      <c r="MEI62" s="974"/>
      <c r="MEJ62" s="974"/>
      <c r="MEK62" s="974"/>
      <c r="MEL62" s="974"/>
      <c r="MEM62" s="974"/>
      <c r="MEN62" s="974"/>
      <c r="MEO62" s="974"/>
      <c r="MEP62" s="974"/>
      <c r="MEQ62" s="974"/>
      <c r="MER62" s="974"/>
      <c r="MES62" s="974"/>
      <c r="MET62" s="974"/>
      <c r="MEU62" s="974"/>
      <c r="MEV62" s="974"/>
      <c r="MEW62" s="974"/>
      <c r="MEX62" s="974"/>
      <c r="MEY62" s="974"/>
      <c r="MEZ62" s="974"/>
      <c r="MFA62" s="974"/>
      <c r="MFB62" s="974"/>
      <c r="MFC62" s="974"/>
      <c r="MFD62" s="974"/>
      <c r="MFE62" s="974"/>
      <c r="MFF62" s="974"/>
      <c r="MFG62" s="974"/>
      <c r="MFH62" s="974"/>
      <c r="MFI62" s="974"/>
      <c r="MFJ62" s="974"/>
      <c r="MFK62" s="974"/>
      <c r="MFL62" s="974"/>
      <c r="MFM62" s="974"/>
      <c r="MFN62" s="974"/>
      <c r="MFO62" s="974"/>
      <c r="MFP62" s="974"/>
      <c r="MFQ62" s="974"/>
      <c r="MFR62" s="974"/>
      <c r="MFS62" s="974"/>
      <c r="MFT62" s="974"/>
      <c r="MFU62" s="974"/>
      <c r="MFV62" s="974"/>
      <c r="MFW62" s="974"/>
      <c r="MFX62" s="974"/>
      <c r="MFY62" s="974"/>
      <c r="MFZ62" s="974"/>
      <c r="MGA62" s="974"/>
      <c r="MGB62" s="974"/>
      <c r="MGC62" s="974"/>
      <c r="MGD62" s="974"/>
      <c r="MGE62" s="974"/>
      <c r="MGF62" s="974"/>
      <c r="MGG62" s="974"/>
      <c r="MGH62" s="974"/>
      <c r="MGI62" s="974"/>
      <c r="MGJ62" s="974"/>
      <c r="MGK62" s="974"/>
      <c r="MGL62" s="974"/>
      <c r="MGM62" s="974"/>
      <c r="MGN62" s="974"/>
      <c r="MGO62" s="974"/>
      <c r="MGP62" s="974"/>
      <c r="MGQ62" s="974"/>
      <c r="MGR62" s="974"/>
      <c r="MGS62" s="974"/>
      <c r="MGT62" s="974"/>
      <c r="MGU62" s="974"/>
      <c r="MGV62" s="974"/>
      <c r="MGW62" s="974"/>
      <c r="MGX62" s="974"/>
      <c r="MGY62" s="974"/>
      <c r="MGZ62" s="974"/>
      <c r="MHA62" s="974"/>
      <c r="MHB62" s="974"/>
      <c r="MHC62" s="974"/>
      <c r="MHD62" s="974"/>
      <c r="MHE62" s="974"/>
      <c r="MHF62" s="974"/>
      <c r="MHG62" s="974"/>
      <c r="MHH62" s="974"/>
      <c r="MHI62" s="974"/>
      <c r="MHJ62" s="974"/>
      <c r="MHK62" s="974"/>
      <c r="MHL62" s="974"/>
      <c r="MHM62" s="974"/>
      <c r="MHN62" s="974"/>
      <c r="MHO62" s="974"/>
      <c r="MHP62" s="974"/>
      <c r="MHQ62" s="974"/>
      <c r="MHR62" s="974"/>
      <c r="MHS62" s="974"/>
      <c r="MHT62" s="974"/>
      <c r="MHU62" s="974"/>
      <c r="MHV62" s="974"/>
      <c r="MHW62" s="974"/>
      <c r="MHX62" s="974"/>
      <c r="MHY62" s="974"/>
      <c r="MHZ62" s="974"/>
      <c r="MIA62" s="974"/>
      <c r="MIB62" s="974"/>
      <c r="MIC62" s="974"/>
      <c r="MID62" s="974"/>
      <c r="MIE62" s="974"/>
      <c r="MIF62" s="974"/>
      <c r="MIG62" s="974"/>
      <c r="MIH62" s="974"/>
      <c r="MII62" s="974"/>
      <c r="MIJ62" s="974"/>
      <c r="MIK62" s="974"/>
      <c r="MIL62" s="974"/>
      <c r="MIM62" s="974"/>
      <c r="MIN62" s="974"/>
      <c r="MIO62" s="974"/>
      <c r="MIP62" s="974"/>
      <c r="MIQ62" s="974"/>
      <c r="MIR62" s="974"/>
      <c r="MIS62" s="974"/>
      <c r="MIT62" s="974"/>
      <c r="MIU62" s="974"/>
      <c r="MIV62" s="974"/>
      <c r="MIW62" s="974"/>
      <c r="MIX62" s="974"/>
      <c r="MIY62" s="974"/>
      <c r="MIZ62" s="974"/>
      <c r="MJA62" s="974"/>
      <c r="MJB62" s="974"/>
      <c r="MJC62" s="974"/>
      <c r="MJD62" s="974"/>
      <c r="MJE62" s="974"/>
      <c r="MJF62" s="974"/>
      <c r="MJG62" s="974"/>
      <c r="MJH62" s="974"/>
      <c r="MJI62" s="974"/>
      <c r="MJJ62" s="974"/>
      <c r="MJK62" s="974"/>
      <c r="MJL62" s="974"/>
      <c r="MJM62" s="974"/>
      <c r="MJN62" s="974"/>
      <c r="MJO62" s="974"/>
      <c r="MJP62" s="974"/>
      <c r="MJQ62" s="974"/>
      <c r="MJR62" s="974"/>
      <c r="MJS62" s="974"/>
      <c r="MJT62" s="974"/>
      <c r="MJU62" s="974"/>
      <c r="MJV62" s="974"/>
      <c r="MJW62" s="974"/>
      <c r="MJX62" s="974"/>
      <c r="MJY62" s="974"/>
      <c r="MJZ62" s="974"/>
      <c r="MKA62" s="974"/>
      <c r="MKB62" s="974"/>
      <c r="MKC62" s="974"/>
      <c r="MKD62" s="974"/>
      <c r="MKE62" s="974"/>
      <c r="MKF62" s="974"/>
      <c r="MKG62" s="974"/>
      <c r="MKH62" s="974"/>
      <c r="MKI62" s="974"/>
      <c r="MKJ62" s="974"/>
      <c r="MKK62" s="974"/>
      <c r="MKL62" s="974"/>
      <c r="MKM62" s="974"/>
      <c r="MKN62" s="974"/>
      <c r="MKO62" s="974"/>
      <c r="MKP62" s="974"/>
      <c r="MKQ62" s="974"/>
      <c r="MKR62" s="974"/>
      <c r="MKS62" s="974"/>
      <c r="MKT62" s="974"/>
      <c r="MKU62" s="974"/>
      <c r="MKV62" s="974"/>
      <c r="MKW62" s="974"/>
      <c r="MKX62" s="974"/>
      <c r="MKY62" s="974"/>
      <c r="MKZ62" s="974"/>
      <c r="MLA62" s="974"/>
      <c r="MLB62" s="974"/>
      <c r="MLC62" s="974"/>
      <c r="MLD62" s="974"/>
      <c r="MLE62" s="974"/>
      <c r="MLF62" s="974"/>
      <c r="MLG62" s="974"/>
      <c r="MLH62" s="974"/>
      <c r="MLI62" s="974"/>
      <c r="MLJ62" s="974"/>
      <c r="MLK62" s="974"/>
      <c r="MLL62" s="974"/>
      <c r="MLM62" s="974"/>
      <c r="MLN62" s="974"/>
      <c r="MLO62" s="974"/>
      <c r="MLP62" s="974"/>
      <c r="MLQ62" s="974"/>
      <c r="MLR62" s="974"/>
      <c r="MLS62" s="974"/>
      <c r="MLT62" s="974"/>
      <c r="MLU62" s="974"/>
      <c r="MLV62" s="974"/>
      <c r="MLW62" s="974"/>
      <c r="MLX62" s="974"/>
      <c r="MLY62" s="974"/>
      <c r="MLZ62" s="974"/>
      <c r="MMA62" s="974"/>
      <c r="MMB62" s="974"/>
      <c r="MMC62" s="974"/>
      <c r="MMD62" s="974"/>
      <c r="MME62" s="974"/>
      <c r="MMF62" s="974"/>
      <c r="MMG62" s="974"/>
      <c r="MMH62" s="974"/>
      <c r="MMI62" s="974"/>
      <c r="MMJ62" s="974"/>
      <c r="MMK62" s="974"/>
      <c r="MML62" s="974"/>
      <c r="MMM62" s="974"/>
      <c r="MMN62" s="974"/>
      <c r="MMO62" s="974"/>
      <c r="MMP62" s="974"/>
      <c r="MMQ62" s="974"/>
      <c r="MMR62" s="974"/>
      <c r="MMS62" s="974"/>
      <c r="MMT62" s="974"/>
      <c r="MMU62" s="974"/>
      <c r="MMV62" s="974"/>
      <c r="MMW62" s="974"/>
      <c r="MMX62" s="974"/>
      <c r="MMY62" s="974"/>
      <c r="MMZ62" s="974"/>
      <c r="MNA62" s="974"/>
      <c r="MNB62" s="974"/>
      <c r="MNC62" s="974"/>
      <c r="MND62" s="974"/>
      <c r="MNE62" s="974"/>
      <c r="MNF62" s="974"/>
      <c r="MNG62" s="974"/>
      <c r="MNH62" s="974"/>
      <c r="MNI62" s="974"/>
      <c r="MNJ62" s="974"/>
      <c r="MNK62" s="974"/>
      <c r="MNL62" s="974"/>
      <c r="MNM62" s="974"/>
      <c r="MNN62" s="974"/>
      <c r="MNO62" s="974"/>
      <c r="MNP62" s="974"/>
      <c r="MNQ62" s="974"/>
      <c r="MNR62" s="974"/>
      <c r="MNS62" s="974"/>
      <c r="MNT62" s="974"/>
      <c r="MNU62" s="974"/>
      <c r="MNV62" s="974"/>
      <c r="MNW62" s="974"/>
      <c r="MNX62" s="974"/>
      <c r="MNY62" s="974"/>
      <c r="MNZ62" s="974"/>
      <c r="MOA62" s="974"/>
      <c r="MOB62" s="974"/>
      <c r="MOC62" s="974"/>
      <c r="MOD62" s="974"/>
      <c r="MOE62" s="974"/>
      <c r="MOF62" s="974"/>
      <c r="MOG62" s="974"/>
      <c r="MOH62" s="974"/>
      <c r="MOI62" s="974"/>
      <c r="MOJ62" s="974"/>
      <c r="MOK62" s="974"/>
      <c r="MOL62" s="974"/>
      <c r="MOM62" s="974"/>
      <c r="MON62" s="974"/>
      <c r="MOO62" s="974"/>
      <c r="MOP62" s="974"/>
      <c r="MOQ62" s="974"/>
      <c r="MOR62" s="974"/>
      <c r="MOS62" s="974"/>
      <c r="MOT62" s="974"/>
      <c r="MOU62" s="974"/>
      <c r="MOV62" s="974"/>
      <c r="MOW62" s="974"/>
      <c r="MOX62" s="974"/>
      <c r="MOY62" s="974"/>
      <c r="MOZ62" s="974"/>
      <c r="MPA62" s="974"/>
      <c r="MPB62" s="974"/>
      <c r="MPC62" s="974"/>
      <c r="MPD62" s="974"/>
      <c r="MPE62" s="974"/>
      <c r="MPF62" s="974"/>
      <c r="MPG62" s="974"/>
      <c r="MPH62" s="974"/>
      <c r="MPI62" s="974"/>
      <c r="MPJ62" s="974"/>
      <c r="MPK62" s="974"/>
      <c r="MPL62" s="974"/>
      <c r="MPM62" s="974"/>
      <c r="MPN62" s="974"/>
      <c r="MPO62" s="974"/>
      <c r="MPP62" s="974"/>
      <c r="MPQ62" s="974"/>
      <c r="MPR62" s="974"/>
      <c r="MPS62" s="974"/>
      <c r="MPT62" s="974"/>
      <c r="MPU62" s="974"/>
      <c r="MPV62" s="974"/>
      <c r="MPW62" s="974"/>
      <c r="MPX62" s="974"/>
      <c r="MPY62" s="974"/>
      <c r="MPZ62" s="974"/>
      <c r="MQA62" s="974"/>
      <c r="MQB62" s="974"/>
      <c r="MQC62" s="974"/>
      <c r="MQD62" s="974"/>
      <c r="MQE62" s="974"/>
      <c r="MQF62" s="974"/>
      <c r="MQG62" s="974"/>
      <c r="MQH62" s="974"/>
      <c r="MQI62" s="974"/>
      <c r="MQJ62" s="974"/>
      <c r="MQK62" s="974"/>
      <c r="MQL62" s="974"/>
      <c r="MQM62" s="974"/>
      <c r="MQN62" s="974"/>
      <c r="MQO62" s="974"/>
      <c r="MQP62" s="974"/>
      <c r="MQQ62" s="974"/>
      <c r="MQR62" s="974"/>
      <c r="MQS62" s="974"/>
      <c r="MQT62" s="974"/>
      <c r="MQU62" s="974"/>
      <c r="MQV62" s="974"/>
      <c r="MQW62" s="974"/>
      <c r="MQX62" s="974"/>
      <c r="MQY62" s="974"/>
      <c r="MQZ62" s="974"/>
      <c r="MRA62" s="974"/>
      <c r="MRB62" s="974"/>
      <c r="MRC62" s="974"/>
      <c r="MRD62" s="974"/>
      <c r="MRE62" s="974"/>
      <c r="MRF62" s="974"/>
      <c r="MRG62" s="974"/>
      <c r="MRH62" s="974"/>
      <c r="MRI62" s="974"/>
      <c r="MRJ62" s="974"/>
      <c r="MRK62" s="974"/>
      <c r="MRL62" s="974"/>
      <c r="MRM62" s="974"/>
      <c r="MRN62" s="974"/>
      <c r="MRO62" s="974"/>
      <c r="MRP62" s="974"/>
      <c r="MRQ62" s="974"/>
      <c r="MRR62" s="974"/>
      <c r="MRS62" s="974"/>
      <c r="MRT62" s="974"/>
      <c r="MRU62" s="974"/>
      <c r="MRV62" s="974"/>
      <c r="MRW62" s="974"/>
      <c r="MRX62" s="974"/>
      <c r="MRY62" s="974"/>
      <c r="MRZ62" s="974"/>
      <c r="MSA62" s="974"/>
      <c r="MSB62" s="974"/>
      <c r="MSC62" s="974"/>
      <c r="MSD62" s="974"/>
      <c r="MSE62" s="974"/>
      <c r="MSF62" s="974"/>
      <c r="MSG62" s="974"/>
      <c r="MSH62" s="974"/>
      <c r="MSI62" s="974"/>
      <c r="MSJ62" s="974"/>
      <c r="MSK62" s="974"/>
      <c r="MSL62" s="974"/>
      <c r="MSM62" s="974"/>
      <c r="MSN62" s="974"/>
      <c r="MSO62" s="974"/>
      <c r="MSP62" s="974"/>
      <c r="MSQ62" s="974"/>
      <c r="MSR62" s="974"/>
      <c r="MSS62" s="974"/>
      <c r="MST62" s="974"/>
      <c r="MSU62" s="974"/>
      <c r="MSV62" s="974"/>
      <c r="MSW62" s="974"/>
      <c r="MSX62" s="974"/>
      <c r="MSY62" s="974"/>
      <c r="MSZ62" s="974"/>
      <c r="MTA62" s="974"/>
      <c r="MTB62" s="974"/>
      <c r="MTC62" s="974"/>
      <c r="MTD62" s="974"/>
      <c r="MTE62" s="974"/>
      <c r="MTF62" s="974"/>
      <c r="MTG62" s="974"/>
      <c r="MTH62" s="974"/>
      <c r="MTI62" s="974"/>
      <c r="MTJ62" s="974"/>
      <c r="MTK62" s="974"/>
      <c r="MTL62" s="974"/>
      <c r="MTM62" s="974"/>
      <c r="MTN62" s="974"/>
      <c r="MTO62" s="974"/>
      <c r="MTP62" s="974"/>
      <c r="MTQ62" s="974"/>
      <c r="MTR62" s="974"/>
      <c r="MTS62" s="974"/>
      <c r="MTT62" s="974"/>
      <c r="MTU62" s="974"/>
      <c r="MTV62" s="974"/>
      <c r="MTW62" s="974"/>
      <c r="MTX62" s="974"/>
      <c r="MTY62" s="974"/>
      <c r="MTZ62" s="974"/>
      <c r="MUA62" s="974"/>
      <c r="MUB62" s="974"/>
      <c r="MUC62" s="974"/>
      <c r="MUD62" s="974"/>
      <c r="MUE62" s="974"/>
      <c r="MUF62" s="974"/>
      <c r="MUG62" s="974"/>
      <c r="MUH62" s="974"/>
      <c r="MUI62" s="974"/>
      <c r="MUJ62" s="974"/>
      <c r="MUK62" s="974"/>
      <c r="MUL62" s="974"/>
      <c r="MUM62" s="974"/>
      <c r="MUN62" s="974"/>
      <c r="MUO62" s="974"/>
      <c r="MUP62" s="974"/>
      <c r="MUQ62" s="974"/>
      <c r="MUR62" s="974"/>
      <c r="MUS62" s="974"/>
      <c r="MUT62" s="974"/>
      <c r="MUU62" s="974"/>
      <c r="MUV62" s="974"/>
      <c r="MUW62" s="974"/>
      <c r="MUX62" s="974"/>
      <c r="MUY62" s="974"/>
      <c r="MUZ62" s="974"/>
      <c r="MVA62" s="974"/>
      <c r="MVB62" s="974"/>
      <c r="MVC62" s="974"/>
      <c r="MVD62" s="974"/>
      <c r="MVE62" s="974"/>
      <c r="MVF62" s="974"/>
      <c r="MVG62" s="974"/>
      <c r="MVH62" s="974"/>
      <c r="MVI62" s="974"/>
      <c r="MVJ62" s="974"/>
      <c r="MVK62" s="974"/>
      <c r="MVL62" s="974"/>
      <c r="MVM62" s="974"/>
      <c r="MVN62" s="974"/>
      <c r="MVO62" s="974"/>
      <c r="MVP62" s="974"/>
      <c r="MVQ62" s="974"/>
      <c r="MVR62" s="974"/>
      <c r="MVS62" s="974"/>
      <c r="MVT62" s="974"/>
      <c r="MVU62" s="974"/>
      <c r="MVV62" s="974"/>
      <c r="MVW62" s="974"/>
      <c r="MVX62" s="974"/>
      <c r="MVY62" s="974"/>
      <c r="MVZ62" s="974"/>
      <c r="MWA62" s="974"/>
      <c r="MWB62" s="974"/>
      <c r="MWC62" s="974"/>
      <c r="MWD62" s="974"/>
      <c r="MWE62" s="974"/>
      <c r="MWF62" s="974"/>
      <c r="MWG62" s="974"/>
      <c r="MWH62" s="974"/>
      <c r="MWI62" s="974"/>
      <c r="MWJ62" s="974"/>
      <c r="MWK62" s="974"/>
      <c r="MWL62" s="974"/>
      <c r="MWM62" s="974"/>
      <c r="MWN62" s="974"/>
      <c r="MWO62" s="974"/>
      <c r="MWP62" s="974"/>
      <c r="MWQ62" s="974"/>
      <c r="MWR62" s="974"/>
      <c r="MWS62" s="974"/>
      <c r="MWT62" s="974"/>
      <c r="MWU62" s="974"/>
      <c r="MWV62" s="974"/>
      <c r="MWW62" s="974"/>
      <c r="MWX62" s="974"/>
      <c r="MWY62" s="974"/>
      <c r="MWZ62" s="974"/>
      <c r="MXA62" s="974"/>
      <c r="MXB62" s="974"/>
      <c r="MXC62" s="974"/>
      <c r="MXD62" s="974"/>
      <c r="MXE62" s="974"/>
      <c r="MXF62" s="974"/>
      <c r="MXG62" s="974"/>
      <c r="MXH62" s="974"/>
      <c r="MXI62" s="974"/>
      <c r="MXJ62" s="974"/>
      <c r="MXK62" s="974"/>
      <c r="MXL62" s="974"/>
      <c r="MXM62" s="974"/>
      <c r="MXN62" s="974"/>
      <c r="MXO62" s="974"/>
      <c r="MXP62" s="974"/>
      <c r="MXQ62" s="974"/>
      <c r="MXR62" s="974"/>
      <c r="MXS62" s="974"/>
      <c r="MXT62" s="974"/>
      <c r="MXU62" s="974"/>
      <c r="MXV62" s="974"/>
      <c r="MXW62" s="974"/>
      <c r="MXX62" s="974"/>
      <c r="MXY62" s="974"/>
      <c r="MXZ62" s="974"/>
      <c r="MYA62" s="974"/>
      <c r="MYB62" s="974"/>
      <c r="MYC62" s="974"/>
      <c r="MYD62" s="974"/>
      <c r="MYE62" s="974"/>
      <c r="MYF62" s="974"/>
      <c r="MYG62" s="974"/>
      <c r="MYH62" s="974"/>
      <c r="MYI62" s="974"/>
      <c r="MYJ62" s="974"/>
      <c r="MYK62" s="974"/>
      <c r="MYL62" s="974"/>
      <c r="MYM62" s="974"/>
      <c r="MYN62" s="974"/>
      <c r="MYO62" s="974"/>
      <c r="MYP62" s="974"/>
      <c r="MYQ62" s="974"/>
      <c r="MYR62" s="974"/>
      <c r="MYS62" s="974"/>
      <c r="MYT62" s="974"/>
      <c r="MYU62" s="974"/>
      <c r="MYV62" s="974"/>
      <c r="MYW62" s="974"/>
      <c r="MYX62" s="974"/>
      <c r="MYY62" s="974"/>
      <c r="MYZ62" s="974"/>
      <c r="MZA62" s="974"/>
      <c r="MZB62" s="974"/>
      <c r="MZC62" s="974"/>
      <c r="MZD62" s="974"/>
      <c r="MZE62" s="974"/>
      <c r="MZF62" s="974"/>
      <c r="MZG62" s="974"/>
      <c r="MZH62" s="974"/>
      <c r="MZI62" s="974"/>
      <c r="MZJ62" s="974"/>
      <c r="MZK62" s="974"/>
      <c r="MZL62" s="974"/>
      <c r="MZM62" s="974"/>
      <c r="MZN62" s="974"/>
      <c r="MZO62" s="974"/>
      <c r="MZP62" s="974"/>
      <c r="MZQ62" s="974"/>
      <c r="MZR62" s="974"/>
      <c r="MZS62" s="974"/>
      <c r="MZT62" s="974"/>
      <c r="MZU62" s="974"/>
      <c r="MZV62" s="974"/>
      <c r="MZW62" s="974"/>
      <c r="MZX62" s="974"/>
      <c r="MZY62" s="974"/>
      <c r="MZZ62" s="974"/>
      <c r="NAA62" s="974"/>
      <c r="NAB62" s="974"/>
      <c r="NAC62" s="974"/>
      <c r="NAD62" s="974"/>
      <c r="NAE62" s="974"/>
      <c r="NAF62" s="974"/>
      <c r="NAG62" s="974"/>
      <c r="NAH62" s="974"/>
      <c r="NAI62" s="974"/>
      <c r="NAJ62" s="974"/>
      <c r="NAK62" s="974"/>
      <c r="NAL62" s="974"/>
      <c r="NAM62" s="974"/>
      <c r="NAN62" s="974"/>
      <c r="NAO62" s="974"/>
      <c r="NAP62" s="974"/>
      <c r="NAQ62" s="974"/>
      <c r="NAR62" s="974"/>
      <c r="NAS62" s="974"/>
      <c r="NAT62" s="974"/>
      <c r="NAU62" s="974"/>
      <c r="NAV62" s="974"/>
      <c r="NAW62" s="974"/>
      <c r="NAX62" s="974"/>
      <c r="NAY62" s="974"/>
      <c r="NAZ62" s="974"/>
      <c r="NBA62" s="974"/>
      <c r="NBB62" s="974"/>
      <c r="NBC62" s="974"/>
      <c r="NBD62" s="974"/>
      <c r="NBE62" s="974"/>
      <c r="NBF62" s="974"/>
      <c r="NBG62" s="974"/>
      <c r="NBH62" s="974"/>
      <c r="NBI62" s="974"/>
      <c r="NBJ62" s="974"/>
      <c r="NBK62" s="974"/>
      <c r="NBL62" s="974"/>
      <c r="NBM62" s="974"/>
      <c r="NBN62" s="974"/>
      <c r="NBO62" s="974"/>
      <c r="NBP62" s="974"/>
      <c r="NBQ62" s="974"/>
      <c r="NBR62" s="974"/>
      <c r="NBS62" s="974"/>
      <c r="NBT62" s="974"/>
      <c r="NBU62" s="974"/>
      <c r="NBV62" s="974"/>
      <c r="NBW62" s="974"/>
      <c r="NBX62" s="974"/>
      <c r="NBY62" s="974"/>
      <c r="NBZ62" s="974"/>
      <c r="NCA62" s="974"/>
      <c r="NCB62" s="974"/>
      <c r="NCC62" s="974"/>
      <c r="NCD62" s="974"/>
      <c r="NCE62" s="974"/>
      <c r="NCF62" s="974"/>
      <c r="NCG62" s="974"/>
      <c r="NCH62" s="974"/>
      <c r="NCI62" s="974"/>
      <c r="NCJ62" s="974"/>
      <c r="NCK62" s="974"/>
      <c r="NCL62" s="974"/>
      <c r="NCM62" s="974"/>
      <c r="NCN62" s="974"/>
      <c r="NCO62" s="974"/>
      <c r="NCP62" s="974"/>
      <c r="NCQ62" s="974"/>
      <c r="NCR62" s="974"/>
      <c r="NCS62" s="974"/>
      <c r="NCT62" s="974"/>
      <c r="NCU62" s="974"/>
      <c r="NCV62" s="974"/>
      <c r="NCW62" s="974"/>
      <c r="NCX62" s="974"/>
      <c r="NCY62" s="974"/>
      <c r="NCZ62" s="974"/>
      <c r="NDA62" s="974"/>
      <c r="NDB62" s="974"/>
      <c r="NDC62" s="974"/>
      <c r="NDD62" s="974"/>
      <c r="NDE62" s="974"/>
      <c r="NDF62" s="974"/>
      <c r="NDG62" s="974"/>
      <c r="NDH62" s="974"/>
      <c r="NDI62" s="974"/>
      <c r="NDJ62" s="974"/>
      <c r="NDK62" s="974"/>
      <c r="NDL62" s="974"/>
      <c r="NDM62" s="974"/>
      <c r="NDN62" s="974"/>
      <c r="NDO62" s="974"/>
      <c r="NDP62" s="974"/>
      <c r="NDQ62" s="974"/>
      <c r="NDR62" s="974"/>
      <c r="NDS62" s="974"/>
      <c r="NDT62" s="974"/>
      <c r="NDU62" s="974"/>
      <c r="NDV62" s="974"/>
      <c r="NDW62" s="974"/>
      <c r="NDX62" s="974"/>
      <c r="NDY62" s="974"/>
      <c r="NDZ62" s="974"/>
      <c r="NEA62" s="974"/>
      <c r="NEB62" s="974"/>
      <c r="NEC62" s="974"/>
      <c r="NED62" s="974"/>
      <c r="NEE62" s="974"/>
      <c r="NEF62" s="974"/>
      <c r="NEG62" s="974"/>
      <c r="NEH62" s="974"/>
      <c r="NEI62" s="974"/>
      <c r="NEJ62" s="974"/>
      <c r="NEK62" s="974"/>
      <c r="NEL62" s="974"/>
      <c r="NEM62" s="974"/>
      <c r="NEN62" s="974"/>
      <c r="NEO62" s="974"/>
      <c r="NEP62" s="974"/>
      <c r="NEQ62" s="974"/>
      <c r="NER62" s="974"/>
      <c r="NES62" s="974"/>
      <c r="NET62" s="974"/>
      <c r="NEU62" s="974"/>
      <c r="NEV62" s="974"/>
      <c r="NEW62" s="974"/>
      <c r="NEX62" s="974"/>
      <c r="NEY62" s="974"/>
      <c r="NEZ62" s="974"/>
      <c r="NFA62" s="974"/>
      <c r="NFB62" s="974"/>
      <c r="NFC62" s="974"/>
      <c r="NFD62" s="974"/>
      <c r="NFE62" s="974"/>
      <c r="NFF62" s="974"/>
      <c r="NFG62" s="974"/>
      <c r="NFH62" s="974"/>
      <c r="NFI62" s="974"/>
      <c r="NFJ62" s="974"/>
      <c r="NFK62" s="974"/>
      <c r="NFL62" s="974"/>
      <c r="NFM62" s="974"/>
      <c r="NFN62" s="974"/>
      <c r="NFO62" s="974"/>
      <c r="NFP62" s="974"/>
      <c r="NFQ62" s="974"/>
      <c r="NFR62" s="974"/>
      <c r="NFS62" s="974"/>
      <c r="NFT62" s="974"/>
      <c r="NFU62" s="974"/>
      <c r="NFV62" s="974"/>
      <c r="NFW62" s="974"/>
      <c r="NFX62" s="974"/>
      <c r="NFY62" s="974"/>
      <c r="NFZ62" s="974"/>
      <c r="NGA62" s="974"/>
      <c r="NGB62" s="974"/>
      <c r="NGC62" s="974"/>
      <c r="NGD62" s="974"/>
      <c r="NGE62" s="974"/>
      <c r="NGF62" s="974"/>
      <c r="NGG62" s="974"/>
      <c r="NGH62" s="974"/>
      <c r="NGI62" s="974"/>
      <c r="NGJ62" s="974"/>
      <c r="NGK62" s="974"/>
      <c r="NGL62" s="974"/>
      <c r="NGM62" s="974"/>
      <c r="NGN62" s="974"/>
      <c r="NGO62" s="974"/>
      <c r="NGP62" s="974"/>
      <c r="NGQ62" s="974"/>
      <c r="NGR62" s="974"/>
      <c r="NGS62" s="974"/>
      <c r="NGT62" s="974"/>
      <c r="NGU62" s="974"/>
      <c r="NGV62" s="974"/>
      <c r="NGW62" s="974"/>
      <c r="NGX62" s="974"/>
      <c r="NGY62" s="974"/>
      <c r="NGZ62" s="974"/>
      <c r="NHA62" s="974"/>
      <c r="NHB62" s="974"/>
      <c r="NHC62" s="974"/>
      <c r="NHD62" s="974"/>
      <c r="NHE62" s="974"/>
      <c r="NHF62" s="974"/>
      <c r="NHG62" s="974"/>
      <c r="NHH62" s="974"/>
      <c r="NHI62" s="974"/>
      <c r="NHJ62" s="974"/>
      <c r="NHK62" s="974"/>
      <c r="NHL62" s="974"/>
      <c r="NHM62" s="974"/>
      <c r="NHN62" s="974"/>
      <c r="NHO62" s="974"/>
      <c r="NHP62" s="974"/>
      <c r="NHQ62" s="974"/>
      <c r="NHR62" s="974"/>
      <c r="NHS62" s="974"/>
      <c r="NHT62" s="974"/>
      <c r="NHU62" s="974"/>
      <c r="NHV62" s="974"/>
      <c r="NHW62" s="974"/>
      <c r="NHX62" s="974"/>
      <c r="NHY62" s="974"/>
      <c r="NHZ62" s="974"/>
      <c r="NIA62" s="974"/>
      <c r="NIB62" s="974"/>
      <c r="NIC62" s="974"/>
      <c r="NID62" s="974"/>
      <c r="NIE62" s="974"/>
      <c r="NIF62" s="974"/>
      <c r="NIG62" s="974"/>
      <c r="NIH62" s="974"/>
      <c r="NII62" s="974"/>
      <c r="NIJ62" s="974"/>
      <c r="NIK62" s="974"/>
      <c r="NIL62" s="974"/>
      <c r="NIM62" s="974"/>
      <c r="NIN62" s="974"/>
      <c r="NIO62" s="974"/>
      <c r="NIP62" s="974"/>
      <c r="NIQ62" s="974"/>
      <c r="NIR62" s="974"/>
      <c r="NIS62" s="974"/>
      <c r="NIT62" s="974"/>
      <c r="NIU62" s="974"/>
      <c r="NIV62" s="974"/>
      <c r="NIW62" s="974"/>
      <c r="NIX62" s="974"/>
      <c r="NIY62" s="974"/>
      <c r="NIZ62" s="974"/>
      <c r="NJA62" s="974"/>
      <c r="NJB62" s="974"/>
      <c r="NJC62" s="974"/>
      <c r="NJD62" s="974"/>
      <c r="NJE62" s="974"/>
      <c r="NJF62" s="974"/>
      <c r="NJG62" s="974"/>
      <c r="NJH62" s="974"/>
      <c r="NJI62" s="974"/>
      <c r="NJJ62" s="974"/>
      <c r="NJK62" s="974"/>
      <c r="NJL62" s="974"/>
      <c r="NJM62" s="974"/>
      <c r="NJN62" s="974"/>
      <c r="NJO62" s="974"/>
      <c r="NJP62" s="974"/>
      <c r="NJQ62" s="974"/>
      <c r="NJR62" s="974"/>
      <c r="NJS62" s="974"/>
      <c r="NJT62" s="974"/>
      <c r="NJU62" s="974"/>
      <c r="NJV62" s="974"/>
      <c r="NJW62" s="974"/>
      <c r="NJX62" s="974"/>
      <c r="NJY62" s="974"/>
      <c r="NJZ62" s="974"/>
      <c r="NKA62" s="974"/>
      <c r="NKB62" s="974"/>
      <c r="NKC62" s="974"/>
      <c r="NKD62" s="974"/>
      <c r="NKE62" s="974"/>
      <c r="NKF62" s="974"/>
      <c r="NKG62" s="974"/>
      <c r="NKH62" s="974"/>
      <c r="NKI62" s="974"/>
      <c r="NKJ62" s="974"/>
      <c r="NKK62" s="974"/>
      <c r="NKL62" s="974"/>
      <c r="NKM62" s="974"/>
      <c r="NKN62" s="974"/>
      <c r="NKO62" s="974"/>
      <c r="NKP62" s="974"/>
      <c r="NKQ62" s="974"/>
      <c r="NKR62" s="974"/>
      <c r="NKS62" s="974"/>
      <c r="NKT62" s="974"/>
      <c r="NKU62" s="974"/>
      <c r="NKV62" s="974"/>
      <c r="NKW62" s="974"/>
      <c r="NKX62" s="974"/>
      <c r="NKY62" s="974"/>
      <c r="NKZ62" s="974"/>
      <c r="NLA62" s="974"/>
      <c r="NLB62" s="974"/>
      <c r="NLC62" s="974"/>
      <c r="NLD62" s="974"/>
      <c r="NLE62" s="974"/>
      <c r="NLF62" s="974"/>
      <c r="NLG62" s="974"/>
      <c r="NLH62" s="974"/>
      <c r="NLI62" s="974"/>
      <c r="NLJ62" s="974"/>
      <c r="NLK62" s="974"/>
      <c r="NLL62" s="974"/>
      <c r="NLM62" s="974"/>
      <c r="NLN62" s="974"/>
      <c r="NLO62" s="974"/>
      <c r="NLP62" s="974"/>
      <c r="NLQ62" s="974"/>
      <c r="NLR62" s="974"/>
      <c r="NLS62" s="974"/>
      <c r="NLT62" s="974"/>
      <c r="NLU62" s="974"/>
      <c r="NLV62" s="974"/>
      <c r="NLW62" s="974"/>
      <c r="NLX62" s="974"/>
      <c r="NLY62" s="974"/>
      <c r="NLZ62" s="974"/>
      <c r="NMA62" s="974"/>
      <c r="NMB62" s="974"/>
      <c r="NMC62" s="974"/>
      <c r="NMD62" s="974"/>
      <c r="NME62" s="974"/>
      <c r="NMF62" s="974"/>
      <c r="NMG62" s="974"/>
      <c r="NMH62" s="974"/>
      <c r="NMI62" s="974"/>
      <c r="NMJ62" s="974"/>
      <c r="NMK62" s="974"/>
      <c r="NML62" s="974"/>
      <c r="NMM62" s="974"/>
      <c r="NMN62" s="974"/>
      <c r="NMO62" s="974"/>
      <c r="NMP62" s="974"/>
      <c r="NMQ62" s="974"/>
      <c r="NMR62" s="974"/>
      <c r="NMS62" s="974"/>
      <c r="NMT62" s="974"/>
      <c r="NMU62" s="974"/>
      <c r="NMV62" s="974"/>
      <c r="NMW62" s="974"/>
      <c r="NMX62" s="974"/>
      <c r="NMY62" s="974"/>
      <c r="NMZ62" s="974"/>
      <c r="NNA62" s="974"/>
      <c r="NNB62" s="974"/>
      <c r="NNC62" s="974"/>
      <c r="NND62" s="974"/>
      <c r="NNE62" s="974"/>
      <c r="NNF62" s="974"/>
      <c r="NNG62" s="974"/>
      <c r="NNH62" s="974"/>
      <c r="NNI62" s="974"/>
      <c r="NNJ62" s="974"/>
      <c r="NNK62" s="974"/>
      <c r="NNL62" s="974"/>
      <c r="NNM62" s="974"/>
      <c r="NNN62" s="974"/>
      <c r="NNO62" s="974"/>
      <c r="NNP62" s="974"/>
      <c r="NNQ62" s="974"/>
      <c r="NNR62" s="974"/>
      <c r="NNS62" s="974"/>
      <c r="NNT62" s="974"/>
      <c r="NNU62" s="974"/>
      <c r="NNV62" s="974"/>
      <c r="NNW62" s="974"/>
      <c r="NNX62" s="974"/>
      <c r="NNY62" s="974"/>
      <c r="NNZ62" s="974"/>
      <c r="NOA62" s="974"/>
      <c r="NOB62" s="974"/>
      <c r="NOC62" s="974"/>
      <c r="NOD62" s="974"/>
      <c r="NOE62" s="974"/>
      <c r="NOF62" s="974"/>
      <c r="NOG62" s="974"/>
      <c r="NOH62" s="974"/>
      <c r="NOI62" s="974"/>
      <c r="NOJ62" s="974"/>
      <c r="NOK62" s="974"/>
      <c r="NOL62" s="974"/>
      <c r="NOM62" s="974"/>
      <c r="NON62" s="974"/>
      <c r="NOO62" s="974"/>
      <c r="NOP62" s="974"/>
      <c r="NOQ62" s="974"/>
      <c r="NOR62" s="974"/>
      <c r="NOS62" s="974"/>
      <c r="NOT62" s="974"/>
      <c r="NOU62" s="974"/>
      <c r="NOV62" s="974"/>
      <c r="NOW62" s="974"/>
      <c r="NOX62" s="974"/>
      <c r="NOY62" s="974"/>
      <c r="NOZ62" s="974"/>
      <c r="NPA62" s="974"/>
      <c r="NPB62" s="974"/>
      <c r="NPC62" s="974"/>
      <c r="NPD62" s="974"/>
      <c r="NPE62" s="974"/>
      <c r="NPF62" s="974"/>
      <c r="NPG62" s="974"/>
      <c r="NPH62" s="974"/>
      <c r="NPI62" s="974"/>
      <c r="NPJ62" s="974"/>
      <c r="NPK62" s="974"/>
      <c r="NPL62" s="974"/>
      <c r="NPM62" s="974"/>
      <c r="NPN62" s="974"/>
      <c r="NPO62" s="974"/>
      <c r="NPP62" s="974"/>
      <c r="NPQ62" s="974"/>
      <c r="NPR62" s="974"/>
      <c r="NPS62" s="974"/>
      <c r="NPT62" s="974"/>
      <c r="NPU62" s="974"/>
      <c r="NPV62" s="974"/>
      <c r="NPW62" s="974"/>
      <c r="NPX62" s="974"/>
      <c r="NPY62" s="974"/>
      <c r="NPZ62" s="974"/>
      <c r="NQA62" s="974"/>
      <c r="NQB62" s="974"/>
      <c r="NQC62" s="974"/>
      <c r="NQD62" s="974"/>
      <c r="NQE62" s="974"/>
      <c r="NQF62" s="974"/>
      <c r="NQG62" s="974"/>
      <c r="NQH62" s="974"/>
      <c r="NQI62" s="974"/>
      <c r="NQJ62" s="974"/>
      <c r="NQK62" s="974"/>
      <c r="NQL62" s="974"/>
      <c r="NQM62" s="974"/>
      <c r="NQN62" s="974"/>
      <c r="NQO62" s="974"/>
      <c r="NQP62" s="974"/>
      <c r="NQQ62" s="974"/>
      <c r="NQR62" s="974"/>
      <c r="NQS62" s="974"/>
      <c r="NQT62" s="974"/>
      <c r="NQU62" s="974"/>
      <c r="NQV62" s="974"/>
      <c r="NQW62" s="974"/>
      <c r="NQX62" s="974"/>
      <c r="NQY62" s="974"/>
      <c r="NQZ62" s="974"/>
      <c r="NRA62" s="974"/>
      <c r="NRB62" s="974"/>
      <c r="NRC62" s="974"/>
      <c r="NRD62" s="974"/>
      <c r="NRE62" s="974"/>
      <c r="NRF62" s="974"/>
      <c r="NRG62" s="974"/>
      <c r="NRH62" s="974"/>
      <c r="NRI62" s="974"/>
      <c r="NRJ62" s="974"/>
      <c r="NRK62" s="974"/>
      <c r="NRL62" s="974"/>
      <c r="NRM62" s="974"/>
      <c r="NRN62" s="974"/>
      <c r="NRO62" s="974"/>
      <c r="NRP62" s="974"/>
      <c r="NRQ62" s="974"/>
      <c r="NRR62" s="974"/>
      <c r="NRS62" s="974"/>
      <c r="NRT62" s="974"/>
      <c r="NRU62" s="974"/>
      <c r="NRV62" s="974"/>
      <c r="NRW62" s="974"/>
      <c r="NRX62" s="974"/>
      <c r="NRY62" s="974"/>
      <c r="NRZ62" s="974"/>
      <c r="NSA62" s="974"/>
      <c r="NSB62" s="974"/>
      <c r="NSC62" s="974"/>
      <c r="NSD62" s="974"/>
      <c r="NSE62" s="974"/>
      <c r="NSF62" s="974"/>
      <c r="NSG62" s="974"/>
      <c r="NSH62" s="974"/>
      <c r="NSI62" s="974"/>
      <c r="NSJ62" s="974"/>
      <c r="NSK62" s="974"/>
      <c r="NSL62" s="974"/>
      <c r="NSM62" s="974"/>
      <c r="NSN62" s="974"/>
      <c r="NSO62" s="974"/>
      <c r="NSP62" s="974"/>
      <c r="NSQ62" s="974"/>
      <c r="NSR62" s="974"/>
      <c r="NSS62" s="974"/>
      <c r="NST62" s="974"/>
      <c r="NSU62" s="974"/>
      <c r="NSV62" s="974"/>
      <c r="NSW62" s="974"/>
      <c r="NSX62" s="974"/>
      <c r="NSY62" s="974"/>
      <c r="NSZ62" s="974"/>
      <c r="NTA62" s="974"/>
      <c r="NTB62" s="974"/>
      <c r="NTC62" s="974"/>
      <c r="NTD62" s="974"/>
      <c r="NTE62" s="974"/>
      <c r="NTF62" s="974"/>
      <c r="NTG62" s="974"/>
      <c r="NTH62" s="974"/>
      <c r="NTI62" s="974"/>
      <c r="NTJ62" s="974"/>
      <c r="NTK62" s="974"/>
      <c r="NTL62" s="974"/>
      <c r="NTM62" s="974"/>
      <c r="NTN62" s="974"/>
      <c r="NTO62" s="974"/>
      <c r="NTP62" s="974"/>
      <c r="NTQ62" s="974"/>
      <c r="NTR62" s="974"/>
      <c r="NTS62" s="974"/>
      <c r="NTT62" s="974"/>
      <c r="NTU62" s="974"/>
      <c r="NTV62" s="974"/>
      <c r="NTW62" s="974"/>
      <c r="NTX62" s="974"/>
      <c r="NTY62" s="974"/>
      <c r="NTZ62" s="974"/>
      <c r="NUA62" s="974"/>
      <c r="NUB62" s="974"/>
      <c r="NUC62" s="974"/>
      <c r="NUD62" s="974"/>
      <c r="NUE62" s="974"/>
      <c r="NUF62" s="974"/>
      <c r="NUG62" s="974"/>
      <c r="NUH62" s="974"/>
      <c r="NUI62" s="974"/>
      <c r="NUJ62" s="974"/>
      <c r="NUK62" s="974"/>
      <c r="NUL62" s="974"/>
      <c r="NUM62" s="974"/>
      <c r="NUN62" s="974"/>
      <c r="NUO62" s="974"/>
      <c r="NUP62" s="974"/>
      <c r="NUQ62" s="974"/>
      <c r="NUR62" s="974"/>
      <c r="NUS62" s="974"/>
      <c r="NUT62" s="974"/>
      <c r="NUU62" s="974"/>
      <c r="NUV62" s="974"/>
      <c r="NUW62" s="974"/>
      <c r="NUX62" s="974"/>
      <c r="NUY62" s="974"/>
      <c r="NUZ62" s="974"/>
      <c r="NVA62" s="974"/>
      <c r="NVB62" s="974"/>
      <c r="NVC62" s="974"/>
      <c r="NVD62" s="974"/>
      <c r="NVE62" s="974"/>
      <c r="NVF62" s="974"/>
      <c r="NVG62" s="974"/>
      <c r="NVH62" s="974"/>
      <c r="NVI62" s="974"/>
      <c r="NVJ62" s="974"/>
      <c r="NVK62" s="974"/>
      <c r="NVL62" s="974"/>
      <c r="NVM62" s="974"/>
      <c r="NVN62" s="974"/>
      <c r="NVO62" s="974"/>
      <c r="NVP62" s="974"/>
      <c r="NVQ62" s="974"/>
      <c r="NVR62" s="974"/>
      <c r="NVS62" s="974"/>
      <c r="NVT62" s="974"/>
      <c r="NVU62" s="974"/>
      <c r="NVV62" s="974"/>
      <c r="NVW62" s="974"/>
      <c r="NVX62" s="974"/>
      <c r="NVY62" s="974"/>
      <c r="NVZ62" s="974"/>
      <c r="NWA62" s="974"/>
      <c r="NWB62" s="974"/>
      <c r="NWC62" s="974"/>
      <c r="NWD62" s="974"/>
      <c r="NWE62" s="974"/>
      <c r="NWF62" s="974"/>
      <c r="NWG62" s="974"/>
      <c r="NWH62" s="974"/>
      <c r="NWI62" s="974"/>
      <c r="NWJ62" s="974"/>
      <c r="NWK62" s="974"/>
      <c r="NWL62" s="974"/>
      <c r="NWM62" s="974"/>
      <c r="NWN62" s="974"/>
      <c r="NWO62" s="974"/>
      <c r="NWP62" s="974"/>
      <c r="NWQ62" s="974"/>
      <c r="NWR62" s="974"/>
      <c r="NWS62" s="974"/>
      <c r="NWT62" s="974"/>
      <c r="NWU62" s="974"/>
      <c r="NWV62" s="974"/>
      <c r="NWW62" s="974"/>
      <c r="NWX62" s="974"/>
      <c r="NWY62" s="974"/>
      <c r="NWZ62" s="974"/>
      <c r="NXA62" s="974"/>
      <c r="NXB62" s="974"/>
      <c r="NXC62" s="974"/>
      <c r="NXD62" s="974"/>
      <c r="NXE62" s="974"/>
      <c r="NXF62" s="974"/>
      <c r="NXG62" s="974"/>
      <c r="NXH62" s="974"/>
      <c r="NXI62" s="974"/>
      <c r="NXJ62" s="974"/>
      <c r="NXK62" s="974"/>
      <c r="NXL62" s="974"/>
      <c r="NXM62" s="974"/>
      <c r="NXN62" s="974"/>
      <c r="NXO62" s="974"/>
      <c r="NXP62" s="974"/>
      <c r="NXQ62" s="974"/>
      <c r="NXR62" s="974"/>
      <c r="NXS62" s="974"/>
      <c r="NXT62" s="974"/>
      <c r="NXU62" s="974"/>
      <c r="NXV62" s="974"/>
      <c r="NXW62" s="974"/>
      <c r="NXX62" s="974"/>
      <c r="NXY62" s="974"/>
      <c r="NXZ62" s="974"/>
      <c r="NYA62" s="974"/>
      <c r="NYB62" s="974"/>
      <c r="NYC62" s="974"/>
      <c r="NYD62" s="974"/>
      <c r="NYE62" s="974"/>
      <c r="NYF62" s="974"/>
      <c r="NYG62" s="974"/>
      <c r="NYH62" s="974"/>
      <c r="NYI62" s="974"/>
      <c r="NYJ62" s="974"/>
      <c r="NYK62" s="974"/>
      <c r="NYL62" s="974"/>
      <c r="NYM62" s="974"/>
      <c r="NYN62" s="974"/>
      <c r="NYO62" s="974"/>
      <c r="NYP62" s="974"/>
      <c r="NYQ62" s="974"/>
      <c r="NYR62" s="974"/>
      <c r="NYS62" s="974"/>
      <c r="NYT62" s="974"/>
      <c r="NYU62" s="974"/>
      <c r="NYV62" s="974"/>
      <c r="NYW62" s="974"/>
      <c r="NYX62" s="974"/>
      <c r="NYY62" s="974"/>
      <c r="NYZ62" s="974"/>
      <c r="NZA62" s="974"/>
      <c r="NZB62" s="974"/>
      <c r="NZC62" s="974"/>
      <c r="NZD62" s="974"/>
      <c r="NZE62" s="974"/>
      <c r="NZF62" s="974"/>
      <c r="NZG62" s="974"/>
      <c r="NZH62" s="974"/>
      <c r="NZI62" s="974"/>
      <c r="NZJ62" s="974"/>
      <c r="NZK62" s="974"/>
      <c r="NZL62" s="974"/>
      <c r="NZM62" s="974"/>
      <c r="NZN62" s="974"/>
      <c r="NZO62" s="974"/>
      <c r="NZP62" s="974"/>
      <c r="NZQ62" s="974"/>
      <c r="NZR62" s="974"/>
      <c r="NZS62" s="974"/>
      <c r="NZT62" s="974"/>
      <c r="NZU62" s="974"/>
      <c r="NZV62" s="974"/>
      <c r="NZW62" s="974"/>
      <c r="NZX62" s="974"/>
      <c r="NZY62" s="974"/>
      <c r="NZZ62" s="974"/>
      <c r="OAA62" s="974"/>
      <c r="OAB62" s="974"/>
      <c r="OAC62" s="974"/>
      <c r="OAD62" s="974"/>
      <c r="OAE62" s="974"/>
      <c r="OAF62" s="974"/>
      <c r="OAG62" s="974"/>
      <c r="OAH62" s="974"/>
      <c r="OAI62" s="974"/>
      <c r="OAJ62" s="974"/>
      <c r="OAK62" s="974"/>
      <c r="OAL62" s="974"/>
      <c r="OAM62" s="974"/>
      <c r="OAN62" s="974"/>
      <c r="OAO62" s="974"/>
      <c r="OAP62" s="974"/>
      <c r="OAQ62" s="974"/>
      <c r="OAR62" s="974"/>
      <c r="OAS62" s="974"/>
      <c r="OAT62" s="974"/>
      <c r="OAU62" s="974"/>
      <c r="OAV62" s="974"/>
      <c r="OAW62" s="974"/>
      <c r="OAX62" s="974"/>
      <c r="OAY62" s="974"/>
      <c r="OAZ62" s="974"/>
      <c r="OBA62" s="974"/>
      <c r="OBB62" s="974"/>
      <c r="OBC62" s="974"/>
      <c r="OBD62" s="974"/>
      <c r="OBE62" s="974"/>
      <c r="OBF62" s="974"/>
      <c r="OBG62" s="974"/>
      <c r="OBH62" s="974"/>
      <c r="OBI62" s="974"/>
      <c r="OBJ62" s="974"/>
      <c r="OBK62" s="974"/>
      <c r="OBL62" s="974"/>
      <c r="OBM62" s="974"/>
      <c r="OBN62" s="974"/>
      <c r="OBO62" s="974"/>
      <c r="OBP62" s="974"/>
      <c r="OBQ62" s="974"/>
      <c r="OBR62" s="974"/>
      <c r="OBS62" s="974"/>
      <c r="OBT62" s="974"/>
      <c r="OBU62" s="974"/>
      <c r="OBV62" s="974"/>
      <c r="OBW62" s="974"/>
      <c r="OBX62" s="974"/>
      <c r="OBY62" s="974"/>
      <c r="OBZ62" s="974"/>
      <c r="OCA62" s="974"/>
      <c r="OCB62" s="974"/>
      <c r="OCC62" s="974"/>
      <c r="OCD62" s="974"/>
      <c r="OCE62" s="974"/>
      <c r="OCF62" s="974"/>
      <c r="OCG62" s="974"/>
      <c r="OCH62" s="974"/>
      <c r="OCI62" s="974"/>
      <c r="OCJ62" s="974"/>
      <c r="OCK62" s="974"/>
      <c r="OCL62" s="974"/>
      <c r="OCM62" s="974"/>
      <c r="OCN62" s="974"/>
      <c r="OCO62" s="974"/>
      <c r="OCP62" s="974"/>
      <c r="OCQ62" s="974"/>
      <c r="OCR62" s="974"/>
      <c r="OCS62" s="974"/>
      <c r="OCT62" s="974"/>
      <c r="OCU62" s="974"/>
      <c r="OCV62" s="974"/>
      <c r="OCW62" s="974"/>
      <c r="OCX62" s="974"/>
      <c r="OCY62" s="974"/>
      <c r="OCZ62" s="974"/>
      <c r="ODA62" s="974"/>
      <c r="ODB62" s="974"/>
      <c r="ODC62" s="974"/>
      <c r="ODD62" s="974"/>
      <c r="ODE62" s="974"/>
      <c r="ODF62" s="974"/>
      <c r="ODG62" s="974"/>
      <c r="ODH62" s="974"/>
      <c r="ODI62" s="974"/>
      <c r="ODJ62" s="974"/>
      <c r="ODK62" s="974"/>
      <c r="ODL62" s="974"/>
      <c r="ODM62" s="974"/>
      <c r="ODN62" s="974"/>
      <c r="ODO62" s="974"/>
      <c r="ODP62" s="974"/>
      <c r="ODQ62" s="974"/>
      <c r="ODR62" s="974"/>
      <c r="ODS62" s="974"/>
      <c r="ODT62" s="974"/>
      <c r="ODU62" s="974"/>
      <c r="ODV62" s="974"/>
      <c r="ODW62" s="974"/>
      <c r="ODX62" s="974"/>
      <c r="ODY62" s="974"/>
      <c r="ODZ62" s="974"/>
      <c r="OEA62" s="974"/>
      <c r="OEB62" s="974"/>
      <c r="OEC62" s="974"/>
      <c r="OED62" s="974"/>
      <c r="OEE62" s="974"/>
      <c r="OEF62" s="974"/>
      <c r="OEG62" s="974"/>
      <c r="OEH62" s="974"/>
      <c r="OEI62" s="974"/>
      <c r="OEJ62" s="974"/>
      <c r="OEK62" s="974"/>
      <c r="OEL62" s="974"/>
      <c r="OEM62" s="974"/>
      <c r="OEN62" s="974"/>
      <c r="OEO62" s="974"/>
      <c r="OEP62" s="974"/>
      <c r="OEQ62" s="974"/>
      <c r="OER62" s="974"/>
      <c r="OES62" s="974"/>
      <c r="OET62" s="974"/>
      <c r="OEU62" s="974"/>
      <c r="OEV62" s="974"/>
      <c r="OEW62" s="974"/>
      <c r="OEX62" s="974"/>
      <c r="OEY62" s="974"/>
      <c r="OEZ62" s="974"/>
      <c r="OFA62" s="974"/>
      <c r="OFB62" s="974"/>
      <c r="OFC62" s="974"/>
      <c r="OFD62" s="974"/>
      <c r="OFE62" s="974"/>
      <c r="OFF62" s="974"/>
      <c r="OFG62" s="974"/>
      <c r="OFH62" s="974"/>
      <c r="OFI62" s="974"/>
      <c r="OFJ62" s="974"/>
      <c r="OFK62" s="974"/>
      <c r="OFL62" s="974"/>
      <c r="OFM62" s="974"/>
      <c r="OFN62" s="974"/>
      <c r="OFO62" s="974"/>
      <c r="OFP62" s="974"/>
      <c r="OFQ62" s="974"/>
      <c r="OFR62" s="974"/>
      <c r="OFS62" s="974"/>
      <c r="OFT62" s="974"/>
      <c r="OFU62" s="974"/>
      <c r="OFV62" s="974"/>
      <c r="OFW62" s="974"/>
      <c r="OFX62" s="974"/>
      <c r="OFY62" s="974"/>
      <c r="OFZ62" s="974"/>
      <c r="OGA62" s="974"/>
      <c r="OGB62" s="974"/>
      <c r="OGC62" s="974"/>
      <c r="OGD62" s="974"/>
      <c r="OGE62" s="974"/>
      <c r="OGF62" s="974"/>
      <c r="OGG62" s="974"/>
      <c r="OGH62" s="974"/>
      <c r="OGI62" s="974"/>
      <c r="OGJ62" s="974"/>
      <c r="OGK62" s="974"/>
      <c r="OGL62" s="974"/>
      <c r="OGM62" s="974"/>
      <c r="OGN62" s="974"/>
      <c r="OGO62" s="974"/>
      <c r="OGP62" s="974"/>
      <c r="OGQ62" s="974"/>
      <c r="OGR62" s="974"/>
      <c r="OGS62" s="974"/>
      <c r="OGT62" s="974"/>
      <c r="OGU62" s="974"/>
      <c r="OGV62" s="974"/>
      <c r="OGW62" s="974"/>
      <c r="OGX62" s="974"/>
      <c r="OGY62" s="974"/>
      <c r="OGZ62" s="974"/>
      <c r="OHA62" s="974"/>
      <c r="OHB62" s="974"/>
      <c r="OHC62" s="974"/>
      <c r="OHD62" s="974"/>
      <c r="OHE62" s="974"/>
      <c r="OHF62" s="974"/>
      <c r="OHG62" s="974"/>
      <c r="OHH62" s="974"/>
      <c r="OHI62" s="974"/>
      <c r="OHJ62" s="974"/>
      <c r="OHK62" s="974"/>
      <c r="OHL62" s="974"/>
      <c r="OHM62" s="974"/>
      <c r="OHN62" s="974"/>
      <c r="OHO62" s="974"/>
      <c r="OHP62" s="974"/>
      <c r="OHQ62" s="974"/>
      <c r="OHR62" s="974"/>
      <c r="OHS62" s="974"/>
      <c r="OHT62" s="974"/>
      <c r="OHU62" s="974"/>
      <c r="OHV62" s="974"/>
      <c r="OHW62" s="974"/>
      <c r="OHX62" s="974"/>
      <c r="OHY62" s="974"/>
      <c r="OHZ62" s="974"/>
      <c r="OIA62" s="974"/>
      <c r="OIB62" s="974"/>
      <c r="OIC62" s="974"/>
      <c r="OID62" s="974"/>
      <c r="OIE62" s="974"/>
      <c r="OIF62" s="974"/>
      <c r="OIG62" s="974"/>
      <c r="OIH62" s="974"/>
      <c r="OII62" s="974"/>
      <c r="OIJ62" s="974"/>
      <c r="OIK62" s="974"/>
      <c r="OIL62" s="974"/>
      <c r="OIM62" s="974"/>
      <c r="OIN62" s="974"/>
      <c r="OIO62" s="974"/>
      <c r="OIP62" s="974"/>
      <c r="OIQ62" s="974"/>
      <c r="OIR62" s="974"/>
      <c r="OIS62" s="974"/>
      <c r="OIT62" s="974"/>
      <c r="OIU62" s="974"/>
      <c r="OIV62" s="974"/>
      <c r="OIW62" s="974"/>
      <c r="OIX62" s="974"/>
      <c r="OIY62" s="974"/>
      <c r="OIZ62" s="974"/>
      <c r="OJA62" s="974"/>
      <c r="OJB62" s="974"/>
      <c r="OJC62" s="974"/>
      <c r="OJD62" s="974"/>
      <c r="OJE62" s="974"/>
      <c r="OJF62" s="974"/>
      <c r="OJG62" s="974"/>
      <c r="OJH62" s="974"/>
      <c r="OJI62" s="974"/>
      <c r="OJJ62" s="974"/>
      <c r="OJK62" s="974"/>
      <c r="OJL62" s="974"/>
      <c r="OJM62" s="974"/>
      <c r="OJN62" s="974"/>
      <c r="OJO62" s="974"/>
      <c r="OJP62" s="974"/>
      <c r="OJQ62" s="974"/>
      <c r="OJR62" s="974"/>
      <c r="OJS62" s="974"/>
      <c r="OJT62" s="974"/>
      <c r="OJU62" s="974"/>
      <c r="OJV62" s="974"/>
      <c r="OJW62" s="974"/>
      <c r="OJX62" s="974"/>
      <c r="OJY62" s="974"/>
      <c r="OJZ62" s="974"/>
      <c r="OKA62" s="974"/>
      <c r="OKB62" s="974"/>
      <c r="OKC62" s="974"/>
      <c r="OKD62" s="974"/>
      <c r="OKE62" s="974"/>
      <c r="OKF62" s="974"/>
      <c r="OKG62" s="974"/>
      <c r="OKH62" s="974"/>
      <c r="OKI62" s="974"/>
      <c r="OKJ62" s="974"/>
      <c r="OKK62" s="974"/>
      <c r="OKL62" s="974"/>
      <c r="OKM62" s="974"/>
      <c r="OKN62" s="974"/>
      <c r="OKO62" s="974"/>
      <c r="OKP62" s="974"/>
      <c r="OKQ62" s="974"/>
      <c r="OKR62" s="974"/>
      <c r="OKS62" s="974"/>
      <c r="OKT62" s="974"/>
      <c r="OKU62" s="974"/>
      <c r="OKV62" s="974"/>
      <c r="OKW62" s="974"/>
      <c r="OKX62" s="974"/>
      <c r="OKY62" s="974"/>
      <c r="OKZ62" s="974"/>
      <c r="OLA62" s="974"/>
      <c r="OLB62" s="974"/>
      <c r="OLC62" s="974"/>
      <c r="OLD62" s="974"/>
      <c r="OLE62" s="974"/>
      <c r="OLF62" s="974"/>
      <c r="OLG62" s="974"/>
      <c r="OLH62" s="974"/>
      <c r="OLI62" s="974"/>
      <c r="OLJ62" s="974"/>
      <c r="OLK62" s="974"/>
      <c r="OLL62" s="974"/>
      <c r="OLM62" s="974"/>
      <c r="OLN62" s="974"/>
      <c r="OLO62" s="974"/>
      <c r="OLP62" s="974"/>
      <c r="OLQ62" s="974"/>
      <c r="OLR62" s="974"/>
      <c r="OLS62" s="974"/>
      <c r="OLT62" s="974"/>
      <c r="OLU62" s="974"/>
      <c r="OLV62" s="974"/>
      <c r="OLW62" s="974"/>
      <c r="OLX62" s="974"/>
      <c r="OLY62" s="974"/>
      <c r="OLZ62" s="974"/>
      <c r="OMA62" s="974"/>
      <c r="OMB62" s="974"/>
      <c r="OMC62" s="974"/>
      <c r="OMD62" s="974"/>
      <c r="OME62" s="974"/>
      <c r="OMF62" s="974"/>
      <c r="OMG62" s="974"/>
      <c r="OMH62" s="974"/>
      <c r="OMI62" s="974"/>
      <c r="OMJ62" s="974"/>
      <c r="OMK62" s="974"/>
      <c r="OML62" s="974"/>
      <c r="OMM62" s="974"/>
      <c r="OMN62" s="974"/>
      <c r="OMO62" s="974"/>
      <c r="OMP62" s="974"/>
      <c r="OMQ62" s="974"/>
      <c r="OMR62" s="974"/>
      <c r="OMS62" s="974"/>
      <c r="OMT62" s="974"/>
      <c r="OMU62" s="974"/>
      <c r="OMV62" s="974"/>
      <c r="OMW62" s="974"/>
      <c r="OMX62" s="974"/>
      <c r="OMY62" s="974"/>
      <c r="OMZ62" s="974"/>
      <c r="ONA62" s="974"/>
      <c r="ONB62" s="974"/>
      <c r="ONC62" s="974"/>
      <c r="OND62" s="974"/>
      <c r="ONE62" s="974"/>
      <c r="ONF62" s="974"/>
      <c r="ONG62" s="974"/>
      <c r="ONH62" s="974"/>
      <c r="ONI62" s="974"/>
      <c r="ONJ62" s="974"/>
      <c r="ONK62" s="974"/>
      <c r="ONL62" s="974"/>
      <c r="ONM62" s="974"/>
      <c r="ONN62" s="974"/>
      <c r="ONO62" s="974"/>
      <c r="ONP62" s="974"/>
      <c r="ONQ62" s="974"/>
      <c r="ONR62" s="974"/>
      <c r="ONS62" s="974"/>
      <c r="ONT62" s="974"/>
      <c r="ONU62" s="974"/>
      <c r="ONV62" s="974"/>
      <c r="ONW62" s="974"/>
      <c r="ONX62" s="974"/>
      <c r="ONY62" s="974"/>
      <c r="ONZ62" s="974"/>
      <c r="OOA62" s="974"/>
      <c r="OOB62" s="974"/>
      <c r="OOC62" s="974"/>
      <c r="OOD62" s="974"/>
      <c r="OOE62" s="974"/>
      <c r="OOF62" s="974"/>
      <c r="OOG62" s="974"/>
      <c r="OOH62" s="974"/>
      <c r="OOI62" s="974"/>
      <c r="OOJ62" s="974"/>
      <c r="OOK62" s="974"/>
      <c r="OOL62" s="974"/>
      <c r="OOM62" s="974"/>
      <c r="OON62" s="974"/>
      <c r="OOO62" s="974"/>
      <c r="OOP62" s="974"/>
      <c r="OOQ62" s="974"/>
      <c r="OOR62" s="974"/>
      <c r="OOS62" s="974"/>
      <c r="OOT62" s="974"/>
      <c r="OOU62" s="974"/>
      <c r="OOV62" s="974"/>
      <c r="OOW62" s="974"/>
      <c r="OOX62" s="974"/>
      <c r="OOY62" s="974"/>
      <c r="OOZ62" s="974"/>
      <c r="OPA62" s="974"/>
      <c r="OPB62" s="974"/>
      <c r="OPC62" s="974"/>
      <c r="OPD62" s="974"/>
      <c r="OPE62" s="974"/>
      <c r="OPF62" s="974"/>
      <c r="OPG62" s="974"/>
      <c r="OPH62" s="974"/>
      <c r="OPI62" s="974"/>
      <c r="OPJ62" s="974"/>
      <c r="OPK62" s="974"/>
      <c r="OPL62" s="974"/>
      <c r="OPM62" s="974"/>
      <c r="OPN62" s="974"/>
      <c r="OPO62" s="974"/>
      <c r="OPP62" s="974"/>
      <c r="OPQ62" s="974"/>
      <c r="OPR62" s="974"/>
      <c r="OPS62" s="974"/>
      <c r="OPT62" s="974"/>
      <c r="OPU62" s="974"/>
      <c r="OPV62" s="974"/>
      <c r="OPW62" s="974"/>
      <c r="OPX62" s="974"/>
      <c r="OPY62" s="974"/>
      <c r="OPZ62" s="974"/>
      <c r="OQA62" s="974"/>
      <c r="OQB62" s="974"/>
      <c r="OQC62" s="974"/>
      <c r="OQD62" s="974"/>
      <c r="OQE62" s="974"/>
      <c r="OQF62" s="974"/>
      <c r="OQG62" s="974"/>
      <c r="OQH62" s="974"/>
      <c r="OQI62" s="974"/>
      <c r="OQJ62" s="974"/>
      <c r="OQK62" s="974"/>
      <c r="OQL62" s="974"/>
      <c r="OQM62" s="974"/>
      <c r="OQN62" s="974"/>
      <c r="OQO62" s="974"/>
      <c r="OQP62" s="974"/>
      <c r="OQQ62" s="974"/>
      <c r="OQR62" s="974"/>
      <c r="OQS62" s="974"/>
      <c r="OQT62" s="974"/>
      <c r="OQU62" s="974"/>
      <c r="OQV62" s="974"/>
      <c r="OQW62" s="974"/>
      <c r="OQX62" s="974"/>
      <c r="OQY62" s="974"/>
      <c r="OQZ62" s="974"/>
      <c r="ORA62" s="974"/>
      <c r="ORB62" s="974"/>
      <c r="ORC62" s="974"/>
      <c r="ORD62" s="974"/>
      <c r="ORE62" s="974"/>
      <c r="ORF62" s="974"/>
      <c r="ORG62" s="974"/>
      <c r="ORH62" s="974"/>
      <c r="ORI62" s="974"/>
      <c r="ORJ62" s="974"/>
      <c r="ORK62" s="974"/>
      <c r="ORL62" s="974"/>
      <c r="ORM62" s="974"/>
      <c r="ORN62" s="974"/>
      <c r="ORO62" s="974"/>
      <c r="ORP62" s="974"/>
      <c r="ORQ62" s="974"/>
      <c r="ORR62" s="974"/>
      <c r="ORS62" s="974"/>
      <c r="ORT62" s="974"/>
      <c r="ORU62" s="974"/>
      <c r="ORV62" s="974"/>
      <c r="ORW62" s="974"/>
      <c r="ORX62" s="974"/>
      <c r="ORY62" s="974"/>
      <c r="ORZ62" s="974"/>
      <c r="OSA62" s="974"/>
      <c r="OSB62" s="974"/>
      <c r="OSC62" s="974"/>
      <c r="OSD62" s="974"/>
      <c r="OSE62" s="974"/>
      <c r="OSF62" s="974"/>
      <c r="OSG62" s="974"/>
      <c r="OSH62" s="974"/>
      <c r="OSI62" s="974"/>
      <c r="OSJ62" s="974"/>
      <c r="OSK62" s="974"/>
      <c r="OSL62" s="974"/>
      <c r="OSM62" s="974"/>
      <c r="OSN62" s="974"/>
      <c r="OSO62" s="974"/>
      <c r="OSP62" s="974"/>
      <c r="OSQ62" s="974"/>
      <c r="OSR62" s="974"/>
      <c r="OSS62" s="974"/>
      <c r="OST62" s="974"/>
      <c r="OSU62" s="974"/>
      <c r="OSV62" s="974"/>
      <c r="OSW62" s="974"/>
      <c r="OSX62" s="974"/>
      <c r="OSY62" s="974"/>
      <c r="OSZ62" s="974"/>
      <c r="OTA62" s="974"/>
      <c r="OTB62" s="974"/>
      <c r="OTC62" s="974"/>
      <c r="OTD62" s="974"/>
      <c r="OTE62" s="974"/>
      <c r="OTF62" s="974"/>
      <c r="OTG62" s="974"/>
      <c r="OTH62" s="974"/>
      <c r="OTI62" s="974"/>
      <c r="OTJ62" s="974"/>
      <c r="OTK62" s="974"/>
      <c r="OTL62" s="974"/>
      <c r="OTM62" s="974"/>
      <c r="OTN62" s="974"/>
      <c r="OTO62" s="974"/>
      <c r="OTP62" s="974"/>
      <c r="OTQ62" s="974"/>
      <c r="OTR62" s="974"/>
      <c r="OTS62" s="974"/>
      <c r="OTT62" s="974"/>
      <c r="OTU62" s="974"/>
      <c r="OTV62" s="974"/>
      <c r="OTW62" s="974"/>
      <c r="OTX62" s="974"/>
      <c r="OTY62" s="974"/>
      <c r="OTZ62" s="974"/>
      <c r="OUA62" s="974"/>
      <c r="OUB62" s="974"/>
      <c r="OUC62" s="974"/>
      <c r="OUD62" s="974"/>
      <c r="OUE62" s="974"/>
      <c r="OUF62" s="974"/>
      <c r="OUG62" s="974"/>
      <c r="OUH62" s="974"/>
      <c r="OUI62" s="974"/>
      <c r="OUJ62" s="974"/>
      <c r="OUK62" s="974"/>
      <c r="OUL62" s="974"/>
      <c r="OUM62" s="974"/>
      <c r="OUN62" s="974"/>
      <c r="OUO62" s="974"/>
      <c r="OUP62" s="974"/>
      <c r="OUQ62" s="974"/>
      <c r="OUR62" s="974"/>
      <c r="OUS62" s="974"/>
      <c r="OUT62" s="974"/>
      <c r="OUU62" s="974"/>
      <c r="OUV62" s="974"/>
      <c r="OUW62" s="974"/>
      <c r="OUX62" s="974"/>
      <c r="OUY62" s="974"/>
      <c r="OUZ62" s="974"/>
      <c r="OVA62" s="974"/>
      <c r="OVB62" s="974"/>
      <c r="OVC62" s="974"/>
      <c r="OVD62" s="974"/>
      <c r="OVE62" s="974"/>
      <c r="OVF62" s="974"/>
      <c r="OVG62" s="974"/>
      <c r="OVH62" s="974"/>
      <c r="OVI62" s="974"/>
      <c r="OVJ62" s="974"/>
      <c r="OVK62" s="974"/>
      <c r="OVL62" s="974"/>
      <c r="OVM62" s="974"/>
      <c r="OVN62" s="974"/>
      <c r="OVO62" s="974"/>
      <c r="OVP62" s="974"/>
      <c r="OVQ62" s="974"/>
      <c r="OVR62" s="974"/>
      <c r="OVS62" s="974"/>
      <c r="OVT62" s="974"/>
      <c r="OVU62" s="974"/>
      <c r="OVV62" s="974"/>
      <c r="OVW62" s="974"/>
      <c r="OVX62" s="974"/>
      <c r="OVY62" s="974"/>
      <c r="OVZ62" s="974"/>
      <c r="OWA62" s="974"/>
      <c r="OWB62" s="974"/>
      <c r="OWC62" s="974"/>
      <c r="OWD62" s="974"/>
      <c r="OWE62" s="974"/>
      <c r="OWF62" s="974"/>
      <c r="OWG62" s="974"/>
      <c r="OWH62" s="974"/>
      <c r="OWI62" s="974"/>
      <c r="OWJ62" s="974"/>
      <c r="OWK62" s="974"/>
      <c r="OWL62" s="974"/>
      <c r="OWM62" s="974"/>
      <c r="OWN62" s="974"/>
      <c r="OWO62" s="974"/>
      <c r="OWP62" s="974"/>
      <c r="OWQ62" s="974"/>
      <c r="OWR62" s="974"/>
      <c r="OWS62" s="974"/>
      <c r="OWT62" s="974"/>
      <c r="OWU62" s="974"/>
      <c r="OWV62" s="974"/>
      <c r="OWW62" s="974"/>
      <c r="OWX62" s="974"/>
      <c r="OWY62" s="974"/>
      <c r="OWZ62" s="974"/>
      <c r="OXA62" s="974"/>
      <c r="OXB62" s="974"/>
      <c r="OXC62" s="974"/>
      <c r="OXD62" s="974"/>
      <c r="OXE62" s="974"/>
      <c r="OXF62" s="974"/>
      <c r="OXG62" s="974"/>
      <c r="OXH62" s="974"/>
      <c r="OXI62" s="974"/>
      <c r="OXJ62" s="974"/>
      <c r="OXK62" s="974"/>
      <c r="OXL62" s="974"/>
      <c r="OXM62" s="974"/>
      <c r="OXN62" s="974"/>
      <c r="OXO62" s="974"/>
      <c r="OXP62" s="974"/>
      <c r="OXQ62" s="974"/>
      <c r="OXR62" s="974"/>
      <c r="OXS62" s="974"/>
      <c r="OXT62" s="974"/>
      <c r="OXU62" s="974"/>
      <c r="OXV62" s="974"/>
      <c r="OXW62" s="974"/>
      <c r="OXX62" s="974"/>
      <c r="OXY62" s="974"/>
      <c r="OXZ62" s="974"/>
      <c r="OYA62" s="974"/>
      <c r="OYB62" s="974"/>
      <c r="OYC62" s="974"/>
      <c r="OYD62" s="974"/>
      <c r="OYE62" s="974"/>
      <c r="OYF62" s="974"/>
      <c r="OYG62" s="974"/>
      <c r="OYH62" s="974"/>
      <c r="OYI62" s="974"/>
      <c r="OYJ62" s="974"/>
      <c r="OYK62" s="974"/>
      <c r="OYL62" s="974"/>
      <c r="OYM62" s="974"/>
      <c r="OYN62" s="974"/>
      <c r="OYO62" s="974"/>
      <c r="OYP62" s="974"/>
      <c r="OYQ62" s="974"/>
      <c r="OYR62" s="974"/>
      <c r="OYS62" s="974"/>
      <c r="OYT62" s="974"/>
      <c r="OYU62" s="974"/>
      <c r="OYV62" s="974"/>
      <c r="OYW62" s="974"/>
      <c r="OYX62" s="974"/>
      <c r="OYY62" s="974"/>
      <c r="OYZ62" s="974"/>
      <c r="OZA62" s="974"/>
      <c r="OZB62" s="974"/>
      <c r="OZC62" s="974"/>
      <c r="OZD62" s="974"/>
      <c r="OZE62" s="974"/>
      <c r="OZF62" s="974"/>
      <c r="OZG62" s="974"/>
      <c r="OZH62" s="974"/>
      <c r="OZI62" s="974"/>
      <c r="OZJ62" s="974"/>
      <c r="OZK62" s="974"/>
      <c r="OZL62" s="974"/>
      <c r="OZM62" s="974"/>
      <c r="OZN62" s="974"/>
      <c r="OZO62" s="974"/>
      <c r="OZP62" s="974"/>
      <c r="OZQ62" s="974"/>
      <c r="OZR62" s="974"/>
      <c r="OZS62" s="974"/>
      <c r="OZT62" s="974"/>
      <c r="OZU62" s="974"/>
      <c r="OZV62" s="974"/>
      <c r="OZW62" s="974"/>
      <c r="OZX62" s="974"/>
      <c r="OZY62" s="974"/>
      <c r="OZZ62" s="974"/>
      <c r="PAA62" s="974"/>
      <c r="PAB62" s="974"/>
      <c r="PAC62" s="974"/>
      <c r="PAD62" s="974"/>
      <c r="PAE62" s="974"/>
      <c r="PAF62" s="974"/>
      <c r="PAG62" s="974"/>
      <c r="PAH62" s="974"/>
      <c r="PAI62" s="974"/>
      <c r="PAJ62" s="974"/>
      <c r="PAK62" s="974"/>
      <c r="PAL62" s="974"/>
      <c r="PAM62" s="974"/>
      <c r="PAN62" s="974"/>
      <c r="PAO62" s="974"/>
      <c r="PAP62" s="974"/>
      <c r="PAQ62" s="974"/>
      <c r="PAR62" s="974"/>
      <c r="PAS62" s="974"/>
      <c r="PAT62" s="974"/>
      <c r="PAU62" s="974"/>
      <c r="PAV62" s="974"/>
      <c r="PAW62" s="974"/>
      <c r="PAX62" s="974"/>
      <c r="PAY62" s="974"/>
      <c r="PAZ62" s="974"/>
      <c r="PBA62" s="974"/>
      <c r="PBB62" s="974"/>
      <c r="PBC62" s="974"/>
      <c r="PBD62" s="974"/>
      <c r="PBE62" s="974"/>
      <c r="PBF62" s="974"/>
      <c r="PBG62" s="974"/>
      <c r="PBH62" s="974"/>
      <c r="PBI62" s="974"/>
      <c r="PBJ62" s="974"/>
      <c r="PBK62" s="974"/>
      <c r="PBL62" s="974"/>
      <c r="PBM62" s="974"/>
      <c r="PBN62" s="974"/>
      <c r="PBO62" s="974"/>
      <c r="PBP62" s="974"/>
      <c r="PBQ62" s="974"/>
      <c r="PBR62" s="974"/>
      <c r="PBS62" s="974"/>
      <c r="PBT62" s="974"/>
      <c r="PBU62" s="974"/>
      <c r="PBV62" s="974"/>
      <c r="PBW62" s="974"/>
      <c r="PBX62" s="974"/>
      <c r="PBY62" s="974"/>
      <c r="PBZ62" s="974"/>
      <c r="PCA62" s="974"/>
      <c r="PCB62" s="974"/>
      <c r="PCC62" s="974"/>
      <c r="PCD62" s="974"/>
      <c r="PCE62" s="974"/>
      <c r="PCF62" s="974"/>
      <c r="PCG62" s="974"/>
      <c r="PCH62" s="974"/>
      <c r="PCI62" s="974"/>
      <c r="PCJ62" s="974"/>
      <c r="PCK62" s="974"/>
      <c r="PCL62" s="974"/>
      <c r="PCM62" s="974"/>
      <c r="PCN62" s="974"/>
      <c r="PCO62" s="974"/>
      <c r="PCP62" s="974"/>
      <c r="PCQ62" s="974"/>
      <c r="PCR62" s="974"/>
      <c r="PCS62" s="974"/>
      <c r="PCT62" s="974"/>
      <c r="PCU62" s="974"/>
      <c r="PCV62" s="974"/>
      <c r="PCW62" s="974"/>
      <c r="PCX62" s="974"/>
      <c r="PCY62" s="974"/>
      <c r="PCZ62" s="974"/>
      <c r="PDA62" s="974"/>
      <c r="PDB62" s="974"/>
      <c r="PDC62" s="974"/>
      <c r="PDD62" s="974"/>
      <c r="PDE62" s="974"/>
      <c r="PDF62" s="974"/>
      <c r="PDG62" s="974"/>
      <c r="PDH62" s="974"/>
      <c r="PDI62" s="974"/>
      <c r="PDJ62" s="974"/>
      <c r="PDK62" s="974"/>
      <c r="PDL62" s="974"/>
      <c r="PDM62" s="974"/>
      <c r="PDN62" s="974"/>
      <c r="PDO62" s="974"/>
      <c r="PDP62" s="974"/>
      <c r="PDQ62" s="974"/>
      <c r="PDR62" s="974"/>
      <c r="PDS62" s="974"/>
      <c r="PDT62" s="974"/>
      <c r="PDU62" s="974"/>
      <c r="PDV62" s="974"/>
      <c r="PDW62" s="974"/>
      <c r="PDX62" s="974"/>
      <c r="PDY62" s="974"/>
      <c r="PDZ62" s="974"/>
      <c r="PEA62" s="974"/>
      <c r="PEB62" s="974"/>
      <c r="PEC62" s="974"/>
      <c r="PED62" s="974"/>
      <c r="PEE62" s="974"/>
      <c r="PEF62" s="974"/>
      <c r="PEG62" s="974"/>
      <c r="PEH62" s="974"/>
      <c r="PEI62" s="974"/>
      <c r="PEJ62" s="974"/>
      <c r="PEK62" s="974"/>
      <c r="PEL62" s="974"/>
      <c r="PEM62" s="974"/>
      <c r="PEN62" s="974"/>
      <c r="PEO62" s="974"/>
      <c r="PEP62" s="974"/>
      <c r="PEQ62" s="974"/>
      <c r="PER62" s="974"/>
      <c r="PES62" s="974"/>
      <c r="PET62" s="974"/>
      <c r="PEU62" s="974"/>
      <c r="PEV62" s="974"/>
      <c r="PEW62" s="974"/>
      <c r="PEX62" s="974"/>
      <c r="PEY62" s="974"/>
      <c r="PEZ62" s="974"/>
      <c r="PFA62" s="974"/>
      <c r="PFB62" s="974"/>
      <c r="PFC62" s="974"/>
      <c r="PFD62" s="974"/>
      <c r="PFE62" s="974"/>
      <c r="PFF62" s="974"/>
      <c r="PFG62" s="974"/>
      <c r="PFH62" s="974"/>
      <c r="PFI62" s="974"/>
      <c r="PFJ62" s="974"/>
      <c r="PFK62" s="974"/>
      <c r="PFL62" s="974"/>
      <c r="PFM62" s="974"/>
      <c r="PFN62" s="974"/>
      <c r="PFO62" s="974"/>
      <c r="PFP62" s="974"/>
      <c r="PFQ62" s="974"/>
      <c r="PFR62" s="974"/>
      <c r="PFS62" s="974"/>
      <c r="PFT62" s="974"/>
      <c r="PFU62" s="974"/>
      <c r="PFV62" s="974"/>
      <c r="PFW62" s="974"/>
      <c r="PFX62" s="974"/>
      <c r="PFY62" s="974"/>
      <c r="PFZ62" s="974"/>
      <c r="PGA62" s="974"/>
      <c r="PGB62" s="974"/>
      <c r="PGC62" s="974"/>
      <c r="PGD62" s="974"/>
      <c r="PGE62" s="974"/>
      <c r="PGF62" s="974"/>
      <c r="PGG62" s="974"/>
      <c r="PGH62" s="974"/>
      <c r="PGI62" s="974"/>
      <c r="PGJ62" s="974"/>
      <c r="PGK62" s="974"/>
      <c r="PGL62" s="974"/>
      <c r="PGM62" s="974"/>
      <c r="PGN62" s="974"/>
      <c r="PGO62" s="974"/>
      <c r="PGP62" s="974"/>
      <c r="PGQ62" s="974"/>
      <c r="PGR62" s="974"/>
      <c r="PGS62" s="974"/>
      <c r="PGT62" s="974"/>
      <c r="PGU62" s="974"/>
      <c r="PGV62" s="974"/>
      <c r="PGW62" s="974"/>
      <c r="PGX62" s="974"/>
      <c r="PGY62" s="974"/>
      <c r="PGZ62" s="974"/>
      <c r="PHA62" s="974"/>
      <c r="PHB62" s="974"/>
      <c r="PHC62" s="974"/>
      <c r="PHD62" s="974"/>
      <c r="PHE62" s="974"/>
      <c r="PHF62" s="974"/>
      <c r="PHG62" s="974"/>
      <c r="PHH62" s="974"/>
      <c r="PHI62" s="974"/>
      <c r="PHJ62" s="974"/>
      <c r="PHK62" s="974"/>
      <c r="PHL62" s="974"/>
      <c r="PHM62" s="974"/>
      <c r="PHN62" s="974"/>
      <c r="PHO62" s="974"/>
      <c r="PHP62" s="974"/>
      <c r="PHQ62" s="974"/>
      <c r="PHR62" s="974"/>
      <c r="PHS62" s="974"/>
      <c r="PHT62" s="974"/>
      <c r="PHU62" s="974"/>
      <c r="PHV62" s="974"/>
      <c r="PHW62" s="974"/>
      <c r="PHX62" s="974"/>
      <c r="PHY62" s="974"/>
      <c r="PHZ62" s="974"/>
      <c r="PIA62" s="974"/>
      <c r="PIB62" s="974"/>
      <c r="PIC62" s="974"/>
      <c r="PID62" s="974"/>
      <c r="PIE62" s="974"/>
      <c r="PIF62" s="974"/>
      <c r="PIG62" s="974"/>
      <c r="PIH62" s="974"/>
      <c r="PII62" s="974"/>
      <c r="PIJ62" s="974"/>
      <c r="PIK62" s="974"/>
      <c r="PIL62" s="974"/>
      <c r="PIM62" s="974"/>
      <c r="PIN62" s="974"/>
      <c r="PIO62" s="974"/>
      <c r="PIP62" s="974"/>
      <c r="PIQ62" s="974"/>
      <c r="PIR62" s="974"/>
      <c r="PIS62" s="974"/>
      <c r="PIT62" s="974"/>
      <c r="PIU62" s="974"/>
      <c r="PIV62" s="974"/>
      <c r="PIW62" s="974"/>
      <c r="PIX62" s="974"/>
      <c r="PIY62" s="974"/>
      <c r="PIZ62" s="974"/>
      <c r="PJA62" s="974"/>
      <c r="PJB62" s="974"/>
      <c r="PJC62" s="974"/>
      <c r="PJD62" s="974"/>
      <c r="PJE62" s="974"/>
      <c r="PJF62" s="974"/>
      <c r="PJG62" s="974"/>
      <c r="PJH62" s="974"/>
      <c r="PJI62" s="974"/>
      <c r="PJJ62" s="974"/>
      <c r="PJK62" s="974"/>
      <c r="PJL62" s="974"/>
      <c r="PJM62" s="974"/>
      <c r="PJN62" s="974"/>
      <c r="PJO62" s="974"/>
      <c r="PJP62" s="974"/>
      <c r="PJQ62" s="974"/>
      <c r="PJR62" s="974"/>
      <c r="PJS62" s="974"/>
      <c r="PJT62" s="974"/>
      <c r="PJU62" s="974"/>
      <c r="PJV62" s="974"/>
      <c r="PJW62" s="974"/>
      <c r="PJX62" s="974"/>
      <c r="PJY62" s="974"/>
      <c r="PJZ62" s="974"/>
      <c r="PKA62" s="974"/>
      <c r="PKB62" s="974"/>
      <c r="PKC62" s="974"/>
      <c r="PKD62" s="974"/>
      <c r="PKE62" s="974"/>
      <c r="PKF62" s="974"/>
      <c r="PKG62" s="974"/>
      <c r="PKH62" s="974"/>
      <c r="PKI62" s="974"/>
      <c r="PKJ62" s="974"/>
      <c r="PKK62" s="974"/>
      <c r="PKL62" s="974"/>
      <c r="PKM62" s="974"/>
      <c r="PKN62" s="974"/>
      <c r="PKO62" s="974"/>
      <c r="PKP62" s="974"/>
      <c r="PKQ62" s="974"/>
      <c r="PKR62" s="974"/>
      <c r="PKS62" s="974"/>
      <c r="PKT62" s="974"/>
      <c r="PKU62" s="974"/>
      <c r="PKV62" s="974"/>
      <c r="PKW62" s="974"/>
      <c r="PKX62" s="974"/>
      <c r="PKY62" s="974"/>
      <c r="PKZ62" s="974"/>
      <c r="PLA62" s="974"/>
      <c r="PLB62" s="974"/>
      <c r="PLC62" s="974"/>
      <c r="PLD62" s="974"/>
      <c r="PLE62" s="974"/>
      <c r="PLF62" s="974"/>
      <c r="PLG62" s="974"/>
      <c r="PLH62" s="974"/>
      <c r="PLI62" s="974"/>
      <c r="PLJ62" s="974"/>
      <c r="PLK62" s="974"/>
      <c r="PLL62" s="974"/>
      <c r="PLM62" s="974"/>
      <c r="PLN62" s="974"/>
      <c r="PLO62" s="974"/>
      <c r="PLP62" s="974"/>
      <c r="PLQ62" s="974"/>
      <c r="PLR62" s="974"/>
      <c r="PLS62" s="974"/>
      <c r="PLT62" s="974"/>
      <c r="PLU62" s="974"/>
      <c r="PLV62" s="974"/>
      <c r="PLW62" s="974"/>
      <c r="PLX62" s="974"/>
      <c r="PLY62" s="974"/>
      <c r="PLZ62" s="974"/>
      <c r="PMA62" s="974"/>
      <c r="PMB62" s="974"/>
      <c r="PMC62" s="974"/>
      <c r="PMD62" s="974"/>
      <c r="PME62" s="974"/>
      <c r="PMF62" s="974"/>
      <c r="PMG62" s="974"/>
      <c r="PMH62" s="974"/>
      <c r="PMI62" s="974"/>
      <c r="PMJ62" s="974"/>
      <c r="PMK62" s="974"/>
      <c r="PML62" s="974"/>
      <c r="PMM62" s="974"/>
      <c r="PMN62" s="974"/>
      <c r="PMO62" s="974"/>
      <c r="PMP62" s="974"/>
      <c r="PMQ62" s="974"/>
      <c r="PMR62" s="974"/>
      <c r="PMS62" s="974"/>
      <c r="PMT62" s="974"/>
      <c r="PMU62" s="974"/>
      <c r="PMV62" s="974"/>
      <c r="PMW62" s="974"/>
      <c r="PMX62" s="974"/>
      <c r="PMY62" s="974"/>
      <c r="PMZ62" s="974"/>
      <c r="PNA62" s="974"/>
      <c r="PNB62" s="974"/>
      <c r="PNC62" s="974"/>
      <c r="PND62" s="974"/>
      <c r="PNE62" s="974"/>
      <c r="PNF62" s="974"/>
      <c r="PNG62" s="974"/>
      <c r="PNH62" s="974"/>
      <c r="PNI62" s="974"/>
      <c r="PNJ62" s="974"/>
      <c r="PNK62" s="974"/>
      <c r="PNL62" s="974"/>
      <c r="PNM62" s="974"/>
      <c r="PNN62" s="974"/>
      <c r="PNO62" s="974"/>
      <c r="PNP62" s="974"/>
      <c r="PNQ62" s="974"/>
      <c r="PNR62" s="974"/>
      <c r="PNS62" s="974"/>
      <c r="PNT62" s="974"/>
      <c r="PNU62" s="974"/>
      <c r="PNV62" s="974"/>
      <c r="PNW62" s="974"/>
      <c r="PNX62" s="974"/>
      <c r="PNY62" s="974"/>
      <c r="PNZ62" s="974"/>
      <c r="POA62" s="974"/>
      <c r="POB62" s="974"/>
      <c r="POC62" s="974"/>
      <c r="POD62" s="974"/>
      <c r="POE62" s="974"/>
      <c r="POF62" s="974"/>
      <c r="POG62" s="974"/>
      <c r="POH62" s="974"/>
      <c r="POI62" s="974"/>
      <c r="POJ62" s="974"/>
      <c r="POK62" s="974"/>
      <c r="POL62" s="974"/>
      <c r="POM62" s="974"/>
      <c r="PON62" s="974"/>
      <c r="POO62" s="974"/>
      <c r="POP62" s="974"/>
      <c r="POQ62" s="974"/>
      <c r="POR62" s="974"/>
      <c r="POS62" s="974"/>
      <c r="POT62" s="974"/>
      <c r="POU62" s="974"/>
      <c r="POV62" s="974"/>
      <c r="POW62" s="974"/>
      <c r="POX62" s="974"/>
      <c r="POY62" s="974"/>
      <c r="POZ62" s="974"/>
      <c r="PPA62" s="974"/>
      <c r="PPB62" s="974"/>
      <c r="PPC62" s="974"/>
      <c r="PPD62" s="974"/>
      <c r="PPE62" s="974"/>
      <c r="PPF62" s="974"/>
      <c r="PPG62" s="974"/>
      <c r="PPH62" s="974"/>
      <c r="PPI62" s="974"/>
      <c r="PPJ62" s="974"/>
      <c r="PPK62" s="974"/>
      <c r="PPL62" s="974"/>
      <c r="PPM62" s="974"/>
      <c r="PPN62" s="974"/>
      <c r="PPO62" s="974"/>
      <c r="PPP62" s="974"/>
      <c r="PPQ62" s="974"/>
      <c r="PPR62" s="974"/>
      <c r="PPS62" s="974"/>
      <c r="PPT62" s="974"/>
      <c r="PPU62" s="974"/>
      <c r="PPV62" s="974"/>
      <c r="PPW62" s="974"/>
      <c r="PPX62" s="974"/>
      <c r="PPY62" s="974"/>
      <c r="PPZ62" s="974"/>
      <c r="PQA62" s="974"/>
      <c r="PQB62" s="974"/>
      <c r="PQC62" s="974"/>
      <c r="PQD62" s="974"/>
      <c r="PQE62" s="974"/>
      <c r="PQF62" s="974"/>
      <c r="PQG62" s="974"/>
      <c r="PQH62" s="974"/>
      <c r="PQI62" s="974"/>
      <c r="PQJ62" s="974"/>
      <c r="PQK62" s="974"/>
      <c r="PQL62" s="974"/>
      <c r="PQM62" s="974"/>
      <c r="PQN62" s="974"/>
      <c r="PQO62" s="974"/>
      <c r="PQP62" s="974"/>
      <c r="PQQ62" s="974"/>
      <c r="PQR62" s="974"/>
      <c r="PQS62" s="974"/>
      <c r="PQT62" s="974"/>
      <c r="PQU62" s="974"/>
      <c r="PQV62" s="974"/>
      <c r="PQW62" s="974"/>
      <c r="PQX62" s="974"/>
      <c r="PQY62" s="974"/>
      <c r="PQZ62" s="974"/>
      <c r="PRA62" s="974"/>
      <c r="PRB62" s="974"/>
      <c r="PRC62" s="974"/>
      <c r="PRD62" s="974"/>
      <c r="PRE62" s="974"/>
      <c r="PRF62" s="974"/>
      <c r="PRG62" s="974"/>
      <c r="PRH62" s="974"/>
      <c r="PRI62" s="974"/>
      <c r="PRJ62" s="974"/>
      <c r="PRK62" s="974"/>
      <c r="PRL62" s="974"/>
      <c r="PRM62" s="974"/>
      <c r="PRN62" s="974"/>
      <c r="PRO62" s="974"/>
      <c r="PRP62" s="974"/>
      <c r="PRQ62" s="974"/>
      <c r="PRR62" s="974"/>
      <c r="PRS62" s="974"/>
      <c r="PRT62" s="974"/>
      <c r="PRU62" s="974"/>
      <c r="PRV62" s="974"/>
      <c r="PRW62" s="974"/>
      <c r="PRX62" s="974"/>
      <c r="PRY62" s="974"/>
      <c r="PRZ62" s="974"/>
      <c r="PSA62" s="974"/>
      <c r="PSB62" s="974"/>
      <c r="PSC62" s="974"/>
      <c r="PSD62" s="974"/>
      <c r="PSE62" s="974"/>
      <c r="PSF62" s="974"/>
      <c r="PSG62" s="974"/>
      <c r="PSH62" s="974"/>
      <c r="PSI62" s="974"/>
      <c r="PSJ62" s="974"/>
      <c r="PSK62" s="974"/>
      <c r="PSL62" s="974"/>
      <c r="PSM62" s="974"/>
      <c r="PSN62" s="974"/>
      <c r="PSO62" s="974"/>
      <c r="PSP62" s="974"/>
      <c r="PSQ62" s="974"/>
      <c r="PSR62" s="974"/>
      <c r="PSS62" s="974"/>
      <c r="PST62" s="974"/>
      <c r="PSU62" s="974"/>
      <c r="PSV62" s="974"/>
      <c r="PSW62" s="974"/>
      <c r="PSX62" s="974"/>
      <c r="PSY62" s="974"/>
      <c r="PSZ62" s="974"/>
      <c r="PTA62" s="974"/>
      <c r="PTB62" s="974"/>
      <c r="PTC62" s="974"/>
      <c r="PTD62" s="974"/>
      <c r="PTE62" s="974"/>
      <c r="PTF62" s="974"/>
      <c r="PTG62" s="974"/>
      <c r="PTH62" s="974"/>
      <c r="PTI62" s="974"/>
      <c r="PTJ62" s="974"/>
      <c r="PTK62" s="974"/>
      <c r="PTL62" s="974"/>
      <c r="PTM62" s="974"/>
      <c r="PTN62" s="974"/>
      <c r="PTO62" s="974"/>
      <c r="PTP62" s="974"/>
      <c r="PTQ62" s="974"/>
      <c r="PTR62" s="974"/>
      <c r="PTS62" s="974"/>
      <c r="PTT62" s="974"/>
      <c r="PTU62" s="974"/>
      <c r="PTV62" s="974"/>
      <c r="PTW62" s="974"/>
      <c r="PTX62" s="974"/>
      <c r="PTY62" s="974"/>
      <c r="PTZ62" s="974"/>
      <c r="PUA62" s="974"/>
      <c r="PUB62" s="974"/>
      <c r="PUC62" s="974"/>
      <c r="PUD62" s="974"/>
      <c r="PUE62" s="974"/>
      <c r="PUF62" s="974"/>
      <c r="PUG62" s="974"/>
      <c r="PUH62" s="974"/>
      <c r="PUI62" s="974"/>
      <c r="PUJ62" s="974"/>
      <c r="PUK62" s="974"/>
      <c r="PUL62" s="974"/>
      <c r="PUM62" s="974"/>
      <c r="PUN62" s="974"/>
      <c r="PUO62" s="974"/>
      <c r="PUP62" s="974"/>
      <c r="PUQ62" s="974"/>
      <c r="PUR62" s="974"/>
      <c r="PUS62" s="974"/>
      <c r="PUT62" s="974"/>
      <c r="PUU62" s="974"/>
      <c r="PUV62" s="974"/>
      <c r="PUW62" s="974"/>
      <c r="PUX62" s="974"/>
      <c r="PUY62" s="974"/>
      <c r="PUZ62" s="974"/>
      <c r="PVA62" s="974"/>
      <c r="PVB62" s="974"/>
      <c r="PVC62" s="974"/>
      <c r="PVD62" s="974"/>
      <c r="PVE62" s="974"/>
      <c r="PVF62" s="974"/>
      <c r="PVG62" s="974"/>
      <c r="PVH62" s="974"/>
      <c r="PVI62" s="974"/>
      <c r="PVJ62" s="974"/>
      <c r="PVK62" s="974"/>
      <c r="PVL62" s="974"/>
      <c r="PVM62" s="974"/>
      <c r="PVN62" s="974"/>
      <c r="PVO62" s="974"/>
      <c r="PVP62" s="974"/>
      <c r="PVQ62" s="974"/>
      <c r="PVR62" s="974"/>
      <c r="PVS62" s="974"/>
      <c r="PVT62" s="974"/>
      <c r="PVU62" s="974"/>
      <c r="PVV62" s="974"/>
      <c r="PVW62" s="974"/>
      <c r="PVX62" s="974"/>
      <c r="PVY62" s="974"/>
      <c r="PVZ62" s="974"/>
      <c r="PWA62" s="974"/>
      <c r="PWB62" s="974"/>
      <c r="PWC62" s="974"/>
      <c r="PWD62" s="974"/>
      <c r="PWE62" s="974"/>
      <c r="PWF62" s="974"/>
      <c r="PWG62" s="974"/>
      <c r="PWH62" s="974"/>
      <c r="PWI62" s="974"/>
      <c r="PWJ62" s="974"/>
      <c r="PWK62" s="974"/>
      <c r="PWL62" s="974"/>
      <c r="PWM62" s="974"/>
      <c r="PWN62" s="974"/>
      <c r="PWO62" s="974"/>
      <c r="PWP62" s="974"/>
      <c r="PWQ62" s="974"/>
      <c r="PWR62" s="974"/>
      <c r="PWS62" s="974"/>
      <c r="PWT62" s="974"/>
      <c r="PWU62" s="974"/>
      <c r="PWV62" s="974"/>
      <c r="PWW62" s="974"/>
      <c r="PWX62" s="974"/>
      <c r="PWY62" s="974"/>
      <c r="PWZ62" s="974"/>
      <c r="PXA62" s="974"/>
      <c r="PXB62" s="974"/>
      <c r="PXC62" s="974"/>
      <c r="PXD62" s="974"/>
      <c r="PXE62" s="974"/>
      <c r="PXF62" s="974"/>
      <c r="PXG62" s="974"/>
      <c r="PXH62" s="974"/>
      <c r="PXI62" s="974"/>
      <c r="PXJ62" s="974"/>
      <c r="PXK62" s="974"/>
      <c r="PXL62" s="974"/>
      <c r="PXM62" s="974"/>
      <c r="PXN62" s="974"/>
      <c r="PXO62" s="974"/>
      <c r="PXP62" s="974"/>
      <c r="PXQ62" s="974"/>
      <c r="PXR62" s="974"/>
      <c r="PXS62" s="974"/>
      <c r="PXT62" s="974"/>
      <c r="PXU62" s="974"/>
      <c r="PXV62" s="974"/>
      <c r="PXW62" s="974"/>
      <c r="PXX62" s="974"/>
      <c r="PXY62" s="974"/>
      <c r="PXZ62" s="974"/>
      <c r="PYA62" s="974"/>
      <c r="PYB62" s="974"/>
      <c r="PYC62" s="974"/>
      <c r="PYD62" s="974"/>
      <c r="PYE62" s="974"/>
      <c r="PYF62" s="974"/>
      <c r="PYG62" s="974"/>
      <c r="PYH62" s="974"/>
      <c r="PYI62" s="974"/>
      <c r="PYJ62" s="974"/>
      <c r="PYK62" s="974"/>
      <c r="PYL62" s="974"/>
      <c r="PYM62" s="974"/>
      <c r="PYN62" s="974"/>
      <c r="PYO62" s="974"/>
      <c r="PYP62" s="974"/>
      <c r="PYQ62" s="974"/>
      <c r="PYR62" s="974"/>
      <c r="PYS62" s="974"/>
      <c r="PYT62" s="974"/>
      <c r="PYU62" s="974"/>
      <c r="PYV62" s="974"/>
      <c r="PYW62" s="974"/>
      <c r="PYX62" s="974"/>
      <c r="PYY62" s="974"/>
      <c r="PYZ62" s="974"/>
      <c r="PZA62" s="974"/>
      <c r="PZB62" s="974"/>
      <c r="PZC62" s="974"/>
      <c r="PZD62" s="974"/>
      <c r="PZE62" s="974"/>
      <c r="PZF62" s="974"/>
      <c r="PZG62" s="974"/>
      <c r="PZH62" s="974"/>
      <c r="PZI62" s="974"/>
      <c r="PZJ62" s="974"/>
      <c r="PZK62" s="974"/>
      <c r="PZL62" s="974"/>
      <c r="PZM62" s="974"/>
      <c r="PZN62" s="974"/>
      <c r="PZO62" s="974"/>
      <c r="PZP62" s="974"/>
      <c r="PZQ62" s="974"/>
      <c r="PZR62" s="974"/>
      <c r="PZS62" s="974"/>
      <c r="PZT62" s="974"/>
      <c r="PZU62" s="974"/>
      <c r="PZV62" s="974"/>
      <c r="PZW62" s="974"/>
      <c r="PZX62" s="974"/>
      <c r="PZY62" s="974"/>
      <c r="PZZ62" s="974"/>
      <c r="QAA62" s="974"/>
      <c r="QAB62" s="974"/>
      <c r="QAC62" s="974"/>
      <c r="QAD62" s="974"/>
      <c r="QAE62" s="974"/>
      <c r="QAF62" s="974"/>
      <c r="QAG62" s="974"/>
      <c r="QAH62" s="974"/>
      <c r="QAI62" s="974"/>
      <c r="QAJ62" s="974"/>
      <c r="QAK62" s="974"/>
      <c r="QAL62" s="974"/>
      <c r="QAM62" s="974"/>
      <c r="QAN62" s="974"/>
      <c r="QAO62" s="974"/>
      <c r="QAP62" s="974"/>
      <c r="QAQ62" s="974"/>
      <c r="QAR62" s="974"/>
      <c r="QAS62" s="974"/>
      <c r="QAT62" s="974"/>
      <c r="QAU62" s="974"/>
      <c r="QAV62" s="974"/>
      <c r="QAW62" s="974"/>
      <c r="QAX62" s="974"/>
      <c r="QAY62" s="974"/>
      <c r="QAZ62" s="974"/>
      <c r="QBA62" s="974"/>
      <c r="QBB62" s="974"/>
      <c r="QBC62" s="974"/>
      <c r="QBD62" s="974"/>
      <c r="QBE62" s="974"/>
      <c r="QBF62" s="974"/>
      <c r="QBG62" s="974"/>
      <c r="QBH62" s="974"/>
      <c r="QBI62" s="974"/>
      <c r="QBJ62" s="974"/>
      <c r="QBK62" s="974"/>
      <c r="QBL62" s="974"/>
      <c r="QBM62" s="974"/>
      <c r="QBN62" s="974"/>
      <c r="QBO62" s="974"/>
      <c r="QBP62" s="974"/>
      <c r="QBQ62" s="974"/>
      <c r="QBR62" s="974"/>
      <c r="QBS62" s="974"/>
      <c r="QBT62" s="974"/>
      <c r="QBU62" s="974"/>
      <c r="QBV62" s="974"/>
      <c r="QBW62" s="974"/>
      <c r="QBX62" s="974"/>
      <c r="QBY62" s="974"/>
      <c r="QBZ62" s="974"/>
      <c r="QCA62" s="974"/>
      <c r="QCB62" s="974"/>
      <c r="QCC62" s="974"/>
      <c r="QCD62" s="974"/>
      <c r="QCE62" s="974"/>
      <c r="QCF62" s="974"/>
      <c r="QCG62" s="974"/>
      <c r="QCH62" s="974"/>
      <c r="QCI62" s="974"/>
      <c r="QCJ62" s="974"/>
      <c r="QCK62" s="974"/>
      <c r="QCL62" s="974"/>
      <c r="QCM62" s="974"/>
      <c r="QCN62" s="974"/>
      <c r="QCO62" s="974"/>
      <c r="QCP62" s="974"/>
      <c r="QCQ62" s="974"/>
      <c r="QCR62" s="974"/>
      <c r="QCS62" s="974"/>
      <c r="QCT62" s="974"/>
      <c r="QCU62" s="974"/>
      <c r="QCV62" s="974"/>
      <c r="QCW62" s="974"/>
      <c r="QCX62" s="974"/>
      <c r="QCY62" s="974"/>
      <c r="QCZ62" s="974"/>
      <c r="QDA62" s="974"/>
      <c r="QDB62" s="974"/>
      <c r="QDC62" s="974"/>
      <c r="QDD62" s="974"/>
      <c r="QDE62" s="974"/>
      <c r="QDF62" s="974"/>
      <c r="QDG62" s="974"/>
      <c r="QDH62" s="974"/>
      <c r="QDI62" s="974"/>
      <c r="QDJ62" s="974"/>
      <c r="QDK62" s="974"/>
      <c r="QDL62" s="974"/>
      <c r="QDM62" s="974"/>
      <c r="QDN62" s="974"/>
      <c r="QDO62" s="974"/>
      <c r="QDP62" s="974"/>
      <c r="QDQ62" s="974"/>
      <c r="QDR62" s="974"/>
      <c r="QDS62" s="974"/>
      <c r="QDT62" s="974"/>
      <c r="QDU62" s="974"/>
      <c r="QDV62" s="974"/>
      <c r="QDW62" s="974"/>
      <c r="QDX62" s="974"/>
      <c r="QDY62" s="974"/>
      <c r="QDZ62" s="974"/>
      <c r="QEA62" s="974"/>
      <c r="QEB62" s="974"/>
      <c r="QEC62" s="974"/>
      <c r="QED62" s="974"/>
      <c r="QEE62" s="974"/>
      <c r="QEF62" s="974"/>
      <c r="QEG62" s="974"/>
      <c r="QEH62" s="974"/>
      <c r="QEI62" s="974"/>
      <c r="QEJ62" s="974"/>
      <c r="QEK62" s="974"/>
      <c r="QEL62" s="974"/>
      <c r="QEM62" s="974"/>
      <c r="QEN62" s="974"/>
      <c r="QEO62" s="974"/>
      <c r="QEP62" s="974"/>
      <c r="QEQ62" s="974"/>
      <c r="QER62" s="974"/>
      <c r="QES62" s="974"/>
      <c r="QET62" s="974"/>
      <c r="QEU62" s="974"/>
      <c r="QEV62" s="974"/>
      <c r="QEW62" s="974"/>
      <c r="QEX62" s="974"/>
      <c r="QEY62" s="974"/>
      <c r="QEZ62" s="974"/>
      <c r="QFA62" s="974"/>
      <c r="QFB62" s="974"/>
      <c r="QFC62" s="974"/>
      <c r="QFD62" s="974"/>
      <c r="QFE62" s="974"/>
      <c r="QFF62" s="974"/>
      <c r="QFG62" s="974"/>
      <c r="QFH62" s="974"/>
      <c r="QFI62" s="974"/>
      <c r="QFJ62" s="974"/>
      <c r="QFK62" s="974"/>
      <c r="QFL62" s="974"/>
      <c r="QFM62" s="974"/>
      <c r="QFN62" s="974"/>
      <c r="QFO62" s="974"/>
      <c r="QFP62" s="974"/>
      <c r="QFQ62" s="974"/>
      <c r="QFR62" s="974"/>
      <c r="QFS62" s="974"/>
      <c r="QFT62" s="974"/>
      <c r="QFU62" s="974"/>
      <c r="QFV62" s="974"/>
      <c r="QFW62" s="974"/>
      <c r="QFX62" s="974"/>
      <c r="QFY62" s="974"/>
      <c r="QFZ62" s="974"/>
      <c r="QGA62" s="974"/>
      <c r="QGB62" s="974"/>
      <c r="QGC62" s="974"/>
      <c r="QGD62" s="974"/>
      <c r="QGE62" s="974"/>
      <c r="QGF62" s="974"/>
      <c r="QGG62" s="974"/>
      <c r="QGH62" s="974"/>
      <c r="QGI62" s="974"/>
      <c r="QGJ62" s="974"/>
      <c r="QGK62" s="974"/>
      <c r="QGL62" s="974"/>
      <c r="QGM62" s="974"/>
      <c r="QGN62" s="974"/>
      <c r="QGO62" s="974"/>
      <c r="QGP62" s="974"/>
      <c r="QGQ62" s="974"/>
      <c r="QGR62" s="974"/>
      <c r="QGS62" s="974"/>
      <c r="QGT62" s="974"/>
      <c r="QGU62" s="974"/>
      <c r="QGV62" s="974"/>
      <c r="QGW62" s="974"/>
      <c r="QGX62" s="974"/>
      <c r="QGY62" s="974"/>
      <c r="QGZ62" s="974"/>
      <c r="QHA62" s="974"/>
      <c r="QHB62" s="974"/>
      <c r="QHC62" s="974"/>
      <c r="QHD62" s="974"/>
      <c r="QHE62" s="974"/>
      <c r="QHF62" s="974"/>
      <c r="QHG62" s="974"/>
      <c r="QHH62" s="974"/>
      <c r="QHI62" s="974"/>
      <c r="QHJ62" s="974"/>
      <c r="QHK62" s="974"/>
      <c r="QHL62" s="974"/>
      <c r="QHM62" s="974"/>
      <c r="QHN62" s="974"/>
      <c r="QHO62" s="974"/>
      <c r="QHP62" s="974"/>
      <c r="QHQ62" s="974"/>
      <c r="QHR62" s="974"/>
      <c r="QHS62" s="974"/>
      <c r="QHT62" s="974"/>
      <c r="QHU62" s="974"/>
      <c r="QHV62" s="974"/>
      <c r="QHW62" s="974"/>
      <c r="QHX62" s="974"/>
      <c r="QHY62" s="974"/>
      <c r="QHZ62" s="974"/>
      <c r="QIA62" s="974"/>
      <c r="QIB62" s="974"/>
      <c r="QIC62" s="974"/>
      <c r="QID62" s="974"/>
      <c r="QIE62" s="974"/>
      <c r="QIF62" s="974"/>
      <c r="QIG62" s="974"/>
      <c r="QIH62" s="974"/>
      <c r="QII62" s="974"/>
      <c r="QIJ62" s="974"/>
      <c r="QIK62" s="974"/>
      <c r="QIL62" s="974"/>
      <c r="QIM62" s="974"/>
      <c r="QIN62" s="974"/>
      <c r="QIO62" s="974"/>
      <c r="QIP62" s="974"/>
      <c r="QIQ62" s="974"/>
      <c r="QIR62" s="974"/>
      <c r="QIS62" s="974"/>
      <c r="QIT62" s="974"/>
      <c r="QIU62" s="974"/>
      <c r="QIV62" s="974"/>
      <c r="QIW62" s="974"/>
      <c r="QIX62" s="974"/>
      <c r="QIY62" s="974"/>
      <c r="QIZ62" s="974"/>
      <c r="QJA62" s="974"/>
      <c r="QJB62" s="974"/>
      <c r="QJC62" s="974"/>
      <c r="QJD62" s="974"/>
      <c r="QJE62" s="974"/>
      <c r="QJF62" s="974"/>
      <c r="QJG62" s="974"/>
      <c r="QJH62" s="974"/>
      <c r="QJI62" s="974"/>
      <c r="QJJ62" s="974"/>
      <c r="QJK62" s="974"/>
      <c r="QJL62" s="974"/>
      <c r="QJM62" s="974"/>
      <c r="QJN62" s="974"/>
      <c r="QJO62" s="974"/>
      <c r="QJP62" s="974"/>
      <c r="QJQ62" s="974"/>
      <c r="QJR62" s="974"/>
      <c r="QJS62" s="974"/>
      <c r="QJT62" s="974"/>
      <c r="QJU62" s="974"/>
      <c r="QJV62" s="974"/>
      <c r="QJW62" s="974"/>
      <c r="QJX62" s="974"/>
      <c r="QJY62" s="974"/>
      <c r="QJZ62" s="974"/>
      <c r="QKA62" s="974"/>
      <c r="QKB62" s="974"/>
      <c r="QKC62" s="974"/>
      <c r="QKD62" s="974"/>
      <c r="QKE62" s="974"/>
      <c r="QKF62" s="974"/>
      <c r="QKG62" s="974"/>
      <c r="QKH62" s="974"/>
      <c r="QKI62" s="974"/>
      <c r="QKJ62" s="974"/>
      <c r="QKK62" s="974"/>
      <c r="QKL62" s="974"/>
      <c r="QKM62" s="974"/>
      <c r="QKN62" s="974"/>
      <c r="QKO62" s="974"/>
      <c r="QKP62" s="974"/>
      <c r="QKQ62" s="974"/>
      <c r="QKR62" s="974"/>
      <c r="QKS62" s="974"/>
      <c r="QKT62" s="974"/>
      <c r="QKU62" s="974"/>
      <c r="QKV62" s="974"/>
      <c r="QKW62" s="974"/>
      <c r="QKX62" s="974"/>
      <c r="QKY62" s="974"/>
      <c r="QKZ62" s="974"/>
      <c r="QLA62" s="974"/>
      <c r="QLB62" s="974"/>
      <c r="QLC62" s="974"/>
      <c r="QLD62" s="974"/>
      <c r="QLE62" s="974"/>
      <c r="QLF62" s="974"/>
      <c r="QLG62" s="974"/>
      <c r="QLH62" s="974"/>
      <c r="QLI62" s="974"/>
      <c r="QLJ62" s="974"/>
      <c r="QLK62" s="974"/>
      <c r="QLL62" s="974"/>
      <c r="QLM62" s="974"/>
      <c r="QLN62" s="974"/>
      <c r="QLO62" s="974"/>
      <c r="QLP62" s="974"/>
      <c r="QLQ62" s="974"/>
      <c r="QLR62" s="974"/>
      <c r="QLS62" s="974"/>
      <c r="QLT62" s="974"/>
      <c r="QLU62" s="974"/>
      <c r="QLV62" s="974"/>
      <c r="QLW62" s="974"/>
      <c r="QLX62" s="974"/>
      <c r="QLY62" s="974"/>
      <c r="QLZ62" s="974"/>
      <c r="QMA62" s="974"/>
      <c r="QMB62" s="974"/>
      <c r="QMC62" s="974"/>
      <c r="QMD62" s="974"/>
      <c r="QME62" s="974"/>
      <c r="QMF62" s="974"/>
      <c r="QMG62" s="974"/>
      <c r="QMH62" s="974"/>
      <c r="QMI62" s="974"/>
      <c r="QMJ62" s="974"/>
      <c r="QMK62" s="974"/>
      <c r="QML62" s="974"/>
      <c r="QMM62" s="974"/>
      <c r="QMN62" s="974"/>
      <c r="QMO62" s="974"/>
      <c r="QMP62" s="974"/>
      <c r="QMQ62" s="974"/>
      <c r="QMR62" s="974"/>
      <c r="QMS62" s="974"/>
      <c r="QMT62" s="974"/>
      <c r="QMU62" s="974"/>
      <c r="QMV62" s="974"/>
      <c r="QMW62" s="974"/>
      <c r="QMX62" s="974"/>
      <c r="QMY62" s="974"/>
      <c r="QMZ62" s="974"/>
      <c r="QNA62" s="974"/>
      <c r="QNB62" s="974"/>
      <c r="QNC62" s="974"/>
      <c r="QND62" s="974"/>
      <c r="QNE62" s="974"/>
      <c r="QNF62" s="974"/>
      <c r="QNG62" s="974"/>
      <c r="QNH62" s="974"/>
      <c r="QNI62" s="974"/>
      <c r="QNJ62" s="974"/>
      <c r="QNK62" s="974"/>
      <c r="QNL62" s="974"/>
      <c r="QNM62" s="974"/>
      <c r="QNN62" s="974"/>
      <c r="QNO62" s="974"/>
      <c r="QNP62" s="974"/>
      <c r="QNQ62" s="974"/>
      <c r="QNR62" s="974"/>
      <c r="QNS62" s="974"/>
      <c r="QNT62" s="974"/>
      <c r="QNU62" s="974"/>
      <c r="QNV62" s="974"/>
      <c r="QNW62" s="974"/>
      <c r="QNX62" s="974"/>
      <c r="QNY62" s="974"/>
      <c r="QNZ62" s="974"/>
      <c r="QOA62" s="974"/>
      <c r="QOB62" s="974"/>
      <c r="QOC62" s="974"/>
      <c r="QOD62" s="974"/>
      <c r="QOE62" s="974"/>
      <c r="QOF62" s="974"/>
      <c r="QOG62" s="974"/>
      <c r="QOH62" s="974"/>
      <c r="QOI62" s="974"/>
      <c r="QOJ62" s="974"/>
      <c r="QOK62" s="974"/>
      <c r="QOL62" s="974"/>
      <c r="QOM62" s="974"/>
      <c r="QON62" s="974"/>
      <c r="QOO62" s="974"/>
      <c r="QOP62" s="974"/>
      <c r="QOQ62" s="974"/>
      <c r="QOR62" s="974"/>
      <c r="QOS62" s="974"/>
      <c r="QOT62" s="974"/>
      <c r="QOU62" s="974"/>
      <c r="QOV62" s="974"/>
      <c r="QOW62" s="974"/>
      <c r="QOX62" s="974"/>
      <c r="QOY62" s="974"/>
      <c r="QOZ62" s="974"/>
      <c r="QPA62" s="974"/>
      <c r="QPB62" s="974"/>
      <c r="QPC62" s="974"/>
      <c r="QPD62" s="974"/>
      <c r="QPE62" s="974"/>
      <c r="QPF62" s="974"/>
      <c r="QPG62" s="974"/>
      <c r="QPH62" s="974"/>
      <c r="QPI62" s="974"/>
      <c r="QPJ62" s="974"/>
      <c r="QPK62" s="974"/>
      <c r="QPL62" s="974"/>
      <c r="QPM62" s="974"/>
      <c r="QPN62" s="974"/>
      <c r="QPO62" s="974"/>
      <c r="QPP62" s="974"/>
      <c r="QPQ62" s="974"/>
      <c r="QPR62" s="974"/>
      <c r="QPS62" s="974"/>
      <c r="QPT62" s="974"/>
      <c r="QPU62" s="974"/>
      <c r="QPV62" s="974"/>
      <c r="QPW62" s="974"/>
      <c r="QPX62" s="974"/>
      <c r="QPY62" s="974"/>
      <c r="QPZ62" s="974"/>
      <c r="QQA62" s="974"/>
      <c r="QQB62" s="974"/>
      <c r="QQC62" s="974"/>
      <c r="QQD62" s="974"/>
      <c r="QQE62" s="974"/>
      <c r="QQF62" s="974"/>
      <c r="QQG62" s="974"/>
      <c r="QQH62" s="974"/>
      <c r="QQI62" s="974"/>
      <c r="QQJ62" s="974"/>
      <c r="QQK62" s="974"/>
      <c r="QQL62" s="974"/>
      <c r="QQM62" s="974"/>
      <c r="QQN62" s="974"/>
      <c r="QQO62" s="974"/>
      <c r="QQP62" s="974"/>
      <c r="QQQ62" s="974"/>
      <c r="QQR62" s="974"/>
      <c r="QQS62" s="974"/>
      <c r="QQT62" s="974"/>
      <c r="QQU62" s="974"/>
      <c r="QQV62" s="974"/>
      <c r="QQW62" s="974"/>
      <c r="QQX62" s="974"/>
      <c r="QQY62" s="974"/>
      <c r="QQZ62" s="974"/>
      <c r="QRA62" s="974"/>
      <c r="QRB62" s="974"/>
      <c r="QRC62" s="974"/>
      <c r="QRD62" s="974"/>
      <c r="QRE62" s="974"/>
      <c r="QRF62" s="974"/>
      <c r="QRG62" s="974"/>
      <c r="QRH62" s="974"/>
      <c r="QRI62" s="974"/>
      <c r="QRJ62" s="974"/>
      <c r="QRK62" s="974"/>
      <c r="QRL62" s="974"/>
      <c r="QRM62" s="974"/>
      <c r="QRN62" s="974"/>
      <c r="QRO62" s="974"/>
      <c r="QRP62" s="974"/>
      <c r="QRQ62" s="974"/>
      <c r="QRR62" s="974"/>
      <c r="QRS62" s="974"/>
      <c r="QRT62" s="974"/>
      <c r="QRU62" s="974"/>
      <c r="QRV62" s="974"/>
      <c r="QRW62" s="974"/>
      <c r="QRX62" s="974"/>
      <c r="QRY62" s="974"/>
      <c r="QRZ62" s="974"/>
      <c r="QSA62" s="974"/>
      <c r="QSB62" s="974"/>
      <c r="QSC62" s="974"/>
      <c r="QSD62" s="974"/>
      <c r="QSE62" s="974"/>
      <c r="QSF62" s="974"/>
      <c r="QSG62" s="974"/>
      <c r="QSH62" s="974"/>
      <c r="QSI62" s="974"/>
      <c r="QSJ62" s="974"/>
      <c r="QSK62" s="974"/>
      <c r="QSL62" s="974"/>
      <c r="QSM62" s="974"/>
      <c r="QSN62" s="974"/>
      <c r="QSO62" s="974"/>
      <c r="QSP62" s="974"/>
      <c r="QSQ62" s="974"/>
      <c r="QSR62" s="974"/>
      <c r="QSS62" s="974"/>
      <c r="QST62" s="974"/>
      <c r="QSU62" s="974"/>
      <c r="QSV62" s="974"/>
      <c r="QSW62" s="974"/>
      <c r="QSX62" s="974"/>
      <c r="QSY62" s="974"/>
      <c r="QSZ62" s="974"/>
      <c r="QTA62" s="974"/>
      <c r="QTB62" s="974"/>
      <c r="QTC62" s="974"/>
      <c r="QTD62" s="974"/>
      <c r="QTE62" s="974"/>
      <c r="QTF62" s="974"/>
      <c r="QTG62" s="974"/>
      <c r="QTH62" s="974"/>
      <c r="QTI62" s="974"/>
      <c r="QTJ62" s="974"/>
      <c r="QTK62" s="974"/>
      <c r="QTL62" s="974"/>
      <c r="QTM62" s="974"/>
      <c r="QTN62" s="974"/>
      <c r="QTO62" s="974"/>
      <c r="QTP62" s="974"/>
      <c r="QTQ62" s="974"/>
      <c r="QTR62" s="974"/>
      <c r="QTS62" s="974"/>
      <c r="QTT62" s="974"/>
      <c r="QTU62" s="974"/>
      <c r="QTV62" s="974"/>
      <c r="QTW62" s="974"/>
      <c r="QTX62" s="974"/>
      <c r="QTY62" s="974"/>
      <c r="QTZ62" s="974"/>
      <c r="QUA62" s="974"/>
      <c r="QUB62" s="974"/>
      <c r="QUC62" s="974"/>
      <c r="QUD62" s="974"/>
      <c r="QUE62" s="974"/>
      <c r="QUF62" s="974"/>
      <c r="QUG62" s="974"/>
      <c r="QUH62" s="974"/>
      <c r="QUI62" s="974"/>
      <c r="QUJ62" s="974"/>
      <c r="QUK62" s="974"/>
      <c r="QUL62" s="974"/>
      <c r="QUM62" s="974"/>
      <c r="QUN62" s="974"/>
      <c r="QUO62" s="974"/>
      <c r="QUP62" s="974"/>
      <c r="QUQ62" s="974"/>
      <c r="QUR62" s="974"/>
      <c r="QUS62" s="974"/>
      <c r="QUT62" s="974"/>
      <c r="QUU62" s="974"/>
      <c r="QUV62" s="974"/>
      <c r="QUW62" s="974"/>
      <c r="QUX62" s="974"/>
      <c r="QUY62" s="974"/>
      <c r="QUZ62" s="974"/>
      <c r="QVA62" s="974"/>
      <c r="QVB62" s="974"/>
      <c r="QVC62" s="974"/>
      <c r="QVD62" s="974"/>
      <c r="QVE62" s="974"/>
      <c r="QVF62" s="974"/>
      <c r="QVG62" s="974"/>
      <c r="QVH62" s="974"/>
      <c r="QVI62" s="974"/>
      <c r="QVJ62" s="974"/>
      <c r="QVK62" s="974"/>
      <c r="QVL62" s="974"/>
      <c r="QVM62" s="974"/>
      <c r="QVN62" s="974"/>
      <c r="QVO62" s="974"/>
      <c r="QVP62" s="974"/>
      <c r="QVQ62" s="974"/>
      <c r="QVR62" s="974"/>
      <c r="QVS62" s="974"/>
      <c r="QVT62" s="974"/>
      <c r="QVU62" s="974"/>
      <c r="QVV62" s="974"/>
      <c r="QVW62" s="974"/>
      <c r="QVX62" s="974"/>
      <c r="QVY62" s="974"/>
      <c r="QVZ62" s="974"/>
      <c r="QWA62" s="974"/>
      <c r="QWB62" s="974"/>
      <c r="QWC62" s="974"/>
      <c r="QWD62" s="974"/>
      <c r="QWE62" s="974"/>
      <c r="QWF62" s="974"/>
      <c r="QWG62" s="974"/>
      <c r="QWH62" s="974"/>
      <c r="QWI62" s="974"/>
      <c r="QWJ62" s="974"/>
      <c r="QWK62" s="974"/>
      <c r="QWL62" s="974"/>
      <c r="QWM62" s="974"/>
      <c r="QWN62" s="974"/>
      <c r="QWO62" s="974"/>
      <c r="QWP62" s="974"/>
      <c r="QWQ62" s="974"/>
      <c r="QWR62" s="974"/>
      <c r="QWS62" s="974"/>
      <c r="QWT62" s="974"/>
      <c r="QWU62" s="974"/>
      <c r="QWV62" s="974"/>
      <c r="QWW62" s="974"/>
      <c r="QWX62" s="974"/>
      <c r="QWY62" s="974"/>
      <c r="QWZ62" s="974"/>
      <c r="QXA62" s="974"/>
      <c r="QXB62" s="974"/>
      <c r="QXC62" s="974"/>
      <c r="QXD62" s="974"/>
      <c r="QXE62" s="974"/>
      <c r="QXF62" s="974"/>
      <c r="QXG62" s="974"/>
      <c r="QXH62" s="974"/>
      <c r="QXI62" s="974"/>
      <c r="QXJ62" s="974"/>
      <c r="QXK62" s="974"/>
      <c r="QXL62" s="974"/>
      <c r="QXM62" s="974"/>
      <c r="QXN62" s="974"/>
      <c r="QXO62" s="974"/>
      <c r="QXP62" s="974"/>
      <c r="QXQ62" s="974"/>
      <c r="QXR62" s="974"/>
      <c r="QXS62" s="974"/>
      <c r="QXT62" s="974"/>
      <c r="QXU62" s="974"/>
      <c r="QXV62" s="974"/>
      <c r="QXW62" s="974"/>
      <c r="QXX62" s="974"/>
      <c r="QXY62" s="974"/>
      <c r="QXZ62" s="974"/>
      <c r="QYA62" s="974"/>
      <c r="QYB62" s="974"/>
      <c r="QYC62" s="974"/>
      <c r="QYD62" s="974"/>
      <c r="QYE62" s="974"/>
      <c r="QYF62" s="974"/>
      <c r="QYG62" s="974"/>
      <c r="QYH62" s="974"/>
      <c r="QYI62" s="974"/>
      <c r="QYJ62" s="974"/>
      <c r="QYK62" s="974"/>
      <c r="QYL62" s="974"/>
      <c r="QYM62" s="974"/>
      <c r="QYN62" s="974"/>
      <c r="QYO62" s="974"/>
      <c r="QYP62" s="974"/>
      <c r="QYQ62" s="974"/>
      <c r="QYR62" s="974"/>
      <c r="QYS62" s="974"/>
      <c r="QYT62" s="974"/>
      <c r="QYU62" s="974"/>
      <c r="QYV62" s="974"/>
      <c r="QYW62" s="974"/>
      <c r="QYX62" s="974"/>
      <c r="QYY62" s="974"/>
      <c r="QYZ62" s="974"/>
      <c r="QZA62" s="974"/>
      <c r="QZB62" s="974"/>
      <c r="QZC62" s="974"/>
      <c r="QZD62" s="974"/>
      <c r="QZE62" s="974"/>
      <c r="QZF62" s="974"/>
      <c r="QZG62" s="974"/>
      <c r="QZH62" s="974"/>
      <c r="QZI62" s="974"/>
      <c r="QZJ62" s="974"/>
      <c r="QZK62" s="974"/>
      <c r="QZL62" s="974"/>
      <c r="QZM62" s="974"/>
      <c r="QZN62" s="974"/>
      <c r="QZO62" s="974"/>
      <c r="QZP62" s="974"/>
      <c r="QZQ62" s="974"/>
      <c r="QZR62" s="974"/>
      <c r="QZS62" s="974"/>
      <c r="QZT62" s="974"/>
      <c r="QZU62" s="974"/>
      <c r="QZV62" s="974"/>
      <c r="QZW62" s="974"/>
      <c r="QZX62" s="974"/>
      <c r="QZY62" s="974"/>
      <c r="QZZ62" s="974"/>
      <c r="RAA62" s="974"/>
      <c r="RAB62" s="974"/>
      <c r="RAC62" s="974"/>
      <c r="RAD62" s="974"/>
      <c r="RAE62" s="974"/>
      <c r="RAF62" s="974"/>
      <c r="RAG62" s="974"/>
      <c r="RAH62" s="974"/>
      <c r="RAI62" s="974"/>
      <c r="RAJ62" s="974"/>
      <c r="RAK62" s="974"/>
      <c r="RAL62" s="974"/>
      <c r="RAM62" s="974"/>
      <c r="RAN62" s="974"/>
      <c r="RAO62" s="974"/>
      <c r="RAP62" s="974"/>
      <c r="RAQ62" s="974"/>
      <c r="RAR62" s="974"/>
      <c r="RAS62" s="974"/>
      <c r="RAT62" s="974"/>
      <c r="RAU62" s="974"/>
      <c r="RAV62" s="974"/>
      <c r="RAW62" s="974"/>
      <c r="RAX62" s="974"/>
      <c r="RAY62" s="974"/>
      <c r="RAZ62" s="974"/>
      <c r="RBA62" s="974"/>
      <c r="RBB62" s="974"/>
      <c r="RBC62" s="974"/>
      <c r="RBD62" s="974"/>
      <c r="RBE62" s="974"/>
      <c r="RBF62" s="974"/>
      <c r="RBG62" s="974"/>
      <c r="RBH62" s="974"/>
      <c r="RBI62" s="974"/>
      <c r="RBJ62" s="974"/>
      <c r="RBK62" s="974"/>
      <c r="RBL62" s="974"/>
      <c r="RBM62" s="974"/>
      <c r="RBN62" s="974"/>
      <c r="RBO62" s="974"/>
      <c r="RBP62" s="974"/>
      <c r="RBQ62" s="974"/>
      <c r="RBR62" s="974"/>
      <c r="RBS62" s="974"/>
      <c r="RBT62" s="974"/>
      <c r="RBU62" s="974"/>
      <c r="RBV62" s="974"/>
      <c r="RBW62" s="974"/>
      <c r="RBX62" s="974"/>
      <c r="RBY62" s="974"/>
      <c r="RBZ62" s="974"/>
      <c r="RCA62" s="974"/>
      <c r="RCB62" s="974"/>
      <c r="RCC62" s="974"/>
      <c r="RCD62" s="974"/>
      <c r="RCE62" s="974"/>
      <c r="RCF62" s="974"/>
      <c r="RCG62" s="974"/>
      <c r="RCH62" s="974"/>
      <c r="RCI62" s="974"/>
      <c r="RCJ62" s="974"/>
      <c r="RCK62" s="974"/>
      <c r="RCL62" s="974"/>
      <c r="RCM62" s="974"/>
      <c r="RCN62" s="974"/>
      <c r="RCO62" s="974"/>
      <c r="RCP62" s="974"/>
      <c r="RCQ62" s="974"/>
      <c r="RCR62" s="974"/>
      <c r="RCS62" s="974"/>
      <c r="RCT62" s="974"/>
      <c r="RCU62" s="974"/>
      <c r="RCV62" s="974"/>
      <c r="RCW62" s="974"/>
      <c r="RCX62" s="974"/>
      <c r="RCY62" s="974"/>
      <c r="RCZ62" s="974"/>
      <c r="RDA62" s="974"/>
      <c r="RDB62" s="974"/>
      <c r="RDC62" s="974"/>
      <c r="RDD62" s="974"/>
      <c r="RDE62" s="974"/>
      <c r="RDF62" s="974"/>
      <c r="RDG62" s="974"/>
      <c r="RDH62" s="974"/>
      <c r="RDI62" s="974"/>
      <c r="RDJ62" s="974"/>
      <c r="RDK62" s="974"/>
      <c r="RDL62" s="974"/>
      <c r="RDM62" s="974"/>
      <c r="RDN62" s="974"/>
      <c r="RDO62" s="974"/>
      <c r="RDP62" s="974"/>
      <c r="RDQ62" s="974"/>
      <c r="RDR62" s="974"/>
      <c r="RDS62" s="974"/>
      <c r="RDT62" s="974"/>
      <c r="RDU62" s="974"/>
      <c r="RDV62" s="974"/>
      <c r="RDW62" s="974"/>
      <c r="RDX62" s="974"/>
      <c r="RDY62" s="974"/>
      <c r="RDZ62" s="974"/>
      <c r="REA62" s="974"/>
      <c r="REB62" s="974"/>
      <c r="REC62" s="974"/>
      <c r="RED62" s="974"/>
      <c r="REE62" s="974"/>
      <c r="REF62" s="974"/>
      <c r="REG62" s="974"/>
      <c r="REH62" s="974"/>
      <c r="REI62" s="974"/>
      <c r="REJ62" s="974"/>
      <c r="REK62" s="974"/>
      <c r="REL62" s="974"/>
      <c r="REM62" s="974"/>
      <c r="REN62" s="974"/>
      <c r="REO62" s="974"/>
      <c r="REP62" s="974"/>
      <c r="REQ62" s="974"/>
      <c r="RER62" s="974"/>
      <c r="RES62" s="974"/>
      <c r="RET62" s="974"/>
      <c r="REU62" s="974"/>
      <c r="REV62" s="974"/>
      <c r="REW62" s="974"/>
      <c r="REX62" s="974"/>
      <c r="REY62" s="974"/>
      <c r="REZ62" s="974"/>
      <c r="RFA62" s="974"/>
      <c r="RFB62" s="974"/>
      <c r="RFC62" s="974"/>
      <c r="RFD62" s="974"/>
      <c r="RFE62" s="974"/>
      <c r="RFF62" s="974"/>
      <c r="RFG62" s="974"/>
      <c r="RFH62" s="974"/>
      <c r="RFI62" s="974"/>
      <c r="RFJ62" s="974"/>
      <c r="RFK62" s="974"/>
      <c r="RFL62" s="974"/>
      <c r="RFM62" s="974"/>
      <c r="RFN62" s="974"/>
      <c r="RFO62" s="974"/>
      <c r="RFP62" s="974"/>
      <c r="RFQ62" s="974"/>
      <c r="RFR62" s="974"/>
      <c r="RFS62" s="974"/>
      <c r="RFT62" s="974"/>
      <c r="RFU62" s="974"/>
      <c r="RFV62" s="974"/>
      <c r="RFW62" s="974"/>
      <c r="RFX62" s="974"/>
      <c r="RFY62" s="974"/>
      <c r="RFZ62" s="974"/>
      <c r="RGA62" s="974"/>
      <c r="RGB62" s="974"/>
      <c r="RGC62" s="974"/>
      <c r="RGD62" s="974"/>
      <c r="RGE62" s="974"/>
      <c r="RGF62" s="974"/>
      <c r="RGG62" s="974"/>
      <c r="RGH62" s="974"/>
      <c r="RGI62" s="974"/>
      <c r="RGJ62" s="974"/>
      <c r="RGK62" s="974"/>
      <c r="RGL62" s="974"/>
      <c r="RGM62" s="974"/>
      <c r="RGN62" s="974"/>
      <c r="RGO62" s="974"/>
      <c r="RGP62" s="974"/>
      <c r="RGQ62" s="974"/>
      <c r="RGR62" s="974"/>
      <c r="RGS62" s="974"/>
      <c r="RGT62" s="974"/>
      <c r="RGU62" s="974"/>
      <c r="RGV62" s="974"/>
      <c r="RGW62" s="974"/>
      <c r="RGX62" s="974"/>
      <c r="RGY62" s="974"/>
      <c r="RGZ62" s="974"/>
      <c r="RHA62" s="974"/>
      <c r="RHB62" s="974"/>
      <c r="RHC62" s="974"/>
      <c r="RHD62" s="974"/>
      <c r="RHE62" s="974"/>
      <c r="RHF62" s="974"/>
      <c r="RHG62" s="974"/>
      <c r="RHH62" s="974"/>
      <c r="RHI62" s="974"/>
      <c r="RHJ62" s="974"/>
      <c r="RHK62" s="974"/>
      <c r="RHL62" s="974"/>
      <c r="RHM62" s="974"/>
      <c r="RHN62" s="974"/>
      <c r="RHO62" s="974"/>
      <c r="RHP62" s="974"/>
      <c r="RHQ62" s="974"/>
      <c r="RHR62" s="974"/>
      <c r="RHS62" s="974"/>
      <c r="RHT62" s="974"/>
      <c r="RHU62" s="974"/>
      <c r="RHV62" s="974"/>
      <c r="RHW62" s="974"/>
      <c r="RHX62" s="974"/>
      <c r="RHY62" s="974"/>
      <c r="RHZ62" s="974"/>
      <c r="RIA62" s="974"/>
      <c r="RIB62" s="974"/>
      <c r="RIC62" s="974"/>
      <c r="RID62" s="974"/>
      <c r="RIE62" s="974"/>
      <c r="RIF62" s="974"/>
      <c r="RIG62" s="974"/>
      <c r="RIH62" s="974"/>
      <c r="RII62" s="974"/>
      <c r="RIJ62" s="974"/>
      <c r="RIK62" s="974"/>
      <c r="RIL62" s="974"/>
      <c r="RIM62" s="974"/>
      <c r="RIN62" s="974"/>
      <c r="RIO62" s="974"/>
      <c r="RIP62" s="974"/>
      <c r="RIQ62" s="974"/>
      <c r="RIR62" s="974"/>
      <c r="RIS62" s="974"/>
      <c r="RIT62" s="974"/>
      <c r="RIU62" s="974"/>
      <c r="RIV62" s="974"/>
      <c r="RIW62" s="974"/>
      <c r="RIX62" s="974"/>
      <c r="RIY62" s="974"/>
      <c r="RIZ62" s="974"/>
      <c r="RJA62" s="974"/>
      <c r="RJB62" s="974"/>
      <c r="RJC62" s="974"/>
      <c r="RJD62" s="974"/>
      <c r="RJE62" s="974"/>
      <c r="RJF62" s="974"/>
      <c r="RJG62" s="974"/>
      <c r="RJH62" s="974"/>
      <c r="RJI62" s="974"/>
      <c r="RJJ62" s="974"/>
      <c r="RJK62" s="974"/>
      <c r="RJL62" s="974"/>
      <c r="RJM62" s="974"/>
      <c r="RJN62" s="974"/>
      <c r="RJO62" s="974"/>
      <c r="RJP62" s="974"/>
      <c r="RJQ62" s="974"/>
      <c r="RJR62" s="974"/>
      <c r="RJS62" s="974"/>
      <c r="RJT62" s="974"/>
      <c r="RJU62" s="974"/>
      <c r="RJV62" s="974"/>
      <c r="RJW62" s="974"/>
      <c r="RJX62" s="974"/>
      <c r="RJY62" s="974"/>
      <c r="RJZ62" s="974"/>
      <c r="RKA62" s="974"/>
      <c r="RKB62" s="974"/>
      <c r="RKC62" s="974"/>
      <c r="RKD62" s="974"/>
      <c r="RKE62" s="974"/>
      <c r="RKF62" s="974"/>
      <c r="RKG62" s="974"/>
      <c r="RKH62" s="974"/>
      <c r="RKI62" s="974"/>
      <c r="RKJ62" s="974"/>
      <c r="RKK62" s="974"/>
      <c r="RKL62" s="974"/>
      <c r="RKM62" s="974"/>
      <c r="RKN62" s="974"/>
      <c r="RKO62" s="974"/>
      <c r="RKP62" s="974"/>
      <c r="RKQ62" s="974"/>
      <c r="RKR62" s="974"/>
      <c r="RKS62" s="974"/>
      <c r="RKT62" s="974"/>
      <c r="RKU62" s="974"/>
      <c r="RKV62" s="974"/>
      <c r="RKW62" s="974"/>
      <c r="RKX62" s="974"/>
      <c r="RKY62" s="974"/>
      <c r="RKZ62" s="974"/>
      <c r="RLA62" s="974"/>
      <c r="RLB62" s="974"/>
      <c r="RLC62" s="974"/>
      <c r="RLD62" s="974"/>
      <c r="RLE62" s="974"/>
      <c r="RLF62" s="974"/>
      <c r="RLG62" s="974"/>
      <c r="RLH62" s="974"/>
      <c r="RLI62" s="974"/>
      <c r="RLJ62" s="974"/>
      <c r="RLK62" s="974"/>
      <c r="RLL62" s="974"/>
      <c r="RLM62" s="974"/>
      <c r="RLN62" s="974"/>
      <c r="RLO62" s="974"/>
      <c r="RLP62" s="974"/>
      <c r="RLQ62" s="974"/>
      <c r="RLR62" s="974"/>
      <c r="RLS62" s="974"/>
      <c r="RLT62" s="974"/>
      <c r="RLU62" s="974"/>
      <c r="RLV62" s="974"/>
      <c r="RLW62" s="974"/>
      <c r="RLX62" s="974"/>
      <c r="RLY62" s="974"/>
      <c r="RLZ62" s="974"/>
      <c r="RMA62" s="974"/>
      <c r="RMB62" s="974"/>
      <c r="RMC62" s="974"/>
      <c r="RMD62" s="974"/>
      <c r="RME62" s="974"/>
      <c r="RMF62" s="974"/>
      <c r="RMG62" s="974"/>
      <c r="RMH62" s="974"/>
      <c r="RMI62" s="974"/>
      <c r="RMJ62" s="974"/>
      <c r="RMK62" s="974"/>
      <c r="RML62" s="974"/>
      <c r="RMM62" s="974"/>
      <c r="RMN62" s="974"/>
      <c r="RMO62" s="974"/>
      <c r="RMP62" s="974"/>
      <c r="RMQ62" s="974"/>
      <c r="RMR62" s="974"/>
      <c r="RMS62" s="974"/>
      <c r="RMT62" s="974"/>
      <c r="RMU62" s="974"/>
      <c r="RMV62" s="974"/>
      <c r="RMW62" s="974"/>
      <c r="RMX62" s="974"/>
      <c r="RMY62" s="974"/>
      <c r="RMZ62" s="974"/>
      <c r="RNA62" s="974"/>
      <c r="RNB62" s="974"/>
      <c r="RNC62" s="974"/>
      <c r="RND62" s="974"/>
      <c r="RNE62" s="974"/>
      <c r="RNF62" s="974"/>
      <c r="RNG62" s="974"/>
      <c r="RNH62" s="974"/>
      <c r="RNI62" s="974"/>
      <c r="RNJ62" s="974"/>
      <c r="RNK62" s="974"/>
      <c r="RNL62" s="974"/>
      <c r="RNM62" s="974"/>
      <c r="RNN62" s="974"/>
      <c r="RNO62" s="974"/>
      <c r="RNP62" s="974"/>
      <c r="RNQ62" s="974"/>
      <c r="RNR62" s="974"/>
      <c r="RNS62" s="974"/>
      <c r="RNT62" s="974"/>
      <c r="RNU62" s="974"/>
      <c r="RNV62" s="974"/>
      <c r="RNW62" s="974"/>
      <c r="RNX62" s="974"/>
      <c r="RNY62" s="974"/>
      <c r="RNZ62" s="974"/>
      <c r="ROA62" s="974"/>
      <c r="ROB62" s="974"/>
      <c r="ROC62" s="974"/>
      <c r="ROD62" s="974"/>
      <c r="ROE62" s="974"/>
      <c r="ROF62" s="974"/>
      <c r="ROG62" s="974"/>
      <c r="ROH62" s="974"/>
      <c r="ROI62" s="974"/>
      <c r="ROJ62" s="974"/>
      <c r="ROK62" s="974"/>
      <c r="ROL62" s="974"/>
      <c r="ROM62" s="974"/>
      <c r="RON62" s="974"/>
      <c r="ROO62" s="974"/>
      <c r="ROP62" s="974"/>
      <c r="ROQ62" s="974"/>
      <c r="ROR62" s="974"/>
      <c r="ROS62" s="974"/>
      <c r="ROT62" s="974"/>
      <c r="ROU62" s="974"/>
      <c r="ROV62" s="974"/>
      <c r="ROW62" s="974"/>
      <c r="ROX62" s="974"/>
      <c r="ROY62" s="974"/>
      <c r="ROZ62" s="974"/>
      <c r="RPA62" s="974"/>
      <c r="RPB62" s="974"/>
      <c r="RPC62" s="974"/>
      <c r="RPD62" s="974"/>
      <c r="RPE62" s="974"/>
      <c r="RPF62" s="974"/>
      <c r="RPG62" s="974"/>
      <c r="RPH62" s="974"/>
      <c r="RPI62" s="974"/>
      <c r="RPJ62" s="974"/>
      <c r="RPK62" s="974"/>
      <c r="RPL62" s="974"/>
      <c r="RPM62" s="974"/>
      <c r="RPN62" s="974"/>
      <c r="RPO62" s="974"/>
      <c r="RPP62" s="974"/>
      <c r="RPQ62" s="974"/>
      <c r="RPR62" s="974"/>
      <c r="RPS62" s="974"/>
      <c r="RPT62" s="974"/>
      <c r="RPU62" s="974"/>
      <c r="RPV62" s="974"/>
      <c r="RPW62" s="974"/>
      <c r="RPX62" s="974"/>
      <c r="RPY62" s="974"/>
      <c r="RPZ62" s="974"/>
      <c r="RQA62" s="974"/>
      <c r="RQB62" s="974"/>
      <c r="RQC62" s="974"/>
      <c r="RQD62" s="974"/>
      <c r="RQE62" s="974"/>
      <c r="RQF62" s="974"/>
      <c r="RQG62" s="974"/>
      <c r="RQH62" s="974"/>
      <c r="RQI62" s="974"/>
      <c r="RQJ62" s="974"/>
      <c r="RQK62" s="974"/>
      <c r="RQL62" s="974"/>
      <c r="RQM62" s="974"/>
      <c r="RQN62" s="974"/>
      <c r="RQO62" s="974"/>
      <c r="RQP62" s="974"/>
      <c r="RQQ62" s="974"/>
      <c r="RQR62" s="974"/>
      <c r="RQS62" s="974"/>
      <c r="RQT62" s="974"/>
      <c r="RQU62" s="974"/>
      <c r="RQV62" s="974"/>
      <c r="RQW62" s="974"/>
      <c r="RQX62" s="974"/>
      <c r="RQY62" s="974"/>
      <c r="RQZ62" s="974"/>
      <c r="RRA62" s="974"/>
      <c r="RRB62" s="974"/>
      <c r="RRC62" s="974"/>
      <c r="RRD62" s="974"/>
      <c r="RRE62" s="974"/>
      <c r="RRF62" s="974"/>
      <c r="RRG62" s="974"/>
      <c r="RRH62" s="974"/>
      <c r="RRI62" s="974"/>
      <c r="RRJ62" s="974"/>
      <c r="RRK62" s="974"/>
      <c r="RRL62" s="974"/>
      <c r="RRM62" s="974"/>
      <c r="RRN62" s="974"/>
      <c r="RRO62" s="974"/>
      <c r="RRP62" s="974"/>
      <c r="RRQ62" s="974"/>
      <c r="RRR62" s="974"/>
      <c r="RRS62" s="974"/>
      <c r="RRT62" s="974"/>
      <c r="RRU62" s="974"/>
      <c r="RRV62" s="974"/>
      <c r="RRW62" s="974"/>
      <c r="RRX62" s="974"/>
      <c r="RRY62" s="974"/>
      <c r="RRZ62" s="974"/>
      <c r="RSA62" s="974"/>
      <c r="RSB62" s="974"/>
      <c r="RSC62" s="974"/>
      <c r="RSD62" s="974"/>
      <c r="RSE62" s="974"/>
      <c r="RSF62" s="974"/>
      <c r="RSG62" s="974"/>
      <c r="RSH62" s="974"/>
      <c r="RSI62" s="974"/>
      <c r="RSJ62" s="974"/>
      <c r="RSK62" s="974"/>
      <c r="RSL62" s="974"/>
      <c r="RSM62" s="974"/>
      <c r="RSN62" s="974"/>
      <c r="RSO62" s="974"/>
      <c r="RSP62" s="974"/>
      <c r="RSQ62" s="974"/>
      <c r="RSR62" s="974"/>
      <c r="RSS62" s="974"/>
      <c r="RST62" s="974"/>
      <c r="RSU62" s="974"/>
      <c r="RSV62" s="974"/>
      <c r="RSW62" s="974"/>
      <c r="RSX62" s="974"/>
      <c r="RSY62" s="974"/>
      <c r="RSZ62" s="974"/>
      <c r="RTA62" s="974"/>
      <c r="RTB62" s="974"/>
      <c r="RTC62" s="974"/>
      <c r="RTD62" s="974"/>
      <c r="RTE62" s="974"/>
      <c r="RTF62" s="974"/>
      <c r="RTG62" s="974"/>
      <c r="RTH62" s="974"/>
      <c r="RTI62" s="974"/>
      <c r="RTJ62" s="974"/>
      <c r="RTK62" s="974"/>
      <c r="RTL62" s="974"/>
      <c r="RTM62" s="974"/>
      <c r="RTN62" s="974"/>
      <c r="RTO62" s="974"/>
      <c r="RTP62" s="974"/>
      <c r="RTQ62" s="974"/>
      <c r="RTR62" s="974"/>
      <c r="RTS62" s="974"/>
      <c r="RTT62" s="974"/>
      <c r="RTU62" s="974"/>
      <c r="RTV62" s="974"/>
      <c r="RTW62" s="974"/>
      <c r="RTX62" s="974"/>
      <c r="RTY62" s="974"/>
      <c r="RTZ62" s="974"/>
      <c r="RUA62" s="974"/>
      <c r="RUB62" s="974"/>
      <c r="RUC62" s="974"/>
      <c r="RUD62" s="974"/>
      <c r="RUE62" s="974"/>
      <c r="RUF62" s="974"/>
      <c r="RUG62" s="974"/>
      <c r="RUH62" s="974"/>
      <c r="RUI62" s="974"/>
      <c r="RUJ62" s="974"/>
      <c r="RUK62" s="974"/>
      <c r="RUL62" s="974"/>
      <c r="RUM62" s="974"/>
      <c r="RUN62" s="974"/>
      <c r="RUO62" s="974"/>
      <c r="RUP62" s="974"/>
      <c r="RUQ62" s="974"/>
      <c r="RUR62" s="974"/>
      <c r="RUS62" s="974"/>
      <c r="RUT62" s="974"/>
      <c r="RUU62" s="974"/>
      <c r="RUV62" s="974"/>
      <c r="RUW62" s="974"/>
      <c r="RUX62" s="974"/>
      <c r="RUY62" s="974"/>
      <c r="RUZ62" s="974"/>
      <c r="RVA62" s="974"/>
      <c r="RVB62" s="974"/>
      <c r="RVC62" s="974"/>
      <c r="RVD62" s="974"/>
      <c r="RVE62" s="974"/>
      <c r="RVF62" s="974"/>
      <c r="RVG62" s="974"/>
      <c r="RVH62" s="974"/>
      <c r="RVI62" s="974"/>
      <c r="RVJ62" s="974"/>
      <c r="RVK62" s="974"/>
      <c r="RVL62" s="974"/>
      <c r="RVM62" s="974"/>
      <c r="RVN62" s="974"/>
      <c r="RVO62" s="974"/>
      <c r="RVP62" s="974"/>
      <c r="RVQ62" s="974"/>
      <c r="RVR62" s="974"/>
      <c r="RVS62" s="974"/>
      <c r="RVT62" s="974"/>
      <c r="RVU62" s="974"/>
      <c r="RVV62" s="974"/>
      <c r="RVW62" s="974"/>
      <c r="RVX62" s="974"/>
      <c r="RVY62" s="974"/>
      <c r="RVZ62" s="974"/>
      <c r="RWA62" s="974"/>
      <c r="RWB62" s="974"/>
      <c r="RWC62" s="974"/>
      <c r="RWD62" s="974"/>
      <c r="RWE62" s="974"/>
      <c r="RWF62" s="974"/>
      <c r="RWG62" s="974"/>
      <c r="RWH62" s="974"/>
      <c r="RWI62" s="974"/>
      <c r="RWJ62" s="974"/>
      <c r="RWK62" s="974"/>
      <c r="RWL62" s="974"/>
      <c r="RWM62" s="974"/>
      <c r="RWN62" s="974"/>
      <c r="RWO62" s="974"/>
      <c r="RWP62" s="974"/>
      <c r="RWQ62" s="974"/>
      <c r="RWR62" s="974"/>
      <c r="RWS62" s="974"/>
      <c r="RWT62" s="974"/>
      <c r="RWU62" s="974"/>
      <c r="RWV62" s="974"/>
      <c r="RWW62" s="974"/>
      <c r="RWX62" s="974"/>
      <c r="RWY62" s="974"/>
      <c r="RWZ62" s="974"/>
      <c r="RXA62" s="974"/>
      <c r="RXB62" s="974"/>
      <c r="RXC62" s="974"/>
      <c r="RXD62" s="974"/>
      <c r="RXE62" s="974"/>
      <c r="RXF62" s="974"/>
      <c r="RXG62" s="974"/>
      <c r="RXH62" s="974"/>
      <c r="RXI62" s="974"/>
      <c r="RXJ62" s="974"/>
      <c r="RXK62" s="974"/>
      <c r="RXL62" s="974"/>
      <c r="RXM62" s="974"/>
      <c r="RXN62" s="974"/>
      <c r="RXO62" s="974"/>
      <c r="RXP62" s="974"/>
      <c r="RXQ62" s="974"/>
      <c r="RXR62" s="974"/>
      <c r="RXS62" s="974"/>
      <c r="RXT62" s="974"/>
      <c r="RXU62" s="974"/>
      <c r="RXV62" s="974"/>
      <c r="RXW62" s="974"/>
      <c r="RXX62" s="974"/>
      <c r="RXY62" s="974"/>
      <c r="RXZ62" s="974"/>
      <c r="RYA62" s="974"/>
      <c r="RYB62" s="974"/>
      <c r="RYC62" s="974"/>
      <c r="RYD62" s="974"/>
      <c r="RYE62" s="974"/>
      <c r="RYF62" s="974"/>
      <c r="RYG62" s="974"/>
      <c r="RYH62" s="974"/>
      <c r="RYI62" s="974"/>
      <c r="RYJ62" s="974"/>
      <c r="RYK62" s="974"/>
      <c r="RYL62" s="974"/>
      <c r="RYM62" s="974"/>
      <c r="RYN62" s="974"/>
      <c r="RYO62" s="974"/>
      <c r="RYP62" s="974"/>
      <c r="RYQ62" s="974"/>
      <c r="RYR62" s="974"/>
      <c r="RYS62" s="974"/>
      <c r="RYT62" s="974"/>
      <c r="RYU62" s="974"/>
      <c r="RYV62" s="974"/>
      <c r="RYW62" s="974"/>
      <c r="RYX62" s="974"/>
      <c r="RYY62" s="974"/>
      <c r="RYZ62" s="974"/>
      <c r="RZA62" s="974"/>
      <c r="RZB62" s="974"/>
      <c r="RZC62" s="974"/>
      <c r="RZD62" s="974"/>
      <c r="RZE62" s="974"/>
      <c r="RZF62" s="974"/>
      <c r="RZG62" s="974"/>
      <c r="RZH62" s="974"/>
      <c r="RZI62" s="974"/>
      <c r="RZJ62" s="974"/>
      <c r="RZK62" s="974"/>
      <c r="RZL62" s="974"/>
      <c r="RZM62" s="974"/>
      <c r="RZN62" s="974"/>
      <c r="RZO62" s="974"/>
      <c r="RZP62" s="974"/>
      <c r="RZQ62" s="974"/>
      <c r="RZR62" s="974"/>
      <c r="RZS62" s="974"/>
      <c r="RZT62" s="974"/>
      <c r="RZU62" s="974"/>
      <c r="RZV62" s="974"/>
      <c r="RZW62" s="974"/>
      <c r="RZX62" s="974"/>
      <c r="RZY62" s="974"/>
      <c r="RZZ62" s="974"/>
      <c r="SAA62" s="974"/>
      <c r="SAB62" s="974"/>
      <c r="SAC62" s="974"/>
      <c r="SAD62" s="974"/>
      <c r="SAE62" s="974"/>
      <c r="SAF62" s="974"/>
      <c r="SAG62" s="974"/>
      <c r="SAH62" s="974"/>
      <c r="SAI62" s="974"/>
      <c r="SAJ62" s="974"/>
      <c r="SAK62" s="974"/>
      <c r="SAL62" s="974"/>
      <c r="SAM62" s="974"/>
      <c r="SAN62" s="974"/>
      <c r="SAO62" s="974"/>
      <c r="SAP62" s="974"/>
      <c r="SAQ62" s="974"/>
      <c r="SAR62" s="974"/>
      <c r="SAS62" s="974"/>
      <c r="SAT62" s="974"/>
      <c r="SAU62" s="974"/>
      <c r="SAV62" s="974"/>
      <c r="SAW62" s="974"/>
      <c r="SAX62" s="974"/>
      <c r="SAY62" s="974"/>
      <c r="SAZ62" s="974"/>
      <c r="SBA62" s="974"/>
      <c r="SBB62" s="974"/>
      <c r="SBC62" s="974"/>
      <c r="SBD62" s="974"/>
      <c r="SBE62" s="974"/>
      <c r="SBF62" s="974"/>
      <c r="SBG62" s="974"/>
      <c r="SBH62" s="974"/>
      <c r="SBI62" s="974"/>
      <c r="SBJ62" s="974"/>
      <c r="SBK62" s="974"/>
      <c r="SBL62" s="974"/>
      <c r="SBM62" s="974"/>
      <c r="SBN62" s="974"/>
      <c r="SBO62" s="974"/>
      <c r="SBP62" s="974"/>
      <c r="SBQ62" s="974"/>
      <c r="SBR62" s="974"/>
      <c r="SBS62" s="974"/>
      <c r="SBT62" s="974"/>
      <c r="SBU62" s="974"/>
      <c r="SBV62" s="974"/>
      <c r="SBW62" s="974"/>
      <c r="SBX62" s="974"/>
      <c r="SBY62" s="974"/>
      <c r="SBZ62" s="974"/>
      <c r="SCA62" s="974"/>
      <c r="SCB62" s="974"/>
      <c r="SCC62" s="974"/>
      <c r="SCD62" s="974"/>
      <c r="SCE62" s="974"/>
      <c r="SCF62" s="974"/>
      <c r="SCG62" s="974"/>
      <c r="SCH62" s="974"/>
      <c r="SCI62" s="974"/>
      <c r="SCJ62" s="974"/>
      <c r="SCK62" s="974"/>
      <c r="SCL62" s="974"/>
      <c r="SCM62" s="974"/>
      <c r="SCN62" s="974"/>
      <c r="SCO62" s="974"/>
      <c r="SCP62" s="974"/>
      <c r="SCQ62" s="974"/>
      <c r="SCR62" s="974"/>
      <c r="SCS62" s="974"/>
      <c r="SCT62" s="974"/>
      <c r="SCU62" s="974"/>
      <c r="SCV62" s="974"/>
      <c r="SCW62" s="974"/>
      <c r="SCX62" s="974"/>
      <c r="SCY62" s="974"/>
      <c r="SCZ62" s="974"/>
      <c r="SDA62" s="974"/>
      <c r="SDB62" s="974"/>
      <c r="SDC62" s="974"/>
      <c r="SDD62" s="974"/>
      <c r="SDE62" s="974"/>
      <c r="SDF62" s="974"/>
      <c r="SDG62" s="974"/>
      <c r="SDH62" s="974"/>
      <c r="SDI62" s="974"/>
      <c r="SDJ62" s="974"/>
      <c r="SDK62" s="974"/>
      <c r="SDL62" s="974"/>
      <c r="SDM62" s="974"/>
      <c r="SDN62" s="974"/>
      <c r="SDO62" s="974"/>
      <c r="SDP62" s="974"/>
      <c r="SDQ62" s="974"/>
      <c r="SDR62" s="974"/>
      <c r="SDS62" s="974"/>
      <c r="SDT62" s="974"/>
      <c r="SDU62" s="974"/>
      <c r="SDV62" s="974"/>
      <c r="SDW62" s="974"/>
      <c r="SDX62" s="974"/>
      <c r="SDY62" s="974"/>
      <c r="SDZ62" s="974"/>
      <c r="SEA62" s="974"/>
      <c r="SEB62" s="974"/>
      <c r="SEC62" s="974"/>
      <c r="SED62" s="974"/>
      <c r="SEE62" s="974"/>
      <c r="SEF62" s="974"/>
      <c r="SEG62" s="974"/>
      <c r="SEH62" s="974"/>
      <c r="SEI62" s="974"/>
      <c r="SEJ62" s="974"/>
      <c r="SEK62" s="974"/>
      <c r="SEL62" s="974"/>
      <c r="SEM62" s="974"/>
      <c r="SEN62" s="974"/>
      <c r="SEO62" s="974"/>
      <c r="SEP62" s="974"/>
      <c r="SEQ62" s="974"/>
      <c r="SER62" s="974"/>
      <c r="SES62" s="974"/>
      <c r="SET62" s="974"/>
      <c r="SEU62" s="974"/>
      <c r="SEV62" s="974"/>
      <c r="SEW62" s="974"/>
      <c r="SEX62" s="974"/>
      <c r="SEY62" s="974"/>
      <c r="SEZ62" s="974"/>
      <c r="SFA62" s="974"/>
      <c r="SFB62" s="974"/>
      <c r="SFC62" s="974"/>
      <c r="SFD62" s="974"/>
      <c r="SFE62" s="974"/>
      <c r="SFF62" s="974"/>
      <c r="SFG62" s="974"/>
      <c r="SFH62" s="974"/>
      <c r="SFI62" s="974"/>
      <c r="SFJ62" s="974"/>
      <c r="SFK62" s="974"/>
      <c r="SFL62" s="974"/>
      <c r="SFM62" s="974"/>
      <c r="SFN62" s="974"/>
      <c r="SFO62" s="974"/>
      <c r="SFP62" s="974"/>
      <c r="SFQ62" s="974"/>
      <c r="SFR62" s="974"/>
      <c r="SFS62" s="974"/>
      <c r="SFT62" s="974"/>
      <c r="SFU62" s="974"/>
      <c r="SFV62" s="974"/>
      <c r="SFW62" s="974"/>
      <c r="SFX62" s="974"/>
      <c r="SFY62" s="974"/>
      <c r="SFZ62" s="974"/>
      <c r="SGA62" s="974"/>
      <c r="SGB62" s="974"/>
      <c r="SGC62" s="974"/>
      <c r="SGD62" s="974"/>
      <c r="SGE62" s="974"/>
      <c r="SGF62" s="974"/>
      <c r="SGG62" s="974"/>
      <c r="SGH62" s="974"/>
      <c r="SGI62" s="974"/>
      <c r="SGJ62" s="974"/>
      <c r="SGK62" s="974"/>
      <c r="SGL62" s="974"/>
      <c r="SGM62" s="974"/>
      <c r="SGN62" s="974"/>
      <c r="SGO62" s="974"/>
      <c r="SGP62" s="974"/>
      <c r="SGQ62" s="974"/>
      <c r="SGR62" s="974"/>
      <c r="SGS62" s="974"/>
      <c r="SGT62" s="974"/>
      <c r="SGU62" s="974"/>
      <c r="SGV62" s="974"/>
      <c r="SGW62" s="974"/>
      <c r="SGX62" s="974"/>
      <c r="SGY62" s="974"/>
      <c r="SGZ62" s="974"/>
      <c r="SHA62" s="974"/>
      <c r="SHB62" s="974"/>
      <c r="SHC62" s="974"/>
      <c r="SHD62" s="974"/>
      <c r="SHE62" s="974"/>
      <c r="SHF62" s="974"/>
      <c r="SHG62" s="974"/>
      <c r="SHH62" s="974"/>
      <c r="SHI62" s="974"/>
      <c r="SHJ62" s="974"/>
      <c r="SHK62" s="974"/>
      <c r="SHL62" s="974"/>
      <c r="SHM62" s="974"/>
      <c r="SHN62" s="974"/>
      <c r="SHO62" s="974"/>
      <c r="SHP62" s="974"/>
      <c r="SHQ62" s="974"/>
      <c r="SHR62" s="974"/>
      <c r="SHS62" s="974"/>
      <c r="SHT62" s="974"/>
      <c r="SHU62" s="974"/>
      <c r="SHV62" s="974"/>
      <c r="SHW62" s="974"/>
      <c r="SHX62" s="974"/>
      <c r="SHY62" s="974"/>
      <c r="SHZ62" s="974"/>
      <c r="SIA62" s="974"/>
      <c r="SIB62" s="974"/>
      <c r="SIC62" s="974"/>
      <c r="SID62" s="974"/>
      <c r="SIE62" s="974"/>
      <c r="SIF62" s="974"/>
      <c r="SIG62" s="974"/>
      <c r="SIH62" s="974"/>
      <c r="SII62" s="974"/>
      <c r="SIJ62" s="974"/>
      <c r="SIK62" s="974"/>
      <c r="SIL62" s="974"/>
      <c r="SIM62" s="974"/>
      <c r="SIN62" s="974"/>
      <c r="SIO62" s="974"/>
      <c r="SIP62" s="974"/>
      <c r="SIQ62" s="974"/>
      <c r="SIR62" s="974"/>
      <c r="SIS62" s="974"/>
      <c r="SIT62" s="974"/>
      <c r="SIU62" s="974"/>
      <c r="SIV62" s="974"/>
      <c r="SIW62" s="974"/>
      <c r="SIX62" s="974"/>
      <c r="SIY62" s="974"/>
      <c r="SIZ62" s="974"/>
      <c r="SJA62" s="974"/>
      <c r="SJB62" s="974"/>
      <c r="SJC62" s="974"/>
      <c r="SJD62" s="974"/>
      <c r="SJE62" s="974"/>
      <c r="SJF62" s="974"/>
      <c r="SJG62" s="974"/>
      <c r="SJH62" s="974"/>
      <c r="SJI62" s="974"/>
      <c r="SJJ62" s="974"/>
      <c r="SJK62" s="974"/>
      <c r="SJL62" s="974"/>
      <c r="SJM62" s="974"/>
      <c r="SJN62" s="974"/>
      <c r="SJO62" s="974"/>
      <c r="SJP62" s="974"/>
      <c r="SJQ62" s="974"/>
      <c r="SJR62" s="974"/>
      <c r="SJS62" s="974"/>
      <c r="SJT62" s="974"/>
      <c r="SJU62" s="974"/>
      <c r="SJV62" s="974"/>
      <c r="SJW62" s="974"/>
      <c r="SJX62" s="974"/>
      <c r="SJY62" s="974"/>
      <c r="SJZ62" s="974"/>
      <c r="SKA62" s="974"/>
      <c r="SKB62" s="974"/>
      <c r="SKC62" s="974"/>
      <c r="SKD62" s="974"/>
      <c r="SKE62" s="974"/>
      <c r="SKF62" s="974"/>
      <c r="SKG62" s="974"/>
      <c r="SKH62" s="974"/>
      <c r="SKI62" s="974"/>
      <c r="SKJ62" s="974"/>
      <c r="SKK62" s="974"/>
      <c r="SKL62" s="974"/>
      <c r="SKM62" s="974"/>
      <c r="SKN62" s="974"/>
      <c r="SKO62" s="974"/>
      <c r="SKP62" s="974"/>
      <c r="SKQ62" s="974"/>
      <c r="SKR62" s="974"/>
      <c r="SKS62" s="974"/>
      <c r="SKT62" s="974"/>
      <c r="SKU62" s="974"/>
      <c r="SKV62" s="974"/>
      <c r="SKW62" s="974"/>
      <c r="SKX62" s="974"/>
      <c r="SKY62" s="974"/>
      <c r="SKZ62" s="974"/>
      <c r="SLA62" s="974"/>
      <c r="SLB62" s="974"/>
      <c r="SLC62" s="974"/>
      <c r="SLD62" s="974"/>
      <c r="SLE62" s="974"/>
      <c r="SLF62" s="974"/>
      <c r="SLG62" s="974"/>
      <c r="SLH62" s="974"/>
      <c r="SLI62" s="974"/>
      <c r="SLJ62" s="974"/>
      <c r="SLK62" s="974"/>
      <c r="SLL62" s="974"/>
      <c r="SLM62" s="974"/>
      <c r="SLN62" s="974"/>
      <c r="SLO62" s="974"/>
      <c r="SLP62" s="974"/>
      <c r="SLQ62" s="974"/>
      <c r="SLR62" s="974"/>
      <c r="SLS62" s="974"/>
      <c r="SLT62" s="974"/>
      <c r="SLU62" s="974"/>
      <c r="SLV62" s="974"/>
      <c r="SLW62" s="974"/>
      <c r="SLX62" s="974"/>
      <c r="SLY62" s="974"/>
      <c r="SLZ62" s="974"/>
      <c r="SMA62" s="974"/>
      <c r="SMB62" s="974"/>
      <c r="SMC62" s="974"/>
      <c r="SMD62" s="974"/>
      <c r="SME62" s="974"/>
      <c r="SMF62" s="974"/>
      <c r="SMG62" s="974"/>
      <c r="SMH62" s="974"/>
      <c r="SMI62" s="974"/>
      <c r="SMJ62" s="974"/>
      <c r="SMK62" s="974"/>
      <c r="SML62" s="974"/>
      <c r="SMM62" s="974"/>
      <c r="SMN62" s="974"/>
      <c r="SMO62" s="974"/>
      <c r="SMP62" s="974"/>
      <c r="SMQ62" s="974"/>
      <c r="SMR62" s="974"/>
      <c r="SMS62" s="974"/>
      <c r="SMT62" s="974"/>
      <c r="SMU62" s="974"/>
      <c r="SMV62" s="974"/>
      <c r="SMW62" s="974"/>
      <c r="SMX62" s="974"/>
      <c r="SMY62" s="974"/>
      <c r="SMZ62" s="974"/>
      <c r="SNA62" s="974"/>
      <c r="SNB62" s="974"/>
      <c r="SNC62" s="974"/>
      <c r="SND62" s="974"/>
      <c r="SNE62" s="974"/>
      <c r="SNF62" s="974"/>
      <c r="SNG62" s="974"/>
      <c r="SNH62" s="974"/>
      <c r="SNI62" s="974"/>
      <c r="SNJ62" s="974"/>
      <c r="SNK62" s="974"/>
      <c r="SNL62" s="974"/>
      <c r="SNM62" s="974"/>
      <c r="SNN62" s="974"/>
      <c r="SNO62" s="974"/>
      <c r="SNP62" s="974"/>
      <c r="SNQ62" s="974"/>
      <c r="SNR62" s="974"/>
      <c r="SNS62" s="974"/>
      <c r="SNT62" s="974"/>
      <c r="SNU62" s="974"/>
      <c r="SNV62" s="974"/>
      <c r="SNW62" s="974"/>
      <c r="SNX62" s="974"/>
      <c r="SNY62" s="974"/>
      <c r="SNZ62" s="974"/>
      <c r="SOA62" s="974"/>
      <c r="SOB62" s="974"/>
      <c r="SOC62" s="974"/>
      <c r="SOD62" s="974"/>
      <c r="SOE62" s="974"/>
      <c r="SOF62" s="974"/>
      <c r="SOG62" s="974"/>
      <c r="SOH62" s="974"/>
      <c r="SOI62" s="974"/>
      <c r="SOJ62" s="974"/>
      <c r="SOK62" s="974"/>
      <c r="SOL62" s="974"/>
      <c r="SOM62" s="974"/>
      <c r="SON62" s="974"/>
      <c r="SOO62" s="974"/>
      <c r="SOP62" s="974"/>
      <c r="SOQ62" s="974"/>
      <c r="SOR62" s="974"/>
      <c r="SOS62" s="974"/>
      <c r="SOT62" s="974"/>
      <c r="SOU62" s="974"/>
      <c r="SOV62" s="974"/>
      <c r="SOW62" s="974"/>
      <c r="SOX62" s="974"/>
      <c r="SOY62" s="974"/>
      <c r="SOZ62" s="974"/>
      <c r="SPA62" s="974"/>
      <c r="SPB62" s="974"/>
      <c r="SPC62" s="974"/>
      <c r="SPD62" s="974"/>
      <c r="SPE62" s="974"/>
      <c r="SPF62" s="974"/>
      <c r="SPG62" s="974"/>
      <c r="SPH62" s="974"/>
      <c r="SPI62" s="974"/>
      <c r="SPJ62" s="974"/>
      <c r="SPK62" s="974"/>
      <c r="SPL62" s="974"/>
      <c r="SPM62" s="974"/>
      <c r="SPN62" s="974"/>
      <c r="SPO62" s="974"/>
      <c r="SPP62" s="974"/>
      <c r="SPQ62" s="974"/>
      <c r="SPR62" s="974"/>
      <c r="SPS62" s="974"/>
      <c r="SPT62" s="974"/>
      <c r="SPU62" s="974"/>
      <c r="SPV62" s="974"/>
      <c r="SPW62" s="974"/>
      <c r="SPX62" s="974"/>
      <c r="SPY62" s="974"/>
      <c r="SPZ62" s="974"/>
      <c r="SQA62" s="974"/>
      <c r="SQB62" s="974"/>
      <c r="SQC62" s="974"/>
      <c r="SQD62" s="974"/>
      <c r="SQE62" s="974"/>
      <c r="SQF62" s="974"/>
      <c r="SQG62" s="974"/>
      <c r="SQH62" s="974"/>
      <c r="SQI62" s="974"/>
      <c r="SQJ62" s="974"/>
      <c r="SQK62" s="974"/>
      <c r="SQL62" s="974"/>
      <c r="SQM62" s="974"/>
      <c r="SQN62" s="974"/>
      <c r="SQO62" s="974"/>
      <c r="SQP62" s="974"/>
      <c r="SQQ62" s="974"/>
      <c r="SQR62" s="974"/>
      <c r="SQS62" s="974"/>
      <c r="SQT62" s="974"/>
      <c r="SQU62" s="974"/>
      <c r="SQV62" s="974"/>
      <c r="SQW62" s="974"/>
      <c r="SQX62" s="974"/>
      <c r="SQY62" s="974"/>
      <c r="SQZ62" s="974"/>
      <c r="SRA62" s="974"/>
      <c r="SRB62" s="974"/>
      <c r="SRC62" s="974"/>
      <c r="SRD62" s="974"/>
      <c r="SRE62" s="974"/>
      <c r="SRF62" s="974"/>
      <c r="SRG62" s="974"/>
      <c r="SRH62" s="974"/>
      <c r="SRI62" s="974"/>
      <c r="SRJ62" s="974"/>
      <c r="SRK62" s="974"/>
      <c r="SRL62" s="974"/>
      <c r="SRM62" s="974"/>
      <c r="SRN62" s="974"/>
      <c r="SRO62" s="974"/>
      <c r="SRP62" s="974"/>
      <c r="SRQ62" s="974"/>
      <c r="SRR62" s="974"/>
      <c r="SRS62" s="974"/>
      <c r="SRT62" s="974"/>
      <c r="SRU62" s="974"/>
      <c r="SRV62" s="974"/>
      <c r="SRW62" s="974"/>
      <c r="SRX62" s="974"/>
      <c r="SRY62" s="974"/>
      <c r="SRZ62" s="974"/>
      <c r="SSA62" s="974"/>
      <c r="SSB62" s="974"/>
      <c r="SSC62" s="974"/>
      <c r="SSD62" s="974"/>
      <c r="SSE62" s="974"/>
      <c r="SSF62" s="974"/>
      <c r="SSG62" s="974"/>
      <c r="SSH62" s="974"/>
      <c r="SSI62" s="974"/>
      <c r="SSJ62" s="974"/>
      <c r="SSK62" s="974"/>
      <c r="SSL62" s="974"/>
      <c r="SSM62" s="974"/>
      <c r="SSN62" s="974"/>
      <c r="SSO62" s="974"/>
      <c r="SSP62" s="974"/>
      <c r="SSQ62" s="974"/>
      <c r="SSR62" s="974"/>
      <c r="SSS62" s="974"/>
      <c r="SST62" s="974"/>
      <c r="SSU62" s="974"/>
      <c r="SSV62" s="974"/>
      <c r="SSW62" s="974"/>
      <c r="SSX62" s="974"/>
      <c r="SSY62" s="974"/>
      <c r="SSZ62" s="974"/>
      <c r="STA62" s="974"/>
      <c r="STB62" s="974"/>
      <c r="STC62" s="974"/>
      <c r="STD62" s="974"/>
      <c r="STE62" s="974"/>
      <c r="STF62" s="974"/>
      <c r="STG62" s="974"/>
      <c r="STH62" s="974"/>
      <c r="STI62" s="974"/>
      <c r="STJ62" s="974"/>
      <c r="STK62" s="974"/>
      <c r="STL62" s="974"/>
      <c r="STM62" s="974"/>
      <c r="STN62" s="974"/>
      <c r="STO62" s="974"/>
      <c r="STP62" s="974"/>
      <c r="STQ62" s="974"/>
      <c r="STR62" s="974"/>
      <c r="STS62" s="974"/>
      <c r="STT62" s="974"/>
      <c r="STU62" s="974"/>
      <c r="STV62" s="974"/>
      <c r="STW62" s="974"/>
      <c r="STX62" s="974"/>
      <c r="STY62" s="974"/>
      <c r="STZ62" s="974"/>
      <c r="SUA62" s="974"/>
      <c r="SUB62" s="974"/>
      <c r="SUC62" s="974"/>
      <c r="SUD62" s="974"/>
      <c r="SUE62" s="974"/>
      <c r="SUF62" s="974"/>
      <c r="SUG62" s="974"/>
      <c r="SUH62" s="974"/>
      <c r="SUI62" s="974"/>
      <c r="SUJ62" s="974"/>
      <c r="SUK62" s="974"/>
      <c r="SUL62" s="974"/>
      <c r="SUM62" s="974"/>
      <c r="SUN62" s="974"/>
      <c r="SUO62" s="974"/>
      <c r="SUP62" s="974"/>
      <c r="SUQ62" s="974"/>
      <c r="SUR62" s="974"/>
      <c r="SUS62" s="974"/>
      <c r="SUT62" s="974"/>
      <c r="SUU62" s="974"/>
      <c r="SUV62" s="974"/>
      <c r="SUW62" s="974"/>
      <c r="SUX62" s="974"/>
      <c r="SUY62" s="974"/>
      <c r="SUZ62" s="974"/>
      <c r="SVA62" s="974"/>
      <c r="SVB62" s="974"/>
      <c r="SVC62" s="974"/>
      <c r="SVD62" s="974"/>
      <c r="SVE62" s="974"/>
      <c r="SVF62" s="974"/>
      <c r="SVG62" s="974"/>
      <c r="SVH62" s="974"/>
      <c r="SVI62" s="974"/>
      <c r="SVJ62" s="974"/>
      <c r="SVK62" s="974"/>
      <c r="SVL62" s="974"/>
      <c r="SVM62" s="974"/>
      <c r="SVN62" s="974"/>
      <c r="SVO62" s="974"/>
      <c r="SVP62" s="974"/>
      <c r="SVQ62" s="974"/>
      <c r="SVR62" s="974"/>
      <c r="SVS62" s="974"/>
      <c r="SVT62" s="974"/>
      <c r="SVU62" s="974"/>
      <c r="SVV62" s="974"/>
      <c r="SVW62" s="974"/>
      <c r="SVX62" s="974"/>
      <c r="SVY62" s="974"/>
      <c r="SVZ62" s="974"/>
      <c r="SWA62" s="974"/>
      <c r="SWB62" s="974"/>
      <c r="SWC62" s="974"/>
      <c r="SWD62" s="974"/>
      <c r="SWE62" s="974"/>
      <c r="SWF62" s="974"/>
      <c r="SWG62" s="974"/>
      <c r="SWH62" s="974"/>
      <c r="SWI62" s="974"/>
      <c r="SWJ62" s="974"/>
      <c r="SWK62" s="974"/>
      <c r="SWL62" s="974"/>
      <c r="SWM62" s="974"/>
      <c r="SWN62" s="974"/>
      <c r="SWO62" s="974"/>
      <c r="SWP62" s="974"/>
      <c r="SWQ62" s="974"/>
      <c r="SWR62" s="974"/>
      <c r="SWS62" s="974"/>
      <c r="SWT62" s="974"/>
      <c r="SWU62" s="974"/>
      <c r="SWV62" s="974"/>
      <c r="SWW62" s="974"/>
      <c r="SWX62" s="974"/>
      <c r="SWY62" s="974"/>
      <c r="SWZ62" s="974"/>
      <c r="SXA62" s="974"/>
      <c r="SXB62" s="974"/>
      <c r="SXC62" s="974"/>
      <c r="SXD62" s="974"/>
      <c r="SXE62" s="974"/>
      <c r="SXF62" s="974"/>
      <c r="SXG62" s="974"/>
      <c r="SXH62" s="974"/>
      <c r="SXI62" s="974"/>
      <c r="SXJ62" s="974"/>
      <c r="SXK62" s="974"/>
      <c r="SXL62" s="974"/>
      <c r="SXM62" s="974"/>
      <c r="SXN62" s="974"/>
      <c r="SXO62" s="974"/>
      <c r="SXP62" s="974"/>
      <c r="SXQ62" s="974"/>
      <c r="SXR62" s="974"/>
      <c r="SXS62" s="974"/>
      <c r="SXT62" s="974"/>
      <c r="SXU62" s="974"/>
      <c r="SXV62" s="974"/>
      <c r="SXW62" s="974"/>
      <c r="SXX62" s="974"/>
      <c r="SXY62" s="974"/>
      <c r="SXZ62" s="974"/>
      <c r="SYA62" s="974"/>
      <c r="SYB62" s="974"/>
      <c r="SYC62" s="974"/>
      <c r="SYD62" s="974"/>
      <c r="SYE62" s="974"/>
      <c r="SYF62" s="974"/>
      <c r="SYG62" s="974"/>
      <c r="SYH62" s="974"/>
      <c r="SYI62" s="974"/>
      <c r="SYJ62" s="974"/>
      <c r="SYK62" s="974"/>
      <c r="SYL62" s="974"/>
      <c r="SYM62" s="974"/>
      <c r="SYN62" s="974"/>
      <c r="SYO62" s="974"/>
      <c r="SYP62" s="974"/>
      <c r="SYQ62" s="974"/>
      <c r="SYR62" s="974"/>
      <c r="SYS62" s="974"/>
      <c r="SYT62" s="974"/>
      <c r="SYU62" s="974"/>
      <c r="SYV62" s="974"/>
      <c r="SYW62" s="974"/>
      <c r="SYX62" s="974"/>
      <c r="SYY62" s="974"/>
      <c r="SYZ62" s="974"/>
      <c r="SZA62" s="974"/>
      <c r="SZB62" s="974"/>
      <c r="SZC62" s="974"/>
      <c r="SZD62" s="974"/>
      <c r="SZE62" s="974"/>
      <c r="SZF62" s="974"/>
      <c r="SZG62" s="974"/>
      <c r="SZH62" s="974"/>
      <c r="SZI62" s="974"/>
      <c r="SZJ62" s="974"/>
      <c r="SZK62" s="974"/>
      <c r="SZL62" s="974"/>
      <c r="SZM62" s="974"/>
      <c r="SZN62" s="974"/>
      <c r="SZO62" s="974"/>
      <c r="SZP62" s="974"/>
      <c r="SZQ62" s="974"/>
      <c r="SZR62" s="974"/>
      <c r="SZS62" s="974"/>
      <c r="SZT62" s="974"/>
      <c r="SZU62" s="974"/>
      <c r="SZV62" s="974"/>
      <c r="SZW62" s="974"/>
      <c r="SZX62" s="974"/>
      <c r="SZY62" s="974"/>
      <c r="SZZ62" s="974"/>
      <c r="TAA62" s="974"/>
      <c r="TAB62" s="974"/>
      <c r="TAC62" s="974"/>
      <c r="TAD62" s="974"/>
      <c r="TAE62" s="974"/>
      <c r="TAF62" s="974"/>
      <c r="TAG62" s="974"/>
      <c r="TAH62" s="974"/>
      <c r="TAI62" s="974"/>
      <c r="TAJ62" s="974"/>
      <c r="TAK62" s="974"/>
      <c r="TAL62" s="974"/>
      <c r="TAM62" s="974"/>
      <c r="TAN62" s="974"/>
      <c r="TAO62" s="974"/>
      <c r="TAP62" s="974"/>
      <c r="TAQ62" s="974"/>
      <c r="TAR62" s="974"/>
      <c r="TAS62" s="974"/>
      <c r="TAT62" s="974"/>
      <c r="TAU62" s="974"/>
      <c r="TAV62" s="974"/>
      <c r="TAW62" s="974"/>
      <c r="TAX62" s="974"/>
      <c r="TAY62" s="974"/>
      <c r="TAZ62" s="974"/>
      <c r="TBA62" s="974"/>
      <c r="TBB62" s="974"/>
      <c r="TBC62" s="974"/>
      <c r="TBD62" s="974"/>
      <c r="TBE62" s="974"/>
      <c r="TBF62" s="974"/>
      <c r="TBG62" s="974"/>
      <c r="TBH62" s="974"/>
      <c r="TBI62" s="974"/>
      <c r="TBJ62" s="974"/>
      <c r="TBK62" s="974"/>
      <c r="TBL62" s="974"/>
      <c r="TBM62" s="974"/>
      <c r="TBN62" s="974"/>
      <c r="TBO62" s="974"/>
      <c r="TBP62" s="974"/>
      <c r="TBQ62" s="974"/>
      <c r="TBR62" s="974"/>
      <c r="TBS62" s="974"/>
      <c r="TBT62" s="974"/>
      <c r="TBU62" s="974"/>
      <c r="TBV62" s="974"/>
      <c r="TBW62" s="974"/>
      <c r="TBX62" s="974"/>
      <c r="TBY62" s="974"/>
      <c r="TBZ62" s="974"/>
      <c r="TCA62" s="974"/>
      <c r="TCB62" s="974"/>
      <c r="TCC62" s="974"/>
      <c r="TCD62" s="974"/>
      <c r="TCE62" s="974"/>
      <c r="TCF62" s="974"/>
      <c r="TCG62" s="974"/>
      <c r="TCH62" s="974"/>
      <c r="TCI62" s="974"/>
      <c r="TCJ62" s="974"/>
      <c r="TCK62" s="974"/>
      <c r="TCL62" s="974"/>
      <c r="TCM62" s="974"/>
      <c r="TCN62" s="974"/>
      <c r="TCO62" s="974"/>
      <c r="TCP62" s="974"/>
      <c r="TCQ62" s="974"/>
      <c r="TCR62" s="974"/>
      <c r="TCS62" s="974"/>
      <c r="TCT62" s="974"/>
      <c r="TCU62" s="974"/>
      <c r="TCV62" s="974"/>
      <c r="TCW62" s="974"/>
      <c r="TCX62" s="974"/>
      <c r="TCY62" s="974"/>
      <c r="TCZ62" s="974"/>
      <c r="TDA62" s="974"/>
      <c r="TDB62" s="974"/>
      <c r="TDC62" s="974"/>
      <c r="TDD62" s="974"/>
      <c r="TDE62" s="974"/>
      <c r="TDF62" s="974"/>
      <c r="TDG62" s="974"/>
      <c r="TDH62" s="974"/>
      <c r="TDI62" s="974"/>
      <c r="TDJ62" s="974"/>
      <c r="TDK62" s="974"/>
      <c r="TDL62" s="974"/>
      <c r="TDM62" s="974"/>
      <c r="TDN62" s="974"/>
      <c r="TDO62" s="974"/>
      <c r="TDP62" s="974"/>
      <c r="TDQ62" s="974"/>
      <c r="TDR62" s="974"/>
      <c r="TDS62" s="974"/>
      <c r="TDT62" s="974"/>
      <c r="TDU62" s="974"/>
      <c r="TDV62" s="974"/>
      <c r="TDW62" s="974"/>
      <c r="TDX62" s="974"/>
      <c r="TDY62" s="974"/>
      <c r="TDZ62" s="974"/>
      <c r="TEA62" s="974"/>
      <c r="TEB62" s="974"/>
      <c r="TEC62" s="974"/>
      <c r="TED62" s="974"/>
      <c r="TEE62" s="974"/>
      <c r="TEF62" s="974"/>
      <c r="TEG62" s="974"/>
      <c r="TEH62" s="974"/>
      <c r="TEI62" s="974"/>
      <c r="TEJ62" s="974"/>
      <c r="TEK62" s="974"/>
      <c r="TEL62" s="974"/>
      <c r="TEM62" s="974"/>
      <c r="TEN62" s="974"/>
      <c r="TEO62" s="974"/>
      <c r="TEP62" s="974"/>
      <c r="TEQ62" s="974"/>
      <c r="TER62" s="974"/>
      <c r="TES62" s="974"/>
      <c r="TET62" s="974"/>
      <c r="TEU62" s="974"/>
      <c r="TEV62" s="974"/>
      <c r="TEW62" s="974"/>
      <c r="TEX62" s="974"/>
      <c r="TEY62" s="974"/>
      <c r="TEZ62" s="974"/>
      <c r="TFA62" s="974"/>
      <c r="TFB62" s="974"/>
      <c r="TFC62" s="974"/>
      <c r="TFD62" s="974"/>
      <c r="TFE62" s="974"/>
      <c r="TFF62" s="974"/>
      <c r="TFG62" s="974"/>
      <c r="TFH62" s="974"/>
      <c r="TFI62" s="974"/>
      <c r="TFJ62" s="974"/>
      <c r="TFK62" s="974"/>
      <c r="TFL62" s="974"/>
      <c r="TFM62" s="974"/>
      <c r="TFN62" s="974"/>
      <c r="TFO62" s="974"/>
      <c r="TFP62" s="974"/>
      <c r="TFQ62" s="974"/>
      <c r="TFR62" s="974"/>
      <c r="TFS62" s="974"/>
      <c r="TFT62" s="974"/>
      <c r="TFU62" s="974"/>
      <c r="TFV62" s="974"/>
      <c r="TFW62" s="974"/>
      <c r="TFX62" s="974"/>
      <c r="TFY62" s="974"/>
      <c r="TFZ62" s="974"/>
      <c r="TGA62" s="974"/>
      <c r="TGB62" s="974"/>
      <c r="TGC62" s="974"/>
      <c r="TGD62" s="974"/>
      <c r="TGE62" s="974"/>
      <c r="TGF62" s="974"/>
      <c r="TGG62" s="974"/>
      <c r="TGH62" s="974"/>
      <c r="TGI62" s="974"/>
      <c r="TGJ62" s="974"/>
      <c r="TGK62" s="974"/>
      <c r="TGL62" s="974"/>
      <c r="TGM62" s="974"/>
      <c r="TGN62" s="974"/>
      <c r="TGO62" s="974"/>
      <c r="TGP62" s="974"/>
      <c r="TGQ62" s="974"/>
      <c r="TGR62" s="974"/>
      <c r="TGS62" s="974"/>
      <c r="TGT62" s="974"/>
      <c r="TGU62" s="974"/>
      <c r="TGV62" s="974"/>
      <c r="TGW62" s="974"/>
      <c r="TGX62" s="974"/>
      <c r="TGY62" s="974"/>
      <c r="TGZ62" s="974"/>
      <c r="THA62" s="974"/>
      <c r="THB62" s="974"/>
      <c r="THC62" s="974"/>
      <c r="THD62" s="974"/>
      <c r="THE62" s="974"/>
      <c r="THF62" s="974"/>
      <c r="THG62" s="974"/>
      <c r="THH62" s="974"/>
      <c r="THI62" s="974"/>
      <c r="THJ62" s="974"/>
      <c r="THK62" s="974"/>
      <c r="THL62" s="974"/>
      <c r="THM62" s="974"/>
      <c r="THN62" s="974"/>
      <c r="THO62" s="974"/>
      <c r="THP62" s="974"/>
      <c r="THQ62" s="974"/>
      <c r="THR62" s="974"/>
      <c r="THS62" s="974"/>
      <c r="THT62" s="974"/>
      <c r="THU62" s="974"/>
      <c r="THV62" s="974"/>
      <c r="THW62" s="974"/>
      <c r="THX62" s="974"/>
      <c r="THY62" s="974"/>
      <c r="THZ62" s="974"/>
      <c r="TIA62" s="974"/>
      <c r="TIB62" s="974"/>
      <c r="TIC62" s="974"/>
      <c r="TID62" s="974"/>
      <c r="TIE62" s="974"/>
      <c r="TIF62" s="974"/>
      <c r="TIG62" s="974"/>
      <c r="TIH62" s="974"/>
      <c r="TII62" s="974"/>
      <c r="TIJ62" s="974"/>
      <c r="TIK62" s="974"/>
      <c r="TIL62" s="974"/>
      <c r="TIM62" s="974"/>
      <c r="TIN62" s="974"/>
      <c r="TIO62" s="974"/>
      <c r="TIP62" s="974"/>
      <c r="TIQ62" s="974"/>
      <c r="TIR62" s="974"/>
      <c r="TIS62" s="974"/>
      <c r="TIT62" s="974"/>
      <c r="TIU62" s="974"/>
      <c r="TIV62" s="974"/>
      <c r="TIW62" s="974"/>
      <c r="TIX62" s="974"/>
      <c r="TIY62" s="974"/>
      <c r="TIZ62" s="974"/>
      <c r="TJA62" s="974"/>
      <c r="TJB62" s="974"/>
      <c r="TJC62" s="974"/>
      <c r="TJD62" s="974"/>
      <c r="TJE62" s="974"/>
      <c r="TJF62" s="974"/>
      <c r="TJG62" s="974"/>
      <c r="TJH62" s="974"/>
      <c r="TJI62" s="974"/>
      <c r="TJJ62" s="974"/>
      <c r="TJK62" s="974"/>
      <c r="TJL62" s="974"/>
      <c r="TJM62" s="974"/>
      <c r="TJN62" s="974"/>
      <c r="TJO62" s="974"/>
      <c r="TJP62" s="974"/>
      <c r="TJQ62" s="974"/>
      <c r="TJR62" s="974"/>
      <c r="TJS62" s="974"/>
      <c r="TJT62" s="974"/>
      <c r="TJU62" s="974"/>
      <c r="TJV62" s="974"/>
      <c r="TJW62" s="974"/>
      <c r="TJX62" s="974"/>
      <c r="TJY62" s="974"/>
      <c r="TJZ62" s="974"/>
      <c r="TKA62" s="974"/>
      <c r="TKB62" s="974"/>
      <c r="TKC62" s="974"/>
      <c r="TKD62" s="974"/>
      <c r="TKE62" s="974"/>
      <c r="TKF62" s="974"/>
      <c r="TKG62" s="974"/>
      <c r="TKH62" s="974"/>
      <c r="TKI62" s="974"/>
      <c r="TKJ62" s="974"/>
      <c r="TKK62" s="974"/>
      <c r="TKL62" s="974"/>
      <c r="TKM62" s="974"/>
      <c r="TKN62" s="974"/>
      <c r="TKO62" s="974"/>
      <c r="TKP62" s="974"/>
      <c r="TKQ62" s="974"/>
      <c r="TKR62" s="974"/>
      <c r="TKS62" s="974"/>
      <c r="TKT62" s="974"/>
      <c r="TKU62" s="974"/>
      <c r="TKV62" s="974"/>
      <c r="TKW62" s="974"/>
      <c r="TKX62" s="974"/>
      <c r="TKY62" s="974"/>
      <c r="TKZ62" s="974"/>
      <c r="TLA62" s="974"/>
      <c r="TLB62" s="974"/>
      <c r="TLC62" s="974"/>
      <c r="TLD62" s="974"/>
      <c r="TLE62" s="974"/>
      <c r="TLF62" s="974"/>
      <c r="TLG62" s="974"/>
      <c r="TLH62" s="974"/>
      <c r="TLI62" s="974"/>
      <c r="TLJ62" s="974"/>
      <c r="TLK62" s="974"/>
      <c r="TLL62" s="974"/>
      <c r="TLM62" s="974"/>
      <c r="TLN62" s="974"/>
      <c r="TLO62" s="974"/>
      <c r="TLP62" s="974"/>
      <c r="TLQ62" s="974"/>
      <c r="TLR62" s="974"/>
      <c r="TLS62" s="974"/>
      <c r="TLT62" s="974"/>
      <c r="TLU62" s="974"/>
      <c r="TLV62" s="974"/>
      <c r="TLW62" s="974"/>
      <c r="TLX62" s="974"/>
      <c r="TLY62" s="974"/>
      <c r="TLZ62" s="974"/>
      <c r="TMA62" s="974"/>
      <c r="TMB62" s="974"/>
      <c r="TMC62" s="974"/>
      <c r="TMD62" s="974"/>
      <c r="TME62" s="974"/>
      <c r="TMF62" s="974"/>
      <c r="TMG62" s="974"/>
      <c r="TMH62" s="974"/>
      <c r="TMI62" s="974"/>
      <c r="TMJ62" s="974"/>
      <c r="TMK62" s="974"/>
      <c r="TML62" s="974"/>
      <c r="TMM62" s="974"/>
      <c r="TMN62" s="974"/>
      <c r="TMO62" s="974"/>
      <c r="TMP62" s="974"/>
      <c r="TMQ62" s="974"/>
      <c r="TMR62" s="974"/>
      <c r="TMS62" s="974"/>
      <c r="TMT62" s="974"/>
      <c r="TMU62" s="974"/>
      <c r="TMV62" s="974"/>
      <c r="TMW62" s="974"/>
      <c r="TMX62" s="974"/>
      <c r="TMY62" s="974"/>
      <c r="TMZ62" s="974"/>
      <c r="TNA62" s="974"/>
      <c r="TNB62" s="974"/>
      <c r="TNC62" s="974"/>
      <c r="TND62" s="974"/>
      <c r="TNE62" s="974"/>
      <c r="TNF62" s="974"/>
      <c r="TNG62" s="974"/>
      <c r="TNH62" s="974"/>
      <c r="TNI62" s="974"/>
      <c r="TNJ62" s="974"/>
      <c r="TNK62" s="974"/>
      <c r="TNL62" s="974"/>
      <c r="TNM62" s="974"/>
      <c r="TNN62" s="974"/>
      <c r="TNO62" s="974"/>
      <c r="TNP62" s="974"/>
      <c r="TNQ62" s="974"/>
      <c r="TNR62" s="974"/>
      <c r="TNS62" s="974"/>
      <c r="TNT62" s="974"/>
      <c r="TNU62" s="974"/>
      <c r="TNV62" s="974"/>
      <c r="TNW62" s="974"/>
      <c r="TNX62" s="974"/>
      <c r="TNY62" s="974"/>
      <c r="TNZ62" s="974"/>
      <c r="TOA62" s="974"/>
      <c r="TOB62" s="974"/>
      <c r="TOC62" s="974"/>
      <c r="TOD62" s="974"/>
      <c r="TOE62" s="974"/>
      <c r="TOF62" s="974"/>
      <c r="TOG62" s="974"/>
      <c r="TOH62" s="974"/>
      <c r="TOI62" s="974"/>
      <c r="TOJ62" s="974"/>
      <c r="TOK62" s="974"/>
      <c r="TOL62" s="974"/>
      <c r="TOM62" s="974"/>
      <c r="TON62" s="974"/>
      <c r="TOO62" s="974"/>
      <c r="TOP62" s="974"/>
      <c r="TOQ62" s="974"/>
      <c r="TOR62" s="974"/>
      <c r="TOS62" s="974"/>
      <c r="TOT62" s="974"/>
      <c r="TOU62" s="974"/>
      <c r="TOV62" s="974"/>
      <c r="TOW62" s="974"/>
      <c r="TOX62" s="974"/>
      <c r="TOY62" s="974"/>
      <c r="TOZ62" s="974"/>
      <c r="TPA62" s="974"/>
      <c r="TPB62" s="974"/>
      <c r="TPC62" s="974"/>
      <c r="TPD62" s="974"/>
      <c r="TPE62" s="974"/>
      <c r="TPF62" s="974"/>
      <c r="TPG62" s="974"/>
      <c r="TPH62" s="974"/>
      <c r="TPI62" s="974"/>
      <c r="TPJ62" s="974"/>
      <c r="TPK62" s="974"/>
      <c r="TPL62" s="974"/>
      <c r="TPM62" s="974"/>
      <c r="TPN62" s="974"/>
      <c r="TPO62" s="974"/>
      <c r="TPP62" s="974"/>
      <c r="TPQ62" s="974"/>
      <c r="TPR62" s="974"/>
      <c r="TPS62" s="974"/>
      <c r="TPT62" s="974"/>
      <c r="TPU62" s="974"/>
      <c r="TPV62" s="974"/>
      <c r="TPW62" s="974"/>
      <c r="TPX62" s="974"/>
      <c r="TPY62" s="974"/>
      <c r="TPZ62" s="974"/>
      <c r="TQA62" s="974"/>
      <c r="TQB62" s="974"/>
      <c r="TQC62" s="974"/>
      <c r="TQD62" s="974"/>
      <c r="TQE62" s="974"/>
      <c r="TQF62" s="974"/>
      <c r="TQG62" s="974"/>
      <c r="TQH62" s="974"/>
      <c r="TQI62" s="974"/>
      <c r="TQJ62" s="974"/>
      <c r="TQK62" s="974"/>
      <c r="TQL62" s="974"/>
      <c r="TQM62" s="974"/>
      <c r="TQN62" s="974"/>
      <c r="TQO62" s="974"/>
      <c r="TQP62" s="974"/>
      <c r="TQQ62" s="974"/>
      <c r="TQR62" s="974"/>
      <c r="TQS62" s="974"/>
      <c r="TQT62" s="974"/>
      <c r="TQU62" s="974"/>
      <c r="TQV62" s="974"/>
      <c r="TQW62" s="974"/>
      <c r="TQX62" s="974"/>
      <c r="TQY62" s="974"/>
      <c r="TQZ62" s="974"/>
      <c r="TRA62" s="974"/>
      <c r="TRB62" s="974"/>
      <c r="TRC62" s="974"/>
      <c r="TRD62" s="974"/>
      <c r="TRE62" s="974"/>
      <c r="TRF62" s="974"/>
      <c r="TRG62" s="974"/>
      <c r="TRH62" s="974"/>
      <c r="TRI62" s="974"/>
      <c r="TRJ62" s="974"/>
      <c r="TRK62" s="974"/>
      <c r="TRL62" s="974"/>
      <c r="TRM62" s="974"/>
      <c r="TRN62" s="974"/>
      <c r="TRO62" s="974"/>
      <c r="TRP62" s="974"/>
      <c r="TRQ62" s="974"/>
      <c r="TRR62" s="974"/>
      <c r="TRS62" s="974"/>
      <c r="TRT62" s="974"/>
      <c r="TRU62" s="974"/>
      <c r="TRV62" s="974"/>
      <c r="TRW62" s="974"/>
      <c r="TRX62" s="974"/>
      <c r="TRY62" s="974"/>
      <c r="TRZ62" s="974"/>
      <c r="TSA62" s="974"/>
      <c r="TSB62" s="974"/>
      <c r="TSC62" s="974"/>
      <c r="TSD62" s="974"/>
      <c r="TSE62" s="974"/>
      <c r="TSF62" s="974"/>
      <c r="TSG62" s="974"/>
      <c r="TSH62" s="974"/>
      <c r="TSI62" s="974"/>
      <c r="TSJ62" s="974"/>
      <c r="TSK62" s="974"/>
      <c r="TSL62" s="974"/>
      <c r="TSM62" s="974"/>
      <c r="TSN62" s="974"/>
      <c r="TSO62" s="974"/>
      <c r="TSP62" s="974"/>
      <c r="TSQ62" s="974"/>
      <c r="TSR62" s="974"/>
      <c r="TSS62" s="974"/>
      <c r="TST62" s="974"/>
      <c r="TSU62" s="974"/>
      <c r="TSV62" s="974"/>
      <c r="TSW62" s="974"/>
      <c r="TSX62" s="974"/>
      <c r="TSY62" s="974"/>
      <c r="TSZ62" s="974"/>
      <c r="TTA62" s="974"/>
      <c r="TTB62" s="974"/>
      <c r="TTC62" s="974"/>
      <c r="TTD62" s="974"/>
      <c r="TTE62" s="974"/>
      <c r="TTF62" s="974"/>
      <c r="TTG62" s="974"/>
      <c r="TTH62" s="974"/>
      <c r="TTI62" s="974"/>
      <c r="TTJ62" s="974"/>
      <c r="TTK62" s="974"/>
      <c r="TTL62" s="974"/>
      <c r="TTM62" s="974"/>
      <c r="TTN62" s="974"/>
      <c r="TTO62" s="974"/>
      <c r="TTP62" s="974"/>
      <c r="TTQ62" s="974"/>
      <c r="TTR62" s="974"/>
      <c r="TTS62" s="974"/>
      <c r="TTT62" s="974"/>
      <c r="TTU62" s="974"/>
      <c r="TTV62" s="974"/>
      <c r="TTW62" s="974"/>
      <c r="TTX62" s="974"/>
      <c r="TTY62" s="974"/>
      <c r="TTZ62" s="974"/>
      <c r="TUA62" s="974"/>
      <c r="TUB62" s="974"/>
      <c r="TUC62" s="974"/>
      <c r="TUD62" s="974"/>
      <c r="TUE62" s="974"/>
      <c r="TUF62" s="974"/>
      <c r="TUG62" s="974"/>
      <c r="TUH62" s="974"/>
      <c r="TUI62" s="974"/>
      <c r="TUJ62" s="974"/>
      <c r="TUK62" s="974"/>
      <c r="TUL62" s="974"/>
      <c r="TUM62" s="974"/>
      <c r="TUN62" s="974"/>
      <c r="TUO62" s="974"/>
      <c r="TUP62" s="974"/>
      <c r="TUQ62" s="974"/>
      <c r="TUR62" s="974"/>
      <c r="TUS62" s="974"/>
      <c r="TUT62" s="974"/>
      <c r="TUU62" s="974"/>
      <c r="TUV62" s="974"/>
      <c r="TUW62" s="974"/>
      <c r="TUX62" s="974"/>
      <c r="TUY62" s="974"/>
      <c r="TUZ62" s="974"/>
      <c r="TVA62" s="974"/>
      <c r="TVB62" s="974"/>
      <c r="TVC62" s="974"/>
      <c r="TVD62" s="974"/>
      <c r="TVE62" s="974"/>
      <c r="TVF62" s="974"/>
      <c r="TVG62" s="974"/>
      <c r="TVH62" s="974"/>
      <c r="TVI62" s="974"/>
      <c r="TVJ62" s="974"/>
      <c r="TVK62" s="974"/>
      <c r="TVL62" s="974"/>
      <c r="TVM62" s="974"/>
      <c r="TVN62" s="974"/>
      <c r="TVO62" s="974"/>
      <c r="TVP62" s="974"/>
      <c r="TVQ62" s="974"/>
      <c r="TVR62" s="974"/>
      <c r="TVS62" s="974"/>
      <c r="TVT62" s="974"/>
      <c r="TVU62" s="974"/>
      <c r="TVV62" s="974"/>
      <c r="TVW62" s="974"/>
      <c r="TVX62" s="974"/>
      <c r="TVY62" s="974"/>
      <c r="TVZ62" s="974"/>
      <c r="TWA62" s="974"/>
      <c r="TWB62" s="974"/>
      <c r="TWC62" s="974"/>
      <c r="TWD62" s="974"/>
      <c r="TWE62" s="974"/>
      <c r="TWF62" s="974"/>
      <c r="TWG62" s="974"/>
      <c r="TWH62" s="974"/>
      <c r="TWI62" s="974"/>
      <c r="TWJ62" s="974"/>
      <c r="TWK62" s="974"/>
      <c r="TWL62" s="974"/>
      <c r="TWM62" s="974"/>
      <c r="TWN62" s="974"/>
      <c r="TWO62" s="974"/>
      <c r="TWP62" s="974"/>
      <c r="TWQ62" s="974"/>
      <c r="TWR62" s="974"/>
      <c r="TWS62" s="974"/>
      <c r="TWT62" s="974"/>
      <c r="TWU62" s="974"/>
      <c r="TWV62" s="974"/>
      <c r="TWW62" s="974"/>
      <c r="TWX62" s="974"/>
      <c r="TWY62" s="974"/>
      <c r="TWZ62" s="974"/>
      <c r="TXA62" s="974"/>
      <c r="TXB62" s="974"/>
      <c r="TXC62" s="974"/>
      <c r="TXD62" s="974"/>
      <c r="TXE62" s="974"/>
      <c r="TXF62" s="974"/>
      <c r="TXG62" s="974"/>
      <c r="TXH62" s="974"/>
      <c r="TXI62" s="974"/>
      <c r="TXJ62" s="974"/>
      <c r="TXK62" s="974"/>
      <c r="TXL62" s="974"/>
      <c r="TXM62" s="974"/>
      <c r="TXN62" s="974"/>
      <c r="TXO62" s="974"/>
      <c r="TXP62" s="974"/>
      <c r="TXQ62" s="974"/>
      <c r="TXR62" s="974"/>
      <c r="TXS62" s="974"/>
      <c r="TXT62" s="974"/>
      <c r="TXU62" s="974"/>
      <c r="TXV62" s="974"/>
      <c r="TXW62" s="974"/>
      <c r="TXX62" s="974"/>
      <c r="TXY62" s="974"/>
      <c r="TXZ62" s="974"/>
      <c r="TYA62" s="974"/>
      <c r="TYB62" s="974"/>
      <c r="TYC62" s="974"/>
      <c r="TYD62" s="974"/>
      <c r="TYE62" s="974"/>
      <c r="TYF62" s="974"/>
      <c r="TYG62" s="974"/>
      <c r="TYH62" s="974"/>
      <c r="TYI62" s="974"/>
      <c r="TYJ62" s="974"/>
      <c r="TYK62" s="974"/>
      <c r="TYL62" s="974"/>
      <c r="TYM62" s="974"/>
      <c r="TYN62" s="974"/>
      <c r="TYO62" s="974"/>
      <c r="TYP62" s="974"/>
      <c r="TYQ62" s="974"/>
      <c r="TYR62" s="974"/>
      <c r="TYS62" s="974"/>
      <c r="TYT62" s="974"/>
      <c r="TYU62" s="974"/>
      <c r="TYV62" s="974"/>
      <c r="TYW62" s="974"/>
      <c r="TYX62" s="974"/>
      <c r="TYY62" s="974"/>
      <c r="TYZ62" s="974"/>
      <c r="TZA62" s="974"/>
      <c r="TZB62" s="974"/>
      <c r="TZC62" s="974"/>
      <c r="TZD62" s="974"/>
      <c r="TZE62" s="974"/>
      <c r="TZF62" s="974"/>
      <c r="TZG62" s="974"/>
      <c r="TZH62" s="974"/>
      <c r="TZI62" s="974"/>
      <c r="TZJ62" s="974"/>
      <c r="TZK62" s="974"/>
      <c r="TZL62" s="974"/>
      <c r="TZM62" s="974"/>
      <c r="TZN62" s="974"/>
      <c r="TZO62" s="974"/>
      <c r="TZP62" s="974"/>
      <c r="TZQ62" s="974"/>
      <c r="TZR62" s="974"/>
      <c r="TZS62" s="974"/>
      <c r="TZT62" s="974"/>
      <c r="TZU62" s="974"/>
      <c r="TZV62" s="974"/>
      <c r="TZW62" s="974"/>
      <c r="TZX62" s="974"/>
      <c r="TZY62" s="974"/>
      <c r="TZZ62" s="974"/>
      <c r="UAA62" s="974"/>
      <c r="UAB62" s="974"/>
      <c r="UAC62" s="974"/>
      <c r="UAD62" s="974"/>
      <c r="UAE62" s="974"/>
      <c r="UAF62" s="974"/>
      <c r="UAG62" s="974"/>
      <c r="UAH62" s="974"/>
      <c r="UAI62" s="974"/>
      <c r="UAJ62" s="974"/>
      <c r="UAK62" s="974"/>
      <c r="UAL62" s="974"/>
      <c r="UAM62" s="974"/>
      <c r="UAN62" s="974"/>
      <c r="UAO62" s="974"/>
      <c r="UAP62" s="974"/>
      <c r="UAQ62" s="974"/>
      <c r="UAR62" s="974"/>
      <c r="UAS62" s="974"/>
      <c r="UAT62" s="974"/>
      <c r="UAU62" s="974"/>
      <c r="UAV62" s="974"/>
      <c r="UAW62" s="974"/>
      <c r="UAX62" s="974"/>
      <c r="UAY62" s="974"/>
      <c r="UAZ62" s="974"/>
      <c r="UBA62" s="974"/>
      <c r="UBB62" s="974"/>
      <c r="UBC62" s="974"/>
      <c r="UBD62" s="974"/>
      <c r="UBE62" s="974"/>
      <c r="UBF62" s="974"/>
      <c r="UBG62" s="974"/>
      <c r="UBH62" s="974"/>
      <c r="UBI62" s="974"/>
      <c r="UBJ62" s="974"/>
      <c r="UBK62" s="974"/>
      <c r="UBL62" s="974"/>
      <c r="UBM62" s="974"/>
      <c r="UBN62" s="974"/>
      <c r="UBO62" s="974"/>
      <c r="UBP62" s="974"/>
      <c r="UBQ62" s="974"/>
      <c r="UBR62" s="974"/>
      <c r="UBS62" s="974"/>
      <c r="UBT62" s="974"/>
      <c r="UBU62" s="974"/>
      <c r="UBV62" s="974"/>
      <c r="UBW62" s="974"/>
      <c r="UBX62" s="974"/>
      <c r="UBY62" s="974"/>
      <c r="UBZ62" s="974"/>
      <c r="UCA62" s="974"/>
      <c r="UCB62" s="974"/>
      <c r="UCC62" s="974"/>
      <c r="UCD62" s="974"/>
      <c r="UCE62" s="974"/>
      <c r="UCF62" s="974"/>
      <c r="UCG62" s="974"/>
      <c r="UCH62" s="974"/>
      <c r="UCI62" s="974"/>
      <c r="UCJ62" s="974"/>
      <c r="UCK62" s="974"/>
      <c r="UCL62" s="974"/>
      <c r="UCM62" s="974"/>
      <c r="UCN62" s="974"/>
      <c r="UCO62" s="974"/>
      <c r="UCP62" s="974"/>
      <c r="UCQ62" s="974"/>
      <c r="UCR62" s="974"/>
      <c r="UCS62" s="974"/>
      <c r="UCT62" s="974"/>
      <c r="UCU62" s="974"/>
      <c r="UCV62" s="974"/>
      <c r="UCW62" s="974"/>
      <c r="UCX62" s="974"/>
      <c r="UCY62" s="974"/>
      <c r="UCZ62" s="974"/>
      <c r="UDA62" s="974"/>
      <c r="UDB62" s="974"/>
      <c r="UDC62" s="974"/>
      <c r="UDD62" s="974"/>
      <c r="UDE62" s="974"/>
      <c r="UDF62" s="974"/>
      <c r="UDG62" s="974"/>
      <c r="UDH62" s="974"/>
      <c r="UDI62" s="974"/>
      <c r="UDJ62" s="974"/>
      <c r="UDK62" s="974"/>
      <c r="UDL62" s="974"/>
      <c r="UDM62" s="974"/>
      <c r="UDN62" s="974"/>
      <c r="UDO62" s="974"/>
      <c r="UDP62" s="974"/>
      <c r="UDQ62" s="974"/>
      <c r="UDR62" s="974"/>
      <c r="UDS62" s="974"/>
      <c r="UDT62" s="974"/>
      <c r="UDU62" s="974"/>
      <c r="UDV62" s="974"/>
      <c r="UDW62" s="974"/>
      <c r="UDX62" s="974"/>
      <c r="UDY62" s="974"/>
      <c r="UDZ62" s="974"/>
      <c r="UEA62" s="974"/>
      <c r="UEB62" s="974"/>
      <c r="UEC62" s="974"/>
      <c r="UED62" s="974"/>
      <c r="UEE62" s="974"/>
      <c r="UEF62" s="974"/>
      <c r="UEG62" s="974"/>
      <c r="UEH62" s="974"/>
      <c r="UEI62" s="974"/>
      <c r="UEJ62" s="974"/>
      <c r="UEK62" s="974"/>
      <c r="UEL62" s="974"/>
      <c r="UEM62" s="974"/>
      <c r="UEN62" s="974"/>
      <c r="UEO62" s="974"/>
      <c r="UEP62" s="974"/>
      <c r="UEQ62" s="974"/>
      <c r="UER62" s="974"/>
      <c r="UES62" s="974"/>
      <c r="UET62" s="974"/>
      <c r="UEU62" s="974"/>
      <c r="UEV62" s="974"/>
      <c r="UEW62" s="974"/>
      <c r="UEX62" s="974"/>
      <c r="UEY62" s="974"/>
      <c r="UEZ62" s="974"/>
      <c r="UFA62" s="974"/>
      <c r="UFB62" s="974"/>
      <c r="UFC62" s="974"/>
      <c r="UFD62" s="974"/>
      <c r="UFE62" s="974"/>
      <c r="UFF62" s="974"/>
      <c r="UFG62" s="974"/>
      <c r="UFH62" s="974"/>
      <c r="UFI62" s="974"/>
      <c r="UFJ62" s="974"/>
      <c r="UFK62" s="974"/>
      <c r="UFL62" s="974"/>
      <c r="UFM62" s="974"/>
      <c r="UFN62" s="974"/>
      <c r="UFO62" s="974"/>
      <c r="UFP62" s="974"/>
      <c r="UFQ62" s="974"/>
      <c r="UFR62" s="974"/>
      <c r="UFS62" s="974"/>
      <c r="UFT62" s="974"/>
      <c r="UFU62" s="974"/>
      <c r="UFV62" s="974"/>
      <c r="UFW62" s="974"/>
      <c r="UFX62" s="974"/>
      <c r="UFY62" s="974"/>
      <c r="UFZ62" s="974"/>
      <c r="UGA62" s="974"/>
      <c r="UGB62" s="974"/>
      <c r="UGC62" s="974"/>
      <c r="UGD62" s="974"/>
      <c r="UGE62" s="974"/>
      <c r="UGF62" s="974"/>
      <c r="UGG62" s="974"/>
      <c r="UGH62" s="974"/>
      <c r="UGI62" s="974"/>
      <c r="UGJ62" s="974"/>
      <c r="UGK62" s="974"/>
      <c r="UGL62" s="974"/>
      <c r="UGM62" s="974"/>
      <c r="UGN62" s="974"/>
      <c r="UGO62" s="974"/>
      <c r="UGP62" s="974"/>
      <c r="UGQ62" s="974"/>
      <c r="UGR62" s="974"/>
      <c r="UGS62" s="974"/>
      <c r="UGT62" s="974"/>
      <c r="UGU62" s="974"/>
      <c r="UGV62" s="974"/>
      <c r="UGW62" s="974"/>
      <c r="UGX62" s="974"/>
      <c r="UGY62" s="974"/>
      <c r="UGZ62" s="974"/>
      <c r="UHA62" s="974"/>
      <c r="UHB62" s="974"/>
      <c r="UHC62" s="974"/>
      <c r="UHD62" s="974"/>
      <c r="UHE62" s="974"/>
      <c r="UHF62" s="974"/>
      <c r="UHG62" s="974"/>
      <c r="UHH62" s="974"/>
      <c r="UHI62" s="974"/>
      <c r="UHJ62" s="974"/>
      <c r="UHK62" s="974"/>
      <c r="UHL62" s="974"/>
      <c r="UHM62" s="974"/>
      <c r="UHN62" s="974"/>
      <c r="UHO62" s="974"/>
      <c r="UHP62" s="974"/>
      <c r="UHQ62" s="974"/>
      <c r="UHR62" s="974"/>
      <c r="UHS62" s="974"/>
      <c r="UHT62" s="974"/>
      <c r="UHU62" s="974"/>
      <c r="UHV62" s="974"/>
      <c r="UHW62" s="974"/>
      <c r="UHX62" s="974"/>
      <c r="UHY62" s="974"/>
      <c r="UHZ62" s="974"/>
      <c r="UIA62" s="974"/>
      <c r="UIB62" s="974"/>
      <c r="UIC62" s="974"/>
      <c r="UID62" s="974"/>
      <c r="UIE62" s="974"/>
      <c r="UIF62" s="974"/>
      <c r="UIG62" s="974"/>
      <c r="UIH62" s="974"/>
      <c r="UII62" s="974"/>
      <c r="UIJ62" s="974"/>
      <c r="UIK62" s="974"/>
      <c r="UIL62" s="974"/>
      <c r="UIM62" s="974"/>
      <c r="UIN62" s="974"/>
      <c r="UIO62" s="974"/>
      <c r="UIP62" s="974"/>
      <c r="UIQ62" s="974"/>
      <c r="UIR62" s="974"/>
      <c r="UIS62" s="974"/>
      <c r="UIT62" s="974"/>
      <c r="UIU62" s="974"/>
      <c r="UIV62" s="974"/>
      <c r="UIW62" s="974"/>
      <c r="UIX62" s="974"/>
      <c r="UIY62" s="974"/>
      <c r="UIZ62" s="974"/>
      <c r="UJA62" s="974"/>
      <c r="UJB62" s="974"/>
      <c r="UJC62" s="974"/>
      <c r="UJD62" s="974"/>
      <c r="UJE62" s="974"/>
      <c r="UJF62" s="974"/>
      <c r="UJG62" s="974"/>
      <c r="UJH62" s="974"/>
      <c r="UJI62" s="974"/>
      <c r="UJJ62" s="974"/>
      <c r="UJK62" s="974"/>
      <c r="UJL62" s="974"/>
      <c r="UJM62" s="974"/>
      <c r="UJN62" s="974"/>
      <c r="UJO62" s="974"/>
      <c r="UJP62" s="974"/>
      <c r="UJQ62" s="974"/>
      <c r="UJR62" s="974"/>
      <c r="UJS62" s="974"/>
      <c r="UJT62" s="974"/>
      <c r="UJU62" s="974"/>
      <c r="UJV62" s="974"/>
      <c r="UJW62" s="974"/>
      <c r="UJX62" s="974"/>
      <c r="UJY62" s="974"/>
      <c r="UJZ62" s="974"/>
      <c r="UKA62" s="974"/>
      <c r="UKB62" s="974"/>
      <c r="UKC62" s="974"/>
      <c r="UKD62" s="974"/>
      <c r="UKE62" s="974"/>
      <c r="UKF62" s="974"/>
      <c r="UKG62" s="974"/>
      <c r="UKH62" s="974"/>
      <c r="UKI62" s="974"/>
      <c r="UKJ62" s="974"/>
      <c r="UKK62" s="974"/>
      <c r="UKL62" s="974"/>
      <c r="UKM62" s="974"/>
      <c r="UKN62" s="974"/>
      <c r="UKO62" s="974"/>
      <c r="UKP62" s="974"/>
      <c r="UKQ62" s="974"/>
      <c r="UKR62" s="974"/>
      <c r="UKS62" s="974"/>
      <c r="UKT62" s="974"/>
      <c r="UKU62" s="974"/>
      <c r="UKV62" s="974"/>
      <c r="UKW62" s="974"/>
      <c r="UKX62" s="974"/>
      <c r="UKY62" s="974"/>
      <c r="UKZ62" s="974"/>
      <c r="ULA62" s="974"/>
      <c r="ULB62" s="974"/>
      <c r="ULC62" s="974"/>
      <c r="ULD62" s="974"/>
      <c r="ULE62" s="974"/>
      <c r="ULF62" s="974"/>
      <c r="ULG62" s="974"/>
      <c r="ULH62" s="974"/>
      <c r="ULI62" s="974"/>
      <c r="ULJ62" s="974"/>
      <c r="ULK62" s="974"/>
      <c r="ULL62" s="974"/>
      <c r="ULM62" s="974"/>
      <c r="ULN62" s="974"/>
      <c r="ULO62" s="974"/>
      <c r="ULP62" s="974"/>
      <c r="ULQ62" s="974"/>
      <c r="ULR62" s="974"/>
      <c r="ULS62" s="974"/>
      <c r="ULT62" s="974"/>
      <c r="ULU62" s="974"/>
      <c r="ULV62" s="974"/>
      <c r="ULW62" s="974"/>
      <c r="ULX62" s="974"/>
      <c r="ULY62" s="974"/>
      <c r="ULZ62" s="974"/>
      <c r="UMA62" s="974"/>
      <c r="UMB62" s="974"/>
      <c r="UMC62" s="974"/>
      <c r="UMD62" s="974"/>
      <c r="UME62" s="974"/>
      <c r="UMF62" s="974"/>
      <c r="UMG62" s="974"/>
      <c r="UMH62" s="974"/>
      <c r="UMI62" s="974"/>
      <c r="UMJ62" s="974"/>
      <c r="UMK62" s="974"/>
      <c r="UML62" s="974"/>
      <c r="UMM62" s="974"/>
      <c r="UMN62" s="974"/>
      <c r="UMO62" s="974"/>
      <c r="UMP62" s="974"/>
      <c r="UMQ62" s="974"/>
      <c r="UMR62" s="974"/>
      <c r="UMS62" s="974"/>
      <c r="UMT62" s="974"/>
      <c r="UMU62" s="974"/>
      <c r="UMV62" s="974"/>
      <c r="UMW62" s="974"/>
      <c r="UMX62" s="974"/>
      <c r="UMY62" s="974"/>
      <c r="UMZ62" s="974"/>
      <c r="UNA62" s="974"/>
      <c r="UNB62" s="974"/>
      <c r="UNC62" s="974"/>
      <c r="UND62" s="974"/>
      <c r="UNE62" s="974"/>
      <c r="UNF62" s="974"/>
      <c r="UNG62" s="974"/>
      <c r="UNH62" s="974"/>
      <c r="UNI62" s="974"/>
      <c r="UNJ62" s="974"/>
      <c r="UNK62" s="974"/>
      <c r="UNL62" s="974"/>
      <c r="UNM62" s="974"/>
      <c r="UNN62" s="974"/>
      <c r="UNO62" s="974"/>
      <c r="UNP62" s="974"/>
      <c r="UNQ62" s="974"/>
      <c r="UNR62" s="974"/>
      <c r="UNS62" s="974"/>
      <c r="UNT62" s="974"/>
      <c r="UNU62" s="974"/>
      <c r="UNV62" s="974"/>
      <c r="UNW62" s="974"/>
      <c r="UNX62" s="974"/>
      <c r="UNY62" s="974"/>
      <c r="UNZ62" s="974"/>
      <c r="UOA62" s="974"/>
      <c r="UOB62" s="974"/>
      <c r="UOC62" s="974"/>
      <c r="UOD62" s="974"/>
      <c r="UOE62" s="974"/>
      <c r="UOF62" s="974"/>
      <c r="UOG62" s="974"/>
      <c r="UOH62" s="974"/>
      <c r="UOI62" s="974"/>
      <c r="UOJ62" s="974"/>
      <c r="UOK62" s="974"/>
      <c r="UOL62" s="974"/>
      <c r="UOM62" s="974"/>
      <c r="UON62" s="974"/>
      <c r="UOO62" s="974"/>
      <c r="UOP62" s="974"/>
      <c r="UOQ62" s="974"/>
      <c r="UOR62" s="974"/>
      <c r="UOS62" s="974"/>
      <c r="UOT62" s="974"/>
      <c r="UOU62" s="974"/>
      <c r="UOV62" s="974"/>
      <c r="UOW62" s="974"/>
      <c r="UOX62" s="974"/>
      <c r="UOY62" s="974"/>
      <c r="UOZ62" s="974"/>
      <c r="UPA62" s="974"/>
      <c r="UPB62" s="974"/>
      <c r="UPC62" s="974"/>
      <c r="UPD62" s="974"/>
      <c r="UPE62" s="974"/>
      <c r="UPF62" s="974"/>
      <c r="UPG62" s="974"/>
      <c r="UPH62" s="974"/>
      <c r="UPI62" s="974"/>
      <c r="UPJ62" s="974"/>
      <c r="UPK62" s="974"/>
      <c r="UPL62" s="974"/>
      <c r="UPM62" s="974"/>
      <c r="UPN62" s="974"/>
      <c r="UPO62" s="974"/>
      <c r="UPP62" s="974"/>
      <c r="UPQ62" s="974"/>
      <c r="UPR62" s="974"/>
      <c r="UPS62" s="974"/>
      <c r="UPT62" s="974"/>
      <c r="UPU62" s="974"/>
      <c r="UPV62" s="974"/>
      <c r="UPW62" s="974"/>
      <c r="UPX62" s="974"/>
      <c r="UPY62" s="974"/>
      <c r="UPZ62" s="974"/>
      <c r="UQA62" s="974"/>
      <c r="UQB62" s="974"/>
      <c r="UQC62" s="974"/>
      <c r="UQD62" s="974"/>
      <c r="UQE62" s="974"/>
      <c r="UQF62" s="974"/>
      <c r="UQG62" s="974"/>
      <c r="UQH62" s="974"/>
      <c r="UQI62" s="974"/>
      <c r="UQJ62" s="974"/>
      <c r="UQK62" s="974"/>
      <c r="UQL62" s="974"/>
      <c r="UQM62" s="974"/>
      <c r="UQN62" s="974"/>
      <c r="UQO62" s="974"/>
      <c r="UQP62" s="974"/>
      <c r="UQQ62" s="974"/>
      <c r="UQR62" s="974"/>
      <c r="UQS62" s="974"/>
      <c r="UQT62" s="974"/>
      <c r="UQU62" s="974"/>
      <c r="UQV62" s="974"/>
      <c r="UQW62" s="974"/>
      <c r="UQX62" s="974"/>
      <c r="UQY62" s="974"/>
      <c r="UQZ62" s="974"/>
      <c r="URA62" s="974"/>
      <c r="URB62" s="974"/>
      <c r="URC62" s="974"/>
      <c r="URD62" s="974"/>
      <c r="URE62" s="974"/>
      <c r="URF62" s="974"/>
      <c r="URG62" s="974"/>
      <c r="URH62" s="974"/>
      <c r="URI62" s="974"/>
      <c r="URJ62" s="974"/>
      <c r="URK62" s="974"/>
      <c r="URL62" s="974"/>
      <c r="URM62" s="974"/>
      <c r="URN62" s="974"/>
      <c r="URO62" s="974"/>
      <c r="URP62" s="974"/>
      <c r="URQ62" s="974"/>
      <c r="URR62" s="974"/>
      <c r="URS62" s="974"/>
      <c r="URT62" s="974"/>
      <c r="URU62" s="974"/>
      <c r="URV62" s="974"/>
      <c r="URW62" s="974"/>
      <c r="URX62" s="974"/>
      <c r="URY62" s="974"/>
      <c r="URZ62" s="974"/>
      <c r="USA62" s="974"/>
      <c r="USB62" s="974"/>
      <c r="USC62" s="974"/>
      <c r="USD62" s="974"/>
      <c r="USE62" s="974"/>
      <c r="USF62" s="974"/>
      <c r="USG62" s="974"/>
      <c r="USH62" s="974"/>
      <c r="USI62" s="974"/>
      <c r="USJ62" s="974"/>
      <c r="USK62" s="974"/>
      <c r="USL62" s="974"/>
      <c r="USM62" s="974"/>
      <c r="USN62" s="974"/>
      <c r="USO62" s="974"/>
      <c r="USP62" s="974"/>
      <c r="USQ62" s="974"/>
      <c r="USR62" s="974"/>
      <c r="USS62" s="974"/>
      <c r="UST62" s="974"/>
      <c r="USU62" s="974"/>
      <c r="USV62" s="974"/>
      <c r="USW62" s="974"/>
      <c r="USX62" s="974"/>
      <c r="USY62" s="974"/>
      <c r="USZ62" s="974"/>
      <c r="UTA62" s="974"/>
      <c r="UTB62" s="974"/>
      <c r="UTC62" s="974"/>
      <c r="UTD62" s="974"/>
      <c r="UTE62" s="974"/>
      <c r="UTF62" s="974"/>
      <c r="UTG62" s="974"/>
      <c r="UTH62" s="974"/>
      <c r="UTI62" s="974"/>
      <c r="UTJ62" s="974"/>
      <c r="UTK62" s="974"/>
      <c r="UTL62" s="974"/>
      <c r="UTM62" s="974"/>
      <c r="UTN62" s="974"/>
      <c r="UTO62" s="974"/>
      <c r="UTP62" s="974"/>
      <c r="UTQ62" s="974"/>
      <c r="UTR62" s="974"/>
      <c r="UTS62" s="974"/>
      <c r="UTT62" s="974"/>
      <c r="UTU62" s="974"/>
      <c r="UTV62" s="974"/>
      <c r="UTW62" s="974"/>
      <c r="UTX62" s="974"/>
      <c r="UTY62" s="974"/>
      <c r="UTZ62" s="974"/>
      <c r="UUA62" s="974"/>
      <c r="UUB62" s="974"/>
      <c r="UUC62" s="974"/>
      <c r="UUD62" s="974"/>
      <c r="UUE62" s="974"/>
      <c r="UUF62" s="974"/>
      <c r="UUG62" s="974"/>
      <c r="UUH62" s="974"/>
      <c r="UUI62" s="974"/>
      <c r="UUJ62" s="974"/>
      <c r="UUK62" s="974"/>
      <c r="UUL62" s="974"/>
      <c r="UUM62" s="974"/>
      <c r="UUN62" s="974"/>
      <c r="UUO62" s="974"/>
      <c r="UUP62" s="974"/>
      <c r="UUQ62" s="974"/>
      <c r="UUR62" s="974"/>
      <c r="UUS62" s="974"/>
      <c r="UUT62" s="974"/>
      <c r="UUU62" s="974"/>
      <c r="UUV62" s="974"/>
      <c r="UUW62" s="974"/>
      <c r="UUX62" s="974"/>
      <c r="UUY62" s="974"/>
      <c r="UUZ62" s="974"/>
      <c r="UVA62" s="974"/>
      <c r="UVB62" s="974"/>
      <c r="UVC62" s="974"/>
      <c r="UVD62" s="974"/>
      <c r="UVE62" s="974"/>
      <c r="UVF62" s="974"/>
      <c r="UVG62" s="974"/>
      <c r="UVH62" s="974"/>
      <c r="UVI62" s="974"/>
      <c r="UVJ62" s="974"/>
      <c r="UVK62" s="974"/>
      <c r="UVL62" s="974"/>
      <c r="UVM62" s="974"/>
      <c r="UVN62" s="974"/>
      <c r="UVO62" s="974"/>
      <c r="UVP62" s="974"/>
      <c r="UVQ62" s="974"/>
      <c r="UVR62" s="974"/>
      <c r="UVS62" s="974"/>
      <c r="UVT62" s="974"/>
      <c r="UVU62" s="974"/>
      <c r="UVV62" s="974"/>
      <c r="UVW62" s="974"/>
      <c r="UVX62" s="974"/>
      <c r="UVY62" s="974"/>
      <c r="UVZ62" s="974"/>
      <c r="UWA62" s="974"/>
      <c r="UWB62" s="974"/>
      <c r="UWC62" s="974"/>
      <c r="UWD62" s="974"/>
      <c r="UWE62" s="974"/>
      <c r="UWF62" s="974"/>
      <c r="UWG62" s="974"/>
      <c r="UWH62" s="974"/>
      <c r="UWI62" s="974"/>
      <c r="UWJ62" s="974"/>
      <c r="UWK62" s="974"/>
      <c r="UWL62" s="974"/>
      <c r="UWM62" s="974"/>
      <c r="UWN62" s="974"/>
      <c r="UWO62" s="974"/>
      <c r="UWP62" s="974"/>
      <c r="UWQ62" s="974"/>
      <c r="UWR62" s="974"/>
      <c r="UWS62" s="974"/>
      <c r="UWT62" s="974"/>
      <c r="UWU62" s="974"/>
      <c r="UWV62" s="974"/>
      <c r="UWW62" s="974"/>
      <c r="UWX62" s="974"/>
      <c r="UWY62" s="974"/>
      <c r="UWZ62" s="974"/>
      <c r="UXA62" s="974"/>
      <c r="UXB62" s="974"/>
      <c r="UXC62" s="974"/>
      <c r="UXD62" s="974"/>
      <c r="UXE62" s="974"/>
      <c r="UXF62" s="974"/>
      <c r="UXG62" s="974"/>
      <c r="UXH62" s="974"/>
      <c r="UXI62" s="974"/>
      <c r="UXJ62" s="974"/>
      <c r="UXK62" s="974"/>
      <c r="UXL62" s="974"/>
      <c r="UXM62" s="974"/>
      <c r="UXN62" s="974"/>
      <c r="UXO62" s="974"/>
      <c r="UXP62" s="974"/>
      <c r="UXQ62" s="974"/>
      <c r="UXR62" s="974"/>
      <c r="UXS62" s="974"/>
      <c r="UXT62" s="974"/>
      <c r="UXU62" s="974"/>
      <c r="UXV62" s="974"/>
      <c r="UXW62" s="974"/>
      <c r="UXX62" s="974"/>
      <c r="UXY62" s="974"/>
      <c r="UXZ62" s="974"/>
      <c r="UYA62" s="974"/>
      <c r="UYB62" s="974"/>
      <c r="UYC62" s="974"/>
      <c r="UYD62" s="974"/>
      <c r="UYE62" s="974"/>
      <c r="UYF62" s="974"/>
      <c r="UYG62" s="974"/>
      <c r="UYH62" s="974"/>
      <c r="UYI62" s="974"/>
      <c r="UYJ62" s="974"/>
      <c r="UYK62" s="974"/>
      <c r="UYL62" s="974"/>
      <c r="UYM62" s="974"/>
      <c r="UYN62" s="974"/>
      <c r="UYO62" s="974"/>
      <c r="UYP62" s="974"/>
      <c r="UYQ62" s="974"/>
      <c r="UYR62" s="974"/>
      <c r="UYS62" s="974"/>
      <c r="UYT62" s="974"/>
      <c r="UYU62" s="974"/>
      <c r="UYV62" s="974"/>
      <c r="UYW62" s="974"/>
      <c r="UYX62" s="974"/>
      <c r="UYY62" s="974"/>
      <c r="UYZ62" s="974"/>
      <c r="UZA62" s="974"/>
      <c r="UZB62" s="974"/>
      <c r="UZC62" s="974"/>
      <c r="UZD62" s="974"/>
      <c r="UZE62" s="974"/>
      <c r="UZF62" s="974"/>
      <c r="UZG62" s="974"/>
      <c r="UZH62" s="974"/>
      <c r="UZI62" s="974"/>
      <c r="UZJ62" s="974"/>
      <c r="UZK62" s="974"/>
      <c r="UZL62" s="974"/>
      <c r="UZM62" s="974"/>
      <c r="UZN62" s="974"/>
      <c r="UZO62" s="974"/>
      <c r="UZP62" s="974"/>
      <c r="UZQ62" s="974"/>
      <c r="UZR62" s="974"/>
      <c r="UZS62" s="974"/>
      <c r="UZT62" s="974"/>
      <c r="UZU62" s="974"/>
      <c r="UZV62" s="974"/>
      <c r="UZW62" s="974"/>
      <c r="UZX62" s="974"/>
      <c r="UZY62" s="974"/>
      <c r="UZZ62" s="974"/>
      <c r="VAA62" s="974"/>
      <c r="VAB62" s="974"/>
      <c r="VAC62" s="974"/>
      <c r="VAD62" s="974"/>
      <c r="VAE62" s="974"/>
      <c r="VAF62" s="974"/>
      <c r="VAG62" s="974"/>
      <c r="VAH62" s="974"/>
      <c r="VAI62" s="974"/>
      <c r="VAJ62" s="974"/>
      <c r="VAK62" s="974"/>
      <c r="VAL62" s="974"/>
      <c r="VAM62" s="974"/>
      <c r="VAN62" s="974"/>
      <c r="VAO62" s="974"/>
      <c r="VAP62" s="974"/>
      <c r="VAQ62" s="974"/>
      <c r="VAR62" s="974"/>
      <c r="VAS62" s="974"/>
      <c r="VAT62" s="974"/>
      <c r="VAU62" s="974"/>
      <c r="VAV62" s="974"/>
      <c r="VAW62" s="974"/>
      <c r="VAX62" s="974"/>
      <c r="VAY62" s="974"/>
      <c r="VAZ62" s="974"/>
      <c r="VBA62" s="974"/>
      <c r="VBB62" s="974"/>
      <c r="VBC62" s="974"/>
      <c r="VBD62" s="974"/>
      <c r="VBE62" s="974"/>
      <c r="VBF62" s="974"/>
      <c r="VBG62" s="974"/>
      <c r="VBH62" s="974"/>
      <c r="VBI62" s="974"/>
      <c r="VBJ62" s="974"/>
      <c r="VBK62" s="974"/>
      <c r="VBL62" s="974"/>
      <c r="VBM62" s="974"/>
      <c r="VBN62" s="974"/>
      <c r="VBO62" s="974"/>
      <c r="VBP62" s="974"/>
      <c r="VBQ62" s="974"/>
      <c r="VBR62" s="974"/>
      <c r="VBS62" s="974"/>
      <c r="VBT62" s="974"/>
      <c r="VBU62" s="974"/>
      <c r="VBV62" s="974"/>
      <c r="VBW62" s="974"/>
      <c r="VBX62" s="974"/>
      <c r="VBY62" s="974"/>
      <c r="VBZ62" s="974"/>
      <c r="VCA62" s="974"/>
      <c r="VCB62" s="974"/>
      <c r="VCC62" s="974"/>
      <c r="VCD62" s="974"/>
      <c r="VCE62" s="974"/>
      <c r="VCF62" s="974"/>
      <c r="VCG62" s="974"/>
      <c r="VCH62" s="974"/>
      <c r="VCI62" s="974"/>
      <c r="VCJ62" s="974"/>
      <c r="VCK62" s="974"/>
      <c r="VCL62" s="974"/>
      <c r="VCM62" s="974"/>
      <c r="VCN62" s="974"/>
      <c r="VCO62" s="974"/>
      <c r="VCP62" s="974"/>
      <c r="VCQ62" s="974"/>
      <c r="VCR62" s="974"/>
      <c r="VCS62" s="974"/>
      <c r="VCT62" s="974"/>
      <c r="VCU62" s="974"/>
      <c r="VCV62" s="974"/>
      <c r="VCW62" s="974"/>
      <c r="VCX62" s="974"/>
      <c r="VCY62" s="974"/>
      <c r="VCZ62" s="974"/>
      <c r="VDA62" s="974"/>
      <c r="VDB62" s="974"/>
      <c r="VDC62" s="974"/>
      <c r="VDD62" s="974"/>
      <c r="VDE62" s="974"/>
      <c r="VDF62" s="974"/>
      <c r="VDG62" s="974"/>
      <c r="VDH62" s="974"/>
      <c r="VDI62" s="974"/>
      <c r="VDJ62" s="974"/>
      <c r="VDK62" s="974"/>
      <c r="VDL62" s="974"/>
      <c r="VDM62" s="974"/>
      <c r="VDN62" s="974"/>
      <c r="VDO62" s="974"/>
      <c r="VDP62" s="974"/>
      <c r="VDQ62" s="974"/>
      <c r="VDR62" s="974"/>
      <c r="VDS62" s="974"/>
      <c r="VDT62" s="974"/>
      <c r="VDU62" s="974"/>
      <c r="VDV62" s="974"/>
      <c r="VDW62" s="974"/>
      <c r="VDX62" s="974"/>
      <c r="VDY62" s="974"/>
      <c r="VDZ62" s="974"/>
      <c r="VEA62" s="974"/>
      <c r="VEB62" s="974"/>
      <c r="VEC62" s="974"/>
      <c r="VED62" s="974"/>
      <c r="VEE62" s="974"/>
      <c r="VEF62" s="974"/>
      <c r="VEG62" s="974"/>
      <c r="VEH62" s="974"/>
      <c r="VEI62" s="974"/>
      <c r="VEJ62" s="974"/>
      <c r="VEK62" s="974"/>
      <c r="VEL62" s="974"/>
      <c r="VEM62" s="974"/>
      <c r="VEN62" s="974"/>
      <c r="VEO62" s="974"/>
      <c r="VEP62" s="974"/>
      <c r="VEQ62" s="974"/>
      <c r="VER62" s="974"/>
      <c r="VES62" s="974"/>
      <c r="VET62" s="974"/>
      <c r="VEU62" s="974"/>
      <c r="VEV62" s="974"/>
      <c r="VEW62" s="974"/>
      <c r="VEX62" s="974"/>
      <c r="VEY62" s="974"/>
      <c r="VEZ62" s="974"/>
      <c r="VFA62" s="974"/>
      <c r="VFB62" s="974"/>
      <c r="VFC62" s="974"/>
      <c r="VFD62" s="974"/>
      <c r="VFE62" s="974"/>
      <c r="VFF62" s="974"/>
      <c r="VFG62" s="974"/>
      <c r="VFH62" s="974"/>
      <c r="VFI62" s="974"/>
      <c r="VFJ62" s="974"/>
      <c r="VFK62" s="974"/>
      <c r="VFL62" s="974"/>
      <c r="VFM62" s="974"/>
      <c r="VFN62" s="974"/>
      <c r="VFO62" s="974"/>
      <c r="VFP62" s="974"/>
      <c r="VFQ62" s="974"/>
      <c r="VFR62" s="974"/>
      <c r="VFS62" s="974"/>
      <c r="VFT62" s="974"/>
      <c r="VFU62" s="974"/>
      <c r="VFV62" s="974"/>
      <c r="VFW62" s="974"/>
      <c r="VFX62" s="974"/>
      <c r="VFY62" s="974"/>
      <c r="VFZ62" s="974"/>
      <c r="VGA62" s="974"/>
      <c r="VGB62" s="974"/>
      <c r="VGC62" s="974"/>
      <c r="VGD62" s="974"/>
      <c r="VGE62" s="974"/>
      <c r="VGF62" s="974"/>
      <c r="VGG62" s="974"/>
      <c r="VGH62" s="974"/>
      <c r="VGI62" s="974"/>
      <c r="VGJ62" s="974"/>
      <c r="VGK62" s="974"/>
      <c r="VGL62" s="974"/>
      <c r="VGM62" s="974"/>
      <c r="VGN62" s="974"/>
      <c r="VGO62" s="974"/>
      <c r="VGP62" s="974"/>
      <c r="VGQ62" s="974"/>
      <c r="VGR62" s="974"/>
      <c r="VGS62" s="974"/>
      <c r="VGT62" s="974"/>
      <c r="VGU62" s="974"/>
      <c r="VGV62" s="974"/>
      <c r="VGW62" s="974"/>
      <c r="VGX62" s="974"/>
      <c r="VGY62" s="974"/>
      <c r="VGZ62" s="974"/>
      <c r="VHA62" s="974"/>
      <c r="VHB62" s="974"/>
      <c r="VHC62" s="974"/>
      <c r="VHD62" s="974"/>
      <c r="VHE62" s="974"/>
      <c r="VHF62" s="974"/>
      <c r="VHG62" s="974"/>
      <c r="VHH62" s="974"/>
      <c r="VHI62" s="974"/>
      <c r="VHJ62" s="974"/>
      <c r="VHK62" s="974"/>
      <c r="VHL62" s="974"/>
      <c r="VHM62" s="974"/>
      <c r="VHN62" s="974"/>
      <c r="VHO62" s="974"/>
      <c r="VHP62" s="974"/>
      <c r="VHQ62" s="974"/>
      <c r="VHR62" s="974"/>
      <c r="VHS62" s="974"/>
      <c r="VHT62" s="974"/>
      <c r="VHU62" s="974"/>
      <c r="VHV62" s="974"/>
      <c r="VHW62" s="974"/>
      <c r="VHX62" s="974"/>
      <c r="VHY62" s="974"/>
      <c r="VHZ62" s="974"/>
      <c r="VIA62" s="974"/>
      <c r="VIB62" s="974"/>
      <c r="VIC62" s="974"/>
      <c r="VID62" s="974"/>
      <c r="VIE62" s="974"/>
      <c r="VIF62" s="974"/>
      <c r="VIG62" s="974"/>
      <c r="VIH62" s="974"/>
      <c r="VII62" s="974"/>
      <c r="VIJ62" s="974"/>
      <c r="VIK62" s="974"/>
      <c r="VIL62" s="974"/>
      <c r="VIM62" s="974"/>
      <c r="VIN62" s="974"/>
      <c r="VIO62" s="974"/>
      <c r="VIP62" s="974"/>
      <c r="VIQ62" s="974"/>
      <c r="VIR62" s="974"/>
      <c r="VIS62" s="974"/>
      <c r="VIT62" s="974"/>
      <c r="VIU62" s="974"/>
      <c r="VIV62" s="974"/>
      <c r="VIW62" s="974"/>
      <c r="VIX62" s="974"/>
      <c r="VIY62" s="974"/>
      <c r="VIZ62" s="974"/>
      <c r="VJA62" s="974"/>
      <c r="VJB62" s="974"/>
      <c r="VJC62" s="974"/>
      <c r="VJD62" s="974"/>
      <c r="VJE62" s="974"/>
      <c r="VJF62" s="974"/>
      <c r="VJG62" s="974"/>
      <c r="VJH62" s="974"/>
      <c r="VJI62" s="974"/>
      <c r="VJJ62" s="974"/>
      <c r="VJK62" s="974"/>
      <c r="VJL62" s="974"/>
      <c r="VJM62" s="974"/>
      <c r="VJN62" s="974"/>
      <c r="VJO62" s="974"/>
      <c r="VJP62" s="974"/>
      <c r="VJQ62" s="974"/>
      <c r="VJR62" s="974"/>
      <c r="VJS62" s="974"/>
      <c r="VJT62" s="974"/>
      <c r="VJU62" s="974"/>
      <c r="VJV62" s="974"/>
      <c r="VJW62" s="974"/>
      <c r="VJX62" s="974"/>
      <c r="VJY62" s="974"/>
      <c r="VJZ62" s="974"/>
      <c r="VKA62" s="974"/>
      <c r="VKB62" s="974"/>
      <c r="VKC62" s="974"/>
      <c r="VKD62" s="974"/>
      <c r="VKE62" s="974"/>
      <c r="VKF62" s="974"/>
      <c r="VKG62" s="974"/>
      <c r="VKH62" s="974"/>
      <c r="VKI62" s="974"/>
      <c r="VKJ62" s="974"/>
      <c r="VKK62" s="974"/>
      <c r="VKL62" s="974"/>
      <c r="VKM62" s="974"/>
      <c r="VKN62" s="974"/>
      <c r="VKO62" s="974"/>
      <c r="VKP62" s="974"/>
      <c r="VKQ62" s="974"/>
      <c r="VKR62" s="974"/>
      <c r="VKS62" s="974"/>
      <c r="VKT62" s="974"/>
      <c r="VKU62" s="974"/>
      <c r="VKV62" s="974"/>
      <c r="VKW62" s="974"/>
      <c r="VKX62" s="974"/>
      <c r="VKY62" s="974"/>
      <c r="VKZ62" s="974"/>
      <c r="VLA62" s="974"/>
      <c r="VLB62" s="974"/>
      <c r="VLC62" s="974"/>
      <c r="VLD62" s="974"/>
      <c r="VLE62" s="974"/>
      <c r="VLF62" s="974"/>
      <c r="VLG62" s="974"/>
      <c r="VLH62" s="974"/>
      <c r="VLI62" s="974"/>
      <c r="VLJ62" s="974"/>
      <c r="VLK62" s="974"/>
      <c r="VLL62" s="974"/>
      <c r="VLM62" s="974"/>
      <c r="VLN62" s="974"/>
      <c r="VLO62" s="974"/>
      <c r="VLP62" s="974"/>
      <c r="VLQ62" s="974"/>
      <c r="VLR62" s="974"/>
      <c r="VLS62" s="974"/>
      <c r="VLT62" s="974"/>
      <c r="VLU62" s="974"/>
      <c r="VLV62" s="974"/>
      <c r="VLW62" s="974"/>
      <c r="VLX62" s="974"/>
      <c r="VLY62" s="974"/>
      <c r="VLZ62" s="974"/>
      <c r="VMA62" s="974"/>
      <c r="VMB62" s="974"/>
      <c r="VMC62" s="974"/>
      <c r="VMD62" s="974"/>
      <c r="VME62" s="974"/>
      <c r="VMF62" s="974"/>
      <c r="VMG62" s="974"/>
      <c r="VMH62" s="974"/>
      <c r="VMI62" s="974"/>
      <c r="VMJ62" s="974"/>
      <c r="VMK62" s="974"/>
      <c r="VML62" s="974"/>
      <c r="VMM62" s="974"/>
      <c r="VMN62" s="974"/>
      <c r="VMO62" s="974"/>
      <c r="VMP62" s="974"/>
      <c r="VMQ62" s="974"/>
      <c r="VMR62" s="974"/>
      <c r="VMS62" s="974"/>
      <c r="VMT62" s="974"/>
      <c r="VMU62" s="974"/>
      <c r="VMV62" s="974"/>
      <c r="VMW62" s="974"/>
      <c r="VMX62" s="974"/>
      <c r="VMY62" s="974"/>
      <c r="VMZ62" s="974"/>
      <c r="VNA62" s="974"/>
      <c r="VNB62" s="974"/>
      <c r="VNC62" s="974"/>
      <c r="VND62" s="974"/>
      <c r="VNE62" s="974"/>
      <c r="VNF62" s="974"/>
      <c r="VNG62" s="974"/>
      <c r="VNH62" s="974"/>
      <c r="VNI62" s="974"/>
      <c r="VNJ62" s="974"/>
      <c r="VNK62" s="974"/>
      <c r="VNL62" s="974"/>
      <c r="VNM62" s="974"/>
      <c r="VNN62" s="974"/>
      <c r="VNO62" s="974"/>
      <c r="VNP62" s="974"/>
      <c r="VNQ62" s="974"/>
      <c r="VNR62" s="974"/>
      <c r="VNS62" s="974"/>
      <c r="VNT62" s="974"/>
      <c r="VNU62" s="974"/>
      <c r="VNV62" s="974"/>
      <c r="VNW62" s="974"/>
      <c r="VNX62" s="974"/>
      <c r="VNY62" s="974"/>
      <c r="VNZ62" s="974"/>
      <c r="VOA62" s="974"/>
      <c r="VOB62" s="974"/>
      <c r="VOC62" s="974"/>
      <c r="VOD62" s="974"/>
      <c r="VOE62" s="974"/>
      <c r="VOF62" s="974"/>
      <c r="VOG62" s="974"/>
      <c r="VOH62" s="974"/>
      <c r="VOI62" s="974"/>
      <c r="VOJ62" s="974"/>
      <c r="VOK62" s="974"/>
      <c r="VOL62" s="974"/>
      <c r="VOM62" s="974"/>
      <c r="VON62" s="974"/>
      <c r="VOO62" s="974"/>
      <c r="VOP62" s="974"/>
      <c r="VOQ62" s="974"/>
      <c r="VOR62" s="974"/>
      <c r="VOS62" s="974"/>
      <c r="VOT62" s="974"/>
      <c r="VOU62" s="974"/>
      <c r="VOV62" s="974"/>
      <c r="VOW62" s="974"/>
      <c r="VOX62" s="974"/>
      <c r="VOY62" s="974"/>
      <c r="VOZ62" s="974"/>
      <c r="VPA62" s="974"/>
      <c r="VPB62" s="974"/>
      <c r="VPC62" s="974"/>
      <c r="VPD62" s="974"/>
      <c r="VPE62" s="974"/>
      <c r="VPF62" s="974"/>
      <c r="VPG62" s="974"/>
      <c r="VPH62" s="974"/>
      <c r="VPI62" s="974"/>
      <c r="VPJ62" s="974"/>
      <c r="VPK62" s="974"/>
      <c r="VPL62" s="974"/>
      <c r="VPM62" s="974"/>
      <c r="VPN62" s="974"/>
      <c r="VPO62" s="974"/>
      <c r="VPP62" s="974"/>
      <c r="VPQ62" s="974"/>
      <c r="VPR62" s="974"/>
      <c r="VPS62" s="974"/>
      <c r="VPT62" s="974"/>
      <c r="VPU62" s="974"/>
      <c r="VPV62" s="974"/>
      <c r="VPW62" s="974"/>
      <c r="VPX62" s="974"/>
      <c r="VPY62" s="974"/>
      <c r="VPZ62" s="974"/>
      <c r="VQA62" s="974"/>
      <c r="VQB62" s="974"/>
      <c r="VQC62" s="974"/>
      <c r="VQD62" s="974"/>
      <c r="VQE62" s="974"/>
      <c r="VQF62" s="974"/>
      <c r="VQG62" s="974"/>
      <c r="VQH62" s="974"/>
      <c r="VQI62" s="974"/>
      <c r="VQJ62" s="974"/>
      <c r="VQK62" s="974"/>
      <c r="VQL62" s="974"/>
      <c r="VQM62" s="974"/>
      <c r="VQN62" s="974"/>
      <c r="VQO62" s="974"/>
      <c r="VQP62" s="974"/>
      <c r="VQQ62" s="974"/>
      <c r="VQR62" s="974"/>
      <c r="VQS62" s="974"/>
      <c r="VQT62" s="974"/>
      <c r="VQU62" s="974"/>
      <c r="VQV62" s="974"/>
      <c r="VQW62" s="974"/>
      <c r="VQX62" s="974"/>
      <c r="VQY62" s="974"/>
      <c r="VQZ62" s="974"/>
      <c r="VRA62" s="974"/>
      <c r="VRB62" s="974"/>
      <c r="VRC62" s="974"/>
      <c r="VRD62" s="974"/>
      <c r="VRE62" s="974"/>
      <c r="VRF62" s="974"/>
      <c r="VRG62" s="974"/>
      <c r="VRH62" s="974"/>
      <c r="VRI62" s="974"/>
      <c r="VRJ62" s="974"/>
      <c r="VRK62" s="974"/>
      <c r="VRL62" s="974"/>
      <c r="VRM62" s="974"/>
      <c r="VRN62" s="974"/>
      <c r="VRO62" s="974"/>
      <c r="VRP62" s="974"/>
      <c r="VRQ62" s="974"/>
      <c r="VRR62" s="974"/>
      <c r="VRS62" s="974"/>
      <c r="VRT62" s="974"/>
      <c r="VRU62" s="974"/>
      <c r="VRV62" s="974"/>
      <c r="VRW62" s="974"/>
      <c r="VRX62" s="974"/>
      <c r="VRY62" s="974"/>
      <c r="VRZ62" s="974"/>
      <c r="VSA62" s="974"/>
      <c r="VSB62" s="974"/>
      <c r="VSC62" s="974"/>
      <c r="VSD62" s="974"/>
      <c r="VSE62" s="974"/>
      <c r="VSF62" s="974"/>
      <c r="VSG62" s="974"/>
      <c r="VSH62" s="974"/>
      <c r="VSI62" s="974"/>
      <c r="VSJ62" s="974"/>
      <c r="VSK62" s="974"/>
      <c r="VSL62" s="974"/>
      <c r="VSM62" s="974"/>
      <c r="VSN62" s="974"/>
      <c r="VSO62" s="974"/>
      <c r="VSP62" s="974"/>
      <c r="VSQ62" s="974"/>
      <c r="VSR62" s="974"/>
      <c r="VSS62" s="974"/>
      <c r="VST62" s="974"/>
      <c r="VSU62" s="974"/>
      <c r="VSV62" s="974"/>
      <c r="VSW62" s="974"/>
      <c r="VSX62" s="974"/>
      <c r="VSY62" s="974"/>
      <c r="VSZ62" s="974"/>
      <c r="VTA62" s="974"/>
      <c r="VTB62" s="974"/>
      <c r="VTC62" s="974"/>
      <c r="VTD62" s="974"/>
      <c r="VTE62" s="974"/>
      <c r="VTF62" s="974"/>
      <c r="VTG62" s="974"/>
      <c r="VTH62" s="974"/>
      <c r="VTI62" s="974"/>
      <c r="VTJ62" s="974"/>
      <c r="VTK62" s="974"/>
      <c r="VTL62" s="974"/>
      <c r="VTM62" s="974"/>
      <c r="VTN62" s="974"/>
      <c r="VTO62" s="974"/>
      <c r="VTP62" s="974"/>
      <c r="VTQ62" s="974"/>
      <c r="VTR62" s="974"/>
      <c r="VTS62" s="974"/>
      <c r="VTT62" s="974"/>
      <c r="VTU62" s="974"/>
      <c r="VTV62" s="974"/>
      <c r="VTW62" s="974"/>
      <c r="VTX62" s="974"/>
      <c r="VTY62" s="974"/>
      <c r="VTZ62" s="974"/>
      <c r="VUA62" s="974"/>
      <c r="VUB62" s="974"/>
      <c r="VUC62" s="974"/>
      <c r="VUD62" s="974"/>
      <c r="VUE62" s="974"/>
      <c r="VUF62" s="974"/>
      <c r="VUG62" s="974"/>
      <c r="VUH62" s="974"/>
      <c r="VUI62" s="974"/>
      <c r="VUJ62" s="974"/>
      <c r="VUK62" s="974"/>
      <c r="VUL62" s="974"/>
      <c r="VUM62" s="974"/>
      <c r="VUN62" s="974"/>
      <c r="VUO62" s="974"/>
      <c r="VUP62" s="974"/>
      <c r="VUQ62" s="974"/>
      <c r="VUR62" s="974"/>
      <c r="VUS62" s="974"/>
      <c r="VUT62" s="974"/>
      <c r="VUU62" s="974"/>
      <c r="VUV62" s="974"/>
      <c r="VUW62" s="974"/>
      <c r="VUX62" s="974"/>
      <c r="VUY62" s="974"/>
      <c r="VUZ62" s="974"/>
      <c r="VVA62" s="974"/>
      <c r="VVB62" s="974"/>
      <c r="VVC62" s="974"/>
      <c r="VVD62" s="974"/>
      <c r="VVE62" s="974"/>
      <c r="VVF62" s="974"/>
      <c r="VVG62" s="974"/>
      <c r="VVH62" s="974"/>
      <c r="VVI62" s="974"/>
      <c r="VVJ62" s="974"/>
      <c r="VVK62" s="974"/>
      <c r="VVL62" s="974"/>
      <c r="VVM62" s="974"/>
      <c r="VVN62" s="974"/>
      <c r="VVO62" s="974"/>
      <c r="VVP62" s="974"/>
      <c r="VVQ62" s="974"/>
      <c r="VVR62" s="974"/>
      <c r="VVS62" s="974"/>
      <c r="VVT62" s="974"/>
      <c r="VVU62" s="974"/>
      <c r="VVV62" s="974"/>
      <c r="VVW62" s="974"/>
      <c r="VVX62" s="974"/>
      <c r="VVY62" s="974"/>
      <c r="VVZ62" s="974"/>
      <c r="VWA62" s="974"/>
      <c r="VWB62" s="974"/>
      <c r="VWC62" s="974"/>
      <c r="VWD62" s="974"/>
      <c r="VWE62" s="974"/>
      <c r="VWF62" s="974"/>
      <c r="VWG62" s="974"/>
      <c r="VWH62" s="974"/>
      <c r="VWI62" s="974"/>
      <c r="VWJ62" s="974"/>
      <c r="VWK62" s="974"/>
      <c r="VWL62" s="974"/>
      <c r="VWM62" s="974"/>
      <c r="VWN62" s="974"/>
      <c r="VWO62" s="974"/>
      <c r="VWP62" s="974"/>
      <c r="VWQ62" s="974"/>
      <c r="VWR62" s="974"/>
      <c r="VWS62" s="974"/>
      <c r="VWT62" s="974"/>
      <c r="VWU62" s="974"/>
      <c r="VWV62" s="974"/>
      <c r="VWW62" s="974"/>
      <c r="VWX62" s="974"/>
      <c r="VWY62" s="974"/>
      <c r="VWZ62" s="974"/>
      <c r="VXA62" s="974"/>
      <c r="VXB62" s="974"/>
      <c r="VXC62" s="974"/>
      <c r="VXD62" s="974"/>
      <c r="VXE62" s="974"/>
      <c r="VXF62" s="974"/>
      <c r="VXG62" s="974"/>
      <c r="VXH62" s="974"/>
      <c r="VXI62" s="974"/>
      <c r="VXJ62" s="974"/>
      <c r="VXK62" s="974"/>
      <c r="VXL62" s="974"/>
      <c r="VXM62" s="974"/>
      <c r="VXN62" s="974"/>
      <c r="VXO62" s="974"/>
      <c r="VXP62" s="974"/>
      <c r="VXQ62" s="974"/>
      <c r="VXR62" s="974"/>
      <c r="VXS62" s="974"/>
      <c r="VXT62" s="974"/>
      <c r="VXU62" s="974"/>
      <c r="VXV62" s="974"/>
      <c r="VXW62" s="974"/>
      <c r="VXX62" s="974"/>
      <c r="VXY62" s="974"/>
      <c r="VXZ62" s="974"/>
      <c r="VYA62" s="974"/>
      <c r="VYB62" s="974"/>
      <c r="VYC62" s="974"/>
      <c r="VYD62" s="974"/>
      <c r="VYE62" s="974"/>
      <c r="VYF62" s="974"/>
      <c r="VYG62" s="974"/>
      <c r="VYH62" s="974"/>
      <c r="VYI62" s="974"/>
      <c r="VYJ62" s="974"/>
      <c r="VYK62" s="974"/>
      <c r="VYL62" s="974"/>
      <c r="VYM62" s="974"/>
      <c r="VYN62" s="974"/>
      <c r="VYO62" s="974"/>
      <c r="VYP62" s="974"/>
      <c r="VYQ62" s="974"/>
      <c r="VYR62" s="974"/>
      <c r="VYS62" s="974"/>
      <c r="VYT62" s="974"/>
      <c r="VYU62" s="974"/>
      <c r="VYV62" s="974"/>
      <c r="VYW62" s="974"/>
      <c r="VYX62" s="974"/>
      <c r="VYY62" s="974"/>
      <c r="VYZ62" s="974"/>
      <c r="VZA62" s="974"/>
      <c r="VZB62" s="974"/>
      <c r="VZC62" s="974"/>
      <c r="VZD62" s="974"/>
      <c r="VZE62" s="974"/>
      <c r="VZF62" s="974"/>
      <c r="VZG62" s="974"/>
      <c r="VZH62" s="974"/>
      <c r="VZI62" s="974"/>
      <c r="VZJ62" s="974"/>
      <c r="VZK62" s="974"/>
      <c r="VZL62" s="974"/>
      <c r="VZM62" s="974"/>
      <c r="VZN62" s="974"/>
      <c r="VZO62" s="974"/>
      <c r="VZP62" s="974"/>
      <c r="VZQ62" s="974"/>
      <c r="VZR62" s="974"/>
      <c r="VZS62" s="974"/>
      <c r="VZT62" s="974"/>
      <c r="VZU62" s="974"/>
      <c r="VZV62" s="974"/>
      <c r="VZW62" s="974"/>
      <c r="VZX62" s="974"/>
      <c r="VZY62" s="974"/>
      <c r="VZZ62" s="974"/>
      <c r="WAA62" s="974"/>
      <c r="WAB62" s="974"/>
      <c r="WAC62" s="974"/>
      <c r="WAD62" s="974"/>
      <c r="WAE62" s="974"/>
      <c r="WAF62" s="974"/>
      <c r="WAG62" s="974"/>
      <c r="WAH62" s="974"/>
      <c r="WAI62" s="974"/>
      <c r="WAJ62" s="974"/>
      <c r="WAK62" s="974"/>
      <c r="WAL62" s="974"/>
      <c r="WAM62" s="974"/>
      <c r="WAN62" s="974"/>
      <c r="WAO62" s="974"/>
      <c r="WAP62" s="974"/>
      <c r="WAQ62" s="974"/>
      <c r="WAR62" s="974"/>
      <c r="WAS62" s="974"/>
      <c r="WAT62" s="974"/>
      <c r="WAU62" s="974"/>
      <c r="WAV62" s="974"/>
      <c r="WAW62" s="974"/>
      <c r="WAX62" s="974"/>
      <c r="WAY62" s="974"/>
      <c r="WAZ62" s="974"/>
      <c r="WBA62" s="974"/>
      <c r="WBB62" s="974"/>
      <c r="WBC62" s="974"/>
      <c r="WBD62" s="974"/>
      <c r="WBE62" s="974"/>
      <c r="WBF62" s="974"/>
      <c r="WBG62" s="974"/>
      <c r="WBH62" s="974"/>
      <c r="WBI62" s="974"/>
      <c r="WBJ62" s="974"/>
      <c r="WBK62" s="974"/>
      <c r="WBL62" s="974"/>
      <c r="WBM62" s="974"/>
      <c r="WBN62" s="974"/>
      <c r="WBO62" s="974"/>
      <c r="WBP62" s="974"/>
      <c r="WBQ62" s="974"/>
      <c r="WBR62" s="974"/>
      <c r="WBS62" s="974"/>
      <c r="WBT62" s="974"/>
      <c r="WBU62" s="974"/>
      <c r="WBV62" s="974"/>
      <c r="WBW62" s="974"/>
      <c r="WBX62" s="974"/>
      <c r="WBY62" s="974"/>
      <c r="WBZ62" s="974"/>
      <c r="WCA62" s="974"/>
      <c r="WCB62" s="974"/>
      <c r="WCC62" s="974"/>
      <c r="WCD62" s="974"/>
      <c r="WCE62" s="974"/>
      <c r="WCF62" s="974"/>
      <c r="WCG62" s="974"/>
      <c r="WCH62" s="974"/>
      <c r="WCI62" s="974"/>
      <c r="WCJ62" s="974"/>
      <c r="WCK62" s="974"/>
      <c r="WCL62" s="974"/>
      <c r="WCM62" s="974"/>
      <c r="WCN62" s="974"/>
      <c r="WCO62" s="974"/>
      <c r="WCP62" s="974"/>
      <c r="WCQ62" s="974"/>
      <c r="WCR62" s="974"/>
      <c r="WCS62" s="974"/>
      <c r="WCT62" s="974"/>
      <c r="WCU62" s="974"/>
      <c r="WCV62" s="974"/>
      <c r="WCW62" s="974"/>
      <c r="WCX62" s="974"/>
      <c r="WCY62" s="974"/>
      <c r="WCZ62" s="974"/>
      <c r="WDA62" s="974"/>
      <c r="WDB62" s="974"/>
      <c r="WDC62" s="974"/>
      <c r="WDD62" s="974"/>
      <c r="WDE62" s="974"/>
      <c r="WDF62" s="974"/>
      <c r="WDG62" s="974"/>
      <c r="WDH62" s="974"/>
      <c r="WDI62" s="974"/>
      <c r="WDJ62" s="974"/>
      <c r="WDK62" s="974"/>
      <c r="WDL62" s="974"/>
      <c r="WDM62" s="974"/>
      <c r="WDN62" s="974"/>
      <c r="WDO62" s="974"/>
      <c r="WDP62" s="974"/>
      <c r="WDQ62" s="974"/>
      <c r="WDR62" s="974"/>
      <c r="WDS62" s="974"/>
      <c r="WDT62" s="974"/>
      <c r="WDU62" s="974"/>
      <c r="WDV62" s="974"/>
      <c r="WDW62" s="974"/>
      <c r="WDX62" s="974"/>
      <c r="WDY62" s="974"/>
      <c r="WDZ62" s="974"/>
      <c r="WEA62" s="974"/>
      <c r="WEB62" s="974"/>
      <c r="WEC62" s="974"/>
      <c r="WED62" s="974"/>
      <c r="WEE62" s="974"/>
      <c r="WEF62" s="974"/>
      <c r="WEG62" s="974"/>
      <c r="WEH62" s="974"/>
      <c r="WEI62" s="974"/>
      <c r="WEJ62" s="974"/>
      <c r="WEK62" s="974"/>
      <c r="WEL62" s="974"/>
      <c r="WEM62" s="974"/>
      <c r="WEN62" s="974"/>
      <c r="WEO62" s="974"/>
      <c r="WEP62" s="974"/>
      <c r="WEQ62" s="974"/>
      <c r="WER62" s="974"/>
      <c r="WES62" s="974"/>
      <c r="WET62" s="974"/>
      <c r="WEU62" s="974"/>
      <c r="WEV62" s="974"/>
      <c r="WEW62" s="974"/>
      <c r="WEX62" s="974"/>
      <c r="WEY62" s="974"/>
      <c r="WEZ62" s="974"/>
      <c r="WFA62" s="974"/>
      <c r="WFB62" s="974"/>
      <c r="WFC62" s="974"/>
      <c r="WFD62" s="974"/>
      <c r="WFE62" s="974"/>
      <c r="WFF62" s="974"/>
      <c r="WFG62" s="974"/>
      <c r="WFH62" s="974"/>
      <c r="WFI62" s="974"/>
      <c r="WFJ62" s="974"/>
      <c r="WFK62" s="974"/>
      <c r="WFL62" s="974"/>
      <c r="WFM62" s="974"/>
      <c r="WFN62" s="974"/>
      <c r="WFO62" s="974"/>
      <c r="WFP62" s="974"/>
      <c r="WFQ62" s="974"/>
      <c r="WFR62" s="974"/>
      <c r="WFS62" s="974"/>
      <c r="WFT62" s="974"/>
      <c r="WFU62" s="974"/>
      <c r="WFV62" s="974"/>
      <c r="WFW62" s="974"/>
      <c r="WFX62" s="974"/>
      <c r="WFY62" s="974"/>
      <c r="WFZ62" s="974"/>
      <c r="WGA62" s="974"/>
      <c r="WGB62" s="974"/>
      <c r="WGC62" s="974"/>
      <c r="WGD62" s="974"/>
      <c r="WGE62" s="974"/>
      <c r="WGF62" s="974"/>
      <c r="WGG62" s="974"/>
      <c r="WGH62" s="974"/>
      <c r="WGI62" s="974"/>
      <c r="WGJ62" s="974"/>
      <c r="WGK62" s="974"/>
      <c r="WGL62" s="974"/>
      <c r="WGM62" s="974"/>
      <c r="WGN62" s="974"/>
      <c r="WGO62" s="974"/>
      <c r="WGP62" s="974"/>
      <c r="WGQ62" s="974"/>
      <c r="WGR62" s="974"/>
      <c r="WGS62" s="974"/>
      <c r="WGT62" s="974"/>
      <c r="WGU62" s="974"/>
      <c r="WGV62" s="974"/>
      <c r="WGW62" s="974"/>
      <c r="WGX62" s="974"/>
      <c r="WGY62" s="974"/>
      <c r="WGZ62" s="974"/>
      <c r="WHA62" s="974"/>
      <c r="WHB62" s="974"/>
      <c r="WHC62" s="974"/>
      <c r="WHD62" s="974"/>
      <c r="WHE62" s="974"/>
      <c r="WHF62" s="974"/>
      <c r="WHG62" s="974"/>
      <c r="WHH62" s="974"/>
      <c r="WHI62" s="974"/>
      <c r="WHJ62" s="974"/>
      <c r="WHK62" s="974"/>
      <c r="WHL62" s="974"/>
      <c r="WHM62" s="974"/>
      <c r="WHN62" s="974"/>
      <c r="WHO62" s="974"/>
      <c r="WHP62" s="974"/>
      <c r="WHQ62" s="974"/>
      <c r="WHR62" s="974"/>
      <c r="WHS62" s="974"/>
      <c r="WHT62" s="974"/>
      <c r="WHU62" s="974"/>
      <c r="WHV62" s="974"/>
      <c r="WHW62" s="974"/>
      <c r="WHX62" s="974"/>
      <c r="WHY62" s="974"/>
      <c r="WHZ62" s="974"/>
      <c r="WIA62" s="974"/>
      <c r="WIB62" s="974"/>
      <c r="WIC62" s="974"/>
      <c r="WID62" s="974"/>
      <c r="WIE62" s="974"/>
      <c r="WIF62" s="974"/>
      <c r="WIG62" s="974"/>
      <c r="WIH62" s="974"/>
      <c r="WII62" s="974"/>
      <c r="WIJ62" s="974"/>
      <c r="WIK62" s="974"/>
      <c r="WIL62" s="974"/>
      <c r="WIM62" s="974"/>
      <c r="WIN62" s="974"/>
      <c r="WIO62" s="974"/>
      <c r="WIP62" s="974"/>
      <c r="WIQ62" s="974"/>
      <c r="WIR62" s="974"/>
      <c r="WIS62" s="974"/>
      <c r="WIT62" s="974"/>
      <c r="WIU62" s="974"/>
      <c r="WIV62" s="974"/>
      <c r="WIW62" s="974"/>
      <c r="WIX62" s="974"/>
      <c r="WIY62" s="974"/>
      <c r="WIZ62" s="974"/>
      <c r="WJA62" s="974"/>
      <c r="WJB62" s="974"/>
      <c r="WJC62" s="974"/>
      <c r="WJD62" s="974"/>
      <c r="WJE62" s="974"/>
      <c r="WJF62" s="974"/>
      <c r="WJG62" s="974"/>
      <c r="WJH62" s="974"/>
      <c r="WJI62" s="974"/>
      <c r="WJJ62" s="974"/>
      <c r="WJK62" s="974"/>
      <c r="WJL62" s="974"/>
      <c r="WJM62" s="974"/>
      <c r="WJN62" s="974"/>
      <c r="WJO62" s="974"/>
      <c r="WJP62" s="974"/>
      <c r="WJQ62" s="974"/>
      <c r="WJR62" s="974"/>
      <c r="WJS62" s="974"/>
      <c r="WJT62" s="974"/>
      <c r="WJU62" s="974"/>
      <c r="WJV62" s="974"/>
      <c r="WJW62" s="974"/>
      <c r="WJX62" s="974"/>
      <c r="WJY62" s="974"/>
      <c r="WJZ62" s="974"/>
      <c r="WKA62" s="974"/>
      <c r="WKB62" s="974"/>
      <c r="WKC62" s="974"/>
      <c r="WKD62" s="974"/>
      <c r="WKE62" s="974"/>
      <c r="WKF62" s="974"/>
      <c r="WKG62" s="974"/>
      <c r="WKH62" s="974"/>
      <c r="WKI62" s="974"/>
      <c r="WKJ62" s="974"/>
      <c r="WKK62" s="974"/>
      <c r="WKL62" s="974"/>
      <c r="WKM62" s="974"/>
      <c r="WKN62" s="974"/>
      <c r="WKO62" s="974"/>
      <c r="WKP62" s="974"/>
      <c r="WKQ62" s="974"/>
      <c r="WKR62" s="974"/>
      <c r="WKS62" s="974"/>
      <c r="WKT62" s="974"/>
      <c r="WKU62" s="974"/>
      <c r="WKV62" s="974"/>
      <c r="WKW62" s="974"/>
      <c r="WKX62" s="974"/>
      <c r="WKY62" s="974"/>
      <c r="WKZ62" s="974"/>
      <c r="WLA62" s="974"/>
      <c r="WLB62" s="974"/>
      <c r="WLC62" s="974"/>
      <c r="WLD62" s="974"/>
      <c r="WLE62" s="974"/>
      <c r="WLF62" s="974"/>
      <c r="WLG62" s="974"/>
      <c r="WLH62" s="974"/>
      <c r="WLI62" s="974"/>
      <c r="WLJ62" s="974"/>
      <c r="WLK62" s="974"/>
      <c r="WLL62" s="974"/>
      <c r="WLM62" s="974"/>
      <c r="WLN62" s="974"/>
      <c r="WLO62" s="974"/>
      <c r="WLP62" s="974"/>
      <c r="WLQ62" s="974"/>
      <c r="WLR62" s="974"/>
      <c r="WLS62" s="974"/>
      <c r="WLT62" s="974"/>
      <c r="WLU62" s="974"/>
      <c r="WLV62" s="974"/>
      <c r="WLW62" s="974"/>
      <c r="WLX62" s="974"/>
      <c r="WLY62" s="974"/>
      <c r="WLZ62" s="974"/>
      <c r="WMA62" s="974"/>
      <c r="WMB62" s="974"/>
      <c r="WMC62" s="974"/>
      <c r="WMD62" s="974"/>
      <c r="WME62" s="974"/>
      <c r="WMF62" s="974"/>
      <c r="WMG62" s="974"/>
      <c r="WMH62" s="974"/>
      <c r="WMI62" s="974"/>
      <c r="WMJ62" s="974"/>
      <c r="WMK62" s="974"/>
      <c r="WML62" s="974"/>
      <c r="WMM62" s="974"/>
      <c r="WMN62" s="974"/>
      <c r="WMO62" s="974"/>
      <c r="WMP62" s="974"/>
      <c r="WMQ62" s="974"/>
      <c r="WMR62" s="974"/>
      <c r="WMS62" s="974"/>
      <c r="WMT62" s="974"/>
      <c r="WMU62" s="974"/>
      <c r="WMV62" s="974"/>
      <c r="WMW62" s="974"/>
      <c r="WMX62" s="974"/>
      <c r="WMY62" s="974"/>
      <c r="WMZ62" s="974"/>
      <c r="WNA62" s="974"/>
      <c r="WNB62" s="974"/>
      <c r="WNC62" s="974"/>
      <c r="WND62" s="974"/>
      <c r="WNE62" s="974"/>
      <c r="WNF62" s="974"/>
      <c r="WNG62" s="974"/>
      <c r="WNH62" s="974"/>
      <c r="WNI62" s="974"/>
      <c r="WNJ62" s="974"/>
      <c r="WNK62" s="974"/>
      <c r="WNL62" s="974"/>
      <c r="WNM62" s="974"/>
      <c r="WNN62" s="974"/>
      <c r="WNO62" s="974"/>
      <c r="WNP62" s="974"/>
      <c r="WNQ62" s="974"/>
      <c r="WNR62" s="974"/>
      <c r="WNS62" s="974"/>
      <c r="WNT62" s="974"/>
      <c r="WNU62" s="974"/>
      <c r="WNV62" s="974"/>
      <c r="WNW62" s="974"/>
      <c r="WNX62" s="974"/>
      <c r="WNY62" s="974"/>
      <c r="WNZ62" s="974"/>
      <c r="WOA62" s="974"/>
      <c r="WOB62" s="974"/>
      <c r="WOC62" s="974"/>
      <c r="WOD62" s="974"/>
      <c r="WOE62" s="974"/>
      <c r="WOF62" s="974"/>
      <c r="WOG62" s="974"/>
      <c r="WOH62" s="974"/>
      <c r="WOI62" s="974"/>
      <c r="WOJ62" s="974"/>
      <c r="WOK62" s="974"/>
      <c r="WOL62" s="974"/>
      <c r="WOM62" s="974"/>
      <c r="WON62" s="974"/>
      <c r="WOO62" s="974"/>
      <c r="WOP62" s="974"/>
      <c r="WOQ62" s="974"/>
      <c r="WOR62" s="974"/>
      <c r="WOS62" s="974"/>
      <c r="WOT62" s="974"/>
      <c r="WOU62" s="974"/>
      <c r="WOV62" s="974"/>
      <c r="WOW62" s="974"/>
      <c r="WOX62" s="974"/>
      <c r="WOY62" s="974"/>
      <c r="WOZ62" s="974"/>
      <c r="WPA62" s="974"/>
      <c r="WPB62" s="974"/>
      <c r="WPC62" s="974"/>
      <c r="WPD62" s="974"/>
      <c r="WPE62" s="974"/>
      <c r="WPF62" s="974"/>
      <c r="WPG62" s="974"/>
      <c r="WPH62" s="974"/>
      <c r="WPI62" s="974"/>
      <c r="WPJ62" s="974"/>
      <c r="WPK62" s="974"/>
      <c r="WPL62" s="974"/>
      <c r="WPM62" s="974"/>
      <c r="WPN62" s="974"/>
      <c r="WPO62" s="974"/>
      <c r="WPP62" s="974"/>
      <c r="WPQ62" s="974"/>
      <c r="WPR62" s="974"/>
      <c r="WPS62" s="974"/>
      <c r="WPT62" s="974"/>
      <c r="WPU62" s="974"/>
      <c r="WPV62" s="974"/>
      <c r="WPW62" s="974"/>
      <c r="WPX62" s="974"/>
      <c r="WPY62" s="974"/>
      <c r="WPZ62" s="974"/>
      <c r="WQA62" s="974"/>
      <c r="WQB62" s="974"/>
      <c r="WQC62" s="974"/>
      <c r="WQD62" s="974"/>
      <c r="WQE62" s="974"/>
      <c r="WQF62" s="974"/>
      <c r="WQG62" s="974"/>
      <c r="WQH62" s="974"/>
      <c r="WQI62" s="974"/>
      <c r="WQJ62" s="974"/>
      <c r="WQK62" s="974"/>
      <c r="WQL62" s="974"/>
      <c r="WQM62" s="974"/>
      <c r="WQN62" s="974"/>
      <c r="WQO62" s="974"/>
      <c r="WQP62" s="974"/>
      <c r="WQQ62" s="974"/>
      <c r="WQR62" s="974"/>
      <c r="WQS62" s="974"/>
      <c r="WQT62" s="974"/>
      <c r="WQU62" s="974"/>
      <c r="WQV62" s="974"/>
      <c r="WQW62" s="974"/>
      <c r="WQX62" s="974"/>
      <c r="WQY62" s="974"/>
      <c r="WQZ62" s="974"/>
      <c r="WRA62" s="974"/>
      <c r="WRB62" s="974"/>
      <c r="WRC62" s="974"/>
      <c r="WRD62" s="974"/>
      <c r="WRE62" s="974"/>
      <c r="WRF62" s="974"/>
      <c r="WRG62" s="974"/>
      <c r="WRH62" s="974"/>
      <c r="WRI62" s="974"/>
      <c r="WRJ62" s="974"/>
      <c r="WRK62" s="974"/>
      <c r="WRL62" s="974"/>
      <c r="WRM62" s="974"/>
      <c r="WRN62" s="974"/>
      <c r="WRO62" s="974"/>
      <c r="WRP62" s="974"/>
      <c r="WRQ62" s="974"/>
      <c r="WRR62" s="974"/>
      <c r="WRS62" s="974"/>
      <c r="WRT62" s="974"/>
      <c r="WRU62" s="974"/>
      <c r="WRV62" s="974"/>
      <c r="WRW62" s="974"/>
      <c r="WRX62" s="974"/>
      <c r="WRY62" s="974"/>
      <c r="WRZ62" s="974"/>
      <c r="WSA62" s="974"/>
      <c r="WSB62" s="974"/>
      <c r="WSC62" s="974"/>
      <c r="WSD62" s="974"/>
      <c r="WSE62" s="974"/>
      <c r="WSF62" s="974"/>
      <c r="WSG62" s="974"/>
      <c r="WSH62" s="974"/>
      <c r="WSI62" s="974"/>
      <c r="WSJ62" s="974"/>
      <c r="WSK62" s="974"/>
      <c r="WSL62" s="974"/>
      <c r="WSM62" s="974"/>
      <c r="WSN62" s="974"/>
      <c r="WSO62" s="974"/>
      <c r="WSP62" s="974"/>
      <c r="WSQ62" s="974"/>
      <c r="WSR62" s="974"/>
      <c r="WSS62" s="974"/>
      <c r="WST62" s="974"/>
      <c r="WSU62" s="974"/>
      <c r="WSV62" s="974"/>
      <c r="WSW62" s="974"/>
      <c r="WSX62" s="974"/>
      <c r="WSY62" s="974"/>
      <c r="WSZ62" s="974"/>
      <c r="WTA62" s="974"/>
      <c r="WTB62" s="974"/>
      <c r="WTC62" s="974"/>
      <c r="WTD62" s="974"/>
      <c r="WTE62" s="974"/>
      <c r="WTF62" s="974"/>
      <c r="WTG62" s="974"/>
      <c r="WTH62" s="974"/>
      <c r="WTI62" s="974"/>
      <c r="WTJ62" s="974"/>
      <c r="WTK62" s="974"/>
      <c r="WTL62" s="974"/>
      <c r="WTM62" s="974"/>
      <c r="WTN62" s="974"/>
      <c r="WTO62" s="974"/>
      <c r="WTP62" s="974"/>
      <c r="WTQ62" s="974"/>
      <c r="WTR62" s="974"/>
      <c r="WTS62" s="974"/>
      <c r="WTT62" s="974"/>
      <c r="WTU62" s="974"/>
      <c r="WTV62" s="974"/>
      <c r="WTW62" s="974"/>
      <c r="WTX62" s="974"/>
      <c r="WTY62" s="974"/>
      <c r="WTZ62" s="974"/>
      <c r="WUA62" s="974"/>
      <c r="WUB62" s="974"/>
      <c r="WUC62" s="974"/>
      <c r="WUD62" s="974"/>
      <c r="WUE62" s="974"/>
      <c r="WUF62" s="974"/>
      <c r="WUG62" s="974"/>
      <c r="WUH62" s="974"/>
      <c r="WUI62" s="974"/>
      <c r="WUJ62" s="974"/>
      <c r="WUK62" s="974"/>
      <c r="WUL62" s="974"/>
      <c r="WUM62" s="974"/>
      <c r="WUN62" s="974"/>
      <c r="WUO62" s="974"/>
      <c r="WUP62" s="974"/>
      <c r="WUQ62" s="974"/>
      <c r="WUR62" s="974"/>
      <c r="WUS62" s="974"/>
      <c r="WUT62" s="974"/>
      <c r="WUU62" s="974"/>
      <c r="WUV62" s="974"/>
      <c r="WUW62" s="974"/>
      <c r="WUX62" s="974"/>
      <c r="WUY62" s="974"/>
      <c r="WUZ62" s="974"/>
      <c r="WVA62" s="974"/>
      <c r="WVB62" s="974"/>
      <c r="WVC62" s="974"/>
      <c r="WVD62" s="974"/>
      <c r="WVE62" s="974"/>
      <c r="WVF62" s="974"/>
      <c r="WVG62" s="974"/>
      <c r="WVH62" s="974"/>
      <c r="WVI62" s="974"/>
      <c r="WVJ62" s="974"/>
      <c r="WVK62" s="974"/>
      <c r="WVL62" s="974"/>
      <c r="WVM62" s="974"/>
      <c r="WVN62" s="974"/>
      <c r="WVO62" s="974"/>
      <c r="WVP62" s="974"/>
      <c r="WVQ62" s="974"/>
      <c r="WVR62" s="974"/>
      <c r="WVS62" s="974"/>
      <c r="WVT62" s="974"/>
      <c r="WVU62" s="974"/>
      <c r="WVV62" s="974"/>
      <c r="WVW62" s="974"/>
      <c r="WVX62" s="974"/>
      <c r="WVY62" s="974"/>
      <c r="WVZ62" s="974"/>
      <c r="WWA62" s="974"/>
      <c r="WWB62" s="974"/>
      <c r="WWC62" s="974"/>
      <c r="WWD62" s="974"/>
      <c r="WWE62" s="974"/>
      <c r="WWF62" s="974"/>
      <c r="WWG62" s="974"/>
      <c r="WWH62" s="974"/>
      <c r="WWI62" s="974"/>
      <c r="WWJ62" s="974"/>
      <c r="WWK62" s="974"/>
      <c r="WWL62" s="974"/>
      <c r="WWM62" s="974"/>
      <c r="WWN62" s="974"/>
      <c r="WWO62" s="974"/>
      <c r="WWP62" s="974"/>
      <c r="WWQ62" s="974"/>
      <c r="WWR62" s="974"/>
      <c r="WWS62" s="974"/>
      <c r="WWT62" s="974"/>
      <c r="WWU62" s="974"/>
      <c r="WWV62" s="974"/>
      <c r="WWW62" s="974"/>
      <c r="WWX62" s="974"/>
      <c r="WWY62" s="974"/>
      <c r="WWZ62" s="974"/>
      <c r="WXA62" s="974"/>
      <c r="WXB62" s="974"/>
      <c r="WXC62" s="974"/>
      <c r="WXD62" s="974"/>
      <c r="WXE62" s="974"/>
      <c r="WXF62" s="974"/>
      <c r="WXG62" s="974"/>
      <c r="WXH62" s="974"/>
      <c r="WXI62" s="974"/>
      <c r="WXJ62" s="974"/>
      <c r="WXK62" s="974"/>
      <c r="WXL62" s="974"/>
      <c r="WXM62" s="974"/>
      <c r="WXN62" s="974"/>
      <c r="WXO62" s="974"/>
      <c r="WXP62" s="974"/>
      <c r="WXQ62" s="974"/>
      <c r="WXR62" s="974"/>
      <c r="WXS62" s="974"/>
      <c r="WXT62" s="974"/>
      <c r="WXU62" s="974"/>
      <c r="WXV62" s="974"/>
      <c r="WXW62" s="974"/>
      <c r="WXX62" s="974"/>
      <c r="WXY62" s="974"/>
      <c r="WXZ62" s="974"/>
      <c r="WYA62" s="974"/>
      <c r="WYB62" s="974"/>
      <c r="WYC62" s="974"/>
      <c r="WYD62" s="974"/>
      <c r="WYE62" s="974"/>
      <c r="WYF62" s="974"/>
      <c r="WYG62" s="974"/>
      <c r="WYH62" s="974"/>
      <c r="WYI62" s="974"/>
      <c r="WYJ62" s="974"/>
      <c r="WYK62" s="974"/>
      <c r="WYL62" s="974"/>
      <c r="WYM62" s="974"/>
      <c r="WYN62" s="974"/>
      <c r="WYO62" s="974"/>
      <c r="WYP62" s="974"/>
      <c r="WYQ62" s="974"/>
      <c r="WYR62" s="974"/>
      <c r="WYS62" s="974"/>
      <c r="WYT62" s="974"/>
      <c r="WYU62" s="974"/>
      <c r="WYV62" s="974"/>
      <c r="WYW62" s="974"/>
      <c r="WYX62" s="974"/>
      <c r="WYY62" s="974"/>
      <c r="WYZ62" s="974"/>
      <c r="WZA62" s="974"/>
      <c r="WZB62" s="974"/>
      <c r="WZC62" s="974"/>
      <c r="WZD62" s="974"/>
      <c r="WZE62" s="974"/>
      <c r="WZF62" s="974"/>
      <c r="WZG62" s="974"/>
      <c r="WZH62" s="974"/>
      <c r="WZI62" s="974"/>
      <c r="WZJ62" s="974"/>
      <c r="WZK62" s="974"/>
      <c r="WZL62" s="974"/>
      <c r="WZM62" s="974"/>
      <c r="WZN62" s="974"/>
      <c r="WZO62" s="974"/>
      <c r="WZP62" s="974"/>
      <c r="WZQ62" s="974"/>
      <c r="WZR62" s="974"/>
      <c r="WZS62" s="974"/>
      <c r="WZT62" s="974"/>
      <c r="WZU62" s="974"/>
      <c r="WZV62" s="974"/>
      <c r="WZW62" s="974"/>
      <c r="WZX62" s="974"/>
      <c r="WZY62" s="974"/>
      <c r="WZZ62" s="974"/>
      <c r="XAA62" s="974"/>
      <c r="XAB62" s="974"/>
      <c r="XAC62" s="974"/>
      <c r="XAD62" s="974"/>
      <c r="XAE62" s="974"/>
      <c r="XAF62" s="974"/>
      <c r="XAG62" s="974"/>
      <c r="XAH62" s="974"/>
      <c r="XAI62" s="974"/>
      <c r="XAJ62" s="974"/>
      <c r="XAK62" s="974"/>
      <c r="XAL62" s="974"/>
      <c r="XAM62" s="974"/>
      <c r="XAN62" s="974"/>
      <c r="XAO62" s="974"/>
      <c r="XAP62" s="974"/>
      <c r="XAQ62" s="974"/>
      <c r="XAR62" s="974"/>
      <c r="XAS62" s="974"/>
      <c r="XAT62" s="974"/>
      <c r="XAU62" s="974"/>
      <c r="XAV62" s="974"/>
      <c r="XAW62" s="974"/>
      <c r="XAX62" s="974"/>
      <c r="XAY62" s="974"/>
      <c r="XAZ62" s="974"/>
      <c r="XBA62" s="974"/>
      <c r="XBB62" s="974"/>
      <c r="XBC62" s="974"/>
      <c r="XBD62" s="974"/>
      <c r="XBE62" s="974"/>
      <c r="XBF62" s="974"/>
      <c r="XBG62" s="974"/>
      <c r="XBH62" s="974"/>
      <c r="XBI62" s="974"/>
      <c r="XBJ62" s="974"/>
      <c r="XBK62" s="974"/>
      <c r="XBL62" s="974"/>
      <c r="XBM62" s="974"/>
      <c r="XBN62" s="974"/>
      <c r="XBO62" s="974"/>
      <c r="XBP62" s="974"/>
      <c r="XBQ62" s="974"/>
      <c r="XBR62" s="974"/>
      <c r="XBS62" s="974"/>
      <c r="XBT62" s="974"/>
      <c r="XBU62" s="974"/>
      <c r="XBV62" s="974"/>
      <c r="XBW62" s="974"/>
      <c r="XBX62" s="974"/>
      <c r="XBY62" s="974"/>
      <c r="XBZ62" s="974"/>
      <c r="XCA62" s="974"/>
      <c r="XCB62" s="974"/>
      <c r="XCC62" s="974"/>
      <c r="XCD62" s="974"/>
      <c r="XCE62" s="974"/>
      <c r="XCF62" s="974"/>
      <c r="XCG62" s="974"/>
      <c r="XCH62" s="974"/>
      <c r="XCI62" s="974"/>
      <c r="XCJ62" s="974"/>
      <c r="XCK62" s="974"/>
      <c r="XCL62" s="974"/>
      <c r="XCM62" s="974"/>
      <c r="XCN62" s="974"/>
      <c r="XCO62" s="974"/>
      <c r="XCP62" s="974"/>
      <c r="XCQ62" s="974"/>
      <c r="XCR62" s="974"/>
      <c r="XCS62" s="974"/>
      <c r="XCT62" s="974"/>
      <c r="XCU62" s="974"/>
      <c r="XCV62" s="974"/>
      <c r="XCW62" s="974"/>
      <c r="XCX62" s="974"/>
      <c r="XCY62" s="974"/>
      <c r="XCZ62" s="974"/>
      <c r="XDA62" s="974"/>
      <c r="XDB62" s="974"/>
      <c r="XDC62" s="974"/>
      <c r="XDD62" s="974"/>
      <c r="XDE62" s="974"/>
      <c r="XDF62" s="974"/>
      <c r="XDG62" s="974"/>
      <c r="XDH62" s="974"/>
      <c r="XDI62" s="974"/>
      <c r="XDJ62" s="974"/>
      <c r="XDK62" s="974"/>
      <c r="XDL62" s="974"/>
      <c r="XDM62" s="974"/>
      <c r="XDN62" s="974"/>
      <c r="XDO62" s="974"/>
      <c r="XDP62" s="974"/>
      <c r="XDQ62" s="974"/>
      <c r="XDR62" s="974"/>
      <c r="XDS62" s="974"/>
      <c r="XDT62" s="974"/>
      <c r="XDU62" s="974"/>
      <c r="XDV62" s="974"/>
      <c r="XDW62" s="974"/>
      <c r="XDX62" s="974"/>
      <c r="XDY62" s="974"/>
      <c r="XDZ62" s="974"/>
      <c r="XEA62" s="974"/>
      <c r="XEB62" s="974"/>
      <c r="XEC62" s="974"/>
      <c r="XED62" s="974"/>
      <c r="XEE62" s="974"/>
      <c r="XEF62" s="974"/>
      <c r="XEG62" s="974"/>
      <c r="XEH62" s="974"/>
      <c r="XEI62" s="974"/>
      <c r="XEJ62" s="974"/>
      <c r="XEK62" s="974"/>
      <c r="XEL62" s="974"/>
      <c r="XEM62" s="974"/>
      <c r="XEN62" s="974"/>
      <c r="XEO62" s="974"/>
      <c r="XEP62" s="974"/>
      <c r="XEQ62" s="974"/>
      <c r="XER62" s="974"/>
      <c r="XES62" s="974"/>
      <c r="XET62" s="974"/>
      <c r="XEU62" s="974"/>
      <c r="XEV62" s="974"/>
      <c r="XEW62" s="974"/>
      <c r="XEX62" s="974"/>
      <c r="XEY62" s="974"/>
      <c r="XEZ62" s="974"/>
      <c r="XFA62" s="974"/>
      <c r="XFB62" s="974"/>
      <c r="XFC62" s="974"/>
      <c r="XFD62" s="974"/>
    </row>
    <row r="63" spans="1:16384" s="210" customFormat="1" ht="12.95" customHeight="1">
      <c r="A63" s="974"/>
      <c r="B63" s="974"/>
      <c r="C63" s="974"/>
      <c r="D63" s="974"/>
      <c r="E63" s="974"/>
      <c r="F63" s="97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c r="AL63" s="974"/>
      <c r="AM63" s="974"/>
      <c r="AN63" s="974"/>
      <c r="AO63" s="974"/>
      <c r="AP63" s="974"/>
      <c r="AQ63" s="974"/>
      <c r="AR63" s="974"/>
      <c r="AS63" s="974"/>
      <c r="AT63" s="974"/>
      <c r="AU63" s="974"/>
      <c r="AV63" s="974"/>
      <c r="AW63" s="974"/>
      <c r="AX63" s="974"/>
      <c r="AY63" s="974"/>
      <c r="AZ63" s="974"/>
      <c r="BA63" s="974"/>
      <c r="BB63" s="974"/>
      <c r="BC63" s="974"/>
      <c r="BD63" s="974"/>
      <c r="BE63" s="974"/>
      <c r="BF63" s="974"/>
      <c r="BG63" s="974"/>
      <c r="BH63" s="974"/>
      <c r="BI63" s="974"/>
      <c r="BJ63" s="974"/>
      <c r="BK63" s="974"/>
      <c r="BL63" s="974"/>
      <c r="BM63" s="974"/>
      <c r="BN63" s="974"/>
      <c r="BO63" s="974"/>
      <c r="BP63" s="974"/>
      <c r="BQ63" s="974"/>
      <c r="BR63" s="974"/>
      <c r="BS63" s="974"/>
      <c r="BT63" s="974"/>
      <c r="BU63" s="974"/>
      <c r="BV63" s="974"/>
      <c r="BW63" s="974"/>
      <c r="BX63" s="974"/>
      <c r="BY63" s="974"/>
      <c r="BZ63" s="974"/>
      <c r="CA63" s="974"/>
      <c r="CB63" s="974"/>
      <c r="CC63" s="974"/>
      <c r="CD63" s="974"/>
      <c r="CE63" s="974"/>
      <c r="CF63" s="974"/>
      <c r="CG63" s="974"/>
      <c r="CH63" s="974"/>
      <c r="CI63" s="974"/>
      <c r="CJ63" s="974"/>
      <c r="CK63" s="974"/>
      <c r="CL63" s="974"/>
      <c r="CM63" s="974"/>
      <c r="CN63" s="974"/>
      <c r="CO63" s="974"/>
      <c r="CP63" s="974"/>
      <c r="CQ63" s="974"/>
      <c r="CR63" s="974"/>
      <c r="CS63" s="974"/>
      <c r="CT63" s="974"/>
      <c r="CU63" s="974"/>
      <c r="CV63" s="974"/>
      <c r="CW63" s="974"/>
      <c r="CX63" s="974"/>
      <c r="CY63" s="974"/>
      <c r="CZ63" s="974"/>
      <c r="DA63" s="974"/>
      <c r="DB63" s="974"/>
      <c r="DC63" s="974"/>
      <c r="DD63" s="974"/>
      <c r="DE63" s="974"/>
      <c r="DF63" s="974"/>
      <c r="DG63" s="974"/>
      <c r="DH63" s="974"/>
      <c r="DI63" s="974"/>
      <c r="DJ63" s="974"/>
      <c r="DK63" s="974"/>
      <c r="DL63" s="974"/>
      <c r="DM63" s="974"/>
      <c r="DN63" s="974"/>
      <c r="DO63" s="974"/>
      <c r="DP63" s="974"/>
      <c r="DQ63" s="974"/>
      <c r="DR63" s="974"/>
      <c r="DS63" s="974"/>
      <c r="DT63" s="974"/>
      <c r="DU63" s="974"/>
      <c r="DV63" s="974"/>
      <c r="DW63" s="974"/>
      <c r="DX63" s="974"/>
      <c r="DY63" s="974"/>
      <c r="DZ63" s="974"/>
      <c r="EA63" s="974"/>
      <c r="EB63" s="974"/>
      <c r="EC63" s="974"/>
      <c r="ED63" s="974"/>
      <c r="EE63" s="974"/>
      <c r="EF63" s="974"/>
      <c r="EG63" s="974"/>
      <c r="EH63" s="974"/>
      <c r="EI63" s="974"/>
      <c r="EJ63" s="974"/>
      <c r="EK63" s="974"/>
      <c r="EL63" s="974"/>
      <c r="EM63" s="974"/>
      <c r="EN63" s="974"/>
      <c r="EO63" s="974"/>
      <c r="EP63" s="974"/>
      <c r="EQ63" s="974"/>
      <c r="ER63" s="974"/>
      <c r="ES63" s="974"/>
      <c r="ET63" s="974"/>
      <c r="EU63" s="974"/>
      <c r="EV63" s="974"/>
      <c r="EW63" s="974"/>
      <c r="EX63" s="974"/>
      <c r="EY63" s="974"/>
      <c r="EZ63" s="974"/>
      <c r="FA63" s="974"/>
      <c r="FB63" s="974"/>
      <c r="FC63" s="974"/>
      <c r="FD63" s="974"/>
      <c r="FE63" s="974"/>
      <c r="FF63" s="974"/>
      <c r="FG63" s="974"/>
      <c r="FH63" s="974"/>
      <c r="FI63" s="974"/>
      <c r="FJ63" s="974"/>
      <c r="FK63" s="974"/>
      <c r="FL63" s="974"/>
      <c r="FM63" s="974"/>
      <c r="FN63" s="974"/>
      <c r="FO63" s="974"/>
      <c r="FP63" s="974"/>
      <c r="FQ63" s="974"/>
      <c r="FR63" s="974"/>
      <c r="FS63" s="974"/>
      <c r="FT63" s="974"/>
      <c r="FU63" s="974"/>
      <c r="FV63" s="974"/>
      <c r="FW63" s="974"/>
      <c r="FX63" s="974"/>
      <c r="FY63" s="974"/>
      <c r="FZ63" s="974"/>
      <c r="GA63" s="974"/>
      <c r="GB63" s="974"/>
      <c r="GC63" s="974"/>
      <c r="GD63" s="974"/>
      <c r="GE63" s="974"/>
      <c r="GF63" s="974"/>
      <c r="GG63" s="974"/>
      <c r="GH63" s="974"/>
      <c r="GI63" s="974"/>
      <c r="GJ63" s="974"/>
      <c r="GK63" s="974"/>
      <c r="GL63" s="974"/>
      <c r="GM63" s="974"/>
      <c r="GN63" s="974"/>
      <c r="GO63" s="974"/>
      <c r="GP63" s="974"/>
      <c r="GQ63" s="974"/>
      <c r="GR63" s="974"/>
      <c r="GS63" s="974"/>
      <c r="GT63" s="974"/>
      <c r="GU63" s="974"/>
      <c r="GV63" s="974"/>
      <c r="GW63" s="974"/>
      <c r="GX63" s="974"/>
      <c r="GY63" s="974"/>
      <c r="GZ63" s="974"/>
      <c r="HA63" s="974"/>
      <c r="HB63" s="974"/>
      <c r="HC63" s="974"/>
      <c r="HD63" s="974"/>
      <c r="HE63" s="974"/>
      <c r="HF63" s="974"/>
      <c r="HG63" s="974"/>
      <c r="HH63" s="974"/>
      <c r="HI63" s="974"/>
      <c r="HJ63" s="974"/>
      <c r="HK63" s="974"/>
      <c r="HL63" s="974"/>
      <c r="HM63" s="974"/>
      <c r="HN63" s="974"/>
      <c r="HO63" s="974"/>
      <c r="HP63" s="974"/>
      <c r="HQ63" s="974"/>
      <c r="HR63" s="974"/>
      <c r="HS63" s="974"/>
      <c r="HT63" s="974"/>
      <c r="HU63" s="974"/>
      <c r="HV63" s="974"/>
      <c r="HW63" s="974"/>
      <c r="HX63" s="974"/>
      <c r="HY63" s="974"/>
      <c r="HZ63" s="974"/>
      <c r="IA63" s="974"/>
      <c r="IB63" s="974"/>
      <c r="IC63" s="974"/>
      <c r="ID63" s="974"/>
      <c r="IE63" s="974"/>
      <c r="IF63" s="974"/>
      <c r="IG63" s="974"/>
      <c r="IH63" s="974"/>
      <c r="II63" s="974"/>
      <c r="IJ63" s="974"/>
      <c r="IK63" s="974"/>
      <c r="IL63" s="974"/>
      <c r="IM63" s="974"/>
      <c r="IN63" s="974"/>
      <c r="IO63" s="974"/>
      <c r="IP63" s="974"/>
      <c r="IQ63" s="974"/>
      <c r="IR63" s="974"/>
      <c r="IS63" s="974"/>
      <c r="IT63" s="974"/>
      <c r="IU63" s="974"/>
      <c r="IV63" s="974"/>
      <c r="IW63" s="974"/>
      <c r="IX63" s="974"/>
      <c r="IY63" s="974"/>
      <c r="IZ63" s="974"/>
      <c r="JA63" s="974"/>
      <c r="JB63" s="974"/>
      <c r="JC63" s="974"/>
      <c r="JD63" s="974"/>
      <c r="JE63" s="974"/>
      <c r="JF63" s="974"/>
      <c r="JG63" s="974"/>
      <c r="JH63" s="974"/>
      <c r="JI63" s="974"/>
      <c r="JJ63" s="974"/>
      <c r="JK63" s="974"/>
      <c r="JL63" s="974"/>
      <c r="JM63" s="974"/>
      <c r="JN63" s="974"/>
      <c r="JO63" s="974"/>
      <c r="JP63" s="974"/>
      <c r="JQ63" s="974"/>
      <c r="JR63" s="974"/>
      <c r="JS63" s="974"/>
      <c r="JT63" s="974"/>
      <c r="JU63" s="974"/>
      <c r="JV63" s="974"/>
      <c r="JW63" s="974"/>
      <c r="JX63" s="974"/>
      <c r="JY63" s="974"/>
      <c r="JZ63" s="974"/>
      <c r="KA63" s="974"/>
      <c r="KB63" s="974"/>
      <c r="KC63" s="974"/>
      <c r="KD63" s="974"/>
      <c r="KE63" s="974"/>
      <c r="KF63" s="974"/>
      <c r="KG63" s="974"/>
      <c r="KH63" s="974"/>
      <c r="KI63" s="974"/>
      <c r="KJ63" s="974"/>
      <c r="KK63" s="974"/>
      <c r="KL63" s="974"/>
      <c r="KM63" s="974"/>
      <c r="KN63" s="974"/>
      <c r="KO63" s="974"/>
      <c r="KP63" s="974"/>
      <c r="KQ63" s="974"/>
      <c r="KR63" s="974"/>
      <c r="KS63" s="974"/>
      <c r="KT63" s="974"/>
      <c r="KU63" s="974"/>
      <c r="KV63" s="974"/>
      <c r="KW63" s="974"/>
      <c r="KX63" s="974"/>
      <c r="KY63" s="974"/>
      <c r="KZ63" s="974"/>
      <c r="LA63" s="974"/>
      <c r="LB63" s="974"/>
      <c r="LC63" s="974"/>
      <c r="LD63" s="974"/>
      <c r="LE63" s="974"/>
      <c r="LF63" s="974"/>
      <c r="LG63" s="974"/>
      <c r="LH63" s="974"/>
      <c r="LI63" s="974"/>
      <c r="LJ63" s="974"/>
      <c r="LK63" s="974"/>
      <c r="LL63" s="974"/>
      <c r="LM63" s="974"/>
      <c r="LN63" s="974"/>
      <c r="LO63" s="974"/>
      <c r="LP63" s="974"/>
      <c r="LQ63" s="974"/>
      <c r="LR63" s="974"/>
      <c r="LS63" s="974"/>
      <c r="LT63" s="974"/>
      <c r="LU63" s="974"/>
      <c r="LV63" s="974"/>
      <c r="LW63" s="974"/>
      <c r="LX63" s="974"/>
      <c r="LY63" s="974"/>
      <c r="LZ63" s="974"/>
      <c r="MA63" s="974"/>
      <c r="MB63" s="974"/>
      <c r="MC63" s="974"/>
      <c r="MD63" s="974"/>
      <c r="ME63" s="974"/>
      <c r="MF63" s="974"/>
      <c r="MG63" s="974"/>
      <c r="MH63" s="974"/>
      <c r="MI63" s="974"/>
      <c r="MJ63" s="974"/>
      <c r="MK63" s="974"/>
      <c r="ML63" s="974"/>
      <c r="MM63" s="974"/>
      <c r="MN63" s="974"/>
      <c r="MO63" s="974"/>
      <c r="MP63" s="974"/>
      <c r="MQ63" s="974"/>
      <c r="MR63" s="974"/>
      <c r="MS63" s="974"/>
      <c r="MT63" s="974"/>
      <c r="MU63" s="974"/>
      <c r="MV63" s="974"/>
      <c r="MW63" s="974"/>
      <c r="MX63" s="974"/>
      <c r="MY63" s="974"/>
      <c r="MZ63" s="974"/>
      <c r="NA63" s="974"/>
      <c r="NB63" s="974"/>
      <c r="NC63" s="974"/>
      <c r="ND63" s="974"/>
      <c r="NE63" s="974"/>
      <c r="NF63" s="974"/>
      <c r="NG63" s="974"/>
      <c r="NH63" s="974"/>
      <c r="NI63" s="974"/>
      <c r="NJ63" s="974"/>
      <c r="NK63" s="974"/>
      <c r="NL63" s="974"/>
      <c r="NM63" s="974"/>
      <c r="NN63" s="974"/>
      <c r="NO63" s="974"/>
      <c r="NP63" s="974"/>
      <c r="NQ63" s="974"/>
      <c r="NR63" s="974"/>
      <c r="NS63" s="974"/>
      <c r="NT63" s="974"/>
      <c r="NU63" s="974"/>
      <c r="NV63" s="974"/>
      <c r="NW63" s="974"/>
      <c r="NX63" s="974"/>
      <c r="NY63" s="974"/>
      <c r="NZ63" s="974"/>
      <c r="OA63" s="974"/>
      <c r="OB63" s="974"/>
      <c r="OC63" s="974"/>
      <c r="OD63" s="974"/>
      <c r="OE63" s="974"/>
      <c r="OF63" s="974"/>
      <c r="OG63" s="974"/>
      <c r="OH63" s="974"/>
      <c r="OI63" s="974"/>
      <c r="OJ63" s="974"/>
      <c r="OK63" s="974"/>
      <c r="OL63" s="974"/>
      <c r="OM63" s="974"/>
      <c r="ON63" s="974"/>
      <c r="OO63" s="974"/>
      <c r="OP63" s="974"/>
      <c r="OQ63" s="974"/>
      <c r="OR63" s="974"/>
      <c r="OS63" s="974"/>
      <c r="OT63" s="974"/>
      <c r="OU63" s="974"/>
      <c r="OV63" s="974"/>
      <c r="OW63" s="974"/>
      <c r="OX63" s="974"/>
      <c r="OY63" s="974"/>
      <c r="OZ63" s="974"/>
      <c r="PA63" s="974"/>
      <c r="PB63" s="974"/>
      <c r="PC63" s="974"/>
      <c r="PD63" s="974"/>
      <c r="PE63" s="974"/>
      <c r="PF63" s="974"/>
      <c r="PG63" s="974"/>
      <c r="PH63" s="974"/>
      <c r="PI63" s="974"/>
      <c r="PJ63" s="974"/>
      <c r="PK63" s="974"/>
      <c r="PL63" s="974"/>
      <c r="PM63" s="974"/>
      <c r="PN63" s="974"/>
      <c r="PO63" s="974"/>
      <c r="PP63" s="974"/>
      <c r="PQ63" s="974"/>
      <c r="PR63" s="974"/>
      <c r="PS63" s="974"/>
      <c r="PT63" s="974"/>
      <c r="PU63" s="974"/>
      <c r="PV63" s="974"/>
      <c r="PW63" s="974"/>
      <c r="PX63" s="974"/>
      <c r="PY63" s="974"/>
      <c r="PZ63" s="974"/>
      <c r="QA63" s="974"/>
      <c r="QB63" s="974"/>
      <c r="QC63" s="974"/>
      <c r="QD63" s="974"/>
      <c r="QE63" s="974"/>
      <c r="QF63" s="974"/>
      <c r="QG63" s="974"/>
      <c r="QH63" s="974"/>
      <c r="QI63" s="974"/>
      <c r="QJ63" s="974"/>
      <c r="QK63" s="974"/>
      <c r="QL63" s="974"/>
      <c r="QM63" s="974"/>
      <c r="QN63" s="974"/>
      <c r="QO63" s="974"/>
      <c r="QP63" s="974"/>
      <c r="QQ63" s="974"/>
      <c r="QR63" s="974"/>
      <c r="QS63" s="974"/>
      <c r="QT63" s="974"/>
      <c r="QU63" s="974"/>
      <c r="QV63" s="974"/>
      <c r="QW63" s="974"/>
      <c r="QX63" s="974"/>
      <c r="QY63" s="974"/>
      <c r="QZ63" s="974"/>
      <c r="RA63" s="974"/>
      <c r="RB63" s="974"/>
      <c r="RC63" s="974"/>
      <c r="RD63" s="974"/>
      <c r="RE63" s="974"/>
      <c r="RF63" s="974"/>
      <c r="RG63" s="974"/>
      <c r="RH63" s="974"/>
      <c r="RI63" s="974"/>
      <c r="RJ63" s="974"/>
      <c r="RK63" s="974"/>
      <c r="RL63" s="974"/>
      <c r="RM63" s="974"/>
      <c r="RN63" s="974"/>
      <c r="RO63" s="974"/>
      <c r="RP63" s="974"/>
      <c r="RQ63" s="974"/>
      <c r="RR63" s="974"/>
      <c r="RS63" s="974"/>
      <c r="RT63" s="974"/>
      <c r="RU63" s="974"/>
      <c r="RV63" s="974"/>
      <c r="RW63" s="974"/>
      <c r="RX63" s="974"/>
      <c r="RY63" s="974"/>
      <c r="RZ63" s="974"/>
      <c r="SA63" s="974"/>
      <c r="SB63" s="974"/>
      <c r="SC63" s="974"/>
      <c r="SD63" s="974"/>
      <c r="SE63" s="974"/>
      <c r="SF63" s="974"/>
      <c r="SG63" s="974"/>
      <c r="SH63" s="974"/>
      <c r="SI63" s="974"/>
      <c r="SJ63" s="974"/>
      <c r="SK63" s="974"/>
      <c r="SL63" s="974"/>
      <c r="SM63" s="974"/>
      <c r="SN63" s="974"/>
      <c r="SO63" s="974"/>
      <c r="SP63" s="974"/>
      <c r="SQ63" s="974"/>
      <c r="SR63" s="974"/>
      <c r="SS63" s="974"/>
      <c r="ST63" s="974"/>
      <c r="SU63" s="974"/>
      <c r="SV63" s="974"/>
      <c r="SW63" s="974"/>
      <c r="SX63" s="974"/>
      <c r="SY63" s="974"/>
      <c r="SZ63" s="974"/>
      <c r="TA63" s="974"/>
      <c r="TB63" s="974"/>
      <c r="TC63" s="974"/>
      <c r="TD63" s="974"/>
      <c r="TE63" s="974"/>
      <c r="TF63" s="974"/>
      <c r="TG63" s="974"/>
      <c r="TH63" s="974"/>
      <c r="TI63" s="974"/>
      <c r="TJ63" s="974"/>
      <c r="TK63" s="974"/>
      <c r="TL63" s="974"/>
      <c r="TM63" s="974"/>
      <c r="TN63" s="974"/>
      <c r="TO63" s="974"/>
      <c r="TP63" s="974"/>
      <c r="TQ63" s="974"/>
      <c r="TR63" s="974"/>
      <c r="TS63" s="974"/>
      <c r="TT63" s="974"/>
      <c r="TU63" s="974"/>
      <c r="TV63" s="974"/>
      <c r="TW63" s="974"/>
      <c r="TX63" s="974"/>
      <c r="TY63" s="974"/>
      <c r="TZ63" s="974"/>
      <c r="UA63" s="974"/>
      <c r="UB63" s="974"/>
      <c r="UC63" s="974"/>
      <c r="UD63" s="974"/>
      <c r="UE63" s="974"/>
      <c r="UF63" s="974"/>
      <c r="UG63" s="974"/>
      <c r="UH63" s="974"/>
      <c r="UI63" s="974"/>
      <c r="UJ63" s="974"/>
      <c r="UK63" s="974"/>
      <c r="UL63" s="974"/>
      <c r="UM63" s="974"/>
      <c r="UN63" s="974"/>
      <c r="UO63" s="974"/>
      <c r="UP63" s="974"/>
      <c r="UQ63" s="974"/>
      <c r="UR63" s="974"/>
      <c r="US63" s="974"/>
      <c r="UT63" s="974"/>
      <c r="UU63" s="974"/>
      <c r="UV63" s="974"/>
      <c r="UW63" s="974"/>
      <c r="UX63" s="974"/>
      <c r="UY63" s="974"/>
      <c r="UZ63" s="974"/>
      <c r="VA63" s="974"/>
      <c r="VB63" s="974"/>
      <c r="VC63" s="974"/>
      <c r="VD63" s="974"/>
      <c r="VE63" s="974"/>
      <c r="VF63" s="974"/>
      <c r="VG63" s="974"/>
      <c r="VH63" s="974"/>
      <c r="VI63" s="974"/>
      <c r="VJ63" s="974"/>
      <c r="VK63" s="974"/>
      <c r="VL63" s="974"/>
      <c r="VM63" s="974"/>
      <c r="VN63" s="974"/>
      <c r="VO63" s="974"/>
      <c r="VP63" s="974"/>
      <c r="VQ63" s="974"/>
      <c r="VR63" s="974"/>
      <c r="VS63" s="974"/>
      <c r="VT63" s="974"/>
      <c r="VU63" s="974"/>
      <c r="VV63" s="974"/>
      <c r="VW63" s="974"/>
      <c r="VX63" s="974"/>
      <c r="VY63" s="974"/>
      <c r="VZ63" s="974"/>
      <c r="WA63" s="974"/>
      <c r="WB63" s="974"/>
      <c r="WC63" s="974"/>
      <c r="WD63" s="974"/>
      <c r="WE63" s="974"/>
      <c r="WF63" s="974"/>
      <c r="WG63" s="974"/>
      <c r="WH63" s="974"/>
      <c r="WI63" s="974"/>
      <c r="WJ63" s="974"/>
      <c r="WK63" s="974"/>
      <c r="WL63" s="974"/>
      <c r="WM63" s="974"/>
      <c r="WN63" s="974"/>
      <c r="WO63" s="974"/>
      <c r="WP63" s="974"/>
      <c r="WQ63" s="974"/>
      <c r="WR63" s="974"/>
      <c r="WS63" s="974"/>
      <c r="WT63" s="974"/>
      <c r="WU63" s="974"/>
      <c r="WV63" s="974"/>
      <c r="WW63" s="974"/>
      <c r="WX63" s="974"/>
      <c r="WY63" s="974"/>
      <c r="WZ63" s="974"/>
      <c r="XA63" s="974"/>
      <c r="XB63" s="974"/>
      <c r="XC63" s="974"/>
      <c r="XD63" s="974"/>
      <c r="XE63" s="974"/>
      <c r="XF63" s="974"/>
      <c r="XG63" s="974"/>
      <c r="XH63" s="974"/>
      <c r="XI63" s="974"/>
      <c r="XJ63" s="974"/>
      <c r="XK63" s="974"/>
      <c r="XL63" s="974"/>
      <c r="XM63" s="974"/>
      <c r="XN63" s="974"/>
      <c r="XO63" s="974"/>
      <c r="XP63" s="974"/>
      <c r="XQ63" s="974"/>
      <c r="XR63" s="974"/>
      <c r="XS63" s="974"/>
      <c r="XT63" s="974"/>
      <c r="XU63" s="974"/>
      <c r="XV63" s="974"/>
      <c r="XW63" s="974"/>
      <c r="XX63" s="974"/>
      <c r="XY63" s="974"/>
      <c r="XZ63" s="974"/>
      <c r="YA63" s="974"/>
      <c r="YB63" s="974"/>
      <c r="YC63" s="974"/>
      <c r="YD63" s="974"/>
      <c r="YE63" s="974"/>
      <c r="YF63" s="974"/>
      <c r="YG63" s="974"/>
      <c r="YH63" s="974"/>
      <c r="YI63" s="974"/>
      <c r="YJ63" s="974"/>
      <c r="YK63" s="974"/>
      <c r="YL63" s="974"/>
      <c r="YM63" s="974"/>
      <c r="YN63" s="974"/>
      <c r="YO63" s="974"/>
      <c r="YP63" s="974"/>
      <c r="YQ63" s="974"/>
      <c r="YR63" s="974"/>
      <c r="YS63" s="974"/>
      <c r="YT63" s="974"/>
      <c r="YU63" s="974"/>
      <c r="YV63" s="974"/>
      <c r="YW63" s="974"/>
      <c r="YX63" s="974"/>
      <c r="YY63" s="974"/>
      <c r="YZ63" s="974"/>
      <c r="ZA63" s="974"/>
      <c r="ZB63" s="974"/>
      <c r="ZC63" s="974"/>
      <c r="ZD63" s="974"/>
      <c r="ZE63" s="974"/>
      <c r="ZF63" s="974"/>
      <c r="ZG63" s="974"/>
      <c r="ZH63" s="974"/>
      <c r="ZI63" s="974"/>
      <c r="ZJ63" s="974"/>
      <c r="ZK63" s="974"/>
      <c r="ZL63" s="974"/>
      <c r="ZM63" s="974"/>
      <c r="ZN63" s="974"/>
      <c r="ZO63" s="974"/>
      <c r="ZP63" s="974"/>
      <c r="ZQ63" s="974"/>
      <c r="ZR63" s="974"/>
      <c r="ZS63" s="974"/>
      <c r="ZT63" s="974"/>
      <c r="ZU63" s="974"/>
      <c r="ZV63" s="974"/>
      <c r="ZW63" s="974"/>
      <c r="ZX63" s="974"/>
      <c r="ZY63" s="974"/>
      <c r="ZZ63" s="974"/>
      <c r="AAA63" s="974"/>
      <c r="AAB63" s="974"/>
      <c r="AAC63" s="974"/>
      <c r="AAD63" s="974"/>
      <c r="AAE63" s="974"/>
      <c r="AAF63" s="974"/>
      <c r="AAG63" s="974"/>
      <c r="AAH63" s="974"/>
      <c r="AAI63" s="974"/>
      <c r="AAJ63" s="974"/>
      <c r="AAK63" s="974"/>
      <c r="AAL63" s="974"/>
      <c r="AAM63" s="974"/>
      <c r="AAN63" s="974"/>
      <c r="AAO63" s="974"/>
      <c r="AAP63" s="974"/>
      <c r="AAQ63" s="974"/>
      <c r="AAR63" s="974"/>
      <c r="AAS63" s="974"/>
      <c r="AAT63" s="974"/>
      <c r="AAU63" s="974"/>
      <c r="AAV63" s="974"/>
      <c r="AAW63" s="974"/>
      <c r="AAX63" s="974"/>
      <c r="AAY63" s="974"/>
      <c r="AAZ63" s="974"/>
      <c r="ABA63" s="974"/>
      <c r="ABB63" s="974"/>
      <c r="ABC63" s="974"/>
      <c r="ABD63" s="974"/>
      <c r="ABE63" s="974"/>
      <c r="ABF63" s="974"/>
      <c r="ABG63" s="974"/>
      <c r="ABH63" s="974"/>
      <c r="ABI63" s="974"/>
      <c r="ABJ63" s="974"/>
      <c r="ABK63" s="974"/>
      <c r="ABL63" s="974"/>
      <c r="ABM63" s="974"/>
      <c r="ABN63" s="974"/>
      <c r="ABO63" s="974"/>
      <c r="ABP63" s="974"/>
      <c r="ABQ63" s="974"/>
      <c r="ABR63" s="974"/>
      <c r="ABS63" s="974"/>
      <c r="ABT63" s="974"/>
      <c r="ABU63" s="974"/>
      <c r="ABV63" s="974"/>
      <c r="ABW63" s="974"/>
      <c r="ABX63" s="974"/>
      <c r="ABY63" s="974"/>
      <c r="ABZ63" s="974"/>
      <c r="ACA63" s="974"/>
      <c r="ACB63" s="974"/>
      <c r="ACC63" s="974"/>
      <c r="ACD63" s="974"/>
      <c r="ACE63" s="974"/>
      <c r="ACF63" s="974"/>
      <c r="ACG63" s="974"/>
      <c r="ACH63" s="974"/>
      <c r="ACI63" s="974"/>
      <c r="ACJ63" s="974"/>
      <c r="ACK63" s="974"/>
      <c r="ACL63" s="974"/>
      <c r="ACM63" s="974"/>
      <c r="ACN63" s="974"/>
      <c r="ACO63" s="974"/>
      <c r="ACP63" s="974"/>
      <c r="ACQ63" s="974"/>
      <c r="ACR63" s="974"/>
      <c r="ACS63" s="974"/>
      <c r="ACT63" s="974"/>
      <c r="ACU63" s="974"/>
      <c r="ACV63" s="974"/>
      <c r="ACW63" s="974"/>
      <c r="ACX63" s="974"/>
      <c r="ACY63" s="974"/>
      <c r="ACZ63" s="974"/>
      <c r="ADA63" s="974"/>
      <c r="ADB63" s="974"/>
      <c r="ADC63" s="974"/>
      <c r="ADD63" s="974"/>
      <c r="ADE63" s="974"/>
      <c r="ADF63" s="974"/>
      <c r="ADG63" s="974"/>
      <c r="ADH63" s="974"/>
      <c r="ADI63" s="974"/>
      <c r="ADJ63" s="974"/>
      <c r="ADK63" s="974"/>
      <c r="ADL63" s="974"/>
      <c r="ADM63" s="974"/>
      <c r="ADN63" s="974"/>
      <c r="ADO63" s="974"/>
      <c r="ADP63" s="974"/>
      <c r="ADQ63" s="974"/>
      <c r="ADR63" s="974"/>
      <c r="ADS63" s="974"/>
      <c r="ADT63" s="974"/>
      <c r="ADU63" s="974"/>
      <c r="ADV63" s="974"/>
      <c r="ADW63" s="974"/>
      <c r="ADX63" s="974"/>
      <c r="ADY63" s="974"/>
      <c r="ADZ63" s="974"/>
      <c r="AEA63" s="974"/>
      <c r="AEB63" s="974"/>
      <c r="AEC63" s="974"/>
      <c r="AED63" s="974"/>
      <c r="AEE63" s="974"/>
      <c r="AEF63" s="974"/>
      <c r="AEG63" s="974"/>
      <c r="AEH63" s="974"/>
      <c r="AEI63" s="974"/>
      <c r="AEJ63" s="974"/>
      <c r="AEK63" s="974"/>
      <c r="AEL63" s="974"/>
      <c r="AEM63" s="974"/>
      <c r="AEN63" s="974"/>
      <c r="AEO63" s="974"/>
      <c r="AEP63" s="974"/>
      <c r="AEQ63" s="974"/>
      <c r="AER63" s="974"/>
      <c r="AES63" s="974"/>
      <c r="AET63" s="974"/>
      <c r="AEU63" s="974"/>
      <c r="AEV63" s="974"/>
      <c r="AEW63" s="974"/>
      <c r="AEX63" s="974"/>
      <c r="AEY63" s="974"/>
      <c r="AEZ63" s="974"/>
      <c r="AFA63" s="974"/>
      <c r="AFB63" s="974"/>
      <c r="AFC63" s="974"/>
      <c r="AFD63" s="974"/>
      <c r="AFE63" s="974"/>
      <c r="AFF63" s="974"/>
      <c r="AFG63" s="974"/>
      <c r="AFH63" s="974"/>
      <c r="AFI63" s="974"/>
      <c r="AFJ63" s="974"/>
      <c r="AFK63" s="974"/>
      <c r="AFL63" s="974"/>
      <c r="AFM63" s="974"/>
      <c r="AFN63" s="974"/>
      <c r="AFO63" s="974"/>
      <c r="AFP63" s="974"/>
      <c r="AFQ63" s="974"/>
      <c r="AFR63" s="974"/>
      <c r="AFS63" s="974"/>
      <c r="AFT63" s="974"/>
      <c r="AFU63" s="974"/>
      <c r="AFV63" s="974"/>
      <c r="AFW63" s="974"/>
      <c r="AFX63" s="974"/>
      <c r="AFY63" s="974"/>
      <c r="AFZ63" s="974"/>
      <c r="AGA63" s="974"/>
      <c r="AGB63" s="974"/>
      <c r="AGC63" s="974"/>
      <c r="AGD63" s="974"/>
      <c r="AGE63" s="974"/>
      <c r="AGF63" s="974"/>
      <c r="AGG63" s="974"/>
      <c r="AGH63" s="974"/>
      <c r="AGI63" s="974"/>
      <c r="AGJ63" s="974"/>
      <c r="AGK63" s="974"/>
      <c r="AGL63" s="974"/>
      <c r="AGM63" s="974"/>
      <c r="AGN63" s="974"/>
      <c r="AGO63" s="974"/>
      <c r="AGP63" s="974"/>
      <c r="AGQ63" s="974"/>
      <c r="AGR63" s="974"/>
      <c r="AGS63" s="974"/>
      <c r="AGT63" s="974"/>
      <c r="AGU63" s="974"/>
      <c r="AGV63" s="974"/>
      <c r="AGW63" s="974"/>
      <c r="AGX63" s="974"/>
      <c r="AGY63" s="974"/>
      <c r="AGZ63" s="974"/>
      <c r="AHA63" s="974"/>
      <c r="AHB63" s="974"/>
      <c r="AHC63" s="974"/>
      <c r="AHD63" s="974"/>
      <c r="AHE63" s="974"/>
      <c r="AHF63" s="974"/>
      <c r="AHG63" s="974"/>
      <c r="AHH63" s="974"/>
      <c r="AHI63" s="974"/>
      <c r="AHJ63" s="974"/>
      <c r="AHK63" s="974"/>
      <c r="AHL63" s="974"/>
      <c r="AHM63" s="974"/>
      <c r="AHN63" s="974"/>
      <c r="AHO63" s="974"/>
      <c r="AHP63" s="974"/>
      <c r="AHQ63" s="974"/>
      <c r="AHR63" s="974"/>
      <c r="AHS63" s="974"/>
      <c r="AHT63" s="974"/>
      <c r="AHU63" s="974"/>
      <c r="AHV63" s="974"/>
      <c r="AHW63" s="974"/>
      <c r="AHX63" s="974"/>
      <c r="AHY63" s="974"/>
      <c r="AHZ63" s="974"/>
      <c r="AIA63" s="974"/>
      <c r="AIB63" s="974"/>
      <c r="AIC63" s="974"/>
      <c r="AID63" s="974"/>
      <c r="AIE63" s="974"/>
      <c r="AIF63" s="974"/>
      <c r="AIG63" s="974"/>
      <c r="AIH63" s="974"/>
      <c r="AII63" s="974"/>
      <c r="AIJ63" s="974"/>
      <c r="AIK63" s="974"/>
      <c r="AIL63" s="974"/>
      <c r="AIM63" s="974"/>
      <c r="AIN63" s="974"/>
      <c r="AIO63" s="974"/>
      <c r="AIP63" s="974"/>
      <c r="AIQ63" s="974"/>
      <c r="AIR63" s="974"/>
      <c r="AIS63" s="974"/>
      <c r="AIT63" s="974"/>
      <c r="AIU63" s="974"/>
      <c r="AIV63" s="974"/>
      <c r="AIW63" s="974"/>
      <c r="AIX63" s="974"/>
      <c r="AIY63" s="974"/>
      <c r="AIZ63" s="974"/>
      <c r="AJA63" s="974"/>
      <c r="AJB63" s="974"/>
      <c r="AJC63" s="974"/>
      <c r="AJD63" s="974"/>
      <c r="AJE63" s="974"/>
      <c r="AJF63" s="974"/>
      <c r="AJG63" s="974"/>
      <c r="AJH63" s="974"/>
      <c r="AJI63" s="974"/>
      <c r="AJJ63" s="974"/>
      <c r="AJK63" s="974"/>
      <c r="AJL63" s="974"/>
      <c r="AJM63" s="974"/>
      <c r="AJN63" s="974"/>
      <c r="AJO63" s="974"/>
      <c r="AJP63" s="974"/>
      <c r="AJQ63" s="974"/>
      <c r="AJR63" s="974"/>
      <c r="AJS63" s="974"/>
      <c r="AJT63" s="974"/>
      <c r="AJU63" s="974"/>
      <c r="AJV63" s="974"/>
      <c r="AJW63" s="974"/>
      <c r="AJX63" s="974"/>
      <c r="AJY63" s="974"/>
      <c r="AJZ63" s="974"/>
      <c r="AKA63" s="974"/>
      <c r="AKB63" s="974"/>
      <c r="AKC63" s="974"/>
      <c r="AKD63" s="974"/>
      <c r="AKE63" s="974"/>
      <c r="AKF63" s="974"/>
      <c r="AKG63" s="974"/>
      <c r="AKH63" s="974"/>
      <c r="AKI63" s="974"/>
      <c r="AKJ63" s="974"/>
      <c r="AKK63" s="974"/>
      <c r="AKL63" s="974"/>
      <c r="AKM63" s="974"/>
      <c r="AKN63" s="974"/>
      <c r="AKO63" s="974"/>
      <c r="AKP63" s="974"/>
      <c r="AKQ63" s="974"/>
      <c r="AKR63" s="974"/>
      <c r="AKS63" s="974"/>
      <c r="AKT63" s="974"/>
      <c r="AKU63" s="974"/>
      <c r="AKV63" s="974"/>
      <c r="AKW63" s="974"/>
      <c r="AKX63" s="974"/>
      <c r="AKY63" s="974"/>
      <c r="AKZ63" s="974"/>
      <c r="ALA63" s="974"/>
      <c r="ALB63" s="974"/>
      <c r="ALC63" s="974"/>
      <c r="ALD63" s="974"/>
      <c r="ALE63" s="974"/>
      <c r="ALF63" s="974"/>
      <c r="ALG63" s="974"/>
      <c r="ALH63" s="974"/>
      <c r="ALI63" s="974"/>
      <c r="ALJ63" s="974"/>
      <c r="ALK63" s="974"/>
      <c r="ALL63" s="974"/>
      <c r="ALM63" s="974"/>
      <c r="ALN63" s="974"/>
      <c r="ALO63" s="974"/>
      <c r="ALP63" s="974"/>
      <c r="ALQ63" s="974"/>
      <c r="ALR63" s="974"/>
      <c r="ALS63" s="974"/>
      <c r="ALT63" s="974"/>
      <c r="ALU63" s="974"/>
      <c r="ALV63" s="974"/>
      <c r="ALW63" s="974"/>
      <c r="ALX63" s="974"/>
      <c r="ALY63" s="974"/>
      <c r="ALZ63" s="974"/>
      <c r="AMA63" s="974"/>
      <c r="AMB63" s="974"/>
      <c r="AMC63" s="974"/>
      <c r="AMD63" s="974"/>
      <c r="AME63" s="974"/>
      <c r="AMF63" s="974"/>
      <c r="AMG63" s="974"/>
      <c r="AMH63" s="974"/>
      <c r="AMI63" s="974"/>
      <c r="AMJ63" s="974"/>
      <c r="AMK63" s="974"/>
      <c r="AML63" s="974"/>
      <c r="AMM63" s="974"/>
      <c r="AMN63" s="974"/>
      <c r="AMO63" s="974"/>
      <c r="AMP63" s="974"/>
      <c r="AMQ63" s="974"/>
      <c r="AMR63" s="974"/>
      <c r="AMS63" s="974"/>
      <c r="AMT63" s="974"/>
      <c r="AMU63" s="974"/>
      <c r="AMV63" s="974"/>
      <c r="AMW63" s="974"/>
      <c r="AMX63" s="974"/>
      <c r="AMY63" s="974"/>
      <c r="AMZ63" s="974"/>
      <c r="ANA63" s="974"/>
      <c r="ANB63" s="974"/>
      <c r="ANC63" s="974"/>
      <c r="AND63" s="974"/>
      <c r="ANE63" s="974"/>
      <c r="ANF63" s="974"/>
      <c r="ANG63" s="974"/>
      <c r="ANH63" s="974"/>
      <c r="ANI63" s="974"/>
      <c r="ANJ63" s="974"/>
      <c r="ANK63" s="974"/>
      <c r="ANL63" s="974"/>
      <c r="ANM63" s="974"/>
      <c r="ANN63" s="974"/>
      <c r="ANO63" s="974"/>
      <c r="ANP63" s="974"/>
      <c r="ANQ63" s="974"/>
      <c r="ANR63" s="974"/>
      <c r="ANS63" s="974"/>
      <c r="ANT63" s="974"/>
      <c r="ANU63" s="974"/>
      <c r="ANV63" s="974"/>
      <c r="ANW63" s="974"/>
      <c r="ANX63" s="974"/>
      <c r="ANY63" s="974"/>
      <c r="ANZ63" s="974"/>
      <c r="AOA63" s="974"/>
      <c r="AOB63" s="974"/>
      <c r="AOC63" s="974"/>
      <c r="AOD63" s="974"/>
      <c r="AOE63" s="974"/>
      <c r="AOF63" s="974"/>
      <c r="AOG63" s="974"/>
      <c r="AOH63" s="974"/>
      <c r="AOI63" s="974"/>
      <c r="AOJ63" s="974"/>
      <c r="AOK63" s="974"/>
      <c r="AOL63" s="974"/>
      <c r="AOM63" s="974"/>
      <c r="AON63" s="974"/>
      <c r="AOO63" s="974"/>
      <c r="AOP63" s="974"/>
      <c r="AOQ63" s="974"/>
      <c r="AOR63" s="974"/>
      <c r="AOS63" s="974"/>
      <c r="AOT63" s="974"/>
      <c r="AOU63" s="974"/>
      <c r="AOV63" s="974"/>
      <c r="AOW63" s="974"/>
      <c r="AOX63" s="974"/>
      <c r="AOY63" s="974"/>
      <c r="AOZ63" s="974"/>
      <c r="APA63" s="974"/>
      <c r="APB63" s="974"/>
      <c r="APC63" s="974"/>
      <c r="APD63" s="974"/>
      <c r="APE63" s="974"/>
      <c r="APF63" s="974"/>
      <c r="APG63" s="974"/>
      <c r="APH63" s="974"/>
      <c r="API63" s="974"/>
      <c r="APJ63" s="974"/>
      <c r="APK63" s="974"/>
      <c r="APL63" s="974"/>
      <c r="APM63" s="974"/>
      <c r="APN63" s="974"/>
      <c r="APO63" s="974"/>
      <c r="APP63" s="974"/>
      <c r="APQ63" s="974"/>
      <c r="APR63" s="974"/>
      <c r="APS63" s="974"/>
      <c r="APT63" s="974"/>
      <c r="APU63" s="974"/>
      <c r="APV63" s="974"/>
      <c r="APW63" s="974"/>
      <c r="APX63" s="974"/>
      <c r="APY63" s="974"/>
      <c r="APZ63" s="974"/>
      <c r="AQA63" s="974"/>
      <c r="AQB63" s="974"/>
      <c r="AQC63" s="974"/>
      <c r="AQD63" s="974"/>
      <c r="AQE63" s="974"/>
      <c r="AQF63" s="974"/>
      <c r="AQG63" s="974"/>
      <c r="AQH63" s="974"/>
      <c r="AQI63" s="974"/>
      <c r="AQJ63" s="974"/>
      <c r="AQK63" s="974"/>
      <c r="AQL63" s="974"/>
      <c r="AQM63" s="974"/>
      <c r="AQN63" s="974"/>
      <c r="AQO63" s="974"/>
      <c r="AQP63" s="974"/>
      <c r="AQQ63" s="974"/>
      <c r="AQR63" s="974"/>
      <c r="AQS63" s="974"/>
      <c r="AQT63" s="974"/>
      <c r="AQU63" s="974"/>
      <c r="AQV63" s="974"/>
      <c r="AQW63" s="974"/>
      <c r="AQX63" s="974"/>
      <c r="AQY63" s="974"/>
      <c r="AQZ63" s="974"/>
      <c r="ARA63" s="974"/>
      <c r="ARB63" s="974"/>
      <c r="ARC63" s="974"/>
      <c r="ARD63" s="974"/>
      <c r="ARE63" s="974"/>
      <c r="ARF63" s="974"/>
      <c r="ARG63" s="974"/>
      <c r="ARH63" s="974"/>
      <c r="ARI63" s="974"/>
      <c r="ARJ63" s="974"/>
      <c r="ARK63" s="974"/>
      <c r="ARL63" s="974"/>
      <c r="ARM63" s="974"/>
      <c r="ARN63" s="974"/>
      <c r="ARO63" s="974"/>
      <c r="ARP63" s="974"/>
      <c r="ARQ63" s="974"/>
      <c r="ARR63" s="974"/>
      <c r="ARS63" s="974"/>
      <c r="ART63" s="974"/>
      <c r="ARU63" s="974"/>
      <c r="ARV63" s="974"/>
      <c r="ARW63" s="974"/>
      <c r="ARX63" s="974"/>
      <c r="ARY63" s="974"/>
      <c r="ARZ63" s="974"/>
      <c r="ASA63" s="974"/>
      <c r="ASB63" s="974"/>
      <c r="ASC63" s="974"/>
      <c r="ASD63" s="974"/>
      <c r="ASE63" s="974"/>
      <c r="ASF63" s="974"/>
      <c r="ASG63" s="974"/>
      <c r="ASH63" s="974"/>
      <c r="ASI63" s="974"/>
      <c r="ASJ63" s="974"/>
      <c r="ASK63" s="974"/>
      <c r="ASL63" s="974"/>
      <c r="ASM63" s="974"/>
      <c r="ASN63" s="974"/>
      <c r="ASO63" s="974"/>
      <c r="ASP63" s="974"/>
      <c r="ASQ63" s="974"/>
      <c r="ASR63" s="974"/>
      <c r="ASS63" s="974"/>
      <c r="AST63" s="974"/>
      <c r="ASU63" s="974"/>
      <c r="ASV63" s="974"/>
      <c r="ASW63" s="974"/>
      <c r="ASX63" s="974"/>
      <c r="ASY63" s="974"/>
      <c r="ASZ63" s="974"/>
      <c r="ATA63" s="974"/>
      <c r="ATB63" s="974"/>
      <c r="ATC63" s="974"/>
      <c r="ATD63" s="974"/>
      <c r="ATE63" s="974"/>
      <c r="ATF63" s="974"/>
      <c r="ATG63" s="974"/>
      <c r="ATH63" s="974"/>
      <c r="ATI63" s="974"/>
      <c r="ATJ63" s="974"/>
      <c r="ATK63" s="974"/>
      <c r="ATL63" s="974"/>
      <c r="ATM63" s="974"/>
      <c r="ATN63" s="974"/>
      <c r="ATO63" s="974"/>
      <c r="ATP63" s="974"/>
      <c r="ATQ63" s="974"/>
      <c r="ATR63" s="974"/>
      <c r="ATS63" s="974"/>
      <c r="ATT63" s="974"/>
      <c r="ATU63" s="974"/>
      <c r="ATV63" s="974"/>
      <c r="ATW63" s="974"/>
      <c r="ATX63" s="974"/>
      <c r="ATY63" s="974"/>
      <c r="ATZ63" s="974"/>
      <c r="AUA63" s="974"/>
      <c r="AUB63" s="974"/>
      <c r="AUC63" s="974"/>
      <c r="AUD63" s="974"/>
      <c r="AUE63" s="974"/>
      <c r="AUF63" s="974"/>
      <c r="AUG63" s="974"/>
      <c r="AUH63" s="974"/>
      <c r="AUI63" s="974"/>
      <c r="AUJ63" s="974"/>
      <c r="AUK63" s="974"/>
      <c r="AUL63" s="974"/>
      <c r="AUM63" s="974"/>
      <c r="AUN63" s="974"/>
      <c r="AUO63" s="974"/>
      <c r="AUP63" s="974"/>
      <c r="AUQ63" s="974"/>
      <c r="AUR63" s="974"/>
      <c r="AUS63" s="974"/>
      <c r="AUT63" s="974"/>
      <c r="AUU63" s="974"/>
      <c r="AUV63" s="974"/>
      <c r="AUW63" s="974"/>
      <c r="AUX63" s="974"/>
      <c r="AUY63" s="974"/>
      <c r="AUZ63" s="974"/>
      <c r="AVA63" s="974"/>
      <c r="AVB63" s="974"/>
      <c r="AVC63" s="974"/>
      <c r="AVD63" s="974"/>
      <c r="AVE63" s="974"/>
      <c r="AVF63" s="974"/>
      <c r="AVG63" s="974"/>
      <c r="AVH63" s="974"/>
      <c r="AVI63" s="974"/>
      <c r="AVJ63" s="974"/>
      <c r="AVK63" s="974"/>
      <c r="AVL63" s="974"/>
      <c r="AVM63" s="974"/>
      <c r="AVN63" s="974"/>
      <c r="AVO63" s="974"/>
      <c r="AVP63" s="974"/>
      <c r="AVQ63" s="974"/>
      <c r="AVR63" s="974"/>
      <c r="AVS63" s="974"/>
      <c r="AVT63" s="974"/>
      <c r="AVU63" s="974"/>
      <c r="AVV63" s="974"/>
      <c r="AVW63" s="974"/>
      <c r="AVX63" s="974"/>
      <c r="AVY63" s="974"/>
      <c r="AVZ63" s="974"/>
      <c r="AWA63" s="974"/>
      <c r="AWB63" s="974"/>
      <c r="AWC63" s="974"/>
      <c r="AWD63" s="974"/>
      <c r="AWE63" s="974"/>
      <c r="AWF63" s="974"/>
      <c r="AWG63" s="974"/>
      <c r="AWH63" s="974"/>
      <c r="AWI63" s="974"/>
      <c r="AWJ63" s="974"/>
      <c r="AWK63" s="974"/>
      <c r="AWL63" s="974"/>
      <c r="AWM63" s="974"/>
      <c r="AWN63" s="974"/>
      <c r="AWO63" s="974"/>
      <c r="AWP63" s="974"/>
      <c r="AWQ63" s="974"/>
      <c r="AWR63" s="974"/>
      <c r="AWS63" s="974"/>
      <c r="AWT63" s="974"/>
      <c r="AWU63" s="974"/>
      <c r="AWV63" s="974"/>
      <c r="AWW63" s="974"/>
      <c r="AWX63" s="974"/>
      <c r="AWY63" s="974"/>
      <c r="AWZ63" s="974"/>
      <c r="AXA63" s="974"/>
      <c r="AXB63" s="974"/>
      <c r="AXC63" s="974"/>
      <c r="AXD63" s="974"/>
      <c r="AXE63" s="974"/>
      <c r="AXF63" s="974"/>
      <c r="AXG63" s="974"/>
      <c r="AXH63" s="974"/>
      <c r="AXI63" s="974"/>
      <c r="AXJ63" s="974"/>
      <c r="AXK63" s="974"/>
      <c r="AXL63" s="974"/>
      <c r="AXM63" s="974"/>
      <c r="AXN63" s="974"/>
      <c r="AXO63" s="974"/>
      <c r="AXP63" s="974"/>
      <c r="AXQ63" s="974"/>
      <c r="AXR63" s="974"/>
      <c r="AXS63" s="974"/>
      <c r="AXT63" s="974"/>
      <c r="AXU63" s="974"/>
      <c r="AXV63" s="974"/>
      <c r="AXW63" s="974"/>
      <c r="AXX63" s="974"/>
      <c r="AXY63" s="974"/>
      <c r="AXZ63" s="974"/>
      <c r="AYA63" s="974"/>
      <c r="AYB63" s="974"/>
      <c r="AYC63" s="974"/>
      <c r="AYD63" s="974"/>
      <c r="AYE63" s="974"/>
      <c r="AYF63" s="974"/>
      <c r="AYG63" s="974"/>
      <c r="AYH63" s="974"/>
      <c r="AYI63" s="974"/>
      <c r="AYJ63" s="974"/>
      <c r="AYK63" s="974"/>
      <c r="AYL63" s="974"/>
      <c r="AYM63" s="974"/>
      <c r="AYN63" s="974"/>
      <c r="AYO63" s="974"/>
      <c r="AYP63" s="974"/>
      <c r="AYQ63" s="974"/>
      <c r="AYR63" s="974"/>
      <c r="AYS63" s="974"/>
      <c r="AYT63" s="974"/>
      <c r="AYU63" s="974"/>
      <c r="AYV63" s="974"/>
      <c r="AYW63" s="974"/>
      <c r="AYX63" s="974"/>
      <c r="AYY63" s="974"/>
      <c r="AYZ63" s="974"/>
      <c r="AZA63" s="974"/>
      <c r="AZB63" s="974"/>
      <c r="AZC63" s="974"/>
      <c r="AZD63" s="974"/>
      <c r="AZE63" s="974"/>
      <c r="AZF63" s="974"/>
      <c r="AZG63" s="974"/>
      <c r="AZH63" s="974"/>
      <c r="AZI63" s="974"/>
      <c r="AZJ63" s="974"/>
      <c r="AZK63" s="974"/>
      <c r="AZL63" s="974"/>
      <c r="AZM63" s="974"/>
      <c r="AZN63" s="974"/>
      <c r="AZO63" s="974"/>
      <c r="AZP63" s="974"/>
      <c r="AZQ63" s="974"/>
      <c r="AZR63" s="974"/>
      <c r="AZS63" s="974"/>
      <c r="AZT63" s="974"/>
      <c r="AZU63" s="974"/>
      <c r="AZV63" s="974"/>
      <c r="AZW63" s="974"/>
      <c r="AZX63" s="974"/>
      <c r="AZY63" s="974"/>
      <c r="AZZ63" s="974"/>
      <c r="BAA63" s="974"/>
      <c r="BAB63" s="974"/>
      <c r="BAC63" s="974"/>
      <c r="BAD63" s="974"/>
      <c r="BAE63" s="974"/>
      <c r="BAF63" s="974"/>
      <c r="BAG63" s="974"/>
      <c r="BAH63" s="974"/>
      <c r="BAI63" s="974"/>
      <c r="BAJ63" s="974"/>
      <c r="BAK63" s="974"/>
      <c r="BAL63" s="974"/>
      <c r="BAM63" s="974"/>
      <c r="BAN63" s="974"/>
      <c r="BAO63" s="974"/>
      <c r="BAP63" s="974"/>
      <c r="BAQ63" s="974"/>
      <c r="BAR63" s="974"/>
      <c r="BAS63" s="974"/>
      <c r="BAT63" s="974"/>
      <c r="BAU63" s="974"/>
      <c r="BAV63" s="974"/>
      <c r="BAW63" s="974"/>
      <c r="BAX63" s="974"/>
      <c r="BAY63" s="974"/>
      <c r="BAZ63" s="974"/>
      <c r="BBA63" s="974"/>
      <c r="BBB63" s="974"/>
      <c r="BBC63" s="974"/>
      <c r="BBD63" s="974"/>
      <c r="BBE63" s="974"/>
      <c r="BBF63" s="974"/>
      <c r="BBG63" s="974"/>
      <c r="BBH63" s="974"/>
      <c r="BBI63" s="974"/>
      <c r="BBJ63" s="974"/>
      <c r="BBK63" s="974"/>
      <c r="BBL63" s="974"/>
      <c r="BBM63" s="974"/>
      <c r="BBN63" s="974"/>
      <c r="BBO63" s="974"/>
      <c r="BBP63" s="974"/>
      <c r="BBQ63" s="974"/>
      <c r="BBR63" s="974"/>
      <c r="BBS63" s="974"/>
      <c r="BBT63" s="974"/>
      <c r="BBU63" s="974"/>
      <c r="BBV63" s="974"/>
      <c r="BBW63" s="974"/>
      <c r="BBX63" s="974"/>
      <c r="BBY63" s="974"/>
      <c r="BBZ63" s="974"/>
      <c r="BCA63" s="974"/>
      <c r="BCB63" s="974"/>
      <c r="BCC63" s="974"/>
      <c r="BCD63" s="974"/>
      <c r="BCE63" s="974"/>
      <c r="BCF63" s="974"/>
      <c r="BCG63" s="974"/>
      <c r="BCH63" s="974"/>
      <c r="BCI63" s="974"/>
      <c r="BCJ63" s="974"/>
      <c r="BCK63" s="974"/>
      <c r="BCL63" s="974"/>
      <c r="BCM63" s="974"/>
      <c r="BCN63" s="974"/>
      <c r="BCO63" s="974"/>
      <c r="BCP63" s="974"/>
      <c r="BCQ63" s="974"/>
      <c r="BCR63" s="974"/>
      <c r="BCS63" s="974"/>
      <c r="BCT63" s="974"/>
      <c r="BCU63" s="974"/>
      <c r="BCV63" s="974"/>
      <c r="BCW63" s="974"/>
      <c r="BCX63" s="974"/>
      <c r="BCY63" s="974"/>
      <c r="BCZ63" s="974"/>
      <c r="BDA63" s="974"/>
      <c r="BDB63" s="974"/>
      <c r="BDC63" s="974"/>
      <c r="BDD63" s="974"/>
      <c r="BDE63" s="974"/>
      <c r="BDF63" s="974"/>
      <c r="BDG63" s="974"/>
      <c r="BDH63" s="974"/>
      <c r="BDI63" s="974"/>
      <c r="BDJ63" s="974"/>
      <c r="BDK63" s="974"/>
      <c r="BDL63" s="974"/>
      <c r="BDM63" s="974"/>
      <c r="BDN63" s="974"/>
      <c r="BDO63" s="974"/>
      <c r="BDP63" s="974"/>
      <c r="BDQ63" s="974"/>
      <c r="BDR63" s="974"/>
      <c r="BDS63" s="974"/>
      <c r="BDT63" s="974"/>
      <c r="BDU63" s="974"/>
      <c r="BDV63" s="974"/>
      <c r="BDW63" s="974"/>
      <c r="BDX63" s="974"/>
      <c r="BDY63" s="974"/>
      <c r="BDZ63" s="974"/>
      <c r="BEA63" s="974"/>
      <c r="BEB63" s="974"/>
      <c r="BEC63" s="974"/>
      <c r="BED63" s="974"/>
      <c r="BEE63" s="974"/>
      <c r="BEF63" s="974"/>
      <c r="BEG63" s="974"/>
      <c r="BEH63" s="974"/>
      <c r="BEI63" s="974"/>
      <c r="BEJ63" s="974"/>
      <c r="BEK63" s="974"/>
      <c r="BEL63" s="974"/>
      <c r="BEM63" s="974"/>
      <c r="BEN63" s="974"/>
      <c r="BEO63" s="974"/>
      <c r="BEP63" s="974"/>
      <c r="BEQ63" s="974"/>
      <c r="BER63" s="974"/>
      <c r="BES63" s="974"/>
      <c r="BET63" s="974"/>
      <c r="BEU63" s="974"/>
      <c r="BEV63" s="974"/>
      <c r="BEW63" s="974"/>
      <c r="BEX63" s="974"/>
      <c r="BEY63" s="974"/>
      <c r="BEZ63" s="974"/>
      <c r="BFA63" s="974"/>
      <c r="BFB63" s="974"/>
      <c r="BFC63" s="974"/>
      <c r="BFD63" s="974"/>
      <c r="BFE63" s="974"/>
      <c r="BFF63" s="974"/>
      <c r="BFG63" s="974"/>
      <c r="BFH63" s="974"/>
      <c r="BFI63" s="974"/>
      <c r="BFJ63" s="974"/>
      <c r="BFK63" s="974"/>
      <c r="BFL63" s="974"/>
      <c r="BFM63" s="974"/>
      <c r="BFN63" s="974"/>
      <c r="BFO63" s="974"/>
      <c r="BFP63" s="974"/>
      <c r="BFQ63" s="974"/>
      <c r="BFR63" s="974"/>
      <c r="BFS63" s="974"/>
      <c r="BFT63" s="974"/>
      <c r="BFU63" s="974"/>
      <c r="BFV63" s="974"/>
      <c r="BFW63" s="974"/>
      <c r="BFX63" s="974"/>
      <c r="BFY63" s="974"/>
      <c r="BFZ63" s="974"/>
      <c r="BGA63" s="974"/>
      <c r="BGB63" s="974"/>
      <c r="BGC63" s="974"/>
      <c r="BGD63" s="974"/>
      <c r="BGE63" s="974"/>
      <c r="BGF63" s="974"/>
      <c r="BGG63" s="974"/>
      <c r="BGH63" s="974"/>
      <c r="BGI63" s="974"/>
      <c r="BGJ63" s="974"/>
      <c r="BGK63" s="974"/>
      <c r="BGL63" s="974"/>
      <c r="BGM63" s="974"/>
      <c r="BGN63" s="974"/>
      <c r="BGO63" s="974"/>
      <c r="BGP63" s="974"/>
      <c r="BGQ63" s="974"/>
      <c r="BGR63" s="974"/>
      <c r="BGS63" s="974"/>
      <c r="BGT63" s="974"/>
      <c r="BGU63" s="974"/>
      <c r="BGV63" s="974"/>
      <c r="BGW63" s="974"/>
      <c r="BGX63" s="974"/>
      <c r="BGY63" s="974"/>
      <c r="BGZ63" s="974"/>
      <c r="BHA63" s="974"/>
      <c r="BHB63" s="974"/>
      <c r="BHC63" s="974"/>
      <c r="BHD63" s="974"/>
      <c r="BHE63" s="974"/>
      <c r="BHF63" s="974"/>
      <c r="BHG63" s="974"/>
      <c r="BHH63" s="974"/>
      <c r="BHI63" s="974"/>
      <c r="BHJ63" s="974"/>
      <c r="BHK63" s="974"/>
      <c r="BHL63" s="974"/>
      <c r="BHM63" s="974"/>
      <c r="BHN63" s="974"/>
      <c r="BHO63" s="974"/>
      <c r="BHP63" s="974"/>
      <c r="BHQ63" s="974"/>
      <c r="BHR63" s="974"/>
      <c r="BHS63" s="974"/>
      <c r="BHT63" s="974"/>
      <c r="BHU63" s="974"/>
      <c r="BHV63" s="974"/>
      <c r="BHW63" s="974"/>
      <c r="BHX63" s="974"/>
      <c r="BHY63" s="974"/>
      <c r="BHZ63" s="974"/>
      <c r="BIA63" s="974"/>
      <c r="BIB63" s="974"/>
      <c r="BIC63" s="974"/>
      <c r="BID63" s="974"/>
      <c r="BIE63" s="974"/>
      <c r="BIF63" s="974"/>
      <c r="BIG63" s="974"/>
      <c r="BIH63" s="974"/>
      <c r="BII63" s="974"/>
      <c r="BIJ63" s="974"/>
      <c r="BIK63" s="974"/>
      <c r="BIL63" s="974"/>
      <c r="BIM63" s="974"/>
      <c r="BIN63" s="974"/>
      <c r="BIO63" s="974"/>
      <c r="BIP63" s="974"/>
      <c r="BIQ63" s="974"/>
      <c r="BIR63" s="974"/>
      <c r="BIS63" s="974"/>
      <c r="BIT63" s="974"/>
      <c r="BIU63" s="974"/>
      <c r="BIV63" s="974"/>
      <c r="BIW63" s="974"/>
      <c r="BIX63" s="974"/>
      <c r="BIY63" s="974"/>
      <c r="BIZ63" s="974"/>
      <c r="BJA63" s="974"/>
      <c r="BJB63" s="974"/>
      <c r="BJC63" s="974"/>
      <c r="BJD63" s="974"/>
      <c r="BJE63" s="974"/>
      <c r="BJF63" s="974"/>
      <c r="BJG63" s="974"/>
      <c r="BJH63" s="974"/>
      <c r="BJI63" s="974"/>
      <c r="BJJ63" s="974"/>
      <c r="BJK63" s="974"/>
      <c r="BJL63" s="974"/>
      <c r="BJM63" s="974"/>
      <c r="BJN63" s="974"/>
      <c r="BJO63" s="974"/>
      <c r="BJP63" s="974"/>
      <c r="BJQ63" s="974"/>
      <c r="BJR63" s="974"/>
      <c r="BJS63" s="974"/>
      <c r="BJT63" s="974"/>
      <c r="BJU63" s="974"/>
      <c r="BJV63" s="974"/>
      <c r="BJW63" s="974"/>
      <c r="BJX63" s="974"/>
      <c r="BJY63" s="974"/>
      <c r="BJZ63" s="974"/>
      <c r="BKA63" s="974"/>
      <c r="BKB63" s="974"/>
      <c r="BKC63" s="974"/>
      <c r="BKD63" s="974"/>
      <c r="BKE63" s="974"/>
      <c r="BKF63" s="974"/>
      <c r="BKG63" s="974"/>
      <c r="BKH63" s="974"/>
      <c r="BKI63" s="974"/>
      <c r="BKJ63" s="974"/>
      <c r="BKK63" s="974"/>
      <c r="BKL63" s="974"/>
      <c r="BKM63" s="974"/>
      <c r="BKN63" s="974"/>
      <c r="BKO63" s="974"/>
      <c r="BKP63" s="974"/>
      <c r="BKQ63" s="974"/>
      <c r="BKR63" s="974"/>
      <c r="BKS63" s="974"/>
      <c r="BKT63" s="974"/>
      <c r="BKU63" s="974"/>
      <c r="BKV63" s="974"/>
      <c r="BKW63" s="974"/>
      <c r="BKX63" s="974"/>
      <c r="BKY63" s="974"/>
      <c r="BKZ63" s="974"/>
      <c r="BLA63" s="974"/>
      <c r="BLB63" s="974"/>
      <c r="BLC63" s="974"/>
      <c r="BLD63" s="974"/>
      <c r="BLE63" s="974"/>
      <c r="BLF63" s="974"/>
      <c r="BLG63" s="974"/>
      <c r="BLH63" s="974"/>
      <c r="BLI63" s="974"/>
      <c r="BLJ63" s="974"/>
      <c r="BLK63" s="974"/>
      <c r="BLL63" s="974"/>
      <c r="BLM63" s="974"/>
      <c r="BLN63" s="974"/>
      <c r="BLO63" s="974"/>
      <c r="BLP63" s="974"/>
      <c r="BLQ63" s="974"/>
      <c r="BLR63" s="974"/>
      <c r="BLS63" s="974"/>
      <c r="BLT63" s="974"/>
      <c r="BLU63" s="974"/>
      <c r="BLV63" s="974"/>
      <c r="BLW63" s="974"/>
      <c r="BLX63" s="974"/>
      <c r="BLY63" s="974"/>
      <c r="BLZ63" s="974"/>
      <c r="BMA63" s="974"/>
      <c r="BMB63" s="974"/>
      <c r="BMC63" s="974"/>
      <c r="BMD63" s="974"/>
      <c r="BME63" s="974"/>
      <c r="BMF63" s="974"/>
      <c r="BMG63" s="974"/>
      <c r="BMH63" s="974"/>
      <c r="BMI63" s="974"/>
      <c r="BMJ63" s="974"/>
      <c r="BMK63" s="974"/>
      <c r="BML63" s="974"/>
      <c r="BMM63" s="974"/>
      <c r="BMN63" s="974"/>
      <c r="BMO63" s="974"/>
      <c r="BMP63" s="974"/>
      <c r="BMQ63" s="974"/>
      <c r="BMR63" s="974"/>
      <c r="BMS63" s="974"/>
      <c r="BMT63" s="974"/>
      <c r="BMU63" s="974"/>
      <c r="BMV63" s="974"/>
      <c r="BMW63" s="974"/>
      <c r="BMX63" s="974"/>
      <c r="BMY63" s="974"/>
      <c r="BMZ63" s="974"/>
      <c r="BNA63" s="974"/>
      <c r="BNB63" s="974"/>
      <c r="BNC63" s="974"/>
      <c r="BND63" s="974"/>
      <c r="BNE63" s="974"/>
      <c r="BNF63" s="974"/>
      <c r="BNG63" s="974"/>
      <c r="BNH63" s="974"/>
      <c r="BNI63" s="974"/>
      <c r="BNJ63" s="974"/>
      <c r="BNK63" s="974"/>
      <c r="BNL63" s="974"/>
      <c r="BNM63" s="974"/>
      <c r="BNN63" s="974"/>
      <c r="BNO63" s="974"/>
      <c r="BNP63" s="974"/>
      <c r="BNQ63" s="974"/>
      <c r="BNR63" s="974"/>
      <c r="BNS63" s="974"/>
      <c r="BNT63" s="974"/>
      <c r="BNU63" s="974"/>
      <c r="BNV63" s="974"/>
      <c r="BNW63" s="974"/>
      <c r="BNX63" s="974"/>
      <c r="BNY63" s="974"/>
      <c r="BNZ63" s="974"/>
      <c r="BOA63" s="974"/>
      <c r="BOB63" s="974"/>
      <c r="BOC63" s="974"/>
      <c r="BOD63" s="974"/>
      <c r="BOE63" s="974"/>
      <c r="BOF63" s="974"/>
      <c r="BOG63" s="974"/>
      <c r="BOH63" s="974"/>
      <c r="BOI63" s="974"/>
      <c r="BOJ63" s="974"/>
      <c r="BOK63" s="974"/>
      <c r="BOL63" s="974"/>
      <c r="BOM63" s="974"/>
      <c r="BON63" s="974"/>
      <c r="BOO63" s="974"/>
      <c r="BOP63" s="974"/>
      <c r="BOQ63" s="974"/>
      <c r="BOR63" s="974"/>
      <c r="BOS63" s="974"/>
      <c r="BOT63" s="974"/>
      <c r="BOU63" s="974"/>
      <c r="BOV63" s="974"/>
      <c r="BOW63" s="974"/>
      <c r="BOX63" s="974"/>
      <c r="BOY63" s="974"/>
      <c r="BOZ63" s="974"/>
      <c r="BPA63" s="974"/>
      <c r="BPB63" s="974"/>
      <c r="BPC63" s="974"/>
      <c r="BPD63" s="974"/>
      <c r="BPE63" s="974"/>
      <c r="BPF63" s="974"/>
      <c r="BPG63" s="974"/>
      <c r="BPH63" s="974"/>
      <c r="BPI63" s="974"/>
      <c r="BPJ63" s="974"/>
      <c r="BPK63" s="974"/>
      <c r="BPL63" s="974"/>
      <c r="BPM63" s="974"/>
      <c r="BPN63" s="974"/>
      <c r="BPO63" s="974"/>
      <c r="BPP63" s="974"/>
      <c r="BPQ63" s="974"/>
      <c r="BPR63" s="974"/>
      <c r="BPS63" s="974"/>
      <c r="BPT63" s="974"/>
      <c r="BPU63" s="974"/>
      <c r="BPV63" s="974"/>
      <c r="BPW63" s="974"/>
      <c r="BPX63" s="974"/>
      <c r="BPY63" s="974"/>
      <c r="BPZ63" s="974"/>
      <c r="BQA63" s="974"/>
      <c r="BQB63" s="974"/>
      <c r="BQC63" s="974"/>
      <c r="BQD63" s="974"/>
      <c r="BQE63" s="974"/>
      <c r="BQF63" s="974"/>
      <c r="BQG63" s="974"/>
      <c r="BQH63" s="974"/>
      <c r="BQI63" s="974"/>
      <c r="BQJ63" s="974"/>
      <c r="BQK63" s="974"/>
      <c r="BQL63" s="974"/>
      <c r="BQM63" s="974"/>
      <c r="BQN63" s="974"/>
      <c r="BQO63" s="974"/>
      <c r="BQP63" s="974"/>
      <c r="BQQ63" s="974"/>
      <c r="BQR63" s="974"/>
      <c r="BQS63" s="974"/>
      <c r="BQT63" s="974"/>
      <c r="BQU63" s="974"/>
      <c r="BQV63" s="974"/>
      <c r="BQW63" s="974"/>
      <c r="BQX63" s="974"/>
      <c r="BQY63" s="974"/>
      <c r="BQZ63" s="974"/>
      <c r="BRA63" s="974"/>
      <c r="BRB63" s="974"/>
      <c r="BRC63" s="974"/>
      <c r="BRD63" s="974"/>
      <c r="BRE63" s="974"/>
      <c r="BRF63" s="974"/>
      <c r="BRG63" s="974"/>
      <c r="BRH63" s="974"/>
      <c r="BRI63" s="974"/>
      <c r="BRJ63" s="974"/>
      <c r="BRK63" s="974"/>
      <c r="BRL63" s="974"/>
      <c r="BRM63" s="974"/>
      <c r="BRN63" s="974"/>
      <c r="BRO63" s="974"/>
      <c r="BRP63" s="974"/>
      <c r="BRQ63" s="974"/>
      <c r="BRR63" s="974"/>
      <c r="BRS63" s="974"/>
      <c r="BRT63" s="974"/>
      <c r="BRU63" s="974"/>
      <c r="BRV63" s="974"/>
      <c r="BRW63" s="974"/>
      <c r="BRX63" s="974"/>
      <c r="BRY63" s="974"/>
      <c r="BRZ63" s="974"/>
      <c r="BSA63" s="974"/>
      <c r="BSB63" s="974"/>
      <c r="BSC63" s="974"/>
      <c r="BSD63" s="974"/>
      <c r="BSE63" s="974"/>
      <c r="BSF63" s="974"/>
      <c r="BSG63" s="974"/>
      <c r="BSH63" s="974"/>
      <c r="BSI63" s="974"/>
      <c r="BSJ63" s="974"/>
      <c r="BSK63" s="974"/>
      <c r="BSL63" s="974"/>
      <c r="BSM63" s="974"/>
      <c r="BSN63" s="974"/>
      <c r="BSO63" s="974"/>
      <c r="BSP63" s="974"/>
      <c r="BSQ63" s="974"/>
      <c r="BSR63" s="974"/>
      <c r="BSS63" s="974"/>
      <c r="BST63" s="974"/>
      <c r="BSU63" s="974"/>
      <c r="BSV63" s="974"/>
      <c r="BSW63" s="974"/>
      <c r="BSX63" s="974"/>
      <c r="BSY63" s="974"/>
      <c r="BSZ63" s="974"/>
      <c r="BTA63" s="974"/>
      <c r="BTB63" s="974"/>
      <c r="BTC63" s="974"/>
      <c r="BTD63" s="974"/>
      <c r="BTE63" s="974"/>
      <c r="BTF63" s="974"/>
      <c r="BTG63" s="974"/>
      <c r="BTH63" s="974"/>
      <c r="BTI63" s="974"/>
      <c r="BTJ63" s="974"/>
      <c r="BTK63" s="974"/>
      <c r="BTL63" s="974"/>
      <c r="BTM63" s="974"/>
      <c r="BTN63" s="974"/>
      <c r="BTO63" s="974"/>
      <c r="BTP63" s="974"/>
      <c r="BTQ63" s="974"/>
      <c r="BTR63" s="974"/>
      <c r="BTS63" s="974"/>
      <c r="BTT63" s="974"/>
      <c r="BTU63" s="974"/>
      <c r="BTV63" s="974"/>
      <c r="BTW63" s="974"/>
      <c r="BTX63" s="974"/>
      <c r="BTY63" s="974"/>
      <c r="BTZ63" s="974"/>
      <c r="BUA63" s="974"/>
      <c r="BUB63" s="974"/>
      <c r="BUC63" s="974"/>
      <c r="BUD63" s="974"/>
      <c r="BUE63" s="974"/>
      <c r="BUF63" s="974"/>
      <c r="BUG63" s="974"/>
      <c r="BUH63" s="974"/>
      <c r="BUI63" s="974"/>
      <c r="BUJ63" s="974"/>
      <c r="BUK63" s="974"/>
      <c r="BUL63" s="974"/>
      <c r="BUM63" s="974"/>
      <c r="BUN63" s="974"/>
      <c r="BUO63" s="974"/>
      <c r="BUP63" s="974"/>
      <c r="BUQ63" s="974"/>
      <c r="BUR63" s="974"/>
      <c r="BUS63" s="974"/>
      <c r="BUT63" s="974"/>
      <c r="BUU63" s="974"/>
      <c r="BUV63" s="974"/>
      <c r="BUW63" s="974"/>
      <c r="BUX63" s="974"/>
      <c r="BUY63" s="974"/>
      <c r="BUZ63" s="974"/>
      <c r="BVA63" s="974"/>
      <c r="BVB63" s="974"/>
      <c r="BVC63" s="974"/>
      <c r="BVD63" s="974"/>
      <c r="BVE63" s="974"/>
      <c r="BVF63" s="974"/>
      <c r="BVG63" s="974"/>
      <c r="BVH63" s="974"/>
      <c r="BVI63" s="974"/>
      <c r="BVJ63" s="974"/>
      <c r="BVK63" s="974"/>
      <c r="BVL63" s="974"/>
      <c r="BVM63" s="974"/>
      <c r="BVN63" s="974"/>
      <c r="BVO63" s="974"/>
      <c r="BVP63" s="974"/>
      <c r="BVQ63" s="974"/>
      <c r="BVR63" s="974"/>
      <c r="BVS63" s="974"/>
      <c r="BVT63" s="974"/>
      <c r="BVU63" s="974"/>
      <c r="BVV63" s="974"/>
      <c r="BVW63" s="974"/>
      <c r="BVX63" s="974"/>
      <c r="BVY63" s="974"/>
      <c r="BVZ63" s="974"/>
      <c r="BWA63" s="974"/>
      <c r="BWB63" s="974"/>
      <c r="BWC63" s="974"/>
      <c r="BWD63" s="974"/>
      <c r="BWE63" s="974"/>
      <c r="BWF63" s="974"/>
      <c r="BWG63" s="974"/>
      <c r="BWH63" s="974"/>
      <c r="BWI63" s="974"/>
      <c r="BWJ63" s="974"/>
      <c r="BWK63" s="974"/>
      <c r="BWL63" s="974"/>
      <c r="BWM63" s="974"/>
      <c r="BWN63" s="974"/>
      <c r="BWO63" s="974"/>
      <c r="BWP63" s="974"/>
      <c r="BWQ63" s="974"/>
      <c r="BWR63" s="974"/>
      <c r="BWS63" s="974"/>
      <c r="BWT63" s="974"/>
      <c r="BWU63" s="974"/>
      <c r="BWV63" s="974"/>
      <c r="BWW63" s="974"/>
      <c r="BWX63" s="974"/>
      <c r="BWY63" s="974"/>
      <c r="BWZ63" s="974"/>
      <c r="BXA63" s="974"/>
      <c r="BXB63" s="974"/>
      <c r="BXC63" s="974"/>
      <c r="BXD63" s="974"/>
      <c r="BXE63" s="974"/>
      <c r="BXF63" s="974"/>
      <c r="BXG63" s="974"/>
      <c r="BXH63" s="974"/>
      <c r="BXI63" s="974"/>
      <c r="BXJ63" s="974"/>
      <c r="BXK63" s="974"/>
      <c r="BXL63" s="974"/>
      <c r="BXM63" s="974"/>
      <c r="BXN63" s="974"/>
      <c r="BXO63" s="974"/>
      <c r="BXP63" s="974"/>
      <c r="BXQ63" s="974"/>
      <c r="BXR63" s="974"/>
      <c r="BXS63" s="974"/>
      <c r="BXT63" s="974"/>
      <c r="BXU63" s="974"/>
      <c r="BXV63" s="974"/>
      <c r="BXW63" s="974"/>
      <c r="BXX63" s="974"/>
      <c r="BXY63" s="974"/>
      <c r="BXZ63" s="974"/>
      <c r="BYA63" s="974"/>
      <c r="BYB63" s="974"/>
      <c r="BYC63" s="974"/>
      <c r="BYD63" s="974"/>
      <c r="BYE63" s="974"/>
      <c r="BYF63" s="974"/>
      <c r="BYG63" s="974"/>
      <c r="BYH63" s="974"/>
      <c r="BYI63" s="974"/>
      <c r="BYJ63" s="974"/>
      <c r="BYK63" s="974"/>
      <c r="BYL63" s="974"/>
      <c r="BYM63" s="974"/>
      <c r="BYN63" s="974"/>
      <c r="BYO63" s="974"/>
      <c r="BYP63" s="974"/>
      <c r="BYQ63" s="974"/>
      <c r="BYR63" s="974"/>
      <c r="BYS63" s="974"/>
      <c r="BYT63" s="974"/>
      <c r="BYU63" s="974"/>
      <c r="BYV63" s="974"/>
      <c r="BYW63" s="974"/>
      <c r="BYX63" s="974"/>
      <c r="BYY63" s="974"/>
      <c r="BYZ63" s="974"/>
      <c r="BZA63" s="974"/>
      <c r="BZB63" s="974"/>
      <c r="BZC63" s="974"/>
      <c r="BZD63" s="974"/>
      <c r="BZE63" s="974"/>
      <c r="BZF63" s="974"/>
      <c r="BZG63" s="974"/>
      <c r="BZH63" s="974"/>
      <c r="BZI63" s="974"/>
      <c r="BZJ63" s="974"/>
      <c r="BZK63" s="974"/>
      <c r="BZL63" s="974"/>
      <c r="BZM63" s="974"/>
      <c r="BZN63" s="974"/>
      <c r="BZO63" s="974"/>
      <c r="BZP63" s="974"/>
      <c r="BZQ63" s="974"/>
      <c r="BZR63" s="974"/>
      <c r="BZS63" s="974"/>
      <c r="BZT63" s="974"/>
      <c r="BZU63" s="974"/>
      <c r="BZV63" s="974"/>
      <c r="BZW63" s="974"/>
      <c r="BZX63" s="974"/>
      <c r="BZY63" s="974"/>
      <c r="BZZ63" s="974"/>
      <c r="CAA63" s="974"/>
      <c r="CAB63" s="974"/>
      <c r="CAC63" s="974"/>
      <c r="CAD63" s="974"/>
      <c r="CAE63" s="974"/>
      <c r="CAF63" s="974"/>
      <c r="CAG63" s="974"/>
      <c r="CAH63" s="974"/>
      <c r="CAI63" s="974"/>
      <c r="CAJ63" s="974"/>
      <c r="CAK63" s="974"/>
      <c r="CAL63" s="974"/>
      <c r="CAM63" s="974"/>
      <c r="CAN63" s="974"/>
      <c r="CAO63" s="974"/>
      <c r="CAP63" s="974"/>
      <c r="CAQ63" s="974"/>
      <c r="CAR63" s="974"/>
      <c r="CAS63" s="974"/>
      <c r="CAT63" s="974"/>
      <c r="CAU63" s="974"/>
      <c r="CAV63" s="974"/>
      <c r="CAW63" s="974"/>
      <c r="CAX63" s="974"/>
      <c r="CAY63" s="974"/>
      <c r="CAZ63" s="974"/>
      <c r="CBA63" s="974"/>
      <c r="CBB63" s="974"/>
      <c r="CBC63" s="974"/>
      <c r="CBD63" s="974"/>
      <c r="CBE63" s="974"/>
      <c r="CBF63" s="974"/>
      <c r="CBG63" s="974"/>
      <c r="CBH63" s="974"/>
      <c r="CBI63" s="974"/>
      <c r="CBJ63" s="974"/>
      <c r="CBK63" s="974"/>
      <c r="CBL63" s="974"/>
      <c r="CBM63" s="974"/>
      <c r="CBN63" s="974"/>
      <c r="CBO63" s="974"/>
      <c r="CBP63" s="974"/>
      <c r="CBQ63" s="974"/>
      <c r="CBR63" s="974"/>
      <c r="CBS63" s="974"/>
      <c r="CBT63" s="974"/>
      <c r="CBU63" s="974"/>
      <c r="CBV63" s="974"/>
      <c r="CBW63" s="974"/>
      <c r="CBX63" s="974"/>
      <c r="CBY63" s="974"/>
      <c r="CBZ63" s="974"/>
      <c r="CCA63" s="974"/>
      <c r="CCB63" s="974"/>
      <c r="CCC63" s="974"/>
      <c r="CCD63" s="974"/>
      <c r="CCE63" s="974"/>
      <c r="CCF63" s="974"/>
      <c r="CCG63" s="974"/>
      <c r="CCH63" s="974"/>
      <c r="CCI63" s="974"/>
      <c r="CCJ63" s="974"/>
      <c r="CCK63" s="974"/>
      <c r="CCL63" s="974"/>
      <c r="CCM63" s="974"/>
      <c r="CCN63" s="974"/>
      <c r="CCO63" s="974"/>
      <c r="CCP63" s="974"/>
      <c r="CCQ63" s="974"/>
      <c r="CCR63" s="974"/>
      <c r="CCS63" s="974"/>
      <c r="CCT63" s="974"/>
      <c r="CCU63" s="974"/>
      <c r="CCV63" s="974"/>
      <c r="CCW63" s="974"/>
      <c r="CCX63" s="974"/>
      <c r="CCY63" s="974"/>
      <c r="CCZ63" s="974"/>
      <c r="CDA63" s="974"/>
      <c r="CDB63" s="974"/>
      <c r="CDC63" s="974"/>
      <c r="CDD63" s="974"/>
      <c r="CDE63" s="974"/>
      <c r="CDF63" s="974"/>
      <c r="CDG63" s="974"/>
      <c r="CDH63" s="974"/>
      <c r="CDI63" s="974"/>
      <c r="CDJ63" s="974"/>
      <c r="CDK63" s="974"/>
      <c r="CDL63" s="974"/>
      <c r="CDM63" s="974"/>
      <c r="CDN63" s="974"/>
      <c r="CDO63" s="974"/>
      <c r="CDP63" s="974"/>
      <c r="CDQ63" s="974"/>
      <c r="CDR63" s="974"/>
      <c r="CDS63" s="974"/>
      <c r="CDT63" s="974"/>
      <c r="CDU63" s="974"/>
      <c r="CDV63" s="974"/>
      <c r="CDW63" s="974"/>
      <c r="CDX63" s="974"/>
      <c r="CDY63" s="974"/>
      <c r="CDZ63" s="974"/>
      <c r="CEA63" s="974"/>
      <c r="CEB63" s="974"/>
      <c r="CEC63" s="974"/>
      <c r="CED63" s="974"/>
      <c r="CEE63" s="974"/>
      <c r="CEF63" s="974"/>
      <c r="CEG63" s="974"/>
      <c r="CEH63" s="974"/>
      <c r="CEI63" s="974"/>
      <c r="CEJ63" s="974"/>
      <c r="CEK63" s="974"/>
      <c r="CEL63" s="974"/>
      <c r="CEM63" s="974"/>
      <c r="CEN63" s="974"/>
      <c r="CEO63" s="974"/>
      <c r="CEP63" s="974"/>
      <c r="CEQ63" s="974"/>
      <c r="CER63" s="974"/>
      <c r="CES63" s="974"/>
      <c r="CET63" s="974"/>
      <c r="CEU63" s="974"/>
      <c r="CEV63" s="974"/>
      <c r="CEW63" s="974"/>
      <c r="CEX63" s="974"/>
      <c r="CEY63" s="974"/>
      <c r="CEZ63" s="974"/>
      <c r="CFA63" s="974"/>
      <c r="CFB63" s="974"/>
      <c r="CFC63" s="974"/>
      <c r="CFD63" s="974"/>
      <c r="CFE63" s="974"/>
      <c r="CFF63" s="974"/>
      <c r="CFG63" s="974"/>
      <c r="CFH63" s="974"/>
      <c r="CFI63" s="974"/>
      <c r="CFJ63" s="974"/>
      <c r="CFK63" s="974"/>
      <c r="CFL63" s="974"/>
      <c r="CFM63" s="974"/>
      <c r="CFN63" s="974"/>
      <c r="CFO63" s="974"/>
      <c r="CFP63" s="974"/>
      <c r="CFQ63" s="974"/>
      <c r="CFR63" s="974"/>
      <c r="CFS63" s="974"/>
      <c r="CFT63" s="974"/>
      <c r="CFU63" s="974"/>
      <c r="CFV63" s="974"/>
      <c r="CFW63" s="974"/>
      <c r="CFX63" s="974"/>
      <c r="CFY63" s="974"/>
      <c r="CFZ63" s="974"/>
      <c r="CGA63" s="974"/>
      <c r="CGB63" s="974"/>
      <c r="CGC63" s="974"/>
      <c r="CGD63" s="974"/>
      <c r="CGE63" s="974"/>
      <c r="CGF63" s="974"/>
      <c r="CGG63" s="974"/>
      <c r="CGH63" s="974"/>
      <c r="CGI63" s="974"/>
      <c r="CGJ63" s="974"/>
      <c r="CGK63" s="974"/>
      <c r="CGL63" s="974"/>
      <c r="CGM63" s="974"/>
      <c r="CGN63" s="974"/>
      <c r="CGO63" s="974"/>
      <c r="CGP63" s="974"/>
      <c r="CGQ63" s="974"/>
      <c r="CGR63" s="974"/>
      <c r="CGS63" s="974"/>
      <c r="CGT63" s="974"/>
      <c r="CGU63" s="974"/>
      <c r="CGV63" s="974"/>
      <c r="CGW63" s="974"/>
      <c r="CGX63" s="974"/>
      <c r="CGY63" s="974"/>
      <c r="CGZ63" s="974"/>
      <c r="CHA63" s="974"/>
      <c r="CHB63" s="974"/>
      <c r="CHC63" s="974"/>
      <c r="CHD63" s="974"/>
      <c r="CHE63" s="974"/>
      <c r="CHF63" s="974"/>
      <c r="CHG63" s="974"/>
      <c r="CHH63" s="974"/>
      <c r="CHI63" s="974"/>
      <c r="CHJ63" s="974"/>
      <c r="CHK63" s="974"/>
      <c r="CHL63" s="974"/>
      <c r="CHM63" s="974"/>
      <c r="CHN63" s="974"/>
      <c r="CHO63" s="974"/>
      <c r="CHP63" s="974"/>
      <c r="CHQ63" s="974"/>
      <c r="CHR63" s="974"/>
      <c r="CHS63" s="974"/>
      <c r="CHT63" s="974"/>
      <c r="CHU63" s="974"/>
      <c r="CHV63" s="974"/>
      <c r="CHW63" s="974"/>
      <c r="CHX63" s="974"/>
      <c r="CHY63" s="974"/>
      <c r="CHZ63" s="974"/>
      <c r="CIA63" s="974"/>
      <c r="CIB63" s="974"/>
      <c r="CIC63" s="974"/>
      <c r="CID63" s="974"/>
      <c r="CIE63" s="974"/>
      <c r="CIF63" s="974"/>
      <c r="CIG63" s="974"/>
      <c r="CIH63" s="974"/>
      <c r="CII63" s="974"/>
      <c r="CIJ63" s="974"/>
      <c r="CIK63" s="974"/>
      <c r="CIL63" s="974"/>
      <c r="CIM63" s="974"/>
      <c r="CIN63" s="974"/>
      <c r="CIO63" s="974"/>
      <c r="CIP63" s="974"/>
      <c r="CIQ63" s="974"/>
      <c r="CIR63" s="974"/>
      <c r="CIS63" s="974"/>
      <c r="CIT63" s="974"/>
      <c r="CIU63" s="974"/>
      <c r="CIV63" s="974"/>
      <c r="CIW63" s="974"/>
      <c r="CIX63" s="974"/>
      <c r="CIY63" s="974"/>
      <c r="CIZ63" s="974"/>
      <c r="CJA63" s="974"/>
      <c r="CJB63" s="974"/>
      <c r="CJC63" s="974"/>
      <c r="CJD63" s="974"/>
      <c r="CJE63" s="974"/>
      <c r="CJF63" s="974"/>
      <c r="CJG63" s="974"/>
      <c r="CJH63" s="974"/>
      <c r="CJI63" s="974"/>
      <c r="CJJ63" s="974"/>
      <c r="CJK63" s="974"/>
      <c r="CJL63" s="974"/>
      <c r="CJM63" s="974"/>
      <c r="CJN63" s="974"/>
      <c r="CJO63" s="974"/>
      <c r="CJP63" s="974"/>
      <c r="CJQ63" s="974"/>
      <c r="CJR63" s="974"/>
      <c r="CJS63" s="974"/>
      <c r="CJT63" s="974"/>
      <c r="CJU63" s="974"/>
      <c r="CJV63" s="974"/>
      <c r="CJW63" s="974"/>
      <c r="CJX63" s="974"/>
      <c r="CJY63" s="974"/>
      <c r="CJZ63" s="974"/>
      <c r="CKA63" s="974"/>
      <c r="CKB63" s="974"/>
      <c r="CKC63" s="974"/>
      <c r="CKD63" s="974"/>
      <c r="CKE63" s="974"/>
      <c r="CKF63" s="974"/>
      <c r="CKG63" s="974"/>
      <c r="CKH63" s="974"/>
      <c r="CKI63" s="974"/>
      <c r="CKJ63" s="974"/>
      <c r="CKK63" s="974"/>
      <c r="CKL63" s="974"/>
      <c r="CKM63" s="974"/>
      <c r="CKN63" s="974"/>
      <c r="CKO63" s="974"/>
      <c r="CKP63" s="974"/>
      <c r="CKQ63" s="974"/>
      <c r="CKR63" s="974"/>
      <c r="CKS63" s="974"/>
      <c r="CKT63" s="974"/>
      <c r="CKU63" s="974"/>
      <c r="CKV63" s="974"/>
      <c r="CKW63" s="974"/>
      <c r="CKX63" s="974"/>
      <c r="CKY63" s="974"/>
      <c r="CKZ63" s="974"/>
      <c r="CLA63" s="974"/>
      <c r="CLB63" s="974"/>
      <c r="CLC63" s="974"/>
      <c r="CLD63" s="974"/>
      <c r="CLE63" s="974"/>
      <c r="CLF63" s="974"/>
      <c r="CLG63" s="974"/>
      <c r="CLH63" s="974"/>
      <c r="CLI63" s="974"/>
      <c r="CLJ63" s="974"/>
      <c r="CLK63" s="974"/>
      <c r="CLL63" s="974"/>
      <c r="CLM63" s="974"/>
      <c r="CLN63" s="974"/>
      <c r="CLO63" s="974"/>
      <c r="CLP63" s="974"/>
      <c r="CLQ63" s="974"/>
      <c r="CLR63" s="974"/>
      <c r="CLS63" s="974"/>
      <c r="CLT63" s="974"/>
      <c r="CLU63" s="974"/>
      <c r="CLV63" s="974"/>
      <c r="CLW63" s="974"/>
      <c r="CLX63" s="974"/>
      <c r="CLY63" s="974"/>
      <c r="CLZ63" s="974"/>
      <c r="CMA63" s="974"/>
      <c r="CMB63" s="974"/>
      <c r="CMC63" s="974"/>
      <c r="CMD63" s="974"/>
      <c r="CME63" s="974"/>
      <c r="CMF63" s="974"/>
      <c r="CMG63" s="974"/>
      <c r="CMH63" s="974"/>
      <c r="CMI63" s="974"/>
      <c r="CMJ63" s="974"/>
      <c r="CMK63" s="974"/>
      <c r="CML63" s="974"/>
      <c r="CMM63" s="974"/>
      <c r="CMN63" s="974"/>
      <c r="CMO63" s="974"/>
      <c r="CMP63" s="974"/>
      <c r="CMQ63" s="974"/>
      <c r="CMR63" s="974"/>
      <c r="CMS63" s="974"/>
      <c r="CMT63" s="974"/>
      <c r="CMU63" s="974"/>
      <c r="CMV63" s="974"/>
      <c r="CMW63" s="974"/>
      <c r="CMX63" s="974"/>
      <c r="CMY63" s="974"/>
      <c r="CMZ63" s="974"/>
      <c r="CNA63" s="974"/>
      <c r="CNB63" s="974"/>
      <c r="CNC63" s="974"/>
      <c r="CND63" s="974"/>
      <c r="CNE63" s="974"/>
      <c r="CNF63" s="974"/>
      <c r="CNG63" s="974"/>
      <c r="CNH63" s="974"/>
      <c r="CNI63" s="974"/>
      <c r="CNJ63" s="974"/>
      <c r="CNK63" s="974"/>
      <c r="CNL63" s="974"/>
      <c r="CNM63" s="974"/>
      <c r="CNN63" s="974"/>
      <c r="CNO63" s="974"/>
      <c r="CNP63" s="974"/>
      <c r="CNQ63" s="974"/>
      <c r="CNR63" s="974"/>
      <c r="CNS63" s="974"/>
      <c r="CNT63" s="974"/>
      <c r="CNU63" s="974"/>
      <c r="CNV63" s="974"/>
      <c r="CNW63" s="974"/>
      <c r="CNX63" s="974"/>
      <c r="CNY63" s="974"/>
      <c r="CNZ63" s="974"/>
      <c r="COA63" s="974"/>
      <c r="COB63" s="974"/>
      <c r="COC63" s="974"/>
      <c r="COD63" s="974"/>
      <c r="COE63" s="974"/>
      <c r="COF63" s="974"/>
      <c r="COG63" s="974"/>
      <c r="COH63" s="974"/>
      <c r="COI63" s="974"/>
      <c r="COJ63" s="974"/>
      <c r="COK63" s="974"/>
      <c r="COL63" s="974"/>
      <c r="COM63" s="974"/>
      <c r="CON63" s="974"/>
      <c r="COO63" s="974"/>
      <c r="COP63" s="974"/>
      <c r="COQ63" s="974"/>
      <c r="COR63" s="974"/>
      <c r="COS63" s="974"/>
      <c r="COT63" s="974"/>
      <c r="COU63" s="974"/>
      <c r="COV63" s="974"/>
      <c r="COW63" s="974"/>
      <c r="COX63" s="974"/>
      <c r="COY63" s="974"/>
      <c r="COZ63" s="974"/>
      <c r="CPA63" s="974"/>
      <c r="CPB63" s="974"/>
      <c r="CPC63" s="974"/>
      <c r="CPD63" s="974"/>
      <c r="CPE63" s="974"/>
      <c r="CPF63" s="974"/>
      <c r="CPG63" s="974"/>
      <c r="CPH63" s="974"/>
      <c r="CPI63" s="974"/>
      <c r="CPJ63" s="974"/>
      <c r="CPK63" s="974"/>
      <c r="CPL63" s="974"/>
      <c r="CPM63" s="974"/>
      <c r="CPN63" s="974"/>
      <c r="CPO63" s="974"/>
      <c r="CPP63" s="974"/>
      <c r="CPQ63" s="974"/>
      <c r="CPR63" s="974"/>
      <c r="CPS63" s="974"/>
      <c r="CPT63" s="974"/>
      <c r="CPU63" s="974"/>
      <c r="CPV63" s="974"/>
      <c r="CPW63" s="974"/>
      <c r="CPX63" s="974"/>
      <c r="CPY63" s="974"/>
      <c r="CPZ63" s="974"/>
      <c r="CQA63" s="974"/>
      <c r="CQB63" s="974"/>
      <c r="CQC63" s="974"/>
      <c r="CQD63" s="974"/>
      <c r="CQE63" s="974"/>
      <c r="CQF63" s="974"/>
      <c r="CQG63" s="974"/>
      <c r="CQH63" s="974"/>
      <c r="CQI63" s="974"/>
      <c r="CQJ63" s="974"/>
      <c r="CQK63" s="974"/>
      <c r="CQL63" s="974"/>
      <c r="CQM63" s="974"/>
      <c r="CQN63" s="974"/>
      <c r="CQO63" s="974"/>
      <c r="CQP63" s="974"/>
      <c r="CQQ63" s="974"/>
      <c r="CQR63" s="974"/>
      <c r="CQS63" s="974"/>
      <c r="CQT63" s="974"/>
      <c r="CQU63" s="974"/>
      <c r="CQV63" s="974"/>
      <c r="CQW63" s="974"/>
      <c r="CQX63" s="974"/>
      <c r="CQY63" s="974"/>
      <c r="CQZ63" s="974"/>
      <c r="CRA63" s="974"/>
      <c r="CRB63" s="974"/>
      <c r="CRC63" s="974"/>
      <c r="CRD63" s="974"/>
      <c r="CRE63" s="974"/>
      <c r="CRF63" s="974"/>
      <c r="CRG63" s="974"/>
      <c r="CRH63" s="974"/>
      <c r="CRI63" s="974"/>
      <c r="CRJ63" s="974"/>
      <c r="CRK63" s="974"/>
      <c r="CRL63" s="974"/>
      <c r="CRM63" s="974"/>
      <c r="CRN63" s="974"/>
      <c r="CRO63" s="974"/>
      <c r="CRP63" s="974"/>
      <c r="CRQ63" s="974"/>
      <c r="CRR63" s="974"/>
      <c r="CRS63" s="974"/>
      <c r="CRT63" s="974"/>
      <c r="CRU63" s="974"/>
      <c r="CRV63" s="974"/>
      <c r="CRW63" s="974"/>
      <c r="CRX63" s="974"/>
      <c r="CRY63" s="974"/>
      <c r="CRZ63" s="974"/>
      <c r="CSA63" s="974"/>
      <c r="CSB63" s="974"/>
      <c r="CSC63" s="974"/>
      <c r="CSD63" s="974"/>
      <c r="CSE63" s="974"/>
      <c r="CSF63" s="974"/>
      <c r="CSG63" s="974"/>
      <c r="CSH63" s="974"/>
      <c r="CSI63" s="974"/>
      <c r="CSJ63" s="974"/>
      <c r="CSK63" s="974"/>
      <c r="CSL63" s="974"/>
      <c r="CSM63" s="974"/>
      <c r="CSN63" s="974"/>
      <c r="CSO63" s="974"/>
      <c r="CSP63" s="974"/>
      <c r="CSQ63" s="974"/>
      <c r="CSR63" s="974"/>
      <c r="CSS63" s="974"/>
      <c r="CST63" s="974"/>
      <c r="CSU63" s="974"/>
      <c r="CSV63" s="974"/>
      <c r="CSW63" s="974"/>
      <c r="CSX63" s="974"/>
      <c r="CSY63" s="974"/>
      <c r="CSZ63" s="974"/>
      <c r="CTA63" s="974"/>
      <c r="CTB63" s="974"/>
      <c r="CTC63" s="974"/>
      <c r="CTD63" s="974"/>
      <c r="CTE63" s="974"/>
      <c r="CTF63" s="974"/>
      <c r="CTG63" s="974"/>
      <c r="CTH63" s="974"/>
      <c r="CTI63" s="974"/>
      <c r="CTJ63" s="974"/>
      <c r="CTK63" s="974"/>
      <c r="CTL63" s="974"/>
      <c r="CTM63" s="974"/>
      <c r="CTN63" s="974"/>
      <c r="CTO63" s="974"/>
      <c r="CTP63" s="974"/>
      <c r="CTQ63" s="974"/>
      <c r="CTR63" s="974"/>
      <c r="CTS63" s="974"/>
      <c r="CTT63" s="974"/>
      <c r="CTU63" s="974"/>
      <c r="CTV63" s="974"/>
      <c r="CTW63" s="974"/>
      <c r="CTX63" s="974"/>
      <c r="CTY63" s="974"/>
      <c r="CTZ63" s="974"/>
      <c r="CUA63" s="974"/>
      <c r="CUB63" s="974"/>
      <c r="CUC63" s="974"/>
      <c r="CUD63" s="974"/>
      <c r="CUE63" s="974"/>
      <c r="CUF63" s="974"/>
      <c r="CUG63" s="974"/>
      <c r="CUH63" s="974"/>
      <c r="CUI63" s="974"/>
      <c r="CUJ63" s="974"/>
      <c r="CUK63" s="974"/>
      <c r="CUL63" s="974"/>
      <c r="CUM63" s="974"/>
      <c r="CUN63" s="974"/>
      <c r="CUO63" s="974"/>
      <c r="CUP63" s="974"/>
      <c r="CUQ63" s="974"/>
      <c r="CUR63" s="974"/>
      <c r="CUS63" s="974"/>
      <c r="CUT63" s="974"/>
      <c r="CUU63" s="974"/>
      <c r="CUV63" s="974"/>
      <c r="CUW63" s="974"/>
      <c r="CUX63" s="974"/>
      <c r="CUY63" s="974"/>
      <c r="CUZ63" s="974"/>
      <c r="CVA63" s="974"/>
      <c r="CVB63" s="974"/>
      <c r="CVC63" s="974"/>
      <c r="CVD63" s="974"/>
      <c r="CVE63" s="974"/>
      <c r="CVF63" s="974"/>
      <c r="CVG63" s="974"/>
      <c r="CVH63" s="974"/>
      <c r="CVI63" s="974"/>
      <c r="CVJ63" s="974"/>
      <c r="CVK63" s="974"/>
      <c r="CVL63" s="974"/>
      <c r="CVM63" s="974"/>
      <c r="CVN63" s="974"/>
      <c r="CVO63" s="974"/>
      <c r="CVP63" s="974"/>
      <c r="CVQ63" s="974"/>
      <c r="CVR63" s="974"/>
      <c r="CVS63" s="974"/>
      <c r="CVT63" s="974"/>
      <c r="CVU63" s="974"/>
      <c r="CVV63" s="974"/>
      <c r="CVW63" s="974"/>
      <c r="CVX63" s="974"/>
      <c r="CVY63" s="974"/>
      <c r="CVZ63" s="974"/>
      <c r="CWA63" s="974"/>
      <c r="CWB63" s="974"/>
      <c r="CWC63" s="974"/>
      <c r="CWD63" s="974"/>
      <c r="CWE63" s="974"/>
      <c r="CWF63" s="974"/>
      <c r="CWG63" s="974"/>
      <c r="CWH63" s="974"/>
      <c r="CWI63" s="974"/>
      <c r="CWJ63" s="974"/>
      <c r="CWK63" s="974"/>
      <c r="CWL63" s="974"/>
      <c r="CWM63" s="974"/>
      <c r="CWN63" s="974"/>
      <c r="CWO63" s="974"/>
      <c r="CWP63" s="974"/>
      <c r="CWQ63" s="974"/>
      <c r="CWR63" s="974"/>
      <c r="CWS63" s="974"/>
      <c r="CWT63" s="974"/>
      <c r="CWU63" s="974"/>
      <c r="CWV63" s="974"/>
      <c r="CWW63" s="974"/>
      <c r="CWX63" s="974"/>
      <c r="CWY63" s="974"/>
      <c r="CWZ63" s="974"/>
      <c r="CXA63" s="974"/>
      <c r="CXB63" s="974"/>
      <c r="CXC63" s="974"/>
      <c r="CXD63" s="974"/>
      <c r="CXE63" s="974"/>
      <c r="CXF63" s="974"/>
      <c r="CXG63" s="974"/>
      <c r="CXH63" s="974"/>
      <c r="CXI63" s="974"/>
      <c r="CXJ63" s="974"/>
      <c r="CXK63" s="974"/>
      <c r="CXL63" s="974"/>
      <c r="CXM63" s="974"/>
      <c r="CXN63" s="974"/>
      <c r="CXO63" s="974"/>
      <c r="CXP63" s="974"/>
      <c r="CXQ63" s="974"/>
      <c r="CXR63" s="974"/>
      <c r="CXS63" s="974"/>
      <c r="CXT63" s="974"/>
      <c r="CXU63" s="974"/>
      <c r="CXV63" s="974"/>
      <c r="CXW63" s="974"/>
      <c r="CXX63" s="974"/>
      <c r="CXY63" s="974"/>
      <c r="CXZ63" s="974"/>
      <c r="CYA63" s="974"/>
      <c r="CYB63" s="974"/>
      <c r="CYC63" s="974"/>
      <c r="CYD63" s="974"/>
      <c r="CYE63" s="974"/>
      <c r="CYF63" s="974"/>
      <c r="CYG63" s="974"/>
      <c r="CYH63" s="974"/>
      <c r="CYI63" s="974"/>
      <c r="CYJ63" s="974"/>
      <c r="CYK63" s="974"/>
      <c r="CYL63" s="974"/>
      <c r="CYM63" s="974"/>
      <c r="CYN63" s="974"/>
      <c r="CYO63" s="974"/>
      <c r="CYP63" s="974"/>
      <c r="CYQ63" s="974"/>
      <c r="CYR63" s="974"/>
      <c r="CYS63" s="974"/>
      <c r="CYT63" s="974"/>
      <c r="CYU63" s="974"/>
      <c r="CYV63" s="974"/>
      <c r="CYW63" s="974"/>
      <c r="CYX63" s="974"/>
      <c r="CYY63" s="974"/>
      <c r="CYZ63" s="974"/>
      <c r="CZA63" s="974"/>
      <c r="CZB63" s="974"/>
      <c r="CZC63" s="974"/>
      <c r="CZD63" s="974"/>
      <c r="CZE63" s="974"/>
      <c r="CZF63" s="974"/>
      <c r="CZG63" s="974"/>
      <c r="CZH63" s="974"/>
      <c r="CZI63" s="974"/>
      <c r="CZJ63" s="974"/>
      <c r="CZK63" s="974"/>
      <c r="CZL63" s="974"/>
      <c r="CZM63" s="974"/>
      <c r="CZN63" s="974"/>
      <c r="CZO63" s="974"/>
      <c r="CZP63" s="974"/>
      <c r="CZQ63" s="974"/>
      <c r="CZR63" s="974"/>
      <c r="CZS63" s="974"/>
      <c r="CZT63" s="974"/>
      <c r="CZU63" s="974"/>
      <c r="CZV63" s="974"/>
      <c r="CZW63" s="974"/>
      <c r="CZX63" s="974"/>
      <c r="CZY63" s="974"/>
      <c r="CZZ63" s="974"/>
      <c r="DAA63" s="974"/>
      <c r="DAB63" s="974"/>
      <c r="DAC63" s="974"/>
      <c r="DAD63" s="974"/>
      <c r="DAE63" s="974"/>
      <c r="DAF63" s="974"/>
      <c r="DAG63" s="974"/>
      <c r="DAH63" s="974"/>
      <c r="DAI63" s="974"/>
      <c r="DAJ63" s="974"/>
      <c r="DAK63" s="974"/>
      <c r="DAL63" s="974"/>
      <c r="DAM63" s="974"/>
      <c r="DAN63" s="974"/>
      <c r="DAO63" s="974"/>
      <c r="DAP63" s="974"/>
      <c r="DAQ63" s="974"/>
      <c r="DAR63" s="974"/>
      <c r="DAS63" s="974"/>
      <c r="DAT63" s="974"/>
      <c r="DAU63" s="974"/>
      <c r="DAV63" s="974"/>
      <c r="DAW63" s="974"/>
      <c r="DAX63" s="974"/>
      <c r="DAY63" s="974"/>
      <c r="DAZ63" s="974"/>
      <c r="DBA63" s="974"/>
      <c r="DBB63" s="974"/>
      <c r="DBC63" s="974"/>
      <c r="DBD63" s="974"/>
      <c r="DBE63" s="974"/>
      <c r="DBF63" s="974"/>
      <c r="DBG63" s="974"/>
      <c r="DBH63" s="974"/>
      <c r="DBI63" s="974"/>
      <c r="DBJ63" s="974"/>
      <c r="DBK63" s="974"/>
      <c r="DBL63" s="974"/>
      <c r="DBM63" s="974"/>
      <c r="DBN63" s="974"/>
      <c r="DBO63" s="974"/>
      <c r="DBP63" s="974"/>
      <c r="DBQ63" s="974"/>
      <c r="DBR63" s="974"/>
      <c r="DBS63" s="974"/>
      <c r="DBT63" s="974"/>
      <c r="DBU63" s="974"/>
      <c r="DBV63" s="974"/>
      <c r="DBW63" s="974"/>
      <c r="DBX63" s="974"/>
      <c r="DBY63" s="974"/>
      <c r="DBZ63" s="974"/>
      <c r="DCA63" s="974"/>
      <c r="DCB63" s="974"/>
      <c r="DCC63" s="974"/>
      <c r="DCD63" s="974"/>
      <c r="DCE63" s="974"/>
      <c r="DCF63" s="974"/>
      <c r="DCG63" s="974"/>
      <c r="DCH63" s="974"/>
      <c r="DCI63" s="974"/>
      <c r="DCJ63" s="974"/>
      <c r="DCK63" s="974"/>
      <c r="DCL63" s="974"/>
      <c r="DCM63" s="974"/>
      <c r="DCN63" s="974"/>
      <c r="DCO63" s="974"/>
      <c r="DCP63" s="974"/>
      <c r="DCQ63" s="974"/>
      <c r="DCR63" s="974"/>
      <c r="DCS63" s="974"/>
      <c r="DCT63" s="974"/>
      <c r="DCU63" s="974"/>
      <c r="DCV63" s="974"/>
      <c r="DCW63" s="974"/>
      <c r="DCX63" s="974"/>
      <c r="DCY63" s="974"/>
      <c r="DCZ63" s="974"/>
      <c r="DDA63" s="974"/>
      <c r="DDB63" s="974"/>
      <c r="DDC63" s="974"/>
      <c r="DDD63" s="974"/>
      <c r="DDE63" s="974"/>
      <c r="DDF63" s="974"/>
      <c r="DDG63" s="974"/>
      <c r="DDH63" s="974"/>
      <c r="DDI63" s="974"/>
      <c r="DDJ63" s="974"/>
      <c r="DDK63" s="974"/>
      <c r="DDL63" s="974"/>
      <c r="DDM63" s="974"/>
      <c r="DDN63" s="974"/>
      <c r="DDO63" s="974"/>
      <c r="DDP63" s="974"/>
      <c r="DDQ63" s="974"/>
      <c r="DDR63" s="974"/>
      <c r="DDS63" s="974"/>
      <c r="DDT63" s="974"/>
      <c r="DDU63" s="974"/>
      <c r="DDV63" s="974"/>
      <c r="DDW63" s="974"/>
      <c r="DDX63" s="974"/>
      <c r="DDY63" s="974"/>
      <c r="DDZ63" s="974"/>
      <c r="DEA63" s="974"/>
      <c r="DEB63" s="974"/>
      <c r="DEC63" s="974"/>
      <c r="DED63" s="974"/>
      <c r="DEE63" s="974"/>
      <c r="DEF63" s="974"/>
      <c r="DEG63" s="974"/>
      <c r="DEH63" s="974"/>
      <c r="DEI63" s="974"/>
      <c r="DEJ63" s="974"/>
      <c r="DEK63" s="974"/>
      <c r="DEL63" s="974"/>
      <c r="DEM63" s="974"/>
      <c r="DEN63" s="974"/>
      <c r="DEO63" s="974"/>
      <c r="DEP63" s="974"/>
      <c r="DEQ63" s="974"/>
      <c r="DER63" s="974"/>
      <c r="DES63" s="974"/>
      <c r="DET63" s="974"/>
      <c r="DEU63" s="974"/>
      <c r="DEV63" s="974"/>
      <c r="DEW63" s="974"/>
      <c r="DEX63" s="974"/>
      <c r="DEY63" s="974"/>
      <c r="DEZ63" s="974"/>
      <c r="DFA63" s="974"/>
      <c r="DFB63" s="974"/>
      <c r="DFC63" s="974"/>
      <c r="DFD63" s="974"/>
      <c r="DFE63" s="974"/>
      <c r="DFF63" s="974"/>
      <c r="DFG63" s="974"/>
      <c r="DFH63" s="974"/>
      <c r="DFI63" s="974"/>
      <c r="DFJ63" s="974"/>
      <c r="DFK63" s="974"/>
      <c r="DFL63" s="974"/>
      <c r="DFM63" s="974"/>
      <c r="DFN63" s="974"/>
      <c r="DFO63" s="974"/>
      <c r="DFP63" s="974"/>
      <c r="DFQ63" s="974"/>
      <c r="DFR63" s="974"/>
      <c r="DFS63" s="974"/>
      <c r="DFT63" s="974"/>
      <c r="DFU63" s="974"/>
      <c r="DFV63" s="974"/>
      <c r="DFW63" s="974"/>
      <c r="DFX63" s="974"/>
      <c r="DFY63" s="974"/>
      <c r="DFZ63" s="974"/>
      <c r="DGA63" s="974"/>
      <c r="DGB63" s="974"/>
      <c r="DGC63" s="974"/>
      <c r="DGD63" s="974"/>
      <c r="DGE63" s="974"/>
      <c r="DGF63" s="974"/>
      <c r="DGG63" s="974"/>
      <c r="DGH63" s="974"/>
      <c r="DGI63" s="974"/>
      <c r="DGJ63" s="974"/>
      <c r="DGK63" s="974"/>
      <c r="DGL63" s="974"/>
      <c r="DGM63" s="974"/>
      <c r="DGN63" s="974"/>
      <c r="DGO63" s="974"/>
      <c r="DGP63" s="974"/>
      <c r="DGQ63" s="974"/>
      <c r="DGR63" s="974"/>
      <c r="DGS63" s="974"/>
      <c r="DGT63" s="974"/>
      <c r="DGU63" s="974"/>
      <c r="DGV63" s="974"/>
      <c r="DGW63" s="974"/>
      <c r="DGX63" s="974"/>
      <c r="DGY63" s="974"/>
      <c r="DGZ63" s="974"/>
      <c r="DHA63" s="974"/>
      <c r="DHB63" s="974"/>
      <c r="DHC63" s="974"/>
      <c r="DHD63" s="974"/>
      <c r="DHE63" s="974"/>
      <c r="DHF63" s="974"/>
      <c r="DHG63" s="974"/>
      <c r="DHH63" s="974"/>
      <c r="DHI63" s="974"/>
      <c r="DHJ63" s="974"/>
      <c r="DHK63" s="974"/>
      <c r="DHL63" s="974"/>
      <c r="DHM63" s="974"/>
      <c r="DHN63" s="974"/>
      <c r="DHO63" s="974"/>
      <c r="DHP63" s="974"/>
      <c r="DHQ63" s="974"/>
      <c r="DHR63" s="974"/>
      <c r="DHS63" s="974"/>
      <c r="DHT63" s="974"/>
      <c r="DHU63" s="974"/>
      <c r="DHV63" s="974"/>
      <c r="DHW63" s="974"/>
      <c r="DHX63" s="974"/>
      <c r="DHY63" s="974"/>
      <c r="DHZ63" s="974"/>
      <c r="DIA63" s="974"/>
      <c r="DIB63" s="974"/>
      <c r="DIC63" s="974"/>
      <c r="DID63" s="974"/>
      <c r="DIE63" s="974"/>
      <c r="DIF63" s="974"/>
      <c r="DIG63" s="974"/>
      <c r="DIH63" s="974"/>
      <c r="DII63" s="974"/>
      <c r="DIJ63" s="974"/>
      <c r="DIK63" s="974"/>
      <c r="DIL63" s="974"/>
      <c r="DIM63" s="974"/>
      <c r="DIN63" s="974"/>
      <c r="DIO63" s="974"/>
      <c r="DIP63" s="974"/>
      <c r="DIQ63" s="974"/>
      <c r="DIR63" s="974"/>
      <c r="DIS63" s="974"/>
      <c r="DIT63" s="974"/>
      <c r="DIU63" s="974"/>
      <c r="DIV63" s="974"/>
      <c r="DIW63" s="974"/>
      <c r="DIX63" s="974"/>
      <c r="DIY63" s="974"/>
      <c r="DIZ63" s="974"/>
      <c r="DJA63" s="974"/>
      <c r="DJB63" s="974"/>
      <c r="DJC63" s="974"/>
      <c r="DJD63" s="974"/>
      <c r="DJE63" s="974"/>
      <c r="DJF63" s="974"/>
      <c r="DJG63" s="974"/>
      <c r="DJH63" s="974"/>
      <c r="DJI63" s="974"/>
      <c r="DJJ63" s="974"/>
      <c r="DJK63" s="974"/>
      <c r="DJL63" s="974"/>
      <c r="DJM63" s="974"/>
      <c r="DJN63" s="974"/>
      <c r="DJO63" s="974"/>
      <c r="DJP63" s="974"/>
      <c r="DJQ63" s="974"/>
      <c r="DJR63" s="974"/>
      <c r="DJS63" s="974"/>
      <c r="DJT63" s="974"/>
      <c r="DJU63" s="974"/>
      <c r="DJV63" s="974"/>
      <c r="DJW63" s="974"/>
      <c r="DJX63" s="974"/>
      <c r="DJY63" s="974"/>
      <c r="DJZ63" s="974"/>
      <c r="DKA63" s="974"/>
      <c r="DKB63" s="974"/>
      <c r="DKC63" s="974"/>
      <c r="DKD63" s="974"/>
      <c r="DKE63" s="974"/>
      <c r="DKF63" s="974"/>
      <c r="DKG63" s="974"/>
      <c r="DKH63" s="974"/>
      <c r="DKI63" s="974"/>
      <c r="DKJ63" s="974"/>
      <c r="DKK63" s="974"/>
      <c r="DKL63" s="974"/>
      <c r="DKM63" s="974"/>
      <c r="DKN63" s="974"/>
      <c r="DKO63" s="974"/>
      <c r="DKP63" s="974"/>
      <c r="DKQ63" s="974"/>
      <c r="DKR63" s="974"/>
      <c r="DKS63" s="974"/>
      <c r="DKT63" s="974"/>
      <c r="DKU63" s="974"/>
      <c r="DKV63" s="974"/>
      <c r="DKW63" s="974"/>
      <c r="DKX63" s="974"/>
      <c r="DKY63" s="974"/>
      <c r="DKZ63" s="974"/>
      <c r="DLA63" s="974"/>
      <c r="DLB63" s="974"/>
      <c r="DLC63" s="974"/>
      <c r="DLD63" s="974"/>
      <c r="DLE63" s="974"/>
      <c r="DLF63" s="974"/>
      <c r="DLG63" s="974"/>
      <c r="DLH63" s="974"/>
      <c r="DLI63" s="974"/>
      <c r="DLJ63" s="974"/>
      <c r="DLK63" s="974"/>
      <c r="DLL63" s="974"/>
      <c r="DLM63" s="974"/>
      <c r="DLN63" s="974"/>
      <c r="DLO63" s="974"/>
      <c r="DLP63" s="974"/>
      <c r="DLQ63" s="974"/>
      <c r="DLR63" s="974"/>
      <c r="DLS63" s="974"/>
      <c r="DLT63" s="974"/>
      <c r="DLU63" s="974"/>
      <c r="DLV63" s="974"/>
      <c r="DLW63" s="974"/>
      <c r="DLX63" s="974"/>
      <c r="DLY63" s="974"/>
      <c r="DLZ63" s="974"/>
      <c r="DMA63" s="974"/>
      <c r="DMB63" s="974"/>
      <c r="DMC63" s="974"/>
      <c r="DMD63" s="974"/>
      <c r="DME63" s="974"/>
      <c r="DMF63" s="974"/>
      <c r="DMG63" s="974"/>
      <c r="DMH63" s="974"/>
      <c r="DMI63" s="974"/>
      <c r="DMJ63" s="974"/>
      <c r="DMK63" s="974"/>
      <c r="DML63" s="974"/>
      <c r="DMM63" s="974"/>
      <c r="DMN63" s="974"/>
      <c r="DMO63" s="974"/>
      <c r="DMP63" s="974"/>
      <c r="DMQ63" s="974"/>
      <c r="DMR63" s="974"/>
      <c r="DMS63" s="974"/>
      <c r="DMT63" s="974"/>
      <c r="DMU63" s="974"/>
      <c r="DMV63" s="974"/>
      <c r="DMW63" s="974"/>
      <c r="DMX63" s="974"/>
      <c r="DMY63" s="974"/>
      <c r="DMZ63" s="974"/>
      <c r="DNA63" s="974"/>
      <c r="DNB63" s="974"/>
      <c r="DNC63" s="974"/>
      <c r="DND63" s="974"/>
      <c r="DNE63" s="974"/>
      <c r="DNF63" s="974"/>
      <c r="DNG63" s="974"/>
      <c r="DNH63" s="974"/>
      <c r="DNI63" s="974"/>
      <c r="DNJ63" s="974"/>
      <c r="DNK63" s="974"/>
      <c r="DNL63" s="974"/>
      <c r="DNM63" s="974"/>
      <c r="DNN63" s="974"/>
      <c r="DNO63" s="974"/>
      <c r="DNP63" s="974"/>
      <c r="DNQ63" s="974"/>
      <c r="DNR63" s="974"/>
      <c r="DNS63" s="974"/>
      <c r="DNT63" s="974"/>
      <c r="DNU63" s="974"/>
      <c r="DNV63" s="974"/>
      <c r="DNW63" s="974"/>
      <c r="DNX63" s="974"/>
      <c r="DNY63" s="974"/>
      <c r="DNZ63" s="974"/>
      <c r="DOA63" s="974"/>
      <c r="DOB63" s="974"/>
      <c r="DOC63" s="974"/>
      <c r="DOD63" s="974"/>
      <c r="DOE63" s="974"/>
      <c r="DOF63" s="974"/>
      <c r="DOG63" s="974"/>
      <c r="DOH63" s="974"/>
      <c r="DOI63" s="974"/>
      <c r="DOJ63" s="974"/>
      <c r="DOK63" s="974"/>
      <c r="DOL63" s="974"/>
      <c r="DOM63" s="974"/>
      <c r="DON63" s="974"/>
      <c r="DOO63" s="974"/>
      <c r="DOP63" s="974"/>
      <c r="DOQ63" s="974"/>
      <c r="DOR63" s="974"/>
      <c r="DOS63" s="974"/>
      <c r="DOT63" s="974"/>
      <c r="DOU63" s="974"/>
      <c r="DOV63" s="974"/>
      <c r="DOW63" s="974"/>
      <c r="DOX63" s="974"/>
      <c r="DOY63" s="974"/>
      <c r="DOZ63" s="974"/>
      <c r="DPA63" s="974"/>
      <c r="DPB63" s="974"/>
      <c r="DPC63" s="974"/>
      <c r="DPD63" s="974"/>
      <c r="DPE63" s="974"/>
      <c r="DPF63" s="974"/>
      <c r="DPG63" s="974"/>
      <c r="DPH63" s="974"/>
      <c r="DPI63" s="974"/>
      <c r="DPJ63" s="974"/>
      <c r="DPK63" s="974"/>
      <c r="DPL63" s="974"/>
      <c r="DPM63" s="974"/>
      <c r="DPN63" s="974"/>
      <c r="DPO63" s="974"/>
      <c r="DPP63" s="974"/>
      <c r="DPQ63" s="974"/>
      <c r="DPR63" s="974"/>
      <c r="DPS63" s="974"/>
      <c r="DPT63" s="974"/>
      <c r="DPU63" s="974"/>
      <c r="DPV63" s="974"/>
      <c r="DPW63" s="974"/>
      <c r="DPX63" s="974"/>
      <c r="DPY63" s="974"/>
      <c r="DPZ63" s="974"/>
      <c r="DQA63" s="974"/>
      <c r="DQB63" s="974"/>
      <c r="DQC63" s="974"/>
      <c r="DQD63" s="974"/>
      <c r="DQE63" s="974"/>
      <c r="DQF63" s="974"/>
      <c r="DQG63" s="974"/>
      <c r="DQH63" s="974"/>
      <c r="DQI63" s="974"/>
      <c r="DQJ63" s="974"/>
      <c r="DQK63" s="974"/>
      <c r="DQL63" s="974"/>
      <c r="DQM63" s="974"/>
      <c r="DQN63" s="974"/>
      <c r="DQO63" s="974"/>
      <c r="DQP63" s="974"/>
      <c r="DQQ63" s="974"/>
      <c r="DQR63" s="974"/>
      <c r="DQS63" s="974"/>
      <c r="DQT63" s="974"/>
      <c r="DQU63" s="974"/>
      <c r="DQV63" s="974"/>
      <c r="DQW63" s="974"/>
      <c r="DQX63" s="974"/>
      <c r="DQY63" s="974"/>
      <c r="DQZ63" s="974"/>
      <c r="DRA63" s="974"/>
      <c r="DRB63" s="974"/>
      <c r="DRC63" s="974"/>
      <c r="DRD63" s="974"/>
      <c r="DRE63" s="974"/>
      <c r="DRF63" s="974"/>
      <c r="DRG63" s="974"/>
      <c r="DRH63" s="974"/>
      <c r="DRI63" s="974"/>
      <c r="DRJ63" s="974"/>
      <c r="DRK63" s="974"/>
      <c r="DRL63" s="974"/>
      <c r="DRM63" s="974"/>
      <c r="DRN63" s="974"/>
      <c r="DRO63" s="974"/>
      <c r="DRP63" s="974"/>
      <c r="DRQ63" s="974"/>
      <c r="DRR63" s="974"/>
      <c r="DRS63" s="974"/>
      <c r="DRT63" s="974"/>
      <c r="DRU63" s="974"/>
      <c r="DRV63" s="974"/>
      <c r="DRW63" s="974"/>
      <c r="DRX63" s="974"/>
      <c r="DRY63" s="974"/>
      <c r="DRZ63" s="974"/>
      <c r="DSA63" s="974"/>
      <c r="DSB63" s="974"/>
      <c r="DSC63" s="974"/>
      <c r="DSD63" s="974"/>
      <c r="DSE63" s="974"/>
      <c r="DSF63" s="974"/>
      <c r="DSG63" s="974"/>
      <c r="DSH63" s="974"/>
      <c r="DSI63" s="974"/>
      <c r="DSJ63" s="974"/>
      <c r="DSK63" s="974"/>
      <c r="DSL63" s="974"/>
      <c r="DSM63" s="974"/>
      <c r="DSN63" s="974"/>
      <c r="DSO63" s="974"/>
      <c r="DSP63" s="974"/>
      <c r="DSQ63" s="974"/>
      <c r="DSR63" s="974"/>
      <c r="DSS63" s="974"/>
      <c r="DST63" s="974"/>
      <c r="DSU63" s="974"/>
      <c r="DSV63" s="974"/>
      <c r="DSW63" s="974"/>
      <c r="DSX63" s="974"/>
      <c r="DSY63" s="974"/>
      <c r="DSZ63" s="974"/>
      <c r="DTA63" s="974"/>
      <c r="DTB63" s="974"/>
      <c r="DTC63" s="974"/>
      <c r="DTD63" s="974"/>
      <c r="DTE63" s="974"/>
      <c r="DTF63" s="974"/>
      <c r="DTG63" s="974"/>
      <c r="DTH63" s="974"/>
      <c r="DTI63" s="974"/>
      <c r="DTJ63" s="974"/>
      <c r="DTK63" s="974"/>
      <c r="DTL63" s="974"/>
      <c r="DTM63" s="974"/>
      <c r="DTN63" s="974"/>
      <c r="DTO63" s="974"/>
      <c r="DTP63" s="974"/>
      <c r="DTQ63" s="974"/>
      <c r="DTR63" s="974"/>
      <c r="DTS63" s="974"/>
      <c r="DTT63" s="974"/>
      <c r="DTU63" s="974"/>
      <c r="DTV63" s="974"/>
      <c r="DTW63" s="974"/>
      <c r="DTX63" s="974"/>
      <c r="DTY63" s="974"/>
      <c r="DTZ63" s="974"/>
      <c r="DUA63" s="974"/>
      <c r="DUB63" s="974"/>
      <c r="DUC63" s="974"/>
      <c r="DUD63" s="974"/>
      <c r="DUE63" s="974"/>
      <c r="DUF63" s="974"/>
      <c r="DUG63" s="974"/>
      <c r="DUH63" s="974"/>
      <c r="DUI63" s="974"/>
      <c r="DUJ63" s="974"/>
      <c r="DUK63" s="974"/>
      <c r="DUL63" s="974"/>
      <c r="DUM63" s="974"/>
      <c r="DUN63" s="974"/>
      <c r="DUO63" s="974"/>
      <c r="DUP63" s="974"/>
      <c r="DUQ63" s="974"/>
      <c r="DUR63" s="974"/>
      <c r="DUS63" s="974"/>
      <c r="DUT63" s="974"/>
      <c r="DUU63" s="974"/>
      <c r="DUV63" s="974"/>
      <c r="DUW63" s="974"/>
      <c r="DUX63" s="974"/>
      <c r="DUY63" s="974"/>
      <c r="DUZ63" s="974"/>
      <c r="DVA63" s="974"/>
      <c r="DVB63" s="974"/>
      <c r="DVC63" s="974"/>
      <c r="DVD63" s="974"/>
      <c r="DVE63" s="974"/>
      <c r="DVF63" s="974"/>
      <c r="DVG63" s="974"/>
      <c r="DVH63" s="974"/>
      <c r="DVI63" s="974"/>
      <c r="DVJ63" s="974"/>
      <c r="DVK63" s="974"/>
      <c r="DVL63" s="974"/>
      <c r="DVM63" s="974"/>
      <c r="DVN63" s="974"/>
      <c r="DVO63" s="974"/>
      <c r="DVP63" s="974"/>
      <c r="DVQ63" s="974"/>
      <c r="DVR63" s="974"/>
      <c r="DVS63" s="974"/>
      <c r="DVT63" s="974"/>
      <c r="DVU63" s="974"/>
      <c r="DVV63" s="974"/>
      <c r="DVW63" s="974"/>
      <c r="DVX63" s="974"/>
      <c r="DVY63" s="974"/>
      <c r="DVZ63" s="974"/>
      <c r="DWA63" s="974"/>
      <c r="DWB63" s="974"/>
      <c r="DWC63" s="974"/>
      <c r="DWD63" s="974"/>
      <c r="DWE63" s="974"/>
      <c r="DWF63" s="974"/>
      <c r="DWG63" s="974"/>
      <c r="DWH63" s="974"/>
      <c r="DWI63" s="974"/>
      <c r="DWJ63" s="974"/>
      <c r="DWK63" s="974"/>
      <c r="DWL63" s="974"/>
      <c r="DWM63" s="974"/>
      <c r="DWN63" s="974"/>
      <c r="DWO63" s="974"/>
      <c r="DWP63" s="974"/>
      <c r="DWQ63" s="974"/>
      <c r="DWR63" s="974"/>
      <c r="DWS63" s="974"/>
      <c r="DWT63" s="974"/>
      <c r="DWU63" s="974"/>
      <c r="DWV63" s="974"/>
      <c r="DWW63" s="974"/>
      <c r="DWX63" s="974"/>
      <c r="DWY63" s="974"/>
      <c r="DWZ63" s="974"/>
      <c r="DXA63" s="974"/>
      <c r="DXB63" s="974"/>
      <c r="DXC63" s="974"/>
      <c r="DXD63" s="974"/>
      <c r="DXE63" s="974"/>
      <c r="DXF63" s="974"/>
      <c r="DXG63" s="974"/>
      <c r="DXH63" s="974"/>
      <c r="DXI63" s="974"/>
      <c r="DXJ63" s="974"/>
      <c r="DXK63" s="974"/>
      <c r="DXL63" s="974"/>
      <c r="DXM63" s="974"/>
      <c r="DXN63" s="974"/>
      <c r="DXO63" s="974"/>
      <c r="DXP63" s="974"/>
      <c r="DXQ63" s="974"/>
      <c r="DXR63" s="974"/>
      <c r="DXS63" s="974"/>
      <c r="DXT63" s="974"/>
      <c r="DXU63" s="974"/>
      <c r="DXV63" s="974"/>
      <c r="DXW63" s="974"/>
      <c r="DXX63" s="974"/>
      <c r="DXY63" s="974"/>
      <c r="DXZ63" s="974"/>
      <c r="DYA63" s="974"/>
      <c r="DYB63" s="974"/>
      <c r="DYC63" s="974"/>
      <c r="DYD63" s="974"/>
      <c r="DYE63" s="974"/>
      <c r="DYF63" s="974"/>
      <c r="DYG63" s="974"/>
      <c r="DYH63" s="974"/>
      <c r="DYI63" s="974"/>
      <c r="DYJ63" s="974"/>
      <c r="DYK63" s="974"/>
      <c r="DYL63" s="974"/>
      <c r="DYM63" s="974"/>
      <c r="DYN63" s="974"/>
      <c r="DYO63" s="974"/>
      <c r="DYP63" s="974"/>
      <c r="DYQ63" s="974"/>
      <c r="DYR63" s="974"/>
      <c r="DYS63" s="974"/>
      <c r="DYT63" s="974"/>
      <c r="DYU63" s="974"/>
      <c r="DYV63" s="974"/>
      <c r="DYW63" s="974"/>
      <c r="DYX63" s="974"/>
      <c r="DYY63" s="974"/>
      <c r="DYZ63" s="974"/>
      <c r="DZA63" s="974"/>
      <c r="DZB63" s="974"/>
      <c r="DZC63" s="974"/>
      <c r="DZD63" s="974"/>
      <c r="DZE63" s="974"/>
      <c r="DZF63" s="974"/>
      <c r="DZG63" s="974"/>
      <c r="DZH63" s="974"/>
      <c r="DZI63" s="974"/>
      <c r="DZJ63" s="974"/>
      <c r="DZK63" s="974"/>
      <c r="DZL63" s="974"/>
      <c r="DZM63" s="974"/>
      <c r="DZN63" s="974"/>
      <c r="DZO63" s="974"/>
      <c r="DZP63" s="974"/>
      <c r="DZQ63" s="974"/>
      <c r="DZR63" s="974"/>
      <c r="DZS63" s="974"/>
      <c r="DZT63" s="974"/>
      <c r="DZU63" s="974"/>
      <c r="DZV63" s="974"/>
      <c r="DZW63" s="974"/>
      <c r="DZX63" s="974"/>
      <c r="DZY63" s="974"/>
      <c r="DZZ63" s="974"/>
      <c r="EAA63" s="974"/>
      <c r="EAB63" s="974"/>
      <c r="EAC63" s="974"/>
      <c r="EAD63" s="974"/>
      <c r="EAE63" s="974"/>
      <c r="EAF63" s="974"/>
      <c r="EAG63" s="974"/>
      <c r="EAH63" s="974"/>
      <c r="EAI63" s="974"/>
      <c r="EAJ63" s="974"/>
      <c r="EAK63" s="974"/>
      <c r="EAL63" s="974"/>
      <c r="EAM63" s="974"/>
      <c r="EAN63" s="974"/>
      <c r="EAO63" s="974"/>
      <c r="EAP63" s="974"/>
      <c r="EAQ63" s="974"/>
      <c r="EAR63" s="974"/>
      <c r="EAS63" s="974"/>
      <c r="EAT63" s="974"/>
      <c r="EAU63" s="974"/>
      <c r="EAV63" s="974"/>
      <c r="EAW63" s="974"/>
      <c r="EAX63" s="974"/>
      <c r="EAY63" s="974"/>
      <c r="EAZ63" s="974"/>
      <c r="EBA63" s="974"/>
      <c r="EBB63" s="974"/>
      <c r="EBC63" s="974"/>
      <c r="EBD63" s="974"/>
      <c r="EBE63" s="974"/>
      <c r="EBF63" s="974"/>
      <c r="EBG63" s="974"/>
      <c r="EBH63" s="974"/>
      <c r="EBI63" s="974"/>
      <c r="EBJ63" s="974"/>
      <c r="EBK63" s="974"/>
      <c r="EBL63" s="974"/>
      <c r="EBM63" s="974"/>
      <c r="EBN63" s="974"/>
      <c r="EBO63" s="974"/>
      <c r="EBP63" s="974"/>
      <c r="EBQ63" s="974"/>
      <c r="EBR63" s="974"/>
      <c r="EBS63" s="974"/>
      <c r="EBT63" s="974"/>
      <c r="EBU63" s="974"/>
      <c r="EBV63" s="974"/>
      <c r="EBW63" s="974"/>
      <c r="EBX63" s="974"/>
      <c r="EBY63" s="974"/>
      <c r="EBZ63" s="974"/>
      <c r="ECA63" s="974"/>
      <c r="ECB63" s="974"/>
      <c r="ECC63" s="974"/>
      <c r="ECD63" s="974"/>
      <c r="ECE63" s="974"/>
      <c r="ECF63" s="974"/>
      <c r="ECG63" s="974"/>
      <c r="ECH63" s="974"/>
      <c r="ECI63" s="974"/>
      <c r="ECJ63" s="974"/>
      <c r="ECK63" s="974"/>
      <c r="ECL63" s="974"/>
      <c r="ECM63" s="974"/>
      <c r="ECN63" s="974"/>
      <c r="ECO63" s="974"/>
      <c r="ECP63" s="974"/>
      <c r="ECQ63" s="974"/>
      <c r="ECR63" s="974"/>
      <c r="ECS63" s="974"/>
      <c r="ECT63" s="974"/>
      <c r="ECU63" s="974"/>
      <c r="ECV63" s="974"/>
      <c r="ECW63" s="974"/>
      <c r="ECX63" s="974"/>
      <c r="ECY63" s="974"/>
      <c r="ECZ63" s="974"/>
      <c r="EDA63" s="974"/>
      <c r="EDB63" s="974"/>
      <c r="EDC63" s="974"/>
      <c r="EDD63" s="974"/>
      <c r="EDE63" s="974"/>
      <c r="EDF63" s="974"/>
      <c r="EDG63" s="974"/>
      <c r="EDH63" s="974"/>
      <c r="EDI63" s="974"/>
      <c r="EDJ63" s="974"/>
      <c r="EDK63" s="974"/>
      <c r="EDL63" s="974"/>
      <c r="EDM63" s="974"/>
      <c r="EDN63" s="974"/>
      <c r="EDO63" s="974"/>
      <c r="EDP63" s="974"/>
      <c r="EDQ63" s="974"/>
      <c r="EDR63" s="974"/>
      <c r="EDS63" s="974"/>
      <c r="EDT63" s="974"/>
      <c r="EDU63" s="974"/>
      <c r="EDV63" s="974"/>
      <c r="EDW63" s="974"/>
      <c r="EDX63" s="974"/>
      <c r="EDY63" s="974"/>
      <c r="EDZ63" s="974"/>
      <c r="EEA63" s="974"/>
      <c r="EEB63" s="974"/>
      <c r="EEC63" s="974"/>
      <c r="EED63" s="974"/>
      <c r="EEE63" s="974"/>
      <c r="EEF63" s="974"/>
      <c r="EEG63" s="974"/>
      <c r="EEH63" s="974"/>
      <c r="EEI63" s="974"/>
      <c r="EEJ63" s="974"/>
      <c r="EEK63" s="974"/>
      <c r="EEL63" s="974"/>
      <c r="EEM63" s="974"/>
      <c r="EEN63" s="974"/>
      <c r="EEO63" s="974"/>
      <c r="EEP63" s="974"/>
      <c r="EEQ63" s="974"/>
      <c r="EER63" s="974"/>
      <c r="EES63" s="974"/>
      <c r="EET63" s="974"/>
      <c r="EEU63" s="974"/>
      <c r="EEV63" s="974"/>
      <c r="EEW63" s="974"/>
      <c r="EEX63" s="974"/>
      <c r="EEY63" s="974"/>
      <c r="EEZ63" s="974"/>
      <c r="EFA63" s="974"/>
      <c r="EFB63" s="974"/>
      <c r="EFC63" s="974"/>
      <c r="EFD63" s="974"/>
      <c r="EFE63" s="974"/>
      <c r="EFF63" s="974"/>
      <c r="EFG63" s="974"/>
      <c r="EFH63" s="974"/>
      <c r="EFI63" s="974"/>
      <c r="EFJ63" s="974"/>
      <c r="EFK63" s="974"/>
      <c r="EFL63" s="974"/>
      <c r="EFM63" s="974"/>
      <c r="EFN63" s="974"/>
      <c r="EFO63" s="974"/>
      <c r="EFP63" s="974"/>
      <c r="EFQ63" s="974"/>
      <c r="EFR63" s="974"/>
      <c r="EFS63" s="974"/>
      <c r="EFT63" s="974"/>
      <c r="EFU63" s="974"/>
      <c r="EFV63" s="974"/>
      <c r="EFW63" s="974"/>
      <c r="EFX63" s="974"/>
      <c r="EFY63" s="974"/>
      <c r="EFZ63" s="974"/>
      <c r="EGA63" s="974"/>
      <c r="EGB63" s="974"/>
      <c r="EGC63" s="974"/>
      <c r="EGD63" s="974"/>
      <c r="EGE63" s="974"/>
      <c r="EGF63" s="974"/>
      <c r="EGG63" s="974"/>
      <c r="EGH63" s="974"/>
      <c r="EGI63" s="974"/>
      <c r="EGJ63" s="974"/>
      <c r="EGK63" s="974"/>
      <c r="EGL63" s="974"/>
      <c r="EGM63" s="974"/>
      <c r="EGN63" s="974"/>
      <c r="EGO63" s="974"/>
      <c r="EGP63" s="974"/>
      <c r="EGQ63" s="974"/>
      <c r="EGR63" s="974"/>
      <c r="EGS63" s="974"/>
      <c r="EGT63" s="974"/>
      <c r="EGU63" s="974"/>
      <c r="EGV63" s="974"/>
      <c r="EGW63" s="974"/>
      <c r="EGX63" s="974"/>
      <c r="EGY63" s="974"/>
      <c r="EGZ63" s="974"/>
      <c r="EHA63" s="974"/>
      <c r="EHB63" s="974"/>
      <c r="EHC63" s="974"/>
      <c r="EHD63" s="974"/>
      <c r="EHE63" s="974"/>
      <c r="EHF63" s="974"/>
      <c r="EHG63" s="974"/>
      <c r="EHH63" s="974"/>
      <c r="EHI63" s="974"/>
      <c r="EHJ63" s="974"/>
      <c r="EHK63" s="974"/>
      <c r="EHL63" s="974"/>
      <c r="EHM63" s="974"/>
      <c r="EHN63" s="974"/>
      <c r="EHO63" s="974"/>
      <c r="EHP63" s="974"/>
      <c r="EHQ63" s="974"/>
      <c r="EHR63" s="974"/>
      <c r="EHS63" s="974"/>
      <c r="EHT63" s="974"/>
      <c r="EHU63" s="974"/>
      <c r="EHV63" s="974"/>
      <c r="EHW63" s="974"/>
      <c r="EHX63" s="974"/>
      <c r="EHY63" s="974"/>
      <c r="EHZ63" s="974"/>
      <c r="EIA63" s="974"/>
      <c r="EIB63" s="974"/>
      <c r="EIC63" s="974"/>
      <c r="EID63" s="974"/>
      <c r="EIE63" s="974"/>
      <c r="EIF63" s="974"/>
      <c r="EIG63" s="974"/>
      <c r="EIH63" s="974"/>
      <c r="EII63" s="974"/>
      <c r="EIJ63" s="974"/>
      <c r="EIK63" s="974"/>
      <c r="EIL63" s="974"/>
      <c r="EIM63" s="974"/>
      <c r="EIN63" s="974"/>
      <c r="EIO63" s="974"/>
      <c r="EIP63" s="974"/>
      <c r="EIQ63" s="974"/>
      <c r="EIR63" s="974"/>
      <c r="EIS63" s="974"/>
      <c r="EIT63" s="974"/>
      <c r="EIU63" s="974"/>
      <c r="EIV63" s="974"/>
      <c r="EIW63" s="974"/>
      <c r="EIX63" s="974"/>
      <c r="EIY63" s="974"/>
      <c r="EIZ63" s="974"/>
      <c r="EJA63" s="974"/>
      <c r="EJB63" s="974"/>
      <c r="EJC63" s="974"/>
      <c r="EJD63" s="974"/>
      <c r="EJE63" s="974"/>
      <c r="EJF63" s="974"/>
      <c r="EJG63" s="974"/>
      <c r="EJH63" s="974"/>
      <c r="EJI63" s="974"/>
      <c r="EJJ63" s="974"/>
      <c r="EJK63" s="974"/>
      <c r="EJL63" s="974"/>
      <c r="EJM63" s="974"/>
      <c r="EJN63" s="974"/>
      <c r="EJO63" s="974"/>
      <c r="EJP63" s="974"/>
      <c r="EJQ63" s="974"/>
      <c r="EJR63" s="974"/>
      <c r="EJS63" s="974"/>
      <c r="EJT63" s="974"/>
      <c r="EJU63" s="974"/>
      <c r="EJV63" s="974"/>
      <c r="EJW63" s="974"/>
      <c r="EJX63" s="974"/>
      <c r="EJY63" s="974"/>
      <c r="EJZ63" s="974"/>
      <c r="EKA63" s="974"/>
      <c r="EKB63" s="974"/>
      <c r="EKC63" s="974"/>
      <c r="EKD63" s="974"/>
      <c r="EKE63" s="974"/>
      <c r="EKF63" s="974"/>
      <c r="EKG63" s="974"/>
      <c r="EKH63" s="974"/>
      <c r="EKI63" s="974"/>
      <c r="EKJ63" s="974"/>
      <c r="EKK63" s="974"/>
      <c r="EKL63" s="974"/>
      <c r="EKM63" s="974"/>
      <c r="EKN63" s="974"/>
      <c r="EKO63" s="974"/>
      <c r="EKP63" s="974"/>
      <c r="EKQ63" s="974"/>
      <c r="EKR63" s="974"/>
      <c r="EKS63" s="974"/>
      <c r="EKT63" s="974"/>
      <c r="EKU63" s="974"/>
      <c r="EKV63" s="974"/>
      <c r="EKW63" s="974"/>
      <c r="EKX63" s="974"/>
      <c r="EKY63" s="974"/>
      <c r="EKZ63" s="974"/>
      <c r="ELA63" s="974"/>
      <c r="ELB63" s="974"/>
      <c r="ELC63" s="974"/>
      <c r="ELD63" s="974"/>
      <c r="ELE63" s="974"/>
      <c r="ELF63" s="974"/>
      <c r="ELG63" s="974"/>
      <c r="ELH63" s="974"/>
      <c r="ELI63" s="974"/>
      <c r="ELJ63" s="974"/>
      <c r="ELK63" s="974"/>
      <c r="ELL63" s="974"/>
      <c r="ELM63" s="974"/>
      <c r="ELN63" s="974"/>
      <c r="ELO63" s="974"/>
      <c r="ELP63" s="974"/>
      <c r="ELQ63" s="974"/>
      <c r="ELR63" s="974"/>
      <c r="ELS63" s="974"/>
      <c r="ELT63" s="974"/>
      <c r="ELU63" s="974"/>
      <c r="ELV63" s="974"/>
      <c r="ELW63" s="974"/>
      <c r="ELX63" s="974"/>
      <c r="ELY63" s="974"/>
      <c r="ELZ63" s="974"/>
      <c r="EMA63" s="974"/>
      <c r="EMB63" s="974"/>
      <c r="EMC63" s="974"/>
      <c r="EMD63" s="974"/>
      <c r="EME63" s="974"/>
      <c r="EMF63" s="974"/>
      <c r="EMG63" s="974"/>
      <c r="EMH63" s="974"/>
      <c r="EMI63" s="974"/>
      <c r="EMJ63" s="974"/>
      <c r="EMK63" s="974"/>
      <c r="EML63" s="974"/>
      <c r="EMM63" s="974"/>
      <c r="EMN63" s="974"/>
      <c r="EMO63" s="974"/>
      <c r="EMP63" s="974"/>
      <c r="EMQ63" s="974"/>
      <c r="EMR63" s="974"/>
      <c r="EMS63" s="974"/>
      <c r="EMT63" s="974"/>
      <c r="EMU63" s="974"/>
      <c r="EMV63" s="974"/>
      <c r="EMW63" s="974"/>
      <c r="EMX63" s="974"/>
      <c r="EMY63" s="974"/>
      <c r="EMZ63" s="974"/>
      <c r="ENA63" s="974"/>
      <c r="ENB63" s="974"/>
      <c r="ENC63" s="974"/>
      <c r="END63" s="974"/>
      <c r="ENE63" s="974"/>
      <c r="ENF63" s="974"/>
      <c r="ENG63" s="974"/>
      <c r="ENH63" s="974"/>
      <c r="ENI63" s="974"/>
      <c r="ENJ63" s="974"/>
      <c r="ENK63" s="974"/>
      <c r="ENL63" s="974"/>
      <c r="ENM63" s="974"/>
      <c r="ENN63" s="974"/>
      <c r="ENO63" s="974"/>
      <c r="ENP63" s="974"/>
      <c r="ENQ63" s="974"/>
      <c r="ENR63" s="974"/>
      <c r="ENS63" s="974"/>
      <c r="ENT63" s="974"/>
      <c r="ENU63" s="974"/>
      <c r="ENV63" s="974"/>
      <c r="ENW63" s="974"/>
      <c r="ENX63" s="974"/>
      <c r="ENY63" s="974"/>
      <c r="ENZ63" s="974"/>
      <c r="EOA63" s="974"/>
      <c r="EOB63" s="974"/>
      <c r="EOC63" s="974"/>
      <c r="EOD63" s="974"/>
      <c r="EOE63" s="974"/>
      <c r="EOF63" s="974"/>
      <c r="EOG63" s="974"/>
      <c r="EOH63" s="974"/>
      <c r="EOI63" s="974"/>
      <c r="EOJ63" s="974"/>
      <c r="EOK63" s="974"/>
      <c r="EOL63" s="974"/>
      <c r="EOM63" s="974"/>
      <c r="EON63" s="974"/>
      <c r="EOO63" s="974"/>
      <c r="EOP63" s="974"/>
      <c r="EOQ63" s="974"/>
      <c r="EOR63" s="974"/>
      <c r="EOS63" s="974"/>
      <c r="EOT63" s="974"/>
      <c r="EOU63" s="974"/>
      <c r="EOV63" s="974"/>
      <c r="EOW63" s="974"/>
      <c r="EOX63" s="974"/>
      <c r="EOY63" s="974"/>
      <c r="EOZ63" s="974"/>
      <c r="EPA63" s="974"/>
      <c r="EPB63" s="974"/>
      <c r="EPC63" s="974"/>
      <c r="EPD63" s="974"/>
      <c r="EPE63" s="974"/>
      <c r="EPF63" s="974"/>
      <c r="EPG63" s="974"/>
      <c r="EPH63" s="974"/>
      <c r="EPI63" s="974"/>
      <c r="EPJ63" s="974"/>
      <c r="EPK63" s="974"/>
      <c r="EPL63" s="974"/>
      <c r="EPM63" s="974"/>
      <c r="EPN63" s="974"/>
      <c r="EPO63" s="974"/>
      <c r="EPP63" s="974"/>
      <c r="EPQ63" s="974"/>
      <c r="EPR63" s="974"/>
      <c r="EPS63" s="974"/>
      <c r="EPT63" s="974"/>
      <c r="EPU63" s="974"/>
      <c r="EPV63" s="974"/>
      <c r="EPW63" s="974"/>
      <c r="EPX63" s="974"/>
      <c r="EPY63" s="974"/>
      <c r="EPZ63" s="974"/>
      <c r="EQA63" s="974"/>
      <c r="EQB63" s="974"/>
      <c r="EQC63" s="974"/>
      <c r="EQD63" s="974"/>
      <c r="EQE63" s="974"/>
      <c r="EQF63" s="974"/>
      <c r="EQG63" s="974"/>
      <c r="EQH63" s="974"/>
      <c r="EQI63" s="974"/>
      <c r="EQJ63" s="974"/>
      <c r="EQK63" s="974"/>
      <c r="EQL63" s="974"/>
      <c r="EQM63" s="974"/>
      <c r="EQN63" s="974"/>
      <c r="EQO63" s="974"/>
      <c r="EQP63" s="974"/>
      <c r="EQQ63" s="974"/>
      <c r="EQR63" s="974"/>
      <c r="EQS63" s="974"/>
      <c r="EQT63" s="974"/>
      <c r="EQU63" s="974"/>
      <c r="EQV63" s="974"/>
      <c r="EQW63" s="974"/>
      <c r="EQX63" s="974"/>
      <c r="EQY63" s="974"/>
      <c r="EQZ63" s="974"/>
      <c r="ERA63" s="974"/>
      <c r="ERB63" s="974"/>
      <c r="ERC63" s="974"/>
      <c r="ERD63" s="974"/>
      <c r="ERE63" s="974"/>
      <c r="ERF63" s="974"/>
      <c r="ERG63" s="974"/>
      <c r="ERH63" s="974"/>
      <c r="ERI63" s="974"/>
      <c r="ERJ63" s="974"/>
      <c r="ERK63" s="974"/>
      <c r="ERL63" s="974"/>
      <c r="ERM63" s="974"/>
      <c r="ERN63" s="974"/>
      <c r="ERO63" s="974"/>
      <c r="ERP63" s="974"/>
      <c r="ERQ63" s="974"/>
      <c r="ERR63" s="974"/>
      <c r="ERS63" s="974"/>
      <c r="ERT63" s="974"/>
      <c r="ERU63" s="974"/>
      <c r="ERV63" s="974"/>
      <c r="ERW63" s="974"/>
      <c r="ERX63" s="974"/>
      <c r="ERY63" s="974"/>
      <c r="ERZ63" s="974"/>
      <c r="ESA63" s="974"/>
      <c r="ESB63" s="974"/>
      <c r="ESC63" s="974"/>
      <c r="ESD63" s="974"/>
      <c r="ESE63" s="974"/>
      <c r="ESF63" s="974"/>
      <c r="ESG63" s="974"/>
      <c r="ESH63" s="974"/>
      <c r="ESI63" s="974"/>
      <c r="ESJ63" s="974"/>
      <c r="ESK63" s="974"/>
      <c r="ESL63" s="974"/>
      <c r="ESM63" s="974"/>
      <c r="ESN63" s="974"/>
      <c r="ESO63" s="974"/>
      <c r="ESP63" s="974"/>
      <c r="ESQ63" s="974"/>
      <c r="ESR63" s="974"/>
      <c r="ESS63" s="974"/>
      <c r="EST63" s="974"/>
      <c r="ESU63" s="974"/>
      <c r="ESV63" s="974"/>
      <c r="ESW63" s="974"/>
      <c r="ESX63" s="974"/>
      <c r="ESY63" s="974"/>
      <c r="ESZ63" s="974"/>
      <c r="ETA63" s="974"/>
      <c r="ETB63" s="974"/>
      <c r="ETC63" s="974"/>
      <c r="ETD63" s="974"/>
      <c r="ETE63" s="974"/>
      <c r="ETF63" s="974"/>
      <c r="ETG63" s="974"/>
      <c r="ETH63" s="974"/>
      <c r="ETI63" s="974"/>
      <c r="ETJ63" s="974"/>
      <c r="ETK63" s="974"/>
      <c r="ETL63" s="974"/>
      <c r="ETM63" s="974"/>
      <c r="ETN63" s="974"/>
      <c r="ETO63" s="974"/>
      <c r="ETP63" s="974"/>
      <c r="ETQ63" s="974"/>
      <c r="ETR63" s="974"/>
      <c r="ETS63" s="974"/>
      <c r="ETT63" s="974"/>
      <c r="ETU63" s="974"/>
      <c r="ETV63" s="974"/>
      <c r="ETW63" s="974"/>
      <c r="ETX63" s="974"/>
      <c r="ETY63" s="974"/>
      <c r="ETZ63" s="974"/>
      <c r="EUA63" s="974"/>
      <c r="EUB63" s="974"/>
      <c r="EUC63" s="974"/>
      <c r="EUD63" s="974"/>
      <c r="EUE63" s="974"/>
      <c r="EUF63" s="974"/>
      <c r="EUG63" s="974"/>
      <c r="EUH63" s="974"/>
      <c r="EUI63" s="974"/>
      <c r="EUJ63" s="974"/>
      <c r="EUK63" s="974"/>
      <c r="EUL63" s="974"/>
      <c r="EUM63" s="974"/>
      <c r="EUN63" s="974"/>
      <c r="EUO63" s="974"/>
      <c r="EUP63" s="974"/>
      <c r="EUQ63" s="974"/>
      <c r="EUR63" s="974"/>
      <c r="EUS63" s="974"/>
      <c r="EUT63" s="974"/>
      <c r="EUU63" s="974"/>
      <c r="EUV63" s="974"/>
      <c r="EUW63" s="974"/>
      <c r="EUX63" s="974"/>
      <c r="EUY63" s="974"/>
      <c r="EUZ63" s="974"/>
      <c r="EVA63" s="974"/>
      <c r="EVB63" s="974"/>
      <c r="EVC63" s="974"/>
      <c r="EVD63" s="974"/>
      <c r="EVE63" s="974"/>
      <c r="EVF63" s="974"/>
      <c r="EVG63" s="974"/>
      <c r="EVH63" s="974"/>
      <c r="EVI63" s="974"/>
      <c r="EVJ63" s="974"/>
      <c r="EVK63" s="974"/>
      <c r="EVL63" s="974"/>
      <c r="EVM63" s="974"/>
      <c r="EVN63" s="974"/>
      <c r="EVO63" s="974"/>
      <c r="EVP63" s="974"/>
      <c r="EVQ63" s="974"/>
      <c r="EVR63" s="974"/>
      <c r="EVS63" s="974"/>
      <c r="EVT63" s="974"/>
      <c r="EVU63" s="974"/>
      <c r="EVV63" s="974"/>
      <c r="EVW63" s="974"/>
      <c r="EVX63" s="974"/>
      <c r="EVY63" s="974"/>
      <c r="EVZ63" s="974"/>
      <c r="EWA63" s="974"/>
      <c r="EWB63" s="974"/>
      <c r="EWC63" s="974"/>
      <c r="EWD63" s="974"/>
      <c r="EWE63" s="974"/>
      <c r="EWF63" s="974"/>
      <c r="EWG63" s="974"/>
      <c r="EWH63" s="974"/>
      <c r="EWI63" s="974"/>
      <c r="EWJ63" s="974"/>
      <c r="EWK63" s="974"/>
      <c r="EWL63" s="974"/>
      <c r="EWM63" s="974"/>
      <c r="EWN63" s="974"/>
      <c r="EWO63" s="974"/>
      <c r="EWP63" s="974"/>
      <c r="EWQ63" s="974"/>
      <c r="EWR63" s="974"/>
      <c r="EWS63" s="974"/>
      <c r="EWT63" s="974"/>
      <c r="EWU63" s="974"/>
      <c r="EWV63" s="974"/>
      <c r="EWW63" s="974"/>
      <c r="EWX63" s="974"/>
      <c r="EWY63" s="974"/>
      <c r="EWZ63" s="974"/>
      <c r="EXA63" s="974"/>
      <c r="EXB63" s="974"/>
      <c r="EXC63" s="974"/>
      <c r="EXD63" s="974"/>
      <c r="EXE63" s="974"/>
      <c r="EXF63" s="974"/>
      <c r="EXG63" s="974"/>
      <c r="EXH63" s="974"/>
      <c r="EXI63" s="974"/>
      <c r="EXJ63" s="974"/>
      <c r="EXK63" s="974"/>
      <c r="EXL63" s="974"/>
      <c r="EXM63" s="974"/>
      <c r="EXN63" s="974"/>
      <c r="EXO63" s="974"/>
      <c r="EXP63" s="974"/>
      <c r="EXQ63" s="974"/>
      <c r="EXR63" s="974"/>
      <c r="EXS63" s="974"/>
      <c r="EXT63" s="974"/>
      <c r="EXU63" s="974"/>
      <c r="EXV63" s="974"/>
      <c r="EXW63" s="974"/>
      <c r="EXX63" s="974"/>
      <c r="EXY63" s="974"/>
      <c r="EXZ63" s="974"/>
      <c r="EYA63" s="974"/>
      <c r="EYB63" s="974"/>
      <c r="EYC63" s="974"/>
      <c r="EYD63" s="974"/>
      <c r="EYE63" s="974"/>
      <c r="EYF63" s="974"/>
      <c r="EYG63" s="974"/>
      <c r="EYH63" s="974"/>
      <c r="EYI63" s="974"/>
      <c r="EYJ63" s="974"/>
      <c r="EYK63" s="974"/>
      <c r="EYL63" s="974"/>
      <c r="EYM63" s="974"/>
      <c r="EYN63" s="974"/>
      <c r="EYO63" s="974"/>
      <c r="EYP63" s="974"/>
      <c r="EYQ63" s="974"/>
      <c r="EYR63" s="974"/>
      <c r="EYS63" s="974"/>
      <c r="EYT63" s="974"/>
      <c r="EYU63" s="974"/>
      <c r="EYV63" s="974"/>
      <c r="EYW63" s="974"/>
      <c r="EYX63" s="974"/>
      <c r="EYY63" s="974"/>
      <c r="EYZ63" s="974"/>
      <c r="EZA63" s="974"/>
      <c r="EZB63" s="974"/>
      <c r="EZC63" s="974"/>
      <c r="EZD63" s="974"/>
      <c r="EZE63" s="974"/>
      <c r="EZF63" s="974"/>
      <c r="EZG63" s="974"/>
      <c r="EZH63" s="974"/>
      <c r="EZI63" s="974"/>
      <c r="EZJ63" s="974"/>
      <c r="EZK63" s="974"/>
      <c r="EZL63" s="974"/>
      <c r="EZM63" s="974"/>
      <c r="EZN63" s="974"/>
      <c r="EZO63" s="974"/>
      <c r="EZP63" s="974"/>
      <c r="EZQ63" s="974"/>
      <c r="EZR63" s="974"/>
      <c r="EZS63" s="974"/>
      <c r="EZT63" s="974"/>
      <c r="EZU63" s="974"/>
      <c r="EZV63" s="974"/>
      <c r="EZW63" s="974"/>
      <c r="EZX63" s="974"/>
      <c r="EZY63" s="974"/>
      <c r="EZZ63" s="974"/>
      <c r="FAA63" s="974"/>
      <c r="FAB63" s="974"/>
      <c r="FAC63" s="974"/>
      <c r="FAD63" s="974"/>
      <c r="FAE63" s="974"/>
      <c r="FAF63" s="974"/>
      <c r="FAG63" s="974"/>
      <c r="FAH63" s="974"/>
      <c r="FAI63" s="974"/>
      <c r="FAJ63" s="974"/>
      <c r="FAK63" s="974"/>
      <c r="FAL63" s="974"/>
      <c r="FAM63" s="974"/>
      <c r="FAN63" s="974"/>
      <c r="FAO63" s="974"/>
      <c r="FAP63" s="974"/>
      <c r="FAQ63" s="974"/>
      <c r="FAR63" s="974"/>
      <c r="FAS63" s="974"/>
      <c r="FAT63" s="974"/>
      <c r="FAU63" s="974"/>
      <c r="FAV63" s="974"/>
      <c r="FAW63" s="974"/>
      <c r="FAX63" s="974"/>
      <c r="FAY63" s="974"/>
      <c r="FAZ63" s="974"/>
      <c r="FBA63" s="974"/>
      <c r="FBB63" s="974"/>
      <c r="FBC63" s="974"/>
      <c r="FBD63" s="974"/>
      <c r="FBE63" s="974"/>
      <c r="FBF63" s="974"/>
      <c r="FBG63" s="974"/>
      <c r="FBH63" s="974"/>
      <c r="FBI63" s="974"/>
      <c r="FBJ63" s="974"/>
      <c r="FBK63" s="974"/>
      <c r="FBL63" s="974"/>
      <c r="FBM63" s="974"/>
      <c r="FBN63" s="974"/>
      <c r="FBO63" s="974"/>
      <c r="FBP63" s="974"/>
      <c r="FBQ63" s="974"/>
      <c r="FBR63" s="974"/>
      <c r="FBS63" s="974"/>
      <c r="FBT63" s="974"/>
      <c r="FBU63" s="974"/>
      <c r="FBV63" s="974"/>
      <c r="FBW63" s="974"/>
      <c r="FBX63" s="974"/>
      <c r="FBY63" s="974"/>
      <c r="FBZ63" s="974"/>
      <c r="FCA63" s="974"/>
      <c r="FCB63" s="974"/>
      <c r="FCC63" s="974"/>
      <c r="FCD63" s="974"/>
      <c r="FCE63" s="974"/>
      <c r="FCF63" s="974"/>
      <c r="FCG63" s="974"/>
      <c r="FCH63" s="974"/>
      <c r="FCI63" s="974"/>
      <c r="FCJ63" s="974"/>
      <c r="FCK63" s="974"/>
      <c r="FCL63" s="974"/>
      <c r="FCM63" s="974"/>
      <c r="FCN63" s="974"/>
      <c r="FCO63" s="974"/>
      <c r="FCP63" s="974"/>
      <c r="FCQ63" s="974"/>
      <c r="FCR63" s="974"/>
      <c r="FCS63" s="974"/>
      <c r="FCT63" s="974"/>
      <c r="FCU63" s="974"/>
      <c r="FCV63" s="974"/>
      <c r="FCW63" s="974"/>
      <c r="FCX63" s="974"/>
      <c r="FCY63" s="974"/>
      <c r="FCZ63" s="974"/>
      <c r="FDA63" s="974"/>
      <c r="FDB63" s="974"/>
      <c r="FDC63" s="974"/>
      <c r="FDD63" s="974"/>
      <c r="FDE63" s="974"/>
      <c r="FDF63" s="974"/>
      <c r="FDG63" s="974"/>
      <c r="FDH63" s="974"/>
      <c r="FDI63" s="974"/>
      <c r="FDJ63" s="974"/>
      <c r="FDK63" s="974"/>
      <c r="FDL63" s="974"/>
      <c r="FDM63" s="974"/>
      <c r="FDN63" s="974"/>
      <c r="FDO63" s="974"/>
      <c r="FDP63" s="974"/>
      <c r="FDQ63" s="974"/>
      <c r="FDR63" s="974"/>
      <c r="FDS63" s="974"/>
      <c r="FDT63" s="974"/>
      <c r="FDU63" s="974"/>
      <c r="FDV63" s="974"/>
      <c r="FDW63" s="974"/>
      <c r="FDX63" s="974"/>
      <c r="FDY63" s="974"/>
      <c r="FDZ63" s="974"/>
      <c r="FEA63" s="974"/>
      <c r="FEB63" s="974"/>
      <c r="FEC63" s="974"/>
      <c r="FED63" s="974"/>
      <c r="FEE63" s="974"/>
      <c r="FEF63" s="974"/>
      <c r="FEG63" s="974"/>
      <c r="FEH63" s="974"/>
      <c r="FEI63" s="974"/>
      <c r="FEJ63" s="974"/>
      <c r="FEK63" s="974"/>
      <c r="FEL63" s="974"/>
      <c r="FEM63" s="974"/>
      <c r="FEN63" s="974"/>
      <c r="FEO63" s="974"/>
      <c r="FEP63" s="974"/>
      <c r="FEQ63" s="974"/>
      <c r="FER63" s="974"/>
      <c r="FES63" s="974"/>
      <c r="FET63" s="974"/>
      <c r="FEU63" s="974"/>
      <c r="FEV63" s="974"/>
      <c r="FEW63" s="974"/>
      <c r="FEX63" s="974"/>
      <c r="FEY63" s="974"/>
      <c r="FEZ63" s="974"/>
      <c r="FFA63" s="974"/>
      <c r="FFB63" s="974"/>
      <c r="FFC63" s="974"/>
      <c r="FFD63" s="974"/>
      <c r="FFE63" s="974"/>
      <c r="FFF63" s="974"/>
      <c r="FFG63" s="974"/>
      <c r="FFH63" s="974"/>
      <c r="FFI63" s="974"/>
      <c r="FFJ63" s="974"/>
      <c r="FFK63" s="974"/>
      <c r="FFL63" s="974"/>
      <c r="FFM63" s="974"/>
      <c r="FFN63" s="974"/>
      <c r="FFO63" s="974"/>
      <c r="FFP63" s="974"/>
      <c r="FFQ63" s="974"/>
      <c r="FFR63" s="974"/>
      <c r="FFS63" s="974"/>
      <c r="FFT63" s="974"/>
      <c r="FFU63" s="974"/>
      <c r="FFV63" s="974"/>
      <c r="FFW63" s="974"/>
      <c r="FFX63" s="974"/>
      <c r="FFY63" s="974"/>
      <c r="FFZ63" s="974"/>
      <c r="FGA63" s="974"/>
      <c r="FGB63" s="974"/>
      <c r="FGC63" s="974"/>
      <c r="FGD63" s="974"/>
      <c r="FGE63" s="974"/>
      <c r="FGF63" s="974"/>
      <c r="FGG63" s="974"/>
      <c r="FGH63" s="974"/>
      <c r="FGI63" s="974"/>
      <c r="FGJ63" s="974"/>
      <c r="FGK63" s="974"/>
      <c r="FGL63" s="974"/>
      <c r="FGM63" s="974"/>
      <c r="FGN63" s="974"/>
      <c r="FGO63" s="974"/>
      <c r="FGP63" s="974"/>
      <c r="FGQ63" s="974"/>
      <c r="FGR63" s="974"/>
      <c r="FGS63" s="974"/>
      <c r="FGT63" s="974"/>
      <c r="FGU63" s="974"/>
      <c r="FGV63" s="974"/>
      <c r="FGW63" s="974"/>
      <c r="FGX63" s="974"/>
      <c r="FGY63" s="974"/>
      <c r="FGZ63" s="974"/>
      <c r="FHA63" s="974"/>
      <c r="FHB63" s="974"/>
      <c r="FHC63" s="974"/>
      <c r="FHD63" s="974"/>
      <c r="FHE63" s="974"/>
      <c r="FHF63" s="974"/>
      <c r="FHG63" s="974"/>
      <c r="FHH63" s="974"/>
      <c r="FHI63" s="974"/>
      <c r="FHJ63" s="974"/>
      <c r="FHK63" s="974"/>
      <c r="FHL63" s="974"/>
      <c r="FHM63" s="974"/>
      <c r="FHN63" s="974"/>
      <c r="FHO63" s="974"/>
      <c r="FHP63" s="974"/>
      <c r="FHQ63" s="974"/>
      <c r="FHR63" s="974"/>
      <c r="FHS63" s="974"/>
      <c r="FHT63" s="974"/>
      <c r="FHU63" s="974"/>
      <c r="FHV63" s="974"/>
      <c r="FHW63" s="974"/>
      <c r="FHX63" s="974"/>
      <c r="FHY63" s="974"/>
      <c r="FHZ63" s="974"/>
      <c r="FIA63" s="974"/>
      <c r="FIB63" s="974"/>
      <c r="FIC63" s="974"/>
      <c r="FID63" s="974"/>
      <c r="FIE63" s="974"/>
      <c r="FIF63" s="974"/>
      <c r="FIG63" s="974"/>
      <c r="FIH63" s="974"/>
      <c r="FII63" s="974"/>
      <c r="FIJ63" s="974"/>
      <c r="FIK63" s="974"/>
      <c r="FIL63" s="974"/>
      <c r="FIM63" s="974"/>
      <c r="FIN63" s="974"/>
      <c r="FIO63" s="974"/>
      <c r="FIP63" s="974"/>
      <c r="FIQ63" s="974"/>
      <c r="FIR63" s="974"/>
      <c r="FIS63" s="974"/>
      <c r="FIT63" s="974"/>
      <c r="FIU63" s="974"/>
      <c r="FIV63" s="974"/>
      <c r="FIW63" s="974"/>
      <c r="FIX63" s="974"/>
      <c r="FIY63" s="974"/>
      <c r="FIZ63" s="974"/>
      <c r="FJA63" s="974"/>
      <c r="FJB63" s="974"/>
      <c r="FJC63" s="974"/>
      <c r="FJD63" s="974"/>
      <c r="FJE63" s="974"/>
      <c r="FJF63" s="974"/>
      <c r="FJG63" s="974"/>
      <c r="FJH63" s="974"/>
      <c r="FJI63" s="974"/>
      <c r="FJJ63" s="974"/>
      <c r="FJK63" s="974"/>
      <c r="FJL63" s="974"/>
      <c r="FJM63" s="974"/>
      <c r="FJN63" s="974"/>
      <c r="FJO63" s="974"/>
      <c r="FJP63" s="974"/>
      <c r="FJQ63" s="974"/>
      <c r="FJR63" s="974"/>
      <c r="FJS63" s="974"/>
      <c r="FJT63" s="974"/>
      <c r="FJU63" s="974"/>
      <c r="FJV63" s="974"/>
      <c r="FJW63" s="974"/>
      <c r="FJX63" s="974"/>
      <c r="FJY63" s="974"/>
      <c r="FJZ63" s="974"/>
      <c r="FKA63" s="974"/>
      <c r="FKB63" s="974"/>
      <c r="FKC63" s="974"/>
      <c r="FKD63" s="974"/>
      <c r="FKE63" s="974"/>
      <c r="FKF63" s="974"/>
      <c r="FKG63" s="974"/>
      <c r="FKH63" s="974"/>
      <c r="FKI63" s="974"/>
      <c r="FKJ63" s="974"/>
      <c r="FKK63" s="974"/>
      <c r="FKL63" s="974"/>
      <c r="FKM63" s="974"/>
      <c r="FKN63" s="974"/>
      <c r="FKO63" s="974"/>
      <c r="FKP63" s="974"/>
      <c r="FKQ63" s="974"/>
      <c r="FKR63" s="974"/>
      <c r="FKS63" s="974"/>
      <c r="FKT63" s="974"/>
      <c r="FKU63" s="974"/>
      <c r="FKV63" s="974"/>
      <c r="FKW63" s="974"/>
      <c r="FKX63" s="974"/>
      <c r="FKY63" s="974"/>
      <c r="FKZ63" s="974"/>
      <c r="FLA63" s="974"/>
      <c r="FLB63" s="974"/>
      <c r="FLC63" s="974"/>
      <c r="FLD63" s="974"/>
      <c r="FLE63" s="974"/>
      <c r="FLF63" s="974"/>
      <c r="FLG63" s="974"/>
      <c r="FLH63" s="974"/>
      <c r="FLI63" s="974"/>
      <c r="FLJ63" s="974"/>
      <c r="FLK63" s="974"/>
      <c r="FLL63" s="974"/>
      <c r="FLM63" s="974"/>
      <c r="FLN63" s="974"/>
      <c r="FLO63" s="974"/>
      <c r="FLP63" s="974"/>
      <c r="FLQ63" s="974"/>
      <c r="FLR63" s="974"/>
      <c r="FLS63" s="974"/>
      <c r="FLT63" s="974"/>
      <c r="FLU63" s="974"/>
      <c r="FLV63" s="974"/>
      <c r="FLW63" s="974"/>
      <c r="FLX63" s="974"/>
      <c r="FLY63" s="974"/>
      <c r="FLZ63" s="974"/>
      <c r="FMA63" s="974"/>
      <c r="FMB63" s="974"/>
      <c r="FMC63" s="974"/>
      <c r="FMD63" s="974"/>
      <c r="FME63" s="974"/>
      <c r="FMF63" s="974"/>
      <c r="FMG63" s="974"/>
      <c r="FMH63" s="974"/>
      <c r="FMI63" s="974"/>
      <c r="FMJ63" s="974"/>
      <c r="FMK63" s="974"/>
      <c r="FML63" s="974"/>
      <c r="FMM63" s="974"/>
      <c r="FMN63" s="974"/>
      <c r="FMO63" s="974"/>
      <c r="FMP63" s="974"/>
      <c r="FMQ63" s="974"/>
      <c r="FMR63" s="974"/>
      <c r="FMS63" s="974"/>
      <c r="FMT63" s="974"/>
      <c r="FMU63" s="974"/>
      <c r="FMV63" s="974"/>
      <c r="FMW63" s="974"/>
      <c r="FMX63" s="974"/>
      <c r="FMY63" s="974"/>
      <c r="FMZ63" s="974"/>
      <c r="FNA63" s="974"/>
      <c r="FNB63" s="974"/>
      <c r="FNC63" s="974"/>
      <c r="FND63" s="974"/>
      <c r="FNE63" s="974"/>
      <c r="FNF63" s="974"/>
      <c r="FNG63" s="974"/>
      <c r="FNH63" s="974"/>
      <c r="FNI63" s="974"/>
      <c r="FNJ63" s="974"/>
      <c r="FNK63" s="974"/>
      <c r="FNL63" s="974"/>
      <c r="FNM63" s="974"/>
      <c r="FNN63" s="974"/>
      <c r="FNO63" s="974"/>
      <c r="FNP63" s="974"/>
      <c r="FNQ63" s="974"/>
      <c r="FNR63" s="974"/>
      <c r="FNS63" s="974"/>
      <c r="FNT63" s="974"/>
      <c r="FNU63" s="974"/>
      <c r="FNV63" s="974"/>
      <c r="FNW63" s="974"/>
      <c r="FNX63" s="974"/>
      <c r="FNY63" s="974"/>
      <c r="FNZ63" s="974"/>
      <c r="FOA63" s="974"/>
      <c r="FOB63" s="974"/>
      <c r="FOC63" s="974"/>
      <c r="FOD63" s="974"/>
      <c r="FOE63" s="974"/>
      <c r="FOF63" s="974"/>
      <c r="FOG63" s="974"/>
      <c r="FOH63" s="974"/>
      <c r="FOI63" s="974"/>
      <c r="FOJ63" s="974"/>
      <c r="FOK63" s="974"/>
      <c r="FOL63" s="974"/>
      <c r="FOM63" s="974"/>
      <c r="FON63" s="974"/>
      <c r="FOO63" s="974"/>
      <c r="FOP63" s="974"/>
      <c r="FOQ63" s="974"/>
      <c r="FOR63" s="974"/>
      <c r="FOS63" s="974"/>
      <c r="FOT63" s="974"/>
      <c r="FOU63" s="974"/>
      <c r="FOV63" s="974"/>
      <c r="FOW63" s="974"/>
      <c r="FOX63" s="974"/>
      <c r="FOY63" s="974"/>
      <c r="FOZ63" s="974"/>
      <c r="FPA63" s="974"/>
      <c r="FPB63" s="974"/>
      <c r="FPC63" s="974"/>
      <c r="FPD63" s="974"/>
      <c r="FPE63" s="974"/>
      <c r="FPF63" s="974"/>
      <c r="FPG63" s="974"/>
      <c r="FPH63" s="974"/>
      <c r="FPI63" s="974"/>
      <c r="FPJ63" s="974"/>
      <c r="FPK63" s="974"/>
      <c r="FPL63" s="974"/>
      <c r="FPM63" s="974"/>
      <c r="FPN63" s="974"/>
      <c r="FPO63" s="974"/>
      <c r="FPP63" s="974"/>
      <c r="FPQ63" s="974"/>
      <c r="FPR63" s="974"/>
      <c r="FPS63" s="974"/>
      <c r="FPT63" s="974"/>
      <c r="FPU63" s="974"/>
      <c r="FPV63" s="974"/>
      <c r="FPW63" s="974"/>
      <c r="FPX63" s="974"/>
      <c r="FPY63" s="974"/>
      <c r="FPZ63" s="974"/>
      <c r="FQA63" s="974"/>
      <c r="FQB63" s="974"/>
      <c r="FQC63" s="974"/>
      <c r="FQD63" s="974"/>
      <c r="FQE63" s="974"/>
      <c r="FQF63" s="974"/>
      <c r="FQG63" s="974"/>
      <c r="FQH63" s="974"/>
      <c r="FQI63" s="974"/>
      <c r="FQJ63" s="974"/>
      <c r="FQK63" s="974"/>
      <c r="FQL63" s="974"/>
      <c r="FQM63" s="974"/>
      <c r="FQN63" s="974"/>
      <c r="FQO63" s="974"/>
      <c r="FQP63" s="974"/>
      <c r="FQQ63" s="974"/>
      <c r="FQR63" s="974"/>
      <c r="FQS63" s="974"/>
      <c r="FQT63" s="974"/>
      <c r="FQU63" s="974"/>
      <c r="FQV63" s="974"/>
      <c r="FQW63" s="974"/>
      <c r="FQX63" s="974"/>
      <c r="FQY63" s="974"/>
      <c r="FQZ63" s="974"/>
      <c r="FRA63" s="974"/>
      <c r="FRB63" s="974"/>
      <c r="FRC63" s="974"/>
      <c r="FRD63" s="974"/>
      <c r="FRE63" s="974"/>
      <c r="FRF63" s="974"/>
      <c r="FRG63" s="974"/>
      <c r="FRH63" s="974"/>
      <c r="FRI63" s="974"/>
      <c r="FRJ63" s="974"/>
      <c r="FRK63" s="974"/>
      <c r="FRL63" s="974"/>
      <c r="FRM63" s="974"/>
      <c r="FRN63" s="974"/>
      <c r="FRO63" s="974"/>
      <c r="FRP63" s="974"/>
      <c r="FRQ63" s="974"/>
      <c r="FRR63" s="974"/>
      <c r="FRS63" s="974"/>
      <c r="FRT63" s="974"/>
      <c r="FRU63" s="974"/>
      <c r="FRV63" s="974"/>
      <c r="FRW63" s="974"/>
      <c r="FRX63" s="974"/>
      <c r="FRY63" s="974"/>
      <c r="FRZ63" s="974"/>
      <c r="FSA63" s="974"/>
      <c r="FSB63" s="974"/>
      <c r="FSC63" s="974"/>
      <c r="FSD63" s="974"/>
      <c r="FSE63" s="974"/>
      <c r="FSF63" s="974"/>
      <c r="FSG63" s="974"/>
      <c r="FSH63" s="974"/>
      <c r="FSI63" s="974"/>
      <c r="FSJ63" s="974"/>
      <c r="FSK63" s="974"/>
      <c r="FSL63" s="974"/>
      <c r="FSM63" s="974"/>
      <c r="FSN63" s="974"/>
      <c r="FSO63" s="974"/>
      <c r="FSP63" s="974"/>
      <c r="FSQ63" s="974"/>
      <c r="FSR63" s="974"/>
      <c r="FSS63" s="974"/>
      <c r="FST63" s="974"/>
      <c r="FSU63" s="974"/>
      <c r="FSV63" s="974"/>
      <c r="FSW63" s="974"/>
      <c r="FSX63" s="974"/>
      <c r="FSY63" s="974"/>
      <c r="FSZ63" s="974"/>
      <c r="FTA63" s="974"/>
      <c r="FTB63" s="974"/>
      <c r="FTC63" s="974"/>
      <c r="FTD63" s="974"/>
      <c r="FTE63" s="974"/>
      <c r="FTF63" s="974"/>
      <c r="FTG63" s="974"/>
      <c r="FTH63" s="974"/>
      <c r="FTI63" s="974"/>
      <c r="FTJ63" s="974"/>
      <c r="FTK63" s="974"/>
      <c r="FTL63" s="974"/>
      <c r="FTM63" s="974"/>
      <c r="FTN63" s="974"/>
      <c r="FTO63" s="974"/>
      <c r="FTP63" s="974"/>
      <c r="FTQ63" s="974"/>
      <c r="FTR63" s="974"/>
      <c r="FTS63" s="974"/>
      <c r="FTT63" s="974"/>
      <c r="FTU63" s="974"/>
      <c r="FTV63" s="974"/>
      <c r="FTW63" s="974"/>
      <c r="FTX63" s="974"/>
      <c r="FTY63" s="974"/>
      <c r="FTZ63" s="974"/>
      <c r="FUA63" s="974"/>
      <c r="FUB63" s="974"/>
      <c r="FUC63" s="974"/>
      <c r="FUD63" s="974"/>
      <c r="FUE63" s="974"/>
      <c r="FUF63" s="974"/>
      <c r="FUG63" s="974"/>
      <c r="FUH63" s="974"/>
      <c r="FUI63" s="974"/>
      <c r="FUJ63" s="974"/>
      <c r="FUK63" s="974"/>
      <c r="FUL63" s="974"/>
      <c r="FUM63" s="974"/>
      <c r="FUN63" s="974"/>
      <c r="FUO63" s="974"/>
      <c r="FUP63" s="974"/>
      <c r="FUQ63" s="974"/>
      <c r="FUR63" s="974"/>
      <c r="FUS63" s="974"/>
      <c r="FUT63" s="974"/>
      <c r="FUU63" s="974"/>
      <c r="FUV63" s="974"/>
      <c r="FUW63" s="974"/>
      <c r="FUX63" s="974"/>
      <c r="FUY63" s="974"/>
      <c r="FUZ63" s="974"/>
      <c r="FVA63" s="974"/>
      <c r="FVB63" s="974"/>
      <c r="FVC63" s="974"/>
      <c r="FVD63" s="974"/>
      <c r="FVE63" s="974"/>
      <c r="FVF63" s="974"/>
      <c r="FVG63" s="974"/>
      <c r="FVH63" s="974"/>
      <c r="FVI63" s="974"/>
      <c r="FVJ63" s="974"/>
      <c r="FVK63" s="974"/>
      <c r="FVL63" s="974"/>
      <c r="FVM63" s="974"/>
      <c r="FVN63" s="974"/>
      <c r="FVO63" s="974"/>
      <c r="FVP63" s="974"/>
      <c r="FVQ63" s="974"/>
      <c r="FVR63" s="974"/>
      <c r="FVS63" s="974"/>
      <c r="FVT63" s="974"/>
      <c r="FVU63" s="974"/>
      <c r="FVV63" s="974"/>
      <c r="FVW63" s="974"/>
      <c r="FVX63" s="974"/>
      <c r="FVY63" s="974"/>
      <c r="FVZ63" s="974"/>
      <c r="FWA63" s="974"/>
      <c r="FWB63" s="974"/>
      <c r="FWC63" s="974"/>
      <c r="FWD63" s="974"/>
      <c r="FWE63" s="974"/>
      <c r="FWF63" s="974"/>
      <c r="FWG63" s="974"/>
      <c r="FWH63" s="974"/>
      <c r="FWI63" s="974"/>
      <c r="FWJ63" s="974"/>
      <c r="FWK63" s="974"/>
      <c r="FWL63" s="974"/>
      <c r="FWM63" s="974"/>
      <c r="FWN63" s="974"/>
      <c r="FWO63" s="974"/>
      <c r="FWP63" s="974"/>
      <c r="FWQ63" s="974"/>
      <c r="FWR63" s="974"/>
      <c r="FWS63" s="974"/>
      <c r="FWT63" s="974"/>
      <c r="FWU63" s="974"/>
      <c r="FWV63" s="974"/>
      <c r="FWW63" s="974"/>
      <c r="FWX63" s="974"/>
      <c r="FWY63" s="974"/>
      <c r="FWZ63" s="974"/>
      <c r="FXA63" s="974"/>
      <c r="FXB63" s="974"/>
      <c r="FXC63" s="974"/>
      <c r="FXD63" s="974"/>
      <c r="FXE63" s="974"/>
      <c r="FXF63" s="974"/>
      <c r="FXG63" s="974"/>
      <c r="FXH63" s="974"/>
      <c r="FXI63" s="974"/>
      <c r="FXJ63" s="974"/>
      <c r="FXK63" s="974"/>
      <c r="FXL63" s="974"/>
      <c r="FXM63" s="974"/>
      <c r="FXN63" s="974"/>
      <c r="FXO63" s="974"/>
      <c r="FXP63" s="974"/>
      <c r="FXQ63" s="974"/>
      <c r="FXR63" s="974"/>
      <c r="FXS63" s="974"/>
      <c r="FXT63" s="974"/>
      <c r="FXU63" s="974"/>
      <c r="FXV63" s="974"/>
      <c r="FXW63" s="974"/>
      <c r="FXX63" s="974"/>
      <c r="FXY63" s="974"/>
      <c r="FXZ63" s="974"/>
      <c r="FYA63" s="974"/>
      <c r="FYB63" s="974"/>
      <c r="FYC63" s="974"/>
      <c r="FYD63" s="974"/>
      <c r="FYE63" s="974"/>
      <c r="FYF63" s="974"/>
      <c r="FYG63" s="974"/>
      <c r="FYH63" s="974"/>
      <c r="FYI63" s="974"/>
      <c r="FYJ63" s="974"/>
      <c r="FYK63" s="974"/>
      <c r="FYL63" s="974"/>
      <c r="FYM63" s="974"/>
      <c r="FYN63" s="974"/>
      <c r="FYO63" s="974"/>
      <c r="FYP63" s="974"/>
      <c r="FYQ63" s="974"/>
      <c r="FYR63" s="974"/>
      <c r="FYS63" s="974"/>
      <c r="FYT63" s="974"/>
      <c r="FYU63" s="974"/>
      <c r="FYV63" s="974"/>
      <c r="FYW63" s="974"/>
      <c r="FYX63" s="974"/>
      <c r="FYY63" s="974"/>
      <c r="FYZ63" s="974"/>
      <c r="FZA63" s="974"/>
      <c r="FZB63" s="974"/>
      <c r="FZC63" s="974"/>
      <c r="FZD63" s="974"/>
      <c r="FZE63" s="974"/>
      <c r="FZF63" s="974"/>
      <c r="FZG63" s="974"/>
      <c r="FZH63" s="974"/>
      <c r="FZI63" s="974"/>
      <c r="FZJ63" s="974"/>
      <c r="FZK63" s="974"/>
      <c r="FZL63" s="974"/>
      <c r="FZM63" s="974"/>
      <c r="FZN63" s="974"/>
      <c r="FZO63" s="974"/>
      <c r="FZP63" s="974"/>
      <c r="FZQ63" s="974"/>
      <c r="FZR63" s="974"/>
      <c r="FZS63" s="974"/>
      <c r="FZT63" s="974"/>
      <c r="FZU63" s="974"/>
      <c r="FZV63" s="974"/>
      <c r="FZW63" s="974"/>
      <c r="FZX63" s="974"/>
      <c r="FZY63" s="974"/>
      <c r="FZZ63" s="974"/>
      <c r="GAA63" s="974"/>
      <c r="GAB63" s="974"/>
      <c r="GAC63" s="974"/>
      <c r="GAD63" s="974"/>
      <c r="GAE63" s="974"/>
      <c r="GAF63" s="974"/>
      <c r="GAG63" s="974"/>
      <c r="GAH63" s="974"/>
      <c r="GAI63" s="974"/>
      <c r="GAJ63" s="974"/>
      <c r="GAK63" s="974"/>
      <c r="GAL63" s="974"/>
      <c r="GAM63" s="974"/>
      <c r="GAN63" s="974"/>
      <c r="GAO63" s="974"/>
      <c r="GAP63" s="974"/>
      <c r="GAQ63" s="974"/>
      <c r="GAR63" s="974"/>
      <c r="GAS63" s="974"/>
      <c r="GAT63" s="974"/>
      <c r="GAU63" s="974"/>
      <c r="GAV63" s="974"/>
      <c r="GAW63" s="974"/>
      <c r="GAX63" s="974"/>
      <c r="GAY63" s="974"/>
      <c r="GAZ63" s="974"/>
      <c r="GBA63" s="974"/>
      <c r="GBB63" s="974"/>
      <c r="GBC63" s="974"/>
      <c r="GBD63" s="974"/>
      <c r="GBE63" s="974"/>
      <c r="GBF63" s="974"/>
      <c r="GBG63" s="974"/>
      <c r="GBH63" s="974"/>
      <c r="GBI63" s="974"/>
      <c r="GBJ63" s="974"/>
      <c r="GBK63" s="974"/>
      <c r="GBL63" s="974"/>
      <c r="GBM63" s="974"/>
      <c r="GBN63" s="974"/>
      <c r="GBO63" s="974"/>
      <c r="GBP63" s="974"/>
      <c r="GBQ63" s="974"/>
      <c r="GBR63" s="974"/>
      <c r="GBS63" s="974"/>
      <c r="GBT63" s="974"/>
      <c r="GBU63" s="974"/>
      <c r="GBV63" s="974"/>
      <c r="GBW63" s="974"/>
      <c r="GBX63" s="974"/>
      <c r="GBY63" s="974"/>
      <c r="GBZ63" s="974"/>
      <c r="GCA63" s="974"/>
      <c r="GCB63" s="974"/>
      <c r="GCC63" s="974"/>
      <c r="GCD63" s="974"/>
      <c r="GCE63" s="974"/>
      <c r="GCF63" s="974"/>
      <c r="GCG63" s="974"/>
      <c r="GCH63" s="974"/>
      <c r="GCI63" s="974"/>
      <c r="GCJ63" s="974"/>
      <c r="GCK63" s="974"/>
      <c r="GCL63" s="974"/>
      <c r="GCM63" s="974"/>
      <c r="GCN63" s="974"/>
      <c r="GCO63" s="974"/>
      <c r="GCP63" s="974"/>
      <c r="GCQ63" s="974"/>
      <c r="GCR63" s="974"/>
      <c r="GCS63" s="974"/>
      <c r="GCT63" s="974"/>
      <c r="GCU63" s="974"/>
      <c r="GCV63" s="974"/>
      <c r="GCW63" s="974"/>
      <c r="GCX63" s="974"/>
      <c r="GCY63" s="974"/>
      <c r="GCZ63" s="974"/>
      <c r="GDA63" s="974"/>
      <c r="GDB63" s="974"/>
      <c r="GDC63" s="974"/>
      <c r="GDD63" s="974"/>
      <c r="GDE63" s="974"/>
      <c r="GDF63" s="974"/>
      <c r="GDG63" s="974"/>
      <c r="GDH63" s="974"/>
      <c r="GDI63" s="974"/>
      <c r="GDJ63" s="974"/>
      <c r="GDK63" s="974"/>
      <c r="GDL63" s="974"/>
      <c r="GDM63" s="974"/>
      <c r="GDN63" s="974"/>
      <c r="GDO63" s="974"/>
      <c r="GDP63" s="974"/>
      <c r="GDQ63" s="974"/>
      <c r="GDR63" s="974"/>
      <c r="GDS63" s="974"/>
      <c r="GDT63" s="974"/>
      <c r="GDU63" s="974"/>
      <c r="GDV63" s="974"/>
      <c r="GDW63" s="974"/>
      <c r="GDX63" s="974"/>
      <c r="GDY63" s="974"/>
      <c r="GDZ63" s="974"/>
      <c r="GEA63" s="974"/>
      <c r="GEB63" s="974"/>
      <c r="GEC63" s="974"/>
      <c r="GED63" s="974"/>
      <c r="GEE63" s="974"/>
      <c r="GEF63" s="974"/>
      <c r="GEG63" s="974"/>
      <c r="GEH63" s="974"/>
      <c r="GEI63" s="974"/>
      <c r="GEJ63" s="974"/>
      <c r="GEK63" s="974"/>
      <c r="GEL63" s="974"/>
      <c r="GEM63" s="974"/>
      <c r="GEN63" s="974"/>
      <c r="GEO63" s="974"/>
      <c r="GEP63" s="974"/>
      <c r="GEQ63" s="974"/>
      <c r="GER63" s="974"/>
      <c r="GES63" s="974"/>
      <c r="GET63" s="974"/>
      <c r="GEU63" s="974"/>
      <c r="GEV63" s="974"/>
      <c r="GEW63" s="974"/>
      <c r="GEX63" s="974"/>
      <c r="GEY63" s="974"/>
      <c r="GEZ63" s="974"/>
      <c r="GFA63" s="974"/>
      <c r="GFB63" s="974"/>
      <c r="GFC63" s="974"/>
      <c r="GFD63" s="974"/>
      <c r="GFE63" s="974"/>
      <c r="GFF63" s="974"/>
      <c r="GFG63" s="974"/>
      <c r="GFH63" s="974"/>
      <c r="GFI63" s="974"/>
      <c r="GFJ63" s="974"/>
      <c r="GFK63" s="974"/>
      <c r="GFL63" s="974"/>
      <c r="GFM63" s="974"/>
      <c r="GFN63" s="974"/>
      <c r="GFO63" s="974"/>
      <c r="GFP63" s="974"/>
      <c r="GFQ63" s="974"/>
      <c r="GFR63" s="974"/>
      <c r="GFS63" s="974"/>
      <c r="GFT63" s="974"/>
      <c r="GFU63" s="974"/>
      <c r="GFV63" s="974"/>
      <c r="GFW63" s="974"/>
      <c r="GFX63" s="974"/>
      <c r="GFY63" s="974"/>
      <c r="GFZ63" s="974"/>
      <c r="GGA63" s="974"/>
      <c r="GGB63" s="974"/>
      <c r="GGC63" s="974"/>
      <c r="GGD63" s="974"/>
      <c r="GGE63" s="974"/>
      <c r="GGF63" s="974"/>
      <c r="GGG63" s="974"/>
      <c r="GGH63" s="974"/>
      <c r="GGI63" s="974"/>
      <c r="GGJ63" s="974"/>
      <c r="GGK63" s="974"/>
      <c r="GGL63" s="974"/>
      <c r="GGM63" s="974"/>
      <c r="GGN63" s="974"/>
      <c r="GGO63" s="974"/>
      <c r="GGP63" s="974"/>
      <c r="GGQ63" s="974"/>
      <c r="GGR63" s="974"/>
      <c r="GGS63" s="974"/>
      <c r="GGT63" s="974"/>
      <c r="GGU63" s="974"/>
      <c r="GGV63" s="974"/>
      <c r="GGW63" s="974"/>
      <c r="GGX63" s="974"/>
      <c r="GGY63" s="974"/>
      <c r="GGZ63" s="974"/>
      <c r="GHA63" s="974"/>
      <c r="GHB63" s="974"/>
      <c r="GHC63" s="974"/>
      <c r="GHD63" s="974"/>
      <c r="GHE63" s="974"/>
      <c r="GHF63" s="974"/>
      <c r="GHG63" s="974"/>
      <c r="GHH63" s="974"/>
      <c r="GHI63" s="974"/>
      <c r="GHJ63" s="974"/>
      <c r="GHK63" s="974"/>
      <c r="GHL63" s="974"/>
      <c r="GHM63" s="974"/>
      <c r="GHN63" s="974"/>
      <c r="GHO63" s="974"/>
      <c r="GHP63" s="974"/>
      <c r="GHQ63" s="974"/>
      <c r="GHR63" s="974"/>
      <c r="GHS63" s="974"/>
      <c r="GHT63" s="974"/>
      <c r="GHU63" s="974"/>
      <c r="GHV63" s="974"/>
      <c r="GHW63" s="974"/>
      <c r="GHX63" s="974"/>
      <c r="GHY63" s="974"/>
      <c r="GHZ63" s="974"/>
      <c r="GIA63" s="974"/>
      <c r="GIB63" s="974"/>
      <c r="GIC63" s="974"/>
      <c r="GID63" s="974"/>
      <c r="GIE63" s="974"/>
      <c r="GIF63" s="974"/>
      <c r="GIG63" s="974"/>
      <c r="GIH63" s="974"/>
      <c r="GII63" s="974"/>
      <c r="GIJ63" s="974"/>
      <c r="GIK63" s="974"/>
      <c r="GIL63" s="974"/>
      <c r="GIM63" s="974"/>
      <c r="GIN63" s="974"/>
      <c r="GIO63" s="974"/>
      <c r="GIP63" s="974"/>
      <c r="GIQ63" s="974"/>
      <c r="GIR63" s="974"/>
      <c r="GIS63" s="974"/>
      <c r="GIT63" s="974"/>
      <c r="GIU63" s="974"/>
      <c r="GIV63" s="974"/>
      <c r="GIW63" s="974"/>
      <c r="GIX63" s="974"/>
      <c r="GIY63" s="974"/>
      <c r="GIZ63" s="974"/>
      <c r="GJA63" s="974"/>
      <c r="GJB63" s="974"/>
      <c r="GJC63" s="974"/>
      <c r="GJD63" s="974"/>
      <c r="GJE63" s="974"/>
      <c r="GJF63" s="974"/>
      <c r="GJG63" s="974"/>
      <c r="GJH63" s="974"/>
      <c r="GJI63" s="974"/>
      <c r="GJJ63" s="974"/>
      <c r="GJK63" s="974"/>
      <c r="GJL63" s="974"/>
      <c r="GJM63" s="974"/>
      <c r="GJN63" s="974"/>
      <c r="GJO63" s="974"/>
      <c r="GJP63" s="974"/>
      <c r="GJQ63" s="974"/>
      <c r="GJR63" s="974"/>
      <c r="GJS63" s="974"/>
      <c r="GJT63" s="974"/>
      <c r="GJU63" s="974"/>
      <c r="GJV63" s="974"/>
      <c r="GJW63" s="974"/>
      <c r="GJX63" s="974"/>
      <c r="GJY63" s="974"/>
      <c r="GJZ63" s="974"/>
      <c r="GKA63" s="974"/>
      <c r="GKB63" s="974"/>
      <c r="GKC63" s="974"/>
      <c r="GKD63" s="974"/>
      <c r="GKE63" s="974"/>
      <c r="GKF63" s="974"/>
      <c r="GKG63" s="974"/>
      <c r="GKH63" s="974"/>
      <c r="GKI63" s="974"/>
      <c r="GKJ63" s="974"/>
      <c r="GKK63" s="974"/>
      <c r="GKL63" s="974"/>
      <c r="GKM63" s="974"/>
      <c r="GKN63" s="974"/>
      <c r="GKO63" s="974"/>
      <c r="GKP63" s="974"/>
      <c r="GKQ63" s="974"/>
      <c r="GKR63" s="974"/>
      <c r="GKS63" s="974"/>
      <c r="GKT63" s="974"/>
      <c r="GKU63" s="974"/>
      <c r="GKV63" s="974"/>
      <c r="GKW63" s="974"/>
      <c r="GKX63" s="974"/>
      <c r="GKY63" s="974"/>
      <c r="GKZ63" s="974"/>
      <c r="GLA63" s="974"/>
      <c r="GLB63" s="974"/>
      <c r="GLC63" s="974"/>
      <c r="GLD63" s="974"/>
      <c r="GLE63" s="974"/>
      <c r="GLF63" s="974"/>
      <c r="GLG63" s="974"/>
      <c r="GLH63" s="974"/>
      <c r="GLI63" s="974"/>
      <c r="GLJ63" s="974"/>
      <c r="GLK63" s="974"/>
      <c r="GLL63" s="974"/>
      <c r="GLM63" s="974"/>
      <c r="GLN63" s="974"/>
      <c r="GLO63" s="974"/>
      <c r="GLP63" s="974"/>
      <c r="GLQ63" s="974"/>
      <c r="GLR63" s="974"/>
      <c r="GLS63" s="974"/>
      <c r="GLT63" s="974"/>
      <c r="GLU63" s="974"/>
      <c r="GLV63" s="974"/>
      <c r="GLW63" s="974"/>
      <c r="GLX63" s="974"/>
      <c r="GLY63" s="974"/>
      <c r="GLZ63" s="974"/>
      <c r="GMA63" s="974"/>
      <c r="GMB63" s="974"/>
      <c r="GMC63" s="974"/>
      <c r="GMD63" s="974"/>
      <c r="GME63" s="974"/>
      <c r="GMF63" s="974"/>
      <c r="GMG63" s="974"/>
      <c r="GMH63" s="974"/>
      <c r="GMI63" s="974"/>
      <c r="GMJ63" s="974"/>
      <c r="GMK63" s="974"/>
      <c r="GML63" s="974"/>
      <c r="GMM63" s="974"/>
      <c r="GMN63" s="974"/>
      <c r="GMO63" s="974"/>
      <c r="GMP63" s="974"/>
      <c r="GMQ63" s="974"/>
      <c r="GMR63" s="974"/>
      <c r="GMS63" s="974"/>
      <c r="GMT63" s="974"/>
      <c r="GMU63" s="974"/>
      <c r="GMV63" s="974"/>
      <c r="GMW63" s="974"/>
      <c r="GMX63" s="974"/>
      <c r="GMY63" s="974"/>
      <c r="GMZ63" s="974"/>
      <c r="GNA63" s="974"/>
      <c r="GNB63" s="974"/>
      <c r="GNC63" s="974"/>
      <c r="GND63" s="974"/>
      <c r="GNE63" s="974"/>
      <c r="GNF63" s="974"/>
      <c r="GNG63" s="974"/>
      <c r="GNH63" s="974"/>
      <c r="GNI63" s="974"/>
      <c r="GNJ63" s="974"/>
      <c r="GNK63" s="974"/>
      <c r="GNL63" s="974"/>
      <c r="GNM63" s="974"/>
      <c r="GNN63" s="974"/>
      <c r="GNO63" s="974"/>
      <c r="GNP63" s="974"/>
      <c r="GNQ63" s="974"/>
      <c r="GNR63" s="974"/>
      <c r="GNS63" s="974"/>
      <c r="GNT63" s="974"/>
      <c r="GNU63" s="974"/>
      <c r="GNV63" s="974"/>
      <c r="GNW63" s="974"/>
      <c r="GNX63" s="974"/>
      <c r="GNY63" s="974"/>
      <c r="GNZ63" s="974"/>
      <c r="GOA63" s="974"/>
      <c r="GOB63" s="974"/>
      <c r="GOC63" s="974"/>
      <c r="GOD63" s="974"/>
      <c r="GOE63" s="974"/>
      <c r="GOF63" s="974"/>
      <c r="GOG63" s="974"/>
      <c r="GOH63" s="974"/>
      <c r="GOI63" s="974"/>
      <c r="GOJ63" s="974"/>
      <c r="GOK63" s="974"/>
      <c r="GOL63" s="974"/>
      <c r="GOM63" s="974"/>
      <c r="GON63" s="974"/>
      <c r="GOO63" s="974"/>
      <c r="GOP63" s="974"/>
      <c r="GOQ63" s="974"/>
      <c r="GOR63" s="974"/>
      <c r="GOS63" s="974"/>
      <c r="GOT63" s="974"/>
      <c r="GOU63" s="974"/>
      <c r="GOV63" s="974"/>
      <c r="GOW63" s="974"/>
      <c r="GOX63" s="974"/>
      <c r="GOY63" s="974"/>
      <c r="GOZ63" s="974"/>
      <c r="GPA63" s="974"/>
      <c r="GPB63" s="974"/>
      <c r="GPC63" s="974"/>
      <c r="GPD63" s="974"/>
      <c r="GPE63" s="974"/>
      <c r="GPF63" s="974"/>
      <c r="GPG63" s="974"/>
      <c r="GPH63" s="974"/>
      <c r="GPI63" s="974"/>
      <c r="GPJ63" s="974"/>
      <c r="GPK63" s="974"/>
      <c r="GPL63" s="974"/>
      <c r="GPM63" s="974"/>
      <c r="GPN63" s="974"/>
      <c r="GPO63" s="974"/>
      <c r="GPP63" s="974"/>
      <c r="GPQ63" s="974"/>
      <c r="GPR63" s="974"/>
      <c r="GPS63" s="974"/>
      <c r="GPT63" s="974"/>
      <c r="GPU63" s="974"/>
      <c r="GPV63" s="974"/>
      <c r="GPW63" s="974"/>
      <c r="GPX63" s="974"/>
      <c r="GPY63" s="974"/>
      <c r="GPZ63" s="974"/>
      <c r="GQA63" s="974"/>
      <c r="GQB63" s="974"/>
      <c r="GQC63" s="974"/>
      <c r="GQD63" s="974"/>
      <c r="GQE63" s="974"/>
      <c r="GQF63" s="974"/>
      <c r="GQG63" s="974"/>
      <c r="GQH63" s="974"/>
      <c r="GQI63" s="974"/>
      <c r="GQJ63" s="974"/>
      <c r="GQK63" s="974"/>
      <c r="GQL63" s="974"/>
      <c r="GQM63" s="974"/>
      <c r="GQN63" s="974"/>
      <c r="GQO63" s="974"/>
      <c r="GQP63" s="974"/>
      <c r="GQQ63" s="974"/>
      <c r="GQR63" s="974"/>
      <c r="GQS63" s="974"/>
      <c r="GQT63" s="974"/>
      <c r="GQU63" s="974"/>
      <c r="GQV63" s="974"/>
      <c r="GQW63" s="974"/>
      <c r="GQX63" s="974"/>
      <c r="GQY63" s="974"/>
      <c r="GQZ63" s="974"/>
      <c r="GRA63" s="974"/>
      <c r="GRB63" s="974"/>
      <c r="GRC63" s="974"/>
      <c r="GRD63" s="974"/>
      <c r="GRE63" s="974"/>
      <c r="GRF63" s="974"/>
      <c r="GRG63" s="974"/>
      <c r="GRH63" s="974"/>
      <c r="GRI63" s="974"/>
      <c r="GRJ63" s="974"/>
      <c r="GRK63" s="974"/>
      <c r="GRL63" s="974"/>
      <c r="GRM63" s="974"/>
      <c r="GRN63" s="974"/>
      <c r="GRO63" s="974"/>
      <c r="GRP63" s="974"/>
      <c r="GRQ63" s="974"/>
      <c r="GRR63" s="974"/>
      <c r="GRS63" s="974"/>
      <c r="GRT63" s="974"/>
      <c r="GRU63" s="974"/>
      <c r="GRV63" s="974"/>
      <c r="GRW63" s="974"/>
      <c r="GRX63" s="974"/>
      <c r="GRY63" s="974"/>
      <c r="GRZ63" s="974"/>
      <c r="GSA63" s="974"/>
      <c r="GSB63" s="974"/>
      <c r="GSC63" s="974"/>
      <c r="GSD63" s="974"/>
      <c r="GSE63" s="974"/>
      <c r="GSF63" s="974"/>
      <c r="GSG63" s="974"/>
      <c r="GSH63" s="974"/>
      <c r="GSI63" s="974"/>
      <c r="GSJ63" s="974"/>
      <c r="GSK63" s="974"/>
      <c r="GSL63" s="974"/>
      <c r="GSM63" s="974"/>
      <c r="GSN63" s="974"/>
      <c r="GSO63" s="974"/>
      <c r="GSP63" s="974"/>
      <c r="GSQ63" s="974"/>
      <c r="GSR63" s="974"/>
      <c r="GSS63" s="974"/>
      <c r="GST63" s="974"/>
      <c r="GSU63" s="974"/>
      <c r="GSV63" s="974"/>
      <c r="GSW63" s="974"/>
      <c r="GSX63" s="974"/>
      <c r="GSY63" s="974"/>
      <c r="GSZ63" s="974"/>
      <c r="GTA63" s="974"/>
      <c r="GTB63" s="974"/>
      <c r="GTC63" s="974"/>
      <c r="GTD63" s="974"/>
      <c r="GTE63" s="974"/>
      <c r="GTF63" s="974"/>
      <c r="GTG63" s="974"/>
      <c r="GTH63" s="974"/>
      <c r="GTI63" s="974"/>
      <c r="GTJ63" s="974"/>
      <c r="GTK63" s="974"/>
      <c r="GTL63" s="974"/>
      <c r="GTM63" s="974"/>
      <c r="GTN63" s="974"/>
      <c r="GTO63" s="974"/>
      <c r="GTP63" s="974"/>
      <c r="GTQ63" s="974"/>
      <c r="GTR63" s="974"/>
      <c r="GTS63" s="974"/>
      <c r="GTT63" s="974"/>
      <c r="GTU63" s="974"/>
      <c r="GTV63" s="974"/>
      <c r="GTW63" s="974"/>
      <c r="GTX63" s="974"/>
      <c r="GTY63" s="974"/>
      <c r="GTZ63" s="974"/>
      <c r="GUA63" s="974"/>
      <c r="GUB63" s="974"/>
      <c r="GUC63" s="974"/>
      <c r="GUD63" s="974"/>
      <c r="GUE63" s="974"/>
      <c r="GUF63" s="974"/>
      <c r="GUG63" s="974"/>
      <c r="GUH63" s="974"/>
      <c r="GUI63" s="974"/>
      <c r="GUJ63" s="974"/>
      <c r="GUK63" s="974"/>
      <c r="GUL63" s="974"/>
      <c r="GUM63" s="974"/>
      <c r="GUN63" s="974"/>
      <c r="GUO63" s="974"/>
      <c r="GUP63" s="974"/>
      <c r="GUQ63" s="974"/>
      <c r="GUR63" s="974"/>
      <c r="GUS63" s="974"/>
      <c r="GUT63" s="974"/>
      <c r="GUU63" s="974"/>
      <c r="GUV63" s="974"/>
      <c r="GUW63" s="974"/>
      <c r="GUX63" s="974"/>
      <c r="GUY63" s="974"/>
      <c r="GUZ63" s="974"/>
      <c r="GVA63" s="974"/>
      <c r="GVB63" s="974"/>
      <c r="GVC63" s="974"/>
      <c r="GVD63" s="974"/>
      <c r="GVE63" s="974"/>
      <c r="GVF63" s="974"/>
      <c r="GVG63" s="974"/>
      <c r="GVH63" s="974"/>
      <c r="GVI63" s="974"/>
      <c r="GVJ63" s="974"/>
      <c r="GVK63" s="974"/>
      <c r="GVL63" s="974"/>
      <c r="GVM63" s="974"/>
      <c r="GVN63" s="974"/>
      <c r="GVO63" s="974"/>
      <c r="GVP63" s="974"/>
      <c r="GVQ63" s="974"/>
      <c r="GVR63" s="974"/>
      <c r="GVS63" s="974"/>
      <c r="GVT63" s="974"/>
      <c r="GVU63" s="974"/>
      <c r="GVV63" s="974"/>
      <c r="GVW63" s="974"/>
      <c r="GVX63" s="974"/>
      <c r="GVY63" s="974"/>
      <c r="GVZ63" s="974"/>
      <c r="GWA63" s="974"/>
      <c r="GWB63" s="974"/>
      <c r="GWC63" s="974"/>
      <c r="GWD63" s="974"/>
      <c r="GWE63" s="974"/>
      <c r="GWF63" s="974"/>
      <c r="GWG63" s="974"/>
      <c r="GWH63" s="974"/>
      <c r="GWI63" s="974"/>
      <c r="GWJ63" s="974"/>
      <c r="GWK63" s="974"/>
      <c r="GWL63" s="974"/>
      <c r="GWM63" s="974"/>
      <c r="GWN63" s="974"/>
      <c r="GWO63" s="974"/>
      <c r="GWP63" s="974"/>
      <c r="GWQ63" s="974"/>
      <c r="GWR63" s="974"/>
      <c r="GWS63" s="974"/>
      <c r="GWT63" s="974"/>
      <c r="GWU63" s="974"/>
      <c r="GWV63" s="974"/>
      <c r="GWW63" s="974"/>
      <c r="GWX63" s="974"/>
      <c r="GWY63" s="974"/>
      <c r="GWZ63" s="974"/>
      <c r="GXA63" s="974"/>
      <c r="GXB63" s="974"/>
      <c r="GXC63" s="974"/>
      <c r="GXD63" s="974"/>
      <c r="GXE63" s="974"/>
      <c r="GXF63" s="974"/>
      <c r="GXG63" s="974"/>
      <c r="GXH63" s="974"/>
      <c r="GXI63" s="974"/>
      <c r="GXJ63" s="974"/>
      <c r="GXK63" s="974"/>
      <c r="GXL63" s="974"/>
      <c r="GXM63" s="974"/>
      <c r="GXN63" s="974"/>
      <c r="GXO63" s="974"/>
      <c r="GXP63" s="974"/>
      <c r="GXQ63" s="974"/>
      <c r="GXR63" s="974"/>
      <c r="GXS63" s="974"/>
      <c r="GXT63" s="974"/>
      <c r="GXU63" s="974"/>
      <c r="GXV63" s="974"/>
      <c r="GXW63" s="974"/>
      <c r="GXX63" s="974"/>
      <c r="GXY63" s="974"/>
      <c r="GXZ63" s="974"/>
      <c r="GYA63" s="974"/>
      <c r="GYB63" s="974"/>
      <c r="GYC63" s="974"/>
      <c r="GYD63" s="974"/>
      <c r="GYE63" s="974"/>
      <c r="GYF63" s="974"/>
      <c r="GYG63" s="974"/>
      <c r="GYH63" s="974"/>
      <c r="GYI63" s="974"/>
      <c r="GYJ63" s="974"/>
      <c r="GYK63" s="974"/>
      <c r="GYL63" s="974"/>
      <c r="GYM63" s="974"/>
      <c r="GYN63" s="974"/>
      <c r="GYO63" s="974"/>
      <c r="GYP63" s="974"/>
      <c r="GYQ63" s="974"/>
      <c r="GYR63" s="974"/>
      <c r="GYS63" s="974"/>
      <c r="GYT63" s="974"/>
      <c r="GYU63" s="974"/>
      <c r="GYV63" s="974"/>
      <c r="GYW63" s="974"/>
      <c r="GYX63" s="974"/>
      <c r="GYY63" s="974"/>
      <c r="GYZ63" s="974"/>
      <c r="GZA63" s="974"/>
      <c r="GZB63" s="974"/>
      <c r="GZC63" s="974"/>
      <c r="GZD63" s="974"/>
      <c r="GZE63" s="974"/>
      <c r="GZF63" s="974"/>
      <c r="GZG63" s="974"/>
      <c r="GZH63" s="974"/>
      <c r="GZI63" s="974"/>
      <c r="GZJ63" s="974"/>
      <c r="GZK63" s="974"/>
      <c r="GZL63" s="974"/>
      <c r="GZM63" s="974"/>
      <c r="GZN63" s="974"/>
      <c r="GZO63" s="974"/>
      <c r="GZP63" s="974"/>
      <c r="GZQ63" s="974"/>
      <c r="GZR63" s="974"/>
      <c r="GZS63" s="974"/>
      <c r="GZT63" s="974"/>
      <c r="GZU63" s="974"/>
      <c r="GZV63" s="974"/>
      <c r="GZW63" s="974"/>
      <c r="GZX63" s="974"/>
      <c r="GZY63" s="974"/>
      <c r="GZZ63" s="974"/>
      <c r="HAA63" s="974"/>
      <c r="HAB63" s="974"/>
      <c r="HAC63" s="974"/>
      <c r="HAD63" s="974"/>
      <c r="HAE63" s="974"/>
      <c r="HAF63" s="974"/>
      <c r="HAG63" s="974"/>
      <c r="HAH63" s="974"/>
      <c r="HAI63" s="974"/>
      <c r="HAJ63" s="974"/>
      <c r="HAK63" s="974"/>
      <c r="HAL63" s="974"/>
      <c r="HAM63" s="974"/>
      <c r="HAN63" s="974"/>
      <c r="HAO63" s="974"/>
      <c r="HAP63" s="974"/>
      <c r="HAQ63" s="974"/>
      <c r="HAR63" s="974"/>
      <c r="HAS63" s="974"/>
      <c r="HAT63" s="974"/>
      <c r="HAU63" s="974"/>
      <c r="HAV63" s="974"/>
      <c r="HAW63" s="974"/>
      <c r="HAX63" s="974"/>
      <c r="HAY63" s="974"/>
      <c r="HAZ63" s="974"/>
      <c r="HBA63" s="974"/>
      <c r="HBB63" s="974"/>
      <c r="HBC63" s="974"/>
      <c r="HBD63" s="974"/>
      <c r="HBE63" s="974"/>
      <c r="HBF63" s="974"/>
      <c r="HBG63" s="974"/>
      <c r="HBH63" s="974"/>
      <c r="HBI63" s="974"/>
      <c r="HBJ63" s="974"/>
      <c r="HBK63" s="974"/>
      <c r="HBL63" s="974"/>
      <c r="HBM63" s="974"/>
      <c r="HBN63" s="974"/>
      <c r="HBO63" s="974"/>
      <c r="HBP63" s="974"/>
      <c r="HBQ63" s="974"/>
      <c r="HBR63" s="974"/>
      <c r="HBS63" s="974"/>
      <c r="HBT63" s="974"/>
      <c r="HBU63" s="974"/>
      <c r="HBV63" s="974"/>
      <c r="HBW63" s="974"/>
      <c r="HBX63" s="974"/>
      <c r="HBY63" s="974"/>
      <c r="HBZ63" s="974"/>
      <c r="HCA63" s="974"/>
      <c r="HCB63" s="974"/>
      <c r="HCC63" s="974"/>
      <c r="HCD63" s="974"/>
      <c r="HCE63" s="974"/>
      <c r="HCF63" s="974"/>
      <c r="HCG63" s="974"/>
      <c r="HCH63" s="974"/>
      <c r="HCI63" s="974"/>
      <c r="HCJ63" s="974"/>
      <c r="HCK63" s="974"/>
      <c r="HCL63" s="974"/>
      <c r="HCM63" s="974"/>
      <c r="HCN63" s="974"/>
      <c r="HCO63" s="974"/>
      <c r="HCP63" s="974"/>
      <c r="HCQ63" s="974"/>
      <c r="HCR63" s="974"/>
      <c r="HCS63" s="974"/>
      <c r="HCT63" s="974"/>
      <c r="HCU63" s="974"/>
      <c r="HCV63" s="974"/>
      <c r="HCW63" s="974"/>
      <c r="HCX63" s="974"/>
      <c r="HCY63" s="974"/>
      <c r="HCZ63" s="974"/>
      <c r="HDA63" s="974"/>
      <c r="HDB63" s="974"/>
      <c r="HDC63" s="974"/>
      <c r="HDD63" s="974"/>
      <c r="HDE63" s="974"/>
      <c r="HDF63" s="974"/>
      <c r="HDG63" s="974"/>
      <c r="HDH63" s="974"/>
      <c r="HDI63" s="974"/>
      <c r="HDJ63" s="974"/>
      <c r="HDK63" s="974"/>
      <c r="HDL63" s="974"/>
      <c r="HDM63" s="974"/>
      <c r="HDN63" s="974"/>
      <c r="HDO63" s="974"/>
      <c r="HDP63" s="974"/>
      <c r="HDQ63" s="974"/>
      <c r="HDR63" s="974"/>
      <c r="HDS63" s="974"/>
      <c r="HDT63" s="974"/>
      <c r="HDU63" s="974"/>
      <c r="HDV63" s="974"/>
      <c r="HDW63" s="974"/>
      <c r="HDX63" s="974"/>
      <c r="HDY63" s="974"/>
      <c r="HDZ63" s="974"/>
      <c r="HEA63" s="974"/>
      <c r="HEB63" s="974"/>
      <c r="HEC63" s="974"/>
      <c r="HED63" s="974"/>
      <c r="HEE63" s="974"/>
      <c r="HEF63" s="974"/>
      <c r="HEG63" s="974"/>
      <c r="HEH63" s="974"/>
      <c r="HEI63" s="974"/>
      <c r="HEJ63" s="974"/>
      <c r="HEK63" s="974"/>
      <c r="HEL63" s="974"/>
      <c r="HEM63" s="974"/>
      <c r="HEN63" s="974"/>
      <c r="HEO63" s="974"/>
      <c r="HEP63" s="974"/>
      <c r="HEQ63" s="974"/>
      <c r="HER63" s="974"/>
      <c r="HES63" s="974"/>
      <c r="HET63" s="974"/>
      <c r="HEU63" s="974"/>
      <c r="HEV63" s="974"/>
      <c r="HEW63" s="974"/>
      <c r="HEX63" s="974"/>
      <c r="HEY63" s="974"/>
      <c r="HEZ63" s="974"/>
      <c r="HFA63" s="974"/>
      <c r="HFB63" s="974"/>
      <c r="HFC63" s="974"/>
      <c r="HFD63" s="974"/>
      <c r="HFE63" s="974"/>
      <c r="HFF63" s="974"/>
      <c r="HFG63" s="974"/>
      <c r="HFH63" s="974"/>
      <c r="HFI63" s="974"/>
      <c r="HFJ63" s="974"/>
      <c r="HFK63" s="974"/>
      <c r="HFL63" s="974"/>
      <c r="HFM63" s="974"/>
      <c r="HFN63" s="974"/>
      <c r="HFO63" s="974"/>
      <c r="HFP63" s="974"/>
      <c r="HFQ63" s="974"/>
      <c r="HFR63" s="974"/>
      <c r="HFS63" s="974"/>
      <c r="HFT63" s="974"/>
      <c r="HFU63" s="974"/>
      <c r="HFV63" s="974"/>
      <c r="HFW63" s="974"/>
      <c r="HFX63" s="974"/>
      <c r="HFY63" s="974"/>
      <c r="HFZ63" s="974"/>
      <c r="HGA63" s="974"/>
      <c r="HGB63" s="974"/>
      <c r="HGC63" s="974"/>
      <c r="HGD63" s="974"/>
      <c r="HGE63" s="974"/>
      <c r="HGF63" s="974"/>
      <c r="HGG63" s="974"/>
      <c r="HGH63" s="974"/>
      <c r="HGI63" s="974"/>
      <c r="HGJ63" s="974"/>
      <c r="HGK63" s="974"/>
      <c r="HGL63" s="974"/>
      <c r="HGM63" s="974"/>
      <c r="HGN63" s="974"/>
      <c r="HGO63" s="974"/>
      <c r="HGP63" s="974"/>
      <c r="HGQ63" s="974"/>
      <c r="HGR63" s="974"/>
      <c r="HGS63" s="974"/>
      <c r="HGT63" s="974"/>
      <c r="HGU63" s="974"/>
      <c r="HGV63" s="974"/>
      <c r="HGW63" s="974"/>
      <c r="HGX63" s="974"/>
      <c r="HGY63" s="974"/>
      <c r="HGZ63" s="974"/>
      <c r="HHA63" s="974"/>
      <c r="HHB63" s="974"/>
      <c r="HHC63" s="974"/>
      <c r="HHD63" s="974"/>
      <c r="HHE63" s="974"/>
      <c r="HHF63" s="974"/>
      <c r="HHG63" s="974"/>
      <c r="HHH63" s="974"/>
      <c r="HHI63" s="974"/>
      <c r="HHJ63" s="974"/>
      <c r="HHK63" s="974"/>
      <c r="HHL63" s="974"/>
      <c r="HHM63" s="974"/>
      <c r="HHN63" s="974"/>
      <c r="HHO63" s="974"/>
      <c r="HHP63" s="974"/>
      <c r="HHQ63" s="974"/>
      <c r="HHR63" s="974"/>
      <c r="HHS63" s="974"/>
      <c r="HHT63" s="974"/>
      <c r="HHU63" s="974"/>
      <c r="HHV63" s="974"/>
      <c r="HHW63" s="974"/>
      <c r="HHX63" s="974"/>
      <c r="HHY63" s="974"/>
      <c r="HHZ63" s="974"/>
      <c r="HIA63" s="974"/>
      <c r="HIB63" s="974"/>
      <c r="HIC63" s="974"/>
      <c r="HID63" s="974"/>
      <c r="HIE63" s="974"/>
      <c r="HIF63" s="974"/>
      <c r="HIG63" s="974"/>
      <c r="HIH63" s="974"/>
      <c r="HII63" s="974"/>
      <c r="HIJ63" s="974"/>
      <c r="HIK63" s="974"/>
      <c r="HIL63" s="974"/>
      <c r="HIM63" s="974"/>
      <c r="HIN63" s="974"/>
      <c r="HIO63" s="974"/>
      <c r="HIP63" s="974"/>
      <c r="HIQ63" s="974"/>
      <c r="HIR63" s="974"/>
      <c r="HIS63" s="974"/>
      <c r="HIT63" s="974"/>
      <c r="HIU63" s="974"/>
      <c r="HIV63" s="974"/>
      <c r="HIW63" s="974"/>
      <c r="HIX63" s="974"/>
      <c r="HIY63" s="974"/>
      <c r="HIZ63" s="974"/>
      <c r="HJA63" s="974"/>
      <c r="HJB63" s="974"/>
      <c r="HJC63" s="974"/>
      <c r="HJD63" s="974"/>
      <c r="HJE63" s="974"/>
      <c r="HJF63" s="974"/>
      <c r="HJG63" s="974"/>
      <c r="HJH63" s="974"/>
      <c r="HJI63" s="974"/>
      <c r="HJJ63" s="974"/>
      <c r="HJK63" s="974"/>
      <c r="HJL63" s="974"/>
      <c r="HJM63" s="974"/>
      <c r="HJN63" s="974"/>
      <c r="HJO63" s="974"/>
      <c r="HJP63" s="974"/>
      <c r="HJQ63" s="974"/>
      <c r="HJR63" s="974"/>
      <c r="HJS63" s="974"/>
      <c r="HJT63" s="974"/>
      <c r="HJU63" s="974"/>
      <c r="HJV63" s="974"/>
      <c r="HJW63" s="974"/>
      <c r="HJX63" s="974"/>
      <c r="HJY63" s="974"/>
      <c r="HJZ63" s="974"/>
      <c r="HKA63" s="974"/>
      <c r="HKB63" s="974"/>
      <c r="HKC63" s="974"/>
      <c r="HKD63" s="974"/>
      <c r="HKE63" s="974"/>
      <c r="HKF63" s="974"/>
      <c r="HKG63" s="974"/>
      <c r="HKH63" s="974"/>
      <c r="HKI63" s="974"/>
      <c r="HKJ63" s="974"/>
      <c r="HKK63" s="974"/>
      <c r="HKL63" s="974"/>
      <c r="HKM63" s="974"/>
      <c r="HKN63" s="974"/>
      <c r="HKO63" s="974"/>
      <c r="HKP63" s="974"/>
      <c r="HKQ63" s="974"/>
      <c r="HKR63" s="974"/>
      <c r="HKS63" s="974"/>
      <c r="HKT63" s="974"/>
      <c r="HKU63" s="974"/>
      <c r="HKV63" s="974"/>
      <c r="HKW63" s="974"/>
      <c r="HKX63" s="974"/>
      <c r="HKY63" s="974"/>
      <c r="HKZ63" s="974"/>
      <c r="HLA63" s="974"/>
      <c r="HLB63" s="974"/>
      <c r="HLC63" s="974"/>
      <c r="HLD63" s="974"/>
      <c r="HLE63" s="974"/>
      <c r="HLF63" s="974"/>
      <c r="HLG63" s="974"/>
      <c r="HLH63" s="974"/>
      <c r="HLI63" s="974"/>
      <c r="HLJ63" s="974"/>
      <c r="HLK63" s="974"/>
      <c r="HLL63" s="974"/>
      <c r="HLM63" s="974"/>
      <c r="HLN63" s="974"/>
      <c r="HLO63" s="974"/>
      <c r="HLP63" s="974"/>
      <c r="HLQ63" s="974"/>
      <c r="HLR63" s="974"/>
      <c r="HLS63" s="974"/>
      <c r="HLT63" s="974"/>
      <c r="HLU63" s="974"/>
      <c r="HLV63" s="974"/>
      <c r="HLW63" s="974"/>
      <c r="HLX63" s="974"/>
      <c r="HLY63" s="974"/>
      <c r="HLZ63" s="974"/>
      <c r="HMA63" s="974"/>
      <c r="HMB63" s="974"/>
      <c r="HMC63" s="974"/>
      <c r="HMD63" s="974"/>
      <c r="HME63" s="974"/>
      <c r="HMF63" s="974"/>
      <c r="HMG63" s="974"/>
      <c r="HMH63" s="974"/>
      <c r="HMI63" s="974"/>
      <c r="HMJ63" s="974"/>
      <c r="HMK63" s="974"/>
      <c r="HML63" s="974"/>
      <c r="HMM63" s="974"/>
      <c r="HMN63" s="974"/>
      <c r="HMO63" s="974"/>
      <c r="HMP63" s="974"/>
      <c r="HMQ63" s="974"/>
      <c r="HMR63" s="974"/>
      <c r="HMS63" s="974"/>
      <c r="HMT63" s="974"/>
      <c r="HMU63" s="974"/>
      <c r="HMV63" s="974"/>
      <c r="HMW63" s="974"/>
      <c r="HMX63" s="974"/>
      <c r="HMY63" s="974"/>
      <c r="HMZ63" s="974"/>
      <c r="HNA63" s="974"/>
      <c r="HNB63" s="974"/>
      <c r="HNC63" s="974"/>
      <c r="HND63" s="974"/>
      <c r="HNE63" s="974"/>
      <c r="HNF63" s="974"/>
      <c r="HNG63" s="974"/>
      <c r="HNH63" s="974"/>
      <c r="HNI63" s="974"/>
      <c r="HNJ63" s="974"/>
      <c r="HNK63" s="974"/>
      <c r="HNL63" s="974"/>
      <c r="HNM63" s="974"/>
      <c r="HNN63" s="974"/>
      <c r="HNO63" s="974"/>
      <c r="HNP63" s="974"/>
      <c r="HNQ63" s="974"/>
      <c r="HNR63" s="974"/>
      <c r="HNS63" s="974"/>
      <c r="HNT63" s="974"/>
      <c r="HNU63" s="974"/>
      <c r="HNV63" s="974"/>
      <c r="HNW63" s="974"/>
      <c r="HNX63" s="974"/>
      <c r="HNY63" s="974"/>
      <c r="HNZ63" s="974"/>
      <c r="HOA63" s="974"/>
      <c r="HOB63" s="974"/>
      <c r="HOC63" s="974"/>
      <c r="HOD63" s="974"/>
      <c r="HOE63" s="974"/>
      <c r="HOF63" s="974"/>
      <c r="HOG63" s="974"/>
      <c r="HOH63" s="974"/>
      <c r="HOI63" s="974"/>
      <c r="HOJ63" s="974"/>
      <c r="HOK63" s="974"/>
      <c r="HOL63" s="974"/>
      <c r="HOM63" s="974"/>
      <c r="HON63" s="974"/>
      <c r="HOO63" s="974"/>
      <c r="HOP63" s="974"/>
      <c r="HOQ63" s="974"/>
      <c r="HOR63" s="974"/>
      <c r="HOS63" s="974"/>
      <c r="HOT63" s="974"/>
      <c r="HOU63" s="974"/>
      <c r="HOV63" s="974"/>
      <c r="HOW63" s="974"/>
      <c r="HOX63" s="974"/>
      <c r="HOY63" s="974"/>
      <c r="HOZ63" s="974"/>
      <c r="HPA63" s="974"/>
      <c r="HPB63" s="974"/>
      <c r="HPC63" s="974"/>
      <c r="HPD63" s="974"/>
      <c r="HPE63" s="974"/>
      <c r="HPF63" s="974"/>
      <c r="HPG63" s="974"/>
      <c r="HPH63" s="974"/>
      <c r="HPI63" s="974"/>
      <c r="HPJ63" s="974"/>
      <c r="HPK63" s="974"/>
      <c r="HPL63" s="974"/>
      <c r="HPM63" s="974"/>
      <c r="HPN63" s="974"/>
      <c r="HPO63" s="974"/>
      <c r="HPP63" s="974"/>
      <c r="HPQ63" s="974"/>
      <c r="HPR63" s="974"/>
      <c r="HPS63" s="974"/>
      <c r="HPT63" s="974"/>
      <c r="HPU63" s="974"/>
      <c r="HPV63" s="974"/>
      <c r="HPW63" s="974"/>
      <c r="HPX63" s="974"/>
      <c r="HPY63" s="974"/>
      <c r="HPZ63" s="974"/>
      <c r="HQA63" s="974"/>
      <c r="HQB63" s="974"/>
      <c r="HQC63" s="974"/>
      <c r="HQD63" s="974"/>
      <c r="HQE63" s="974"/>
      <c r="HQF63" s="974"/>
      <c r="HQG63" s="974"/>
      <c r="HQH63" s="974"/>
      <c r="HQI63" s="974"/>
      <c r="HQJ63" s="974"/>
      <c r="HQK63" s="974"/>
      <c r="HQL63" s="974"/>
      <c r="HQM63" s="974"/>
      <c r="HQN63" s="974"/>
      <c r="HQO63" s="974"/>
      <c r="HQP63" s="974"/>
      <c r="HQQ63" s="974"/>
      <c r="HQR63" s="974"/>
      <c r="HQS63" s="974"/>
      <c r="HQT63" s="974"/>
      <c r="HQU63" s="974"/>
      <c r="HQV63" s="974"/>
      <c r="HQW63" s="974"/>
      <c r="HQX63" s="974"/>
      <c r="HQY63" s="974"/>
      <c r="HQZ63" s="974"/>
      <c r="HRA63" s="974"/>
      <c r="HRB63" s="974"/>
      <c r="HRC63" s="974"/>
      <c r="HRD63" s="974"/>
      <c r="HRE63" s="974"/>
      <c r="HRF63" s="974"/>
      <c r="HRG63" s="974"/>
      <c r="HRH63" s="974"/>
      <c r="HRI63" s="974"/>
      <c r="HRJ63" s="974"/>
      <c r="HRK63" s="974"/>
      <c r="HRL63" s="974"/>
      <c r="HRM63" s="974"/>
      <c r="HRN63" s="974"/>
      <c r="HRO63" s="974"/>
      <c r="HRP63" s="974"/>
      <c r="HRQ63" s="974"/>
      <c r="HRR63" s="974"/>
      <c r="HRS63" s="974"/>
      <c r="HRT63" s="974"/>
      <c r="HRU63" s="974"/>
      <c r="HRV63" s="974"/>
      <c r="HRW63" s="974"/>
      <c r="HRX63" s="974"/>
      <c r="HRY63" s="974"/>
      <c r="HRZ63" s="974"/>
      <c r="HSA63" s="974"/>
      <c r="HSB63" s="974"/>
      <c r="HSC63" s="974"/>
      <c r="HSD63" s="974"/>
      <c r="HSE63" s="974"/>
      <c r="HSF63" s="974"/>
      <c r="HSG63" s="974"/>
      <c r="HSH63" s="974"/>
      <c r="HSI63" s="974"/>
      <c r="HSJ63" s="974"/>
      <c r="HSK63" s="974"/>
      <c r="HSL63" s="974"/>
      <c r="HSM63" s="974"/>
      <c r="HSN63" s="974"/>
      <c r="HSO63" s="974"/>
      <c r="HSP63" s="974"/>
      <c r="HSQ63" s="974"/>
      <c r="HSR63" s="974"/>
      <c r="HSS63" s="974"/>
      <c r="HST63" s="974"/>
      <c r="HSU63" s="974"/>
      <c r="HSV63" s="974"/>
      <c r="HSW63" s="974"/>
      <c r="HSX63" s="974"/>
      <c r="HSY63" s="974"/>
      <c r="HSZ63" s="974"/>
      <c r="HTA63" s="974"/>
      <c r="HTB63" s="974"/>
      <c r="HTC63" s="974"/>
      <c r="HTD63" s="974"/>
      <c r="HTE63" s="974"/>
      <c r="HTF63" s="974"/>
      <c r="HTG63" s="974"/>
      <c r="HTH63" s="974"/>
      <c r="HTI63" s="974"/>
      <c r="HTJ63" s="974"/>
      <c r="HTK63" s="974"/>
      <c r="HTL63" s="974"/>
      <c r="HTM63" s="974"/>
      <c r="HTN63" s="974"/>
      <c r="HTO63" s="974"/>
      <c r="HTP63" s="974"/>
      <c r="HTQ63" s="974"/>
      <c r="HTR63" s="974"/>
      <c r="HTS63" s="974"/>
      <c r="HTT63" s="974"/>
      <c r="HTU63" s="974"/>
      <c r="HTV63" s="974"/>
      <c r="HTW63" s="974"/>
      <c r="HTX63" s="974"/>
      <c r="HTY63" s="974"/>
      <c r="HTZ63" s="974"/>
      <c r="HUA63" s="974"/>
      <c r="HUB63" s="974"/>
      <c r="HUC63" s="974"/>
      <c r="HUD63" s="974"/>
      <c r="HUE63" s="974"/>
      <c r="HUF63" s="974"/>
      <c r="HUG63" s="974"/>
      <c r="HUH63" s="974"/>
      <c r="HUI63" s="974"/>
      <c r="HUJ63" s="974"/>
      <c r="HUK63" s="974"/>
      <c r="HUL63" s="974"/>
      <c r="HUM63" s="974"/>
      <c r="HUN63" s="974"/>
      <c r="HUO63" s="974"/>
      <c r="HUP63" s="974"/>
      <c r="HUQ63" s="974"/>
      <c r="HUR63" s="974"/>
      <c r="HUS63" s="974"/>
      <c r="HUT63" s="974"/>
      <c r="HUU63" s="974"/>
      <c r="HUV63" s="974"/>
      <c r="HUW63" s="974"/>
      <c r="HUX63" s="974"/>
      <c r="HUY63" s="974"/>
      <c r="HUZ63" s="974"/>
      <c r="HVA63" s="974"/>
      <c r="HVB63" s="974"/>
      <c r="HVC63" s="974"/>
      <c r="HVD63" s="974"/>
      <c r="HVE63" s="974"/>
      <c r="HVF63" s="974"/>
      <c r="HVG63" s="974"/>
      <c r="HVH63" s="974"/>
      <c r="HVI63" s="974"/>
      <c r="HVJ63" s="974"/>
      <c r="HVK63" s="974"/>
      <c r="HVL63" s="974"/>
      <c r="HVM63" s="974"/>
      <c r="HVN63" s="974"/>
      <c r="HVO63" s="974"/>
      <c r="HVP63" s="974"/>
      <c r="HVQ63" s="974"/>
      <c r="HVR63" s="974"/>
      <c r="HVS63" s="974"/>
      <c r="HVT63" s="974"/>
      <c r="HVU63" s="974"/>
      <c r="HVV63" s="974"/>
      <c r="HVW63" s="974"/>
      <c r="HVX63" s="974"/>
      <c r="HVY63" s="974"/>
      <c r="HVZ63" s="974"/>
      <c r="HWA63" s="974"/>
      <c r="HWB63" s="974"/>
      <c r="HWC63" s="974"/>
      <c r="HWD63" s="974"/>
      <c r="HWE63" s="974"/>
      <c r="HWF63" s="974"/>
      <c r="HWG63" s="974"/>
      <c r="HWH63" s="974"/>
      <c r="HWI63" s="974"/>
      <c r="HWJ63" s="974"/>
      <c r="HWK63" s="974"/>
      <c r="HWL63" s="974"/>
      <c r="HWM63" s="974"/>
      <c r="HWN63" s="974"/>
      <c r="HWO63" s="974"/>
      <c r="HWP63" s="974"/>
      <c r="HWQ63" s="974"/>
      <c r="HWR63" s="974"/>
      <c r="HWS63" s="974"/>
      <c r="HWT63" s="974"/>
      <c r="HWU63" s="974"/>
      <c r="HWV63" s="974"/>
      <c r="HWW63" s="974"/>
      <c r="HWX63" s="974"/>
      <c r="HWY63" s="974"/>
      <c r="HWZ63" s="974"/>
      <c r="HXA63" s="974"/>
      <c r="HXB63" s="974"/>
      <c r="HXC63" s="974"/>
      <c r="HXD63" s="974"/>
      <c r="HXE63" s="974"/>
      <c r="HXF63" s="974"/>
      <c r="HXG63" s="974"/>
      <c r="HXH63" s="974"/>
      <c r="HXI63" s="974"/>
      <c r="HXJ63" s="974"/>
      <c r="HXK63" s="974"/>
      <c r="HXL63" s="974"/>
      <c r="HXM63" s="974"/>
      <c r="HXN63" s="974"/>
      <c r="HXO63" s="974"/>
      <c r="HXP63" s="974"/>
      <c r="HXQ63" s="974"/>
      <c r="HXR63" s="974"/>
      <c r="HXS63" s="974"/>
      <c r="HXT63" s="974"/>
      <c r="HXU63" s="974"/>
      <c r="HXV63" s="974"/>
      <c r="HXW63" s="974"/>
      <c r="HXX63" s="974"/>
      <c r="HXY63" s="974"/>
      <c r="HXZ63" s="974"/>
      <c r="HYA63" s="974"/>
      <c r="HYB63" s="974"/>
      <c r="HYC63" s="974"/>
      <c r="HYD63" s="974"/>
      <c r="HYE63" s="974"/>
      <c r="HYF63" s="974"/>
      <c r="HYG63" s="974"/>
      <c r="HYH63" s="974"/>
      <c r="HYI63" s="974"/>
      <c r="HYJ63" s="974"/>
      <c r="HYK63" s="974"/>
      <c r="HYL63" s="974"/>
      <c r="HYM63" s="974"/>
      <c r="HYN63" s="974"/>
      <c r="HYO63" s="974"/>
      <c r="HYP63" s="974"/>
      <c r="HYQ63" s="974"/>
      <c r="HYR63" s="974"/>
      <c r="HYS63" s="974"/>
      <c r="HYT63" s="974"/>
      <c r="HYU63" s="974"/>
      <c r="HYV63" s="974"/>
      <c r="HYW63" s="974"/>
      <c r="HYX63" s="974"/>
      <c r="HYY63" s="974"/>
      <c r="HYZ63" s="974"/>
      <c r="HZA63" s="974"/>
      <c r="HZB63" s="974"/>
      <c r="HZC63" s="974"/>
      <c r="HZD63" s="974"/>
      <c r="HZE63" s="974"/>
      <c r="HZF63" s="974"/>
      <c r="HZG63" s="974"/>
      <c r="HZH63" s="974"/>
      <c r="HZI63" s="974"/>
      <c r="HZJ63" s="974"/>
      <c r="HZK63" s="974"/>
      <c r="HZL63" s="974"/>
      <c r="HZM63" s="974"/>
      <c r="HZN63" s="974"/>
      <c r="HZO63" s="974"/>
      <c r="HZP63" s="974"/>
      <c r="HZQ63" s="974"/>
      <c r="HZR63" s="974"/>
      <c r="HZS63" s="974"/>
      <c r="HZT63" s="974"/>
      <c r="HZU63" s="974"/>
      <c r="HZV63" s="974"/>
      <c r="HZW63" s="974"/>
      <c r="HZX63" s="974"/>
      <c r="HZY63" s="974"/>
      <c r="HZZ63" s="974"/>
      <c r="IAA63" s="974"/>
      <c r="IAB63" s="974"/>
      <c r="IAC63" s="974"/>
      <c r="IAD63" s="974"/>
      <c r="IAE63" s="974"/>
      <c r="IAF63" s="974"/>
      <c r="IAG63" s="974"/>
      <c r="IAH63" s="974"/>
      <c r="IAI63" s="974"/>
      <c r="IAJ63" s="974"/>
      <c r="IAK63" s="974"/>
      <c r="IAL63" s="974"/>
      <c r="IAM63" s="974"/>
      <c r="IAN63" s="974"/>
      <c r="IAO63" s="974"/>
      <c r="IAP63" s="974"/>
      <c r="IAQ63" s="974"/>
      <c r="IAR63" s="974"/>
      <c r="IAS63" s="974"/>
      <c r="IAT63" s="974"/>
      <c r="IAU63" s="974"/>
      <c r="IAV63" s="974"/>
      <c r="IAW63" s="974"/>
      <c r="IAX63" s="974"/>
      <c r="IAY63" s="974"/>
      <c r="IAZ63" s="974"/>
      <c r="IBA63" s="974"/>
      <c r="IBB63" s="974"/>
      <c r="IBC63" s="974"/>
      <c r="IBD63" s="974"/>
      <c r="IBE63" s="974"/>
      <c r="IBF63" s="974"/>
      <c r="IBG63" s="974"/>
      <c r="IBH63" s="974"/>
      <c r="IBI63" s="974"/>
      <c r="IBJ63" s="974"/>
      <c r="IBK63" s="974"/>
      <c r="IBL63" s="974"/>
      <c r="IBM63" s="974"/>
      <c r="IBN63" s="974"/>
      <c r="IBO63" s="974"/>
      <c r="IBP63" s="974"/>
      <c r="IBQ63" s="974"/>
      <c r="IBR63" s="974"/>
      <c r="IBS63" s="974"/>
      <c r="IBT63" s="974"/>
      <c r="IBU63" s="974"/>
      <c r="IBV63" s="974"/>
      <c r="IBW63" s="974"/>
      <c r="IBX63" s="974"/>
      <c r="IBY63" s="974"/>
      <c r="IBZ63" s="974"/>
      <c r="ICA63" s="974"/>
      <c r="ICB63" s="974"/>
      <c r="ICC63" s="974"/>
      <c r="ICD63" s="974"/>
      <c r="ICE63" s="974"/>
      <c r="ICF63" s="974"/>
      <c r="ICG63" s="974"/>
      <c r="ICH63" s="974"/>
      <c r="ICI63" s="974"/>
      <c r="ICJ63" s="974"/>
      <c r="ICK63" s="974"/>
      <c r="ICL63" s="974"/>
      <c r="ICM63" s="974"/>
      <c r="ICN63" s="974"/>
      <c r="ICO63" s="974"/>
      <c r="ICP63" s="974"/>
      <c r="ICQ63" s="974"/>
      <c r="ICR63" s="974"/>
      <c r="ICS63" s="974"/>
      <c r="ICT63" s="974"/>
      <c r="ICU63" s="974"/>
      <c r="ICV63" s="974"/>
      <c r="ICW63" s="974"/>
      <c r="ICX63" s="974"/>
      <c r="ICY63" s="974"/>
      <c r="ICZ63" s="974"/>
      <c r="IDA63" s="974"/>
      <c r="IDB63" s="974"/>
      <c r="IDC63" s="974"/>
      <c r="IDD63" s="974"/>
      <c r="IDE63" s="974"/>
      <c r="IDF63" s="974"/>
      <c r="IDG63" s="974"/>
      <c r="IDH63" s="974"/>
      <c r="IDI63" s="974"/>
      <c r="IDJ63" s="974"/>
      <c r="IDK63" s="974"/>
      <c r="IDL63" s="974"/>
      <c r="IDM63" s="974"/>
      <c r="IDN63" s="974"/>
      <c r="IDO63" s="974"/>
      <c r="IDP63" s="974"/>
      <c r="IDQ63" s="974"/>
      <c r="IDR63" s="974"/>
      <c r="IDS63" s="974"/>
      <c r="IDT63" s="974"/>
      <c r="IDU63" s="974"/>
      <c r="IDV63" s="974"/>
      <c r="IDW63" s="974"/>
      <c r="IDX63" s="974"/>
      <c r="IDY63" s="974"/>
      <c r="IDZ63" s="974"/>
      <c r="IEA63" s="974"/>
      <c r="IEB63" s="974"/>
      <c r="IEC63" s="974"/>
      <c r="IED63" s="974"/>
      <c r="IEE63" s="974"/>
      <c r="IEF63" s="974"/>
      <c r="IEG63" s="974"/>
      <c r="IEH63" s="974"/>
      <c r="IEI63" s="974"/>
      <c r="IEJ63" s="974"/>
      <c r="IEK63" s="974"/>
      <c r="IEL63" s="974"/>
      <c r="IEM63" s="974"/>
      <c r="IEN63" s="974"/>
      <c r="IEO63" s="974"/>
      <c r="IEP63" s="974"/>
      <c r="IEQ63" s="974"/>
      <c r="IER63" s="974"/>
      <c r="IES63" s="974"/>
      <c r="IET63" s="974"/>
      <c r="IEU63" s="974"/>
      <c r="IEV63" s="974"/>
      <c r="IEW63" s="974"/>
      <c r="IEX63" s="974"/>
      <c r="IEY63" s="974"/>
      <c r="IEZ63" s="974"/>
      <c r="IFA63" s="974"/>
      <c r="IFB63" s="974"/>
      <c r="IFC63" s="974"/>
      <c r="IFD63" s="974"/>
      <c r="IFE63" s="974"/>
      <c r="IFF63" s="974"/>
      <c r="IFG63" s="974"/>
      <c r="IFH63" s="974"/>
      <c r="IFI63" s="974"/>
      <c r="IFJ63" s="974"/>
      <c r="IFK63" s="974"/>
      <c r="IFL63" s="974"/>
      <c r="IFM63" s="974"/>
      <c r="IFN63" s="974"/>
      <c r="IFO63" s="974"/>
      <c r="IFP63" s="974"/>
      <c r="IFQ63" s="974"/>
      <c r="IFR63" s="974"/>
      <c r="IFS63" s="974"/>
      <c r="IFT63" s="974"/>
      <c r="IFU63" s="974"/>
      <c r="IFV63" s="974"/>
      <c r="IFW63" s="974"/>
      <c r="IFX63" s="974"/>
      <c r="IFY63" s="974"/>
      <c r="IFZ63" s="974"/>
      <c r="IGA63" s="974"/>
      <c r="IGB63" s="974"/>
      <c r="IGC63" s="974"/>
      <c r="IGD63" s="974"/>
      <c r="IGE63" s="974"/>
      <c r="IGF63" s="974"/>
      <c r="IGG63" s="974"/>
      <c r="IGH63" s="974"/>
      <c r="IGI63" s="974"/>
      <c r="IGJ63" s="974"/>
      <c r="IGK63" s="974"/>
      <c r="IGL63" s="974"/>
      <c r="IGM63" s="974"/>
      <c r="IGN63" s="974"/>
      <c r="IGO63" s="974"/>
      <c r="IGP63" s="974"/>
      <c r="IGQ63" s="974"/>
      <c r="IGR63" s="974"/>
      <c r="IGS63" s="974"/>
      <c r="IGT63" s="974"/>
      <c r="IGU63" s="974"/>
      <c r="IGV63" s="974"/>
      <c r="IGW63" s="974"/>
      <c r="IGX63" s="974"/>
      <c r="IGY63" s="974"/>
      <c r="IGZ63" s="974"/>
      <c r="IHA63" s="974"/>
      <c r="IHB63" s="974"/>
      <c r="IHC63" s="974"/>
      <c r="IHD63" s="974"/>
      <c r="IHE63" s="974"/>
      <c r="IHF63" s="974"/>
      <c r="IHG63" s="974"/>
      <c r="IHH63" s="974"/>
      <c r="IHI63" s="974"/>
      <c r="IHJ63" s="974"/>
      <c r="IHK63" s="974"/>
      <c r="IHL63" s="974"/>
      <c r="IHM63" s="974"/>
      <c r="IHN63" s="974"/>
      <c r="IHO63" s="974"/>
      <c r="IHP63" s="974"/>
      <c r="IHQ63" s="974"/>
      <c r="IHR63" s="974"/>
      <c r="IHS63" s="974"/>
      <c r="IHT63" s="974"/>
      <c r="IHU63" s="974"/>
      <c r="IHV63" s="974"/>
      <c r="IHW63" s="974"/>
      <c r="IHX63" s="974"/>
      <c r="IHY63" s="974"/>
      <c r="IHZ63" s="974"/>
      <c r="IIA63" s="974"/>
      <c r="IIB63" s="974"/>
      <c r="IIC63" s="974"/>
      <c r="IID63" s="974"/>
      <c r="IIE63" s="974"/>
      <c r="IIF63" s="974"/>
      <c r="IIG63" s="974"/>
      <c r="IIH63" s="974"/>
      <c r="III63" s="974"/>
      <c r="IIJ63" s="974"/>
      <c r="IIK63" s="974"/>
      <c r="IIL63" s="974"/>
      <c r="IIM63" s="974"/>
      <c r="IIN63" s="974"/>
      <c r="IIO63" s="974"/>
      <c r="IIP63" s="974"/>
      <c r="IIQ63" s="974"/>
      <c r="IIR63" s="974"/>
      <c r="IIS63" s="974"/>
      <c r="IIT63" s="974"/>
      <c r="IIU63" s="974"/>
      <c r="IIV63" s="974"/>
      <c r="IIW63" s="974"/>
      <c r="IIX63" s="974"/>
      <c r="IIY63" s="974"/>
      <c r="IIZ63" s="974"/>
      <c r="IJA63" s="974"/>
      <c r="IJB63" s="974"/>
      <c r="IJC63" s="974"/>
      <c r="IJD63" s="974"/>
      <c r="IJE63" s="974"/>
      <c r="IJF63" s="974"/>
      <c r="IJG63" s="974"/>
      <c r="IJH63" s="974"/>
      <c r="IJI63" s="974"/>
      <c r="IJJ63" s="974"/>
      <c r="IJK63" s="974"/>
      <c r="IJL63" s="974"/>
      <c r="IJM63" s="974"/>
      <c r="IJN63" s="974"/>
      <c r="IJO63" s="974"/>
      <c r="IJP63" s="974"/>
      <c r="IJQ63" s="974"/>
      <c r="IJR63" s="974"/>
      <c r="IJS63" s="974"/>
      <c r="IJT63" s="974"/>
      <c r="IJU63" s="974"/>
      <c r="IJV63" s="974"/>
      <c r="IJW63" s="974"/>
      <c r="IJX63" s="974"/>
      <c r="IJY63" s="974"/>
      <c r="IJZ63" s="974"/>
      <c r="IKA63" s="974"/>
      <c r="IKB63" s="974"/>
      <c r="IKC63" s="974"/>
      <c r="IKD63" s="974"/>
      <c r="IKE63" s="974"/>
      <c r="IKF63" s="974"/>
      <c r="IKG63" s="974"/>
      <c r="IKH63" s="974"/>
      <c r="IKI63" s="974"/>
      <c r="IKJ63" s="974"/>
      <c r="IKK63" s="974"/>
      <c r="IKL63" s="974"/>
      <c r="IKM63" s="974"/>
      <c r="IKN63" s="974"/>
      <c r="IKO63" s="974"/>
      <c r="IKP63" s="974"/>
      <c r="IKQ63" s="974"/>
      <c r="IKR63" s="974"/>
      <c r="IKS63" s="974"/>
      <c r="IKT63" s="974"/>
      <c r="IKU63" s="974"/>
      <c r="IKV63" s="974"/>
      <c r="IKW63" s="974"/>
      <c r="IKX63" s="974"/>
      <c r="IKY63" s="974"/>
      <c r="IKZ63" s="974"/>
      <c r="ILA63" s="974"/>
      <c r="ILB63" s="974"/>
      <c r="ILC63" s="974"/>
      <c r="ILD63" s="974"/>
      <c r="ILE63" s="974"/>
      <c r="ILF63" s="974"/>
      <c r="ILG63" s="974"/>
      <c r="ILH63" s="974"/>
      <c r="ILI63" s="974"/>
      <c r="ILJ63" s="974"/>
      <c r="ILK63" s="974"/>
      <c r="ILL63" s="974"/>
      <c r="ILM63" s="974"/>
      <c r="ILN63" s="974"/>
      <c r="ILO63" s="974"/>
      <c r="ILP63" s="974"/>
      <c r="ILQ63" s="974"/>
      <c r="ILR63" s="974"/>
      <c r="ILS63" s="974"/>
      <c r="ILT63" s="974"/>
      <c r="ILU63" s="974"/>
      <c r="ILV63" s="974"/>
      <c r="ILW63" s="974"/>
      <c r="ILX63" s="974"/>
      <c r="ILY63" s="974"/>
      <c r="ILZ63" s="974"/>
      <c r="IMA63" s="974"/>
      <c r="IMB63" s="974"/>
      <c r="IMC63" s="974"/>
      <c r="IMD63" s="974"/>
      <c r="IME63" s="974"/>
      <c r="IMF63" s="974"/>
      <c r="IMG63" s="974"/>
      <c r="IMH63" s="974"/>
      <c r="IMI63" s="974"/>
      <c r="IMJ63" s="974"/>
      <c r="IMK63" s="974"/>
      <c r="IML63" s="974"/>
      <c r="IMM63" s="974"/>
      <c r="IMN63" s="974"/>
      <c r="IMO63" s="974"/>
      <c r="IMP63" s="974"/>
      <c r="IMQ63" s="974"/>
      <c r="IMR63" s="974"/>
      <c r="IMS63" s="974"/>
      <c r="IMT63" s="974"/>
      <c r="IMU63" s="974"/>
      <c r="IMV63" s="974"/>
      <c r="IMW63" s="974"/>
      <c r="IMX63" s="974"/>
      <c r="IMY63" s="974"/>
      <c r="IMZ63" s="974"/>
      <c r="INA63" s="974"/>
      <c r="INB63" s="974"/>
      <c r="INC63" s="974"/>
      <c r="IND63" s="974"/>
      <c r="INE63" s="974"/>
      <c r="INF63" s="974"/>
      <c r="ING63" s="974"/>
      <c r="INH63" s="974"/>
      <c r="INI63" s="974"/>
      <c r="INJ63" s="974"/>
      <c r="INK63" s="974"/>
      <c r="INL63" s="974"/>
      <c r="INM63" s="974"/>
      <c r="INN63" s="974"/>
      <c r="INO63" s="974"/>
      <c r="INP63" s="974"/>
      <c r="INQ63" s="974"/>
      <c r="INR63" s="974"/>
      <c r="INS63" s="974"/>
      <c r="INT63" s="974"/>
      <c r="INU63" s="974"/>
      <c r="INV63" s="974"/>
      <c r="INW63" s="974"/>
      <c r="INX63" s="974"/>
      <c r="INY63" s="974"/>
      <c r="INZ63" s="974"/>
      <c r="IOA63" s="974"/>
      <c r="IOB63" s="974"/>
      <c r="IOC63" s="974"/>
      <c r="IOD63" s="974"/>
      <c r="IOE63" s="974"/>
      <c r="IOF63" s="974"/>
      <c r="IOG63" s="974"/>
      <c r="IOH63" s="974"/>
      <c r="IOI63" s="974"/>
      <c r="IOJ63" s="974"/>
      <c r="IOK63" s="974"/>
      <c r="IOL63" s="974"/>
      <c r="IOM63" s="974"/>
      <c r="ION63" s="974"/>
      <c r="IOO63" s="974"/>
      <c r="IOP63" s="974"/>
      <c r="IOQ63" s="974"/>
      <c r="IOR63" s="974"/>
      <c r="IOS63" s="974"/>
      <c r="IOT63" s="974"/>
      <c r="IOU63" s="974"/>
      <c r="IOV63" s="974"/>
      <c r="IOW63" s="974"/>
      <c r="IOX63" s="974"/>
      <c r="IOY63" s="974"/>
      <c r="IOZ63" s="974"/>
      <c r="IPA63" s="974"/>
      <c r="IPB63" s="974"/>
      <c r="IPC63" s="974"/>
      <c r="IPD63" s="974"/>
      <c r="IPE63" s="974"/>
      <c r="IPF63" s="974"/>
      <c r="IPG63" s="974"/>
      <c r="IPH63" s="974"/>
      <c r="IPI63" s="974"/>
      <c r="IPJ63" s="974"/>
      <c r="IPK63" s="974"/>
      <c r="IPL63" s="974"/>
      <c r="IPM63" s="974"/>
      <c r="IPN63" s="974"/>
      <c r="IPO63" s="974"/>
      <c r="IPP63" s="974"/>
      <c r="IPQ63" s="974"/>
      <c r="IPR63" s="974"/>
      <c r="IPS63" s="974"/>
      <c r="IPT63" s="974"/>
      <c r="IPU63" s="974"/>
      <c r="IPV63" s="974"/>
      <c r="IPW63" s="974"/>
      <c r="IPX63" s="974"/>
      <c r="IPY63" s="974"/>
      <c r="IPZ63" s="974"/>
      <c r="IQA63" s="974"/>
      <c r="IQB63" s="974"/>
      <c r="IQC63" s="974"/>
      <c r="IQD63" s="974"/>
      <c r="IQE63" s="974"/>
      <c r="IQF63" s="974"/>
      <c r="IQG63" s="974"/>
      <c r="IQH63" s="974"/>
      <c r="IQI63" s="974"/>
      <c r="IQJ63" s="974"/>
      <c r="IQK63" s="974"/>
      <c r="IQL63" s="974"/>
      <c r="IQM63" s="974"/>
      <c r="IQN63" s="974"/>
      <c r="IQO63" s="974"/>
      <c r="IQP63" s="974"/>
      <c r="IQQ63" s="974"/>
      <c r="IQR63" s="974"/>
      <c r="IQS63" s="974"/>
      <c r="IQT63" s="974"/>
      <c r="IQU63" s="974"/>
      <c r="IQV63" s="974"/>
      <c r="IQW63" s="974"/>
      <c r="IQX63" s="974"/>
      <c r="IQY63" s="974"/>
      <c r="IQZ63" s="974"/>
      <c r="IRA63" s="974"/>
      <c r="IRB63" s="974"/>
      <c r="IRC63" s="974"/>
      <c r="IRD63" s="974"/>
      <c r="IRE63" s="974"/>
      <c r="IRF63" s="974"/>
      <c r="IRG63" s="974"/>
      <c r="IRH63" s="974"/>
      <c r="IRI63" s="974"/>
      <c r="IRJ63" s="974"/>
      <c r="IRK63" s="974"/>
      <c r="IRL63" s="974"/>
      <c r="IRM63" s="974"/>
      <c r="IRN63" s="974"/>
      <c r="IRO63" s="974"/>
      <c r="IRP63" s="974"/>
      <c r="IRQ63" s="974"/>
      <c r="IRR63" s="974"/>
      <c r="IRS63" s="974"/>
      <c r="IRT63" s="974"/>
      <c r="IRU63" s="974"/>
      <c r="IRV63" s="974"/>
      <c r="IRW63" s="974"/>
      <c r="IRX63" s="974"/>
      <c r="IRY63" s="974"/>
      <c r="IRZ63" s="974"/>
      <c r="ISA63" s="974"/>
      <c r="ISB63" s="974"/>
      <c r="ISC63" s="974"/>
      <c r="ISD63" s="974"/>
      <c r="ISE63" s="974"/>
      <c r="ISF63" s="974"/>
      <c r="ISG63" s="974"/>
      <c r="ISH63" s="974"/>
      <c r="ISI63" s="974"/>
      <c r="ISJ63" s="974"/>
      <c r="ISK63" s="974"/>
      <c r="ISL63" s="974"/>
      <c r="ISM63" s="974"/>
      <c r="ISN63" s="974"/>
      <c r="ISO63" s="974"/>
      <c r="ISP63" s="974"/>
      <c r="ISQ63" s="974"/>
      <c r="ISR63" s="974"/>
      <c r="ISS63" s="974"/>
      <c r="IST63" s="974"/>
      <c r="ISU63" s="974"/>
      <c r="ISV63" s="974"/>
      <c r="ISW63" s="974"/>
      <c r="ISX63" s="974"/>
      <c r="ISY63" s="974"/>
      <c r="ISZ63" s="974"/>
      <c r="ITA63" s="974"/>
      <c r="ITB63" s="974"/>
      <c r="ITC63" s="974"/>
      <c r="ITD63" s="974"/>
      <c r="ITE63" s="974"/>
      <c r="ITF63" s="974"/>
      <c r="ITG63" s="974"/>
      <c r="ITH63" s="974"/>
      <c r="ITI63" s="974"/>
      <c r="ITJ63" s="974"/>
      <c r="ITK63" s="974"/>
      <c r="ITL63" s="974"/>
      <c r="ITM63" s="974"/>
      <c r="ITN63" s="974"/>
      <c r="ITO63" s="974"/>
      <c r="ITP63" s="974"/>
      <c r="ITQ63" s="974"/>
      <c r="ITR63" s="974"/>
      <c r="ITS63" s="974"/>
      <c r="ITT63" s="974"/>
      <c r="ITU63" s="974"/>
      <c r="ITV63" s="974"/>
      <c r="ITW63" s="974"/>
      <c r="ITX63" s="974"/>
      <c r="ITY63" s="974"/>
      <c r="ITZ63" s="974"/>
      <c r="IUA63" s="974"/>
      <c r="IUB63" s="974"/>
      <c r="IUC63" s="974"/>
      <c r="IUD63" s="974"/>
      <c r="IUE63" s="974"/>
      <c r="IUF63" s="974"/>
      <c r="IUG63" s="974"/>
      <c r="IUH63" s="974"/>
      <c r="IUI63" s="974"/>
      <c r="IUJ63" s="974"/>
      <c r="IUK63" s="974"/>
      <c r="IUL63" s="974"/>
      <c r="IUM63" s="974"/>
      <c r="IUN63" s="974"/>
      <c r="IUO63" s="974"/>
      <c r="IUP63" s="974"/>
      <c r="IUQ63" s="974"/>
      <c r="IUR63" s="974"/>
      <c r="IUS63" s="974"/>
      <c r="IUT63" s="974"/>
      <c r="IUU63" s="974"/>
      <c r="IUV63" s="974"/>
      <c r="IUW63" s="974"/>
      <c r="IUX63" s="974"/>
      <c r="IUY63" s="974"/>
      <c r="IUZ63" s="974"/>
      <c r="IVA63" s="974"/>
      <c r="IVB63" s="974"/>
      <c r="IVC63" s="974"/>
      <c r="IVD63" s="974"/>
      <c r="IVE63" s="974"/>
      <c r="IVF63" s="974"/>
      <c r="IVG63" s="974"/>
      <c r="IVH63" s="974"/>
      <c r="IVI63" s="974"/>
      <c r="IVJ63" s="974"/>
      <c r="IVK63" s="974"/>
      <c r="IVL63" s="974"/>
      <c r="IVM63" s="974"/>
      <c r="IVN63" s="974"/>
      <c r="IVO63" s="974"/>
      <c r="IVP63" s="974"/>
      <c r="IVQ63" s="974"/>
      <c r="IVR63" s="974"/>
      <c r="IVS63" s="974"/>
      <c r="IVT63" s="974"/>
      <c r="IVU63" s="974"/>
      <c r="IVV63" s="974"/>
      <c r="IVW63" s="974"/>
      <c r="IVX63" s="974"/>
      <c r="IVY63" s="974"/>
      <c r="IVZ63" s="974"/>
      <c r="IWA63" s="974"/>
      <c r="IWB63" s="974"/>
      <c r="IWC63" s="974"/>
      <c r="IWD63" s="974"/>
      <c r="IWE63" s="974"/>
      <c r="IWF63" s="974"/>
      <c r="IWG63" s="974"/>
      <c r="IWH63" s="974"/>
      <c r="IWI63" s="974"/>
      <c r="IWJ63" s="974"/>
      <c r="IWK63" s="974"/>
      <c r="IWL63" s="974"/>
      <c r="IWM63" s="974"/>
      <c r="IWN63" s="974"/>
      <c r="IWO63" s="974"/>
      <c r="IWP63" s="974"/>
      <c r="IWQ63" s="974"/>
      <c r="IWR63" s="974"/>
      <c r="IWS63" s="974"/>
      <c r="IWT63" s="974"/>
      <c r="IWU63" s="974"/>
      <c r="IWV63" s="974"/>
      <c r="IWW63" s="974"/>
      <c r="IWX63" s="974"/>
      <c r="IWY63" s="974"/>
      <c r="IWZ63" s="974"/>
      <c r="IXA63" s="974"/>
      <c r="IXB63" s="974"/>
      <c r="IXC63" s="974"/>
      <c r="IXD63" s="974"/>
      <c r="IXE63" s="974"/>
      <c r="IXF63" s="974"/>
      <c r="IXG63" s="974"/>
      <c r="IXH63" s="974"/>
      <c r="IXI63" s="974"/>
      <c r="IXJ63" s="974"/>
      <c r="IXK63" s="974"/>
      <c r="IXL63" s="974"/>
      <c r="IXM63" s="974"/>
      <c r="IXN63" s="974"/>
      <c r="IXO63" s="974"/>
      <c r="IXP63" s="974"/>
      <c r="IXQ63" s="974"/>
      <c r="IXR63" s="974"/>
      <c r="IXS63" s="974"/>
      <c r="IXT63" s="974"/>
      <c r="IXU63" s="974"/>
      <c r="IXV63" s="974"/>
      <c r="IXW63" s="974"/>
      <c r="IXX63" s="974"/>
      <c r="IXY63" s="974"/>
      <c r="IXZ63" s="974"/>
      <c r="IYA63" s="974"/>
      <c r="IYB63" s="974"/>
      <c r="IYC63" s="974"/>
      <c r="IYD63" s="974"/>
      <c r="IYE63" s="974"/>
      <c r="IYF63" s="974"/>
      <c r="IYG63" s="974"/>
      <c r="IYH63" s="974"/>
      <c r="IYI63" s="974"/>
      <c r="IYJ63" s="974"/>
      <c r="IYK63" s="974"/>
      <c r="IYL63" s="974"/>
      <c r="IYM63" s="974"/>
      <c r="IYN63" s="974"/>
      <c r="IYO63" s="974"/>
      <c r="IYP63" s="974"/>
      <c r="IYQ63" s="974"/>
      <c r="IYR63" s="974"/>
      <c r="IYS63" s="974"/>
      <c r="IYT63" s="974"/>
      <c r="IYU63" s="974"/>
      <c r="IYV63" s="974"/>
      <c r="IYW63" s="974"/>
      <c r="IYX63" s="974"/>
      <c r="IYY63" s="974"/>
      <c r="IYZ63" s="974"/>
      <c r="IZA63" s="974"/>
      <c r="IZB63" s="974"/>
      <c r="IZC63" s="974"/>
      <c r="IZD63" s="974"/>
      <c r="IZE63" s="974"/>
      <c r="IZF63" s="974"/>
      <c r="IZG63" s="974"/>
      <c r="IZH63" s="974"/>
      <c r="IZI63" s="974"/>
      <c r="IZJ63" s="974"/>
      <c r="IZK63" s="974"/>
      <c r="IZL63" s="974"/>
      <c r="IZM63" s="974"/>
      <c r="IZN63" s="974"/>
      <c r="IZO63" s="974"/>
      <c r="IZP63" s="974"/>
      <c r="IZQ63" s="974"/>
      <c r="IZR63" s="974"/>
      <c r="IZS63" s="974"/>
      <c r="IZT63" s="974"/>
      <c r="IZU63" s="974"/>
      <c r="IZV63" s="974"/>
      <c r="IZW63" s="974"/>
      <c r="IZX63" s="974"/>
      <c r="IZY63" s="974"/>
      <c r="IZZ63" s="974"/>
      <c r="JAA63" s="974"/>
      <c r="JAB63" s="974"/>
      <c r="JAC63" s="974"/>
      <c r="JAD63" s="974"/>
      <c r="JAE63" s="974"/>
      <c r="JAF63" s="974"/>
      <c r="JAG63" s="974"/>
      <c r="JAH63" s="974"/>
      <c r="JAI63" s="974"/>
      <c r="JAJ63" s="974"/>
      <c r="JAK63" s="974"/>
      <c r="JAL63" s="974"/>
      <c r="JAM63" s="974"/>
      <c r="JAN63" s="974"/>
      <c r="JAO63" s="974"/>
      <c r="JAP63" s="974"/>
      <c r="JAQ63" s="974"/>
      <c r="JAR63" s="974"/>
      <c r="JAS63" s="974"/>
      <c r="JAT63" s="974"/>
      <c r="JAU63" s="974"/>
      <c r="JAV63" s="974"/>
      <c r="JAW63" s="974"/>
      <c r="JAX63" s="974"/>
      <c r="JAY63" s="974"/>
      <c r="JAZ63" s="974"/>
      <c r="JBA63" s="974"/>
      <c r="JBB63" s="974"/>
      <c r="JBC63" s="974"/>
      <c r="JBD63" s="974"/>
      <c r="JBE63" s="974"/>
      <c r="JBF63" s="974"/>
      <c r="JBG63" s="974"/>
      <c r="JBH63" s="974"/>
      <c r="JBI63" s="974"/>
      <c r="JBJ63" s="974"/>
      <c r="JBK63" s="974"/>
      <c r="JBL63" s="974"/>
      <c r="JBM63" s="974"/>
      <c r="JBN63" s="974"/>
      <c r="JBO63" s="974"/>
      <c r="JBP63" s="974"/>
      <c r="JBQ63" s="974"/>
      <c r="JBR63" s="974"/>
      <c r="JBS63" s="974"/>
      <c r="JBT63" s="974"/>
      <c r="JBU63" s="974"/>
      <c r="JBV63" s="974"/>
      <c r="JBW63" s="974"/>
      <c r="JBX63" s="974"/>
      <c r="JBY63" s="974"/>
      <c r="JBZ63" s="974"/>
      <c r="JCA63" s="974"/>
      <c r="JCB63" s="974"/>
      <c r="JCC63" s="974"/>
      <c r="JCD63" s="974"/>
      <c r="JCE63" s="974"/>
      <c r="JCF63" s="974"/>
      <c r="JCG63" s="974"/>
      <c r="JCH63" s="974"/>
      <c r="JCI63" s="974"/>
      <c r="JCJ63" s="974"/>
      <c r="JCK63" s="974"/>
      <c r="JCL63" s="974"/>
      <c r="JCM63" s="974"/>
      <c r="JCN63" s="974"/>
      <c r="JCO63" s="974"/>
      <c r="JCP63" s="974"/>
      <c r="JCQ63" s="974"/>
      <c r="JCR63" s="974"/>
      <c r="JCS63" s="974"/>
      <c r="JCT63" s="974"/>
      <c r="JCU63" s="974"/>
      <c r="JCV63" s="974"/>
      <c r="JCW63" s="974"/>
      <c r="JCX63" s="974"/>
      <c r="JCY63" s="974"/>
      <c r="JCZ63" s="974"/>
      <c r="JDA63" s="974"/>
      <c r="JDB63" s="974"/>
      <c r="JDC63" s="974"/>
      <c r="JDD63" s="974"/>
      <c r="JDE63" s="974"/>
      <c r="JDF63" s="974"/>
      <c r="JDG63" s="974"/>
      <c r="JDH63" s="974"/>
      <c r="JDI63" s="974"/>
      <c r="JDJ63" s="974"/>
      <c r="JDK63" s="974"/>
      <c r="JDL63" s="974"/>
      <c r="JDM63" s="974"/>
      <c r="JDN63" s="974"/>
      <c r="JDO63" s="974"/>
      <c r="JDP63" s="974"/>
      <c r="JDQ63" s="974"/>
      <c r="JDR63" s="974"/>
      <c r="JDS63" s="974"/>
      <c r="JDT63" s="974"/>
      <c r="JDU63" s="974"/>
      <c r="JDV63" s="974"/>
      <c r="JDW63" s="974"/>
      <c r="JDX63" s="974"/>
      <c r="JDY63" s="974"/>
      <c r="JDZ63" s="974"/>
      <c r="JEA63" s="974"/>
      <c r="JEB63" s="974"/>
      <c r="JEC63" s="974"/>
      <c r="JED63" s="974"/>
      <c r="JEE63" s="974"/>
      <c r="JEF63" s="974"/>
      <c r="JEG63" s="974"/>
      <c r="JEH63" s="974"/>
      <c r="JEI63" s="974"/>
      <c r="JEJ63" s="974"/>
      <c r="JEK63" s="974"/>
      <c r="JEL63" s="974"/>
      <c r="JEM63" s="974"/>
      <c r="JEN63" s="974"/>
      <c r="JEO63" s="974"/>
      <c r="JEP63" s="974"/>
      <c r="JEQ63" s="974"/>
      <c r="JER63" s="974"/>
      <c r="JES63" s="974"/>
      <c r="JET63" s="974"/>
      <c r="JEU63" s="974"/>
      <c r="JEV63" s="974"/>
      <c r="JEW63" s="974"/>
      <c r="JEX63" s="974"/>
      <c r="JEY63" s="974"/>
      <c r="JEZ63" s="974"/>
      <c r="JFA63" s="974"/>
      <c r="JFB63" s="974"/>
      <c r="JFC63" s="974"/>
      <c r="JFD63" s="974"/>
      <c r="JFE63" s="974"/>
      <c r="JFF63" s="974"/>
      <c r="JFG63" s="974"/>
      <c r="JFH63" s="974"/>
      <c r="JFI63" s="974"/>
      <c r="JFJ63" s="974"/>
      <c r="JFK63" s="974"/>
      <c r="JFL63" s="974"/>
      <c r="JFM63" s="974"/>
      <c r="JFN63" s="974"/>
      <c r="JFO63" s="974"/>
      <c r="JFP63" s="974"/>
      <c r="JFQ63" s="974"/>
      <c r="JFR63" s="974"/>
      <c r="JFS63" s="974"/>
      <c r="JFT63" s="974"/>
      <c r="JFU63" s="974"/>
      <c r="JFV63" s="974"/>
      <c r="JFW63" s="974"/>
      <c r="JFX63" s="974"/>
      <c r="JFY63" s="974"/>
      <c r="JFZ63" s="974"/>
      <c r="JGA63" s="974"/>
      <c r="JGB63" s="974"/>
      <c r="JGC63" s="974"/>
      <c r="JGD63" s="974"/>
      <c r="JGE63" s="974"/>
      <c r="JGF63" s="974"/>
      <c r="JGG63" s="974"/>
      <c r="JGH63" s="974"/>
      <c r="JGI63" s="974"/>
      <c r="JGJ63" s="974"/>
      <c r="JGK63" s="974"/>
      <c r="JGL63" s="974"/>
      <c r="JGM63" s="974"/>
      <c r="JGN63" s="974"/>
      <c r="JGO63" s="974"/>
      <c r="JGP63" s="974"/>
      <c r="JGQ63" s="974"/>
      <c r="JGR63" s="974"/>
      <c r="JGS63" s="974"/>
      <c r="JGT63" s="974"/>
      <c r="JGU63" s="974"/>
      <c r="JGV63" s="974"/>
      <c r="JGW63" s="974"/>
      <c r="JGX63" s="974"/>
      <c r="JGY63" s="974"/>
      <c r="JGZ63" s="974"/>
      <c r="JHA63" s="974"/>
      <c r="JHB63" s="974"/>
      <c r="JHC63" s="974"/>
      <c r="JHD63" s="974"/>
      <c r="JHE63" s="974"/>
      <c r="JHF63" s="974"/>
      <c r="JHG63" s="974"/>
      <c r="JHH63" s="974"/>
      <c r="JHI63" s="974"/>
      <c r="JHJ63" s="974"/>
      <c r="JHK63" s="974"/>
      <c r="JHL63" s="974"/>
      <c r="JHM63" s="974"/>
      <c r="JHN63" s="974"/>
      <c r="JHO63" s="974"/>
      <c r="JHP63" s="974"/>
      <c r="JHQ63" s="974"/>
      <c r="JHR63" s="974"/>
      <c r="JHS63" s="974"/>
      <c r="JHT63" s="974"/>
      <c r="JHU63" s="974"/>
      <c r="JHV63" s="974"/>
      <c r="JHW63" s="974"/>
      <c r="JHX63" s="974"/>
      <c r="JHY63" s="974"/>
      <c r="JHZ63" s="974"/>
      <c r="JIA63" s="974"/>
      <c r="JIB63" s="974"/>
      <c r="JIC63" s="974"/>
      <c r="JID63" s="974"/>
      <c r="JIE63" s="974"/>
      <c r="JIF63" s="974"/>
      <c r="JIG63" s="974"/>
      <c r="JIH63" s="974"/>
      <c r="JII63" s="974"/>
      <c r="JIJ63" s="974"/>
      <c r="JIK63" s="974"/>
      <c r="JIL63" s="974"/>
      <c r="JIM63" s="974"/>
      <c r="JIN63" s="974"/>
      <c r="JIO63" s="974"/>
      <c r="JIP63" s="974"/>
      <c r="JIQ63" s="974"/>
      <c r="JIR63" s="974"/>
      <c r="JIS63" s="974"/>
      <c r="JIT63" s="974"/>
      <c r="JIU63" s="974"/>
      <c r="JIV63" s="974"/>
      <c r="JIW63" s="974"/>
      <c r="JIX63" s="974"/>
      <c r="JIY63" s="974"/>
      <c r="JIZ63" s="974"/>
      <c r="JJA63" s="974"/>
      <c r="JJB63" s="974"/>
      <c r="JJC63" s="974"/>
      <c r="JJD63" s="974"/>
      <c r="JJE63" s="974"/>
      <c r="JJF63" s="974"/>
      <c r="JJG63" s="974"/>
      <c r="JJH63" s="974"/>
      <c r="JJI63" s="974"/>
      <c r="JJJ63" s="974"/>
      <c r="JJK63" s="974"/>
      <c r="JJL63" s="974"/>
      <c r="JJM63" s="974"/>
      <c r="JJN63" s="974"/>
      <c r="JJO63" s="974"/>
      <c r="JJP63" s="974"/>
      <c r="JJQ63" s="974"/>
      <c r="JJR63" s="974"/>
      <c r="JJS63" s="974"/>
      <c r="JJT63" s="974"/>
      <c r="JJU63" s="974"/>
      <c r="JJV63" s="974"/>
      <c r="JJW63" s="974"/>
      <c r="JJX63" s="974"/>
      <c r="JJY63" s="974"/>
      <c r="JJZ63" s="974"/>
      <c r="JKA63" s="974"/>
      <c r="JKB63" s="974"/>
      <c r="JKC63" s="974"/>
      <c r="JKD63" s="974"/>
      <c r="JKE63" s="974"/>
      <c r="JKF63" s="974"/>
      <c r="JKG63" s="974"/>
      <c r="JKH63" s="974"/>
      <c r="JKI63" s="974"/>
      <c r="JKJ63" s="974"/>
      <c r="JKK63" s="974"/>
      <c r="JKL63" s="974"/>
      <c r="JKM63" s="974"/>
      <c r="JKN63" s="974"/>
      <c r="JKO63" s="974"/>
      <c r="JKP63" s="974"/>
      <c r="JKQ63" s="974"/>
      <c r="JKR63" s="974"/>
      <c r="JKS63" s="974"/>
      <c r="JKT63" s="974"/>
      <c r="JKU63" s="974"/>
      <c r="JKV63" s="974"/>
      <c r="JKW63" s="974"/>
      <c r="JKX63" s="974"/>
      <c r="JKY63" s="974"/>
      <c r="JKZ63" s="974"/>
      <c r="JLA63" s="974"/>
      <c r="JLB63" s="974"/>
      <c r="JLC63" s="974"/>
      <c r="JLD63" s="974"/>
      <c r="JLE63" s="974"/>
      <c r="JLF63" s="974"/>
      <c r="JLG63" s="974"/>
      <c r="JLH63" s="974"/>
      <c r="JLI63" s="974"/>
      <c r="JLJ63" s="974"/>
      <c r="JLK63" s="974"/>
      <c r="JLL63" s="974"/>
      <c r="JLM63" s="974"/>
      <c r="JLN63" s="974"/>
      <c r="JLO63" s="974"/>
      <c r="JLP63" s="974"/>
      <c r="JLQ63" s="974"/>
      <c r="JLR63" s="974"/>
      <c r="JLS63" s="974"/>
      <c r="JLT63" s="974"/>
      <c r="JLU63" s="974"/>
      <c r="JLV63" s="974"/>
      <c r="JLW63" s="974"/>
      <c r="JLX63" s="974"/>
      <c r="JLY63" s="974"/>
      <c r="JLZ63" s="974"/>
      <c r="JMA63" s="974"/>
      <c r="JMB63" s="974"/>
      <c r="JMC63" s="974"/>
      <c r="JMD63" s="974"/>
      <c r="JME63" s="974"/>
      <c r="JMF63" s="974"/>
      <c r="JMG63" s="974"/>
      <c r="JMH63" s="974"/>
      <c r="JMI63" s="974"/>
      <c r="JMJ63" s="974"/>
      <c r="JMK63" s="974"/>
      <c r="JML63" s="974"/>
      <c r="JMM63" s="974"/>
      <c r="JMN63" s="974"/>
      <c r="JMO63" s="974"/>
      <c r="JMP63" s="974"/>
      <c r="JMQ63" s="974"/>
      <c r="JMR63" s="974"/>
      <c r="JMS63" s="974"/>
      <c r="JMT63" s="974"/>
      <c r="JMU63" s="974"/>
      <c r="JMV63" s="974"/>
      <c r="JMW63" s="974"/>
      <c r="JMX63" s="974"/>
      <c r="JMY63" s="974"/>
      <c r="JMZ63" s="974"/>
      <c r="JNA63" s="974"/>
      <c r="JNB63" s="974"/>
      <c r="JNC63" s="974"/>
      <c r="JND63" s="974"/>
      <c r="JNE63" s="974"/>
      <c r="JNF63" s="974"/>
      <c r="JNG63" s="974"/>
      <c r="JNH63" s="974"/>
      <c r="JNI63" s="974"/>
      <c r="JNJ63" s="974"/>
      <c r="JNK63" s="974"/>
      <c r="JNL63" s="974"/>
      <c r="JNM63" s="974"/>
      <c r="JNN63" s="974"/>
      <c r="JNO63" s="974"/>
      <c r="JNP63" s="974"/>
      <c r="JNQ63" s="974"/>
      <c r="JNR63" s="974"/>
      <c r="JNS63" s="974"/>
      <c r="JNT63" s="974"/>
      <c r="JNU63" s="974"/>
      <c r="JNV63" s="974"/>
      <c r="JNW63" s="974"/>
      <c r="JNX63" s="974"/>
      <c r="JNY63" s="974"/>
      <c r="JNZ63" s="974"/>
      <c r="JOA63" s="974"/>
      <c r="JOB63" s="974"/>
      <c r="JOC63" s="974"/>
      <c r="JOD63" s="974"/>
      <c r="JOE63" s="974"/>
      <c r="JOF63" s="974"/>
      <c r="JOG63" s="974"/>
      <c r="JOH63" s="974"/>
      <c r="JOI63" s="974"/>
      <c r="JOJ63" s="974"/>
      <c r="JOK63" s="974"/>
      <c r="JOL63" s="974"/>
      <c r="JOM63" s="974"/>
      <c r="JON63" s="974"/>
      <c r="JOO63" s="974"/>
      <c r="JOP63" s="974"/>
      <c r="JOQ63" s="974"/>
      <c r="JOR63" s="974"/>
      <c r="JOS63" s="974"/>
      <c r="JOT63" s="974"/>
      <c r="JOU63" s="974"/>
      <c r="JOV63" s="974"/>
      <c r="JOW63" s="974"/>
      <c r="JOX63" s="974"/>
      <c r="JOY63" s="974"/>
      <c r="JOZ63" s="974"/>
      <c r="JPA63" s="974"/>
      <c r="JPB63" s="974"/>
      <c r="JPC63" s="974"/>
      <c r="JPD63" s="974"/>
      <c r="JPE63" s="974"/>
      <c r="JPF63" s="974"/>
      <c r="JPG63" s="974"/>
      <c r="JPH63" s="974"/>
      <c r="JPI63" s="974"/>
      <c r="JPJ63" s="974"/>
      <c r="JPK63" s="974"/>
      <c r="JPL63" s="974"/>
      <c r="JPM63" s="974"/>
      <c r="JPN63" s="974"/>
      <c r="JPO63" s="974"/>
      <c r="JPP63" s="974"/>
      <c r="JPQ63" s="974"/>
      <c r="JPR63" s="974"/>
      <c r="JPS63" s="974"/>
      <c r="JPT63" s="974"/>
      <c r="JPU63" s="974"/>
      <c r="JPV63" s="974"/>
      <c r="JPW63" s="974"/>
      <c r="JPX63" s="974"/>
      <c r="JPY63" s="974"/>
      <c r="JPZ63" s="974"/>
      <c r="JQA63" s="974"/>
      <c r="JQB63" s="974"/>
      <c r="JQC63" s="974"/>
      <c r="JQD63" s="974"/>
      <c r="JQE63" s="974"/>
      <c r="JQF63" s="974"/>
      <c r="JQG63" s="974"/>
      <c r="JQH63" s="974"/>
      <c r="JQI63" s="974"/>
      <c r="JQJ63" s="974"/>
      <c r="JQK63" s="974"/>
      <c r="JQL63" s="974"/>
      <c r="JQM63" s="974"/>
      <c r="JQN63" s="974"/>
      <c r="JQO63" s="974"/>
      <c r="JQP63" s="974"/>
      <c r="JQQ63" s="974"/>
      <c r="JQR63" s="974"/>
      <c r="JQS63" s="974"/>
      <c r="JQT63" s="974"/>
      <c r="JQU63" s="974"/>
      <c r="JQV63" s="974"/>
      <c r="JQW63" s="974"/>
      <c r="JQX63" s="974"/>
      <c r="JQY63" s="974"/>
      <c r="JQZ63" s="974"/>
      <c r="JRA63" s="974"/>
      <c r="JRB63" s="974"/>
      <c r="JRC63" s="974"/>
      <c r="JRD63" s="974"/>
      <c r="JRE63" s="974"/>
      <c r="JRF63" s="974"/>
      <c r="JRG63" s="974"/>
      <c r="JRH63" s="974"/>
      <c r="JRI63" s="974"/>
      <c r="JRJ63" s="974"/>
      <c r="JRK63" s="974"/>
      <c r="JRL63" s="974"/>
      <c r="JRM63" s="974"/>
      <c r="JRN63" s="974"/>
      <c r="JRO63" s="974"/>
      <c r="JRP63" s="974"/>
      <c r="JRQ63" s="974"/>
      <c r="JRR63" s="974"/>
      <c r="JRS63" s="974"/>
      <c r="JRT63" s="974"/>
      <c r="JRU63" s="974"/>
      <c r="JRV63" s="974"/>
      <c r="JRW63" s="974"/>
      <c r="JRX63" s="974"/>
      <c r="JRY63" s="974"/>
      <c r="JRZ63" s="974"/>
      <c r="JSA63" s="974"/>
      <c r="JSB63" s="974"/>
      <c r="JSC63" s="974"/>
      <c r="JSD63" s="974"/>
      <c r="JSE63" s="974"/>
      <c r="JSF63" s="974"/>
      <c r="JSG63" s="974"/>
      <c r="JSH63" s="974"/>
      <c r="JSI63" s="974"/>
      <c r="JSJ63" s="974"/>
      <c r="JSK63" s="974"/>
      <c r="JSL63" s="974"/>
      <c r="JSM63" s="974"/>
      <c r="JSN63" s="974"/>
      <c r="JSO63" s="974"/>
      <c r="JSP63" s="974"/>
      <c r="JSQ63" s="974"/>
      <c r="JSR63" s="974"/>
      <c r="JSS63" s="974"/>
      <c r="JST63" s="974"/>
      <c r="JSU63" s="974"/>
      <c r="JSV63" s="974"/>
      <c r="JSW63" s="974"/>
      <c r="JSX63" s="974"/>
      <c r="JSY63" s="974"/>
      <c r="JSZ63" s="974"/>
      <c r="JTA63" s="974"/>
      <c r="JTB63" s="974"/>
      <c r="JTC63" s="974"/>
      <c r="JTD63" s="974"/>
      <c r="JTE63" s="974"/>
      <c r="JTF63" s="974"/>
      <c r="JTG63" s="974"/>
      <c r="JTH63" s="974"/>
      <c r="JTI63" s="974"/>
      <c r="JTJ63" s="974"/>
      <c r="JTK63" s="974"/>
      <c r="JTL63" s="974"/>
      <c r="JTM63" s="974"/>
      <c r="JTN63" s="974"/>
      <c r="JTO63" s="974"/>
      <c r="JTP63" s="974"/>
      <c r="JTQ63" s="974"/>
      <c r="JTR63" s="974"/>
      <c r="JTS63" s="974"/>
      <c r="JTT63" s="974"/>
      <c r="JTU63" s="974"/>
      <c r="JTV63" s="974"/>
      <c r="JTW63" s="974"/>
      <c r="JTX63" s="974"/>
      <c r="JTY63" s="974"/>
      <c r="JTZ63" s="974"/>
      <c r="JUA63" s="974"/>
      <c r="JUB63" s="974"/>
      <c r="JUC63" s="974"/>
      <c r="JUD63" s="974"/>
      <c r="JUE63" s="974"/>
      <c r="JUF63" s="974"/>
      <c r="JUG63" s="974"/>
      <c r="JUH63" s="974"/>
      <c r="JUI63" s="974"/>
      <c r="JUJ63" s="974"/>
      <c r="JUK63" s="974"/>
      <c r="JUL63" s="974"/>
      <c r="JUM63" s="974"/>
      <c r="JUN63" s="974"/>
      <c r="JUO63" s="974"/>
      <c r="JUP63" s="974"/>
      <c r="JUQ63" s="974"/>
      <c r="JUR63" s="974"/>
      <c r="JUS63" s="974"/>
      <c r="JUT63" s="974"/>
      <c r="JUU63" s="974"/>
      <c r="JUV63" s="974"/>
      <c r="JUW63" s="974"/>
      <c r="JUX63" s="974"/>
      <c r="JUY63" s="974"/>
      <c r="JUZ63" s="974"/>
      <c r="JVA63" s="974"/>
      <c r="JVB63" s="974"/>
      <c r="JVC63" s="974"/>
      <c r="JVD63" s="974"/>
      <c r="JVE63" s="974"/>
      <c r="JVF63" s="974"/>
      <c r="JVG63" s="974"/>
      <c r="JVH63" s="974"/>
      <c r="JVI63" s="974"/>
      <c r="JVJ63" s="974"/>
      <c r="JVK63" s="974"/>
      <c r="JVL63" s="974"/>
      <c r="JVM63" s="974"/>
      <c r="JVN63" s="974"/>
      <c r="JVO63" s="974"/>
      <c r="JVP63" s="974"/>
      <c r="JVQ63" s="974"/>
      <c r="JVR63" s="974"/>
      <c r="JVS63" s="974"/>
      <c r="JVT63" s="974"/>
      <c r="JVU63" s="974"/>
      <c r="JVV63" s="974"/>
      <c r="JVW63" s="974"/>
      <c r="JVX63" s="974"/>
      <c r="JVY63" s="974"/>
      <c r="JVZ63" s="974"/>
      <c r="JWA63" s="974"/>
      <c r="JWB63" s="974"/>
      <c r="JWC63" s="974"/>
      <c r="JWD63" s="974"/>
      <c r="JWE63" s="974"/>
      <c r="JWF63" s="974"/>
      <c r="JWG63" s="974"/>
      <c r="JWH63" s="974"/>
      <c r="JWI63" s="974"/>
      <c r="JWJ63" s="974"/>
      <c r="JWK63" s="974"/>
      <c r="JWL63" s="974"/>
      <c r="JWM63" s="974"/>
      <c r="JWN63" s="974"/>
      <c r="JWO63" s="974"/>
      <c r="JWP63" s="974"/>
      <c r="JWQ63" s="974"/>
      <c r="JWR63" s="974"/>
      <c r="JWS63" s="974"/>
      <c r="JWT63" s="974"/>
      <c r="JWU63" s="974"/>
      <c r="JWV63" s="974"/>
      <c r="JWW63" s="974"/>
      <c r="JWX63" s="974"/>
      <c r="JWY63" s="974"/>
      <c r="JWZ63" s="974"/>
      <c r="JXA63" s="974"/>
      <c r="JXB63" s="974"/>
      <c r="JXC63" s="974"/>
      <c r="JXD63" s="974"/>
      <c r="JXE63" s="974"/>
      <c r="JXF63" s="974"/>
      <c r="JXG63" s="974"/>
      <c r="JXH63" s="974"/>
      <c r="JXI63" s="974"/>
      <c r="JXJ63" s="974"/>
      <c r="JXK63" s="974"/>
      <c r="JXL63" s="974"/>
      <c r="JXM63" s="974"/>
      <c r="JXN63" s="974"/>
      <c r="JXO63" s="974"/>
      <c r="JXP63" s="974"/>
      <c r="JXQ63" s="974"/>
      <c r="JXR63" s="974"/>
      <c r="JXS63" s="974"/>
      <c r="JXT63" s="974"/>
      <c r="JXU63" s="974"/>
      <c r="JXV63" s="974"/>
      <c r="JXW63" s="974"/>
      <c r="JXX63" s="974"/>
      <c r="JXY63" s="974"/>
      <c r="JXZ63" s="974"/>
      <c r="JYA63" s="974"/>
      <c r="JYB63" s="974"/>
      <c r="JYC63" s="974"/>
      <c r="JYD63" s="974"/>
      <c r="JYE63" s="974"/>
      <c r="JYF63" s="974"/>
      <c r="JYG63" s="974"/>
      <c r="JYH63" s="974"/>
      <c r="JYI63" s="974"/>
      <c r="JYJ63" s="974"/>
      <c r="JYK63" s="974"/>
      <c r="JYL63" s="974"/>
      <c r="JYM63" s="974"/>
      <c r="JYN63" s="974"/>
      <c r="JYO63" s="974"/>
      <c r="JYP63" s="974"/>
      <c r="JYQ63" s="974"/>
      <c r="JYR63" s="974"/>
      <c r="JYS63" s="974"/>
      <c r="JYT63" s="974"/>
      <c r="JYU63" s="974"/>
      <c r="JYV63" s="974"/>
      <c r="JYW63" s="974"/>
      <c r="JYX63" s="974"/>
      <c r="JYY63" s="974"/>
      <c r="JYZ63" s="974"/>
      <c r="JZA63" s="974"/>
      <c r="JZB63" s="974"/>
      <c r="JZC63" s="974"/>
      <c r="JZD63" s="974"/>
      <c r="JZE63" s="974"/>
      <c r="JZF63" s="974"/>
      <c r="JZG63" s="974"/>
      <c r="JZH63" s="974"/>
      <c r="JZI63" s="974"/>
      <c r="JZJ63" s="974"/>
      <c r="JZK63" s="974"/>
      <c r="JZL63" s="974"/>
      <c r="JZM63" s="974"/>
      <c r="JZN63" s="974"/>
      <c r="JZO63" s="974"/>
      <c r="JZP63" s="974"/>
      <c r="JZQ63" s="974"/>
      <c r="JZR63" s="974"/>
      <c r="JZS63" s="974"/>
      <c r="JZT63" s="974"/>
      <c r="JZU63" s="974"/>
      <c r="JZV63" s="974"/>
      <c r="JZW63" s="974"/>
      <c r="JZX63" s="974"/>
      <c r="JZY63" s="974"/>
      <c r="JZZ63" s="974"/>
      <c r="KAA63" s="974"/>
      <c r="KAB63" s="974"/>
      <c r="KAC63" s="974"/>
      <c r="KAD63" s="974"/>
      <c r="KAE63" s="974"/>
      <c r="KAF63" s="974"/>
      <c r="KAG63" s="974"/>
      <c r="KAH63" s="974"/>
      <c r="KAI63" s="974"/>
      <c r="KAJ63" s="974"/>
      <c r="KAK63" s="974"/>
      <c r="KAL63" s="974"/>
      <c r="KAM63" s="974"/>
      <c r="KAN63" s="974"/>
      <c r="KAO63" s="974"/>
      <c r="KAP63" s="974"/>
      <c r="KAQ63" s="974"/>
      <c r="KAR63" s="974"/>
      <c r="KAS63" s="974"/>
      <c r="KAT63" s="974"/>
      <c r="KAU63" s="974"/>
      <c r="KAV63" s="974"/>
      <c r="KAW63" s="974"/>
      <c r="KAX63" s="974"/>
      <c r="KAY63" s="974"/>
      <c r="KAZ63" s="974"/>
      <c r="KBA63" s="974"/>
      <c r="KBB63" s="974"/>
      <c r="KBC63" s="974"/>
      <c r="KBD63" s="974"/>
      <c r="KBE63" s="974"/>
      <c r="KBF63" s="974"/>
      <c r="KBG63" s="974"/>
      <c r="KBH63" s="974"/>
      <c r="KBI63" s="974"/>
      <c r="KBJ63" s="974"/>
      <c r="KBK63" s="974"/>
      <c r="KBL63" s="974"/>
      <c r="KBM63" s="974"/>
      <c r="KBN63" s="974"/>
      <c r="KBO63" s="974"/>
      <c r="KBP63" s="974"/>
      <c r="KBQ63" s="974"/>
      <c r="KBR63" s="974"/>
      <c r="KBS63" s="974"/>
      <c r="KBT63" s="974"/>
      <c r="KBU63" s="974"/>
      <c r="KBV63" s="974"/>
      <c r="KBW63" s="974"/>
      <c r="KBX63" s="974"/>
      <c r="KBY63" s="974"/>
      <c r="KBZ63" s="974"/>
      <c r="KCA63" s="974"/>
      <c r="KCB63" s="974"/>
      <c r="KCC63" s="974"/>
      <c r="KCD63" s="974"/>
      <c r="KCE63" s="974"/>
      <c r="KCF63" s="974"/>
      <c r="KCG63" s="974"/>
      <c r="KCH63" s="974"/>
      <c r="KCI63" s="974"/>
      <c r="KCJ63" s="974"/>
      <c r="KCK63" s="974"/>
      <c r="KCL63" s="974"/>
      <c r="KCM63" s="974"/>
      <c r="KCN63" s="974"/>
      <c r="KCO63" s="974"/>
      <c r="KCP63" s="974"/>
      <c r="KCQ63" s="974"/>
      <c r="KCR63" s="974"/>
      <c r="KCS63" s="974"/>
      <c r="KCT63" s="974"/>
      <c r="KCU63" s="974"/>
      <c r="KCV63" s="974"/>
      <c r="KCW63" s="974"/>
      <c r="KCX63" s="974"/>
      <c r="KCY63" s="974"/>
      <c r="KCZ63" s="974"/>
      <c r="KDA63" s="974"/>
      <c r="KDB63" s="974"/>
      <c r="KDC63" s="974"/>
      <c r="KDD63" s="974"/>
      <c r="KDE63" s="974"/>
      <c r="KDF63" s="974"/>
      <c r="KDG63" s="974"/>
      <c r="KDH63" s="974"/>
      <c r="KDI63" s="974"/>
      <c r="KDJ63" s="974"/>
      <c r="KDK63" s="974"/>
      <c r="KDL63" s="974"/>
      <c r="KDM63" s="974"/>
      <c r="KDN63" s="974"/>
      <c r="KDO63" s="974"/>
      <c r="KDP63" s="974"/>
      <c r="KDQ63" s="974"/>
      <c r="KDR63" s="974"/>
      <c r="KDS63" s="974"/>
      <c r="KDT63" s="974"/>
      <c r="KDU63" s="974"/>
      <c r="KDV63" s="974"/>
      <c r="KDW63" s="974"/>
      <c r="KDX63" s="974"/>
      <c r="KDY63" s="974"/>
      <c r="KDZ63" s="974"/>
      <c r="KEA63" s="974"/>
      <c r="KEB63" s="974"/>
      <c r="KEC63" s="974"/>
      <c r="KED63" s="974"/>
      <c r="KEE63" s="974"/>
      <c r="KEF63" s="974"/>
      <c r="KEG63" s="974"/>
      <c r="KEH63" s="974"/>
      <c r="KEI63" s="974"/>
      <c r="KEJ63" s="974"/>
      <c r="KEK63" s="974"/>
      <c r="KEL63" s="974"/>
      <c r="KEM63" s="974"/>
      <c r="KEN63" s="974"/>
      <c r="KEO63" s="974"/>
      <c r="KEP63" s="974"/>
      <c r="KEQ63" s="974"/>
      <c r="KER63" s="974"/>
      <c r="KES63" s="974"/>
      <c r="KET63" s="974"/>
      <c r="KEU63" s="974"/>
      <c r="KEV63" s="974"/>
      <c r="KEW63" s="974"/>
      <c r="KEX63" s="974"/>
      <c r="KEY63" s="974"/>
      <c r="KEZ63" s="974"/>
      <c r="KFA63" s="974"/>
      <c r="KFB63" s="974"/>
      <c r="KFC63" s="974"/>
      <c r="KFD63" s="974"/>
      <c r="KFE63" s="974"/>
      <c r="KFF63" s="974"/>
      <c r="KFG63" s="974"/>
      <c r="KFH63" s="974"/>
      <c r="KFI63" s="974"/>
      <c r="KFJ63" s="974"/>
      <c r="KFK63" s="974"/>
      <c r="KFL63" s="974"/>
      <c r="KFM63" s="974"/>
      <c r="KFN63" s="974"/>
      <c r="KFO63" s="974"/>
      <c r="KFP63" s="974"/>
      <c r="KFQ63" s="974"/>
      <c r="KFR63" s="974"/>
      <c r="KFS63" s="974"/>
      <c r="KFT63" s="974"/>
      <c r="KFU63" s="974"/>
      <c r="KFV63" s="974"/>
      <c r="KFW63" s="974"/>
      <c r="KFX63" s="974"/>
      <c r="KFY63" s="974"/>
      <c r="KFZ63" s="974"/>
      <c r="KGA63" s="974"/>
      <c r="KGB63" s="974"/>
      <c r="KGC63" s="974"/>
      <c r="KGD63" s="974"/>
      <c r="KGE63" s="974"/>
      <c r="KGF63" s="974"/>
      <c r="KGG63" s="974"/>
      <c r="KGH63" s="974"/>
      <c r="KGI63" s="974"/>
      <c r="KGJ63" s="974"/>
      <c r="KGK63" s="974"/>
      <c r="KGL63" s="974"/>
      <c r="KGM63" s="974"/>
      <c r="KGN63" s="974"/>
      <c r="KGO63" s="974"/>
      <c r="KGP63" s="974"/>
      <c r="KGQ63" s="974"/>
      <c r="KGR63" s="974"/>
      <c r="KGS63" s="974"/>
      <c r="KGT63" s="974"/>
      <c r="KGU63" s="974"/>
      <c r="KGV63" s="974"/>
      <c r="KGW63" s="974"/>
      <c r="KGX63" s="974"/>
      <c r="KGY63" s="974"/>
      <c r="KGZ63" s="974"/>
      <c r="KHA63" s="974"/>
      <c r="KHB63" s="974"/>
      <c r="KHC63" s="974"/>
      <c r="KHD63" s="974"/>
      <c r="KHE63" s="974"/>
      <c r="KHF63" s="974"/>
      <c r="KHG63" s="974"/>
      <c r="KHH63" s="974"/>
      <c r="KHI63" s="974"/>
      <c r="KHJ63" s="974"/>
      <c r="KHK63" s="974"/>
      <c r="KHL63" s="974"/>
      <c r="KHM63" s="974"/>
      <c r="KHN63" s="974"/>
      <c r="KHO63" s="974"/>
      <c r="KHP63" s="974"/>
      <c r="KHQ63" s="974"/>
      <c r="KHR63" s="974"/>
      <c r="KHS63" s="974"/>
      <c r="KHT63" s="974"/>
      <c r="KHU63" s="974"/>
      <c r="KHV63" s="974"/>
      <c r="KHW63" s="974"/>
      <c r="KHX63" s="974"/>
      <c r="KHY63" s="974"/>
      <c r="KHZ63" s="974"/>
      <c r="KIA63" s="974"/>
      <c r="KIB63" s="974"/>
      <c r="KIC63" s="974"/>
      <c r="KID63" s="974"/>
      <c r="KIE63" s="974"/>
      <c r="KIF63" s="974"/>
      <c r="KIG63" s="974"/>
      <c r="KIH63" s="974"/>
      <c r="KII63" s="974"/>
      <c r="KIJ63" s="974"/>
      <c r="KIK63" s="974"/>
      <c r="KIL63" s="974"/>
      <c r="KIM63" s="974"/>
      <c r="KIN63" s="974"/>
      <c r="KIO63" s="974"/>
      <c r="KIP63" s="974"/>
      <c r="KIQ63" s="974"/>
      <c r="KIR63" s="974"/>
      <c r="KIS63" s="974"/>
      <c r="KIT63" s="974"/>
      <c r="KIU63" s="974"/>
      <c r="KIV63" s="974"/>
      <c r="KIW63" s="974"/>
      <c r="KIX63" s="974"/>
      <c r="KIY63" s="974"/>
      <c r="KIZ63" s="974"/>
      <c r="KJA63" s="974"/>
      <c r="KJB63" s="974"/>
      <c r="KJC63" s="974"/>
      <c r="KJD63" s="974"/>
      <c r="KJE63" s="974"/>
      <c r="KJF63" s="974"/>
      <c r="KJG63" s="974"/>
      <c r="KJH63" s="974"/>
      <c r="KJI63" s="974"/>
      <c r="KJJ63" s="974"/>
      <c r="KJK63" s="974"/>
      <c r="KJL63" s="974"/>
      <c r="KJM63" s="974"/>
      <c r="KJN63" s="974"/>
      <c r="KJO63" s="974"/>
      <c r="KJP63" s="974"/>
      <c r="KJQ63" s="974"/>
      <c r="KJR63" s="974"/>
      <c r="KJS63" s="974"/>
      <c r="KJT63" s="974"/>
      <c r="KJU63" s="974"/>
      <c r="KJV63" s="974"/>
      <c r="KJW63" s="974"/>
      <c r="KJX63" s="974"/>
      <c r="KJY63" s="974"/>
      <c r="KJZ63" s="974"/>
      <c r="KKA63" s="974"/>
      <c r="KKB63" s="974"/>
      <c r="KKC63" s="974"/>
      <c r="KKD63" s="974"/>
      <c r="KKE63" s="974"/>
      <c r="KKF63" s="974"/>
      <c r="KKG63" s="974"/>
      <c r="KKH63" s="974"/>
      <c r="KKI63" s="974"/>
      <c r="KKJ63" s="974"/>
      <c r="KKK63" s="974"/>
      <c r="KKL63" s="974"/>
      <c r="KKM63" s="974"/>
      <c r="KKN63" s="974"/>
      <c r="KKO63" s="974"/>
      <c r="KKP63" s="974"/>
      <c r="KKQ63" s="974"/>
      <c r="KKR63" s="974"/>
      <c r="KKS63" s="974"/>
      <c r="KKT63" s="974"/>
      <c r="KKU63" s="974"/>
      <c r="KKV63" s="974"/>
      <c r="KKW63" s="974"/>
      <c r="KKX63" s="974"/>
      <c r="KKY63" s="974"/>
      <c r="KKZ63" s="974"/>
      <c r="KLA63" s="974"/>
      <c r="KLB63" s="974"/>
      <c r="KLC63" s="974"/>
      <c r="KLD63" s="974"/>
      <c r="KLE63" s="974"/>
      <c r="KLF63" s="974"/>
      <c r="KLG63" s="974"/>
      <c r="KLH63" s="974"/>
      <c r="KLI63" s="974"/>
      <c r="KLJ63" s="974"/>
      <c r="KLK63" s="974"/>
      <c r="KLL63" s="974"/>
      <c r="KLM63" s="974"/>
      <c r="KLN63" s="974"/>
      <c r="KLO63" s="974"/>
      <c r="KLP63" s="974"/>
      <c r="KLQ63" s="974"/>
      <c r="KLR63" s="974"/>
      <c r="KLS63" s="974"/>
      <c r="KLT63" s="974"/>
      <c r="KLU63" s="974"/>
      <c r="KLV63" s="974"/>
      <c r="KLW63" s="974"/>
      <c r="KLX63" s="974"/>
      <c r="KLY63" s="974"/>
      <c r="KLZ63" s="974"/>
      <c r="KMA63" s="974"/>
      <c r="KMB63" s="974"/>
      <c r="KMC63" s="974"/>
      <c r="KMD63" s="974"/>
      <c r="KME63" s="974"/>
      <c r="KMF63" s="974"/>
      <c r="KMG63" s="974"/>
      <c r="KMH63" s="974"/>
      <c r="KMI63" s="974"/>
      <c r="KMJ63" s="974"/>
      <c r="KMK63" s="974"/>
      <c r="KML63" s="974"/>
      <c r="KMM63" s="974"/>
      <c r="KMN63" s="974"/>
      <c r="KMO63" s="974"/>
      <c r="KMP63" s="974"/>
      <c r="KMQ63" s="974"/>
      <c r="KMR63" s="974"/>
      <c r="KMS63" s="974"/>
      <c r="KMT63" s="974"/>
      <c r="KMU63" s="974"/>
      <c r="KMV63" s="974"/>
      <c r="KMW63" s="974"/>
      <c r="KMX63" s="974"/>
      <c r="KMY63" s="974"/>
      <c r="KMZ63" s="974"/>
      <c r="KNA63" s="974"/>
      <c r="KNB63" s="974"/>
      <c r="KNC63" s="974"/>
      <c r="KND63" s="974"/>
      <c r="KNE63" s="974"/>
      <c r="KNF63" s="974"/>
      <c r="KNG63" s="974"/>
      <c r="KNH63" s="974"/>
      <c r="KNI63" s="974"/>
      <c r="KNJ63" s="974"/>
      <c r="KNK63" s="974"/>
      <c r="KNL63" s="974"/>
      <c r="KNM63" s="974"/>
      <c r="KNN63" s="974"/>
      <c r="KNO63" s="974"/>
      <c r="KNP63" s="974"/>
      <c r="KNQ63" s="974"/>
      <c r="KNR63" s="974"/>
      <c r="KNS63" s="974"/>
      <c r="KNT63" s="974"/>
      <c r="KNU63" s="974"/>
      <c r="KNV63" s="974"/>
      <c r="KNW63" s="974"/>
      <c r="KNX63" s="974"/>
      <c r="KNY63" s="974"/>
      <c r="KNZ63" s="974"/>
      <c r="KOA63" s="974"/>
      <c r="KOB63" s="974"/>
      <c r="KOC63" s="974"/>
      <c r="KOD63" s="974"/>
      <c r="KOE63" s="974"/>
      <c r="KOF63" s="974"/>
      <c r="KOG63" s="974"/>
      <c r="KOH63" s="974"/>
      <c r="KOI63" s="974"/>
      <c r="KOJ63" s="974"/>
      <c r="KOK63" s="974"/>
      <c r="KOL63" s="974"/>
      <c r="KOM63" s="974"/>
      <c r="KON63" s="974"/>
      <c r="KOO63" s="974"/>
      <c r="KOP63" s="974"/>
      <c r="KOQ63" s="974"/>
      <c r="KOR63" s="974"/>
      <c r="KOS63" s="974"/>
      <c r="KOT63" s="974"/>
      <c r="KOU63" s="974"/>
      <c r="KOV63" s="974"/>
      <c r="KOW63" s="974"/>
      <c r="KOX63" s="974"/>
      <c r="KOY63" s="974"/>
      <c r="KOZ63" s="974"/>
      <c r="KPA63" s="974"/>
      <c r="KPB63" s="974"/>
      <c r="KPC63" s="974"/>
      <c r="KPD63" s="974"/>
      <c r="KPE63" s="974"/>
      <c r="KPF63" s="974"/>
      <c r="KPG63" s="974"/>
      <c r="KPH63" s="974"/>
      <c r="KPI63" s="974"/>
      <c r="KPJ63" s="974"/>
      <c r="KPK63" s="974"/>
      <c r="KPL63" s="974"/>
      <c r="KPM63" s="974"/>
      <c r="KPN63" s="974"/>
      <c r="KPO63" s="974"/>
      <c r="KPP63" s="974"/>
      <c r="KPQ63" s="974"/>
      <c r="KPR63" s="974"/>
      <c r="KPS63" s="974"/>
      <c r="KPT63" s="974"/>
      <c r="KPU63" s="974"/>
      <c r="KPV63" s="974"/>
      <c r="KPW63" s="974"/>
      <c r="KPX63" s="974"/>
      <c r="KPY63" s="974"/>
      <c r="KPZ63" s="974"/>
      <c r="KQA63" s="974"/>
      <c r="KQB63" s="974"/>
      <c r="KQC63" s="974"/>
      <c r="KQD63" s="974"/>
      <c r="KQE63" s="974"/>
      <c r="KQF63" s="974"/>
      <c r="KQG63" s="974"/>
      <c r="KQH63" s="974"/>
      <c r="KQI63" s="974"/>
      <c r="KQJ63" s="974"/>
      <c r="KQK63" s="974"/>
      <c r="KQL63" s="974"/>
      <c r="KQM63" s="974"/>
      <c r="KQN63" s="974"/>
      <c r="KQO63" s="974"/>
      <c r="KQP63" s="974"/>
      <c r="KQQ63" s="974"/>
      <c r="KQR63" s="974"/>
      <c r="KQS63" s="974"/>
      <c r="KQT63" s="974"/>
      <c r="KQU63" s="974"/>
      <c r="KQV63" s="974"/>
      <c r="KQW63" s="974"/>
      <c r="KQX63" s="974"/>
      <c r="KQY63" s="974"/>
      <c r="KQZ63" s="974"/>
      <c r="KRA63" s="974"/>
      <c r="KRB63" s="974"/>
      <c r="KRC63" s="974"/>
      <c r="KRD63" s="974"/>
      <c r="KRE63" s="974"/>
      <c r="KRF63" s="974"/>
      <c r="KRG63" s="974"/>
      <c r="KRH63" s="974"/>
      <c r="KRI63" s="974"/>
      <c r="KRJ63" s="974"/>
      <c r="KRK63" s="974"/>
      <c r="KRL63" s="974"/>
      <c r="KRM63" s="974"/>
      <c r="KRN63" s="974"/>
      <c r="KRO63" s="974"/>
      <c r="KRP63" s="974"/>
      <c r="KRQ63" s="974"/>
      <c r="KRR63" s="974"/>
      <c r="KRS63" s="974"/>
      <c r="KRT63" s="974"/>
      <c r="KRU63" s="974"/>
      <c r="KRV63" s="974"/>
      <c r="KRW63" s="974"/>
      <c r="KRX63" s="974"/>
      <c r="KRY63" s="974"/>
      <c r="KRZ63" s="974"/>
      <c r="KSA63" s="974"/>
      <c r="KSB63" s="974"/>
      <c r="KSC63" s="974"/>
      <c r="KSD63" s="974"/>
      <c r="KSE63" s="974"/>
      <c r="KSF63" s="974"/>
      <c r="KSG63" s="974"/>
      <c r="KSH63" s="974"/>
      <c r="KSI63" s="974"/>
      <c r="KSJ63" s="974"/>
      <c r="KSK63" s="974"/>
      <c r="KSL63" s="974"/>
      <c r="KSM63" s="974"/>
      <c r="KSN63" s="974"/>
      <c r="KSO63" s="974"/>
      <c r="KSP63" s="974"/>
      <c r="KSQ63" s="974"/>
      <c r="KSR63" s="974"/>
      <c r="KSS63" s="974"/>
      <c r="KST63" s="974"/>
      <c r="KSU63" s="974"/>
      <c r="KSV63" s="974"/>
      <c r="KSW63" s="974"/>
      <c r="KSX63" s="974"/>
      <c r="KSY63" s="974"/>
      <c r="KSZ63" s="974"/>
      <c r="KTA63" s="974"/>
      <c r="KTB63" s="974"/>
      <c r="KTC63" s="974"/>
      <c r="KTD63" s="974"/>
      <c r="KTE63" s="974"/>
      <c r="KTF63" s="974"/>
      <c r="KTG63" s="974"/>
      <c r="KTH63" s="974"/>
      <c r="KTI63" s="974"/>
      <c r="KTJ63" s="974"/>
      <c r="KTK63" s="974"/>
      <c r="KTL63" s="974"/>
      <c r="KTM63" s="974"/>
      <c r="KTN63" s="974"/>
      <c r="KTO63" s="974"/>
      <c r="KTP63" s="974"/>
      <c r="KTQ63" s="974"/>
      <c r="KTR63" s="974"/>
      <c r="KTS63" s="974"/>
      <c r="KTT63" s="974"/>
      <c r="KTU63" s="974"/>
      <c r="KTV63" s="974"/>
      <c r="KTW63" s="974"/>
      <c r="KTX63" s="974"/>
      <c r="KTY63" s="974"/>
      <c r="KTZ63" s="974"/>
      <c r="KUA63" s="974"/>
      <c r="KUB63" s="974"/>
      <c r="KUC63" s="974"/>
      <c r="KUD63" s="974"/>
      <c r="KUE63" s="974"/>
      <c r="KUF63" s="974"/>
      <c r="KUG63" s="974"/>
      <c r="KUH63" s="974"/>
      <c r="KUI63" s="974"/>
      <c r="KUJ63" s="974"/>
      <c r="KUK63" s="974"/>
      <c r="KUL63" s="974"/>
      <c r="KUM63" s="974"/>
      <c r="KUN63" s="974"/>
      <c r="KUO63" s="974"/>
      <c r="KUP63" s="974"/>
      <c r="KUQ63" s="974"/>
      <c r="KUR63" s="974"/>
      <c r="KUS63" s="974"/>
      <c r="KUT63" s="974"/>
      <c r="KUU63" s="974"/>
      <c r="KUV63" s="974"/>
      <c r="KUW63" s="974"/>
      <c r="KUX63" s="974"/>
      <c r="KUY63" s="974"/>
      <c r="KUZ63" s="974"/>
      <c r="KVA63" s="974"/>
      <c r="KVB63" s="974"/>
      <c r="KVC63" s="974"/>
      <c r="KVD63" s="974"/>
      <c r="KVE63" s="974"/>
      <c r="KVF63" s="974"/>
      <c r="KVG63" s="974"/>
      <c r="KVH63" s="974"/>
      <c r="KVI63" s="974"/>
      <c r="KVJ63" s="974"/>
      <c r="KVK63" s="974"/>
      <c r="KVL63" s="974"/>
      <c r="KVM63" s="974"/>
      <c r="KVN63" s="974"/>
      <c r="KVO63" s="974"/>
      <c r="KVP63" s="974"/>
      <c r="KVQ63" s="974"/>
      <c r="KVR63" s="974"/>
      <c r="KVS63" s="974"/>
      <c r="KVT63" s="974"/>
      <c r="KVU63" s="974"/>
      <c r="KVV63" s="974"/>
      <c r="KVW63" s="974"/>
      <c r="KVX63" s="974"/>
      <c r="KVY63" s="974"/>
      <c r="KVZ63" s="974"/>
      <c r="KWA63" s="974"/>
      <c r="KWB63" s="974"/>
      <c r="KWC63" s="974"/>
      <c r="KWD63" s="974"/>
      <c r="KWE63" s="974"/>
      <c r="KWF63" s="974"/>
      <c r="KWG63" s="974"/>
      <c r="KWH63" s="974"/>
      <c r="KWI63" s="974"/>
      <c r="KWJ63" s="974"/>
      <c r="KWK63" s="974"/>
      <c r="KWL63" s="974"/>
      <c r="KWM63" s="974"/>
      <c r="KWN63" s="974"/>
      <c r="KWO63" s="974"/>
      <c r="KWP63" s="974"/>
      <c r="KWQ63" s="974"/>
      <c r="KWR63" s="974"/>
      <c r="KWS63" s="974"/>
      <c r="KWT63" s="974"/>
      <c r="KWU63" s="974"/>
      <c r="KWV63" s="974"/>
      <c r="KWW63" s="974"/>
      <c r="KWX63" s="974"/>
      <c r="KWY63" s="974"/>
      <c r="KWZ63" s="974"/>
      <c r="KXA63" s="974"/>
      <c r="KXB63" s="974"/>
      <c r="KXC63" s="974"/>
      <c r="KXD63" s="974"/>
      <c r="KXE63" s="974"/>
      <c r="KXF63" s="974"/>
      <c r="KXG63" s="974"/>
      <c r="KXH63" s="974"/>
      <c r="KXI63" s="974"/>
      <c r="KXJ63" s="974"/>
      <c r="KXK63" s="974"/>
      <c r="KXL63" s="974"/>
      <c r="KXM63" s="974"/>
      <c r="KXN63" s="974"/>
      <c r="KXO63" s="974"/>
      <c r="KXP63" s="974"/>
      <c r="KXQ63" s="974"/>
      <c r="KXR63" s="974"/>
      <c r="KXS63" s="974"/>
      <c r="KXT63" s="974"/>
      <c r="KXU63" s="974"/>
      <c r="KXV63" s="974"/>
      <c r="KXW63" s="974"/>
      <c r="KXX63" s="974"/>
      <c r="KXY63" s="974"/>
      <c r="KXZ63" s="974"/>
      <c r="KYA63" s="974"/>
      <c r="KYB63" s="974"/>
      <c r="KYC63" s="974"/>
      <c r="KYD63" s="974"/>
      <c r="KYE63" s="974"/>
      <c r="KYF63" s="974"/>
      <c r="KYG63" s="974"/>
      <c r="KYH63" s="974"/>
      <c r="KYI63" s="974"/>
      <c r="KYJ63" s="974"/>
      <c r="KYK63" s="974"/>
      <c r="KYL63" s="974"/>
      <c r="KYM63" s="974"/>
      <c r="KYN63" s="974"/>
      <c r="KYO63" s="974"/>
      <c r="KYP63" s="974"/>
      <c r="KYQ63" s="974"/>
      <c r="KYR63" s="974"/>
      <c r="KYS63" s="974"/>
      <c r="KYT63" s="974"/>
      <c r="KYU63" s="974"/>
      <c r="KYV63" s="974"/>
      <c r="KYW63" s="974"/>
      <c r="KYX63" s="974"/>
      <c r="KYY63" s="974"/>
      <c r="KYZ63" s="974"/>
      <c r="KZA63" s="974"/>
      <c r="KZB63" s="974"/>
      <c r="KZC63" s="974"/>
      <c r="KZD63" s="974"/>
      <c r="KZE63" s="974"/>
      <c r="KZF63" s="974"/>
      <c r="KZG63" s="974"/>
      <c r="KZH63" s="974"/>
      <c r="KZI63" s="974"/>
      <c r="KZJ63" s="974"/>
      <c r="KZK63" s="974"/>
      <c r="KZL63" s="974"/>
      <c r="KZM63" s="974"/>
      <c r="KZN63" s="974"/>
      <c r="KZO63" s="974"/>
      <c r="KZP63" s="974"/>
      <c r="KZQ63" s="974"/>
      <c r="KZR63" s="974"/>
      <c r="KZS63" s="974"/>
      <c r="KZT63" s="974"/>
      <c r="KZU63" s="974"/>
      <c r="KZV63" s="974"/>
      <c r="KZW63" s="974"/>
      <c r="KZX63" s="974"/>
      <c r="KZY63" s="974"/>
      <c r="KZZ63" s="974"/>
      <c r="LAA63" s="974"/>
      <c r="LAB63" s="974"/>
      <c r="LAC63" s="974"/>
      <c r="LAD63" s="974"/>
      <c r="LAE63" s="974"/>
      <c r="LAF63" s="974"/>
      <c r="LAG63" s="974"/>
      <c r="LAH63" s="974"/>
      <c r="LAI63" s="974"/>
      <c r="LAJ63" s="974"/>
      <c r="LAK63" s="974"/>
      <c r="LAL63" s="974"/>
      <c r="LAM63" s="974"/>
      <c r="LAN63" s="974"/>
      <c r="LAO63" s="974"/>
      <c r="LAP63" s="974"/>
      <c r="LAQ63" s="974"/>
      <c r="LAR63" s="974"/>
      <c r="LAS63" s="974"/>
      <c r="LAT63" s="974"/>
      <c r="LAU63" s="974"/>
      <c r="LAV63" s="974"/>
      <c r="LAW63" s="974"/>
      <c r="LAX63" s="974"/>
      <c r="LAY63" s="974"/>
      <c r="LAZ63" s="974"/>
      <c r="LBA63" s="974"/>
      <c r="LBB63" s="974"/>
      <c r="LBC63" s="974"/>
      <c r="LBD63" s="974"/>
      <c r="LBE63" s="974"/>
      <c r="LBF63" s="974"/>
      <c r="LBG63" s="974"/>
      <c r="LBH63" s="974"/>
      <c r="LBI63" s="974"/>
      <c r="LBJ63" s="974"/>
      <c r="LBK63" s="974"/>
      <c r="LBL63" s="974"/>
      <c r="LBM63" s="974"/>
      <c r="LBN63" s="974"/>
      <c r="LBO63" s="974"/>
      <c r="LBP63" s="974"/>
      <c r="LBQ63" s="974"/>
      <c r="LBR63" s="974"/>
      <c r="LBS63" s="974"/>
      <c r="LBT63" s="974"/>
      <c r="LBU63" s="974"/>
      <c r="LBV63" s="974"/>
      <c r="LBW63" s="974"/>
      <c r="LBX63" s="974"/>
      <c r="LBY63" s="974"/>
      <c r="LBZ63" s="974"/>
      <c r="LCA63" s="974"/>
      <c r="LCB63" s="974"/>
      <c r="LCC63" s="974"/>
      <c r="LCD63" s="974"/>
      <c r="LCE63" s="974"/>
      <c r="LCF63" s="974"/>
      <c r="LCG63" s="974"/>
      <c r="LCH63" s="974"/>
      <c r="LCI63" s="974"/>
      <c r="LCJ63" s="974"/>
      <c r="LCK63" s="974"/>
      <c r="LCL63" s="974"/>
      <c r="LCM63" s="974"/>
      <c r="LCN63" s="974"/>
      <c r="LCO63" s="974"/>
      <c r="LCP63" s="974"/>
      <c r="LCQ63" s="974"/>
      <c r="LCR63" s="974"/>
      <c r="LCS63" s="974"/>
      <c r="LCT63" s="974"/>
      <c r="LCU63" s="974"/>
      <c r="LCV63" s="974"/>
      <c r="LCW63" s="974"/>
      <c r="LCX63" s="974"/>
      <c r="LCY63" s="974"/>
      <c r="LCZ63" s="974"/>
      <c r="LDA63" s="974"/>
      <c r="LDB63" s="974"/>
      <c r="LDC63" s="974"/>
      <c r="LDD63" s="974"/>
      <c r="LDE63" s="974"/>
      <c r="LDF63" s="974"/>
      <c r="LDG63" s="974"/>
      <c r="LDH63" s="974"/>
      <c r="LDI63" s="974"/>
      <c r="LDJ63" s="974"/>
      <c r="LDK63" s="974"/>
      <c r="LDL63" s="974"/>
      <c r="LDM63" s="974"/>
      <c r="LDN63" s="974"/>
      <c r="LDO63" s="974"/>
      <c r="LDP63" s="974"/>
      <c r="LDQ63" s="974"/>
      <c r="LDR63" s="974"/>
      <c r="LDS63" s="974"/>
      <c r="LDT63" s="974"/>
      <c r="LDU63" s="974"/>
      <c r="LDV63" s="974"/>
      <c r="LDW63" s="974"/>
      <c r="LDX63" s="974"/>
      <c r="LDY63" s="974"/>
      <c r="LDZ63" s="974"/>
      <c r="LEA63" s="974"/>
      <c r="LEB63" s="974"/>
      <c r="LEC63" s="974"/>
      <c r="LED63" s="974"/>
      <c r="LEE63" s="974"/>
      <c r="LEF63" s="974"/>
      <c r="LEG63" s="974"/>
      <c r="LEH63" s="974"/>
      <c r="LEI63" s="974"/>
      <c r="LEJ63" s="974"/>
      <c r="LEK63" s="974"/>
      <c r="LEL63" s="974"/>
      <c r="LEM63" s="974"/>
      <c r="LEN63" s="974"/>
      <c r="LEO63" s="974"/>
      <c r="LEP63" s="974"/>
      <c r="LEQ63" s="974"/>
      <c r="LER63" s="974"/>
      <c r="LES63" s="974"/>
      <c r="LET63" s="974"/>
      <c r="LEU63" s="974"/>
      <c r="LEV63" s="974"/>
      <c r="LEW63" s="974"/>
      <c r="LEX63" s="974"/>
      <c r="LEY63" s="974"/>
      <c r="LEZ63" s="974"/>
      <c r="LFA63" s="974"/>
      <c r="LFB63" s="974"/>
      <c r="LFC63" s="974"/>
      <c r="LFD63" s="974"/>
      <c r="LFE63" s="974"/>
      <c r="LFF63" s="974"/>
      <c r="LFG63" s="974"/>
      <c r="LFH63" s="974"/>
      <c r="LFI63" s="974"/>
      <c r="LFJ63" s="974"/>
      <c r="LFK63" s="974"/>
      <c r="LFL63" s="974"/>
      <c r="LFM63" s="974"/>
      <c r="LFN63" s="974"/>
      <c r="LFO63" s="974"/>
      <c r="LFP63" s="974"/>
      <c r="LFQ63" s="974"/>
      <c r="LFR63" s="974"/>
      <c r="LFS63" s="974"/>
      <c r="LFT63" s="974"/>
      <c r="LFU63" s="974"/>
      <c r="LFV63" s="974"/>
      <c r="LFW63" s="974"/>
      <c r="LFX63" s="974"/>
      <c r="LFY63" s="974"/>
      <c r="LFZ63" s="974"/>
      <c r="LGA63" s="974"/>
      <c r="LGB63" s="974"/>
      <c r="LGC63" s="974"/>
      <c r="LGD63" s="974"/>
      <c r="LGE63" s="974"/>
      <c r="LGF63" s="974"/>
      <c r="LGG63" s="974"/>
      <c r="LGH63" s="974"/>
      <c r="LGI63" s="974"/>
      <c r="LGJ63" s="974"/>
      <c r="LGK63" s="974"/>
      <c r="LGL63" s="974"/>
      <c r="LGM63" s="974"/>
      <c r="LGN63" s="974"/>
      <c r="LGO63" s="974"/>
      <c r="LGP63" s="974"/>
      <c r="LGQ63" s="974"/>
      <c r="LGR63" s="974"/>
      <c r="LGS63" s="974"/>
      <c r="LGT63" s="974"/>
      <c r="LGU63" s="974"/>
      <c r="LGV63" s="974"/>
      <c r="LGW63" s="974"/>
      <c r="LGX63" s="974"/>
      <c r="LGY63" s="974"/>
      <c r="LGZ63" s="974"/>
      <c r="LHA63" s="974"/>
      <c r="LHB63" s="974"/>
      <c r="LHC63" s="974"/>
      <c r="LHD63" s="974"/>
      <c r="LHE63" s="974"/>
      <c r="LHF63" s="974"/>
      <c r="LHG63" s="974"/>
      <c r="LHH63" s="974"/>
      <c r="LHI63" s="974"/>
      <c r="LHJ63" s="974"/>
      <c r="LHK63" s="974"/>
      <c r="LHL63" s="974"/>
      <c r="LHM63" s="974"/>
      <c r="LHN63" s="974"/>
      <c r="LHO63" s="974"/>
      <c r="LHP63" s="974"/>
      <c r="LHQ63" s="974"/>
      <c r="LHR63" s="974"/>
      <c r="LHS63" s="974"/>
      <c r="LHT63" s="974"/>
      <c r="LHU63" s="974"/>
      <c r="LHV63" s="974"/>
      <c r="LHW63" s="974"/>
      <c r="LHX63" s="974"/>
      <c r="LHY63" s="974"/>
      <c r="LHZ63" s="974"/>
      <c r="LIA63" s="974"/>
      <c r="LIB63" s="974"/>
      <c r="LIC63" s="974"/>
      <c r="LID63" s="974"/>
      <c r="LIE63" s="974"/>
      <c r="LIF63" s="974"/>
      <c r="LIG63" s="974"/>
      <c r="LIH63" s="974"/>
      <c r="LII63" s="974"/>
      <c r="LIJ63" s="974"/>
      <c r="LIK63" s="974"/>
      <c r="LIL63" s="974"/>
      <c r="LIM63" s="974"/>
      <c r="LIN63" s="974"/>
      <c r="LIO63" s="974"/>
      <c r="LIP63" s="974"/>
      <c r="LIQ63" s="974"/>
      <c r="LIR63" s="974"/>
      <c r="LIS63" s="974"/>
      <c r="LIT63" s="974"/>
      <c r="LIU63" s="974"/>
      <c r="LIV63" s="974"/>
      <c r="LIW63" s="974"/>
      <c r="LIX63" s="974"/>
      <c r="LIY63" s="974"/>
      <c r="LIZ63" s="974"/>
      <c r="LJA63" s="974"/>
      <c r="LJB63" s="974"/>
      <c r="LJC63" s="974"/>
      <c r="LJD63" s="974"/>
      <c r="LJE63" s="974"/>
      <c r="LJF63" s="974"/>
      <c r="LJG63" s="974"/>
      <c r="LJH63" s="974"/>
      <c r="LJI63" s="974"/>
      <c r="LJJ63" s="974"/>
      <c r="LJK63" s="974"/>
      <c r="LJL63" s="974"/>
      <c r="LJM63" s="974"/>
      <c r="LJN63" s="974"/>
      <c r="LJO63" s="974"/>
      <c r="LJP63" s="974"/>
      <c r="LJQ63" s="974"/>
      <c r="LJR63" s="974"/>
      <c r="LJS63" s="974"/>
      <c r="LJT63" s="974"/>
      <c r="LJU63" s="974"/>
      <c r="LJV63" s="974"/>
      <c r="LJW63" s="974"/>
      <c r="LJX63" s="974"/>
      <c r="LJY63" s="974"/>
      <c r="LJZ63" s="974"/>
      <c r="LKA63" s="974"/>
      <c r="LKB63" s="974"/>
      <c r="LKC63" s="974"/>
      <c r="LKD63" s="974"/>
      <c r="LKE63" s="974"/>
      <c r="LKF63" s="974"/>
      <c r="LKG63" s="974"/>
      <c r="LKH63" s="974"/>
      <c r="LKI63" s="974"/>
      <c r="LKJ63" s="974"/>
      <c r="LKK63" s="974"/>
      <c r="LKL63" s="974"/>
      <c r="LKM63" s="974"/>
      <c r="LKN63" s="974"/>
      <c r="LKO63" s="974"/>
      <c r="LKP63" s="974"/>
      <c r="LKQ63" s="974"/>
      <c r="LKR63" s="974"/>
      <c r="LKS63" s="974"/>
      <c r="LKT63" s="974"/>
      <c r="LKU63" s="974"/>
      <c r="LKV63" s="974"/>
      <c r="LKW63" s="974"/>
      <c r="LKX63" s="974"/>
      <c r="LKY63" s="974"/>
      <c r="LKZ63" s="974"/>
      <c r="LLA63" s="974"/>
      <c r="LLB63" s="974"/>
      <c r="LLC63" s="974"/>
      <c r="LLD63" s="974"/>
      <c r="LLE63" s="974"/>
      <c r="LLF63" s="974"/>
      <c r="LLG63" s="974"/>
      <c r="LLH63" s="974"/>
      <c r="LLI63" s="974"/>
      <c r="LLJ63" s="974"/>
      <c r="LLK63" s="974"/>
      <c r="LLL63" s="974"/>
      <c r="LLM63" s="974"/>
      <c r="LLN63" s="974"/>
      <c r="LLO63" s="974"/>
      <c r="LLP63" s="974"/>
      <c r="LLQ63" s="974"/>
      <c r="LLR63" s="974"/>
      <c r="LLS63" s="974"/>
      <c r="LLT63" s="974"/>
      <c r="LLU63" s="974"/>
      <c r="LLV63" s="974"/>
      <c r="LLW63" s="974"/>
      <c r="LLX63" s="974"/>
      <c r="LLY63" s="974"/>
      <c r="LLZ63" s="974"/>
      <c r="LMA63" s="974"/>
      <c r="LMB63" s="974"/>
      <c r="LMC63" s="974"/>
      <c r="LMD63" s="974"/>
      <c r="LME63" s="974"/>
      <c r="LMF63" s="974"/>
      <c r="LMG63" s="974"/>
      <c r="LMH63" s="974"/>
      <c r="LMI63" s="974"/>
      <c r="LMJ63" s="974"/>
      <c r="LMK63" s="974"/>
      <c r="LML63" s="974"/>
      <c r="LMM63" s="974"/>
      <c r="LMN63" s="974"/>
      <c r="LMO63" s="974"/>
      <c r="LMP63" s="974"/>
      <c r="LMQ63" s="974"/>
      <c r="LMR63" s="974"/>
      <c r="LMS63" s="974"/>
      <c r="LMT63" s="974"/>
      <c r="LMU63" s="974"/>
      <c r="LMV63" s="974"/>
      <c r="LMW63" s="974"/>
      <c r="LMX63" s="974"/>
      <c r="LMY63" s="974"/>
      <c r="LMZ63" s="974"/>
      <c r="LNA63" s="974"/>
      <c r="LNB63" s="974"/>
      <c r="LNC63" s="974"/>
      <c r="LND63" s="974"/>
      <c r="LNE63" s="974"/>
      <c r="LNF63" s="974"/>
      <c r="LNG63" s="974"/>
      <c r="LNH63" s="974"/>
      <c r="LNI63" s="974"/>
      <c r="LNJ63" s="974"/>
      <c r="LNK63" s="974"/>
      <c r="LNL63" s="974"/>
      <c r="LNM63" s="974"/>
      <c r="LNN63" s="974"/>
      <c r="LNO63" s="974"/>
      <c r="LNP63" s="974"/>
      <c r="LNQ63" s="974"/>
      <c r="LNR63" s="974"/>
      <c r="LNS63" s="974"/>
      <c r="LNT63" s="974"/>
      <c r="LNU63" s="974"/>
      <c r="LNV63" s="974"/>
      <c r="LNW63" s="974"/>
      <c r="LNX63" s="974"/>
      <c r="LNY63" s="974"/>
      <c r="LNZ63" s="974"/>
      <c r="LOA63" s="974"/>
      <c r="LOB63" s="974"/>
      <c r="LOC63" s="974"/>
      <c r="LOD63" s="974"/>
      <c r="LOE63" s="974"/>
      <c r="LOF63" s="974"/>
      <c r="LOG63" s="974"/>
      <c r="LOH63" s="974"/>
      <c r="LOI63" s="974"/>
      <c r="LOJ63" s="974"/>
      <c r="LOK63" s="974"/>
      <c r="LOL63" s="974"/>
      <c r="LOM63" s="974"/>
      <c r="LON63" s="974"/>
      <c r="LOO63" s="974"/>
      <c r="LOP63" s="974"/>
      <c r="LOQ63" s="974"/>
      <c r="LOR63" s="974"/>
      <c r="LOS63" s="974"/>
      <c r="LOT63" s="974"/>
      <c r="LOU63" s="974"/>
      <c r="LOV63" s="974"/>
      <c r="LOW63" s="974"/>
      <c r="LOX63" s="974"/>
      <c r="LOY63" s="974"/>
      <c r="LOZ63" s="974"/>
      <c r="LPA63" s="974"/>
      <c r="LPB63" s="974"/>
      <c r="LPC63" s="974"/>
      <c r="LPD63" s="974"/>
      <c r="LPE63" s="974"/>
      <c r="LPF63" s="974"/>
      <c r="LPG63" s="974"/>
      <c r="LPH63" s="974"/>
      <c r="LPI63" s="974"/>
      <c r="LPJ63" s="974"/>
      <c r="LPK63" s="974"/>
      <c r="LPL63" s="974"/>
      <c r="LPM63" s="974"/>
      <c r="LPN63" s="974"/>
      <c r="LPO63" s="974"/>
      <c r="LPP63" s="974"/>
      <c r="LPQ63" s="974"/>
      <c r="LPR63" s="974"/>
      <c r="LPS63" s="974"/>
      <c r="LPT63" s="974"/>
      <c r="LPU63" s="974"/>
      <c r="LPV63" s="974"/>
      <c r="LPW63" s="974"/>
      <c r="LPX63" s="974"/>
      <c r="LPY63" s="974"/>
      <c r="LPZ63" s="974"/>
      <c r="LQA63" s="974"/>
      <c r="LQB63" s="974"/>
      <c r="LQC63" s="974"/>
      <c r="LQD63" s="974"/>
      <c r="LQE63" s="974"/>
      <c r="LQF63" s="974"/>
      <c r="LQG63" s="974"/>
      <c r="LQH63" s="974"/>
      <c r="LQI63" s="974"/>
      <c r="LQJ63" s="974"/>
      <c r="LQK63" s="974"/>
      <c r="LQL63" s="974"/>
      <c r="LQM63" s="974"/>
      <c r="LQN63" s="974"/>
      <c r="LQO63" s="974"/>
      <c r="LQP63" s="974"/>
      <c r="LQQ63" s="974"/>
      <c r="LQR63" s="974"/>
      <c r="LQS63" s="974"/>
      <c r="LQT63" s="974"/>
      <c r="LQU63" s="974"/>
      <c r="LQV63" s="974"/>
      <c r="LQW63" s="974"/>
      <c r="LQX63" s="974"/>
      <c r="LQY63" s="974"/>
      <c r="LQZ63" s="974"/>
      <c r="LRA63" s="974"/>
      <c r="LRB63" s="974"/>
      <c r="LRC63" s="974"/>
      <c r="LRD63" s="974"/>
      <c r="LRE63" s="974"/>
      <c r="LRF63" s="974"/>
      <c r="LRG63" s="974"/>
      <c r="LRH63" s="974"/>
      <c r="LRI63" s="974"/>
      <c r="LRJ63" s="974"/>
      <c r="LRK63" s="974"/>
      <c r="LRL63" s="974"/>
      <c r="LRM63" s="974"/>
      <c r="LRN63" s="974"/>
      <c r="LRO63" s="974"/>
      <c r="LRP63" s="974"/>
      <c r="LRQ63" s="974"/>
      <c r="LRR63" s="974"/>
      <c r="LRS63" s="974"/>
      <c r="LRT63" s="974"/>
      <c r="LRU63" s="974"/>
      <c r="LRV63" s="974"/>
      <c r="LRW63" s="974"/>
      <c r="LRX63" s="974"/>
      <c r="LRY63" s="974"/>
      <c r="LRZ63" s="974"/>
      <c r="LSA63" s="974"/>
      <c r="LSB63" s="974"/>
      <c r="LSC63" s="974"/>
      <c r="LSD63" s="974"/>
      <c r="LSE63" s="974"/>
      <c r="LSF63" s="974"/>
      <c r="LSG63" s="974"/>
      <c r="LSH63" s="974"/>
      <c r="LSI63" s="974"/>
      <c r="LSJ63" s="974"/>
      <c r="LSK63" s="974"/>
      <c r="LSL63" s="974"/>
      <c r="LSM63" s="974"/>
      <c r="LSN63" s="974"/>
      <c r="LSO63" s="974"/>
      <c r="LSP63" s="974"/>
      <c r="LSQ63" s="974"/>
      <c r="LSR63" s="974"/>
      <c r="LSS63" s="974"/>
      <c r="LST63" s="974"/>
      <c r="LSU63" s="974"/>
      <c r="LSV63" s="974"/>
      <c r="LSW63" s="974"/>
      <c r="LSX63" s="974"/>
      <c r="LSY63" s="974"/>
      <c r="LSZ63" s="974"/>
      <c r="LTA63" s="974"/>
      <c r="LTB63" s="974"/>
      <c r="LTC63" s="974"/>
      <c r="LTD63" s="974"/>
      <c r="LTE63" s="974"/>
      <c r="LTF63" s="974"/>
      <c r="LTG63" s="974"/>
      <c r="LTH63" s="974"/>
      <c r="LTI63" s="974"/>
      <c r="LTJ63" s="974"/>
      <c r="LTK63" s="974"/>
      <c r="LTL63" s="974"/>
      <c r="LTM63" s="974"/>
      <c r="LTN63" s="974"/>
      <c r="LTO63" s="974"/>
      <c r="LTP63" s="974"/>
      <c r="LTQ63" s="974"/>
      <c r="LTR63" s="974"/>
      <c r="LTS63" s="974"/>
      <c r="LTT63" s="974"/>
      <c r="LTU63" s="974"/>
      <c r="LTV63" s="974"/>
      <c r="LTW63" s="974"/>
      <c r="LTX63" s="974"/>
      <c r="LTY63" s="974"/>
      <c r="LTZ63" s="974"/>
      <c r="LUA63" s="974"/>
      <c r="LUB63" s="974"/>
      <c r="LUC63" s="974"/>
      <c r="LUD63" s="974"/>
      <c r="LUE63" s="974"/>
      <c r="LUF63" s="974"/>
      <c r="LUG63" s="974"/>
      <c r="LUH63" s="974"/>
      <c r="LUI63" s="974"/>
      <c r="LUJ63" s="974"/>
      <c r="LUK63" s="974"/>
      <c r="LUL63" s="974"/>
      <c r="LUM63" s="974"/>
      <c r="LUN63" s="974"/>
      <c r="LUO63" s="974"/>
      <c r="LUP63" s="974"/>
      <c r="LUQ63" s="974"/>
      <c r="LUR63" s="974"/>
      <c r="LUS63" s="974"/>
      <c r="LUT63" s="974"/>
      <c r="LUU63" s="974"/>
      <c r="LUV63" s="974"/>
      <c r="LUW63" s="974"/>
      <c r="LUX63" s="974"/>
      <c r="LUY63" s="974"/>
      <c r="LUZ63" s="974"/>
      <c r="LVA63" s="974"/>
      <c r="LVB63" s="974"/>
      <c r="LVC63" s="974"/>
      <c r="LVD63" s="974"/>
      <c r="LVE63" s="974"/>
      <c r="LVF63" s="974"/>
      <c r="LVG63" s="974"/>
      <c r="LVH63" s="974"/>
      <c r="LVI63" s="974"/>
      <c r="LVJ63" s="974"/>
      <c r="LVK63" s="974"/>
      <c r="LVL63" s="974"/>
      <c r="LVM63" s="974"/>
      <c r="LVN63" s="974"/>
      <c r="LVO63" s="974"/>
      <c r="LVP63" s="974"/>
      <c r="LVQ63" s="974"/>
      <c r="LVR63" s="974"/>
      <c r="LVS63" s="974"/>
      <c r="LVT63" s="974"/>
      <c r="LVU63" s="974"/>
      <c r="LVV63" s="974"/>
      <c r="LVW63" s="974"/>
      <c r="LVX63" s="974"/>
      <c r="LVY63" s="974"/>
      <c r="LVZ63" s="974"/>
      <c r="LWA63" s="974"/>
      <c r="LWB63" s="974"/>
      <c r="LWC63" s="974"/>
      <c r="LWD63" s="974"/>
      <c r="LWE63" s="974"/>
      <c r="LWF63" s="974"/>
      <c r="LWG63" s="974"/>
      <c r="LWH63" s="974"/>
      <c r="LWI63" s="974"/>
      <c r="LWJ63" s="974"/>
      <c r="LWK63" s="974"/>
      <c r="LWL63" s="974"/>
      <c r="LWM63" s="974"/>
      <c r="LWN63" s="974"/>
      <c r="LWO63" s="974"/>
      <c r="LWP63" s="974"/>
      <c r="LWQ63" s="974"/>
      <c r="LWR63" s="974"/>
      <c r="LWS63" s="974"/>
      <c r="LWT63" s="974"/>
      <c r="LWU63" s="974"/>
      <c r="LWV63" s="974"/>
      <c r="LWW63" s="974"/>
      <c r="LWX63" s="974"/>
      <c r="LWY63" s="974"/>
      <c r="LWZ63" s="974"/>
      <c r="LXA63" s="974"/>
      <c r="LXB63" s="974"/>
      <c r="LXC63" s="974"/>
      <c r="LXD63" s="974"/>
      <c r="LXE63" s="974"/>
      <c r="LXF63" s="974"/>
      <c r="LXG63" s="974"/>
      <c r="LXH63" s="974"/>
      <c r="LXI63" s="974"/>
      <c r="LXJ63" s="974"/>
      <c r="LXK63" s="974"/>
      <c r="LXL63" s="974"/>
      <c r="LXM63" s="974"/>
      <c r="LXN63" s="974"/>
      <c r="LXO63" s="974"/>
      <c r="LXP63" s="974"/>
      <c r="LXQ63" s="974"/>
      <c r="LXR63" s="974"/>
      <c r="LXS63" s="974"/>
      <c r="LXT63" s="974"/>
      <c r="LXU63" s="974"/>
      <c r="LXV63" s="974"/>
      <c r="LXW63" s="974"/>
      <c r="LXX63" s="974"/>
      <c r="LXY63" s="974"/>
      <c r="LXZ63" s="974"/>
      <c r="LYA63" s="974"/>
      <c r="LYB63" s="974"/>
      <c r="LYC63" s="974"/>
      <c r="LYD63" s="974"/>
      <c r="LYE63" s="974"/>
      <c r="LYF63" s="974"/>
      <c r="LYG63" s="974"/>
      <c r="LYH63" s="974"/>
      <c r="LYI63" s="974"/>
      <c r="LYJ63" s="974"/>
      <c r="LYK63" s="974"/>
      <c r="LYL63" s="974"/>
      <c r="LYM63" s="974"/>
      <c r="LYN63" s="974"/>
      <c r="LYO63" s="974"/>
      <c r="LYP63" s="974"/>
      <c r="LYQ63" s="974"/>
      <c r="LYR63" s="974"/>
      <c r="LYS63" s="974"/>
      <c r="LYT63" s="974"/>
      <c r="LYU63" s="974"/>
      <c r="LYV63" s="974"/>
      <c r="LYW63" s="974"/>
      <c r="LYX63" s="974"/>
      <c r="LYY63" s="974"/>
      <c r="LYZ63" s="974"/>
      <c r="LZA63" s="974"/>
      <c r="LZB63" s="974"/>
      <c r="LZC63" s="974"/>
      <c r="LZD63" s="974"/>
      <c r="LZE63" s="974"/>
      <c r="LZF63" s="974"/>
      <c r="LZG63" s="974"/>
      <c r="LZH63" s="974"/>
      <c r="LZI63" s="974"/>
      <c r="LZJ63" s="974"/>
      <c r="LZK63" s="974"/>
      <c r="LZL63" s="974"/>
      <c r="LZM63" s="974"/>
      <c r="LZN63" s="974"/>
      <c r="LZO63" s="974"/>
      <c r="LZP63" s="974"/>
      <c r="LZQ63" s="974"/>
      <c r="LZR63" s="974"/>
      <c r="LZS63" s="974"/>
      <c r="LZT63" s="974"/>
      <c r="LZU63" s="974"/>
      <c r="LZV63" s="974"/>
      <c r="LZW63" s="974"/>
      <c r="LZX63" s="974"/>
      <c r="LZY63" s="974"/>
      <c r="LZZ63" s="974"/>
      <c r="MAA63" s="974"/>
      <c r="MAB63" s="974"/>
      <c r="MAC63" s="974"/>
      <c r="MAD63" s="974"/>
      <c r="MAE63" s="974"/>
      <c r="MAF63" s="974"/>
      <c r="MAG63" s="974"/>
      <c r="MAH63" s="974"/>
      <c r="MAI63" s="974"/>
      <c r="MAJ63" s="974"/>
      <c r="MAK63" s="974"/>
      <c r="MAL63" s="974"/>
      <c r="MAM63" s="974"/>
      <c r="MAN63" s="974"/>
      <c r="MAO63" s="974"/>
      <c r="MAP63" s="974"/>
      <c r="MAQ63" s="974"/>
      <c r="MAR63" s="974"/>
      <c r="MAS63" s="974"/>
      <c r="MAT63" s="974"/>
      <c r="MAU63" s="974"/>
      <c r="MAV63" s="974"/>
      <c r="MAW63" s="974"/>
      <c r="MAX63" s="974"/>
      <c r="MAY63" s="974"/>
      <c r="MAZ63" s="974"/>
      <c r="MBA63" s="974"/>
      <c r="MBB63" s="974"/>
      <c r="MBC63" s="974"/>
      <c r="MBD63" s="974"/>
      <c r="MBE63" s="974"/>
      <c r="MBF63" s="974"/>
      <c r="MBG63" s="974"/>
      <c r="MBH63" s="974"/>
      <c r="MBI63" s="974"/>
      <c r="MBJ63" s="974"/>
      <c r="MBK63" s="974"/>
      <c r="MBL63" s="974"/>
      <c r="MBM63" s="974"/>
      <c r="MBN63" s="974"/>
      <c r="MBO63" s="974"/>
      <c r="MBP63" s="974"/>
      <c r="MBQ63" s="974"/>
      <c r="MBR63" s="974"/>
      <c r="MBS63" s="974"/>
      <c r="MBT63" s="974"/>
      <c r="MBU63" s="974"/>
      <c r="MBV63" s="974"/>
      <c r="MBW63" s="974"/>
      <c r="MBX63" s="974"/>
      <c r="MBY63" s="974"/>
      <c r="MBZ63" s="974"/>
      <c r="MCA63" s="974"/>
      <c r="MCB63" s="974"/>
      <c r="MCC63" s="974"/>
      <c r="MCD63" s="974"/>
      <c r="MCE63" s="974"/>
      <c r="MCF63" s="974"/>
      <c r="MCG63" s="974"/>
      <c r="MCH63" s="974"/>
      <c r="MCI63" s="974"/>
      <c r="MCJ63" s="974"/>
      <c r="MCK63" s="974"/>
      <c r="MCL63" s="974"/>
      <c r="MCM63" s="974"/>
      <c r="MCN63" s="974"/>
      <c r="MCO63" s="974"/>
      <c r="MCP63" s="974"/>
      <c r="MCQ63" s="974"/>
      <c r="MCR63" s="974"/>
      <c r="MCS63" s="974"/>
      <c r="MCT63" s="974"/>
      <c r="MCU63" s="974"/>
      <c r="MCV63" s="974"/>
      <c r="MCW63" s="974"/>
      <c r="MCX63" s="974"/>
      <c r="MCY63" s="974"/>
      <c r="MCZ63" s="974"/>
      <c r="MDA63" s="974"/>
      <c r="MDB63" s="974"/>
      <c r="MDC63" s="974"/>
      <c r="MDD63" s="974"/>
      <c r="MDE63" s="974"/>
      <c r="MDF63" s="974"/>
      <c r="MDG63" s="974"/>
      <c r="MDH63" s="974"/>
      <c r="MDI63" s="974"/>
      <c r="MDJ63" s="974"/>
      <c r="MDK63" s="974"/>
      <c r="MDL63" s="974"/>
      <c r="MDM63" s="974"/>
      <c r="MDN63" s="974"/>
      <c r="MDO63" s="974"/>
      <c r="MDP63" s="974"/>
      <c r="MDQ63" s="974"/>
      <c r="MDR63" s="974"/>
      <c r="MDS63" s="974"/>
      <c r="MDT63" s="974"/>
      <c r="MDU63" s="974"/>
      <c r="MDV63" s="974"/>
      <c r="MDW63" s="974"/>
      <c r="MDX63" s="974"/>
      <c r="MDY63" s="974"/>
      <c r="MDZ63" s="974"/>
      <c r="MEA63" s="974"/>
      <c r="MEB63" s="974"/>
      <c r="MEC63" s="974"/>
      <c r="MED63" s="974"/>
      <c r="MEE63" s="974"/>
      <c r="MEF63" s="974"/>
      <c r="MEG63" s="974"/>
      <c r="MEH63" s="974"/>
      <c r="MEI63" s="974"/>
      <c r="MEJ63" s="974"/>
      <c r="MEK63" s="974"/>
      <c r="MEL63" s="974"/>
      <c r="MEM63" s="974"/>
      <c r="MEN63" s="974"/>
      <c r="MEO63" s="974"/>
      <c r="MEP63" s="974"/>
      <c r="MEQ63" s="974"/>
      <c r="MER63" s="974"/>
      <c r="MES63" s="974"/>
      <c r="MET63" s="974"/>
      <c r="MEU63" s="974"/>
      <c r="MEV63" s="974"/>
      <c r="MEW63" s="974"/>
      <c r="MEX63" s="974"/>
      <c r="MEY63" s="974"/>
      <c r="MEZ63" s="974"/>
      <c r="MFA63" s="974"/>
      <c r="MFB63" s="974"/>
      <c r="MFC63" s="974"/>
      <c r="MFD63" s="974"/>
      <c r="MFE63" s="974"/>
      <c r="MFF63" s="974"/>
      <c r="MFG63" s="974"/>
      <c r="MFH63" s="974"/>
      <c r="MFI63" s="974"/>
      <c r="MFJ63" s="974"/>
      <c r="MFK63" s="974"/>
      <c r="MFL63" s="974"/>
      <c r="MFM63" s="974"/>
      <c r="MFN63" s="974"/>
      <c r="MFO63" s="974"/>
      <c r="MFP63" s="974"/>
      <c r="MFQ63" s="974"/>
      <c r="MFR63" s="974"/>
      <c r="MFS63" s="974"/>
      <c r="MFT63" s="974"/>
      <c r="MFU63" s="974"/>
      <c r="MFV63" s="974"/>
      <c r="MFW63" s="974"/>
      <c r="MFX63" s="974"/>
      <c r="MFY63" s="974"/>
      <c r="MFZ63" s="974"/>
      <c r="MGA63" s="974"/>
      <c r="MGB63" s="974"/>
      <c r="MGC63" s="974"/>
      <c r="MGD63" s="974"/>
      <c r="MGE63" s="974"/>
      <c r="MGF63" s="974"/>
      <c r="MGG63" s="974"/>
      <c r="MGH63" s="974"/>
      <c r="MGI63" s="974"/>
      <c r="MGJ63" s="974"/>
      <c r="MGK63" s="974"/>
      <c r="MGL63" s="974"/>
      <c r="MGM63" s="974"/>
      <c r="MGN63" s="974"/>
      <c r="MGO63" s="974"/>
      <c r="MGP63" s="974"/>
      <c r="MGQ63" s="974"/>
      <c r="MGR63" s="974"/>
      <c r="MGS63" s="974"/>
      <c r="MGT63" s="974"/>
      <c r="MGU63" s="974"/>
      <c r="MGV63" s="974"/>
      <c r="MGW63" s="974"/>
      <c r="MGX63" s="974"/>
      <c r="MGY63" s="974"/>
      <c r="MGZ63" s="974"/>
      <c r="MHA63" s="974"/>
      <c r="MHB63" s="974"/>
      <c r="MHC63" s="974"/>
      <c r="MHD63" s="974"/>
      <c r="MHE63" s="974"/>
      <c r="MHF63" s="974"/>
      <c r="MHG63" s="974"/>
      <c r="MHH63" s="974"/>
      <c r="MHI63" s="974"/>
      <c r="MHJ63" s="974"/>
      <c r="MHK63" s="974"/>
      <c r="MHL63" s="974"/>
      <c r="MHM63" s="974"/>
      <c r="MHN63" s="974"/>
      <c r="MHO63" s="974"/>
      <c r="MHP63" s="974"/>
      <c r="MHQ63" s="974"/>
      <c r="MHR63" s="974"/>
      <c r="MHS63" s="974"/>
      <c r="MHT63" s="974"/>
      <c r="MHU63" s="974"/>
      <c r="MHV63" s="974"/>
      <c r="MHW63" s="974"/>
      <c r="MHX63" s="974"/>
      <c r="MHY63" s="974"/>
      <c r="MHZ63" s="974"/>
      <c r="MIA63" s="974"/>
      <c r="MIB63" s="974"/>
      <c r="MIC63" s="974"/>
      <c r="MID63" s="974"/>
      <c r="MIE63" s="974"/>
      <c r="MIF63" s="974"/>
      <c r="MIG63" s="974"/>
      <c r="MIH63" s="974"/>
      <c r="MII63" s="974"/>
      <c r="MIJ63" s="974"/>
      <c r="MIK63" s="974"/>
      <c r="MIL63" s="974"/>
      <c r="MIM63" s="974"/>
      <c r="MIN63" s="974"/>
      <c r="MIO63" s="974"/>
      <c r="MIP63" s="974"/>
      <c r="MIQ63" s="974"/>
      <c r="MIR63" s="974"/>
      <c r="MIS63" s="974"/>
      <c r="MIT63" s="974"/>
      <c r="MIU63" s="974"/>
      <c r="MIV63" s="974"/>
      <c r="MIW63" s="974"/>
      <c r="MIX63" s="974"/>
      <c r="MIY63" s="974"/>
      <c r="MIZ63" s="974"/>
      <c r="MJA63" s="974"/>
      <c r="MJB63" s="974"/>
      <c r="MJC63" s="974"/>
      <c r="MJD63" s="974"/>
      <c r="MJE63" s="974"/>
      <c r="MJF63" s="974"/>
      <c r="MJG63" s="974"/>
      <c r="MJH63" s="974"/>
      <c r="MJI63" s="974"/>
      <c r="MJJ63" s="974"/>
      <c r="MJK63" s="974"/>
      <c r="MJL63" s="974"/>
      <c r="MJM63" s="974"/>
      <c r="MJN63" s="974"/>
      <c r="MJO63" s="974"/>
      <c r="MJP63" s="974"/>
      <c r="MJQ63" s="974"/>
      <c r="MJR63" s="974"/>
      <c r="MJS63" s="974"/>
      <c r="MJT63" s="974"/>
      <c r="MJU63" s="974"/>
      <c r="MJV63" s="974"/>
      <c r="MJW63" s="974"/>
      <c r="MJX63" s="974"/>
      <c r="MJY63" s="974"/>
      <c r="MJZ63" s="974"/>
      <c r="MKA63" s="974"/>
      <c r="MKB63" s="974"/>
      <c r="MKC63" s="974"/>
      <c r="MKD63" s="974"/>
      <c r="MKE63" s="974"/>
      <c r="MKF63" s="974"/>
      <c r="MKG63" s="974"/>
      <c r="MKH63" s="974"/>
      <c r="MKI63" s="974"/>
      <c r="MKJ63" s="974"/>
      <c r="MKK63" s="974"/>
      <c r="MKL63" s="974"/>
      <c r="MKM63" s="974"/>
      <c r="MKN63" s="974"/>
      <c r="MKO63" s="974"/>
      <c r="MKP63" s="974"/>
      <c r="MKQ63" s="974"/>
      <c r="MKR63" s="974"/>
      <c r="MKS63" s="974"/>
      <c r="MKT63" s="974"/>
      <c r="MKU63" s="974"/>
      <c r="MKV63" s="974"/>
      <c r="MKW63" s="974"/>
      <c r="MKX63" s="974"/>
      <c r="MKY63" s="974"/>
      <c r="MKZ63" s="974"/>
      <c r="MLA63" s="974"/>
      <c r="MLB63" s="974"/>
      <c r="MLC63" s="974"/>
      <c r="MLD63" s="974"/>
      <c r="MLE63" s="974"/>
      <c r="MLF63" s="974"/>
      <c r="MLG63" s="974"/>
      <c r="MLH63" s="974"/>
      <c r="MLI63" s="974"/>
      <c r="MLJ63" s="974"/>
      <c r="MLK63" s="974"/>
      <c r="MLL63" s="974"/>
      <c r="MLM63" s="974"/>
      <c r="MLN63" s="974"/>
      <c r="MLO63" s="974"/>
      <c r="MLP63" s="974"/>
      <c r="MLQ63" s="974"/>
      <c r="MLR63" s="974"/>
      <c r="MLS63" s="974"/>
      <c r="MLT63" s="974"/>
      <c r="MLU63" s="974"/>
      <c r="MLV63" s="974"/>
      <c r="MLW63" s="974"/>
      <c r="MLX63" s="974"/>
      <c r="MLY63" s="974"/>
      <c r="MLZ63" s="974"/>
      <c r="MMA63" s="974"/>
      <c r="MMB63" s="974"/>
      <c r="MMC63" s="974"/>
      <c r="MMD63" s="974"/>
      <c r="MME63" s="974"/>
      <c r="MMF63" s="974"/>
      <c r="MMG63" s="974"/>
      <c r="MMH63" s="974"/>
      <c r="MMI63" s="974"/>
      <c r="MMJ63" s="974"/>
      <c r="MMK63" s="974"/>
      <c r="MML63" s="974"/>
      <c r="MMM63" s="974"/>
      <c r="MMN63" s="974"/>
      <c r="MMO63" s="974"/>
      <c r="MMP63" s="974"/>
      <c r="MMQ63" s="974"/>
      <c r="MMR63" s="974"/>
      <c r="MMS63" s="974"/>
      <c r="MMT63" s="974"/>
      <c r="MMU63" s="974"/>
      <c r="MMV63" s="974"/>
      <c r="MMW63" s="974"/>
      <c r="MMX63" s="974"/>
      <c r="MMY63" s="974"/>
      <c r="MMZ63" s="974"/>
      <c r="MNA63" s="974"/>
      <c r="MNB63" s="974"/>
      <c r="MNC63" s="974"/>
      <c r="MND63" s="974"/>
      <c r="MNE63" s="974"/>
      <c r="MNF63" s="974"/>
      <c r="MNG63" s="974"/>
      <c r="MNH63" s="974"/>
      <c r="MNI63" s="974"/>
      <c r="MNJ63" s="974"/>
      <c r="MNK63" s="974"/>
      <c r="MNL63" s="974"/>
      <c r="MNM63" s="974"/>
      <c r="MNN63" s="974"/>
      <c r="MNO63" s="974"/>
      <c r="MNP63" s="974"/>
      <c r="MNQ63" s="974"/>
      <c r="MNR63" s="974"/>
      <c r="MNS63" s="974"/>
      <c r="MNT63" s="974"/>
      <c r="MNU63" s="974"/>
      <c r="MNV63" s="974"/>
      <c r="MNW63" s="974"/>
      <c r="MNX63" s="974"/>
      <c r="MNY63" s="974"/>
      <c r="MNZ63" s="974"/>
      <c r="MOA63" s="974"/>
      <c r="MOB63" s="974"/>
      <c r="MOC63" s="974"/>
      <c r="MOD63" s="974"/>
      <c r="MOE63" s="974"/>
      <c r="MOF63" s="974"/>
      <c r="MOG63" s="974"/>
      <c r="MOH63" s="974"/>
      <c r="MOI63" s="974"/>
      <c r="MOJ63" s="974"/>
      <c r="MOK63" s="974"/>
      <c r="MOL63" s="974"/>
      <c r="MOM63" s="974"/>
      <c r="MON63" s="974"/>
      <c r="MOO63" s="974"/>
      <c r="MOP63" s="974"/>
      <c r="MOQ63" s="974"/>
      <c r="MOR63" s="974"/>
      <c r="MOS63" s="974"/>
      <c r="MOT63" s="974"/>
      <c r="MOU63" s="974"/>
      <c r="MOV63" s="974"/>
      <c r="MOW63" s="974"/>
      <c r="MOX63" s="974"/>
      <c r="MOY63" s="974"/>
      <c r="MOZ63" s="974"/>
      <c r="MPA63" s="974"/>
      <c r="MPB63" s="974"/>
      <c r="MPC63" s="974"/>
      <c r="MPD63" s="974"/>
      <c r="MPE63" s="974"/>
      <c r="MPF63" s="974"/>
      <c r="MPG63" s="974"/>
      <c r="MPH63" s="974"/>
      <c r="MPI63" s="974"/>
      <c r="MPJ63" s="974"/>
      <c r="MPK63" s="974"/>
      <c r="MPL63" s="974"/>
      <c r="MPM63" s="974"/>
      <c r="MPN63" s="974"/>
      <c r="MPO63" s="974"/>
      <c r="MPP63" s="974"/>
      <c r="MPQ63" s="974"/>
      <c r="MPR63" s="974"/>
      <c r="MPS63" s="974"/>
      <c r="MPT63" s="974"/>
      <c r="MPU63" s="974"/>
      <c r="MPV63" s="974"/>
      <c r="MPW63" s="974"/>
      <c r="MPX63" s="974"/>
      <c r="MPY63" s="974"/>
      <c r="MPZ63" s="974"/>
      <c r="MQA63" s="974"/>
      <c r="MQB63" s="974"/>
      <c r="MQC63" s="974"/>
      <c r="MQD63" s="974"/>
      <c r="MQE63" s="974"/>
      <c r="MQF63" s="974"/>
      <c r="MQG63" s="974"/>
      <c r="MQH63" s="974"/>
      <c r="MQI63" s="974"/>
      <c r="MQJ63" s="974"/>
      <c r="MQK63" s="974"/>
      <c r="MQL63" s="974"/>
      <c r="MQM63" s="974"/>
      <c r="MQN63" s="974"/>
      <c r="MQO63" s="974"/>
      <c r="MQP63" s="974"/>
      <c r="MQQ63" s="974"/>
      <c r="MQR63" s="974"/>
      <c r="MQS63" s="974"/>
      <c r="MQT63" s="974"/>
      <c r="MQU63" s="974"/>
      <c r="MQV63" s="974"/>
      <c r="MQW63" s="974"/>
      <c r="MQX63" s="974"/>
      <c r="MQY63" s="974"/>
      <c r="MQZ63" s="974"/>
      <c r="MRA63" s="974"/>
      <c r="MRB63" s="974"/>
      <c r="MRC63" s="974"/>
      <c r="MRD63" s="974"/>
      <c r="MRE63" s="974"/>
      <c r="MRF63" s="974"/>
      <c r="MRG63" s="974"/>
      <c r="MRH63" s="974"/>
      <c r="MRI63" s="974"/>
      <c r="MRJ63" s="974"/>
      <c r="MRK63" s="974"/>
      <c r="MRL63" s="974"/>
      <c r="MRM63" s="974"/>
      <c r="MRN63" s="974"/>
      <c r="MRO63" s="974"/>
      <c r="MRP63" s="974"/>
      <c r="MRQ63" s="974"/>
      <c r="MRR63" s="974"/>
      <c r="MRS63" s="974"/>
      <c r="MRT63" s="974"/>
      <c r="MRU63" s="974"/>
      <c r="MRV63" s="974"/>
      <c r="MRW63" s="974"/>
      <c r="MRX63" s="974"/>
      <c r="MRY63" s="974"/>
      <c r="MRZ63" s="974"/>
      <c r="MSA63" s="974"/>
      <c r="MSB63" s="974"/>
      <c r="MSC63" s="974"/>
      <c r="MSD63" s="974"/>
      <c r="MSE63" s="974"/>
      <c r="MSF63" s="974"/>
      <c r="MSG63" s="974"/>
      <c r="MSH63" s="974"/>
      <c r="MSI63" s="974"/>
      <c r="MSJ63" s="974"/>
      <c r="MSK63" s="974"/>
      <c r="MSL63" s="974"/>
      <c r="MSM63" s="974"/>
      <c r="MSN63" s="974"/>
      <c r="MSO63" s="974"/>
      <c r="MSP63" s="974"/>
      <c r="MSQ63" s="974"/>
      <c r="MSR63" s="974"/>
      <c r="MSS63" s="974"/>
      <c r="MST63" s="974"/>
      <c r="MSU63" s="974"/>
      <c r="MSV63" s="974"/>
      <c r="MSW63" s="974"/>
      <c r="MSX63" s="974"/>
      <c r="MSY63" s="974"/>
      <c r="MSZ63" s="974"/>
      <c r="MTA63" s="974"/>
      <c r="MTB63" s="974"/>
      <c r="MTC63" s="974"/>
      <c r="MTD63" s="974"/>
      <c r="MTE63" s="974"/>
      <c r="MTF63" s="974"/>
      <c r="MTG63" s="974"/>
      <c r="MTH63" s="974"/>
      <c r="MTI63" s="974"/>
      <c r="MTJ63" s="974"/>
      <c r="MTK63" s="974"/>
      <c r="MTL63" s="974"/>
      <c r="MTM63" s="974"/>
      <c r="MTN63" s="974"/>
      <c r="MTO63" s="974"/>
      <c r="MTP63" s="974"/>
      <c r="MTQ63" s="974"/>
      <c r="MTR63" s="974"/>
      <c r="MTS63" s="974"/>
      <c r="MTT63" s="974"/>
      <c r="MTU63" s="974"/>
      <c r="MTV63" s="974"/>
      <c r="MTW63" s="974"/>
      <c r="MTX63" s="974"/>
      <c r="MTY63" s="974"/>
      <c r="MTZ63" s="974"/>
      <c r="MUA63" s="974"/>
      <c r="MUB63" s="974"/>
      <c r="MUC63" s="974"/>
      <c r="MUD63" s="974"/>
      <c r="MUE63" s="974"/>
      <c r="MUF63" s="974"/>
      <c r="MUG63" s="974"/>
      <c r="MUH63" s="974"/>
      <c r="MUI63" s="974"/>
      <c r="MUJ63" s="974"/>
      <c r="MUK63" s="974"/>
      <c r="MUL63" s="974"/>
      <c r="MUM63" s="974"/>
      <c r="MUN63" s="974"/>
      <c r="MUO63" s="974"/>
      <c r="MUP63" s="974"/>
      <c r="MUQ63" s="974"/>
      <c r="MUR63" s="974"/>
      <c r="MUS63" s="974"/>
      <c r="MUT63" s="974"/>
      <c r="MUU63" s="974"/>
      <c r="MUV63" s="974"/>
      <c r="MUW63" s="974"/>
      <c r="MUX63" s="974"/>
      <c r="MUY63" s="974"/>
      <c r="MUZ63" s="974"/>
      <c r="MVA63" s="974"/>
      <c r="MVB63" s="974"/>
      <c r="MVC63" s="974"/>
      <c r="MVD63" s="974"/>
      <c r="MVE63" s="974"/>
      <c r="MVF63" s="974"/>
      <c r="MVG63" s="974"/>
      <c r="MVH63" s="974"/>
      <c r="MVI63" s="974"/>
      <c r="MVJ63" s="974"/>
      <c r="MVK63" s="974"/>
      <c r="MVL63" s="974"/>
      <c r="MVM63" s="974"/>
      <c r="MVN63" s="974"/>
      <c r="MVO63" s="974"/>
      <c r="MVP63" s="974"/>
      <c r="MVQ63" s="974"/>
      <c r="MVR63" s="974"/>
      <c r="MVS63" s="974"/>
      <c r="MVT63" s="974"/>
      <c r="MVU63" s="974"/>
      <c r="MVV63" s="974"/>
      <c r="MVW63" s="974"/>
      <c r="MVX63" s="974"/>
      <c r="MVY63" s="974"/>
      <c r="MVZ63" s="974"/>
      <c r="MWA63" s="974"/>
      <c r="MWB63" s="974"/>
      <c r="MWC63" s="974"/>
      <c r="MWD63" s="974"/>
      <c r="MWE63" s="974"/>
      <c r="MWF63" s="974"/>
      <c r="MWG63" s="974"/>
      <c r="MWH63" s="974"/>
      <c r="MWI63" s="974"/>
      <c r="MWJ63" s="974"/>
      <c r="MWK63" s="974"/>
      <c r="MWL63" s="974"/>
      <c r="MWM63" s="974"/>
      <c r="MWN63" s="974"/>
      <c r="MWO63" s="974"/>
      <c r="MWP63" s="974"/>
      <c r="MWQ63" s="974"/>
      <c r="MWR63" s="974"/>
      <c r="MWS63" s="974"/>
      <c r="MWT63" s="974"/>
      <c r="MWU63" s="974"/>
      <c r="MWV63" s="974"/>
      <c r="MWW63" s="974"/>
      <c r="MWX63" s="974"/>
      <c r="MWY63" s="974"/>
      <c r="MWZ63" s="974"/>
      <c r="MXA63" s="974"/>
      <c r="MXB63" s="974"/>
      <c r="MXC63" s="974"/>
      <c r="MXD63" s="974"/>
      <c r="MXE63" s="974"/>
      <c r="MXF63" s="974"/>
      <c r="MXG63" s="974"/>
      <c r="MXH63" s="974"/>
      <c r="MXI63" s="974"/>
      <c r="MXJ63" s="974"/>
      <c r="MXK63" s="974"/>
      <c r="MXL63" s="974"/>
      <c r="MXM63" s="974"/>
      <c r="MXN63" s="974"/>
      <c r="MXO63" s="974"/>
      <c r="MXP63" s="974"/>
      <c r="MXQ63" s="974"/>
      <c r="MXR63" s="974"/>
      <c r="MXS63" s="974"/>
      <c r="MXT63" s="974"/>
      <c r="MXU63" s="974"/>
      <c r="MXV63" s="974"/>
      <c r="MXW63" s="974"/>
      <c r="MXX63" s="974"/>
      <c r="MXY63" s="974"/>
      <c r="MXZ63" s="974"/>
      <c r="MYA63" s="974"/>
      <c r="MYB63" s="974"/>
      <c r="MYC63" s="974"/>
      <c r="MYD63" s="974"/>
      <c r="MYE63" s="974"/>
      <c r="MYF63" s="974"/>
      <c r="MYG63" s="974"/>
      <c r="MYH63" s="974"/>
      <c r="MYI63" s="974"/>
      <c r="MYJ63" s="974"/>
      <c r="MYK63" s="974"/>
      <c r="MYL63" s="974"/>
      <c r="MYM63" s="974"/>
      <c r="MYN63" s="974"/>
      <c r="MYO63" s="974"/>
      <c r="MYP63" s="974"/>
      <c r="MYQ63" s="974"/>
      <c r="MYR63" s="974"/>
      <c r="MYS63" s="974"/>
      <c r="MYT63" s="974"/>
      <c r="MYU63" s="974"/>
      <c r="MYV63" s="974"/>
      <c r="MYW63" s="974"/>
      <c r="MYX63" s="974"/>
      <c r="MYY63" s="974"/>
      <c r="MYZ63" s="974"/>
      <c r="MZA63" s="974"/>
      <c r="MZB63" s="974"/>
      <c r="MZC63" s="974"/>
      <c r="MZD63" s="974"/>
      <c r="MZE63" s="974"/>
      <c r="MZF63" s="974"/>
      <c r="MZG63" s="974"/>
      <c r="MZH63" s="974"/>
      <c r="MZI63" s="974"/>
      <c r="MZJ63" s="974"/>
      <c r="MZK63" s="974"/>
      <c r="MZL63" s="974"/>
      <c r="MZM63" s="974"/>
      <c r="MZN63" s="974"/>
      <c r="MZO63" s="974"/>
      <c r="MZP63" s="974"/>
      <c r="MZQ63" s="974"/>
      <c r="MZR63" s="974"/>
      <c r="MZS63" s="974"/>
      <c r="MZT63" s="974"/>
      <c r="MZU63" s="974"/>
      <c r="MZV63" s="974"/>
      <c r="MZW63" s="974"/>
      <c r="MZX63" s="974"/>
      <c r="MZY63" s="974"/>
      <c r="MZZ63" s="974"/>
      <c r="NAA63" s="974"/>
      <c r="NAB63" s="974"/>
      <c r="NAC63" s="974"/>
      <c r="NAD63" s="974"/>
      <c r="NAE63" s="974"/>
      <c r="NAF63" s="974"/>
      <c r="NAG63" s="974"/>
      <c r="NAH63" s="974"/>
      <c r="NAI63" s="974"/>
      <c r="NAJ63" s="974"/>
      <c r="NAK63" s="974"/>
      <c r="NAL63" s="974"/>
      <c r="NAM63" s="974"/>
      <c r="NAN63" s="974"/>
      <c r="NAO63" s="974"/>
      <c r="NAP63" s="974"/>
      <c r="NAQ63" s="974"/>
      <c r="NAR63" s="974"/>
      <c r="NAS63" s="974"/>
      <c r="NAT63" s="974"/>
      <c r="NAU63" s="974"/>
      <c r="NAV63" s="974"/>
      <c r="NAW63" s="974"/>
      <c r="NAX63" s="974"/>
      <c r="NAY63" s="974"/>
      <c r="NAZ63" s="974"/>
      <c r="NBA63" s="974"/>
      <c r="NBB63" s="974"/>
      <c r="NBC63" s="974"/>
      <c r="NBD63" s="974"/>
      <c r="NBE63" s="974"/>
      <c r="NBF63" s="974"/>
      <c r="NBG63" s="974"/>
      <c r="NBH63" s="974"/>
      <c r="NBI63" s="974"/>
      <c r="NBJ63" s="974"/>
      <c r="NBK63" s="974"/>
      <c r="NBL63" s="974"/>
      <c r="NBM63" s="974"/>
      <c r="NBN63" s="974"/>
      <c r="NBO63" s="974"/>
      <c r="NBP63" s="974"/>
      <c r="NBQ63" s="974"/>
      <c r="NBR63" s="974"/>
      <c r="NBS63" s="974"/>
      <c r="NBT63" s="974"/>
      <c r="NBU63" s="974"/>
      <c r="NBV63" s="974"/>
      <c r="NBW63" s="974"/>
      <c r="NBX63" s="974"/>
      <c r="NBY63" s="974"/>
      <c r="NBZ63" s="974"/>
      <c r="NCA63" s="974"/>
      <c r="NCB63" s="974"/>
      <c r="NCC63" s="974"/>
      <c r="NCD63" s="974"/>
      <c r="NCE63" s="974"/>
      <c r="NCF63" s="974"/>
      <c r="NCG63" s="974"/>
      <c r="NCH63" s="974"/>
      <c r="NCI63" s="974"/>
      <c r="NCJ63" s="974"/>
      <c r="NCK63" s="974"/>
      <c r="NCL63" s="974"/>
      <c r="NCM63" s="974"/>
      <c r="NCN63" s="974"/>
      <c r="NCO63" s="974"/>
      <c r="NCP63" s="974"/>
      <c r="NCQ63" s="974"/>
      <c r="NCR63" s="974"/>
      <c r="NCS63" s="974"/>
      <c r="NCT63" s="974"/>
      <c r="NCU63" s="974"/>
      <c r="NCV63" s="974"/>
      <c r="NCW63" s="974"/>
      <c r="NCX63" s="974"/>
      <c r="NCY63" s="974"/>
      <c r="NCZ63" s="974"/>
      <c r="NDA63" s="974"/>
      <c r="NDB63" s="974"/>
      <c r="NDC63" s="974"/>
      <c r="NDD63" s="974"/>
      <c r="NDE63" s="974"/>
      <c r="NDF63" s="974"/>
      <c r="NDG63" s="974"/>
      <c r="NDH63" s="974"/>
      <c r="NDI63" s="974"/>
      <c r="NDJ63" s="974"/>
      <c r="NDK63" s="974"/>
      <c r="NDL63" s="974"/>
      <c r="NDM63" s="974"/>
      <c r="NDN63" s="974"/>
      <c r="NDO63" s="974"/>
      <c r="NDP63" s="974"/>
      <c r="NDQ63" s="974"/>
      <c r="NDR63" s="974"/>
      <c r="NDS63" s="974"/>
      <c r="NDT63" s="974"/>
      <c r="NDU63" s="974"/>
      <c r="NDV63" s="974"/>
      <c r="NDW63" s="974"/>
      <c r="NDX63" s="974"/>
      <c r="NDY63" s="974"/>
      <c r="NDZ63" s="974"/>
      <c r="NEA63" s="974"/>
      <c r="NEB63" s="974"/>
      <c r="NEC63" s="974"/>
      <c r="NED63" s="974"/>
      <c r="NEE63" s="974"/>
      <c r="NEF63" s="974"/>
      <c r="NEG63" s="974"/>
      <c r="NEH63" s="974"/>
      <c r="NEI63" s="974"/>
      <c r="NEJ63" s="974"/>
      <c r="NEK63" s="974"/>
      <c r="NEL63" s="974"/>
      <c r="NEM63" s="974"/>
      <c r="NEN63" s="974"/>
      <c r="NEO63" s="974"/>
      <c r="NEP63" s="974"/>
      <c r="NEQ63" s="974"/>
      <c r="NER63" s="974"/>
      <c r="NES63" s="974"/>
      <c r="NET63" s="974"/>
      <c r="NEU63" s="974"/>
      <c r="NEV63" s="974"/>
      <c r="NEW63" s="974"/>
      <c r="NEX63" s="974"/>
      <c r="NEY63" s="974"/>
      <c r="NEZ63" s="974"/>
      <c r="NFA63" s="974"/>
      <c r="NFB63" s="974"/>
      <c r="NFC63" s="974"/>
      <c r="NFD63" s="974"/>
      <c r="NFE63" s="974"/>
      <c r="NFF63" s="974"/>
      <c r="NFG63" s="974"/>
      <c r="NFH63" s="974"/>
      <c r="NFI63" s="974"/>
      <c r="NFJ63" s="974"/>
      <c r="NFK63" s="974"/>
      <c r="NFL63" s="974"/>
      <c r="NFM63" s="974"/>
      <c r="NFN63" s="974"/>
      <c r="NFO63" s="974"/>
      <c r="NFP63" s="974"/>
      <c r="NFQ63" s="974"/>
      <c r="NFR63" s="974"/>
      <c r="NFS63" s="974"/>
      <c r="NFT63" s="974"/>
      <c r="NFU63" s="974"/>
      <c r="NFV63" s="974"/>
      <c r="NFW63" s="974"/>
      <c r="NFX63" s="974"/>
      <c r="NFY63" s="974"/>
      <c r="NFZ63" s="974"/>
      <c r="NGA63" s="974"/>
      <c r="NGB63" s="974"/>
      <c r="NGC63" s="974"/>
      <c r="NGD63" s="974"/>
      <c r="NGE63" s="974"/>
      <c r="NGF63" s="974"/>
      <c r="NGG63" s="974"/>
      <c r="NGH63" s="974"/>
      <c r="NGI63" s="974"/>
      <c r="NGJ63" s="974"/>
      <c r="NGK63" s="974"/>
      <c r="NGL63" s="974"/>
      <c r="NGM63" s="974"/>
      <c r="NGN63" s="974"/>
      <c r="NGO63" s="974"/>
      <c r="NGP63" s="974"/>
      <c r="NGQ63" s="974"/>
      <c r="NGR63" s="974"/>
      <c r="NGS63" s="974"/>
      <c r="NGT63" s="974"/>
      <c r="NGU63" s="974"/>
      <c r="NGV63" s="974"/>
      <c r="NGW63" s="974"/>
      <c r="NGX63" s="974"/>
      <c r="NGY63" s="974"/>
      <c r="NGZ63" s="974"/>
      <c r="NHA63" s="974"/>
      <c r="NHB63" s="974"/>
      <c r="NHC63" s="974"/>
      <c r="NHD63" s="974"/>
      <c r="NHE63" s="974"/>
      <c r="NHF63" s="974"/>
      <c r="NHG63" s="974"/>
      <c r="NHH63" s="974"/>
      <c r="NHI63" s="974"/>
      <c r="NHJ63" s="974"/>
      <c r="NHK63" s="974"/>
      <c r="NHL63" s="974"/>
      <c r="NHM63" s="974"/>
      <c r="NHN63" s="974"/>
      <c r="NHO63" s="974"/>
      <c r="NHP63" s="974"/>
      <c r="NHQ63" s="974"/>
      <c r="NHR63" s="974"/>
      <c r="NHS63" s="974"/>
      <c r="NHT63" s="974"/>
      <c r="NHU63" s="974"/>
      <c r="NHV63" s="974"/>
      <c r="NHW63" s="974"/>
      <c r="NHX63" s="974"/>
      <c r="NHY63" s="974"/>
      <c r="NHZ63" s="974"/>
      <c r="NIA63" s="974"/>
      <c r="NIB63" s="974"/>
      <c r="NIC63" s="974"/>
      <c r="NID63" s="974"/>
      <c r="NIE63" s="974"/>
      <c r="NIF63" s="974"/>
      <c r="NIG63" s="974"/>
      <c r="NIH63" s="974"/>
      <c r="NII63" s="974"/>
      <c r="NIJ63" s="974"/>
      <c r="NIK63" s="974"/>
      <c r="NIL63" s="974"/>
      <c r="NIM63" s="974"/>
      <c r="NIN63" s="974"/>
      <c r="NIO63" s="974"/>
      <c r="NIP63" s="974"/>
      <c r="NIQ63" s="974"/>
      <c r="NIR63" s="974"/>
      <c r="NIS63" s="974"/>
      <c r="NIT63" s="974"/>
      <c r="NIU63" s="974"/>
      <c r="NIV63" s="974"/>
      <c r="NIW63" s="974"/>
      <c r="NIX63" s="974"/>
      <c r="NIY63" s="974"/>
      <c r="NIZ63" s="974"/>
      <c r="NJA63" s="974"/>
      <c r="NJB63" s="974"/>
      <c r="NJC63" s="974"/>
      <c r="NJD63" s="974"/>
      <c r="NJE63" s="974"/>
      <c r="NJF63" s="974"/>
      <c r="NJG63" s="974"/>
      <c r="NJH63" s="974"/>
      <c r="NJI63" s="974"/>
      <c r="NJJ63" s="974"/>
      <c r="NJK63" s="974"/>
      <c r="NJL63" s="974"/>
      <c r="NJM63" s="974"/>
      <c r="NJN63" s="974"/>
      <c r="NJO63" s="974"/>
      <c r="NJP63" s="974"/>
      <c r="NJQ63" s="974"/>
      <c r="NJR63" s="974"/>
      <c r="NJS63" s="974"/>
      <c r="NJT63" s="974"/>
      <c r="NJU63" s="974"/>
      <c r="NJV63" s="974"/>
      <c r="NJW63" s="974"/>
      <c r="NJX63" s="974"/>
      <c r="NJY63" s="974"/>
      <c r="NJZ63" s="974"/>
      <c r="NKA63" s="974"/>
      <c r="NKB63" s="974"/>
      <c r="NKC63" s="974"/>
      <c r="NKD63" s="974"/>
      <c r="NKE63" s="974"/>
      <c r="NKF63" s="974"/>
      <c r="NKG63" s="974"/>
      <c r="NKH63" s="974"/>
      <c r="NKI63" s="974"/>
      <c r="NKJ63" s="974"/>
      <c r="NKK63" s="974"/>
      <c r="NKL63" s="974"/>
      <c r="NKM63" s="974"/>
      <c r="NKN63" s="974"/>
      <c r="NKO63" s="974"/>
      <c r="NKP63" s="974"/>
      <c r="NKQ63" s="974"/>
      <c r="NKR63" s="974"/>
      <c r="NKS63" s="974"/>
      <c r="NKT63" s="974"/>
      <c r="NKU63" s="974"/>
      <c r="NKV63" s="974"/>
      <c r="NKW63" s="974"/>
      <c r="NKX63" s="974"/>
      <c r="NKY63" s="974"/>
      <c r="NKZ63" s="974"/>
      <c r="NLA63" s="974"/>
      <c r="NLB63" s="974"/>
      <c r="NLC63" s="974"/>
      <c r="NLD63" s="974"/>
      <c r="NLE63" s="974"/>
      <c r="NLF63" s="974"/>
      <c r="NLG63" s="974"/>
      <c r="NLH63" s="974"/>
      <c r="NLI63" s="974"/>
      <c r="NLJ63" s="974"/>
      <c r="NLK63" s="974"/>
      <c r="NLL63" s="974"/>
      <c r="NLM63" s="974"/>
      <c r="NLN63" s="974"/>
      <c r="NLO63" s="974"/>
      <c r="NLP63" s="974"/>
      <c r="NLQ63" s="974"/>
      <c r="NLR63" s="974"/>
      <c r="NLS63" s="974"/>
      <c r="NLT63" s="974"/>
      <c r="NLU63" s="974"/>
      <c r="NLV63" s="974"/>
      <c r="NLW63" s="974"/>
      <c r="NLX63" s="974"/>
      <c r="NLY63" s="974"/>
      <c r="NLZ63" s="974"/>
      <c r="NMA63" s="974"/>
      <c r="NMB63" s="974"/>
      <c r="NMC63" s="974"/>
      <c r="NMD63" s="974"/>
      <c r="NME63" s="974"/>
      <c r="NMF63" s="974"/>
      <c r="NMG63" s="974"/>
      <c r="NMH63" s="974"/>
      <c r="NMI63" s="974"/>
      <c r="NMJ63" s="974"/>
      <c r="NMK63" s="974"/>
      <c r="NML63" s="974"/>
      <c r="NMM63" s="974"/>
      <c r="NMN63" s="974"/>
      <c r="NMO63" s="974"/>
      <c r="NMP63" s="974"/>
      <c r="NMQ63" s="974"/>
      <c r="NMR63" s="974"/>
      <c r="NMS63" s="974"/>
      <c r="NMT63" s="974"/>
      <c r="NMU63" s="974"/>
      <c r="NMV63" s="974"/>
      <c r="NMW63" s="974"/>
      <c r="NMX63" s="974"/>
      <c r="NMY63" s="974"/>
      <c r="NMZ63" s="974"/>
      <c r="NNA63" s="974"/>
      <c r="NNB63" s="974"/>
      <c r="NNC63" s="974"/>
      <c r="NND63" s="974"/>
      <c r="NNE63" s="974"/>
      <c r="NNF63" s="974"/>
      <c r="NNG63" s="974"/>
      <c r="NNH63" s="974"/>
      <c r="NNI63" s="974"/>
      <c r="NNJ63" s="974"/>
      <c r="NNK63" s="974"/>
      <c r="NNL63" s="974"/>
      <c r="NNM63" s="974"/>
      <c r="NNN63" s="974"/>
      <c r="NNO63" s="974"/>
      <c r="NNP63" s="974"/>
      <c r="NNQ63" s="974"/>
      <c r="NNR63" s="974"/>
      <c r="NNS63" s="974"/>
      <c r="NNT63" s="974"/>
      <c r="NNU63" s="974"/>
      <c r="NNV63" s="974"/>
      <c r="NNW63" s="974"/>
      <c r="NNX63" s="974"/>
      <c r="NNY63" s="974"/>
      <c r="NNZ63" s="974"/>
      <c r="NOA63" s="974"/>
      <c r="NOB63" s="974"/>
      <c r="NOC63" s="974"/>
      <c r="NOD63" s="974"/>
      <c r="NOE63" s="974"/>
      <c r="NOF63" s="974"/>
      <c r="NOG63" s="974"/>
      <c r="NOH63" s="974"/>
      <c r="NOI63" s="974"/>
      <c r="NOJ63" s="974"/>
      <c r="NOK63" s="974"/>
      <c r="NOL63" s="974"/>
      <c r="NOM63" s="974"/>
      <c r="NON63" s="974"/>
      <c r="NOO63" s="974"/>
      <c r="NOP63" s="974"/>
      <c r="NOQ63" s="974"/>
      <c r="NOR63" s="974"/>
      <c r="NOS63" s="974"/>
      <c r="NOT63" s="974"/>
      <c r="NOU63" s="974"/>
      <c r="NOV63" s="974"/>
      <c r="NOW63" s="974"/>
      <c r="NOX63" s="974"/>
      <c r="NOY63" s="974"/>
      <c r="NOZ63" s="974"/>
      <c r="NPA63" s="974"/>
      <c r="NPB63" s="974"/>
      <c r="NPC63" s="974"/>
      <c r="NPD63" s="974"/>
      <c r="NPE63" s="974"/>
      <c r="NPF63" s="974"/>
      <c r="NPG63" s="974"/>
      <c r="NPH63" s="974"/>
      <c r="NPI63" s="974"/>
      <c r="NPJ63" s="974"/>
      <c r="NPK63" s="974"/>
      <c r="NPL63" s="974"/>
      <c r="NPM63" s="974"/>
      <c r="NPN63" s="974"/>
      <c r="NPO63" s="974"/>
      <c r="NPP63" s="974"/>
      <c r="NPQ63" s="974"/>
      <c r="NPR63" s="974"/>
      <c r="NPS63" s="974"/>
      <c r="NPT63" s="974"/>
      <c r="NPU63" s="974"/>
      <c r="NPV63" s="974"/>
      <c r="NPW63" s="974"/>
      <c r="NPX63" s="974"/>
      <c r="NPY63" s="974"/>
      <c r="NPZ63" s="974"/>
      <c r="NQA63" s="974"/>
      <c r="NQB63" s="974"/>
      <c r="NQC63" s="974"/>
      <c r="NQD63" s="974"/>
      <c r="NQE63" s="974"/>
      <c r="NQF63" s="974"/>
      <c r="NQG63" s="974"/>
      <c r="NQH63" s="974"/>
      <c r="NQI63" s="974"/>
      <c r="NQJ63" s="974"/>
      <c r="NQK63" s="974"/>
      <c r="NQL63" s="974"/>
      <c r="NQM63" s="974"/>
      <c r="NQN63" s="974"/>
      <c r="NQO63" s="974"/>
      <c r="NQP63" s="974"/>
      <c r="NQQ63" s="974"/>
      <c r="NQR63" s="974"/>
      <c r="NQS63" s="974"/>
      <c r="NQT63" s="974"/>
      <c r="NQU63" s="974"/>
      <c r="NQV63" s="974"/>
      <c r="NQW63" s="974"/>
      <c r="NQX63" s="974"/>
      <c r="NQY63" s="974"/>
      <c r="NQZ63" s="974"/>
      <c r="NRA63" s="974"/>
      <c r="NRB63" s="974"/>
      <c r="NRC63" s="974"/>
      <c r="NRD63" s="974"/>
      <c r="NRE63" s="974"/>
      <c r="NRF63" s="974"/>
      <c r="NRG63" s="974"/>
      <c r="NRH63" s="974"/>
      <c r="NRI63" s="974"/>
      <c r="NRJ63" s="974"/>
      <c r="NRK63" s="974"/>
      <c r="NRL63" s="974"/>
      <c r="NRM63" s="974"/>
      <c r="NRN63" s="974"/>
      <c r="NRO63" s="974"/>
      <c r="NRP63" s="974"/>
      <c r="NRQ63" s="974"/>
      <c r="NRR63" s="974"/>
      <c r="NRS63" s="974"/>
      <c r="NRT63" s="974"/>
      <c r="NRU63" s="974"/>
      <c r="NRV63" s="974"/>
      <c r="NRW63" s="974"/>
      <c r="NRX63" s="974"/>
      <c r="NRY63" s="974"/>
      <c r="NRZ63" s="974"/>
      <c r="NSA63" s="974"/>
      <c r="NSB63" s="974"/>
      <c r="NSC63" s="974"/>
      <c r="NSD63" s="974"/>
      <c r="NSE63" s="974"/>
      <c r="NSF63" s="974"/>
      <c r="NSG63" s="974"/>
      <c r="NSH63" s="974"/>
      <c r="NSI63" s="974"/>
      <c r="NSJ63" s="974"/>
      <c r="NSK63" s="974"/>
      <c r="NSL63" s="974"/>
      <c r="NSM63" s="974"/>
      <c r="NSN63" s="974"/>
      <c r="NSO63" s="974"/>
      <c r="NSP63" s="974"/>
      <c r="NSQ63" s="974"/>
      <c r="NSR63" s="974"/>
      <c r="NSS63" s="974"/>
      <c r="NST63" s="974"/>
      <c r="NSU63" s="974"/>
      <c r="NSV63" s="974"/>
      <c r="NSW63" s="974"/>
      <c r="NSX63" s="974"/>
      <c r="NSY63" s="974"/>
      <c r="NSZ63" s="974"/>
      <c r="NTA63" s="974"/>
      <c r="NTB63" s="974"/>
      <c r="NTC63" s="974"/>
      <c r="NTD63" s="974"/>
      <c r="NTE63" s="974"/>
      <c r="NTF63" s="974"/>
      <c r="NTG63" s="974"/>
      <c r="NTH63" s="974"/>
      <c r="NTI63" s="974"/>
      <c r="NTJ63" s="974"/>
      <c r="NTK63" s="974"/>
      <c r="NTL63" s="974"/>
      <c r="NTM63" s="974"/>
      <c r="NTN63" s="974"/>
      <c r="NTO63" s="974"/>
      <c r="NTP63" s="974"/>
      <c r="NTQ63" s="974"/>
      <c r="NTR63" s="974"/>
      <c r="NTS63" s="974"/>
      <c r="NTT63" s="974"/>
      <c r="NTU63" s="974"/>
      <c r="NTV63" s="974"/>
      <c r="NTW63" s="974"/>
      <c r="NTX63" s="974"/>
      <c r="NTY63" s="974"/>
      <c r="NTZ63" s="974"/>
      <c r="NUA63" s="974"/>
      <c r="NUB63" s="974"/>
      <c r="NUC63" s="974"/>
      <c r="NUD63" s="974"/>
      <c r="NUE63" s="974"/>
      <c r="NUF63" s="974"/>
      <c r="NUG63" s="974"/>
      <c r="NUH63" s="974"/>
      <c r="NUI63" s="974"/>
      <c r="NUJ63" s="974"/>
      <c r="NUK63" s="974"/>
      <c r="NUL63" s="974"/>
      <c r="NUM63" s="974"/>
      <c r="NUN63" s="974"/>
      <c r="NUO63" s="974"/>
      <c r="NUP63" s="974"/>
      <c r="NUQ63" s="974"/>
      <c r="NUR63" s="974"/>
      <c r="NUS63" s="974"/>
      <c r="NUT63" s="974"/>
      <c r="NUU63" s="974"/>
      <c r="NUV63" s="974"/>
      <c r="NUW63" s="974"/>
      <c r="NUX63" s="974"/>
      <c r="NUY63" s="974"/>
      <c r="NUZ63" s="974"/>
      <c r="NVA63" s="974"/>
      <c r="NVB63" s="974"/>
      <c r="NVC63" s="974"/>
      <c r="NVD63" s="974"/>
      <c r="NVE63" s="974"/>
      <c r="NVF63" s="974"/>
      <c r="NVG63" s="974"/>
      <c r="NVH63" s="974"/>
      <c r="NVI63" s="974"/>
      <c r="NVJ63" s="974"/>
      <c r="NVK63" s="974"/>
      <c r="NVL63" s="974"/>
      <c r="NVM63" s="974"/>
      <c r="NVN63" s="974"/>
      <c r="NVO63" s="974"/>
      <c r="NVP63" s="974"/>
      <c r="NVQ63" s="974"/>
      <c r="NVR63" s="974"/>
      <c r="NVS63" s="974"/>
      <c r="NVT63" s="974"/>
      <c r="NVU63" s="974"/>
      <c r="NVV63" s="974"/>
      <c r="NVW63" s="974"/>
      <c r="NVX63" s="974"/>
      <c r="NVY63" s="974"/>
      <c r="NVZ63" s="974"/>
      <c r="NWA63" s="974"/>
      <c r="NWB63" s="974"/>
      <c r="NWC63" s="974"/>
      <c r="NWD63" s="974"/>
      <c r="NWE63" s="974"/>
      <c r="NWF63" s="974"/>
      <c r="NWG63" s="974"/>
      <c r="NWH63" s="974"/>
      <c r="NWI63" s="974"/>
      <c r="NWJ63" s="974"/>
      <c r="NWK63" s="974"/>
      <c r="NWL63" s="974"/>
      <c r="NWM63" s="974"/>
      <c r="NWN63" s="974"/>
      <c r="NWO63" s="974"/>
      <c r="NWP63" s="974"/>
      <c r="NWQ63" s="974"/>
      <c r="NWR63" s="974"/>
      <c r="NWS63" s="974"/>
      <c r="NWT63" s="974"/>
      <c r="NWU63" s="974"/>
      <c r="NWV63" s="974"/>
      <c r="NWW63" s="974"/>
      <c r="NWX63" s="974"/>
      <c r="NWY63" s="974"/>
      <c r="NWZ63" s="974"/>
      <c r="NXA63" s="974"/>
      <c r="NXB63" s="974"/>
      <c r="NXC63" s="974"/>
      <c r="NXD63" s="974"/>
      <c r="NXE63" s="974"/>
      <c r="NXF63" s="974"/>
      <c r="NXG63" s="974"/>
      <c r="NXH63" s="974"/>
      <c r="NXI63" s="974"/>
      <c r="NXJ63" s="974"/>
      <c r="NXK63" s="974"/>
      <c r="NXL63" s="974"/>
      <c r="NXM63" s="974"/>
      <c r="NXN63" s="974"/>
      <c r="NXO63" s="974"/>
      <c r="NXP63" s="974"/>
      <c r="NXQ63" s="974"/>
      <c r="NXR63" s="974"/>
      <c r="NXS63" s="974"/>
      <c r="NXT63" s="974"/>
      <c r="NXU63" s="974"/>
      <c r="NXV63" s="974"/>
      <c r="NXW63" s="974"/>
      <c r="NXX63" s="974"/>
      <c r="NXY63" s="974"/>
      <c r="NXZ63" s="974"/>
      <c r="NYA63" s="974"/>
      <c r="NYB63" s="974"/>
      <c r="NYC63" s="974"/>
      <c r="NYD63" s="974"/>
      <c r="NYE63" s="974"/>
      <c r="NYF63" s="974"/>
      <c r="NYG63" s="974"/>
      <c r="NYH63" s="974"/>
      <c r="NYI63" s="974"/>
      <c r="NYJ63" s="974"/>
      <c r="NYK63" s="974"/>
      <c r="NYL63" s="974"/>
      <c r="NYM63" s="974"/>
      <c r="NYN63" s="974"/>
      <c r="NYO63" s="974"/>
      <c r="NYP63" s="974"/>
      <c r="NYQ63" s="974"/>
      <c r="NYR63" s="974"/>
      <c r="NYS63" s="974"/>
      <c r="NYT63" s="974"/>
      <c r="NYU63" s="974"/>
      <c r="NYV63" s="974"/>
      <c r="NYW63" s="974"/>
      <c r="NYX63" s="974"/>
      <c r="NYY63" s="974"/>
      <c r="NYZ63" s="974"/>
      <c r="NZA63" s="974"/>
      <c r="NZB63" s="974"/>
      <c r="NZC63" s="974"/>
      <c r="NZD63" s="974"/>
      <c r="NZE63" s="974"/>
      <c r="NZF63" s="974"/>
      <c r="NZG63" s="974"/>
      <c r="NZH63" s="974"/>
      <c r="NZI63" s="974"/>
      <c r="NZJ63" s="974"/>
      <c r="NZK63" s="974"/>
      <c r="NZL63" s="974"/>
      <c r="NZM63" s="974"/>
      <c r="NZN63" s="974"/>
      <c r="NZO63" s="974"/>
      <c r="NZP63" s="974"/>
      <c r="NZQ63" s="974"/>
      <c r="NZR63" s="974"/>
      <c r="NZS63" s="974"/>
      <c r="NZT63" s="974"/>
      <c r="NZU63" s="974"/>
      <c r="NZV63" s="974"/>
      <c r="NZW63" s="974"/>
      <c r="NZX63" s="974"/>
      <c r="NZY63" s="974"/>
      <c r="NZZ63" s="974"/>
      <c r="OAA63" s="974"/>
      <c r="OAB63" s="974"/>
      <c r="OAC63" s="974"/>
      <c r="OAD63" s="974"/>
      <c r="OAE63" s="974"/>
      <c r="OAF63" s="974"/>
      <c r="OAG63" s="974"/>
      <c r="OAH63" s="974"/>
      <c r="OAI63" s="974"/>
      <c r="OAJ63" s="974"/>
      <c r="OAK63" s="974"/>
      <c r="OAL63" s="974"/>
      <c r="OAM63" s="974"/>
      <c r="OAN63" s="974"/>
      <c r="OAO63" s="974"/>
      <c r="OAP63" s="974"/>
      <c r="OAQ63" s="974"/>
      <c r="OAR63" s="974"/>
      <c r="OAS63" s="974"/>
      <c r="OAT63" s="974"/>
      <c r="OAU63" s="974"/>
      <c r="OAV63" s="974"/>
      <c r="OAW63" s="974"/>
      <c r="OAX63" s="974"/>
      <c r="OAY63" s="974"/>
      <c r="OAZ63" s="974"/>
      <c r="OBA63" s="974"/>
      <c r="OBB63" s="974"/>
      <c r="OBC63" s="974"/>
      <c r="OBD63" s="974"/>
      <c r="OBE63" s="974"/>
      <c r="OBF63" s="974"/>
      <c r="OBG63" s="974"/>
      <c r="OBH63" s="974"/>
      <c r="OBI63" s="974"/>
      <c r="OBJ63" s="974"/>
      <c r="OBK63" s="974"/>
      <c r="OBL63" s="974"/>
      <c r="OBM63" s="974"/>
      <c r="OBN63" s="974"/>
      <c r="OBO63" s="974"/>
      <c r="OBP63" s="974"/>
      <c r="OBQ63" s="974"/>
      <c r="OBR63" s="974"/>
      <c r="OBS63" s="974"/>
      <c r="OBT63" s="974"/>
      <c r="OBU63" s="974"/>
      <c r="OBV63" s="974"/>
      <c r="OBW63" s="974"/>
      <c r="OBX63" s="974"/>
      <c r="OBY63" s="974"/>
      <c r="OBZ63" s="974"/>
      <c r="OCA63" s="974"/>
      <c r="OCB63" s="974"/>
      <c r="OCC63" s="974"/>
      <c r="OCD63" s="974"/>
      <c r="OCE63" s="974"/>
      <c r="OCF63" s="974"/>
      <c r="OCG63" s="974"/>
      <c r="OCH63" s="974"/>
      <c r="OCI63" s="974"/>
      <c r="OCJ63" s="974"/>
      <c r="OCK63" s="974"/>
      <c r="OCL63" s="974"/>
      <c r="OCM63" s="974"/>
      <c r="OCN63" s="974"/>
      <c r="OCO63" s="974"/>
      <c r="OCP63" s="974"/>
      <c r="OCQ63" s="974"/>
      <c r="OCR63" s="974"/>
      <c r="OCS63" s="974"/>
      <c r="OCT63" s="974"/>
      <c r="OCU63" s="974"/>
      <c r="OCV63" s="974"/>
      <c r="OCW63" s="974"/>
      <c r="OCX63" s="974"/>
      <c r="OCY63" s="974"/>
      <c r="OCZ63" s="974"/>
      <c r="ODA63" s="974"/>
      <c r="ODB63" s="974"/>
      <c r="ODC63" s="974"/>
      <c r="ODD63" s="974"/>
      <c r="ODE63" s="974"/>
      <c r="ODF63" s="974"/>
      <c r="ODG63" s="974"/>
      <c r="ODH63" s="974"/>
      <c r="ODI63" s="974"/>
      <c r="ODJ63" s="974"/>
      <c r="ODK63" s="974"/>
      <c r="ODL63" s="974"/>
      <c r="ODM63" s="974"/>
      <c r="ODN63" s="974"/>
      <c r="ODO63" s="974"/>
      <c r="ODP63" s="974"/>
      <c r="ODQ63" s="974"/>
      <c r="ODR63" s="974"/>
      <c r="ODS63" s="974"/>
      <c r="ODT63" s="974"/>
      <c r="ODU63" s="974"/>
      <c r="ODV63" s="974"/>
      <c r="ODW63" s="974"/>
      <c r="ODX63" s="974"/>
      <c r="ODY63" s="974"/>
      <c r="ODZ63" s="974"/>
      <c r="OEA63" s="974"/>
      <c r="OEB63" s="974"/>
      <c r="OEC63" s="974"/>
      <c r="OED63" s="974"/>
      <c r="OEE63" s="974"/>
      <c r="OEF63" s="974"/>
      <c r="OEG63" s="974"/>
      <c r="OEH63" s="974"/>
      <c r="OEI63" s="974"/>
      <c r="OEJ63" s="974"/>
      <c r="OEK63" s="974"/>
      <c r="OEL63" s="974"/>
      <c r="OEM63" s="974"/>
      <c r="OEN63" s="974"/>
      <c r="OEO63" s="974"/>
      <c r="OEP63" s="974"/>
      <c r="OEQ63" s="974"/>
      <c r="OER63" s="974"/>
      <c r="OES63" s="974"/>
      <c r="OET63" s="974"/>
      <c r="OEU63" s="974"/>
      <c r="OEV63" s="974"/>
      <c r="OEW63" s="974"/>
      <c r="OEX63" s="974"/>
      <c r="OEY63" s="974"/>
      <c r="OEZ63" s="974"/>
      <c r="OFA63" s="974"/>
      <c r="OFB63" s="974"/>
      <c r="OFC63" s="974"/>
      <c r="OFD63" s="974"/>
      <c r="OFE63" s="974"/>
      <c r="OFF63" s="974"/>
      <c r="OFG63" s="974"/>
      <c r="OFH63" s="974"/>
      <c r="OFI63" s="974"/>
      <c r="OFJ63" s="974"/>
      <c r="OFK63" s="974"/>
      <c r="OFL63" s="974"/>
      <c r="OFM63" s="974"/>
      <c r="OFN63" s="974"/>
      <c r="OFO63" s="974"/>
      <c r="OFP63" s="974"/>
      <c r="OFQ63" s="974"/>
      <c r="OFR63" s="974"/>
      <c r="OFS63" s="974"/>
      <c r="OFT63" s="974"/>
      <c r="OFU63" s="974"/>
      <c r="OFV63" s="974"/>
      <c r="OFW63" s="974"/>
      <c r="OFX63" s="974"/>
      <c r="OFY63" s="974"/>
      <c r="OFZ63" s="974"/>
      <c r="OGA63" s="974"/>
      <c r="OGB63" s="974"/>
      <c r="OGC63" s="974"/>
      <c r="OGD63" s="974"/>
      <c r="OGE63" s="974"/>
      <c r="OGF63" s="974"/>
      <c r="OGG63" s="974"/>
      <c r="OGH63" s="974"/>
      <c r="OGI63" s="974"/>
      <c r="OGJ63" s="974"/>
      <c r="OGK63" s="974"/>
      <c r="OGL63" s="974"/>
      <c r="OGM63" s="974"/>
      <c r="OGN63" s="974"/>
      <c r="OGO63" s="974"/>
      <c r="OGP63" s="974"/>
      <c r="OGQ63" s="974"/>
      <c r="OGR63" s="974"/>
      <c r="OGS63" s="974"/>
      <c r="OGT63" s="974"/>
      <c r="OGU63" s="974"/>
      <c r="OGV63" s="974"/>
      <c r="OGW63" s="974"/>
      <c r="OGX63" s="974"/>
      <c r="OGY63" s="974"/>
      <c r="OGZ63" s="974"/>
      <c r="OHA63" s="974"/>
      <c r="OHB63" s="974"/>
      <c r="OHC63" s="974"/>
      <c r="OHD63" s="974"/>
      <c r="OHE63" s="974"/>
      <c r="OHF63" s="974"/>
      <c r="OHG63" s="974"/>
      <c r="OHH63" s="974"/>
      <c r="OHI63" s="974"/>
      <c r="OHJ63" s="974"/>
      <c r="OHK63" s="974"/>
      <c r="OHL63" s="974"/>
      <c r="OHM63" s="974"/>
      <c r="OHN63" s="974"/>
      <c r="OHO63" s="974"/>
      <c r="OHP63" s="974"/>
      <c r="OHQ63" s="974"/>
      <c r="OHR63" s="974"/>
      <c r="OHS63" s="974"/>
      <c r="OHT63" s="974"/>
      <c r="OHU63" s="974"/>
      <c r="OHV63" s="974"/>
      <c r="OHW63" s="974"/>
      <c r="OHX63" s="974"/>
      <c r="OHY63" s="974"/>
      <c r="OHZ63" s="974"/>
      <c r="OIA63" s="974"/>
      <c r="OIB63" s="974"/>
      <c r="OIC63" s="974"/>
      <c r="OID63" s="974"/>
      <c r="OIE63" s="974"/>
      <c r="OIF63" s="974"/>
      <c r="OIG63" s="974"/>
      <c r="OIH63" s="974"/>
      <c r="OII63" s="974"/>
      <c r="OIJ63" s="974"/>
      <c r="OIK63" s="974"/>
      <c r="OIL63" s="974"/>
      <c r="OIM63" s="974"/>
      <c r="OIN63" s="974"/>
      <c r="OIO63" s="974"/>
      <c r="OIP63" s="974"/>
      <c r="OIQ63" s="974"/>
      <c r="OIR63" s="974"/>
      <c r="OIS63" s="974"/>
      <c r="OIT63" s="974"/>
      <c r="OIU63" s="974"/>
      <c r="OIV63" s="974"/>
      <c r="OIW63" s="974"/>
      <c r="OIX63" s="974"/>
      <c r="OIY63" s="974"/>
      <c r="OIZ63" s="974"/>
      <c r="OJA63" s="974"/>
      <c r="OJB63" s="974"/>
      <c r="OJC63" s="974"/>
      <c r="OJD63" s="974"/>
      <c r="OJE63" s="974"/>
      <c r="OJF63" s="974"/>
      <c r="OJG63" s="974"/>
      <c r="OJH63" s="974"/>
      <c r="OJI63" s="974"/>
      <c r="OJJ63" s="974"/>
      <c r="OJK63" s="974"/>
      <c r="OJL63" s="974"/>
      <c r="OJM63" s="974"/>
      <c r="OJN63" s="974"/>
      <c r="OJO63" s="974"/>
      <c r="OJP63" s="974"/>
      <c r="OJQ63" s="974"/>
      <c r="OJR63" s="974"/>
      <c r="OJS63" s="974"/>
      <c r="OJT63" s="974"/>
      <c r="OJU63" s="974"/>
      <c r="OJV63" s="974"/>
      <c r="OJW63" s="974"/>
      <c r="OJX63" s="974"/>
      <c r="OJY63" s="974"/>
      <c r="OJZ63" s="974"/>
      <c r="OKA63" s="974"/>
      <c r="OKB63" s="974"/>
      <c r="OKC63" s="974"/>
      <c r="OKD63" s="974"/>
      <c r="OKE63" s="974"/>
      <c r="OKF63" s="974"/>
      <c r="OKG63" s="974"/>
      <c r="OKH63" s="974"/>
      <c r="OKI63" s="974"/>
      <c r="OKJ63" s="974"/>
      <c r="OKK63" s="974"/>
      <c r="OKL63" s="974"/>
      <c r="OKM63" s="974"/>
      <c r="OKN63" s="974"/>
      <c r="OKO63" s="974"/>
      <c r="OKP63" s="974"/>
      <c r="OKQ63" s="974"/>
      <c r="OKR63" s="974"/>
      <c r="OKS63" s="974"/>
      <c r="OKT63" s="974"/>
      <c r="OKU63" s="974"/>
      <c r="OKV63" s="974"/>
      <c r="OKW63" s="974"/>
      <c r="OKX63" s="974"/>
      <c r="OKY63" s="974"/>
      <c r="OKZ63" s="974"/>
      <c r="OLA63" s="974"/>
      <c r="OLB63" s="974"/>
      <c r="OLC63" s="974"/>
      <c r="OLD63" s="974"/>
      <c r="OLE63" s="974"/>
      <c r="OLF63" s="974"/>
      <c r="OLG63" s="974"/>
      <c r="OLH63" s="974"/>
      <c r="OLI63" s="974"/>
      <c r="OLJ63" s="974"/>
      <c r="OLK63" s="974"/>
      <c r="OLL63" s="974"/>
      <c r="OLM63" s="974"/>
      <c r="OLN63" s="974"/>
      <c r="OLO63" s="974"/>
      <c r="OLP63" s="974"/>
      <c r="OLQ63" s="974"/>
      <c r="OLR63" s="974"/>
      <c r="OLS63" s="974"/>
      <c r="OLT63" s="974"/>
      <c r="OLU63" s="974"/>
      <c r="OLV63" s="974"/>
      <c r="OLW63" s="974"/>
      <c r="OLX63" s="974"/>
      <c r="OLY63" s="974"/>
      <c r="OLZ63" s="974"/>
      <c r="OMA63" s="974"/>
      <c r="OMB63" s="974"/>
      <c r="OMC63" s="974"/>
      <c r="OMD63" s="974"/>
      <c r="OME63" s="974"/>
      <c r="OMF63" s="974"/>
      <c r="OMG63" s="974"/>
      <c r="OMH63" s="974"/>
      <c r="OMI63" s="974"/>
      <c r="OMJ63" s="974"/>
      <c r="OMK63" s="974"/>
      <c r="OML63" s="974"/>
      <c r="OMM63" s="974"/>
      <c r="OMN63" s="974"/>
      <c r="OMO63" s="974"/>
      <c r="OMP63" s="974"/>
      <c r="OMQ63" s="974"/>
      <c r="OMR63" s="974"/>
      <c r="OMS63" s="974"/>
      <c r="OMT63" s="974"/>
      <c r="OMU63" s="974"/>
      <c r="OMV63" s="974"/>
      <c r="OMW63" s="974"/>
      <c r="OMX63" s="974"/>
      <c r="OMY63" s="974"/>
      <c r="OMZ63" s="974"/>
      <c r="ONA63" s="974"/>
      <c r="ONB63" s="974"/>
      <c r="ONC63" s="974"/>
      <c r="OND63" s="974"/>
      <c r="ONE63" s="974"/>
      <c r="ONF63" s="974"/>
      <c r="ONG63" s="974"/>
      <c r="ONH63" s="974"/>
      <c r="ONI63" s="974"/>
      <c r="ONJ63" s="974"/>
      <c r="ONK63" s="974"/>
      <c r="ONL63" s="974"/>
      <c r="ONM63" s="974"/>
      <c r="ONN63" s="974"/>
      <c r="ONO63" s="974"/>
      <c r="ONP63" s="974"/>
      <c r="ONQ63" s="974"/>
      <c r="ONR63" s="974"/>
      <c r="ONS63" s="974"/>
      <c r="ONT63" s="974"/>
      <c r="ONU63" s="974"/>
      <c r="ONV63" s="974"/>
      <c r="ONW63" s="974"/>
      <c r="ONX63" s="974"/>
      <c r="ONY63" s="974"/>
      <c r="ONZ63" s="974"/>
      <c r="OOA63" s="974"/>
      <c r="OOB63" s="974"/>
      <c r="OOC63" s="974"/>
      <c r="OOD63" s="974"/>
      <c r="OOE63" s="974"/>
      <c r="OOF63" s="974"/>
      <c r="OOG63" s="974"/>
      <c r="OOH63" s="974"/>
      <c r="OOI63" s="974"/>
      <c r="OOJ63" s="974"/>
      <c r="OOK63" s="974"/>
      <c r="OOL63" s="974"/>
      <c r="OOM63" s="974"/>
      <c r="OON63" s="974"/>
      <c r="OOO63" s="974"/>
      <c r="OOP63" s="974"/>
      <c r="OOQ63" s="974"/>
      <c r="OOR63" s="974"/>
      <c r="OOS63" s="974"/>
      <c r="OOT63" s="974"/>
      <c r="OOU63" s="974"/>
      <c r="OOV63" s="974"/>
      <c r="OOW63" s="974"/>
      <c r="OOX63" s="974"/>
      <c r="OOY63" s="974"/>
      <c r="OOZ63" s="974"/>
      <c r="OPA63" s="974"/>
      <c r="OPB63" s="974"/>
      <c r="OPC63" s="974"/>
      <c r="OPD63" s="974"/>
      <c r="OPE63" s="974"/>
      <c r="OPF63" s="974"/>
      <c r="OPG63" s="974"/>
      <c r="OPH63" s="974"/>
      <c r="OPI63" s="974"/>
      <c r="OPJ63" s="974"/>
      <c r="OPK63" s="974"/>
      <c r="OPL63" s="974"/>
      <c r="OPM63" s="974"/>
      <c r="OPN63" s="974"/>
      <c r="OPO63" s="974"/>
      <c r="OPP63" s="974"/>
      <c r="OPQ63" s="974"/>
      <c r="OPR63" s="974"/>
      <c r="OPS63" s="974"/>
      <c r="OPT63" s="974"/>
      <c r="OPU63" s="974"/>
      <c r="OPV63" s="974"/>
      <c r="OPW63" s="974"/>
      <c r="OPX63" s="974"/>
      <c r="OPY63" s="974"/>
      <c r="OPZ63" s="974"/>
      <c r="OQA63" s="974"/>
      <c r="OQB63" s="974"/>
      <c r="OQC63" s="974"/>
      <c r="OQD63" s="974"/>
      <c r="OQE63" s="974"/>
      <c r="OQF63" s="974"/>
      <c r="OQG63" s="974"/>
      <c r="OQH63" s="974"/>
      <c r="OQI63" s="974"/>
      <c r="OQJ63" s="974"/>
      <c r="OQK63" s="974"/>
      <c r="OQL63" s="974"/>
      <c r="OQM63" s="974"/>
      <c r="OQN63" s="974"/>
      <c r="OQO63" s="974"/>
      <c r="OQP63" s="974"/>
      <c r="OQQ63" s="974"/>
      <c r="OQR63" s="974"/>
      <c r="OQS63" s="974"/>
      <c r="OQT63" s="974"/>
      <c r="OQU63" s="974"/>
      <c r="OQV63" s="974"/>
      <c r="OQW63" s="974"/>
      <c r="OQX63" s="974"/>
      <c r="OQY63" s="974"/>
      <c r="OQZ63" s="974"/>
      <c r="ORA63" s="974"/>
      <c r="ORB63" s="974"/>
      <c r="ORC63" s="974"/>
      <c r="ORD63" s="974"/>
      <c r="ORE63" s="974"/>
      <c r="ORF63" s="974"/>
      <c r="ORG63" s="974"/>
      <c r="ORH63" s="974"/>
      <c r="ORI63" s="974"/>
      <c r="ORJ63" s="974"/>
      <c r="ORK63" s="974"/>
      <c r="ORL63" s="974"/>
      <c r="ORM63" s="974"/>
      <c r="ORN63" s="974"/>
      <c r="ORO63" s="974"/>
      <c r="ORP63" s="974"/>
      <c r="ORQ63" s="974"/>
      <c r="ORR63" s="974"/>
      <c r="ORS63" s="974"/>
      <c r="ORT63" s="974"/>
      <c r="ORU63" s="974"/>
      <c r="ORV63" s="974"/>
      <c r="ORW63" s="974"/>
      <c r="ORX63" s="974"/>
      <c r="ORY63" s="974"/>
      <c r="ORZ63" s="974"/>
      <c r="OSA63" s="974"/>
      <c r="OSB63" s="974"/>
      <c r="OSC63" s="974"/>
      <c r="OSD63" s="974"/>
      <c r="OSE63" s="974"/>
      <c r="OSF63" s="974"/>
      <c r="OSG63" s="974"/>
      <c r="OSH63" s="974"/>
      <c r="OSI63" s="974"/>
      <c r="OSJ63" s="974"/>
      <c r="OSK63" s="974"/>
      <c r="OSL63" s="974"/>
      <c r="OSM63" s="974"/>
      <c r="OSN63" s="974"/>
      <c r="OSO63" s="974"/>
      <c r="OSP63" s="974"/>
      <c r="OSQ63" s="974"/>
      <c r="OSR63" s="974"/>
      <c r="OSS63" s="974"/>
      <c r="OST63" s="974"/>
      <c r="OSU63" s="974"/>
      <c r="OSV63" s="974"/>
      <c r="OSW63" s="974"/>
      <c r="OSX63" s="974"/>
      <c r="OSY63" s="974"/>
      <c r="OSZ63" s="974"/>
      <c r="OTA63" s="974"/>
      <c r="OTB63" s="974"/>
      <c r="OTC63" s="974"/>
      <c r="OTD63" s="974"/>
      <c r="OTE63" s="974"/>
      <c r="OTF63" s="974"/>
      <c r="OTG63" s="974"/>
      <c r="OTH63" s="974"/>
      <c r="OTI63" s="974"/>
      <c r="OTJ63" s="974"/>
      <c r="OTK63" s="974"/>
      <c r="OTL63" s="974"/>
      <c r="OTM63" s="974"/>
      <c r="OTN63" s="974"/>
      <c r="OTO63" s="974"/>
      <c r="OTP63" s="974"/>
      <c r="OTQ63" s="974"/>
      <c r="OTR63" s="974"/>
      <c r="OTS63" s="974"/>
      <c r="OTT63" s="974"/>
      <c r="OTU63" s="974"/>
      <c r="OTV63" s="974"/>
      <c r="OTW63" s="974"/>
      <c r="OTX63" s="974"/>
      <c r="OTY63" s="974"/>
      <c r="OTZ63" s="974"/>
      <c r="OUA63" s="974"/>
      <c r="OUB63" s="974"/>
      <c r="OUC63" s="974"/>
      <c r="OUD63" s="974"/>
      <c r="OUE63" s="974"/>
      <c r="OUF63" s="974"/>
      <c r="OUG63" s="974"/>
      <c r="OUH63" s="974"/>
      <c r="OUI63" s="974"/>
      <c r="OUJ63" s="974"/>
      <c r="OUK63" s="974"/>
      <c r="OUL63" s="974"/>
      <c r="OUM63" s="974"/>
      <c r="OUN63" s="974"/>
      <c r="OUO63" s="974"/>
      <c r="OUP63" s="974"/>
      <c r="OUQ63" s="974"/>
      <c r="OUR63" s="974"/>
      <c r="OUS63" s="974"/>
      <c r="OUT63" s="974"/>
      <c r="OUU63" s="974"/>
      <c r="OUV63" s="974"/>
      <c r="OUW63" s="974"/>
      <c r="OUX63" s="974"/>
      <c r="OUY63" s="974"/>
      <c r="OUZ63" s="974"/>
      <c r="OVA63" s="974"/>
      <c r="OVB63" s="974"/>
      <c r="OVC63" s="974"/>
      <c r="OVD63" s="974"/>
      <c r="OVE63" s="974"/>
      <c r="OVF63" s="974"/>
      <c r="OVG63" s="974"/>
      <c r="OVH63" s="974"/>
      <c r="OVI63" s="974"/>
      <c r="OVJ63" s="974"/>
      <c r="OVK63" s="974"/>
      <c r="OVL63" s="974"/>
      <c r="OVM63" s="974"/>
      <c r="OVN63" s="974"/>
      <c r="OVO63" s="974"/>
      <c r="OVP63" s="974"/>
      <c r="OVQ63" s="974"/>
      <c r="OVR63" s="974"/>
      <c r="OVS63" s="974"/>
      <c r="OVT63" s="974"/>
      <c r="OVU63" s="974"/>
      <c r="OVV63" s="974"/>
      <c r="OVW63" s="974"/>
      <c r="OVX63" s="974"/>
      <c r="OVY63" s="974"/>
      <c r="OVZ63" s="974"/>
      <c r="OWA63" s="974"/>
      <c r="OWB63" s="974"/>
      <c r="OWC63" s="974"/>
      <c r="OWD63" s="974"/>
      <c r="OWE63" s="974"/>
      <c r="OWF63" s="974"/>
      <c r="OWG63" s="974"/>
      <c r="OWH63" s="974"/>
      <c r="OWI63" s="974"/>
      <c r="OWJ63" s="974"/>
      <c r="OWK63" s="974"/>
      <c r="OWL63" s="974"/>
      <c r="OWM63" s="974"/>
      <c r="OWN63" s="974"/>
      <c r="OWO63" s="974"/>
      <c r="OWP63" s="974"/>
      <c r="OWQ63" s="974"/>
      <c r="OWR63" s="974"/>
      <c r="OWS63" s="974"/>
      <c r="OWT63" s="974"/>
      <c r="OWU63" s="974"/>
      <c r="OWV63" s="974"/>
      <c r="OWW63" s="974"/>
      <c r="OWX63" s="974"/>
      <c r="OWY63" s="974"/>
      <c r="OWZ63" s="974"/>
      <c r="OXA63" s="974"/>
      <c r="OXB63" s="974"/>
      <c r="OXC63" s="974"/>
      <c r="OXD63" s="974"/>
      <c r="OXE63" s="974"/>
      <c r="OXF63" s="974"/>
      <c r="OXG63" s="974"/>
      <c r="OXH63" s="974"/>
      <c r="OXI63" s="974"/>
      <c r="OXJ63" s="974"/>
      <c r="OXK63" s="974"/>
      <c r="OXL63" s="974"/>
      <c r="OXM63" s="974"/>
      <c r="OXN63" s="974"/>
      <c r="OXO63" s="974"/>
      <c r="OXP63" s="974"/>
      <c r="OXQ63" s="974"/>
      <c r="OXR63" s="974"/>
      <c r="OXS63" s="974"/>
      <c r="OXT63" s="974"/>
      <c r="OXU63" s="974"/>
      <c r="OXV63" s="974"/>
      <c r="OXW63" s="974"/>
      <c r="OXX63" s="974"/>
      <c r="OXY63" s="974"/>
      <c r="OXZ63" s="974"/>
      <c r="OYA63" s="974"/>
      <c r="OYB63" s="974"/>
      <c r="OYC63" s="974"/>
      <c r="OYD63" s="974"/>
      <c r="OYE63" s="974"/>
      <c r="OYF63" s="974"/>
      <c r="OYG63" s="974"/>
      <c r="OYH63" s="974"/>
      <c r="OYI63" s="974"/>
      <c r="OYJ63" s="974"/>
      <c r="OYK63" s="974"/>
      <c r="OYL63" s="974"/>
      <c r="OYM63" s="974"/>
      <c r="OYN63" s="974"/>
      <c r="OYO63" s="974"/>
      <c r="OYP63" s="974"/>
      <c r="OYQ63" s="974"/>
      <c r="OYR63" s="974"/>
      <c r="OYS63" s="974"/>
      <c r="OYT63" s="974"/>
      <c r="OYU63" s="974"/>
      <c r="OYV63" s="974"/>
      <c r="OYW63" s="974"/>
      <c r="OYX63" s="974"/>
      <c r="OYY63" s="974"/>
      <c r="OYZ63" s="974"/>
      <c r="OZA63" s="974"/>
      <c r="OZB63" s="974"/>
      <c r="OZC63" s="974"/>
      <c r="OZD63" s="974"/>
      <c r="OZE63" s="974"/>
      <c r="OZF63" s="974"/>
      <c r="OZG63" s="974"/>
      <c r="OZH63" s="974"/>
      <c r="OZI63" s="974"/>
      <c r="OZJ63" s="974"/>
      <c r="OZK63" s="974"/>
      <c r="OZL63" s="974"/>
      <c r="OZM63" s="974"/>
      <c r="OZN63" s="974"/>
      <c r="OZO63" s="974"/>
      <c r="OZP63" s="974"/>
      <c r="OZQ63" s="974"/>
      <c r="OZR63" s="974"/>
      <c r="OZS63" s="974"/>
      <c r="OZT63" s="974"/>
      <c r="OZU63" s="974"/>
      <c r="OZV63" s="974"/>
      <c r="OZW63" s="974"/>
      <c r="OZX63" s="974"/>
      <c r="OZY63" s="974"/>
      <c r="OZZ63" s="974"/>
      <c r="PAA63" s="974"/>
      <c r="PAB63" s="974"/>
      <c r="PAC63" s="974"/>
      <c r="PAD63" s="974"/>
      <c r="PAE63" s="974"/>
      <c r="PAF63" s="974"/>
      <c r="PAG63" s="974"/>
      <c r="PAH63" s="974"/>
      <c r="PAI63" s="974"/>
      <c r="PAJ63" s="974"/>
      <c r="PAK63" s="974"/>
      <c r="PAL63" s="974"/>
      <c r="PAM63" s="974"/>
      <c r="PAN63" s="974"/>
      <c r="PAO63" s="974"/>
      <c r="PAP63" s="974"/>
      <c r="PAQ63" s="974"/>
      <c r="PAR63" s="974"/>
      <c r="PAS63" s="974"/>
      <c r="PAT63" s="974"/>
      <c r="PAU63" s="974"/>
      <c r="PAV63" s="974"/>
      <c r="PAW63" s="974"/>
      <c r="PAX63" s="974"/>
      <c r="PAY63" s="974"/>
      <c r="PAZ63" s="974"/>
      <c r="PBA63" s="974"/>
      <c r="PBB63" s="974"/>
      <c r="PBC63" s="974"/>
      <c r="PBD63" s="974"/>
      <c r="PBE63" s="974"/>
      <c r="PBF63" s="974"/>
      <c r="PBG63" s="974"/>
      <c r="PBH63" s="974"/>
      <c r="PBI63" s="974"/>
      <c r="PBJ63" s="974"/>
      <c r="PBK63" s="974"/>
      <c r="PBL63" s="974"/>
      <c r="PBM63" s="974"/>
      <c r="PBN63" s="974"/>
      <c r="PBO63" s="974"/>
      <c r="PBP63" s="974"/>
      <c r="PBQ63" s="974"/>
      <c r="PBR63" s="974"/>
      <c r="PBS63" s="974"/>
      <c r="PBT63" s="974"/>
      <c r="PBU63" s="974"/>
      <c r="PBV63" s="974"/>
      <c r="PBW63" s="974"/>
      <c r="PBX63" s="974"/>
      <c r="PBY63" s="974"/>
      <c r="PBZ63" s="974"/>
      <c r="PCA63" s="974"/>
      <c r="PCB63" s="974"/>
      <c r="PCC63" s="974"/>
      <c r="PCD63" s="974"/>
      <c r="PCE63" s="974"/>
      <c r="PCF63" s="974"/>
      <c r="PCG63" s="974"/>
      <c r="PCH63" s="974"/>
      <c r="PCI63" s="974"/>
      <c r="PCJ63" s="974"/>
      <c r="PCK63" s="974"/>
      <c r="PCL63" s="974"/>
      <c r="PCM63" s="974"/>
      <c r="PCN63" s="974"/>
      <c r="PCO63" s="974"/>
      <c r="PCP63" s="974"/>
      <c r="PCQ63" s="974"/>
      <c r="PCR63" s="974"/>
      <c r="PCS63" s="974"/>
      <c r="PCT63" s="974"/>
      <c r="PCU63" s="974"/>
      <c r="PCV63" s="974"/>
      <c r="PCW63" s="974"/>
      <c r="PCX63" s="974"/>
      <c r="PCY63" s="974"/>
      <c r="PCZ63" s="974"/>
      <c r="PDA63" s="974"/>
      <c r="PDB63" s="974"/>
      <c r="PDC63" s="974"/>
      <c r="PDD63" s="974"/>
      <c r="PDE63" s="974"/>
      <c r="PDF63" s="974"/>
      <c r="PDG63" s="974"/>
      <c r="PDH63" s="974"/>
      <c r="PDI63" s="974"/>
      <c r="PDJ63" s="974"/>
      <c r="PDK63" s="974"/>
      <c r="PDL63" s="974"/>
      <c r="PDM63" s="974"/>
      <c r="PDN63" s="974"/>
      <c r="PDO63" s="974"/>
      <c r="PDP63" s="974"/>
      <c r="PDQ63" s="974"/>
      <c r="PDR63" s="974"/>
      <c r="PDS63" s="974"/>
      <c r="PDT63" s="974"/>
      <c r="PDU63" s="974"/>
      <c r="PDV63" s="974"/>
      <c r="PDW63" s="974"/>
      <c r="PDX63" s="974"/>
      <c r="PDY63" s="974"/>
      <c r="PDZ63" s="974"/>
      <c r="PEA63" s="974"/>
      <c r="PEB63" s="974"/>
      <c r="PEC63" s="974"/>
      <c r="PED63" s="974"/>
      <c r="PEE63" s="974"/>
      <c r="PEF63" s="974"/>
      <c r="PEG63" s="974"/>
      <c r="PEH63" s="974"/>
      <c r="PEI63" s="974"/>
      <c r="PEJ63" s="974"/>
      <c r="PEK63" s="974"/>
      <c r="PEL63" s="974"/>
      <c r="PEM63" s="974"/>
      <c r="PEN63" s="974"/>
      <c r="PEO63" s="974"/>
      <c r="PEP63" s="974"/>
      <c r="PEQ63" s="974"/>
      <c r="PER63" s="974"/>
      <c r="PES63" s="974"/>
      <c r="PET63" s="974"/>
      <c r="PEU63" s="974"/>
      <c r="PEV63" s="974"/>
      <c r="PEW63" s="974"/>
      <c r="PEX63" s="974"/>
      <c r="PEY63" s="974"/>
      <c r="PEZ63" s="974"/>
      <c r="PFA63" s="974"/>
      <c r="PFB63" s="974"/>
      <c r="PFC63" s="974"/>
      <c r="PFD63" s="974"/>
      <c r="PFE63" s="974"/>
      <c r="PFF63" s="974"/>
      <c r="PFG63" s="974"/>
      <c r="PFH63" s="974"/>
      <c r="PFI63" s="974"/>
      <c r="PFJ63" s="974"/>
      <c r="PFK63" s="974"/>
      <c r="PFL63" s="974"/>
      <c r="PFM63" s="974"/>
      <c r="PFN63" s="974"/>
      <c r="PFO63" s="974"/>
      <c r="PFP63" s="974"/>
      <c r="PFQ63" s="974"/>
      <c r="PFR63" s="974"/>
      <c r="PFS63" s="974"/>
      <c r="PFT63" s="974"/>
      <c r="PFU63" s="974"/>
      <c r="PFV63" s="974"/>
      <c r="PFW63" s="974"/>
      <c r="PFX63" s="974"/>
      <c r="PFY63" s="974"/>
      <c r="PFZ63" s="974"/>
      <c r="PGA63" s="974"/>
      <c r="PGB63" s="974"/>
      <c r="PGC63" s="974"/>
      <c r="PGD63" s="974"/>
      <c r="PGE63" s="974"/>
      <c r="PGF63" s="974"/>
      <c r="PGG63" s="974"/>
      <c r="PGH63" s="974"/>
      <c r="PGI63" s="974"/>
      <c r="PGJ63" s="974"/>
      <c r="PGK63" s="974"/>
      <c r="PGL63" s="974"/>
      <c r="PGM63" s="974"/>
      <c r="PGN63" s="974"/>
      <c r="PGO63" s="974"/>
      <c r="PGP63" s="974"/>
      <c r="PGQ63" s="974"/>
      <c r="PGR63" s="974"/>
      <c r="PGS63" s="974"/>
      <c r="PGT63" s="974"/>
      <c r="PGU63" s="974"/>
      <c r="PGV63" s="974"/>
      <c r="PGW63" s="974"/>
      <c r="PGX63" s="974"/>
      <c r="PGY63" s="974"/>
      <c r="PGZ63" s="974"/>
      <c r="PHA63" s="974"/>
      <c r="PHB63" s="974"/>
      <c r="PHC63" s="974"/>
      <c r="PHD63" s="974"/>
      <c r="PHE63" s="974"/>
      <c r="PHF63" s="974"/>
      <c r="PHG63" s="974"/>
      <c r="PHH63" s="974"/>
      <c r="PHI63" s="974"/>
      <c r="PHJ63" s="974"/>
      <c r="PHK63" s="974"/>
      <c r="PHL63" s="974"/>
      <c r="PHM63" s="974"/>
      <c r="PHN63" s="974"/>
      <c r="PHO63" s="974"/>
      <c r="PHP63" s="974"/>
      <c r="PHQ63" s="974"/>
      <c r="PHR63" s="974"/>
      <c r="PHS63" s="974"/>
      <c r="PHT63" s="974"/>
      <c r="PHU63" s="974"/>
      <c r="PHV63" s="974"/>
      <c r="PHW63" s="974"/>
      <c r="PHX63" s="974"/>
      <c r="PHY63" s="974"/>
      <c r="PHZ63" s="974"/>
      <c r="PIA63" s="974"/>
      <c r="PIB63" s="974"/>
      <c r="PIC63" s="974"/>
      <c r="PID63" s="974"/>
      <c r="PIE63" s="974"/>
      <c r="PIF63" s="974"/>
      <c r="PIG63" s="974"/>
      <c r="PIH63" s="974"/>
      <c r="PII63" s="974"/>
      <c r="PIJ63" s="974"/>
      <c r="PIK63" s="974"/>
      <c r="PIL63" s="974"/>
      <c r="PIM63" s="974"/>
      <c r="PIN63" s="974"/>
      <c r="PIO63" s="974"/>
      <c r="PIP63" s="974"/>
      <c r="PIQ63" s="974"/>
      <c r="PIR63" s="974"/>
      <c r="PIS63" s="974"/>
      <c r="PIT63" s="974"/>
      <c r="PIU63" s="974"/>
      <c r="PIV63" s="974"/>
      <c r="PIW63" s="974"/>
      <c r="PIX63" s="974"/>
      <c r="PIY63" s="974"/>
      <c r="PIZ63" s="974"/>
      <c r="PJA63" s="974"/>
      <c r="PJB63" s="974"/>
      <c r="PJC63" s="974"/>
      <c r="PJD63" s="974"/>
      <c r="PJE63" s="974"/>
      <c r="PJF63" s="974"/>
      <c r="PJG63" s="974"/>
      <c r="PJH63" s="974"/>
      <c r="PJI63" s="974"/>
      <c r="PJJ63" s="974"/>
      <c r="PJK63" s="974"/>
      <c r="PJL63" s="974"/>
      <c r="PJM63" s="974"/>
      <c r="PJN63" s="974"/>
      <c r="PJO63" s="974"/>
      <c r="PJP63" s="974"/>
      <c r="PJQ63" s="974"/>
      <c r="PJR63" s="974"/>
      <c r="PJS63" s="974"/>
      <c r="PJT63" s="974"/>
      <c r="PJU63" s="974"/>
      <c r="PJV63" s="974"/>
      <c r="PJW63" s="974"/>
      <c r="PJX63" s="974"/>
      <c r="PJY63" s="974"/>
      <c r="PJZ63" s="974"/>
      <c r="PKA63" s="974"/>
      <c r="PKB63" s="974"/>
      <c r="PKC63" s="974"/>
      <c r="PKD63" s="974"/>
      <c r="PKE63" s="974"/>
      <c r="PKF63" s="974"/>
      <c r="PKG63" s="974"/>
      <c r="PKH63" s="974"/>
      <c r="PKI63" s="974"/>
      <c r="PKJ63" s="974"/>
      <c r="PKK63" s="974"/>
      <c r="PKL63" s="974"/>
      <c r="PKM63" s="974"/>
      <c r="PKN63" s="974"/>
      <c r="PKO63" s="974"/>
      <c r="PKP63" s="974"/>
      <c r="PKQ63" s="974"/>
      <c r="PKR63" s="974"/>
      <c r="PKS63" s="974"/>
      <c r="PKT63" s="974"/>
      <c r="PKU63" s="974"/>
      <c r="PKV63" s="974"/>
      <c r="PKW63" s="974"/>
      <c r="PKX63" s="974"/>
      <c r="PKY63" s="974"/>
      <c r="PKZ63" s="974"/>
      <c r="PLA63" s="974"/>
      <c r="PLB63" s="974"/>
      <c r="PLC63" s="974"/>
      <c r="PLD63" s="974"/>
      <c r="PLE63" s="974"/>
      <c r="PLF63" s="974"/>
      <c r="PLG63" s="974"/>
      <c r="PLH63" s="974"/>
      <c r="PLI63" s="974"/>
      <c r="PLJ63" s="974"/>
      <c r="PLK63" s="974"/>
      <c r="PLL63" s="974"/>
      <c r="PLM63" s="974"/>
      <c r="PLN63" s="974"/>
      <c r="PLO63" s="974"/>
      <c r="PLP63" s="974"/>
      <c r="PLQ63" s="974"/>
      <c r="PLR63" s="974"/>
      <c r="PLS63" s="974"/>
      <c r="PLT63" s="974"/>
      <c r="PLU63" s="974"/>
      <c r="PLV63" s="974"/>
      <c r="PLW63" s="974"/>
      <c r="PLX63" s="974"/>
      <c r="PLY63" s="974"/>
      <c r="PLZ63" s="974"/>
      <c r="PMA63" s="974"/>
      <c r="PMB63" s="974"/>
      <c r="PMC63" s="974"/>
      <c r="PMD63" s="974"/>
      <c r="PME63" s="974"/>
      <c r="PMF63" s="974"/>
      <c r="PMG63" s="974"/>
      <c r="PMH63" s="974"/>
      <c r="PMI63" s="974"/>
      <c r="PMJ63" s="974"/>
      <c r="PMK63" s="974"/>
      <c r="PML63" s="974"/>
      <c r="PMM63" s="974"/>
      <c r="PMN63" s="974"/>
      <c r="PMO63" s="974"/>
      <c r="PMP63" s="974"/>
      <c r="PMQ63" s="974"/>
      <c r="PMR63" s="974"/>
      <c r="PMS63" s="974"/>
      <c r="PMT63" s="974"/>
      <c r="PMU63" s="974"/>
      <c r="PMV63" s="974"/>
      <c r="PMW63" s="974"/>
      <c r="PMX63" s="974"/>
      <c r="PMY63" s="974"/>
      <c r="PMZ63" s="974"/>
      <c r="PNA63" s="974"/>
      <c r="PNB63" s="974"/>
      <c r="PNC63" s="974"/>
      <c r="PND63" s="974"/>
      <c r="PNE63" s="974"/>
      <c r="PNF63" s="974"/>
      <c r="PNG63" s="974"/>
      <c r="PNH63" s="974"/>
      <c r="PNI63" s="974"/>
      <c r="PNJ63" s="974"/>
      <c r="PNK63" s="974"/>
      <c r="PNL63" s="974"/>
      <c r="PNM63" s="974"/>
      <c r="PNN63" s="974"/>
      <c r="PNO63" s="974"/>
      <c r="PNP63" s="974"/>
      <c r="PNQ63" s="974"/>
      <c r="PNR63" s="974"/>
      <c r="PNS63" s="974"/>
      <c r="PNT63" s="974"/>
      <c r="PNU63" s="974"/>
      <c r="PNV63" s="974"/>
      <c r="PNW63" s="974"/>
      <c r="PNX63" s="974"/>
      <c r="PNY63" s="974"/>
      <c r="PNZ63" s="974"/>
      <c r="POA63" s="974"/>
      <c r="POB63" s="974"/>
      <c r="POC63" s="974"/>
      <c r="POD63" s="974"/>
      <c r="POE63" s="974"/>
      <c r="POF63" s="974"/>
      <c r="POG63" s="974"/>
      <c r="POH63" s="974"/>
      <c r="POI63" s="974"/>
      <c r="POJ63" s="974"/>
      <c r="POK63" s="974"/>
      <c r="POL63" s="974"/>
      <c r="POM63" s="974"/>
      <c r="PON63" s="974"/>
      <c r="POO63" s="974"/>
      <c r="POP63" s="974"/>
      <c r="POQ63" s="974"/>
      <c r="POR63" s="974"/>
      <c r="POS63" s="974"/>
      <c r="POT63" s="974"/>
      <c r="POU63" s="974"/>
      <c r="POV63" s="974"/>
      <c r="POW63" s="974"/>
      <c r="POX63" s="974"/>
      <c r="POY63" s="974"/>
      <c r="POZ63" s="974"/>
      <c r="PPA63" s="974"/>
      <c r="PPB63" s="974"/>
      <c r="PPC63" s="974"/>
      <c r="PPD63" s="974"/>
      <c r="PPE63" s="974"/>
      <c r="PPF63" s="974"/>
      <c r="PPG63" s="974"/>
      <c r="PPH63" s="974"/>
      <c r="PPI63" s="974"/>
      <c r="PPJ63" s="974"/>
      <c r="PPK63" s="974"/>
      <c r="PPL63" s="974"/>
      <c r="PPM63" s="974"/>
      <c r="PPN63" s="974"/>
      <c r="PPO63" s="974"/>
      <c r="PPP63" s="974"/>
      <c r="PPQ63" s="974"/>
      <c r="PPR63" s="974"/>
      <c r="PPS63" s="974"/>
      <c r="PPT63" s="974"/>
      <c r="PPU63" s="974"/>
      <c r="PPV63" s="974"/>
      <c r="PPW63" s="974"/>
      <c r="PPX63" s="974"/>
      <c r="PPY63" s="974"/>
      <c r="PPZ63" s="974"/>
      <c r="PQA63" s="974"/>
      <c r="PQB63" s="974"/>
      <c r="PQC63" s="974"/>
      <c r="PQD63" s="974"/>
      <c r="PQE63" s="974"/>
      <c r="PQF63" s="974"/>
      <c r="PQG63" s="974"/>
      <c r="PQH63" s="974"/>
      <c r="PQI63" s="974"/>
      <c r="PQJ63" s="974"/>
      <c r="PQK63" s="974"/>
      <c r="PQL63" s="974"/>
      <c r="PQM63" s="974"/>
      <c r="PQN63" s="974"/>
      <c r="PQO63" s="974"/>
      <c r="PQP63" s="974"/>
      <c r="PQQ63" s="974"/>
      <c r="PQR63" s="974"/>
      <c r="PQS63" s="974"/>
      <c r="PQT63" s="974"/>
      <c r="PQU63" s="974"/>
      <c r="PQV63" s="974"/>
      <c r="PQW63" s="974"/>
      <c r="PQX63" s="974"/>
      <c r="PQY63" s="974"/>
      <c r="PQZ63" s="974"/>
      <c r="PRA63" s="974"/>
      <c r="PRB63" s="974"/>
      <c r="PRC63" s="974"/>
      <c r="PRD63" s="974"/>
      <c r="PRE63" s="974"/>
      <c r="PRF63" s="974"/>
      <c r="PRG63" s="974"/>
      <c r="PRH63" s="974"/>
      <c r="PRI63" s="974"/>
      <c r="PRJ63" s="974"/>
      <c r="PRK63" s="974"/>
      <c r="PRL63" s="974"/>
      <c r="PRM63" s="974"/>
      <c r="PRN63" s="974"/>
      <c r="PRO63" s="974"/>
      <c r="PRP63" s="974"/>
      <c r="PRQ63" s="974"/>
      <c r="PRR63" s="974"/>
      <c r="PRS63" s="974"/>
      <c r="PRT63" s="974"/>
      <c r="PRU63" s="974"/>
      <c r="PRV63" s="974"/>
      <c r="PRW63" s="974"/>
      <c r="PRX63" s="974"/>
      <c r="PRY63" s="974"/>
      <c r="PRZ63" s="974"/>
      <c r="PSA63" s="974"/>
      <c r="PSB63" s="974"/>
      <c r="PSC63" s="974"/>
      <c r="PSD63" s="974"/>
      <c r="PSE63" s="974"/>
      <c r="PSF63" s="974"/>
      <c r="PSG63" s="974"/>
      <c r="PSH63" s="974"/>
      <c r="PSI63" s="974"/>
      <c r="PSJ63" s="974"/>
      <c r="PSK63" s="974"/>
      <c r="PSL63" s="974"/>
      <c r="PSM63" s="974"/>
      <c r="PSN63" s="974"/>
      <c r="PSO63" s="974"/>
      <c r="PSP63" s="974"/>
      <c r="PSQ63" s="974"/>
      <c r="PSR63" s="974"/>
      <c r="PSS63" s="974"/>
      <c r="PST63" s="974"/>
      <c r="PSU63" s="974"/>
      <c r="PSV63" s="974"/>
      <c r="PSW63" s="974"/>
      <c r="PSX63" s="974"/>
      <c r="PSY63" s="974"/>
      <c r="PSZ63" s="974"/>
      <c r="PTA63" s="974"/>
      <c r="PTB63" s="974"/>
      <c r="PTC63" s="974"/>
      <c r="PTD63" s="974"/>
      <c r="PTE63" s="974"/>
      <c r="PTF63" s="974"/>
      <c r="PTG63" s="974"/>
      <c r="PTH63" s="974"/>
      <c r="PTI63" s="974"/>
      <c r="PTJ63" s="974"/>
      <c r="PTK63" s="974"/>
      <c r="PTL63" s="974"/>
      <c r="PTM63" s="974"/>
      <c r="PTN63" s="974"/>
      <c r="PTO63" s="974"/>
      <c r="PTP63" s="974"/>
      <c r="PTQ63" s="974"/>
      <c r="PTR63" s="974"/>
      <c r="PTS63" s="974"/>
      <c r="PTT63" s="974"/>
      <c r="PTU63" s="974"/>
      <c r="PTV63" s="974"/>
      <c r="PTW63" s="974"/>
      <c r="PTX63" s="974"/>
      <c r="PTY63" s="974"/>
      <c r="PTZ63" s="974"/>
      <c r="PUA63" s="974"/>
      <c r="PUB63" s="974"/>
      <c r="PUC63" s="974"/>
      <c r="PUD63" s="974"/>
      <c r="PUE63" s="974"/>
      <c r="PUF63" s="974"/>
      <c r="PUG63" s="974"/>
      <c r="PUH63" s="974"/>
      <c r="PUI63" s="974"/>
      <c r="PUJ63" s="974"/>
      <c r="PUK63" s="974"/>
      <c r="PUL63" s="974"/>
      <c r="PUM63" s="974"/>
      <c r="PUN63" s="974"/>
      <c r="PUO63" s="974"/>
      <c r="PUP63" s="974"/>
      <c r="PUQ63" s="974"/>
      <c r="PUR63" s="974"/>
      <c r="PUS63" s="974"/>
      <c r="PUT63" s="974"/>
      <c r="PUU63" s="974"/>
      <c r="PUV63" s="974"/>
      <c r="PUW63" s="974"/>
      <c r="PUX63" s="974"/>
      <c r="PUY63" s="974"/>
      <c r="PUZ63" s="974"/>
      <c r="PVA63" s="974"/>
      <c r="PVB63" s="974"/>
      <c r="PVC63" s="974"/>
      <c r="PVD63" s="974"/>
      <c r="PVE63" s="974"/>
      <c r="PVF63" s="974"/>
      <c r="PVG63" s="974"/>
      <c r="PVH63" s="974"/>
      <c r="PVI63" s="974"/>
      <c r="PVJ63" s="974"/>
      <c r="PVK63" s="974"/>
      <c r="PVL63" s="974"/>
      <c r="PVM63" s="974"/>
      <c r="PVN63" s="974"/>
      <c r="PVO63" s="974"/>
      <c r="PVP63" s="974"/>
      <c r="PVQ63" s="974"/>
      <c r="PVR63" s="974"/>
      <c r="PVS63" s="974"/>
      <c r="PVT63" s="974"/>
      <c r="PVU63" s="974"/>
      <c r="PVV63" s="974"/>
      <c r="PVW63" s="974"/>
      <c r="PVX63" s="974"/>
      <c r="PVY63" s="974"/>
      <c r="PVZ63" s="974"/>
      <c r="PWA63" s="974"/>
      <c r="PWB63" s="974"/>
      <c r="PWC63" s="974"/>
      <c r="PWD63" s="974"/>
      <c r="PWE63" s="974"/>
      <c r="PWF63" s="974"/>
      <c r="PWG63" s="974"/>
      <c r="PWH63" s="974"/>
      <c r="PWI63" s="974"/>
      <c r="PWJ63" s="974"/>
      <c r="PWK63" s="974"/>
      <c r="PWL63" s="974"/>
      <c r="PWM63" s="974"/>
      <c r="PWN63" s="974"/>
      <c r="PWO63" s="974"/>
      <c r="PWP63" s="974"/>
      <c r="PWQ63" s="974"/>
      <c r="PWR63" s="974"/>
      <c r="PWS63" s="974"/>
      <c r="PWT63" s="974"/>
      <c r="PWU63" s="974"/>
      <c r="PWV63" s="974"/>
      <c r="PWW63" s="974"/>
      <c r="PWX63" s="974"/>
      <c r="PWY63" s="974"/>
      <c r="PWZ63" s="974"/>
      <c r="PXA63" s="974"/>
      <c r="PXB63" s="974"/>
      <c r="PXC63" s="974"/>
      <c r="PXD63" s="974"/>
      <c r="PXE63" s="974"/>
      <c r="PXF63" s="974"/>
      <c r="PXG63" s="974"/>
      <c r="PXH63" s="974"/>
      <c r="PXI63" s="974"/>
      <c r="PXJ63" s="974"/>
      <c r="PXK63" s="974"/>
      <c r="PXL63" s="974"/>
      <c r="PXM63" s="974"/>
      <c r="PXN63" s="974"/>
      <c r="PXO63" s="974"/>
      <c r="PXP63" s="974"/>
      <c r="PXQ63" s="974"/>
      <c r="PXR63" s="974"/>
      <c r="PXS63" s="974"/>
      <c r="PXT63" s="974"/>
      <c r="PXU63" s="974"/>
      <c r="PXV63" s="974"/>
      <c r="PXW63" s="974"/>
      <c r="PXX63" s="974"/>
      <c r="PXY63" s="974"/>
      <c r="PXZ63" s="974"/>
      <c r="PYA63" s="974"/>
      <c r="PYB63" s="974"/>
      <c r="PYC63" s="974"/>
      <c r="PYD63" s="974"/>
      <c r="PYE63" s="974"/>
      <c r="PYF63" s="974"/>
      <c r="PYG63" s="974"/>
      <c r="PYH63" s="974"/>
      <c r="PYI63" s="974"/>
      <c r="PYJ63" s="974"/>
      <c r="PYK63" s="974"/>
      <c r="PYL63" s="974"/>
      <c r="PYM63" s="974"/>
      <c r="PYN63" s="974"/>
      <c r="PYO63" s="974"/>
      <c r="PYP63" s="974"/>
      <c r="PYQ63" s="974"/>
      <c r="PYR63" s="974"/>
      <c r="PYS63" s="974"/>
      <c r="PYT63" s="974"/>
      <c r="PYU63" s="974"/>
      <c r="PYV63" s="974"/>
      <c r="PYW63" s="974"/>
      <c r="PYX63" s="974"/>
      <c r="PYY63" s="974"/>
      <c r="PYZ63" s="974"/>
      <c r="PZA63" s="974"/>
      <c r="PZB63" s="974"/>
      <c r="PZC63" s="974"/>
      <c r="PZD63" s="974"/>
      <c r="PZE63" s="974"/>
      <c r="PZF63" s="974"/>
      <c r="PZG63" s="974"/>
      <c r="PZH63" s="974"/>
      <c r="PZI63" s="974"/>
      <c r="PZJ63" s="974"/>
      <c r="PZK63" s="974"/>
      <c r="PZL63" s="974"/>
      <c r="PZM63" s="974"/>
      <c r="PZN63" s="974"/>
      <c r="PZO63" s="974"/>
      <c r="PZP63" s="974"/>
      <c r="PZQ63" s="974"/>
      <c r="PZR63" s="974"/>
      <c r="PZS63" s="974"/>
      <c r="PZT63" s="974"/>
      <c r="PZU63" s="974"/>
      <c r="PZV63" s="974"/>
      <c r="PZW63" s="974"/>
      <c r="PZX63" s="974"/>
      <c r="PZY63" s="974"/>
      <c r="PZZ63" s="974"/>
      <c r="QAA63" s="974"/>
      <c r="QAB63" s="974"/>
      <c r="QAC63" s="974"/>
      <c r="QAD63" s="974"/>
      <c r="QAE63" s="974"/>
      <c r="QAF63" s="974"/>
      <c r="QAG63" s="974"/>
      <c r="QAH63" s="974"/>
      <c r="QAI63" s="974"/>
      <c r="QAJ63" s="974"/>
      <c r="QAK63" s="974"/>
      <c r="QAL63" s="974"/>
      <c r="QAM63" s="974"/>
      <c r="QAN63" s="974"/>
      <c r="QAO63" s="974"/>
      <c r="QAP63" s="974"/>
      <c r="QAQ63" s="974"/>
      <c r="QAR63" s="974"/>
      <c r="QAS63" s="974"/>
      <c r="QAT63" s="974"/>
      <c r="QAU63" s="974"/>
      <c r="QAV63" s="974"/>
      <c r="QAW63" s="974"/>
      <c r="QAX63" s="974"/>
      <c r="QAY63" s="974"/>
      <c r="QAZ63" s="974"/>
      <c r="QBA63" s="974"/>
      <c r="QBB63" s="974"/>
      <c r="QBC63" s="974"/>
      <c r="QBD63" s="974"/>
      <c r="QBE63" s="974"/>
      <c r="QBF63" s="974"/>
      <c r="QBG63" s="974"/>
      <c r="QBH63" s="974"/>
      <c r="QBI63" s="974"/>
      <c r="QBJ63" s="974"/>
      <c r="QBK63" s="974"/>
      <c r="QBL63" s="974"/>
      <c r="QBM63" s="974"/>
      <c r="QBN63" s="974"/>
      <c r="QBO63" s="974"/>
      <c r="QBP63" s="974"/>
      <c r="QBQ63" s="974"/>
      <c r="QBR63" s="974"/>
      <c r="QBS63" s="974"/>
      <c r="QBT63" s="974"/>
      <c r="QBU63" s="974"/>
      <c r="QBV63" s="974"/>
      <c r="QBW63" s="974"/>
      <c r="QBX63" s="974"/>
      <c r="QBY63" s="974"/>
      <c r="QBZ63" s="974"/>
      <c r="QCA63" s="974"/>
      <c r="QCB63" s="974"/>
      <c r="QCC63" s="974"/>
      <c r="QCD63" s="974"/>
      <c r="QCE63" s="974"/>
      <c r="QCF63" s="974"/>
      <c r="QCG63" s="974"/>
      <c r="QCH63" s="974"/>
      <c r="QCI63" s="974"/>
      <c r="QCJ63" s="974"/>
      <c r="QCK63" s="974"/>
      <c r="QCL63" s="974"/>
      <c r="QCM63" s="974"/>
      <c r="QCN63" s="974"/>
      <c r="QCO63" s="974"/>
      <c r="QCP63" s="974"/>
      <c r="QCQ63" s="974"/>
      <c r="QCR63" s="974"/>
      <c r="QCS63" s="974"/>
      <c r="QCT63" s="974"/>
      <c r="QCU63" s="974"/>
      <c r="QCV63" s="974"/>
      <c r="QCW63" s="974"/>
      <c r="QCX63" s="974"/>
      <c r="QCY63" s="974"/>
      <c r="QCZ63" s="974"/>
      <c r="QDA63" s="974"/>
      <c r="QDB63" s="974"/>
      <c r="QDC63" s="974"/>
      <c r="QDD63" s="974"/>
      <c r="QDE63" s="974"/>
      <c r="QDF63" s="974"/>
      <c r="QDG63" s="974"/>
      <c r="QDH63" s="974"/>
      <c r="QDI63" s="974"/>
      <c r="QDJ63" s="974"/>
      <c r="QDK63" s="974"/>
      <c r="QDL63" s="974"/>
      <c r="QDM63" s="974"/>
      <c r="QDN63" s="974"/>
      <c r="QDO63" s="974"/>
      <c r="QDP63" s="974"/>
      <c r="QDQ63" s="974"/>
      <c r="QDR63" s="974"/>
      <c r="QDS63" s="974"/>
      <c r="QDT63" s="974"/>
      <c r="QDU63" s="974"/>
      <c r="QDV63" s="974"/>
      <c r="QDW63" s="974"/>
      <c r="QDX63" s="974"/>
      <c r="QDY63" s="974"/>
      <c r="QDZ63" s="974"/>
      <c r="QEA63" s="974"/>
      <c r="QEB63" s="974"/>
      <c r="QEC63" s="974"/>
      <c r="QED63" s="974"/>
      <c r="QEE63" s="974"/>
      <c r="QEF63" s="974"/>
      <c r="QEG63" s="974"/>
      <c r="QEH63" s="974"/>
      <c r="QEI63" s="974"/>
      <c r="QEJ63" s="974"/>
      <c r="QEK63" s="974"/>
      <c r="QEL63" s="974"/>
      <c r="QEM63" s="974"/>
      <c r="QEN63" s="974"/>
      <c r="QEO63" s="974"/>
      <c r="QEP63" s="974"/>
      <c r="QEQ63" s="974"/>
      <c r="QER63" s="974"/>
      <c r="QES63" s="974"/>
      <c r="QET63" s="974"/>
      <c r="QEU63" s="974"/>
      <c r="QEV63" s="974"/>
      <c r="QEW63" s="974"/>
      <c r="QEX63" s="974"/>
      <c r="QEY63" s="974"/>
      <c r="QEZ63" s="974"/>
      <c r="QFA63" s="974"/>
      <c r="QFB63" s="974"/>
      <c r="QFC63" s="974"/>
      <c r="QFD63" s="974"/>
      <c r="QFE63" s="974"/>
      <c r="QFF63" s="974"/>
      <c r="QFG63" s="974"/>
      <c r="QFH63" s="974"/>
      <c r="QFI63" s="974"/>
      <c r="QFJ63" s="974"/>
      <c r="QFK63" s="974"/>
      <c r="QFL63" s="974"/>
      <c r="QFM63" s="974"/>
      <c r="QFN63" s="974"/>
      <c r="QFO63" s="974"/>
      <c r="QFP63" s="974"/>
      <c r="QFQ63" s="974"/>
      <c r="QFR63" s="974"/>
      <c r="QFS63" s="974"/>
      <c r="QFT63" s="974"/>
      <c r="QFU63" s="974"/>
      <c r="QFV63" s="974"/>
      <c r="QFW63" s="974"/>
      <c r="QFX63" s="974"/>
      <c r="QFY63" s="974"/>
      <c r="QFZ63" s="974"/>
      <c r="QGA63" s="974"/>
      <c r="QGB63" s="974"/>
      <c r="QGC63" s="974"/>
      <c r="QGD63" s="974"/>
      <c r="QGE63" s="974"/>
      <c r="QGF63" s="974"/>
      <c r="QGG63" s="974"/>
      <c r="QGH63" s="974"/>
      <c r="QGI63" s="974"/>
      <c r="QGJ63" s="974"/>
      <c r="QGK63" s="974"/>
      <c r="QGL63" s="974"/>
      <c r="QGM63" s="974"/>
      <c r="QGN63" s="974"/>
      <c r="QGO63" s="974"/>
      <c r="QGP63" s="974"/>
      <c r="QGQ63" s="974"/>
      <c r="QGR63" s="974"/>
      <c r="QGS63" s="974"/>
      <c r="QGT63" s="974"/>
      <c r="QGU63" s="974"/>
      <c r="QGV63" s="974"/>
      <c r="QGW63" s="974"/>
      <c r="QGX63" s="974"/>
      <c r="QGY63" s="974"/>
      <c r="QGZ63" s="974"/>
      <c r="QHA63" s="974"/>
      <c r="QHB63" s="974"/>
      <c r="QHC63" s="974"/>
      <c r="QHD63" s="974"/>
      <c r="QHE63" s="974"/>
      <c r="QHF63" s="974"/>
      <c r="QHG63" s="974"/>
      <c r="QHH63" s="974"/>
      <c r="QHI63" s="974"/>
      <c r="QHJ63" s="974"/>
      <c r="QHK63" s="974"/>
      <c r="QHL63" s="974"/>
      <c r="QHM63" s="974"/>
      <c r="QHN63" s="974"/>
      <c r="QHO63" s="974"/>
      <c r="QHP63" s="974"/>
      <c r="QHQ63" s="974"/>
      <c r="QHR63" s="974"/>
      <c r="QHS63" s="974"/>
      <c r="QHT63" s="974"/>
      <c r="QHU63" s="974"/>
      <c r="QHV63" s="974"/>
      <c r="QHW63" s="974"/>
      <c r="QHX63" s="974"/>
      <c r="QHY63" s="974"/>
      <c r="QHZ63" s="974"/>
      <c r="QIA63" s="974"/>
      <c r="QIB63" s="974"/>
      <c r="QIC63" s="974"/>
      <c r="QID63" s="974"/>
      <c r="QIE63" s="974"/>
      <c r="QIF63" s="974"/>
      <c r="QIG63" s="974"/>
      <c r="QIH63" s="974"/>
      <c r="QII63" s="974"/>
      <c r="QIJ63" s="974"/>
      <c r="QIK63" s="974"/>
      <c r="QIL63" s="974"/>
      <c r="QIM63" s="974"/>
      <c r="QIN63" s="974"/>
      <c r="QIO63" s="974"/>
      <c r="QIP63" s="974"/>
      <c r="QIQ63" s="974"/>
      <c r="QIR63" s="974"/>
      <c r="QIS63" s="974"/>
      <c r="QIT63" s="974"/>
      <c r="QIU63" s="974"/>
      <c r="QIV63" s="974"/>
      <c r="QIW63" s="974"/>
      <c r="QIX63" s="974"/>
      <c r="QIY63" s="974"/>
      <c r="QIZ63" s="974"/>
      <c r="QJA63" s="974"/>
      <c r="QJB63" s="974"/>
      <c r="QJC63" s="974"/>
      <c r="QJD63" s="974"/>
      <c r="QJE63" s="974"/>
      <c r="QJF63" s="974"/>
      <c r="QJG63" s="974"/>
      <c r="QJH63" s="974"/>
      <c r="QJI63" s="974"/>
      <c r="QJJ63" s="974"/>
      <c r="QJK63" s="974"/>
      <c r="QJL63" s="974"/>
      <c r="QJM63" s="974"/>
      <c r="QJN63" s="974"/>
      <c r="QJO63" s="974"/>
      <c r="QJP63" s="974"/>
      <c r="QJQ63" s="974"/>
      <c r="QJR63" s="974"/>
      <c r="QJS63" s="974"/>
      <c r="QJT63" s="974"/>
      <c r="QJU63" s="974"/>
      <c r="QJV63" s="974"/>
      <c r="QJW63" s="974"/>
      <c r="QJX63" s="974"/>
      <c r="QJY63" s="974"/>
      <c r="QJZ63" s="974"/>
      <c r="QKA63" s="974"/>
      <c r="QKB63" s="974"/>
      <c r="QKC63" s="974"/>
      <c r="QKD63" s="974"/>
      <c r="QKE63" s="974"/>
      <c r="QKF63" s="974"/>
      <c r="QKG63" s="974"/>
      <c r="QKH63" s="974"/>
      <c r="QKI63" s="974"/>
      <c r="QKJ63" s="974"/>
      <c r="QKK63" s="974"/>
      <c r="QKL63" s="974"/>
      <c r="QKM63" s="974"/>
      <c r="QKN63" s="974"/>
      <c r="QKO63" s="974"/>
      <c r="QKP63" s="974"/>
      <c r="QKQ63" s="974"/>
      <c r="QKR63" s="974"/>
      <c r="QKS63" s="974"/>
      <c r="QKT63" s="974"/>
      <c r="QKU63" s="974"/>
      <c r="QKV63" s="974"/>
      <c r="QKW63" s="974"/>
      <c r="QKX63" s="974"/>
      <c r="QKY63" s="974"/>
      <c r="QKZ63" s="974"/>
      <c r="QLA63" s="974"/>
      <c r="QLB63" s="974"/>
      <c r="QLC63" s="974"/>
      <c r="QLD63" s="974"/>
      <c r="QLE63" s="974"/>
      <c r="QLF63" s="974"/>
      <c r="QLG63" s="974"/>
      <c r="QLH63" s="974"/>
      <c r="QLI63" s="974"/>
      <c r="QLJ63" s="974"/>
      <c r="QLK63" s="974"/>
      <c r="QLL63" s="974"/>
      <c r="QLM63" s="974"/>
      <c r="QLN63" s="974"/>
      <c r="QLO63" s="974"/>
      <c r="QLP63" s="974"/>
      <c r="QLQ63" s="974"/>
      <c r="QLR63" s="974"/>
      <c r="QLS63" s="974"/>
      <c r="QLT63" s="974"/>
      <c r="QLU63" s="974"/>
      <c r="QLV63" s="974"/>
      <c r="QLW63" s="974"/>
      <c r="QLX63" s="974"/>
      <c r="QLY63" s="974"/>
      <c r="QLZ63" s="974"/>
      <c r="QMA63" s="974"/>
      <c r="QMB63" s="974"/>
      <c r="QMC63" s="974"/>
      <c r="QMD63" s="974"/>
      <c r="QME63" s="974"/>
      <c r="QMF63" s="974"/>
      <c r="QMG63" s="974"/>
      <c r="QMH63" s="974"/>
      <c r="QMI63" s="974"/>
      <c r="QMJ63" s="974"/>
      <c r="QMK63" s="974"/>
      <c r="QML63" s="974"/>
      <c r="QMM63" s="974"/>
      <c r="QMN63" s="974"/>
      <c r="QMO63" s="974"/>
      <c r="QMP63" s="974"/>
      <c r="QMQ63" s="974"/>
      <c r="QMR63" s="974"/>
      <c r="QMS63" s="974"/>
      <c r="QMT63" s="974"/>
      <c r="QMU63" s="974"/>
      <c r="QMV63" s="974"/>
      <c r="QMW63" s="974"/>
      <c r="QMX63" s="974"/>
      <c r="QMY63" s="974"/>
      <c r="QMZ63" s="974"/>
      <c r="QNA63" s="974"/>
      <c r="QNB63" s="974"/>
      <c r="QNC63" s="974"/>
      <c r="QND63" s="974"/>
      <c r="QNE63" s="974"/>
      <c r="QNF63" s="974"/>
      <c r="QNG63" s="974"/>
      <c r="QNH63" s="974"/>
      <c r="QNI63" s="974"/>
      <c r="QNJ63" s="974"/>
      <c r="QNK63" s="974"/>
      <c r="QNL63" s="974"/>
      <c r="QNM63" s="974"/>
      <c r="QNN63" s="974"/>
      <c r="QNO63" s="974"/>
      <c r="QNP63" s="974"/>
      <c r="QNQ63" s="974"/>
      <c r="QNR63" s="974"/>
      <c r="QNS63" s="974"/>
      <c r="QNT63" s="974"/>
      <c r="QNU63" s="974"/>
      <c r="QNV63" s="974"/>
      <c r="QNW63" s="974"/>
      <c r="QNX63" s="974"/>
      <c r="QNY63" s="974"/>
      <c r="QNZ63" s="974"/>
      <c r="QOA63" s="974"/>
      <c r="QOB63" s="974"/>
      <c r="QOC63" s="974"/>
      <c r="QOD63" s="974"/>
      <c r="QOE63" s="974"/>
      <c r="QOF63" s="974"/>
      <c r="QOG63" s="974"/>
      <c r="QOH63" s="974"/>
      <c r="QOI63" s="974"/>
      <c r="QOJ63" s="974"/>
      <c r="QOK63" s="974"/>
      <c r="QOL63" s="974"/>
      <c r="QOM63" s="974"/>
      <c r="QON63" s="974"/>
      <c r="QOO63" s="974"/>
      <c r="QOP63" s="974"/>
      <c r="QOQ63" s="974"/>
      <c r="QOR63" s="974"/>
      <c r="QOS63" s="974"/>
      <c r="QOT63" s="974"/>
      <c r="QOU63" s="974"/>
      <c r="QOV63" s="974"/>
      <c r="QOW63" s="974"/>
      <c r="QOX63" s="974"/>
      <c r="QOY63" s="974"/>
      <c r="QOZ63" s="974"/>
      <c r="QPA63" s="974"/>
      <c r="QPB63" s="974"/>
      <c r="QPC63" s="974"/>
      <c r="QPD63" s="974"/>
      <c r="QPE63" s="974"/>
      <c r="QPF63" s="974"/>
      <c r="QPG63" s="974"/>
      <c r="QPH63" s="974"/>
      <c r="QPI63" s="974"/>
      <c r="QPJ63" s="974"/>
      <c r="QPK63" s="974"/>
      <c r="QPL63" s="974"/>
      <c r="QPM63" s="974"/>
      <c r="QPN63" s="974"/>
      <c r="QPO63" s="974"/>
      <c r="QPP63" s="974"/>
      <c r="QPQ63" s="974"/>
      <c r="QPR63" s="974"/>
      <c r="QPS63" s="974"/>
      <c r="QPT63" s="974"/>
      <c r="QPU63" s="974"/>
      <c r="QPV63" s="974"/>
      <c r="QPW63" s="974"/>
      <c r="QPX63" s="974"/>
      <c r="QPY63" s="974"/>
      <c r="QPZ63" s="974"/>
      <c r="QQA63" s="974"/>
      <c r="QQB63" s="974"/>
      <c r="QQC63" s="974"/>
      <c r="QQD63" s="974"/>
      <c r="QQE63" s="974"/>
      <c r="QQF63" s="974"/>
      <c r="QQG63" s="974"/>
      <c r="QQH63" s="974"/>
      <c r="QQI63" s="974"/>
      <c r="QQJ63" s="974"/>
      <c r="QQK63" s="974"/>
      <c r="QQL63" s="974"/>
      <c r="QQM63" s="974"/>
      <c r="QQN63" s="974"/>
      <c r="QQO63" s="974"/>
      <c r="QQP63" s="974"/>
      <c r="QQQ63" s="974"/>
      <c r="QQR63" s="974"/>
      <c r="QQS63" s="974"/>
      <c r="QQT63" s="974"/>
      <c r="QQU63" s="974"/>
      <c r="QQV63" s="974"/>
      <c r="QQW63" s="974"/>
      <c r="QQX63" s="974"/>
      <c r="QQY63" s="974"/>
      <c r="QQZ63" s="974"/>
      <c r="QRA63" s="974"/>
      <c r="QRB63" s="974"/>
      <c r="QRC63" s="974"/>
      <c r="QRD63" s="974"/>
      <c r="QRE63" s="974"/>
      <c r="QRF63" s="974"/>
      <c r="QRG63" s="974"/>
      <c r="QRH63" s="974"/>
      <c r="QRI63" s="974"/>
      <c r="QRJ63" s="974"/>
      <c r="QRK63" s="974"/>
      <c r="QRL63" s="974"/>
      <c r="QRM63" s="974"/>
      <c r="QRN63" s="974"/>
      <c r="QRO63" s="974"/>
      <c r="QRP63" s="974"/>
      <c r="QRQ63" s="974"/>
      <c r="QRR63" s="974"/>
      <c r="QRS63" s="974"/>
      <c r="QRT63" s="974"/>
      <c r="QRU63" s="974"/>
      <c r="QRV63" s="974"/>
      <c r="QRW63" s="974"/>
      <c r="QRX63" s="974"/>
      <c r="QRY63" s="974"/>
      <c r="QRZ63" s="974"/>
      <c r="QSA63" s="974"/>
      <c r="QSB63" s="974"/>
      <c r="QSC63" s="974"/>
      <c r="QSD63" s="974"/>
      <c r="QSE63" s="974"/>
      <c r="QSF63" s="974"/>
      <c r="QSG63" s="974"/>
      <c r="QSH63" s="974"/>
      <c r="QSI63" s="974"/>
      <c r="QSJ63" s="974"/>
      <c r="QSK63" s="974"/>
      <c r="QSL63" s="974"/>
      <c r="QSM63" s="974"/>
      <c r="QSN63" s="974"/>
      <c r="QSO63" s="974"/>
      <c r="QSP63" s="974"/>
      <c r="QSQ63" s="974"/>
      <c r="QSR63" s="974"/>
      <c r="QSS63" s="974"/>
      <c r="QST63" s="974"/>
      <c r="QSU63" s="974"/>
      <c r="QSV63" s="974"/>
      <c r="QSW63" s="974"/>
      <c r="QSX63" s="974"/>
      <c r="QSY63" s="974"/>
      <c r="QSZ63" s="974"/>
      <c r="QTA63" s="974"/>
      <c r="QTB63" s="974"/>
      <c r="QTC63" s="974"/>
      <c r="QTD63" s="974"/>
      <c r="QTE63" s="974"/>
      <c r="QTF63" s="974"/>
      <c r="QTG63" s="974"/>
      <c r="QTH63" s="974"/>
      <c r="QTI63" s="974"/>
      <c r="QTJ63" s="974"/>
      <c r="QTK63" s="974"/>
      <c r="QTL63" s="974"/>
      <c r="QTM63" s="974"/>
      <c r="QTN63" s="974"/>
      <c r="QTO63" s="974"/>
      <c r="QTP63" s="974"/>
      <c r="QTQ63" s="974"/>
      <c r="QTR63" s="974"/>
      <c r="QTS63" s="974"/>
      <c r="QTT63" s="974"/>
      <c r="QTU63" s="974"/>
      <c r="QTV63" s="974"/>
      <c r="QTW63" s="974"/>
      <c r="QTX63" s="974"/>
      <c r="QTY63" s="974"/>
      <c r="QTZ63" s="974"/>
      <c r="QUA63" s="974"/>
      <c r="QUB63" s="974"/>
      <c r="QUC63" s="974"/>
      <c r="QUD63" s="974"/>
      <c r="QUE63" s="974"/>
      <c r="QUF63" s="974"/>
      <c r="QUG63" s="974"/>
      <c r="QUH63" s="974"/>
      <c r="QUI63" s="974"/>
      <c r="QUJ63" s="974"/>
      <c r="QUK63" s="974"/>
      <c r="QUL63" s="974"/>
      <c r="QUM63" s="974"/>
      <c r="QUN63" s="974"/>
      <c r="QUO63" s="974"/>
      <c r="QUP63" s="974"/>
      <c r="QUQ63" s="974"/>
      <c r="QUR63" s="974"/>
      <c r="QUS63" s="974"/>
      <c r="QUT63" s="974"/>
      <c r="QUU63" s="974"/>
      <c r="QUV63" s="974"/>
      <c r="QUW63" s="974"/>
      <c r="QUX63" s="974"/>
      <c r="QUY63" s="974"/>
      <c r="QUZ63" s="974"/>
      <c r="QVA63" s="974"/>
      <c r="QVB63" s="974"/>
      <c r="QVC63" s="974"/>
      <c r="QVD63" s="974"/>
      <c r="QVE63" s="974"/>
      <c r="QVF63" s="974"/>
      <c r="QVG63" s="974"/>
      <c r="QVH63" s="974"/>
      <c r="QVI63" s="974"/>
      <c r="QVJ63" s="974"/>
      <c r="QVK63" s="974"/>
      <c r="QVL63" s="974"/>
      <c r="QVM63" s="974"/>
      <c r="QVN63" s="974"/>
      <c r="QVO63" s="974"/>
      <c r="QVP63" s="974"/>
      <c r="QVQ63" s="974"/>
      <c r="QVR63" s="974"/>
      <c r="QVS63" s="974"/>
      <c r="QVT63" s="974"/>
      <c r="QVU63" s="974"/>
      <c r="QVV63" s="974"/>
      <c r="QVW63" s="974"/>
      <c r="QVX63" s="974"/>
      <c r="QVY63" s="974"/>
      <c r="QVZ63" s="974"/>
      <c r="QWA63" s="974"/>
      <c r="QWB63" s="974"/>
      <c r="QWC63" s="974"/>
      <c r="QWD63" s="974"/>
      <c r="QWE63" s="974"/>
      <c r="QWF63" s="974"/>
      <c r="QWG63" s="974"/>
      <c r="QWH63" s="974"/>
      <c r="QWI63" s="974"/>
      <c r="QWJ63" s="974"/>
      <c r="QWK63" s="974"/>
      <c r="QWL63" s="974"/>
      <c r="QWM63" s="974"/>
      <c r="QWN63" s="974"/>
      <c r="QWO63" s="974"/>
      <c r="QWP63" s="974"/>
      <c r="QWQ63" s="974"/>
      <c r="QWR63" s="974"/>
      <c r="QWS63" s="974"/>
      <c r="QWT63" s="974"/>
      <c r="QWU63" s="974"/>
      <c r="QWV63" s="974"/>
      <c r="QWW63" s="974"/>
      <c r="QWX63" s="974"/>
      <c r="QWY63" s="974"/>
      <c r="QWZ63" s="974"/>
      <c r="QXA63" s="974"/>
      <c r="QXB63" s="974"/>
      <c r="QXC63" s="974"/>
      <c r="QXD63" s="974"/>
      <c r="QXE63" s="974"/>
      <c r="QXF63" s="974"/>
      <c r="QXG63" s="974"/>
      <c r="QXH63" s="974"/>
      <c r="QXI63" s="974"/>
      <c r="QXJ63" s="974"/>
      <c r="QXK63" s="974"/>
      <c r="QXL63" s="974"/>
      <c r="QXM63" s="974"/>
      <c r="QXN63" s="974"/>
      <c r="QXO63" s="974"/>
      <c r="QXP63" s="974"/>
      <c r="QXQ63" s="974"/>
      <c r="QXR63" s="974"/>
      <c r="QXS63" s="974"/>
      <c r="QXT63" s="974"/>
      <c r="QXU63" s="974"/>
      <c r="QXV63" s="974"/>
      <c r="QXW63" s="974"/>
      <c r="QXX63" s="974"/>
      <c r="QXY63" s="974"/>
      <c r="QXZ63" s="974"/>
      <c r="QYA63" s="974"/>
      <c r="QYB63" s="974"/>
      <c r="QYC63" s="974"/>
      <c r="QYD63" s="974"/>
      <c r="QYE63" s="974"/>
      <c r="QYF63" s="974"/>
      <c r="QYG63" s="974"/>
      <c r="QYH63" s="974"/>
      <c r="QYI63" s="974"/>
      <c r="QYJ63" s="974"/>
      <c r="QYK63" s="974"/>
      <c r="QYL63" s="974"/>
      <c r="QYM63" s="974"/>
      <c r="QYN63" s="974"/>
      <c r="QYO63" s="974"/>
      <c r="QYP63" s="974"/>
      <c r="QYQ63" s="974"/>
      <c r="QYR63" s="974"/>
      <c r="QYS63" s="974"/>
      <c r="QYT63" s="974"/>
      <c r="QYU63" s="974"/>
      <c r="QYV63" s="974"/>
      <c r="QYW63" s="974"/>
      <c r="QYX63" s="974"/>
      <c r="QYY63" s="974"/>
      <c r="QYZ63" s="974"/>
      <c r="QZA63" s="974"/>
      <c r="QZB63" s="974"/>
      <c r="QZC63" s="974"/>
      <c r="QZD63" s="974"/>
      <c r="QZE63" s="974"/>
      <c r="QZF63" s="974"/>
      <c r="QZG63" s="974"/>
      <c r="QZH63" s="974"/>
      <c r="QZI63" s="974"/>
      <c r="QZJ63" s="974"/>
      <c r="QZK63" s="974"/>
      <c r="QZL63" s="974"/>
      <c r="QZM63" s="974"/>
      <c r="QZN63" s="974"/>
      <c r="QZO63" s="974"/>
      <c r="QZP63" s="974"/>
      <c r="QZQ63" s="974"/>
      <c r="QZR63" s="974"/>
      <c r="QZS63" s="974"/>
      <c r="QZT63" s="974"/>
      <c r="QZU63" s="974"/>
      <c r="QZV63" s="974"/>
      <c r="QZW63" s="974"/>
      <c r="QZX63" s="974"/>
      <c r="QZY63" s="974"/>
      <c r="QZZ63" s="974"/>
      <c r="RAA63" s="974"/>
      <c r="RAB63" s="974"/>
      <c r="RAC63" s="974"/>
      <c r="RAD63" s="974"/>
      <c r="RAE63" s="974"/>
      <c r="RAF63" s="974"/>
      <c r="RAG63" s="974"/>
      <c r="RAH63" s="974"/>
      <c r="RAI63" s="974"/>
      <c r="RAJ63" s="974"/>
      <c r="RAK63" s="974"/>
      <c r="RAL63" s="974"/>
      <c r="RAM63" s="974"/>
      <c r="RAN63" s="974"/>
      <c r="RAO63" s="974"/>
      <c r="RAP63" s="974"/>
      <c r="RAQ63" s="974"/>
      <c r="RAR63" s="974"/>
      <c r="RAS63" s="974"/>
      <c r="RAT63" s="974"/>
      <c r="RAU63" s="974"/>
      <c r="RAV63" s="974"/>
      <c r="RAW63" s="974"/>
      <c r="RAX63" s="974"/>
      <c r="RAY63" s="974"/>
      <c r="RAZ63" s="974"/>
      <c r="RBA63" s="974"/>
      <c r="RBB63" s="974"/>
      <c r="RBC63" s="974"/>
      <c r="RBD63" s="974"/>
      <c r="RBE63" s="974"/>
      <c r="RBF63" s="974"/>
      <c r="RBG63" s="974"/>
      <c r="RBH63" s="974"/>
      <c r="RBI63" s="974"/>
      <c r="RBJ63" s="974"/>
      <c r="RBK63" s="974"/>
      <c r="RBL63" s="974"/>
      <c r="RBM63" s="974"/>
      <c r="RBN63" s="974"/>
      <c r="RBO63" s="974"/>
      <c r="RBP63" s="974"/>
      <c r="RBQ63" s="974"/>
      <c r="RBR63" s="974"/>
      <c r="RBS63" s="974"/>
      <c r="RBT63" s="974"/>
      <c r="RBU63" s="974"/>
      <c r="RBV63" s="974"/>
      <c r="RBW63" s="974"/>
      <c r="RBX63" s="974"/>
      <c r="RBY63" s="974"/>
      <c r="RBZ63" s="974"/>
      <c r="RCA63" s="974"/>
      <c r="RCB63" s="974"/>
      <c r="RCC63" s="974"/>
      <c r="RCD63" s="974"/>
      <c r="RCE63" s="974"/>
      <c r="RCF63" s="974"/>
      <c r="RCG63" s="974"/>
      <c r="RCH63" s="974"/>
      <c r="RCI63" s="974"/>
      <c r="RCJ63" s="974"/>
      <c r="RCK63" s="974"/>
      <c r="RCL63" s="974"/>
      <c r="RCM63" s="974"/>
      <c r="RCN63" s="974"/>
      <c r="RCO63" s="974"/>
      <c r="RCP63" s="974"/>
      <c r="RCQ63" s="974"/>
      <c r="RCR63" s="974"/>
      <c r="RCS63" s="974"/>
      <c r="RCT63" s="974"/>
      <c r="RCU63" s="974"/>
      <c r="RCV63" s="974"/>
      <c r="RCW63" s="974"/>
      <c r="RCX63" s="974"/>
      <c r="RCY63" s="974"/>
      <c r="RCZ63" s="974"/>
      <c r="RDA63" s="974"/>
      <c r="RDB63" s="974"/>
      <c r="RDC63" s="974"/>
      <c r="RDD63" s="974"/>
      <c r="RDE63" s="974"/>
      <c r="RDF63" s="974"/>
      <c r="RDG63" s="974"/>
      <c r="RDH63" s="974"/>
      <c r="RDI63" s="974"/>
      <c r="RDJ63" s="974"/>
      <c r="RDK63" s="974"/>
      <c r="RDL63" s="974"/>
      <c r="RDM63" s="974"/>
      <c r="RDN63" s="974"/>
      <c r="RDO63" s="974"/>
      <c r="RDP63" s="974"/>
      <c r="RDQ63" s="974"/>
      <c r="RDR63" s="974"/>
      <c r="RDS63" s="974"/>
      <c r="RDT63" s="974"/>
      <c r="RDU63" s="974"/>
      <c r="RDV63" s="974"/>
      <c r="RDW63" s="974"/>
      <c r="RDX63" s="974"/>
      <c r="RDY63" s="974"/>
      <c r="RDZ63" s="974"/>
      <c r="REA63" s="974"/>
      <c r="REB63" s="974"/>
      <c r="REC63" s="974"/>
      <c r="RED63" s="974"/>
      <c r="REE63" s="974"/>
      <c r="REF63" s="974"/>
      <c r="REG63" s="974"/>
      <c r="REH63" s="974"/>
      <c r="REI63" s="974"/>
      <c r="REJ63" s="974"/>
      <c r="REK63" s="974"/>
      <c r="REL63" s="974"/>
      <c r="REM63" s="974"/>
      <c r="REN63" s="974"/>
      <c r="REO63" s="974"/>
      <c r="REP63" s="974"/>
      <c r="REQ63" s="974"/>
      <c r="RER63" s="974"/>
      <c r="RES63" s="974"/>
      <c r="RET63" s="974"/>
      <c r="REU63" s="974"/>
      <c r="REV63" s="974"/>
      <c r="REW63" s="974"/>
      <c r="REX63" s="974"/>
      <c r="REY63" s="974"/>
      <c r="REZ63" s="974"/>
      <c r="RFA63" s="974"/>
      <c r="RFB63" s="974"/>
      <c r="RFC63" s="974"/>
      <c r="RFD63" s="974"/>
      <c r="RFE63" s="974"/>
      <c r="RFF63" s="974"/>
      <c r="RFG63" s="974"/>
      <c r="RFH63" s="974"/>
      <c r="RFI63" s="974"/>
      <c r="RFJ63" s="974"/>
      <c r="RFK63" s="974"/>
      <c r="RFL63" s="974"/>
      <c r="RFM63" s="974"/>
      <c r="RFN63" s="974"/>
      <c r="RFO63" s="974"/>
      <c r="RFP63" s="974"/>
      <c r="RFQ63" s="974"/>
      <c r="RFR63" s="974"/>
      <c r="RFS63" s="974"/>
      <c r="RFT63" s="974"/>
      <c r="RFU63" s="974"/>
      <c r="RFV63" s="974"/>
      <c r="RFW63" s="974"/>
      <c r="RFX63" s="974"/>
      <c r="RFY63" s="974"/>
      <c r="RFZ63" s="974"/>
      <c r="RGA63" s="974"/>
      <c r="RGB63" s="974"/>
      <c r="RGC63" s="974"/>
      <c r="RGD63" s="974"/>
      <c r="RGE63" s="974"/>
      <c r="RGF63" s="974"/>
      <c r="RGG63" s="974"/>
      <c r="RGH63" s="974"/>
      <c r="RGI63" s="974"/>
      <c r="RGJ63" s="974"/>
      <c r="RGK63" s="974"/>
      <c r="RGL63" s="974"/>
      <c r="RGM63" s="974"/>
      <c r="RGN63" s="974"/>
      <c r="RGO63" s="974"/>
      <c r="RGP63" s="974"/>
      <c r="RGQ63" s="974"/>
      <c r="RGR63" s="974"/>
      <c r="RGS63" s="974"/>
      <c r="RGT63" s="974"/>
      <c r="RGU63" s="974"/>
      <c r="RGV63" s="974"/>
      <c r="RGW63" s="974"/>
      <c r="RGX63" s="974"/>
      <c r="RGY63" s="974"/>
      <c r="RGZ63" s="974"/>
      <c r="RHA63" s="974"/>
      <c r="RHB63" s="974"/>
      <c r="RHC63" s="974"/>
      <c r="RHD63" s="974"/>
      <c r="RHE63" s="974"/>
      <c r="RHF63" s="974"/>
      <c r="RHG63" s="974"/>
      <c r="RHH63" s="974"/>
      <c r="RHI63" s="974"/>
      <c r="RHJ63" s="974"/>
      <c r="RHK63" s="974"/>
      <c r="RHL63" s="974"/>
      <c r="RHM63" s="974"/>
      <c r="RHN63" s="974"/>
      <c r="RHO63" s="974"/>
      <c r="RHP63" s="974"/>
      <c r="RHQ63" s="974"/>
      <c r="RHR63" s="974"/>
      <c r="RHS63" s="974"/>
      <c r="RHT63" s="974"/>
      <c r="RHU63" s="974"/>
      <c r="RHV63" s="974"/>
      <c r="RHW63" s="974"/>
      <c r="RHX63" s="974"/>
      <c r="RHY63" s="974"/>
      <c r="RHZ63" s="974"/>
      <c r="RIA63" s="974"/>
      <c r="RIB63" s="974"/>
      <c r="RIC63" s="974"/>
      <c r="RID63" s="974"/>
      <c r="RIE63" s="974"/>
      <c r="RIF63" s="974"/>
      <c r="RIG63" s="974"/>
      <c r="RIH63" s="974"/>
      <c r="RII63" s="974"/>
      <c r="RIJ63" s="974"/>
      <c r="RIK63" s="974"/>
      <c r="RIL63" s="974"/>
      <c r="RIM63" s="974"/>
      <c r="RIN63" s="974"/>
      <c r="RIO63" s="974"/>
      <c r="RIP63" s="974"/>
      <c r="RIQ63" s="974"/>
      <c r="RIR63" s="974"/>
      <c r="RIS63" s="974"/>
      <c r="RIT63" s="974"/>
      <c r="RIU63" s="974"/>
      <c r="RIV63" s="974"/>
      <c r="RIW63" s="974"/>
      <c r="RIX63" s="974"/>
      <c r="RIY63" s="974"/>
      <c r="RIZ63" s="974"/>
      <c r="RJA63" s="974"/>
      <c r="RJB63" s="974"/>
      <c r="RJC63" s="974"/>
      <c r="RJD63" s="974"/>
      <c r="RJE63" s="974"/>
      <c r="RJF63" s="974"/>
      <c r="RJG63" s="974"/>
      <c r="RJH63" s="974"/>
      <c r="RJI63" s="974"/>
      <c r="RJJ63" s="974"/>
      <c r="RJK63" s="974"/>
      <c r="RJL63" s="974"/>
      <c r="RJM63" s="974"/>
      <c r="RJN63" s="974"/>
      <c r="RJO63" s="974"/>
      <c r="RJP63" s="974"/>
      <c r="RJQ63" s="974"/>
      <c r="RJR63" s="974"/>
      <c r="RJS63" s="974"/>
      <c r="RJT63" s="974"/>
      <c r="RJU63" s="974"/>
      <c r="RJV63" s="974"/>
      <c r="RJW63" s="974"/>
      <c r="RJX63" s="974"/>
      <c r="RJY63" s="974"/>
      <c r="RJZ63" s="974"/>
      <c r="RKA63" s="974"/>
      <c r="RKB63" s="974"/>
      <c r="RKC63" s="974"/>
      <c r="RKD63" s="974"/>
      <c r="RKE63" s="974"/>
      <c r="RKF63" s="974"/>
      <c r="RKG63" s="974"/>
      <c r="RKH63" s="974"/>
      <c r="RKI63" s="974"/>
      <c r="RKJ63" s="974"/>
      <c r="RKK63" s="974"/>
      <c r="RKL63" s="974"/>
      <c r="RKM63" s="974"/>
      <c r="RKN63" s="974"/>
      <c r="RKO63" s="974"/>
      <c r="RKP63" s="974"/>
      <c r="RKQ63" s="974"/>
      <c r="RKR63" s="974"/>
      <c r="RKS63" s="974"/>
      <c r="RKT63" s="974"/>
      <c r="RKU63" s="974"/>
      <c r="RKV63" s="974"/>
      <c r="RKW63" s="974"/>
      <c r="RKX63" s="974"/>
      <c r="RKY63" s="974"/>
      <c r="RKZ63" s="974"/>
      <c r="RLA63" s="974"/>
      <c r="RLB63" s="974"/>
      <c r="RLC63" s="974"/>
      <c r="RLD63" s="974"/>
      <c r="RLE63" s="974"/>
      <c r="RLF63" s="974"/>
      <c r="RLG63" s="974"/>
      <c r="RLH63" s="974"/>
      <c r="RLI63" s="974"/>
      <c r="RLJ63" s="974"/>
      <c r="RLK63" s="974"/>
      <c r="RLL63" s="974"/>
      <c r="RLM63" s="974"/>
      <c r="RLN63" s="974"/>
      <c r="RLO63" s="974"/>
      <c r="RLP63" s="974"/>
      <c r="RLQ63" s="974"/>
      <c r="RLR63" s="974"/>
      <c r="RLS63" s="974"/>
      <c r="RLT63" s="974"/>
      <c r="RLU63" s="974"/>
      <c r="RLV63" s="974"/>
      <c r="RLW63" s="974"/>
      <c r="RLX63" s="974"/>
      <c r="RLY63" s="974"/>
      <c r="RLZ63" s="974"/>
      <c r="RMA63" s="974"/>
      <c r="RMB63" s="974"/>
      <c r="RMC63" s="974"/>
      <c r="RMD63" s="974"/>
      <c r="RME63" s="974"/>
      <c r="RMF63" s="974"/>
      <c r="RMG63" s="974"/>
      <c r="RMH63" s="974"/>
      <c r="RMI63" s="974"/>
      <c r="RMJ63" s="974"/>
      <c r="RMK63" s="974"/>
      <c r="RML63" s="974"/>
      <c r="RMM63" s="974"/>
      <c r="RMN63" s="974"/>
      <c r="RMO63" s="974"/>
      <c r="RMP63" s="974"/>
      <c r="RMQ63" s="974"/>
      <c r="RMR63" s="974"/>
      <c r="RMS63" s="974"/>
      <c r="RMT63" s="974"/>
      <c r="RMU63" s="974"/>
      <c r="RMV63" s="974"/>
      <c r="RMW63" s="974"/>
      <c r="RMX63" s="974"/>
      <c r="RMY63" s="974"/>
      <c r="RMZ63" s="974"/>
      <c r="RNA63" s="974"/>
      <c r="RNB63" s="974"/>
      <c r="RNC63" s="974"/>
      <c r="RND63" s="974"/>
      <c r="RNE63" s="974"/>
      <c r="RNF63" s="974"/>
      <c r="RNG63" s="974"/>
      <c r="RNH63" s="974"/>
      <c r="RNI63" s="974"/>
      <c r="RNJ63" s="974"/>
      <c r="RNK63" s="974"/>
      <c r="RNL63" s="974"/>
      <c r="RNM63" s="974"/>
      <c r="RNN63" s="974"/>
      <c r="RNO63" s="974"/>
      <c r="RNP63" s="974"/>
      <c r="RNQ63" s="974"/>
      <c r="RNR63" s="974"/>
      <c r="RNS63" s="974"/>
      <c r="RNT63" s="974"/>
      <c r="RNU63" s="974"/>
      <c r="RNV63" s="974"/>
      <c r="RNW63" s="974"/>
      <c r="RNX63" s="974"/>
      <c r="RNY63" s="974"/>
      <c r="RNZ63" s="974"/>
      <c r="ROA63" s="974"/>
      <c r="ROB63" s="974"/>
      <c r="ROC63" s="974"/>
      <c r="ROD63" s="974"/>
      <c r="ROE63" s="974"/>
      <c r="ROF63" s="974"/>
      <c r="ROG63" s="974"/>
      <c r="ROH63" s="974"/>
      <c r="ROI63" s="974"/>
      <c r="ROJ63" s="974"/>
      <c r="ROK63" s="974"/>
      <c r="ROL63" s="974"/>
      <c r="ROM63" s="974"/>
      <c r="RON63" s="974"/>
      <c r="ROO63" s="974"/>
      <c r="ROP63" s="974"/>
      <c r="ROQ63" s="974"/>
      <c r="ROR63" s="974"/>
      <c r="ROS63" s="974"/>
      <c r="ROT63" s="974"/>
      <c r="ROU63" s="974"/>
      <c r="ROV63" s="974"/>
      <c r="ROW63" s="974"/>
      <c r="ROX63" s="974"/>
      <c r="ROY63" s="974"/>
      <c r="ROZ63" s="974"/>
      <c r="RPA63" s="974"/>
      <c r="RPB63" s="974"/>
      <c r="RPC63" s="974"/>
      <c r="RPD63" s="974"/>
      <c r="RPE63" s="974"/>
      <c r="RPF63" s="974"/>
      <c r="RPG63" s="974"/>
      <c r="RPH63" s="974"/>
      <c r="RPI63" s="974"/>
      <c r="RPJ63" s="974"/>
      <c r="RPK63" s="974"/>
      <c r="RPL63" s="974"/>
      <c r="RPM63" s="974"/>
      <c r="RPN63" s="974"/>
      <c r="RPO63" s="974"/>
      <c r="RPP63" s="974"/>
      <c r="RPQ63" s="974"/>
      <c r="RPR63" s="974"/>
      <c r="RPS63" s="974"/>
      <c r="RPT63" s="974"/>
      <c r="RPU63" s="974"/>
      <c r="RPV63" s="974"/>
      <c r="RPW63" s="974"/>
      <c r="RPX63" s="974"/>
      <c r="RPY63" s="974"/>
      <c r="RPZ63" s="974"/>
      <c r="RQA63" s="974"/>
      <c r="RQB63" s="974"/>
      <c r="RQC63" s="974"/>
      <c r="RQD63" s="974"/>
      <c r="RQE63" s="974"/>
      <c r="RQF63" s="974"/>
      <c r="RQG63" s="974"/>
      <c r="RQH63" s="974"/>
      <c r="RQI63" s="974"/>
      <c r="RQJ63" s="974"/>
      <c r="RQK63" s="974"/>
      <c r="RQL63" s="974"/>
      <c r="RQM63" s="974"/>
      <c r="RQN63" s="974"/>
      <c r="RQO63" s="974"/>
      <c r="RQP63" s="974"/>
      <c r="RQQ63" s="974"/>
      <c r="RQR63" s="974"/>
      <c r="RQS63" s="974"/>
      <c r="RQT63" s="974"/>
      <c r="RQU63" s="974"/>
      <c r="RQV63" s="974"/>
      <c r="RQW63" s="974"/>
      <c r="RQX63" s="974"/>
      <c r="RQY63" s="974"/>
      <c r="RQZ63" s="974"/>
      <c r="RRA63" s="974"/>
      <c r="RRB63" s="974"/>
      <c r="RRC63" s="974"/>
      <c r="RRD63" s="974"/>
      <c r="RRE63" s="974"/>
      <c r="RRF63" s="974"/>
      <c r="RRG63" s="974"/>
      <c r="RRH63" s="974"/>
      <c r="RRI63" s="974"/>
      <c r="RRJ63" s="974"/>
      <c r="RRK63" s="974"/>
      <c r="RRL63" s="974"/>
      <c r="RRM63" s="974"/>
      <c r="RRN63" s="974"/>
      <c r="RRO63" s="974"/>
      <c r="RRP63" s="974"/>
      <c r="RRQ63" s="974"/>
      <c r="RRR63" s="974"/>
      <c r="RRS63" s="974"/>
      <c r="RRT63" s="974"/>
      <c r="RRU63" s="974"/>
      <c r="RRV63" s="974"/>
      <c r="RRW63" s="974"/>
      <c r="RRX63" s="974"/>
      <c r="RRY63" s="974"/>
      <c r="RRZ63" s="974"/>
      <c r="RSA63" s="974"/>
      <c r="RSB63" s="974"/>
      <c r="RSC63" s="974"/>
      <c r="RSD63" s="974"/>
      <c r="RSE63" s="974"/>
      <c r="RSF63" s="974"/>
      <c r="RSG63" s="974"/>
      <c r="RSH63" s="974"/>
      <c r="RSI63" s="974"/>
      <c r="RSJ63" s="974"/>
      <c r="RSK63" s="974"/>
      <c r="RSL63" s="974"/>
      <c r="RSM63" s="974"/>
      <c r="RSN63" s="974"/>
      <c r="RSO63" s="974"/>
      <c r="RSP63" s="974"/>
      <c r="RSQ63" s="974"/>
      <c r="RSR63" s="974"/>
      <c r="RSS63" s="974"/>
      <c r="RST63" s="974"/>
      <c r="RSU63" s="974"/>
      <c r="RSV63" s="974"/>
      <c r="RSW63" s="974"/>
      <c r="RSX63" s="974"/>
      <c r="RSY63" s="974"/>
      <c r="RSZ63" s="974"/>
      <c r="RTA63" s="974"/>
      <c r="RTB63" s="974"/>
      <c r="RTC63" s="974"/>
      <c r="RTD63" s="974"/>
      <c r="RTE63" s="974"/>
      <c r="RTF63" s="974"/>
      <c r="RTG63" s="974"/>
      <c r="RTH63" s="974"/>
      <c r="RTI63" s="974"/>
      <c r="RTJ63" s="974"/>
      <c r="RTK63" s="974"/>
      <c r="RTL63" s="974"/>
      <c r="RTM63" s="974"/>
      <c r="RTN63" s="974"/>
      <c r="RTO63" s="974"/>
      <c r="RTP63" s="974"/>
      <c r="RTQ63" s="974"/>
      <c r="RTR63" s="974"/>
      <c r="RTS63" s="974"/>
      <c r="RTT63" s="974"/>
      <c r="RTU63" s="974"/>
      <c r="RTV63" s="974"/>
      <c r="RTW63" s="974"/>
      <c r="RTX63" s="974"/>
      <c r="RTY63" s="974"/>
      <c r="RTZ63" s="974"/>
      <c r="RUA63" s="974"/>
      <c r="RUB63" s="974"/>
      <c r="RUC63" s="974"/>
      <c r="RUD63" s="974"/>
      <c r="RUE63" s="974"/>
      <c r="RUF63" s="974"/>
      <c r="RUG63" s="974"/>
      <c r="RUH63" s="974"/>
      <c r="RUI63" s="974"/>
      <c r="RUJ63" s="974"/>
      <c r="RUK63" s="974"/>
      <c r="RUL63" s="974"/>
      <c r="RUM63" s="974"/>
      <c r="RUN63" s="974"/>
      <c r="RUO63" s="974"/>
      <c r="RUP63" s="974"/>
      <c r="RUQ63" s="974"/>
      <c r="RUR63" s="974"/>
      <c r="RUS63" s="974"/>
      <c r="RUT63" s="974"/>
      <c r="RUU63" s="974"/>
      <c r="RUV63" s="974"/>
      <c r="RUW63" s="974"/>
      <c r="RUX63" s="974"/>
      <c r="RUY63" s="974"/>
      <c r="RUZ63" s="974"/>
      <c r="RVA63" s="974"/>
      <c r="RVB63" s="974"/>
      <c r="RVC63" s="974"/>
      <c r="RVD63" s="974"/>
      <c r="RVE63" s="974"/>
      <c r="RVF63" s="974"/>
      <c r="RVG63" s="974"/>
      <c r="RVH63" s="974"/>
      <c r="RVI63" s="974"/>
      <c r="RVJ63" s="974"/>
      <c r="RVK63" s="974"/>
      <c r="RVL63" s="974"/>
      <c r="RVM63" s="974"/>
      <c r="RVN63" s="974"/>
      <c r="RVO63" s="974"/>
      <c r="RVP63" s="974"/>
      <c r="RVQ63" s="974"/>
      <c r="RVR63" s="974"/>
      <c r="RVS63" s="974"/>
      <c r="RVT63" s="974"/>
      <c r="RVU63" s="974"/>
      <c r="RVV63" s="974"/>
      <c r="RVW63" s="974"/>
      <c r="RVX63" s="974"/>
      <c r="RVY63" s="974"/>
      <c r="RVZ63" s="974"/>
      <c r="RWA63" s="974"/>
      <c r="RWB63" s="974"/>
      <c r="RWC63" s="974"/>
      <c r="RWD63" s="974"/>
      <c r="RWE63" s="974"/>
      <c r="RWF63" s="974"/>
      <c r="RWG63" s="974"/>
      <c r="RWH63" s="974"/>
      <c r="RWI63" s="974"/>
      <c r="RWJ63" s="974"/>
      <c r="RWK63" s="974"/>
      <c r="RWL63" s="974"/>
      <c r="RWM63" s="974"/>
      <c r="RWN63" s="974"/>
      <c r="RWO63" s="974"/>
      <c r="RWP63" s="974"/>
      <c r="RWQ63" s="974"/>
      <c r="RWR63" s="974"/>
      <c r="RWS63" s="974"/>
      <c r="RWT63" s="974"/>
      <c r="RWU63" s="974"/>
      <c r="RWV63" s="974"/>
      <c r="RWW63" s="974"/>
      <c r="RWX63" s="974"/>
      <c r="RWY63" s="974"/>
      <c r="RWZ63" s="974"/>
      <c r="RXA63" s="974"/>
      <c r="RXB63" s="974"/>
      <c r="RXC63" s="974"/>
      <c r="RXD63" s="974"/>
      <c r="RXE63" s="974"/>
      <c r="RXF63" s="974"/>
      <c r="RXG63" s="974"/>
      <c r="RXH63" s="974"/>
      <c r="RXI63" s="974"/>
      <c r="RXJ63" s="974"/>
      <c r="RXK63" s="974"/>
      <c r="RXL63" s="974"/>
      <c r="RXM63" s="974"/>
      <c r="RXN63" s="974"/>
      <c r="RXO63" s="974"/>
      <c r="RXP63" s="974"/>
      <c r="RXQ63" s="974"/>
      <c r="RXR63" s="974"/>
      <c r="RXS63" s="974"/>
      <c r="RXT63" s="974"/>
      <c r="RXU63" s="974"/>
      <c r="RXV63" s="974"/>
      <c r="RXW63" s="974"/>
      <c r="RXX63" s="974"/>
      <c r="RXY63" s="974"/>
      <c r="RXZ63" s="974"/>
      <c r="RYA63" s="974"/>
      <c r="RYB63" s="974"/>
      <c r="RYC63" s="974"/>
      <c r="RYD63" s="974"/>
      <c r="RYE63" s="974"/>
      <c r="RYF63" s="974"/>
      <c r="RYG63" s="974"/>
      <c r="RYH63" s="974"/>
      <c r="RYI63" s="974"/>
      <c r="RYJ63" s="974"/>
      <c r="RYK63" s="974"/>
      <c r="RYL63" s="974"/>
      <c r="RYM63" s="974"/>
      <c r="RYN63" s="974"/>
      <c r="RYO63" s="974"/>
      <c r="RYP63" s="974"/>
      <c r="RYQ63" s="974"/>
      <c r="RYR63" s="974"/>
      <c r="RYS63" s="974"/>
      <c r="RYT63" s="974"/>
      <c r="RYU63" s="974"/>
      <c r="RYV63" s="974"/>
      <c r="RYW63" s="974"/>
      <c r="RYX63" s="974"/>
      <c r="RYY63" s="974"/>
      <c r="RYZ63" s="974"/>
      <c r="RZA63" s="974"/>
      <c r="RZB63" s="974"/>
      <c r="RZC63" s="974"/>
      <c r="RZD63" s="974"/>
      <c r="RZE63" s="974"/>
      <c r="RZF63" s="974"/>
      <c r="RZG63" s="974"/>
      <c r="RZH63" s="974"/>
      <c r="RZI63" s="974"/>
      <c r="RZJ63" s="974"/>
      <c r="RZK63" s="974"/>
      <c r="RZL63" s="974"/>
      <c r="RZM63" s="974"/>
      <c r="RZN63" s="974"/>
      <c r="RZO63" s="974"/>
      <c r="RZP63" s="974"/>
      <c r="RZQ63" s="974"/>
      <c r="RZR63" s="974"/>
      <c r="RZS63" s="974"/>
      <c r="RZT63" s="974"/>
      <c r="RZU63" s="974"/>
      <c r="RZV63" s="974"/>
      <c r="RZW63" s="974"/>
      <c r="RZX63" s="974"/>
      <c r="RZY63" s="974"/>
      <c r="RZZ63" s="974"/>
      <c r="SAA63" s="974"/>
      <c r="SAB63" s="974"/>
      <c r="SAC63" s="974"/>
      <c r="SAD63" s="974"/>
      <c r="SAE63" s="974"/>
      <c r="SAF63" s="974"/>
      <c r="SAG63" s="974"/>
      <c r="SAH63" s="974"/>
      <c r="SAI63" s="974"/>
      <c r="SAJ63" s="974"/>
      <c r="SAK63" s="974"/>
      <c r="SAL63" s="974"/>
      <c r="SAM63" s="974"/>
      <c r="SAN63" s="974"/>
      <c r="SAO63" s="974"/>
      <c r="SAP63" s="974"/>
      <c r="SAQ63" s="974"/>
      <c r="SAR63" s="974"/>
      <c r="SAS63" s="974"/>
      <c r="SAT63" s="974"/>
      <c r="SAU63" s="974"/>
      <c r="SAV63" s="974"/>
      <c r="SAW63" s="974"/>
      <c r="SAX63" s="974"/>
      <c r="SAY63" s="974"/>
      <c r="SAZ63" s="974"/>
      <c r="SBA63" s="974"/>
      <c r="SBB63" s="974"/>
      <c r="SBC63" s="974"/>
      <c r="SBD63" s="974"/>
      <c r="SBE63" s="974"/>
      <c r="SBF63" s="974"/>
      <c r="SBG63" s="974"/>
      <c r="SBH63" s="974"/>
      <c r="SBI63" s="974"/>
      <c r="SBJ63" s="974"/>
      <c r="SBK63" s="974"/>
      <c r="SBL63" s="974"/>
      <c r="SBM63" s="974"/>
      <c r="SBN63" s="974"/>
      <c r="SBO63" s="974"/>
      <c r="SBP63" s="974"/>
      <c r="SBQ63" s="974"/>
      <c r="SBR63" s="974"/>
      <c r="SBS63" s="974"/>
      <c r="SBT63" s="974"/>
      <c r="SBU63" s="974"/>
      <c r="SBV63" s="974"/>
      <c r="SBW63" s="974"/>
      <c r="SBX63" s="974"/>
      <c r="SBY63" s="974"/>
      <c r="SBZ63" s="974"/>
      <c r="SCA63" s="974"/>
      <c r="SCB63" s="974"/>
      <c r="SCC63" s="974"/>
      <c r="SCD63" s="974"/>
      <c r="SCE63" s="974"/>
      <c r="SCF63" s="974"/>
      <c r="SCG63" s="974"/>
      <c r="SCH63" s="974"/>
      <c r="SCI63" s="974"/>
      <c r="SCJ63" s="974"/>
      <c r="SCK63" s="974"/>
      <c r="SCL63" s="974"/>
      <c r="SCM63" s="974"/>
      <c r="SCN63" s="974"/>
      <c r="SCO63" s="974"/>
      <c r="SCP63" s="974"/>
      <c r="SCQ63" s="974"/>
      <c r="SCR63" s="974"/>
      <c r="SCS63" s="974"/>
      <c r="SCT63" s="974"/>
      <c r="SCU63" s="974"/>
      <c r="SCV63" s="974"/>
      <c r="SCW63" s="974"/>
      <c r="SCX63" s="974"/>
      <c r="SCY63" s="974"/>
      <c r="SCZ63" s="974"/>
      <c r="SDA63" s="974"/>
      <c r="SDB63" s="974"/>
      <c r="SDC63" s="974"/>
      <c r="SDD63" s="974"/>
      <c r="SDE63" s="974"/>
      <c r="SDF63" s="974"/>
      <c r="SDG63" s="974"/>
      <c r="SDH63" s="974"/>
      <c r="SDI63" s="974"/>
      <c r="SDJ63" s="974"/>
      <c r="SDK63" s="974"/>
      <c r="SDL63" s="974"/>
      <c r="SDM63" s="974"/>
      <c r="SDN63" s="974"/>
      <c r="SDO63" s="974"/>
      <c r="SDP63" s="974"/>
      <c r="SDQ63" s="974"/>
      <c r="SDR63" s="974"/>
      <c r="SDS63" s="974"/>
      <c r="SDT63" s="974"/>
      <c r="SDU63" s="974"/>
      <c r="SDV63" s="974"/>
      <c r="SDW63" s="974"/>
      <c r="SDX63" s="974"/>
      <c r="SDY63" s="974"/>
      <c r="SDZ63" s="974"/>
      <c r="SEA63" s="974"/>
      <c r="SEB63" s="974"/>
      <c r="SEC63" s="974"/>
      <c r="SED63" s="974"/>
      <c r="SEE63" s="974"/>
      <c r="SEF63" s="974"/>
      <c r="SEG63" s="974"/>
      <c r="SEH63" s="974"/>
      <c r="SEI63" s="974"/>
      <c r="SEJ63" s="974"/>
      <c r="SEK63" s="974"/>
      <c r="SEL63" s="974"/>
      <c r="SEM63" s="974"/>
      <c r="SEN63" s="974"/>
      <c r="SEO63" s="974"/>
      <c r="SEP63" s="974"/>
      <c r="SEQ63" s="974"/>
      <c r="SER63" s="974"/>
      <c r="SES63" s="974"/>
      <c r="SET63" s="974"/>
      <c r="SEU63" s="974"/>
      <c r="SEV63" s="974"/>
      <c r="SEW63" s="974"/>
      <c r="SEX63" s="974"/>
      <c r="SEY63" s="974"/>
      <c r="SEZ63" s="974"/>
      <c r="SFA63" s="974"/>
      <c r="SFB63" s="974"/>
      <c r="SFC63" s="974"/>
      <c r="SFD63" s="974"/>
      <c r="SFE63" s="974"/>
      <c r="SFF63" s="974"/>
      <c r="SFG63" s="974"/>
      <c r="SFH63" s="974"/>
      <c r="SFI63" s="974"/>
      <c r="SFJ63" s="974"/>
      <c r="SFK63" s="974"/>
      <c r="SFL63" s="974"/>
      <c r="SFM63" s="974"/>
      <c r="SFN63" s="974"/>
      <c r="SFO63" s="974"/>
      <c r="SFP63" s="974"/>
      <c r="SFQ63" s="974"/>
      <c r="SFR63" s="974"/>
      <c r="SFS63" s="974"/>
      <c r="SFT63" s="974"/>
      <c r="SFU63" s="974"/>
      <c r="SFV63" s="974"/>
      <c r="SFW63" s="974"/>
      <c r="SFX63" s="974"/>
      <c r="SFY63" s="974"/>
      <c r="SFZ63" s="974"/>
      <c r="SGA63" s="974"/>
      <c r="SGB63" s="974"/>
      <c r="SGC63" s="974"/>
      <c r="SGD63" s="974"/>
      <c r="SGE63" s="974"/>
      <c r="SGF63" s="974"/>
      <c r="SGG63" s="974"/>
      <c r="SGH63" s="974"/>
      <c r="SGI63" s="974"/>
      <c r="SGJ63" s="974"/>
      <c r="SGK63" s="974"/>
      <c r="SGL63" s="974"/>
      <c r="SGM63" s="974"/>
      <c r="SGN63" s="974"/>
      <c r="SGO63" s="974"/>
      <c r="SGP63" s="974"/>
      <c r="SGQ63" s="974"/>
      <c r="SGR63" s="974"/>
      <c r="SGS63" s="974"/>
      <c r="SGT63" s="974"/>
      <c r="SGU63" s="974"/>
      <c r="SGV63" s="974"/>
      <c r="SGW63" s="974"/>
      <c r="SGX63" s="974"/>
      <c r="SGY63" s="974"/>
      <c r="SGZ63" s="974"/>
      <c r="SHA63" s="974"/>
      <c r="SHB63" s="974"/>
      <c r="SHC63" s="974"/>
      <c r="SHD63" s="974"/>
      <c r="SHE63" s="974"/>
      <c r="SHF63" s="974"/>
      <c r="SHG63" s="974"/>
      <c r="SHH63" s="974"/>
      <c r="SHI63" s="974"/>
      <c r="SHJ63" s="974"/>
      <c r="SHK63" s="974"/>
      <c r="SHL63" s="974"/>
      <c r="SHM63" s="974"/>
      <c r="SHN63" s="974"/>
      <c r="SHO63" s="974"/>
      <c r="SHP63" s="974"/>
      <c r="SHQ63" s="974"/>
      <c r="SHR63" s="974"/>
      <c r="SHS63" s="974"/>
      <c r="SHT63" s="974"/>
      <c r="SHU63" s="974"/>
      <c r="SHV63" s="974"/>
      <c r="SHW63" s="974"/>
      <c r="SHX63" s="974"/>
      <c r="SHY63" s="974"/>
      <c r="SHZ63" s="974"/>
      <c r="SIA63" s="974"/>
      <c r="SIB63" s="974"/>
      <c r="SIC63" s="974"/>
      <c r="SID63" s="974"/>
      <c r="SIE63" s="974"/>
      <c r="SIF63" s="974"/>
      <c r="SIG63" s="974"/>
      <c r="SIH63" s="974"/>
      <c r="SII63" s="974"/>
      <c r="SIJ63" s="974"/>
      <c r="SIK63" s="974"/>
      <c r="SIL63" s="974"/>
      <c r="SIM63" s="974"/>
      <c r="SIN63" s="974"/>
      <c r="SIO63" s="974"/>
      <c r="SIP63" s="974"/>
      <c r="SIQ63" s="974"/>
      <c r="SIR63" s="974"/>
      <c r="SIS63" s="974"/>
      <c r="SIT63" s="974"/>
      <c r="SIU63" s="974"/>
      <c r="SIV63" s="974"/>
      <c r="SIW63" s="974"/>
      <c r="SIX63" s="974"/>
      <c r="SIY63" s="974"/>
      <c r="SIZ63" s="974"/>
      <c r="SJA63" s="974"/>
      <c r="SJB63" s="974"/>
      <c r="SJC63" s="974"/>
      <c r="SJD63" s="974"/>
      <c r="SJE63" s="974"/>
      <c r="SJF63" s="974"/>
      <c r="SJG63" s="974"/>
      <c r="SJH63" s="974"/>
      <c r="SJI63" s="974"/>
      <c r="SJJ63" s="974"/>
      <c r="SJK63" s="974"/>
      <c r="SJL63" s="974"/>
      <c r="SJM63" s="974"/>
      <c r="SJN63" s="974"/>
      <c r="SJO63" s="974"/>
      <c r="SJP63" s="974"/>
      <c r="SJQ63" s="974"/>
      <c r="SJR63" s="974"/>
      <c r="SJS63" s="974"/>
      <c r="SJT63" s="974"/>
      <c r="SJU63" s="974"/>
      <c r="SJV63" s="974"/>
      <c r="SJW63" s="974"/>
      <c r="SJX63" s="974"/>
      <c r="SJY63" s="974"/>
      <c r="SJZ63" s="974"/>
      <c r="SKA63" s="974"/>
      <c r="SKB63" s="974"/>
      <c r="SKC63" s="974"/>
      <c r="SKD63" s="974"/>
      <c r="SKE63" s="974"/>
      <c r="SKF63" s="974"/>
      <c r="SKG63" s="974"/>
      <c r="SKH63" s="974"/>
      <c r="SKI63" s="974"/>
      <c r="SKJ63" s="974"/>
      <c r="SKK63" s="974"/>
      <c r="SKL63" s="974"/>
      <c r="SKM63" s="974"/>
      <c r="SKN63" s="974"/>
      <c r="SKO63" s="974"/>
      <c r="SKP63" s="974"/>
      <c r="SKQ63" s="974"/>
      <c r="SKR63" s="974"/>
      <c r="SKS63" s="974"/>
      <c r="SKT63" s="974"/>
      <c r="SKU63" s="974"/>
      <c r="SKV63" s="974"/>
      <c r="SKW63" s="974"/>
      <c r="SKX63" s="974"/>
      <c r="SKY63" s="974"/>
      <c r="SKZ63" s="974"/>
      <c r="SLA63" s="974"/>
      <c r="SLB63" s="974"/>
      <c r="SLC63" s="974"/>
      <c r="SLD63" s="974"/>
      <c r="SLE63" s="974"/>
      <c r="SLF63" s="974"/>
      <c r="SLG63" s="974"/>
      <c r="SLH63" s="974"/>
      <c r="SLI63" s="974"/>
      <c r="SLJ63" s="974"/>
      <c r="SLK63" s="974"/>
      <c r="SLL63" s="974"/>
      <c r="SLM63" s="974"/>
      <c r="SLN63" s="974"/>
      <c r="SLO63" s="974"/>
      <c r="SLP63" s="974"/>
      <c r="SLQ63" s="974"/>
      <c r="SLR63" s="974"/>
      <c r="SLS63" s="974"/>
      <c r="SLT63" s="974"/>
      <c r="SLU63" s="974"/>
      <c r="SLV63" s="974"/>
      <c r="SLW63" s="974"/>
      <c r="SLX63" s="974"/>
      <c r="SLY63" s="974"/>
      <c r="SLZ63" s="974"/>
      <c r="SMA63" s="974"/>
      <c r="SMB63" s="974"/>
      <c r="SMC63" s="974"/>
      <c r="SMD63" s="974"/>
      <c r="SME63" s="974"/>
      <c r="SMF63" s="974"/>
      <c r="SMG63" s="974"/>
      <c r="SMH63" s="974"/>
      <c r="SMI63" s="974"/>
      <c r="SMJ63" s="974"/>
      <c r="SMK63" s="974"/>
      <c r="SML63" s="974"/>
      <c r="SMM63" s="974"/>
      <c r="SMN63" s="974"/>
      <c r="SMO63" s="974"/>
      <c r="SMP63" s="974"/>
      <c r="SMQ63" s="974"/>
      <c r="SMR63" s="974"/>
      <c r="SMS63" s="974"/>
      <c r="SMT63" s="974"/>
      <c r="SMU63" s="974"/>
      <c r="SMV63" s="974"/>
      <c r="SMW63" s="974"/>
      <c r="SMX63" s="974"/>
      <c r="SMY63" s="974"/>
      <c r="SMZ63" s="974"/>
      <c r="SNA63" s="974"/>
      <c r="SNB63" s="974"/>
      <c r="SNC63" s="974"/>
      <c r="SND63" s="974"/>
      <c r="SNE63" s="974"/>
      <c r="SNF63" s="974"/>
      <c r="SNG63" s="974"/>
      <c r="SNH63" s="974"/>
      <c r="SNI63" s="974"/>
      <c r="SNJ63" s="974"/>
      <c r="SNK63" s="974"/>
      <c r="SNL63" s="974"/>
      <c r="SNM63" s="974"/>
      <c r="SNN63" s="974"/>
      <c r="SNO63" s="974"/>
      <c r="SNP63" s="974"/>
      <c r="SNQ63" s="974"/>
      <c r="SNR63" s="974"/>
      <c r="SNS63" s="974"/>
      <c r="SNT63" s="974"/>
      <c r="SNU63" s="974"/>
      <c r="SNV63" s="974"/>
      <c r="SNW63" s="974"/>
      <c r="SNX63" s="974"/>
      <c r="SNY63" s="974"/>
      <c r="SNZ63" s="974"/>
      <c r="SOA63" s="974"/>
      <c r="SOB63" s="974"/>
      <c r="SOC63" s="974"/>
      <c r="SOD63" s="974"/>
      <c r="SOE63" s="974"/>
      <c r="SOF63" s="974"/>
      <c r="SOG63" s="974"/>
      <c r="SOH63" s="974"/>
      <c r="SOI63" s="974"/>
      <c r="SOJ63" s="974"/>
      <c r="SOK63" s="974"/>
      <c r="SOL63" s="974"/>
      <c r="SOM63" s="974"/>
      <c r="SON63" s="974"/>
      <c r="SOO63" s="974"/>
      <c r="SOP63" s="974"/>
      <c r="SOQ63" s="974"/>
      <c r="SOR63" s="974"/>
      <c r="SOS63" s="974"/>
      <c r="SOT63" s="974"/>
      <c r="SOU63" s="974"/>
      <c r="SOV63" s="974"/>
      <c r="SOW63" s="974"/>
      <c r="SOX63" s="974"/>
      <c r="SOY63" s="974"/>
      <c r="SOZ63" s="974"/>
      <c r="SPA63" s="974"/>
      <c r="SPB63" s="974"/>
      <c r="SPC63" s="974"/>
      <c r="SPD63" s="974"/>
      <c r="SPE63" s="974"/>
      <c r="SPF63" s="974"/>
      <c r="SPG63" s="974"/>
      <c r="SPH63" s="974"/>
      <c r="SPI63" s="974"/>
      <c r="SPJ63" s="974"/>
      <c r="SPK63" s="974"/>
      <c r="SPL63" s="974"/>
      <c r="SPM63" s="974"/>
      <c r="SPN63" s="974"/>
      <c r="SPO63" s="974"/>
      <c r="SPP63" s="974"/>
      <c r="SPQ63" s="974"/>
      <c r="SPR63" s="974"/>
      <c r="SPS63" s="974"/>
      <c r="SPT63" s="974"/>
      <c r="SPU63" s="974"/>
      <c r="SPV63" s="974"/>
      <c r="SPW63" s="974"/>
      <c r="SPX63" s="974"/>
      <c r="SPY63" s="974"/>
      <c r="SPZ63" s="974"/>
      <c r="SQA63" s="974"/>
      <c r="SQB63" s="974"/>
      <c r="SQC63" s="974"/>
      <c r="SQD63" s="974"/>
      <c r="SQE63" s="974"/>
      <c r="SQF63" s="974"/>
      <c r="SQG63" s="974"/>
      <c r="SQH63" s="974"/>
      <c r="SQI63" s="974"/>
      <c r="SQJ63" s="974"/>
      <c r="SQK63" s="974"/>
      <c r="SQL63" s="974"/>
      <c r="SQM63" s="974"/>
      <c r="SQN63" s="974"/>
      <c r="SQO63" s="974"/>
      <c r="SQP63" s="974"/>
      <c r="SQQ63" s="974"/>
      <c r="SQR63" s="974"/>
      <c r="SQS63" s="974"/>
      <c r="SQT63" s="974"/>
      <c r="SQU63" s="974"/>
      <c r="SQV63" s="974"/>
      <c r="SQW63" s="974"/>
      <c r="SQX63" s="974"/>
      <c r="SQY63" s="974"/>
      <c r="SQZ63" s="974"/>
      <c r="SRA63" s="974"/>
      <c r="SRB63" s="974"/>
      <c r="SRC63" s="974"/>
      <c r="SRD63" s="974"/>
      <c r="SRE63" s="974"/>
      <c r="SRF63" s="974"/>
      <c r="SRG63" s="974"/>
      <c r="SRH63" s="974"/>
      <c r="SRI63" s="974"/>
      <c r="SRJ63" s="974"/>
      <c r="SRK63" s="974"/>
      <c r="SRL63" s="974"/>
      <c r="SRM63" s="974"/>
      <c r="SRN63" s="974"/>
      <c r="SRO63" s="974"/>
      <c r="SRP63" s="974"/>
      <c r="SRQ63" s="974"/>
      <c r="SRR63" s="974"/>
      <c r="SRS63" s="974"/>
      <c r="SRT63" s="974"/>
      <c r="SRU63" s="974"/>
      <c r="SRV63" s="974"/>
      <c r="SRW63" s="974"/>
      <c r="SRX63" s="974"/>
      <c r="SRY63" s="974"/>
      <c r="SRZ63" s="974"/>
      <c r="SSA63" s="974"/>
      <c r="SSB63" s="974"/>
      <c r="SSC63" s="974"/>
      <c r="SSD63" s="974"/>
      <c r="SSE63" s="974"/>
      <c r="SSF63" s="974"/>
      <c r="SSG63" s="974"/>
      <c r="SSH63" s="974"/>
      <c r="SSI63" s="974"/>
      <c r="SSJ63" s="974"/>
      <c r="SSK63" s="974"/>
      <c r="SSL63" s="974"/>
      <c r="SSM63" s="974"/>
      <c r="SSN63" s="974"/>
      <c r="SSO63" s="974"/>
      <c r="SSP63" s="974"/>
      <c r="SSQ63" s="974"/>
      <c r="SSR63" s="974"/>
      <c r="SSS63" s="974"/>
      <c r="SST63" s="974"/>
      <c r="SSU63" s="974"/>
      <c r="SSV63" s="974"/>
      <c r="SSW63" s="974"/>
      <c r="SSX63" s="974"/>
      <c r="SSY63" s="974"/>
      <c r="SSZ63" s="974"/>
      <c r="STA63" s="974"/>
      <c r="STB63" s="974"/>
      <c r="STC63" s="974"/>
      <c r="STD63" s="974"/>
      <c r="STE63" s="974"/>
      <c r="STF63" s="974"/>
      <c r="STG63" s="974"/>
      <c r="STH63" s="974"/>
      <c r="STI63" s="974"/>
      <c r="STJ63" s="974"/>
      <c r="STK63" s="974"/>
      <c r="STL63" s="974"/>
      <c r="STM63" s="974"/>
      <c r="STN63" s="974"/>
      <c r="STO63" s="974"/>
      <c r="STP63" s="974"/>
      <c r="STQ63" s="974"/>
      <c r="STR63" s="974"/>
      <c r="STS63" s="974"/>
      <c r="STT63" s="974"/>
      <c r="STU63" s="974"/>
      <c r="STV63" s="974"/>
      <c r="STW63" s="974"/>
      <c r="STX63" s="974"/>
      <c r="STY63" s="974"/>
      <c r="STZ63" s="974"/>
      <c r="SUA63" s="974"/>
      <c r="SUB63" s="974"/>
      <c r="SUC63" s="974"/>
      <c r="SUD63" s="974"/>
      <c r="SUE63" s="974"/>
      <c r="SUF63" s="974"/>
      <c r="SUG63" s="974"/>
      <c r="SUH63" s="974"/>
      <c r="SUI63" s="974"/>
      <c r="SUJ63" s="974"/>
      <c r="SUK63" s="974"/>
      <c r="SUL63" s="974"/>
      <c r="SUM63" s="974"/>
      <c r="SUN63" s="974"/>
      <c r="SUO63" s="974"/>
      <c r="SUP63" s="974"/>
      <c r="SUQ63" s="974"/>
      <c r="SUR63" s="974"/>
      <c r="SUS63" s="974"/>
      <c r="SUT63" s="974"/>
      <c r="SUU63" s="974"/>
      <c r="SUV63" s="974"/>
      <c r="SUW63" s="974"/>
      <c r="SUX63" s="974"/>
      <c r="SUY63" s="974"/>
      <c r="SUZ63" s="974"/>
      <c r="SVA63" s="974"/>
      <c r="SVB63" s="974"/>
      <c r="SVC63" s="974"/>
      <c r="SVD63" s="974"/>
      <c r="SVE63" s="974"/>
      <c r="SVF63" s="974"/>
      <c r="SVG63" s="974"/>
      <c r="SVH63" s="974"/>
      <c r="SVI63" s="974"/>
      <c r="SVJ63" s="974"/>
      <c r="SVK63" s="974"/>
      <c r="SVL63" s="974"/>
      <c r="SVM63" s="974"/>
      <c r="SVN63" s="974"/>
      <c r="SVO63" s="974"/>
      <c r="SVP63" s="974"/>
      <c r="SVQ63" s="974"/>
      <c r="SVR63" s="974"/>
      <c r="SVS63" s="974"/>
      <c r="SVT63" s="974"/>
      <c r="SVU63" s="974"/>
      <c r="SVV63" s="974"/>
      <c r="SVW63" s="974"/>
      <c r="SVX63" s="974"/>
      <c r="SVY63" s="974"/>
      <c r="SVZ63" s="974"/>
      <c r="SWA63" s="974"/>
      <c r="SWB63" s="974"/>
      <c r="SWC63" s="974"/>
      <c r="SWD63" s="974"/>
      <c r="SWE63" s="974"/>
      <c r="SWF63" s="974"/>
      <c r="SWG63" s="974"/>
      <c r="SWH63" s="974"/>
      <c r="SWI63" s="974"/>
      <c r="SWJ63" s="974"/>
      <c r="SWK63" s="974"/>
      <c r="SWL63" s="974"/>
      <c r="SWM63" s="974"/>
      <c r="SWN63" s="974"/>
      <c r="SWO63" s="974"/>
      <c r="SWP63" s="974"/>
      <c r="SWQ63" s="974"/>
      <c r="SWR63" s="974"/>
      <c r="SWS63" s="974"/>
      <c r="SWT63" s="974"/>
      <c r="SWU63" s="974"/>
      <c r="SWV63" s="974"/>
      <c r="SWW63" s="974"/>
      <c r="SWX63" s="974"/>
      <c r="SWY63" s="974"/>
      <c r="SWZ63" s="974"/>
      <c r="SXA63" s="974"/>
      <c r="SXB63" s="974"/>
      <c r="SXC63" s="974"/>
      <c r="SXD63" s="974"/>
      <c r="SXE63" s="974"/>
      <c r="SXF63" s="974"/>
      <c r="SXG63" s="974"/>
      <c r="SXH63" s="974"/>
      <c r="SXI63" s="974"/>
      <c r="SXJ63" s="974"/>
      <c r="SXK63" s="974"/>
      <c r="SXL63" s="974"/>
      <c r="SXM63" s="974"/>
      <c r="SXN63" s="974"/>
      <c r="SXO63" s="974"/>
      <c r="SXP63" s="974"/>
      <c r="SXQ63" s="974"/>
      <c r="SXR63" s="974"/>
      <c r="SXS63" s="974"/>
      <c r="SXT63" s="974"/>
      <c r="SXU63" s="974"/>
      <c r="SXV63" s="974"/>
      <c r="SXW63" s="974"/>
      <c r="SXX63" s="974"/>
      <c r="SXY63" s="974"/>
      <c r="SXZ63" s="974"/>
      <c r="SYA63" s="974"/>
      <c r="SYB63" s="974"/>
      <c r="SYC63" s="974"/>
      <c r="SYD63" s="974"/>
      <c r="SYE63" s="974"/>
      <c r="SYF63" s="974"/>
      <c r="SYG63" s="974"/>
      <c r="SYH63" s="974"/>
      <c r="SYI63" s="974"/>
      <c r="SYJ63" s="974"/>
      <c r="SYK63" s="974"/>
      <c r="SYL63" s="974"/>
      <c r="SYM63" s="974"/>
      <c r="SYN63" s="974"/>
      <c r="SYO63" s="974"/>
      <c r="SYP63" s="974"/>
      <c r="SYQ63" s="974"/>
      <c r="SYR63" s="974"/>
      <c r="SYS63" s="974"/>
      <c r="SYT63" s="974"/>
      <c r="SYU63" s="974"/>
      <c r="SYV63" s="974"/>
      <c r="SYW63" s="974"/>
      <c r="SYX63" s="974"/>
      <c r="SYY63" s="974"/>
      <c r="SYZ63" s="974"/>
      <c r="SZA63" s="974"/>
      <c r="SZB63" s="974"/>
      <c r="SZC63" s="974"/>
      <c r="SZD63" s="974"/>
      <c r="SZE63" s="974"/>
      <c r="SZF63" s="974"/>
      <c r="SZG63" s="974"/>
      <c r="SZH63" s="974"/>
      <c r="SZI63" s="974"/>
      <c r="SZJ63" s="974"/>
      <c r="SZK63" s="974"/>
      <c r="SZL63" s="974"/>
      <c r="SZM63" s="974"/>
      <c r="SZN63" s="974"/>
      <c r="SZO63" s="974"/>
      <c r="SZP63" s="974"/>
      <c r="SZQ63" s="974"/>
      <c r="SZR63" s="974"/>
      <c r="SZS63" s="974"/>
      <c r="SZT63" s="974"/>
      <c r="SZU63" s="974"/>
      <c r="SZV63" s="974"/>
      <c r="SZW63" s="974"/>
      <c r="SZX63" s="974"/>
      <c r="SZY63" s="974"/>
      <c r="SZZ63" s="974"/>
      <c r="TAA63" s="974"/>
      <c r="TAB63" s="974"/>
      <c r="TAC63" s="974"/>
      <c r="TAD63" s="974"/>
      <c r="TAE63" s="974"/>
      <c r="TAF63" s="974"/>
      <c r="TAG63" s="974"/>
      <c r="TAH63" s="974"/>
      <c r="TAI63" s="974"/>
      <c r="TAJ63" s="974"/>
      <c r="TAK63" s="974"/>
      <c r="TAL63" s="974"/>
      <c r="TAM63" s="974"/>
      <c r="TAN63" s="974"/>
      <c r="TAO63" s="974"/>
      <c r="TAP63" s="974"/>
      <c r="TAQ63" s="974"/>
      <c r="TAR63" s="974"/>
      <c r="TAS63" s="974"/>
      <c r="TAT63" s="974"/>
      <c r="TAU63" s="974"/>
      <c r="TAV63" s="974"/>
      <c r="TAW63" s="974"/>
      <c r="TAX63" s="974"/>
      <c r="TAY63" s="974"/>
      <c r="TAZ63" s="974"/>
      <c r="TBA63" s="974"/>
      <c r="TBB63" s="974"/>
      <c r="TBC63" s="974"/>
      <c r="TBD63" s="974"/>
      <c r="TBE63" s="974"/>
      <c r="TBF63" s="974"/>
      <c r="TBG63" s="974"/>
      <c r="TBH63" s="974"/>
      <c r="TBI63" s="974"/>
      <c r="TBJ63" s="974"/>
      <c r="TBK63" s="974"/>
      <c r="TBL63" s="974"/>
      <c r="TBM63" s="974"/>
      <c r="TBN63" s="974"/>
      <c r="TBO63" s="974"/>
      <c r="TBP63" s="974"/>
      <c r="TBQ63" s="974"/>
      <c r="TBR63" s="974"/>
      <c r="TBS63" s="974"/>
      <c r="TBT63" s="974"/>
      <c r="TBU63" s="974"/>
      <c r="TBV63" s="974"/>
      <c r="TBW63" s="974"/>
      <c r="TBX63" s="974"/>
      <c r="TBY63" s="974"/>
      <c r="TBZ63" s="974"/>
      <c r="TCA63" s="974"/>
      <c r="TCB63" s="974"/>
      <c r="TCC63" s="974"/>
      <c r="TCD63" s="974"/>
      <c r="TCE63" s="974"/>
      <c r="TCF63" s="974"/>
      <c r="TCG63" s="974"/>
      <c r="TCH63" s="974"/>
      <c r="TCI63" s="974"/>
      <c r="TCJ63" s="974"/>
      <c r="TCK63" s="974"/>
      <c r="TCL63" s="974"/>
      <c r="TCM63" s="974"/>
      <c r="TCN63" s="974"/>
      <c r="TCO63" s="974"/>
      <c r="TCP63" s="974"/>
      <c r="TCQ63" s="974"/>
      <c r="TCR63" s="974"/>
      <c r="TCS63" s="974"/>
      <c r="TCT63" s="974"/>
      <c r="TCU63" s="974"/>
      <c r="TCV63" s="974"/>
      <c r="TCW63" s="974"/>
      <c r="TCX63" s="974"/>
      <c r="TCY63" s="974"/>
      <c r="TCZ63" s="974"/>
      <c r="TDA63" s="974"/>
      <c r="TDB63" s="974"/>
      <c r="TDC63" s="974"/>
      <c r="TDD63" s="974"/>
      <c r="TDE63" s="974"/>
      <c r="TDF63" s="974"/>
      <c r="TDG63" s="974"/>
      <c r="TDH63" s="974"/>
      <c r="TDI63" s="974"/>
      <c r="TDJ63" s="974"/>
      <c r="TDK63" s="974"/>
      <c r="TDL63" s="974"/>
      <c r="TDM63" s="974"/>
      <c r="TDN63" s="974"/>
      <c r="TDO63" s="974"/>
      <c r="TDP63" s="974"/>
      <c r="TDQ63" s="974"/>
      <c r="TDR63" s="974"/>
      <c r="TDS63" s="974"/>
      <c r="TDT63" s="974"/>
      <c r="TDU63" s="974"/>
      <c r="TDV63" s="974"/>
      <c r="TDW63" s="974"/>
      <c r="TDX63" s="974"/>
      <c r="TDY63" s="974"/>
      <c r="TDZ63" s="974"/>
      <c r="TEA63" s="974"/>
      <c r="TEB63" s="974"/>
      <c r="TEC63" s="974"/>
      <c r="TED63" s="974"/>
      <c r="TEE63" s="974"/>
      <c r="TEF63" s="974"/>
      <c r="TEG63" s="974"/>
      <c r="TEH63" s="974"/>
      <c r="TEI63" s="974"/>
      <c r="TEJ63" s="974"/>
      <c r="TEK63" s="974"/>
      <c r="TEL63" s="974"/>
      <c r="TEM63" s="974"/>
      <c r="TEN63" s="974"/>
      <c r="TEO63" s="974"/>
      <c r="TEP63" s="974"/>
      <c r="TEQ63" s="974"/>
      <c r="TER63" s="974"/>
      <c r="TES63" s="974"/>
      <c r="TET63" s="974"/>
      <c r="TEU63" s="974"/>
      <c r="TEV63" s="974"/>
      <c r="TEW63" s="974"/>
      <c r="TEX63" s="974"/>
      <c r="TEY63" s="974"/>
      <c r="TEZ63" s="974"/>
      <c r="TFA63" s="974"/>
      <c r="TFB63" s="974"/>
      <c r="TFC63" s="974"/>
      <c r="TFD63" s="974"/>
      <c r="TFE63" s="974"/>
      <c r="TFF63" s="974"/>
      <c r="TFG63" s="974"/>
      <c r="TFH63" s="974"/>
      <c r="TFI63" s="974"/>
      <c r="TFJ63" s="974"/>
      <c r="TFK63" s="974"/>
      <c r="TFL63" s="974"/>
      <c r="TFM63" s="974"/>
      <c r="TFN63" s="974"/>
      <c r="TFO63" s="974"/>
      <c r="TFP63" s="974"/>
      <c r="TFQ63" s="974"/>
      <c r="TFR63" s="974"/>
      <c r="TFS63" s="974"/>
      <c r="TFT63" s="974"/>
      <c r="TFU63" s="974"/>
      <c r="TFV63" s="974"/>
      <c r="TFW63" s="974"/>
      <c r="TFX63" s="974"/>
      <c r="TFY63" s="974"/>
      <c r="TFZ63" s="974"/>
      <c r="TGA63" s="974"/>
      <c r="TGB63" s="974"/>
      <c r="TGC63" s="974"/>
      <c r="TGD63" s="974"/>
      <c r="TGE63" s="974"/>
      <c r="TGF63" s="974"/>
      <c r="TGG63" s="974"/>
      <c r="TGH63" s="974"/>
      <c r="TGI63" s="974"/>
      <c r="TGJ63" s="974"/>
      <c r="TGK63" s="974"/>
      <c r="TGL63" s="974"/>
      <c r="TGM63" s="974"/>
      <c r="TGN63" s="974"/>
      <c r="TGO63" s="974"/>
      <c r="TGP63" s="974"/>
      <c r="TGQ63" s="974"/>
      <c r="TGR63" s="974"/>
      <c r="TGS63" s="974"/>
      <c r="TGT63" s="974"/>
      <c r="TGU63" s="974"/>
      <c r="TGV63" s="974"/>
      <c r="TGW63" s="974"/>
      <c r="TGX63" s="974"/>
      <c r="TGY63" s="974"/>
      <c r="TGZ63" s="974"/>
      <c r="THA63" s="974"/>
      <c r="THB63" s="974"/>
      <c r="THC63" s="974"/>
      <c r="THD63" s="974"/>
      <c r="THE63" s="974"/>
      <c r="THF63" s="974"/>
      <c r="THG63" s="974"/>
      <c r="THH63" s="974"/>
      <c r="THI63" s="974"/>
      <c r="THJ63" s="974"/>
      <c r="THK63" s="974"/>
      <c r="THL63" s="974"/>
      <c r="THM63" s="974"/>
      <c r="THN63" s="974"/>
      <c r="THO63" s="974"/>
      <c r="THP63" s="974"/>
      <c r="THQ63" s="974"/>
      <c r="THR63" s="974"/>
      <c r="THS63" s="974"/>
      <c r="THT63" s="974"/>
      <c r="THU63" s="974"/>
      <c r="THV63" s="974"/>
      <c r="THW63" s="974"/>
      <c r="THX63" s="974"/>
      <c r="THY63" s="974"/>
      <c r="THZ63" s="974"/>
      <c r="TIA63" s="974"/>
      <c r="TIB63" s="974"/>
      <c r="TIC63" s="974"/>
      <c r="TID63" s="974"/>
      <c r="TIE63" s="974"/>
      <c r="TIF63" s="974"/>
      <c r="TIG63" s="974"/>
      <c r="TIH63" s="974"/>
      <c r="TII63" s="974"/>
      <c r="TIJ63" s="974"/>
      <c r="TIK63" s="974"/>
      <c r="TIL63" s="974"/>
      <c r="TIM63" s="974"/>
      <c r="TIN63" s="974"/>
      <c r="TIO63" s="974"/>
      <c r="TIP63" s="974"/>
      <c r="TIQ63" s="974"/>
      <c r="TIR63" s="974"/>
      <c r="TIS63" s="974"/>
      <c r="TIT63" s="974"/>
      <c r="TIU63" s="974"/>
      <c r="TIV63" s="974"/>
      <c r="TIW63" s="974"/>
      <c r="TIX63" s="974"/>
      <c r="TIY63" s="974"/>
      <c r="TIZ63" s="974"/>
      <c r="TJA63" s="974"/>
      <c r="TJB63" s="974"/>
      <c r="TJC63" s="974"/>
      <c r="TJD63" s="974"/>
      <c r="TJE63" s="974"/>
      <c r="TJF63" s="974"/>
      <c r="TJG63" s="974"/>
      <c r="TJH63" s="974"/>
      <c r="TJI63" s="974"/>
      <c r="TJJ63" s="974"/>
      <c r="TJK63" s="974"/>
      <c r="TJL63" s="974"/>
      <c r="TJM63" s="974"/>
      <c r="TJN63" s="974"/>
      <c r="TJO63" s="974"/>
      <c r="TJP63" s="974"/>
      <c r="TJQ63" s="974"/>
      <c r="TJR63" s="974"/>
      <c r="TJS63" s="974"/>
      <c r="TJT63" s="974"/>
      <c r="TJU63" s="974"/>
      <c r="TJV63" s="974"/>
      <c r="TJW63" s="974"/>
      <c r="TJX63" s="974"/>
      <c r="TJY63" s="974"/>
      <c r="TJZ63" s="974"/>
      <c r="TKA63" s="974"/>
      <c r="TKB63" s="974"/>
      <c r="TKC63" s="974"/>
      <c r="TKD63" s="974"/>
      <c r="TKE63" s="974"/>
      <c r="TKF63" s="974"/>
      <c r="TKG63" s="974"/>
      <c r="TKH63" s="974"/>
      <c r="TKI63" s="974"/>
      <c r="TKJ63" s="974"/>
      <c r="TKK63" s="974"/>
      <c r="TKL63" s="974"/>
      <c r="TKM63" s="974"/>
      <c r="TKN63" s="974"/>
      <c r="TKO63" s="974"/>
      <c r="TKP63" s="974"/>
      <c r="TKQ63" s="974"/>
      <c r="TKR63" s="974"/>
      <c r="TKS63" s="974"/>
      <c r="TKT63" s="974"/>
      <c r="TKU63" s="974"/>
      <c r="TKV63" s="974"/>
      <c r="TKW63" s="974"/>
      <c r="TKX63" s="974"/>
      <c r="TKY63" s="974"/>
      <c r="TKZ63" s="974"/>
      <c r="TLA63" s="974"/>
      <c r="TLB63" s="974"/>
      <c r="TLC63" s="974"/>
      <c r="TLD63" s="974"/>
      <c r="TLE63" s="974"/>
      <c r="TLF63" s="974"/>
      <c r="TLG63" s="974"/>
      <c r="TLH63" s="974"/>
      <c r="TLI63" s="974"/>
      <c r="TLJ63" s="974"/>
      <c r="TLK63" s="974"/>
      <c r="TLL63" s="974"/>
      <c r="TLM63" s="974"/>
      <c r="TLN63" s="974"/>
      <c r="TLO63" s="974"/>
      <c r="TLP63" s="974"/>
      <c r="TLQ63" s="974"/>
      <c r="TLR63" s="974"/>
      <c r="TLS63" s="974"/>
      <c r="TLT63" s="974"/>
      <c r="TLU63" s="974"/>
      <c r="TLV63" s="974"/>
      <c r="TLW63" s="974"/>
      <c r="TLX63" s="974"/>
      <c r="TLY63" s="974"/>
      <c r="TLZ63" s="974"/>
      <c r="TMA63" s="974"/>
      <c r="TMB63" s="974"/>
      <c r="TMC63" s="974"/>
      <c r="TMD63" s="974"/>
      <c r="TME63" s="974"/>
      <c r="TMF63" s="974"/>
      <c r="TMG63" s="974"/>
      <c r="TMH63" s="974"/>
      <c r="TMI63" s="974"/>
      <c r="TMJ63" s="974"/>
      <c r="TMK63" s="974"/>
      <c r="TML63" s="974"/>
      <c r="TMM63" s="974"/>
      <c r="TMN63" s="974"/>
      <c r="TMO63" s="974"/>
      <c r="TMP63" s="974"/>
      <c r="TMQ63" s="974"/>
      <c r="TMR63" s="974"/>
      <c r="TMS63" s="974"/>
      <c r="TMT63" s="974"/>
      <c r="TMU63" s="974"/>
      <c r="TMV63" s="974"/>
      <c r="TMW63" s="974"/>
      <c r="TMX63" s="974"/>
      <c r="TMY63" s="974"/>
      <c r="TMZ63" s="974"/>
      <c r="TNA63" s="974"/>
      <c r="TNB63" s="974"/>
      <c r="TNC63" s="974"/>
      <c r="TND63" s="974"/>
      <c r="TNE63" s="974"/>
      <c r="TNF63" s="974"/>
      <c r="TNG63" s="974"/>
      <c r="TNH63" s="974"/>
      <c r="TNI63" s="974"/>
      <c r="TNJ63" s="974"/>
      <c r="TNK63" s="974"/>
      <c r="TNL63" s="974"/>
      <c r="TNM63" s="974"/>
      <c r="TNN63" s="974"/>
      <c r="TNO63" s="974"/>
      <c r="TNP63" s="974"/>
      <c r="TNQ63" s="974"/>
      <c r="TNR63" s="974"/>
      <c r="TNS63" s="974"/>
      <c r="TNT63" s="974"/>
      <c r="TNU63" s="974"/>
      <c r="TNV63" s="974"/>
      <c r="TNW63" s="974"/>
      <c r="TNX63" s="974"/>
      <c r="TNY63" s="974"/>
      <c r="TNZ63" s="974"/>
      <c r="TOA63" s="974"/>
      <c r="TOB63" s="974"/>
      <c r="TOC63" s="974"/>
      <c r="TOD63" s="974"/>
      <c r="TOE63" s="974"/>
      <c r="TOF63" s="974"/>
      <c r="TOG63" s="974"/>
      <c r="TOH63" s="974"/>
      <c r="TOI63" s="974"/>
      <c r="TOJ63" s="974"/>
      <c r="TOK63" s="974"/>
      <c r="TOL63" s="974"/>
      <c r="TOM63" s="974"/>
      <c r="TON63" s="974"/>
      <c r="TOO63" s="974"/>
      <c r="TOP63" s="974"/>
      <c r="TOQ63" s="974"/>
      <c r="TOR63" s="974"/>
      <c r="TOS63" s="974"/>
      <c r="TOT63" s="974"/>
      <c r="TOU63" s="974"/>
      <c r="TOV63" s="974"/>
      <c r="TOW63" s="974"/>
      <c r="TOX63" s="974"/>
      <c r="TOY63" s="974"/>
      <c r="TOZ63" s="974"/>
      <c r="TPA63" s="974"/>
      <c r="TPB63" s="974"/>
      <c r="TPC63" s="974"/>
      <c r="TPD63" s="974"/>
      <c r="TPE63" s="974"/>
      <c r="TPF63" s="974"/>
      <c r="TPG63" s="974"/>
      <c r="TPH63" s="974"/>
      <c r="TPI63" s="974"/>
      <c r="TPJ63" s="974"/>
      <c r="TPK63" s="974"/>
      <c r="TPL63" s="974"/>
      <c r="TPM63" s="974"/>
      <c r="TPN63" s="974"/>
      <c r="TPO63" s="974"/>
      <c r="TPP63" s="974"/>
      <c r="TPQ63" s="974"/>
      <c r="TPR63" s="974"/>
      <c r="TPS63" s="974"/>
      <c r="TPT63" s="974"/>
      <c r="TPU63" s="974"/>
      <c r="TPV63" s="974"/>
      <c r="TPW63" s="974"/>
      <c r="TPX63" s="974"/>
      <c r="TPY63" s="974"/>
      <c r="TPZ63" s="974"/>
      <c r="TQA63" s="974"/>
      <c r="TQB63" s="974"/>
      <c r="TQC63" s="974"/>
      <c r="TQD63" s="974"/>
      <c r="TQE63" s="974"/>
      <c r="TQF63" s="974"/>
      <c r="TQG63" s="974"/>
      <c r="TQH63" s="974"/>
      <c r="TQI63" s="974"/>
      <c r="TQJ63" s="974"/>
      <c r="TQK63" s="974"/>
      <c r="TQL63" s="974"/>
      <c r="TQM63" s="974"/>
      <c r="TQN63" s="974"/>
      <c r="TQO63" s="974"/>
      <c r="TQP63" s="974"/>
      <c r="TQQ63" s="974"/>
      <c r="TQR63" s="974"/>
      <c r="TQS63" s="974"/>
      <c r="TQT63" s="974"/>
      <c r="TQU63" s="974"/>
      <c r="TQV63" s="974"/>
      <c r="TQW63" s="974"/>
      <c r="TQX63" s="974"/>
      <c r="TQY63" s="974"/>
      <c r="TQZ63" s="974"/>
      <c r="TRA63" s="974"/>
      <c r="TRB63" s="974"/>
      <c r="TRC63" s="974"/>
      <c r="TRD63" s="974"/>
      <c r="TRE63" s="974"/>
      <c r="TRF63" s="974"/>
      <c r="TRG63" s="974"/>
      <c r="TRH63" s="974"/>
      <c r="TRI63" s="974"/>
      <c r="TRJ63" s="974"/>
      <c r="TRK63" s="974"/>
      <c r="TRL63" s="974"/>
      <c r="TRM63" s="974"/>
      <c r="TRN63" s="974"/>
      <c r="TRO63" s="974"/>
      <c r="TRP63" s="974"/>
      <c r="TRQ63" s="974"/>
      <c r="TRR63" s="974"/>
      <c r="TRS63" s="974"/>
      <c r="TRT63" s="974"/>
      <c r="TRU63" s="974"/>
      <c r="TRV63" s="974"/>
      <c r="TRW63" s="974"/>
      <c r="TRX63" s="974"/>
      <c r="TRY63" s="974"/>
      <c r="TRZ63" s="974"/>
      <c r="TSA63" s="974"/>
      <c r="TSB63" s="974"/>
      <c r="TSC63" s="974"/>
      <c r="TSD63" s="974"/>
      <c r="TSE63" s="974"/>
      <c r="TSF63" s="974"/>
      <c r="TSG63" s="974"/>
      <c r="TSH63" s="974"/>
      <c r="TSI63" s="974"/>
      <c r="TSJ63" s="974"/>
      <c r="TSK63" s="974"/>
      <c r="TSL63" s="974"/>
      <c r="TSM63" s="974"/>
      <c r="TSN63" s="974"/>
      <c r="TSO63" s="974"/>
      <c r="TSP63" s="974"/>
      <c r="TSQ63" s="974"/>
      <c r="TSR63" s="974"/>
      <c r="TSS63" s="974"/>
      <c r="TST63" s="974"/>
      <c r="TSU63" s="974"/>
      <c r="TSV63" s="974"/>
      <c r="TSW63" s="974"/>
      <c r="TSX63" s="974"/>
      <c r="TSY63" s="974"/>
      <c r="TSZ63" s="974"/>
      <c r="TTA63" s="974"/>
      <c r="TTB63" s="974"/>
      <c r="TTC63" s="974"/>
      <c r="TTD63" s="974"/>
      <c r="TTE63" s="974"/>
      <c r="TTF63" s="974"/>
      <c r="TTG63" s="974"/>
      <c r="TTH63" s="974"/>
      <c r="TTI63" s="974"/>
      <c r="TTJ63" s="974"/>
      <c r="TTK63" s="974"/>
      <c r="TTL63" s="974"/>
      <c r="TTM63" s="974"/>
      <c r="TTN63" s="974"/>
      <c r="TTO63" s="974"/>
      <c r="TTP63" s="974"/>
      <c r="TTQ63" s="974"/>
      <c r="TTR63" s="974"/>
      <c r="TTS63" s="974"/>
      <c r="TTT63" s="974"/>
      <c r="TTU63" s="974"/>
      <c r="TTV63" s="974"/>
      <c r="TTW63" s="974"/>
      <c r="TTX63" s="974"/>
      <c r="TTY63" s="974"/>
      <c r="TTZ63" s="974"/>
      <c r="TUA63" s="974"/>
      <c r="TUB63" s="974"/>
      <c r="TUC63" s="974"/>
      <c r="TUD63" s="974"/>
      <c r="TUE63" s="974"/>
      <c r="TUF63" s="974"/>
      <c r="TUG63" s="974"/>
      <c r="TUH63" s="974"/>
      <c r="TUI63" s="974"/>
      <c r="TUJ63" s="974"/>
      <c r="TUK63" s="974"/>
      <c r="TUL63" s="974"/>
      <c r="TUM63" s="974"/>
      <c r="TUN63" s="974"/>
      <c r="TUO63" s="974"/>
      <c r="TUP63" s="974"/>
      <c r="TUQ63" s="974"/>
      <c r="TUR63" s="974"/>
      <c r="TUS63" s="974"/>
      <c r="TUT63" s="974"/>
      <c r="TUU63" s="974"/>
      <c r="TUV63" s="974"/>
      <c r="TUW63" s="974"/>
      <c r="TUX63" s="974"/>
      <c r="TUY63" s="974"/>
      <c r="TUZ63" s="974"/>
      <c r="TVA63" s="974"/>
      <c r="TVB63" s="974"/>
      <c r="TVC63" s="974"/>
      <c r="TVD63" s="974"/>
      <c r="TVE63" s="974"/>
      <c r="TVF63" s="974"/>
      <c r="TVG63" s="974"/>
      <c r="TVH63" s="974"/>
      <c r="TVI63" s="974"/>
      <c r="TVJ63" s="974"/>
      <c r="TVK63" s="974"/>
      <c r="TVL63" s="974"/>
      <c r="TVM63" s="974"/>
      <c r="TVN63" s="974"/>
      <c r="TVO63" s="974"/>
      <c r="TVP63" s="974"/>
      <c r="TVQ63" s="974"/>
      <c r="TVR63" s="974"/>
      <c r="TVS63" s="974"/>
      <c r="TVT63" s="974"/>
      <c r="TVU63" s="974"/>
      <c r="TVV63" s="974"/>
      <c r="TVW63" s="974"/>
      <c r="TVX63" s="974"/>
      <c r="TVY63" s="974"/>
      <c r="TVZ63" s="974"/>
      <c r="TWA63" s="974"/>
      <c r="TWB63" s="974"/>
      <c r="TWC63" s="974"/>
      <c r="TWD63" s="974"/>
      <c r="TWE63" s="974"/>
      <c r="TWF63" s="974"/>
      <c r="TWG63" s="974"/>
      <c r="TWH63" s="974"/>
      <c r="TWI63" s="974"/>
      <c r="TWJ63" s="974"/>
      <c r="TWK63" s="974"/>
      <c r="TWL63" s="974"/>
      <c r="TWM63" s="974"/>
      <c r="TWN63" s="974"/>
      <c r="TWO63" s="974"/>
      <c r="TWP63" s="974"/>
      <c r="TWQ63" s="974"/>
      <c r="TWR63" s="974"/>
      <c r="TWS63" s="974"/>
      <c r="TWT63" s="974"/>
      <c r="TWU63" s="974"/>
      <c r="TWV63" s="974"/>
      <c r="TWW63" s="974"/>
      <c r="TWX63" s="974"/>
      <c r="TWY63" s="974"/>
      <c r="TWZ63" s="974"/>
      <c r="TXA63" s="974"/>
      <c r="TXB63" s="974"/>
      <c r="TXC63" s="974"/>
      <c r="TXD63" s="974"/>
      <c r="TXE63" s="974"/>
      <c r="TXF63" s="974"/>
      <c r="TXG63" s="974"/>
      <c r="TXH63" s="974"/>
      <c r="TXI63" s="974"/>
      <c r="TXJ63" s="974"/>
      <c r="TXK63" s="974"/>
      <c r="TXL63" s="974"/>
      <c r="TXM63" s="974"/>
      <c r="TXN63" s="974"/>
      <c r="TXO63" s="974"/>
      <c r="TXP63" s="974"/>
      <c r="TXQ63" s="974"/>
      <c r="TXR63" s="974"/>
      <c r="TXS63" s="974"/>
      <c r="TXT63" s="974"/>
      <c r="TXU63" s="974"/>
      <c r="TXV63" s="974"/>
      <c r="TXW63" s="974"/>
      <c r="TXX63" s="974"/>
      <c r="TXY63" s="974"/>
      <c r="TXZ63" s="974"/>
      <c r="TYA63" s="974"/>
      <c r="TYB63" s="974"/>
      <c r="TYC63" s="974"/>
      <c r="TYD63" s="974"/>
      <c r="TYE63" s="974"/>
      <c r="TYF63" s="974"/>
      <c r="TYG63" s="974"/>
      <c r="TYH63" s="974"/>
      <c r="TYI63" s="974"/>
      <c r="TYJ63" s="974"/>
      <c r="TYK63" s="974"/>
      <c r="TYL63" s="974"/>
      <c r="TYM63" s="974"/>
      <c r="TYN63" s="974"/>
      <c r="TYO63" s="974"/>
      <c r="TYP63" s="974"/>
      <c r="TYQ63" s="974"/>
      <c r="TYR63" s="974"/>
      <c r="TYS63" s="974"/>
      <c r="TYT63" s="974"/>
      <c r="TYU63" s="974"/>
      <c r="TYV63" s="974"/>
      <c r="TYW63" s="974"/>
      <c r="TYX63" s="974"/>
      <c r="TYY63" s="974"/>
      <c r="TYZ63" s="974"/>
      <c r="TZA63" s="974"/>
      <c r="TZB63" s="974"/>
      <c r="TZC63" s="974"/>
      <c r="TZD63" s="974"/>
      <c r="TZE63" s="974"/>
      <c r="TZF63" s="974"/>
      <c r="TZG63" s="974"/>
      <c r="TZH63" s="974"/>
      <c r="TZI63" s="974"/>
      <c r="TZJ63" s="974"/>
      <c r="TZK63" s="974"/>
      <c r="TZL63" s="974"/>
      <c r="TZM63" s="974"/>
      <c r="TZN63" s="974"/>
      <c r="TZO63" s="974"/>
      <c r="TZP63" s="974"/>
      <c r="TZQ63" s="974"/>
      <c r="TZR63" s="974"/>
      <c r="TZS63" s="974"/>
      <c r="TZT63" s="974"/>
      <c r="TZU63" s="974"/>
      <c r="TZV63" s="974"/>
      <c r="TZW63" s="974"/>
      <c r="TZX63" s="974"/>
      <c r="TZY63" s="974"/>
      <c r="TZZ63" s="974"/>
      <c r="UAA63" s="974"/>
      <c r="UAB63" s="974"/>
      <c r="UAC63" s="974"/>
      <c r="UAD63" s="974"/>
      <c r="UAE63" s="974"/>
      <c r="UAF63" s="974"/>
      <c r="UAG63" s="974"/>
      <c r="UAH63" s="974"/>
      <c r="UAI63" s="974"/>
      <c r="UAJ63" s="974"/>
      <c r="UAK63" s="974"/>
      <c r="UAL63" s="974"/>
      <c r="UAM63" s="974"/>
      <c r="UAN63" s="974"/>
      <c r="UAO63" s="974"/>
      <c r="UAP63" s="974"/>
      <c r="UAQ63" s="974"/>
      <c r="UAR63" s="974"/>
      <c r="UAS63" s="974"/>
      <c r="UAT63" s="974"/>
      <c r="UAU63" s="974"/>
      <c r="UAV63" s="974"/>
      <c r="UAW63" s="974"/>
      <c r="UAX63" s="974"/>
      <c r="UAY63" s="974"/>
      <c r="UAZ63" s="974"/>
      <c r="UBA63" s="974"/>
      <c r="UBB63" s="974"/>
      <c r="UBC63" s="974"/>
      <c r="UBD63" s="974"/>
      <c r="UBE63" s="974"/>
      <c r="UBF63" s="974"/>
      <c r="UBG63" s="974"/>
      <c r="UBH63" s="974"/>
      <c r="UBI63" s="974"/>
      <c r="UBJ63" s="974"/>
      <c r="UBK63" s="974"/>
      <c r="UBL63" s="974"/>
      <c r="UBM63" s="974"/>
      <c r="UBN63" s="974"/>
      <c r="UBO63" s="974"/>
      <c r="UBP63" s="974"/>
      <c r="UBQ63" s="974"/>
      <c r="UBR63" s="974"/>
      <c r="UBS63" s="974"/>
      <c r="UBT63" s="974"/>
      <c r="UBU63" s="974"/>
      <c r="UBV63" s="974"/>
      <c r="UBW63" s="974"/>
      <c r="UBX63" s="974"/>
      <c r="UBY63" s="974"/>
      <c r="UBZ63" s="974"/>
      <c r="UCA63" s="974"/>
      <c r="UCB63" s="974"/>
      <c r="UCC63" s="974"/>
      <c r="UCD63" s="974"/>
      <c r="UCE63" s="974"/>
      <c r="UCF63" s="974"/>
      <c r="UCG63" s="974"/>
      <c r="UCH63" s="974"/>
      <c r="UCI63" s="974"/>
      <c r="UCJ63" s="974"/>
      <c r="UCK63" s="974"/>
      <c r="UCL63" s="974"/>
      <c r="UCM63" s="974"/>
      <c r="UCN63" s="974"/>
      <c r="UCO63" s="974"/>
      <c r="UCP63" s="974"/>
      <c r="UCQ63" s="974"/>
      <c r="UCR63" s="974"/>
      <c r="UCS63" s="974"/>
      <c r="UCT63" s="974"/>
      <c r="UCU63" s="974"/>
      <c r="UCV63" s="974"/>
      <c r="UCW63" s="974"/>
      <c r="UCX63" s="974"/>
      <c r="UCY63" s="974"/>
      <c r="UCZ63" s="974"/>
      <c r="UDA63" s="974"/>
      <c r="UDB63" s="974"/>
      <c r="UDC63" s="974"/>
      <c r="UDD63" s="974"/>
      <c r="UDE63" s="974"/>
      <c r="UDF63" s="974"/>
      <c r="UDG63" s="974"/>
      <c r="UDH63" s="974"/>
      <c r="UDI63" s="974"/>
      <c r="UDJ63" s="974"/>
      <c r="UDK63" s="974"/>
      <c r="UDL63" s="974"/>
      <c r="UDM63" s="974"/>
      <c r="UDN63" s="974"/>
      <c r="UDO63" s="974"/>
      <c r="UDP63" s="974"/>
      <c r="UDQ63" s="974"/>
      <c r="UDR63" s="974"/>
      <c r="UDS63" s="974"/>
      <c r="UDT63" s="974"/>
      <c r="UDU63" s="974"/>
      <c r="UDV63" s="974"/>
      <c r="UDW63" s="974"/>
      <c r="UDX63" s="974"/>
      <c r="UDY63" s="974"/>
      <c r="UDZ63" s="974"/>
      <c r="UEA63" s="974"/>
      <c r="UEB63" s="974"/>
      <c r="UEC63" s="974"/>
      <c r="UED63" s="974"/>
      <c r="UEE63" s="974"/>
      <c r="UEF63" s="974"/>
      <c r="UEG63" s="974"/>
      <c r="UEH63" s="974"/>
      <c r="UEI63" s="974"/>
      <c r="UEJ63" s="974"/>
      <c r="UEK63" s="974"/>
      <c r="UEL63" s="974"/>
      <c r="UEM63" s="974"/>
      <c r="UEN63" s="974"/>
      <c r="UEO63" s="974"/>
      <c r="UEP63" s="974"/>
      <c r="UEQ63" s="974"/>
      <c r="UER63" s="974"/>
      <c r="UES63" s="974"/>
      <c r="UET63" s="974"/>
      <c r="UEU63" s="974"/>
      <c r="UEV63" s="974"/>
      <c r="UEW63" s="974"/>
      <c r="UEX63" s="974"/>
      <c r="UEY63" s="974"/>
      <c r="UEZ63" s="974"/>
      <c r="UFA63" s="974"/>
      <c r="UFB63" s="974"/>
      <c r="UFC63" s="974"/>
      <c r="UFD63" s="974"/>
      <c r="UFE63" s="974"/>
      <c r="UFF63" s="974"/>
      <c r="UFG63" s="974"/>
      <c r="UFH63" s="974"/>
      <c r="UFI63" s="974"/>
      <c r="UFJ63" s="974"/>
      <c r="UFK63" s="974"/>
      <c r="UFL63" s="974"/>
      <c r="UFM63" s="974"/>
      <c r="UFN63" s="974"/>
      <c r="UFO63" s="974"/>
      <c r="UFP63" s="974"/>
      <c r="UFQ63" s="974"/>
      <c r="UFR63" s="974"/>
      <c r="UFS63" s="974"/>
      <c r="UFT63" s="974"/>
      <c r="UFU63" s="974"/>
      <c r="UFV63" s="974"/>
      <c r="UFW63" s="974"/>
      <c r="UFX63" s="974"/>
      <c r="UFY63" s="974"/>
      <c r="UFZ63" s="974"/>
      <c r="UGA63" s="974"/>
      <c r="UGB63" s="974"/>
      <c r="UGC63" s="974"/>
      <c r="UGD63" s="974"/>
      <c r="UGE63" s="974"/>
      <c r="UGF63" s="974"/>
      <c r="UGG63" s="974"/>
      <c r="UGH63" s="974"/>
      <c r="UGI63" s="974"/>
      <c r="UGJ63" s="974"/>
      <c r="UGK63" s="974"/>
      <c r="UGL63" s="974"/>
      <c r="UGM63" s="974"/>
      <c r="UGN63" s="974"/>
      <c r="UGO63" s="974"/>
      <c r="UGP63" s="974"/>
      <c r="UGQ63" s="974"/>
      <c r="UGR63" s="974"/>
      <c r="UGS63" s="974"/>
      <c r="UGT63" s="974"/>
      <c r="UGU63" s="974"/>
      <c r="UGV63" s="974"/>
      <c r="UGW63" s="974"/>
      <c r="UGX63" s="974"/>
      <c r="UGY63" s="974"/>
      <c r="UGZ63" s="974"/>
      <c r="UHA63" s="974"/>
      <c r="UHB63" s="974"/>
      <c r="UHC63" s="974"/>
      <c r="UHD63" s="974"/>
      <c r="UHE63" s="974"/>
      <c r="UHF63" s="974"/>
      <c r="UHG63" s="974"/>
      <c r="UHH63" s="974"/>
      <c r="UHI63" s="974"/>
      <c r="UHJ63" s="974"/>
      <c r="UHK63" s="974"/>
      <c r="UHL63" s="974"/>
      <c r="UHM63" s="974"/>
      <c r="UHN63" s="974"/>
      <c r="UHO63" s="974"/>
      <c r="UHP63" s="974"/>
      <c r="UHQ63" s="974"/>
      <c r="UHR63" s="974"/>
      <c r="UHS63" s="974"/>
      <c r="UHT63" s="974"/>
      <c r="UHU63" s="974"/>
      <c r="UHV63" s="974"/>
      <c r="UHW63" s="974"/>
      <c r="UHX63" s="974"/>
      <c r="UHY63" s="974"/>
      <c r="UHZ63" s="974"/>
      <c r="UIA63" s="974"/>
      <c r="UIB63" s="974"/>
      <c r="UIC63" s="974"/>
      <c r="UID63" s="974"/>
      <c r="UIE63" s="974"/>
      <c r="UIF63" s="974"/>
      <c r="UIG63" s="974"/>
      <c r="UIH63" s="974"/>
      <c r="UII63" s="974"/>
      <c r="UIJ63" s="974"/>
      <c r="UIK63" s="974"/>
      <c r="UIL63" s="974"/>
      <c r="UIM63" s="974"/>
      <c r="UIN63" s="974"/>
      <c r="UIO63" s="974"/>
      <c r="UIP63" s="974"/>
      <c r="UIQ63" s="974"/>
      <c r="UIR63" s="974"/>
      <c r="UIS63" s="974"/>
      <c r="UIT63" s="974"/>
      <c r="UIU63" s="974"/>
      <c r="UIV63" s="974"/>
      <c r="UIW63" s="974"/>
      <c r="UIX63" s="974"/>
      <c r="UIY63" s="974"/>
      <c r="UIZ63" s="974"/>
      <c r="UJA63" s="974"/>
      <c r="UJB63" s="974"/>
      <c r="UJC63" s="974"/>
      <c r="UJD63" s="974"/>
      <c r="UJE63" s="974"/>
      <c r="UJF63" s="974"/>
      <c r="UJG63" s="974"/>
      <c r="UJH63" s="974"/>
      <c r="UJI63" s="974"/>
      <c r="UJJ63" s="974"/>
      <c r="UJK63" s="974"/>
      <c r="UJL63" s="974"/>
      <c r="UJM63" s="974"/>
      <c r="UJN63" s="974"/>
      <c r="UJO63" s="974"/>
      <c r="UJP63" s="974"/>
      <c r="UJQ63" s="974"/>
      <c r="UJR63" s="974"/>
      <c r="UJS63" s="974"/>
      <c r="UJT63" s="974"/>
      <c r="UJU63" s="974"/>
      <c r="UJV63" s="974"/>
      <c r="UJW63" s="974"/>
      <c r="UJX63" s="974"/>
      <c r="UJY63" s="974"/>
      <c r="UJZ63" s="974"/>
      <c r="UKA63" s="974"/>
      <c r="UKB63" s="974"/>
      <c r="UKC63" s="974"/>
      <c r="UKD63" s="974"/>
      <c r="UKE63" s="974"/>
      <c r="UKF63" s="974"/>
      <c r="UKG63" s="974"/>
      <c r="UKH63" s="974"/>
      <c r="UKI63" s="974"/>
      <c r="UKJ63" s="974"/>
      <c r="UKK63" s="974"/>
      <c r="UKL63" s="974"/>
      <c r="UKM63" s="974"/>
      <c r="UKN63" s="974"/>
      <c r="UKO63" s="974"/>
      <c r="UKP63" s="974"/>
      <c r="UKQ63" s="974"/>
      <c r="UKR63" s="974"/>
      <c r="UKS63" s="974"/>
      <c r="UKT63" s="974"/>
      <c r="UKU63" s="974"/>
      <c r="UKV63" s="974"/>
      <c r="UKW63" s="974"/>
      <c r="UKX63" s="974"/>
      <c r="UKY63" s="974"/>
      <c r="UKZ63" s="974"/>
      <c r="ULA63" s="974"/>
      <c r="ULB63" s="974"/>
      <c r="ULC63" s="974"/>
      <c r="ULD63" s="974"/>
      <c r="ULE63" s="974"/>
      <c r="ULF63" s="974"/>
      <c r="ULG63" s="974"/>
      <c r="ULH63" s="974"/>
      <c r="ULI63" s="974"/>
      <c r="ULJ63" s="974"/>
      <c r="ULK63" s="974"/>
      <c r="ULL63" s="974"/>
      <c r="ULM63" s="974"/>
      <c r="ULN63" s="974"/>
      <c r="ULO63" s="974"/>
      <c r="ULP63" s="974"/>
      <c r="ULQ63" s="974"/>
      <c r="ULR63" s="974"/>
      <c r="ULS63" s="974"/>
      <c r="ULT63" s="974"/>
      <c r="ULU63" s="974"/>
      <c r="ULV63" s="974"/>
      <c r="ULW63" s="974"/>
      <c r="ULX63" s="974"/>
      <c r="ULY63" s="974"/>
      <c r="ULZ63" s="974"/>
      <c r="UMA63" s="974"/>
      <c r="UMB63" s="974"/>
      <c r="UMC63" s="974"/>
      <c r="UMD63" s="974"/>
      <c r="UME63" s="974"/>
      <c r="UMF63" s="974"/>
      <c r="UMG63" s="974"/>
      <c r="UMH63" s="974"/>
      <c r="UMI63" s="974"/>
      <c r="UMJ63" s="974"/>
      <c r="UMK63" s="974"/>
      <c r="UML63" s="974"/>
      <c r="UMM63" s="974"/>
      <c r="UMN63" s="974"/>
      <c r="UMO63" s="974"/>
      <c r="UMP63" s="974"/>
      <c r="UMQ63" s="974"/>
      <c r="UMR63" s="974"/>
      <c r="UMS63" s="974"/>
      <c r="UMT63" s="974"/>
      <c r="UMU63" s="974"/>
      <c r="UMV63" s="974"/>
      <c r="UMW63" s="974"/>
      <c r="UMX63" s="974"/>
      <c r="UMY63" s="974"/>
      <c r="UMZ63" s="974"/>
      <c r="UNA63" s="974"/>
      <c r="UNB63" s="974"/>
      <c r="UNC63" s="974"/>
      <c r="UND63" s="974"/>
      <c r="UNE63" s="974"/>
      <c r="UNF63" s="974"/>
      <c r="UNG63" s="974"/>
      <c r="UNH63" s="974"/>
      <c r="UNI63" s="974"/>
      <c r="UNJ63" s="974"/>
      <c r="UNK63" s="974"/>
      <c r="UNL63" s="974"/>
      <c r="UNM63" s="974"/>
      <c r="UNN63" s="974"/>
      <c r="UNO63" s="974"/>
      <c r="UNP63" s="974"/>
      <c r="UNQ63" s="974"/>
      <c r="UNR63" s="974"/>
      <c r="UNS63" s="974"/>
      <c r="UNT63" s="974"/>
      <c r="UNU63" s="974"/>
      <c r="UNV63" s="974"/>
      <c r="UNW63" s="974"/>
      <c r="UNX63" s="974"/>
      <c r="UNY63" s="974"/>
      <c r="UNZ63" s="974"/>
      <c r="UOA63" s="974"/>
      <c r="UOB63" s="974"/>
      <c r="UOC63" s="974"/>
      <c r="UOD63" s="974"/>
      <c r="UOE63" s="974"/>
      <c r="UOF63" s="974"/>
      <c r="UOG63" s="974"/>
      <c r="UOH63" s="974"/>
      <c r="UOI63" s="974"/>
      <c r="UOJ63" s="974"/>
      <c r="UOK63" s="974"/>
      <c r="UOL63" s="974"/>
      <c r="UOM63" s="974"/>
      <c r="UON63" s="974"/>
      <c r="UOO63" s="974"/>
      <c r="UOP63" s="974"/>
      <c r="UOQ63" s="974"/>
      <c r="UOR63" s="974"/>
      <c r="UOS63" s="974"/>
      <c r="UOT63" s="974"/>
      <c r="UOU63" s="974"/>
      <c r="UOV63" s="974"/>
      <c r="UOW63" s="974"/>
      <c r="UOX63" s="974"/>
      <c r="UOY63" s="974"/>
      <c r="UOZ63" s="974"/>
      <c r="UPA63" s="974"/>
      <c r="UPB63" s="974"/>
      <c r="UPC63" s="974"/>
      <c r="UPD63" s="974"/>
      <c r="UPE63" s="974"/>
      <c r="UPF63" s="974"/>
      <c r="UPG63" s="974"/>
      <c r="UPH63" s="974"/>
      <c r="UPI63" s="974"/>
      <c r="UPJ63" s="974"/>
      <c r="UPK63" s="974"/>
      <c r="UPL63" s="974"/>
      <c r="UPM63" s="974"/>
      <c r="UPN63" s="974"/>
      <c r="UPO63" s="974"/>
      <c r="UPP63" s="974"/>
      <c r="UPQ63" s="974"/>
      <c r="UPR63" s="974"/>
      <c r="UPS63" s="974"/>
      <c r="UPT63" s="974"/>
      <c r="UPU63" s="974"/>
      <c r="UPV63" s="974"/>
      <c r="UPW63" s="974"/>
      <c r="UPX63" s="974"/>
      <c r="UPY63" s="974"/>
      <c r="UPZ63" s="974"/>
      <c r="UQA63" s="974"/>
      <c r="UQB63" s="974"/>
      <c r="UQC63" s="974"/>
      <c r="UQD63" s="974"/>
      <c r="UQE63" s="974"/>
      <c r="UQF63" s="974"/>
      <c r="UQG63" s="974"/>
      <c r="UQH63" s="974"/>
      <c r="UQI63" s="974"/>
      <c r="UQJ63" s="974"/>
      <c r="UQK63" s="974"/>
      <c r="UQL63" s="974"/>
      <c r="UQM63" s="974"/>
      <c r="UQN63" s="974"/>
      <c r="UQO63" s="974"/>
      <c r="UQP63" s="974"/>
      <c r="UQQ63" s="974"/>
      <c r="UQR63" s="974"/>
      <c r="UQS63" s="974"/>
      <c r="UQT63" s="974"/>
      <c r="UQU63" s="974"/>
      <c r="UQV63" s="974"/>
      <c r="UQW63" s="974"/>
      <c r="UQX63" s="974"/>
      <c r="UQY63" s="974"/>
      <c r="UQZ63" s="974"/>
      <c r="URA63" s="974"/>
      <c r="URB63" s="974"/>
      <c r="URC63" s="974"/>
      <c r="URD63" s="974"/>
      <c r="URE63" s="974"/>
      <c r="URF63" s="974"/>
      <c r="URG63" s="974"/>
      <c r="URH63" s="974"/>
      <c r="URI63" s="974"/>
      <c r="URJ63" s="974"/>
      <c r="URK63" s="974"/>
      <c r="URL63" s="974"/>
      <c r="URM63" s="974"/>
      <c r="URN63" s="974"/>
      <c r="URO63" s="974"/>
      <c r="URP63" s="974"/>
      <c r="URQ63" s="974"/>
      <c r="URR63" s="974"/>
      <c r="URS63" s="974"/>
      <c r="URT63" s="974"/>
      <c r="URU63" s="974"/>
      <c r="URV63" s="974"/>
      <c r="URW63" s="974"/>
      <c r="URX63" s="974"/>
      <c r="URY63" s="974"/>
      <c r="URZ63" s="974"/>
      <c r="USA63" s="974"/>
      <c r="USB63" s="974"/>
      <c r="USC63" s="974"/>
      <c r="USD63" s="974"/>
      <c r="USE63" s="974"/>
      <c r="USF63" s="974"/>
      <c r="USG63" s="974"/>
      <c r="USH63" s="974"/>
      <c r="USI63" s="974"/>
      <c r="USJ63" s="974"/>
      <c r="USK63" s="974"/>
      <c r="USL63" s="974"/>
      <c r="USM63" s="974"/>
      <c r="USN63" s="974"/>
      <c r="USO63" s="974"/>
      <c r="USP63" s="974"/>
      <c r="USQ63" s="974"/>
      <c r="USR63" s="974"/>
      <c r="USS63" s="974"/>
      <c r="UST63" s="974"/>
      <c r="USU63" s="974"/>
      <c r="USV63" s="974"/>
      <c r="USW63" s="974"/>
      <c r="USX63" s="974"/>
      <c r="USY63" s="974"/>
      <c r="USZ63" s="974"/>
      <c r="UTA63" s="974"/>
      <c r="UTB63" s="974"/>
      <c r="UTC63" s="974"/>
      <c r="UTD63" s="974"/>
      <c r="UTE63" s="974"/>
      <c r="UTF63" s="974"/>
      <c r="UTG63" s="974"/>
      <c r="UTH63" s="974"/>
      <c r="UTI63" s="974"/>
      <c r="UTJ63" s="974"/>
      <c r="UTK63" s="974"/>
      <c r="UTL63" s="974"/>
      <c r="UTM63" s="974"/>
      <c r="UTN63" s="974"/>
      <c r="UTO63" s="974"/>
      <c r="UTP63" s="974"/>
      <c r="UTQ63" s="974"/>
      <c r="UTR63" s="974"/>
      <c r="UTS63" s="974"/>
      <c r="UTT63" s="974"/>
      <c r="UTU63" s="974"/>
      <c r="UTV63" s="974"/>
      <c r="UTW63" s="974"/>
      <c r="UTX63" s="974"/>
      <c r="UTY63" s="974"/>
      <c r="UTZ63" s="974"/>
      <c r="UUA63" s="974"/>
      <c r="UUB63" s="974"/>
      <c r="UUC63" s="974"/>
      <c r="UUD63" s="974"/>
      <c r="UUE63" s="974"/>
      <c r="UUF63" s="974"/>
      <c r="UUG63" s="974"/>
      <c r="UUH63" s="974"/>
      <c r="UUI63" s="974"/>
      <c r="UUJ63" s="974"/>
      <c r="UUK63" s="974"/>
      <c r="UUL63" s="974"/>
      <c r="UUM63" s="974"/>
      <c r="UUN63" s="974"/>
      <c r="UUO63" s="974"/>
      <c r="UUP63" s="974"/>
      <c r="UUQ63" s="974"/>
      <c r="UUR63" s="974"/>
      <c r="UUS63" s="974"/>
      <c r="UUT63" s="974"/>
      <c r="UUU63" s="974"/>
      <c r="UUV63" s="974"/>
      <c r="UUW63" s="974"/>
      <c r="UUX63" s="974"/>
      <c r="UUY63" s="974"/>
      <c r="UUZ63" s="974"/>
      <c r="UVA63" s="974"/>
      <c r="UVB63" s="974"/>
      <c r="UVC63" s="974"/>
      <c r="UVD63" s="974"/>
      <c r="UVE63" s="974"/>
      <c r="UVF63" s="974"/>
      <c r="UVG63" s="974"/>
      <c r="UVH63" s="974"/>
      <c r="UVI63" s="974"/>
      <c r="UVJ63" s="974"/>
      <c r="UVK63" s="974"/>
      <c r="UVL63" s="974"/>
      <c r="UVM63" s="974"/>
      <c r="UVN63" s="974"/>
      <c r="UVO63" s="974"/>
      <c r="UVP63" s="974"/>
      <c r="UVQ63" s="974"/>
      <c r="UVR63" s="974"/>
      <c r="UVS63" s="974"/>
      <c r="UVT63" s="974"/>
      <c r="UVU63" s="974"/>
      <c r="UVV63" s="974"/>
      <c r="UVW63" s="974"/>
      <c r="UVX63" s="974"/>
      <c r="UVY63" s="974"/>
      <c r="UVZ63" s="974"/>
      <c r="UWA63" s="974"/>
      <c r="UWB63" s="974"/>
      <c r="UWC63" s="974"/>
      <c r="UWD63" s="974"/>
      <c r="UWE63" s="974"/>
      <c r="UWF63" s="974"/>
      <c r="UWG63" s="974"/>
      <c r="UWH63" s="974"/>
      <c r="UWI63" s="974"/>
      <c r="UWJ63" s="974"/>
      <c r="UWK63" s="974"/>
      <c r="UWL63" s="974"/>
      <c r="UWM63" s="974"/>
      <c r="UWN63" s="974"/>
      <c r="UWO63" s="974"/>
      <c r="UWP63" s="974"/>
      <c r="UWQ63" s="974"/>
      <c r="UWR63" s="974"/>
      <c r="UWS63" s="974"/>
      <c r="UWT63" s="974"/>
      <c r="UWU63" s="974"/>
      <c r="UWV63" s="974"/>
      <c r="UWW63" s="974"/>
      <c r="UWX63" s="974"/>
      <c r="UWY63" s="974"/>
      <c r="UWZ63" s="974"/>
      <c r="UXA63" s="974"/>
      <c r="UXB63" s="974"/>
      <c r="UXC63" s="974"/>
      <c r="UXD63" s="974"/>
      <c r="UXE63" s="974"/>
      <c r="UXF63" s="974"/>
      <c r="UXG63" s="974"/>
      <c r="UXH63" s="974"/>
      <c r="UXI63" s="974"/>
      <c r="UXJ63" s="974"/>
      <c r="UXK63" s="974"/>
      <c r="UXL63" s="974"/>
      <c r="UXM63" s="974"/>
      <c r="UXN63" s="974"/>
      <c r="UXO63" s="974"/>
      <c r="UXP63" s="974"/>
      <c r="UXQ63" s="974"/>
      <c r="UXR63" s="974"/>
      <c r="UXS63" s="974"/>
      <c r="UXT63" s="974"/>
      <c r="UXU63" s="974"/>
      <c r="UXV63" s="974"/>
      <c r="UXW63" s="974"/>
      <c r="UXX63" s="974"/>
      <c r="UXY63" s="974"/>
      <c r="UXZ63" s="974"/>
      <c r="UYA63" s="974"/>
      <c r="UYB63" s="974"/>
      <c r="UYC63" s="974"/>
      <c r="UYD63" s="974"/>
      <c r="UYE63" s="974"/>
      <c r="UYF63" s="974"/>
      <c r="UYG63" s="974"/>
      <c r="UYH63" s="974"/>
      <c r="UYI63" s="974"/>
      <c r="UYJ63" s="974"/>
      <c r="UYK63" s="974"/>
      <c r="UYL63" s="974"/>
      <c r="UYM63" s="974"/>
      <c r="UYN63" s="974"/>
      <c r="UYO63" s="974"/>
      <c r="UYP63" s="974"/>
      <c r="UYQ63" s="974"/>
      <c r="UYR63" s="974"/>
      <c r="UYS63" s="974"/>
      <c r="UYT63" s="974"/>
      <c r="UYU63" s="974"/>
      <c r="UYV63" s="974"/>
      <c r="UYW63" s="974"/>
      <c r="UYX63" s="974"/>
      <c r="UYY63" s="974"/>
      <c r="UYZ63" s="974"/>
      <c r="UZA63" s="974"/>
      <c r="UZB63" s="974"/>
      <c r="UZC63" s="974"/>
      <c r="UZD63" s="974"/>
      <c r="UZE63" s="974"/>
      <c r="UZF63" s="974"/>
      <c r="UZG63" s="974"/>
      <c r="UZH63" s="974"/>
      <c r="UZI63" s="974"/>
      <c r="UZJ63" s="974"/>
      <c r="UZK63" s="974"/>
      <c r="UZL63" s="974"/>
      <c r="UZM63" s="974"/>
      <c r="UZN63" s="974"/>
      <c r="UZO63" s="974"/>
      <c r="UZP63" s="974"/>
      <c r="UZQ63" s="974"/>
      <c r="UZR63" s="974"/>
      <c r="UZS63" s="974"/>
      <c r="UZT63" s="974"/>
      <c r="UZU63" s="974"/>
      <c r="UZV63" s="974"/>
      <c r="UZW63" s="974"/>
      <c r="UZX63" s="974"/>
      <c r="UZY63" s="974"/>
      <c r="UZZ63" s="974"/>
      <c r="VAA63" s="974"/>
      <c r="VAB63" s="974"/>
      <c r="VAC63" s="974"/>
      <c r="VAD63" s="974"/>
      <c r="VAE63" s="974"/>
      <c r="VAF63" s="974"/>
      <c r="VAG63" s="974"/>
      <c r="VAH63" s="974"/>
      <c r="VAI63" s="974"/>
      <c r="VAJ63" s="974"/>
      <c r="VAK63" s="974"/>
      <c r="VAL63" s="974"/>
      <c r="VAM63" s="974"/>
      <c r="VAN63" s="974"/>
      <c r="VAO63" s="974"/>
      <c r="VAP63" s="974"/>
      <c r="VAQ63" s="974"/>
      <c r="VAR63" s="974"/>
      <c r="VAS63" s="974"/>
      <c r="VAT63" s="974"/>
      <c r="VAU63" s="974"/>
      <c r="VAV63" s="974"/>
      <c r="VAW63" s="974"/>
      <c r="VAX63" s="974"/>
      <c r="VAY63" s="974"/>
      <c r="VAZ63" s="974"/>
      <c r="VBA63" s="974"/>
      <c r="VBB63" s="974"/>
      <c r="VBC63" s="974"/>
      <c r="VBD63" s="974"/>
      <c r="VBE63" s="974"/>
      <c r="VBF63" s="974"/>
      <c r="VBG63" s="974"/>
      <c r="VBH63" s="974"/>
      <c r="VBI63" s="974"/>
      <c r="VBJ63" s="974"/>
      <c r="VBK63" s="974"/>
      <c r="VBL63" s="974"/>
      <c r="VBM63" s="974"/>
      <c r="VBN63" s="974"/>
      <c r="VBO63" s="974"/>
      <c r="VBP63" s="974"/>
      <c r="VBQ63" s="974"/>
      <c r="VBR63" s="974"/>
      <c r="VBS63" s="974"/>
      <c r="VBT63" s="974"/>
      <c r="VBU63" s="974"/>
      <c r="VBV63" s="974"/>
      <c r="VBW63" s="974"/>
      <c r="VBX63" s="974"/>
      <c r="VBY63" s="974"/>
      <c r="VBZ63" s="974"/>
      <c r="VCA63" s="974"/>
      <c r="VCB63" s="974"/>
      <c r="VCC63" s="974"/>
      <c r="VCD63" s="974"/>
      <c r="VCE63" s="974"/>
      <c r="VCF63" s="974"/>
      <c r="VCG63" s="974"/>
      <c r="VCH63" s="974"/>
      <c r="VCI63" s="974"/>
      <c r="VCJ63" s="974"/>
      <c r="VCK63" s="974"/>
      <c r="VCL63" s="974"/>
      <c r="VCM63" s="974"/>
      <c r="VCN63" s="974"/>
      <c r="VCO63" s="974"/>
      <c r="VCP63" s="974"/>
      <c r="VCQ63" s="974"/>
      <c r="VCR63" s="974"/>
      <c r="VCS63" s="974"/>
      <c r="VCT63" s="974"/>
      <c r="VCU63" s="974"/>
      <c r="VCV63" s="974"/>
      <c r="VCW63" s="974"/>
      <c r="VCX63" s="974"/>
      <c r="VCY63" s="974"/>
      <c r="VCZ63" s="974"/>
      <c r="VDA63" s="974"/>
      <c r="VDB63" s="974"/>
      <c r="VDC63" s="974"/>
      <c r="VDD63" s="974"/>
      <c r="VDE63" s="974"/>
      <c r="VDF63" s="974"/>
      <c r="VDG63" s="974"/>
      <c r="VDH63" s="974"/>
      <c r="VDI63" s="974"/>
      <c r="VDJ63" s="974"/>
      <c r="VDK63" s="974"/>
      <c r="VDL63" s="974"/>
      <c r="VDM63" s="974"/>
      <c r="VDN63" s="974"/>
      <c r="VDO63" s="974"/>
      <c r="VDP63" s="974"/>
      <c r="VDQ63" s="974"/>
      <c r="VDR63" s="974"/>
      <c r="VDS63" s="974"/>
      <c r="VDT63" s="974"/>
      <c r="VDU63" s="974"/>
      <c r="VDV63" s="974"/>
      <c r="VDW63" s="974"/>
      <c r="VDX63" s="974"/>
      <c r="VDY63" s="974"/>
      <c r="VDZ63" s="974"/>
      <c r="VEA63" s="974"/>
      <c r="VEB63" s="974"/>
      <c r="VEC63" s="974"/>
      <c r="VED63" s="974"/>
      <c r="VEE63" s="974"/>
      <c r="VEF63" s="974"/>
      <c r="VEG63" s="974"/>
      <c r="VEH63" s="974"/>
      <c r="VEI63" s="974"/>
      <c r="VEJ63" s="974"/>
      <c r="VEK63" s="974"/>
      <c r="VEL63" s="974"/>
      <c r="VEM63" s="974"/>
      <c r="VEN63" s="974"/>
      <c r="VEO63" s="974"/>
      <c r="VEP63" s="974"/>
      <c r="VEQ63" s="974"/>
      <c r="VER63" s="974"/>
      <c r="VES63" s="974"/>
      <c r="VET63" s="974"/>
      <c r="VEU63" s="974"/>
      <c r="VEV63" s="974"/>
      <c r="VEW63" s="974"/>
      <c r="VEX63" s="974"/>
      <c r="VEY63" s="974"/>
      <c r="VEZ63" s="974"/>
      <c r="VFA63" s="974"/>
      <c r="VFB63" s="974"/>
      <c r="VFC63" s="974"/>
      <c r="VFD63" s="974"/>
      <c r="VFE63" s="974"/>
      <c r="VFF63" s="974"/>
      <c r="VFG63" s="974"/>
      <c r="VFH63" s="974"/>
      <c r="VFI63" s="974"/>
      <c r="VFJ63" s="974"/>
      <c r="VFK63" s="974"/>
      <c r="VFL63" s="974"/>
      <c r="VFM63" s="974"/>
      <c r="VFN63" s="974"/>
      <c r="VFO63" s="974"/>
      <c r="VFP63" s="974"/>
      <c r="VFQ63" s="974"/>
      <c r="VFR63" s="974"/>
      <c r="VFS63" s="974"/>
      <c r="VFT63" s="974"/>
      <c r="VFU63" s="974"/>
      <c r="VFV63" s="974"/>
      <c r="VFW63" s="974"/>
      <c r="VFX63" s="974"/>
      <c r="VFY63" s="974"/>
      <c r="VFZ63" s="974"/>
      <c r="VGA63" s="974"/>
      <c r="VGB63" s="974"/>
      <c r="VGC63" s="974"/>
      <c r="VGD63" s="974"/>
      <c r="VGE63" s="974"/>
      <c r="VGF63" s="974"/>
      <c r="VGG63" s="974"/>
      <c r="VGH63" s="974"/>
      <c r="VGI63" s="974"/>
      <c r="VGJ63" s="974"/>
      <c r="VGK63" s="974"/>
      <c r="VGL63" s="974"/>
      <c r="VGM63" s="974"/>
      <c r="VGN63" s="974"/>
      <c r="VGO63" s="974"/>
      <c r="VGP63" s="974"/>
      <c r="VGQ63" s="974"/>
      <c r="VGR63" s="974"/>
      <c r="VGS63" s="974"/>
      <c r="VGT63" s="974"/>
      <c r="VGU63" s="974"/>
      <c r="VGV63" s="974"/>
      <c r="VGW63" s="974"/>
      <c r="VGX63" s="974"/>
      <c r="VGY63" s="974"/>
      <c r="VGZ63" s="974"/>
      <c r="VHA63" s="974"/>
      <c r="VHB63" s="974"/>
      <c r="VHC63" s="974"/>
      <c r="VHD63" s="974"/>
      <c r="VHE63" s="974"/>
      <c r="VHF63" s="974"/>
      <c r="VHG63" s="974"/>
      <c r="VHH63" s="974"/>
      <c r="VHI63" s="974"/>
      <c r="VHJ63" s="974"/>
      <c r="VHK63" s="974"/>
      <c r="VHL63" s="974"/>
      <c r="VHM63" s="974"/>
      <c r="VHN63" s="974"/>
      <c r="VHO63" s="974"/>
      <c r="VHP63" s="974"/>
      <c r="VHQ63" s="974"/>
      <c r="VHR63" s="974"/>
      <c r="VHS63" s="974"/>
      <c r="VHT63" s="974"/>
      <c r="VHU63" s="974"/>
      <c r="VHV63" s="974"/>
      <c r="VHW63" s="974"/>
      <c r="VHX63" s="974"/>
      <c r="VHY63" s="974"/>
      <c r="VHZ63" s="974"/>
      <c r="VIA63" s="974"/>
      <c r="VIB63" s="974"/>
      <c r="VIC63" s="974"/>
      <c r="VID63" s="974"/>
      <c r="VIE63" s="974"/>
      <c r="VIF63" s="974"/>
      <c r="VIG63" s="974"/>
      <c r="VIH63" s="974"/>
      <c r="VII63" s="974"/>
      <c r="VIJ63" s="974"/>
      <c r="VIK63" s="974"/>
      <c r="VIL63" s="974"/>
      <c r="VIM63" s="974"/>
      <c r="VIN63" s="974"/>
      <c r="VIO63" s="974"/>
      <c r="VIP63" s="974"/>
      <c r="VIQ63" s="974"/>
      <c r="VIR63" s="974"/>
      <c r="VIS63" s="974"/>
      <c r="VIT63" s="974"/>
      <c r="VIU63" s="974"/>
      <c r="VIV63" s="974"/>
      <c r="VIW63" s="974"/>
      <c r="VIX63" s="974"/>
      <c r="VIY63" s="974"/>
      <c r="VIZ63" s="974"/>
      <c r="VJA63" s="974"/>
      <c r="VJB63" s="974"/>
      <c r="VJC63" s="974"/>
      <c r="VJD63" s="974"/>
      <c r="VJE63" s="974"/>
      <c r="VJF63" s="974"/>
      <c r="VJG63" s="974"/>
      <c r="VJH63" s="974"/>
      <c r="VJI63" s="974"/>
      <c r="VJJ63" s="974"/>
      <c r="VJK63" s="974"/>
      <c r="VJL63" s="974"/>
      <c r="VJM63" s="974"/>
      <c r="VJN63" s="974"/>
      <c r="VJO63" s="974"/>
      <c r="VJP63" s="974"/>
      <c r="VJQ63" s="974"/>
      <c r="VJR63" s="974"/>
      <c r="VJS63" s="974"/>
      <c r="VJT63" s="974"/>
      <c r="VJU63" s="974"/>
      <c r="VJV63" s="974"/>
      <c r="VJW63" s="974"/>
      <c r="VJX63" s="974"/>
      <c r="VJY63" s="974"/>
      <c r="VJZ63" s="974"/>
      <c r="VKA63" s="974"/>
      <c r="VKB63" s="974"/>
      <c r="VKC63" s="974"/>
      <c r="VKD63" s="974"/>
      <c r="VKE63" s="974"/>
      <c r="VKF63" s="974"/>
      <c r="VKG63" s="974"/>
      <c r="VKH63" s="974"/>
      <c r="VKI63" s="974"/>
      <c r="VKJ63" s="974"/>
      <c r="VKK63" s="974"/>
      <c r="VKL63" s="974"/>
      <c r="VKM63" s="974"/>
      <c r="VKN63" s="974"/>
      <c r="VKO63" s="974"/>
      <c r="VKP63" s="974"/>
      <c r="VKQ63" s="974"/>
      <c r="VKR63" s="974"/>
      <c r="VKS63" s="974"/>
      <c r="VKT63" s="974"/>
      <c r="VKU63" s="974"/>
      <c r="VKV63" s="974"/>
      <c r="VKW63" s="974"/>
      <c r="VKX63" s="974"/>
      <c r="VKY63" s="974"/>
      <c r="VKZ63" s="974"/>
      <c r="VLA63" s="974"/>
      <c r="VLB63" s="974"/>
      <c r="VLC63" s="974"/>
      <c r="VLD63" s="974"/>
      <c r="VLE63" s="974"/>
      <c r="VLF63" s="974"/>
      <c r="VLG63" s="974"/>
      <c r="VLH63" s="974"/>
      <c r="VLI63" s="974"/>
      <c r="VLJ63" s="974"/>
      <c r="VLK63" s="974"/>
      <c r="VLL63" s="974"/>
      <c r="VLM63" s="974"/>
      <c r="VLN63" s="974"/>
      <c r="VLO63" s="974"/>
      <c r="VLP63" s="974"/>
      <c r="VLQ63" s="974"/>
      <c r="VLR63" s="974"/>
      <c r="VLS63" s="974"/>
      <c r="VLT63" s="974"/>
      <c r="VLU63" s="974"/>
      <c r="VLV63" s="974"/>
      <c r="VLW63" s="974"/>
      <c r="VLX63" s="974"/>
      <c r="VLY63" s="974"/>
      <c r="VLZ63" s="974"/>
      <c r="VMA63" s="974"/>
      <c r="VMB63" s="974"/>
      <c r="VMC63" s="974"/>
      <c r="VMD63" s="974"/>
      <c r="VME63" s="974"/>
      <c r="VMF63" s="974"/>
      <c r="VMG63" s="974"/>
      <c r="VMH63" s="974"/>
      <c r="VMI63" s="974"/>
      <c r="VMJ63" s="974"/>
      <c r="VMK63" s="974"/>
      <c r="VML63" s="974"/>
      <c r="VMM63" s="974"/>
      <c r="VMN63" s="974"/>
      <c r="VMO63" s="974"/>
      <c r="VMP63" s="974"/>
      <c r="VMQ63" s="974"/>
      <c r="VMR63" s="974"/>
      <c r="VMS63" s="974"/>
      <c r="VMT63" s="974"/>
      <c r="VMU63" s="974"/>
      <c r="VMV63" s="974"/>
      <c r="VMW63" s="974"/>
      <c r="VMX63" s="974"/>
      <c r="VMY63" s="974"/>
      <c r="VMZ63" s="974"/>
      <c r="VNA63" s="974"/>
      <c r="VNB63" s="974"/>
      <c r="VNC63" s="974"/>
      <c r="VND63" s="974"/>
      <c r="VNE63" s="974"/>
      <c r="VNF63" s="974"/>
      <c r="VNG63" s="974"/>
      <c r="VNH63" s="974"/>
      <c r="VNI63" s="974"/>
      <c r="VNJ63" s="974"/>
      <c r="VNK63" s="974"/>
      <c r="VNL63" s="974"/>
      <c r="VNM63" s="974"/>
      <c r="VNN63" s="974"/>
      <c r="VNO63" s="974"/>
      <c r="VNP63" s="974"/>
      <c r="VNQ63" s="974"/>
      <c r="VNR63" s="974"/>
      <c r="VNS63" s="974"/>
      <c r="VNT63" s="974"/>
      <c r="VNU63" s="974"/>
      <c r="VNV63" s="974"/>
      <c r="VNW63" s="974"/>
      <c r="VNX63" s="974"/>
      <c r="VNY63" s="974"/>
      <c r="VNZ63" s="974"/>
      <c r="VOA63" s="974"/>
      <c r="VOB63" s="974"/>
      <c r="VOC63" s="974"/>
      <c r="VOD63" s="974"/>
      <c r="VOE63" s="974"/>
      <c r="VOF63" s="974"/>
      <c r="VOG63" s="974"/>
      <c r="VOH63" s="974"/>
      <c r="VOI63" s="974"/>
      <c r="VOJ63" s="974"/>
      <c r="VOK63" s="974"/>
      <c r="VOL63" s="974"/>
      <c r="VOM63" s="974"/>
      <c r="VON63" s="974"/>
      <c r="VOO63" s="974"/>
      <c r="VOP63" s="974"/>
      <c r="VOQ63" s="974"/>
      <c r="VOR63" s="974"/>
      <c r="VOS63" s="974"/>
      <c r="VOT63" s="974"/>
      <c r="VOU63" s="974"/>
      <c r="VOV63" s="974"/>
      <c r="VOW63" s="974"/>
      <c r="VOX63" s="974"/>
      <c r="VOY63" s="974"/>
      <c r="VOZ63" s="974"/>
      <c r="VPA63" s="974"/>
      <c r="VPB63" s="974"/>
      <c r="VPC63" s="974"/>
      <c r="VPD63" s="974"/>
      <c r="VPE63" s="974"/>
      <c r="VPF63" s="974"/>
      <c r="VPG63" s="974"/>
      <c r="VPH63" s="974"/>
      <c r="VPI63" s="974"/>
      <c r="VPJ63" s="974"/>
      <c r="VPK63" s="974"/>
      <c r="VPL63" s="974"/>
      <c r="VPM63" s="974"/>
      <c r="VPN63" s="974"/>
      <c r="VPO63" s="974"/>
      <c r="VPP63" s="974"/>
      <c r="VPQ63" s="974"/>
      <c r="VPR63" s="974"/>
      <c r="VPS63" s="974"/>
      <c r="VPT63" s="974"/>
      <c r="VPU63" s="974"/>
      <c r="VPV63" s="974"/>
      <c r="VPW63" s="974"/>
      <c r="VPX63" s="974"/>
      <c r="VPY63" s="974"/>
      <c r="VPZ63" s="974"/>
      <c r="VQA63" s="974"/>
      <c r="VQB63" s="974"/>
      <c r="VQC63" s="974"/>
      <c r="VQD63" s="974"/>
      <c r="VQE63" s="974"/>
      <c r="VQF63" s="974"/>
      <c r="VQG63" s="974"/>
      <c r="VQH63" s="974"/>
      <c r="VQI63" s="974"/>
      <c r="VQJ63" s="974"/>
      <c r="VQK63" s="974"/>
      <c r="VQL63" s="974"/>
      <c r="VQM63" s="974"/>
      <c r="VQN63" s="974"/>
      <c r="VQO63" s="974"/>
      <c r="VQP63" s="974"/>
      <c r="VQQ63" s="974"/>
      <c r="VQR63" s="974"/>
      <c r="VQS63" s="974"/>
      <c r="VQT63" s="974"/>
      <c r="VQU63" s="974"/>
      <c r="VQV63" s="974"/>
      <c r="VQW63" s="974"/>
      <c r="VQX63" s="974"/>
      <c r="VQY63" s="974"/>
      <c r="VQZ63" s="974"/>
      <c r="VRA63" s="974"/>
      <c r="VRB63" s="974"/>
      <c r="VRC63" s="974"/>
      <c r="VRD63" s="974"/>
      <c r="VRE63" s="974"/>
      <c r="VRF63" s="974"/>
      <c r="VRG63" s="974"/>
      <c r="VRH63" s="974"/>
      <c r="VRI63" s="974"/>
      <c r="VRJ63" s="974"/>
      <c r="VRK63" s="974"/>
      <c r="VRL63" s="974"/>
      <c r="VRM63" s="974"/>
      <c r="VRN63" s="974"/>
      <c r="VRO63" s="974"/>
      <c r="VRP63" s="974"/>
      <c r="VRQ63" s="974"/>
      <c r="VRR63" s="974"/>
      <c r="VRS63" s="974"/>
      <c r="VRT63" s="974"/>
      <c r="VRU63" s="974"/>
      <c r="VRV63" s="974"/>
      <c r="VRW63" s="974"/>
      <c r="VRX63" s="974"/>
      <c r="VRY63" s="974"/>
      <c r="VRZ63" s="974"/>
      <c r="VSA63" s="974"/>
      <c r="VSB63" s="974"/>
      <c r="VSC63" s="974"/>
      <c r="VSD63" s="974"/>
      <c r="VSE63" s="974"/>
      <c r="VSF63" s="974"/>
      <c r="VSG63" s="974"/>
      <c r="VSH63" s="974"/>
      <c r="VSI63" s="974"/>
      <c r="VSJ63" s="974"/>
      <c r="VSK63" s="974"/>
      <c r="VSL63" s="974"/>
      <c r="VSM63" s="974"/>
      <c r="VSN63" s="974"/>
      <c r="VSO63" s="974"/>
      <c r="VSP63" s="974"/>
      <c r="VSQ63" s="974"/>
      <c r="VSR63" s="974"/>
      <c r="VSS63" s="974"/>
      <c r="VST63" s="974"/>
      <c r="VSU63" s="974"/>
      <c r="VSV63" s="974"/>
      <c r="VSW63" s="974"/>
      <c r="VSX63" s="974"/>
      <c r="VSY63" s="974"/>
      <c r="VSZ63" s="974"/>
      <c r="VTA63" s="974"/>
      <c r="VTB63" s="974"/>
      <c r="VTC63" s="974"/>
      <c r="VTD63" s="974"/>
      <c r="VTE63" s="974"/>
      <c r="VTF63" s="974"/>
      <c r="VTG63" s="974"/>
      <c r="VTH63" s="974"/>
      <c r="VTI63" s="974"/>
      <c r="VTJ63" s="974"/>
      <c r="VTK63" s="974"/>
      <c r="VTL63" s="974"/>
      <c r="VTM63" s="974"/>
      <c r="VTN63" s="974"/>
      <c r="VTO63" s="974"/>
      <c r="VTP63" s="974"/>
      <c r="VTQ63" s="974"/>
      <c r="VTR63" s="974"/>
      <c r="VTS63" s="974"/>
      <c r="VTT63" s="974"/>
      <c r="VTU63" s="974"/>
      <c r="VTV63" s="974"/>
      <c r="VTW63" s="974"/>
      <c r="VTX63" s="974"/>
      <c r="VTY63" s="974"/>
      <c r="VTZ63" s="974"/>
      <c r="VUA63" s="974"/>
      <c r="VUB63" s="974"/>
      <c r="VUC63" s="974"/>
      <c r="VUD63" s="974"/>
      <c r="VUE63" s="974"/>
      <c r="VUF63" s="974"/>
      <c r="VUG63" s="974"/>
      <c r="VUH63" s="974"/>
      <c r="VUI63" s="974"/>
      <c r="VUJ63" s="974"/>
      <c r="VUK63" s="974"/>
      <c r="VUL63" s="974"/>
      <c r="VUM63" s="974"/>
      <c r="VUN63" s="974"/>
      <c r="VUO63" s="974"/>
      <c r="VUP63" s="974"/>
      <c r="VUQ63" s="974"/>
      <c r="VUR63" s="974"/>
      <c r="VUS63" s="974"/>
      <c r="VUT63" s="974"/>
      <c r="VUU63" s="974"/>
      <c r="VUV63" s="974"/>
      <c r="VUW63" s="974"/>
      <c r="VUX63" s="974"/>
      <c r="VUY63" s="974"/>
      <c r="VUZ63" s="974"/>
      <c r="VVA63" s="974"/>
      <c r="VVB63" s="974"/>
      <c r="VVC63" s="974"/>
      <c r="VVD63" s="974"/>
      <c r="VVE63" s="974"/>
      <c r="VVF63" s="974"/>
      <c r="VVG63" s="974"/>
      <c r="VVH63" s="974"/>
      <c r="VVI63" s="974"/>
      <c r="VVJ63" s="974"/>
      <c r="VVK63" s="974"/>
      <c r="VVL63" s="974"/>
      <c r="VVM63" s="974"/>
      <c r="VVN63" s="974"/>
      <c r="VVO63" s="974"/>
      <c r="VVP63" s="974"/>
      <c r="VVQ63" s="974"/>
      <c r="VVR63" s="974"/>
      <c r="VVS63" s="974"/>
      <c r="VVT63" s="974"/>
      <c r="VVU63" s="974"/>
      <c r="VVV63" s="974"/>
      <c r="VVW63" s="974"/>
      <c r="VVX63" s="974"/>
      <c r="VVY63" s="974"/>
      <c r="VVZ63" s="974"/>
      <c r="VWA63" s="974"/>
      <c r="VWB63" s="974"/>
      <c r="VWC63" s="974"/>
      <c r="VWD63" s="974"/>
      <c r="VWE63" s="974"/>
      <c r="VWF63" s="974"/>
      <c r="VWG63" s="974"/>
      <c r="VWH63" s="974"/>
      <c r="VWI63" s="974"/>
      <c r="VWJ63" s="974"/>
      <c r="VWK63" s="974"/>
      <c r="VWL63" s="974"/>
      <c r="VWM63" s="974"/>
      <c r="VWN63" s="974"/>
      <c r="VWO63" s="974"/>
      <c r="VWP63" s="974"/>
      <c r="VWQ63" s="974"/>
      <c r="VWR63" s="974"/>
      <c r="VWS63" s="974"/>
      <c r="VWT63" s="974"/>
      <c r="VWU63" s="974"/>
      <c r="VWV63" s="974"/>
      <c r="VWW63" s="974"/>
      <c r="VWX63" s="974"/>
      <c r="VWY63" s="974"/>
      <c r="VWZ63" s="974"/>
      <c r="VXA63" s="974"/>
      <c r="VXB63" s="974"/>
      <c r="VXC63" s="974"/>
      <c r="VXD63" s="974"/>
      <c r="VXE63" s="974"/>
      <c r="VXF63" s="974"/>
      <c r="VXG63" s="974"/>
      <c r="VXH63" s="974"/>
      <c r="VXI63" s="974"/>
      <c r="VXJ63" s="974"/>
      <c r="VXK63" s="974"/>
      <c r="VXL63" s="974"/>
      <c r="VXM63" s="974"/>
      <c r="VXN63" s="974"/>
      <c r="VXO63" s="974"/>
      <c r="VXP63" s="974"/>
      <c r="VXQ63" s="974"/>
      <c r="VXR63" s="974"/>
      <c r="VXS63" s="974"/>
      <c r="VXT63" s="974"/>
      <c r="VXU63" s="974"/>
      <c r="VXV63" s="974"/>
      <c r="VXW63" s="974"/>
      <c r="VXX63" s="974"/>
      <c r="VXY63" s="974"/>
      <c r="VXZ63" s="974"/>
      <c r="VYA63" s="974"/>
      <c r="VYB63" s="974"/>
      <c r="VYC63" s="974"/>
      <c r="VYD63" s="974"/>
      <c r="VYE63" s="974"/>
      <c r="VYF63" s="974"/>
      <c r="VYG63" s="974"/>
      <c r="VYH63" s="974"/>
      <c r="VYI63" s="974"/>
      <c r="VYJ63" s="974"/>
      <c r="VYK63" s="974"/>
      <c r="VYL63" s="974"/>
      <c r="VYM63" s="974"/>
      <c r="VYN63" s="974"/>
      <c r="VYO63" s="974"/>
      <c r="VYP63" s="974"/>
      <c r="VYQ63" s="974"/>
      <c r="VYR63" s="974"/>
      <c r="VYS63" s="974"/>
      <c r="VYT63" s="974"/>
      <c r="VYU63" s="974"/>
      <c r="VYV63" s="974"/>
      <c r="VYW63" s="974"/>
      <c r="VYX63" s="974"/>
      <c r="VYY63" s="974"/>
      <c r="VYZ63" s="974"/>
      <c r="VZA63" s="974"/>
      <c r="VZB63" s="974"/>
      <c r="VZC63" s="974"/>
      <c r="VZD63" s="974"/>
      <c r="VZE63" s="974"/>
      <c r="VZF63" s="974"/>
      <c r="VZG63" s="974"/>
      <c r="VZH63" s="974"/>
      <c r="VZI63" s="974"/>
      <c r="VZJ63" s="974"/>
      <c r="VZK63" s="974"/>
      <c r="VZL63" s="974"/>
      <c r="VZM63" s="974"/>
      <c r="VZN63" s="974"/>
      <c r="VZO63" s="974"/>
      <c r="VZP63" s="974"/>
      <c r="VZQ63" s="974"/>
      <c r="VZR63" s="974"/>
      <c r="VZS63" s="974"/>
      <c r="VZT63" s="974"/>
      <c r="VZU63" s="974"/>
      <c r="VZV63" s="974"/>
      <c r="VZW63" s="974"/>
      <c r="VZX63" s="974"/>
      <c r="VZY63" s="974"/>
      <c r="VZZ63" s="974"/>
      <c r="WAA63" s="974"/>
      <c r="WAB63" s="974"/>
      <c r="WAC63" s="974"/>
      <c r="WAD63" s="974"/>
      <c r="WAE63" s="974"/>
      <c r="WAF63" s="974"/>
      <c r="WAG63" s="974"/>
      <c r="WAH63" s="974"/>
      <c r="WAI63" s="974"/>
      <c r="WAJ63" s="974"/>
      <c r="WAK63" s="974"/>
      <c r="WAL63" s="974"/>
      <c r="WAM63" s="974"/>
      <c r="WAN63" s="974"/>
      <c r="WAO63" s="974"/>
      <c r="WAP63" s="974"/>
      <c r="WAQ63" s="974"/>
      <c r="WAR63" s="974"/>
      <c r="WAS63" s="974"/>
      <c r="WAT63" s="974"/>
      <c r="WAU63" s="974"/>
      <c r="WAV63" s="974"/>
      <c r="WAW63" s="974"/>
      <c r="WAX63" s="974"/>
      <c r="WAY63" s="974"/>
      <c r="WAZ63" s="974"/>
      <c r="WBA63" s="974"/>
      <c r="WBB63" s="974"/>
      <c r="WBC63" s="974"/>
      <c r="WBD63" s="974"/>
      <c r="WBE63" s="974"/>
      <c r="WBF63" s="974"/>
      <c r="WBG63" s="974"/>
      <c r="WBH63" s="974"/>
      <c r="WBI63" s="974"/>
      <c r="WBJ63" s="974"/>
      <c r="WBK63" s="974"/>
      <c r="WBL63" s="974"/>
      <c r="WBM63" s="974"/>
      <c r="WBN63" s="974"/>
      <c r="WBO63" s="974"/>
      <c r="WBP63" s="974"/>
      <c r="WBQ63" s="974"/>
      <c r="WBR63" s="974"/>
      <c r="WBS63" s="974"/>
      <c r="WBT63" s="974"/>
      <c r="WBU63" s="974"/>
      <c r="WBV63" s="974"/>
      <c r="WBW63" s="974"/>
      <c r="WBX63" s="974"/>
      <c r="WBY63" s="974"/>
      <c r="WBZ63" s="974"/>
      <c r="WCA63" s="974"/>
      <c r="WCB63" s="974"/>
      <c r="WCC63" s="974"/>
      <c r="WCD63" s="974"/>
      <c r="WCE63" s="974"/>
      <c r="WCF63" s="974"/>
      <c r="WCG63" s="974"/>
      <c r="WCH63" s="974"/>
      <c r="WCI63" s="974"/>
      <c r="WCJ63" s="974"/>
      <c r="WCK63" s="974"/>
      <c r="WCL63" s="974"/>
      <c r="WCM63" s="974"/>
      <c r="WCN63" s="974"/>
      <c r="WCO63" s="974"/>
      <c r="WCP63" s="974"/>
      <c r="WCQ63" s="974"/>
      <c r="WCR63" s="974"/>
      <c r="WCS63" s="974"/>
      <c r="WCT63" s="974"/>
      <c r="WCU63" s="974"/>
      <c r="WCV63" s="974"/>
      <c r="WCW63" s="974"/>
      <c r="WCX63" s="974"/>
      <c r="WCY63" s="974"/>
      <c r="WCZ63" s="974"/>
      <c r="WDA63" s="974"/>
      <c r="WDB63" s="974"/>
      <c r="WDC63" s="974"/>
      <c r="WDD63" s="974"/>
      <c r="WDE63" s="974"/>
      <c r="WDF63" s="974"/>
      <c r="WDG63" s="974"/>
      <c r="WDH63" s="974"/>
      <c r="WDI63" s="974"/>
      <c r="WDJ63" s="974"/>
      <c r="WDK63" s="974"/>
      <c r="WDL63" s="974"/>
      <c r="WDM63" s="974"/>
      <c r="WDN63" s="974"/>
      <c r="WDO63" s="974"/>
      <c r="WDP63" s="974"/>
      <c r="WDQ63" s="974"/>
      <c r="WDR63" s="974"/>
      <c r="WDS63" s="974"/>
      <c r="WDT63" s="974"/>
      <c r="WDU63" s="974"/>
      <c r="WDV63" s="974"/>
      <c r="WDW63" s="974"/>
      <c r="WDX63" s="974"/>
      <c r="WDY63" s="974"/>
      <c r="WDZ63" s="974"/>
      <c r="WEA63" s="974"/>
      <c r="WEB63" s="974"/>
      <c r="WEC63" s="974"/>
      <c r="WED63" s="974"/>
      <c r="WEE63" s="974"/>
      <c r="WEF63" s="974"/>
      <c r="WEG63" s="974"/>
      <c r="WEH63" s="974"/>
      <c r="WEI63" s="974"/>
      <c r="WEJ63" s="974"/>
      <c r="WEK63" s="974"/>
      <c r="WEL63" s="974"/>
      <c r="WEM63" s="974"/>
      <c r="WEN63" s="974"/>
      <c r="WEO63" s="974"/>
      <c r="WEP63" s="974"/>
      <c r="WEQ63" s="974"/>
      <c r="WER63" s="974"/>
      <c r="WES63" s="974"/>
      <c r="WET63" s="974"/>
      <c r="WEU63" s="974"/>
      <c r="WEV63" s="974"/>
      <c r="WEW63" s="974"/>
      <c r="WEX63" s="974"/>
      <c r="WEY63" s="974"/>
      <c r="WEZ63" s="974"/>
      <c r="WFA63" s="974"/>
      <c r="WFB63" s="974"/>
      <c r="WFC63" s="974"/>
      <c r="WFD63" s="974"/>
      <c r="WFE63" s="974"/>
      <c r="WFF63" s="974"/>
      <c r="WFG63" s="974"/>
      <c r="WFH63" s="974"/>
      <c r="WFI63" s="974"/>
      <c r="WFJ63" s="974"/>
      <c r="WFK63" s="974"/>
      <c r="WFL63" s="974"/>
      <c r="WFM63" s="974"/>
      <c r="WFN63" s="974"/>
      <c r="WFO63" s="974"/>
      <c r="WFP63" s="974"/>
      <c r="WFQ63" s="974"/>
      <c r="WFR63" s="974"/>
      <c r="WFS63" s="974"/>
      <c r="WFT63" s="974"/>
      <c r="WFU63" s="974"/>
      <c r="WFV63" s="974"/>
      <c r="WFW63" s="974"/>
      <c r="WFX63" s="974"/>
      <c r="WFY63" s="974"/>
      <c r="WFZ63" s="974"/>
      <c r="WGA63" s="974"/>
      <c r="WGB63" s="974"/>
      <c r="WGC63" s="974"/>
      <c r="WGD63" s="974"/>
      <c r="WGE63" s="974"/>
      <c r="WGF63" s="974"/>
      <c r="WGG63" s="974"/>
      <c r="WGH63" s="974"/>
      <c r="WGI63" s="974"/>
      <c r="WGJ63" s="974"/>
      <c r="WGK63" s="974"/>
      <c r="WGL63" s="974"/>
      <c r="WGM63" s="974"/>
      <c r="WGN63" s="974"/>
      <c r="WGO63" s="974"/>
      <c r="WGP63" s="974"/>
      <c r="WGQ63" s="974"/>
      <c r="WGR63" s="974"/>
      <c r="WGS63" s="974"/>
      <c r="WGT63" s="974"/>
      <c r="WGU63" s="974"/>
      <c r="WGV63" s="974"/>
      <c r="WGW63" s="974"/>
      <c r="WGX63" s="974"/>
      <c r="WGY63" s="974"/>
      <c r="WGZ63" s="974"/>
      <c r="WHA63" s="974"/>
      <c r="WHB63" s="974"/>
      <c r="WHC63" s="974"/>
      <c r="WHD63" s="974"/>
      <c r="WHE63" s="974"/>
      <c r="WHF63" s="974"/>
      <c r="WHG63" s="974"/>
      <c r="WHH63" s="974"/>
      <c r="WHI63" s="974"/>
      <c r="WHJ63" s="974"/>
      <c r="WHK63" s="974"/>
      <c r="WHL63" s="974"/>
      <c r="WHM63" s="974"/>
      <c r="WHN63" s="974"/>
      <c r="WHO63" s="974"/>
      <c r="WHP63" s="974"/>
      <c r="WHQ63" s="974"/>
      <c r="WHR63" s="974"/>
      <c r="WHS63" s="974"/>
      <c r="WHT63" s="974"/>
      <c r="WHU63" s="974"/>
      <c r="WHV63" s="974"/>
      <c r="WHW63" s="974"/>
      <c r="WHX63" s="974"/>
      <c r="WHY63" s="974"/>
      <c r="WHZ63" s="974"/>
      <c r="WIA63" s="974"/>
      <c r="WIB63" s="974"/>
      <c r="WIC63" s="974"/>
      <c r="WID63" s="974"/>
      <c r="WIE63" s="974"/>
      <c r="WIF63" s="974"/>
      <c r="WIG63" s="974"/>
      <c r="WIH63" s="974"/>
      <c r="WII63" s="974"/>
      <c r="WIJ63" s="974"/>
      <c r="WIK63" s="974"/>
      <c r="WIL63" s="974"/>
      <c r="WIM63" s="974"/>
      <c r="WIN63" s="974"/>
      <c r="WIO63" s="974"/>
      <c r="WIP63" s="974"/>
      <c r="WIQ63" s="974"/>
      <c r="WIR63" s="974"/>
      <c r="WIS63" s="974"/>
      <c r="WIT63" s="974"/>
      <c r="WIU63" s="974"/>
      <c r="WIV63" s="974"/>
      <c r="WIW63" s="974"/>
      <c r="WIX63" s="974"/>
      <c r="WIY63" s="974"/>
      <c r="WIZ63" s="974"/>
      <c r="WJA63" s="974"/>
      <c r="WJB63" s="974"/>
      <c r="WJC63" s="974"/>
      <c r="WJD63" s="974"/>
      <c r="WJE63" s="974"/>
      <c r="WJF63" s="974"/>
      <c r="WJG63" s="974"/>
      <c r="WJH63" s="974"/>
      <c r="WJI63" s="974"/>
      <c r="WJJ63" s="974"/>
      <c r="WJK63" s="974"/>
      <c r="WJL63" s="974"/>
      <c r="WJM63" s="974"/>
      <c r="WJN63" s="974"/>
      <c r="WJO63" s="974"/>
      <c r="WJP63" s="974"/>
      <c r="WJQ63" s="974"/>
      <c r="WJR63" s="974"/>
      <c r="WJS63" s="974"/>
      <c r="WJT63" s="974"/>
      <c r="WJU63" s="974"/>
      <c r="WJV63" s="974"/>
      <c r="WJW63" s="974"/>
      <c r="WJX63" s="974"/>
      <c r="WJY63" s="974"/>
      <c r="WJZ63" s="974"/>
      <c r="WKA63" s="974"/>
      <c r="WKB63" s="974"/>
      <c r="WKC63" s="974"/>
      <c r="WKD63" s="974"/>
      <c r="WKE63" s="974"/>
      <c r="WKF63" s="974"/>
      <c r="WKG63" s="974"/>
      <c r="WKH63" s="974"/>
      <c r="WKI63" s="974"/>
      <c r="WKJ63" s="974"/>
      <c r="WKK63" s="974"/>
      <c r="WKL63" s="974"/>
      <c r="WKM63" s="974"/>
      <c r="WKN63" s="974"/>
      <c r="WKO63" s="974"/>
      <c r="WKP63" s="974"/>
      <c r="WKQ63" s="974"/>
      <c r="WKR63" s="974"/>
      <c r="WKS63" s="974"/>
      <c r="WKT63" s="974"/>
      <c r="WKU63" s="974"/>
      <c r="WKV63" s="974"/>
      <c r="WKW63" s="974"/>
      <c r="WKX63" s="974"/>
      <c r="WKY63" s="974"/>
      <c r="WKZ63" s="974"/>
      <c r="WLA63" s="974"/>
      <c r="WLB63" s="974"/>
      <c r="WLC63" s="974"/>
      <c r="WLD63" s="974"/>
      <c r="WLE63" s="974"/>
      <c r="WLF63" s="974"/>
      <c r="WLG63" s="974"/>
      <c r="WLH63" s="974"/>
      <c r="WLI63" s="974"/>
      <c r="WLJ63" s="974"/>
      <c r="WLK63" s="974"/>
      <c r="WLL63" s="974"/>
      <c r="WLM63" s="974"/>
      <c r="WLN63" s="974"/>
      <c r="WLO63" s="974"/>
      <c r="WLP63" s="974"/>
      <c r="WLQ63" s="974"/>
      <c r="WLR63" s="974"/>
      <c r="WLS63" s="974"/>
      <c r="WLT63" s="974"/>
      <c r="WLU63" s="974"/>
      <c r="WLV63" s="974"/>
      <c r="WLW63" s="974"/>
      <c r="WLX63" s="974"/>
      <c r="WLY63" s="974"/>
      <c r="WLZ63" s="974"/>
      <c r="WMA63" s="974"/>
      <c r="WMB63" s="974"/>
      <c r="WMC63" s="974"/>
      <c r="WMD63" s="974"/>
      <c r="WME63" s="974"/>
      <c r="WMF63" s="974"/>
      <c r="WMG63" s="974"/>
      <c r="WMH63" s="974"/>
      <c r="WMI63" s="974"/>
      <c r="WMJ63" s="974"/>
      <c r="WMK63" s="974"/>
      <c r="WML63" s="974"/>
      <c r="WMM63" s="974"/>
      <c r="WMN63" s="974"/>
      <c r="WMO63" s="974"/>
      <c r="WMP63" s="974"/>
      <c r="WMQ63" s="974"/>
      <c r="WMR63" s="974"/>
      <c r="WMS63" s="974"/>
      <c r="WMT63" s="974"/>
      <c r="WMU63" s="974"/>
      <c r="WMV63" s="974"/>
      <c r="WMW63" s="974"/>
      <c r="WMX63" s="974"/>
      <c r="WMY63" s="974"/>
      <c r="WMZ63" s="974"/>
      <c r="WNA63" s="974"/>
      <c r="WNB63" s="974"/>
      <c r="WNC63" s="974"/>
      <c r="WND63" s="974"/>
      <c r="WNE63" s="974"/>
      <c r="WNF63" s="974"/>
      <c r="WNG63" s="974"/>
      <c r="WNH63" s="974"/>
      <c r="WNI63" s="974"/>
      <c r="WNJ63" s="974"/>
      <c r="WNK63" s="974"/>
      <c r="WNL63" s="974"/>
      <c r="WNM63" s="974"/>
      <c r="WNN63" s="974"/>
      <c r="WNO63" s="974"/>
      <c r="WNP63" s="974"/>
      <c r="WNQ63" s="974"/>
      <c r="WNR63" s="974"/>
      <c r="WNS63" s="974"/>
      <c r="WNT63" s="974"/>
      <c r="WNU63" s="974"/>
      <c r="WNV63" s="974"/>
      <c r="WNW63" s="974"/>
      <c r="WNX63" s="974"/>
      <c r="WNY63" s="974"/>
      <c r="WNZ63" s="974"/>
      <c r="WOA63" s="974"/>
      <c r="WOB63" s="974"/>
      <c r="WOC63" s="974"/>
      <c r="WOD63" s="974"/>
      <c r="WOE63" s="974"/>
      <c r="WOF63" s="974"/>
      <c r="WOG63" s="974"/>
      <c r="WOH63" s="974"/>
      <c r="WOI63" s="974"/>
      <c r="WOJ63" s="974"/>
      <c r="WOK63" s="974"/>
      <c r="WOL63" s="974"/>
      <c r="WOM63" s="974"/>
      <c r="WON63" s="974"/>
      <c r="WOO63" s="974"/>
      <c r="WOP63" s="974"/>
      <c r="WOQ63" s="974"/>
      <c r="WOR63" s="974"/>
      <c r="WOS63" s="974"/>
      <c r="WOT63" s="974"/>
      <c r="WOU63" s="974"/>
      <c r="WOV63" s="974"/>
      <c r="WOW63" s="974"/>
      <c r="WOX63" s="974"/>
      <c r="WOY63" s="974"/>
      <c r="WOZ63" s="974"/>
      <c r="WPA63" s="974"/>
      <c r="WPB63" s="974"/>
      <c r="WPC63" s="974"/>
      <c r="WPD63" s="974"/>
      <c r="WPE63" s="974"/>
      <c r="WPF63" s="974"/>
      <c r="WPG63" s="974"/>
      <c r="WPH63" s="974"/>
      <c r="WPI63" s="974"/>
      <c r="WPJ63" s="974"/>
      <c r="WPK63" s="974"/>
      <c r="WPL63" s="974"/>
      <c r="WPM63" s="974"/>
      <c r="WPN63" s="974"/>
      <c r="WPO63" s="974"/>
      <c r="WPP63" s="974"/>
      <c r="WPQ63" s="974"/>
      <c r="WPR63" s="974"/>
      <c r="WPS63" s="974"/>
      <c r="WPT63" s="974"/>
      <c r="WPU63" s="974"/>
      <c r="WPV63" s="974"/>
      <c r="WPW63" s="974"/>
      <c r="WPX63" s="974"/>
      <c r="WPY63" s="974"/>
      <c r="WPZ63" s="974"/>
      <c r="WQA63" s="974"/>
      <c r="WQB63" s="974"/>
      <c r="WQC63" s="974"/>
      <c r="WQD63" s="974"/>
      <c r="WQE63" s="974"/>
      <c r="WQF63" s="974"/>
      <c r="WQG63" s="974"/>
      <c r="WQH63" s="974"/>
      <c r="WQI63" s="974"/>
      <c r="WQJ63" s="974"/>
      <c r="WQK63" s="974"/>
      <c r="WQL63" s="974"/>
      <c r="WQM63" s="974"/>
      <c r="WQN63" s="974"/>
      <c r="WQO63" s="974"/>
      <c r="WQP63" s="974"/>
      <c r="WQQ63" s="974"/>
      <c r="WQR63" s="974"/>
      <c r="WQS63" s="974"/>
      <c r="WQT63" s="974"/>
      <c r="WQU63" s="974"/>
      <c r="WQV63" s="974"/>
      <c r="WQW63" s="974"/>
      <c r="WQX63" s="974"/>
      <c r="WQY63" s="974"/>
      <c r="WQZ63" s="974"/>
      <c r="WRA63" s="974"/>
      <c r="WRB63" s="974"/>
      <c r="WRC63" s="974"/>
      <c r="WRD63" s="974"/>
      <c r="WRE63" s="974"/>
      <c r="WRF63" s="974"/>
      <c r="WRG63" s="974"/>
      <c r="WRH63" s="974"/>
      <c r="WRI63" s="974"/>
      <c r="WRJ63" s="974"/>
      <c r="WRK63" s="974"/>
      <c r="WRL63" s="974"/>
      <c r="WRM63" s="974"/>
      <c r="WRN63" s="974"/>
      <c r="WRO63" s="974"/>
      <c r="WRP63" s="974"/>
      <c r="WRQ63" s="974"/>
      <c r="WRR63" s="974"/>
      <c r="WRS63" s="974"/>
      <c r="WRT63" s="974"/>
      <c r="WRU63" s="974"/>
      <c r="WRV63" s="974"/>
      <c r="WRW63" s="974"/>
      <c r="WRX63" s="974"/>
      <c r="WRY63" s="974"/>
      <c r="WRZ63" s="974"/>
      <c r="WSA63" s="974"/>
      <c r="WSB63" s="974"/>
      <c r="WSC63" s="974"/>
      <c r="WSD63" s="974"/>
      <c r="WSE63" s="974"/>
      <c r="WSF63" s="974"/>
      <c r="WSG63" s="974"/>
      <c r="WSH63" s="974"/>
      <c r="WSI63" s="974"/>
      <c r="WSJ63" s="974"/>
      <c r="WSK63" s="974"/>
      <c r="WSL63" s="974"/>
      <c r="WSM63" s="974"/>
      <c r="WSN63" s="974"/>
      <c r="WSO63" s="974"/>
      <c r="WSP63" s="974"/>
      <c r="WSQ63" s="974"/>
      <c r="WSR63" s="974"/>
      <c r="WSS63" s="974"/>
      <c r="WST63" s="974"/>
      <c r="WSU63" s="974"/>
      <c r="WSV63" s="974"/>
      <c r="WSW63" s="974"/>
      <c r="WSX63" s="974"/>
      <c r="WSY63" s="974"/>
      <c r="WSZ63" s="974"/>
      <c r="WTA63" s="974"/>
      <c r="WTB63" s="974"/>
      <c r="WTC63" s="974"/>
      <c r="WTD63" s="974"/>
      <c r="WTE63" s="974"/>
      <c r="WTF63" s="974"/>
      <c r="WTG63" s="974"/>
      <c r="WTH63" s="974"/>
      <c r="WTI63" s="974"/>
      <c r="WTJ63" s="974"/>
      <c r="WTK63" s="974"/>
      <c r="WTL63" s="974"/>
      <c r="WTM63" s="974"/>
      <c r="WTN63" s="974"/>
      <c r="WTO63" s="974"/>
      <c r="WTP63" s="974"/>
      <c r="WTQ63" s="974"/>
      <c r="WTR63" s="974"/>
      <c r="WTS63" s="974"/>
      <c r="WTT63" s="974"/>
      <c r="WTU63" s="974"/>
      <c r="WTV63" s="974"/>
      <c r="WTW63" s="974"/>
      <c r="WTX63" s="974"/>
      <c r="WTY63" s="974"/>
      <c r="WTZ63" s="974"/>
      <c r="WUA63" s="974"/>
      <c r="WUB63" s="974"/>
      <c r="WUC63" s="974"/>
      <c r="WUD63" s="974"/>
      <c r="WUE63" s="974"/>
      <c r="WUF63" s="974"/>
      <c r="WUG63" s="974"/>
      <c r="WUH63" s="974"/>
      <c r="WUI63" s="974"/>
      <c r="WUJ63" s="974"/>
      <c r="WUK63" s="974"/>
      <c r="WUL63" s="974"/>
      <c r="WUM63" s="974"/>
      <c r="WUN63" s="974"/>
      <c r="WUO63" s="974"/>
      <c r="WUP63" s="974"/>
      <c r="WUQ63" s="974"/>
      <c r="WUR63" s="974"/>
      <c r="WUS63" s="974"/>
      <c r="WUT63" s="974"/>
      <c r="WUU63" s="974"/>
      <c r="WUV63" s="974"/>
      <c r="WUW63" s="974"/>
      <c r="WUX63" s="974"/>
      <c r="WUY63" s="974"/>
      <c r="WUZ63" s="974"/>
      <c r="WVA63" s="974"/>
      <c r="WVB63" s="974"/>
      <c r="WVC63" s="974"/>
      <c r="WVD63" s="974"/>
      <c r="WVE63" s="974"/>
      <c r="WVF63" s="974"/>
      <c r="WVG63" s="974"/>
      <c r="WVH63" s="974"/>
      <c r="WVI63" s="974"/>
      <c r="WVJ63" s="974"/>
      <c r="WVK63" s="974"/>
      <c r="WVL63" s="974"/>
      <c r="WVM63" s="974"/>
      <c r="WVN63" s="974"/>
      <c r="WVO63" s="974"/>
      <c r="WVP63" s="974"/>
      <c r="WVQ63" s="974"/>
      <c r="WVR63" s="974"/>
      <c r="WVS63" s="974"/>
      <c r="WVT63" s="974"/>
      <c r="WVU63" s="974"/>
      <c r="WVV63" s="974"/>
      <c r="WVW63" s="974"/>
      <c r="WVX63" s="974"/>
      <c r="WVY63" s="974"/>
      <c r="WVZ63" s="974"/>
      <c r="WWA63" s="974"/>
      <c r="WWB63" s="974"/>
      <c r="WWC63" s="974"/>
      <c r="WWD63" s="974"/>
      <c r="WWE63" s="974"/>
      <c r="WWF63" s="974"/>
      <c r="WWG63" s="974"/>
      <c r="WWH63" s="974"/>
      <c r="WWI63" s="974"/>
      <c r="WWJ63" s="974"/>
      <c r="WWK63" s="974"/>
      <c r="WWL63" s="974"/>
      <c r="WWM63" s="974"/>
      <c r="WWN63" s="974"/>
      <c r="WWO63" s="974"/>
      <c r="WWP63" s="974"/>
      <c r="WWQ63" s="974"/>
      <c r="WWR63" s="974"/>
      <c r="WWS63" s="974"/>
      <c r="WWT63" s="974"/>
      <c r="WWU63" s="974"/>
      <c r="WWV63" s="974"/>
      <c r="WWW63" s="974"/>
      <c r="WWX63" s="974"/>
      <c r="WWY63" s="974"/>
      <c r="WWZ63" s="974"/>
      <c r="WXA63" s="974"/>
      <c r="WXB63" s="974"/>
      <c r="WXC63" s="974"/>
      <c r="WXD63" s="974"/>
      <c r="WXE63" s="974"/>
      <c r="WXF63" s="974"/>
      <c r="WXG63" s="974"/>
      <c r="WXH63" s="974"/>
      <c r="WXI63" s="974"/>
      <c r="WXJ63" s="974"/>
      <c r="WXK63" s="974"/>
      <c r="WXL63" s="974"/>
      <c r="WXM63" s="974"/>
      <c r="WXN63" s="974"/>
      <c r="WXO63" s="974"/>
      <c r="WXP63" s="974"/>
      <c r="WXQ63" s="974"/>
      <c r="WXR63" s="974"/>
      <c r="WXS63" s="974"/>
      <c r="WXT63" s="974"/>
      <c r="WXU63" s="974"/>
      <c r="WXV63" s="974"/>
      <c r="WXW63" s="974"/>
      <c r="WXX63" s="974"/>
      <c r="WXY63" s="974"/>
      <c r="WXZ63" s="974"/>
      <c r="WYA63" s="974"/>
      <c r="WYB63" s="974"/>
      <c r="WYC63" s="974"/>
      <c r="WYD63" s="974"/>
      <c r="WYE63" s="974"/>
      <c r="WYF63" s="974"/>
      <c r="WYG63" s="974"/>
      <c r="WYH63" s="974"/>
      <c r="WYI63" s="974"/>
      <c r="WYJ63" s="974"/>
      <c r="WYK63" s="974"/>
      <c r="WYL63" s="974"/>
      <c r="WYM63" s="974"/>
      <c r="WYN63" s="974"/>
      <c r="WYO63" s="974"/>
      <c r="WYP63" s="974"/>
      <c r="WYQ63" s="974"/>
      <c r="WYR63" s="974"/>
      <c r="WYS63" s="974"/>
      <c r="WYT63" s="974"/>
      <c r="WYU63" s="974"/>
      <c r="WYV63" s="974"/>
      <c r="WYW63" s="974"/>
      <c r="WYX63" s="974"/>
      <c r="WYY63" s="974"/>
      <c r="WYZ63" s="974"/>
      <c r="WZA63" s="974"/>
      <c r="WZB63" s="974"/>
      <c r="WZC63" s="974"/>
      <c r="WZD63" s="974"/>
      <c r="WZE63" s="974"/>
      <c r="WZF63" s="974"/>
      <c r="WZG63" s="974"/>
      <c r="WZH63" s="974"/>
      <c r="WZI63" s="974"/>
      <c r="WZJ63" s="974"/>
      <c r="WZK63" s="974"/>
      <c r="WZL63" s="974"/>
      <c r="WZM63" s="974"/>
      <c r="WZN63" s="974"/>
      <c r="WZO63" s="974"/>
      <c r="WZP63" s="974"/>
      <c r="WZQ63" s="974"/>
      <c r="WZR63" s="974"/>
      <c r="WZS63" s="974"/>
      <c r="WZT63" s="974"/>
      <c r="WZU63" s="974"/>
      <c r="WZV63" s="974"/>
      <c r="WZW63" s="974"/>
      <c r="WZX63" s="974"/>
      <c r="WZY63" s="974"/>
      <c r="WZZ63" s="974"/>
      <c r="XAA63" s="974"/>
      <c r="XAB63" s="974"/>
      <c r="XAC63" s="974"/>
      <c r="XAD63" s="974"/>
      <c r="XAE63" s="974"/>
      <c r="XAF63" s="974"/>
      <c r="XAG63" s="974"/>
      <c r="XAH63" s="974"/>
      <c r="XAI63" s="974"/>
      <c r="XAJ63" s="974"/>
      <c r="XAK63" s="974"/>
      <c r="XAL63" s="974"/>
      <c r="XAM63" s="974"/>
      <c r="XAN63" s="974"/>
      <c r="XAO63" s="974"/>
      <c r="XAP63" s="974"/>
      <c r="XAQ63" s="974"/>
      <c r="XAR63" s="974"/>
      <c r="XAS63" s="974"/>
      <c r="XAT63" s="974"/>
      <c r="XAU63" s="974"/>
      <c r="XAV63" s="974"/>
      <c r="XAW63" s="974"/>
      <c r="XAX63" s="974"/>
      <c r="XAY63" s="974"/>
      <c r="XAZ63" s="974"/>
      <c r="XBA63" s="974"/>
      <c r="XBB63" s="974"/>
      <c r="XBC63" s="974"/>
      <c r="XBD63" s="974"/>
      <c r="XBE63" s="974"/>
      <c r="XBF63" s="974"/>
      <c r="XBG63" s="974"/>
      <c r="XBH63" s="974"/>
      <c r="XBI63" s="974"/>
      <c r="XBJ63" s="974"/>
      <c r="XBK63" s="974"/>
      <c r="XBL63" s="974"/>
      <c r="XBM63" s="974"/>
      <c r="XBN63" s="974"/>
      <c r="XBO63" s="974"/>
      <c r="XBP63" s="974"/>
      <c r="XBQ63" s="974"/>
      <c r="XBR63" s="974"/>
      <c r="XBS63" s="974"/>
      <c r="XBT63" s="974"/>
      <c r="XBU63" s="974"/>
      <c r="XBV63" s="974"/>
      <c r="XBW63" s="974"/>
      <c r="XBX63" s="974"/>
      <c r="XBY63" s="974"/>
      <c r="XBZ63" s="974"/>
      <c r="XCA63" s="974"/>
      <c r="XCB63" s="974"/>
      <c r="XCC63" s="974"/>
      <c r="XCD63" s="974"/>
      <c r="XCE63" s="974"/>
      <c r="XCF63" s="974"/>
      <c r="XCG63" s="974"/>
      <c r="XCH63" s="974"/>
      <c r="XCI63" s="974"/>
      <c r="XCJ63" s="974"/>
      <c r="XCK63" s="974"/>
      <c r="XCL63" s="974"/>
      <c r="XCM63" s="974"/>
      <c r="XCN63" s="974"/>
      <c r="XCO63" s="974"/>
      <c r="XCP63" s="974"/>
      <c r="XCQ63" s="974"/>
      <c r="XCR63" s="974"/>
      <c r="XCS63" s="974"/>
      <c r="XCT63" s="974"/>
      <c r="XCU63" s="974"/>
      <c r="XCV63" s="974"/>
      <c r="XCW63" s="974"/>
      <c r="XCX63" s="974"/>
      <c r="XCY63" s="974"/>
      <c r="XCZ63" s="974"/>
      <c r="XDA63" s="974"/>
      <c r="XDB63" s="974"/>
      <c r="XDC63" s="974"/>
      <c r="XDD63" s="974"/>
      <c r="XDE63" s="974"/>
      <c r="XDF63" s="974"/>
      <c r="XDG63" s="974"/>
      <c r="XDH63" s="974"/>
      <c r="XDI63" s="974"/>
      <c r="XDJ63" s="974"/>
      <c r="XDK63" s="974"/>
      <c r="XDL63" s="974"/>
      <c r="XDM63" s="974"/>
      <c r="XDN63" s="974"/>
      <c r="XDO63" s="974"/>
      <c r="XDP63" s="974"/>
      <c r="XDQ63" s="974"/>
      <c r="XDR63" s="974"/>
      <c r="XDS63" s="974"/>
      <c r="XDT63" s="974"/>
      <c r="XDU63" s="974"/>
      <c r="XDV63" s="974"/>
      <c r="XDW63" s="974"/>
      <c r="XDX63" s="974"/>
      <c r="XDY63" s="974"/>
      <c r="XDZ63" s="974"/>
      <c r="XEA63" s="974"/>
      <c r="XEB63" s="974"/>
      <c r="XEC63" s="974"/>
      <c r="XED63" s="974"/>
      <c r="XEE63" s="974"/>
      <c r="XEF63" s="974"/>
      <c r="XEG63" s="974"/>
      <c r="XEH63" s="974"/>
      <c r="XEI63" s="974"/>
      <c r="XEJ63" s="974"/>
      <c r="XEK63" s="974"/>
      <c r="XEL63" s="974"/>
      <c r="XEM63" s="974"/>
      <c r="XEN63" s="974"/>
      <c r="XEO63" s="974"/>
      <c r="XEP63" s="974"/>
      <c r="XEQ63" s="974"/>
      <c r="XER63" s="974"/>
      <c r="XES63" s="974"/>
      <c r="XET63" s="974"/>
      <c r="XEU63" s="974"/>
      <c r="XEV63" s="974"/>
      <c r="XEW63" s="974"/>
      <c r="XEX63" s="974"/>
      <c r="XEY63" s="974"/>
      <c r="XEZ63" s="974"/>
      <c r="XFA63" s="974"/>
      <c r="XFB63" s="974"/>
      <c r="XFC63" s="974"/>
      <c r="XFD63" s="974"/>
    </row>
    <row r="64" spans="1:16384" s="210" customFormat="1" ht="12.95" customHeight="1">
      <c r="A64" s="974"/>
      <c r="B64" s="974"/>
      <c r="C64" s="974"/>
      <c r="D64" s="974"/>
      <c r="E64" s="974"/>
      <c r="F64" s="974"/>
      <c r="G64" s="974"/>
      <c r="H64" s="974"/>
      <c r="I64" s="974"/>
      <c r="J64" s="974"/>
      <c r="K64" s="974"/>
      <c r="L64" s="974"/>
      <c r="M64" s="974"/>
      <c r="N64" s="974"/>
      <c r="O64" s="974"/>
      <c r="P64" s="974"/>
      <c r="Q64" s="974"/>
      <c r="R64" s="974"/>
      <c r="S64" s="974"/>
      <c r="T64" s="974"/>
      <c r="U64" s="974"/>
      <c r="V64" s="974"/>
      <c r="W64" s="974"/>
      <c r="X64" s="974"/>
      <c r="Y64" s="974"/>
      <c r="Z64" s="974"/>
      <c r="AA64" s="974"/>
      <c r="AB64" s="974"/>
      <c r="AC64" s="974"/>
      <c r="AD64" s="974"/>
      <c r="AE64" s="974"/>
      <c r="AF64" s="974"/>
      <c r="AG64" s="974"/>
      <c r="AH64" s="974"/>
      <c r="AI64" s="974"/>
      <c r="AJ64" s="974"/>
      <c r="AK64" s="974"/>
      <c r="AL64" s="974"/>
      <c r="AM64" s="974"/>
      <c r="AN64" s="974"/>
      <c r="AO64" s="974"/>
      <c r="AP64" s="974"/>
      <c r="AQ64" s="974"/>
      <c r="AR64" s="974"/>
      <c r="AS64" s="974"/>
      <c r="AT64" s="974"/>
      <c r="AU64" s="974"/>
      <c r="AV64" s="974"/>
      <c r="AW64" s="974"/>
      <c r="AX64" s="974"/>
      <c r="AY64" s="974"/>
      <c r="AZ64" s="974"/>
      <c r="BA64" s="974"/>
      <c r="BB64" s="974"/>
      <c r="BC64" s="974"/>
      <c r="BD64" s="974"/>
      <c r="BE64" s="974"/>
      <c r="BF64" s="974"/>
      <c r="BG64" s="974"/>
      <c r="BH64" s="974"/>
      <c r="BI64" s="974"/>
      <c r="BJ64" s="974"/>
      <c r="BK64" s="974"/>
      <c r="BL64" s="974"/>
      <c r="BM64" s="974"/>
      <c r="BN64" s="974"/>
      <c r="BO64" s="974"/>
      <c r="BP64" s="974"/>
      <c r="BQ64" s="974"/>
      <c r="BR64" s="974"/>
      <c r="BS64" s="974"/>
      <c r="BT64" s="974"/>
      <c r="BU64" s="974"/>
      <c r="BV64" s="974"/>
      <c r="BW64" s="974"/>
      <c r="BX64" s="974"/>
      <c r="BY64" s="974"/>
      <c r="BZ64" s="974"/>
      <c r="CA64" s="974"/>
      <c r="CB64" s="974"/>
      <c r="CC64" s="974"/>
      <c r="CD64" s="974"/>
      <c r="CE64" s="974"/>
      <c r="CF64" s="974"/>
      <c r="CG64" s="974"/>
      <c r="CH64" s="974"/>
      <c r="CI64" s="974"/>
      <c r="CJ64" s="974"/>
      <c r="CK64" s="974"/>
      <c r="CL64" s="974"/>
      <c r="CM64" s="974"/>
      <c r="CN64" s="974"/>
      <c r="CO64" s="974"/>
      <c r="CP64" s="974"/>
      <c r="CQ64" s="974"/>
      <c r="CR64" s="974"/>
      <c r="CS64" s="974"/>
      <c r="CT64" s="974"/>
      <c r="CU64" s="974"/>
      <c r="CV64" s="974"/>
      <c r="CW64" s="974"/>
      <c r="CX64" s="974"/>
      <c r="CY64" s="974"/>
      <c r="CZ64" s="974"/>
      <c r="DA64" s="974"/>
      <c r="DB64" s="974"/>
      <c r="DC64" s="974"/>
      <c r="DD64" s="974"/>
      <c r="DE64" s="974"/>
      <c r="DF64" s="974"/>
      <c r="DG64" s="974"/>
      <c r="DH64" s="974"/>
      <c r="DI64" s="974"/>
      <c r="DJ64" s="974"/>
      <c r="DK64" s="974"/>
      <c r="DL64" s="974"/>
      <c r="DM64" s="974"/>
      <c r="DN64" s="974"/>
      <c r="DO64" s="974"/>
      <c r="DP64" s="974"/>
      <c r="DQ64" s="974"/>
      <c r="DR64" s="974"/>
      <c r="DS64" s="974"/>
      <c r="DT64" s="974"/>
      <c r="DU64" s="974"/>
      <c r="DV64" s="974"/>
      <c r="DW64" s="974"/>
      <c r="DX64" s="974"/>
      <c r="DY64" s="974"/>
      <c r="DZ64" s="974"/>
      <c r="EA64" s="974"/>
      <c r="EB64" s="974"/>
      <c r="EC64" s="974"/>
      <c r="ED64" s="974"/>
      <c r="EE64" s="974"/>
      <c r="EF64" s="974"/>
      <c r="EG64" s="974"/>
      <c r="EH64" s="974"/>
      <c r="EI64" s="974"/>
      <c r="EJ64" s="974"/>
      <c r="EK64" s="974"/>
      <c r="EL64" s="974"/>
      <c r="EM64" s="974"/>
      <c r="EN64" s="974"/>
      <c r="EO64" s="974"/>
      <c r="EP64" s="974"/>
      <c r="EQ64" s="974"/>
      <c r="ER64" s="974"/>
      <c r="ES64" s="974"/>
      <c r="ET64" s="974"/>
      <c r="EU64" s="974"/>
      <c r="EV64" s="974"/>
      <c r="EW64" s="974"/>
      <c r="EX64" s="974"/>
      <c r="EY64" s="974"/>
      <c r="EZ64" s="974"/>
      <c r="FA64" s="974"/>
      <c r="FB64" s="974"/>
      <c r="FC64" s="974"/>
      <c r="FD64" s="974"/>
      <c r="FE64" s="974"/>
      <c r="FF64" s="974"/>
      <c r="FG64" s="974"/>
      <c r="FH64" s="974"/>
      <c r="FI64" s="974"/>
      <c r="FJ64" s="974"/>
      <c r="FK64" s="974"/>
      <c r="FL64" s="974"/>
      <c r="FM64" s="974"/>
      <c r="FN64" s="974"/>
      <c r="FO64" s="974"/>
      <c r="FP64" s="974"/>
      <c r="FQ64" s="974"/>
      <c r="FR64" s="974"/>
      <c r="FS64" s="974"/>
      <c r="FT64" s="974"/>
      <c r="FU64" s="974"/>
      <c r="FV64" s="974"/>
      <c r="FW64" s="974"/>
      <c r="FX64" s="974"/>
      <c r="FY64" s="974"/>
      <c r="FZ64" s="974"/>
      <c r="GA64" s="974"/>
      <c r="GB64" s="974"/>
      <c r="GC64" s="974"/>
      <c r="GD64" s="974"/>
      <c r="GE64" s="974"/>
      <c r="GF64" s="974"/>
      <c r="GG64" s="974"/>
      <c r="GH64" s="974"/>
      <c r="GI64" s="974"/>
      <c r="GJ64" s="974"/>
      <c r="GK64" s="974"/>
      <c r="GL64" s="974"/>
      <c r="GM64" s="974"/>
      <c r="GN64" s="974"/>
      <c r="GO64" s="974"/>
      <c r="GP64" s="974"/>
      <c r="GQ64" s="974"/>
      <c r="GR64" s="974"/>
      <c r="GS64" s="974"/>
      <c r="GT64" s="974"/>
      <c r="GU64" s="974"/>
      <c r="GV64" s="974"/>
      <c r="GW64" s="974"/>
      <c r="GX64" s="974"/>
      <c r="GY64" s="974"/>
      <c r="GZ64" s="974"/>
      <c r="HA64" s="974"/>
      <c r="HB64" s="974"/>
      <c r="HC64" s="974"/>
      <c r="HD64" s="974"/>
      <c r="HE64" s="974"/>
      <c r="HF64" s="974"/>
      <c r="HG64" s="974"/>
      <c r="HH64" s="974"/>
      <c r="HI64" s="974"/>
      <c r="HJ64" s="974"/>
      <c r="HK64" s="974"/>
      <c r="HL64" s="974"/>
      <c r="HM64" s="974"/>
      <c r="HN64" s="974"/>
      <c r="HO64" s="974"/>
      <c r="HP64" s="974"/>
      <c r="HQ64" s="974"/>
      <c r="HR64" s="974"/>
      <c r="HS64" s="974"/>
      <c r="HT64" s="974"/>
      <c r="HU64" s="974"/>
      <c r="HV64" s="974"/>
      <c r="HW64" s="974"/>
      <c r="HX64" s="974"/>
      <c r="HY64" s="974"/>
      <c r="HZ64" s="974"/>
      <c r="IA64" s="974"/>
      <c r="IB64" s="974"/>
      <c r="IC64" s="974"/>
      <c r="ID64" s="974"/>
      <c r="IE64" s="974"/>
      <c r="IF64" s="974"/>
      <c r="IG64" s="974"/>
      <c r="IH64" s="974"/>
      <c r="II64" s="974"/>
      <c r="IJ64" s="974"/>
      <c r="IK64" s="974"/>
      <c r="IL64" s="974"/>
      <c r="IM64" s="974"/>
      <c r="IN64" s="974"/>
      <c r="IO64" s="974"/>
      <c r="IP64" s="974"/>
      <c r="IQ64" s="974"/>
      <c r="IR64" s="974"/>
      <c r="IS64" s="974"/>
      <c r="IT64" s="974"/>
      <c r="IU64" s="974"/>
      <c r="IV64" s="974"/>
      <c r="IW64" s="974"/>
      <c r="IX64" s="974"/>
      <c r="IY64" s="974"/>
      <c r="IZ64" s="974"/>
      <c r="JA64" s="974"/>
      <c r="JB64" s="974"/>
      <c r="JC64" s="974"/>
      <c r="JD64" s="974"/>
      <c r="JE64" s="974"/>
      <c r="JF64" s="974"/>
      <c r="JG64" s="974"/>
      <c r="JH64" s="974"/>
      <c r="JI64" s="974"/>
      <c r="JJ64" s="974"/>
      <c r="JK64" s="974"/>
      <c r="JL64" s="974"/>
      <c r="JM64" s="974"/>
      <c r="JN64" s="974"/>
      <c r="JO64" s="974"/>
      <c r="JP64" s="974"/>
      <c r="JQ64" s="974"/>
      <c r="JR64" s="974"/>
      <c r="JS64" s="974"/>
      <c r="JT64" s="974"/>
      <c r="JU64" s="974"/>
      <c r="JV64" s="974"/>
      <c r="JW64" s="974"/>
      <c r="JX64" s="974"/>
      <c r="JY64" s="974"/>
      <c r="JZ64" s="974"/>
      <c r="KA64" s="974"/>
      <c r="KB64" s="974"/>
      <c r="KC64" s="974"/>
      <c r="KD64" s="974"/>
      <c r="KE64" s="974"/>
      <c r="KF64" s="974"/>
      <c r="KG64" s="974"/>
      <c r="KH64" s="974"/>
      <c r="KI64" s="974"/>
      <c r="KJ64" s="974"/>
      <c r="KK64" s="974"/>
      <c r="KL64" s="974"/>
      <c r="KM64" s="974"/>
      <c r="KN64" s="974"/>
      <c r="KO64" s="974"/>
      <c r="KP64" s="974"/>
      <c r="KQ64" s="974"/>
      <c r="KR64" s="974"/>
      <c r="KS64" s="974"/>
      <c r="KT64" s="974"/>
      <c r="KU64" s="974"/>
      <c r="KV64" s="974"/>
      <c r="KW64" s="974"/>
      <c r="KX64" s="974"/>
      <c r="KY64" s="974"/>
      <c r="KZ64" s="974"/>
      <c r="LA64" s="974"/>
      <c r="LB64" s="974"/>
      <c r="LC64" s="974"/>
      <c r="LD64" s="974"/>
      <c r="LE64" s="974"/>
      <c r="LF64" s="974"/>
      <c r="LG64" s="974"/>
      <c r="LH64" s="974"/>
      <c r="LI64" s="974"/>
      <c r="LJ64" s="974"/>
      <c r="LK64" s="974"/>
      <c r="LL64" s="974"/>
      <c r="LM64" s="974"/>
      <c r="LN64" s="974"/>
      <c r="LO64" s="974"/>
      <c r="LP64" s="974"/>
      <c r="LQ64" s="974"/>
      <c r="LR64" s="974"/>
      <c r="LS64" s="974"/>
      <c r="LT64" s="974"/>
      <c r="LU64" s="974"/>
      <c r="LV64" s="974"/>
      <c r="LW64" s="974"/>
      <c r="LX64" s="974"/>
      <c r="LY64" s="974"/>
      <c r="LZ64" s="974"/>
      <c r="MA64" s="974"/>
      <c r="MB64" s="974"/>
      <c r="MC64" s="974"/>
      <c r="MD64" s="974"/>
      <c r="ME64" s="974"/>
      <c r="MF64" s="974"/>
      <c r="MG64" s="974"/>
      <c r="MH64" s="974"/>
      <c r="MI64" s="974"/>
      <c r="MJ64" s="974"/>
      <c r="MK64" s="974"/>
      <c r="ML64" s="974"/>
      <c r="MM64" s="974"/>
      <c r="MN64" s="974"/>
      <c r="MO64" s="974"/>
      <c r="MP64" s="974"/>
      <c r="MQ64" s="974"/>
      <c r="MR64" s="974"/>
      <c r="MS64" s="974"/>
      <c r="MT64" s="974"/>
      <c r="MU64" s="974"/>
      <c r="MV64" s="974"/>
      <c r="MW64" s="974"/>
      <c r="MX64" s="974"/>
      <c r="MY64" s="974"/>
      <c r="MZ64" s="974"/>
      <c r="NA64" s="974"/>
      <c r="NB64" s="974"/>
      <c r="NC64" s="974"/>
      <c r="ND64" s="974"/>
      <c r="NE64" s="974"/>
      <c r="NF64" s="974"/>
      <c r="NG64" s="974"/>
      <c r="NH64" s="974"/>
      <c r="NI64" s="974"/>
      <c r="NJ64" s="974"/>
      <c r="NK64" s="974"/>
      <c r="NL64" s="974"/>
      <c r="NM64" s="974"/>
      <c r="NN64" s="974"/>
      <c r="NO64" s="974"/>
      <c r="NP64" s="974"/>
      <c r="NQ64" s="974"/>
      <c r="NR64" s="974"/>
      <c r="NS64" s="974"/>
      <c r="NT64" s="974"/>
      <c r="NU64" s="974"/>
      <c r="NV64" s="974"/>
      <c r="NW64" s="974"/>
      <c r="NX64" s="974"/>
      <c r="NY64" s="974"/>
      <c r="NZ64" s="974"/>
      <c r="OA64" s="974"/>
      <c r="OB64" s="974"/>
      <c r="OC64" s="974"/>
      <c r="OD64" s="974"/>
      <c r="OE64" s="974"/>
      <c r="OF64" s="974"/>
      <c r="OG64" s="974"/>
      <c r="OH64" s="974"/>
      <c r="OI64" s="974"/>
      <c r="OJ64" s="974"/>
      <c r="OK64" s="974"/>
      <c r="OL64" s="974"/>
      <c r="OM64" s="974"/>
      <c r="ON64" s="974"/>
      <c r="OO64" s="974"/>
      <c r="OP64" s="974"/>
      <c r="OQ64" s="974"/>
      <c r="OR64" s="974"/>
      <c r="OS64" s="974"/>
      <c r="OT64" s="974"/>
      <c r="OU64" s="974"/>
      <c r="OV64" s="974"/>
      <c r="OW64" s="974"/>
      <c r="OX64" s="974"/>
      <c r="OY64" s="974"/>
      <c r="OZ64" s="974"/>
      <c r="PA64" s="974"/>
      <c r="PB64" s="974"/>
      <c r="PC64" s="974"/>
      <c r="PD64" s="974"/>
      <c r="PE64" s="974"/>
      <c r="PF64" s="974"/>
      <c r="PG64" s="974"/>
      <c r="PH64" s="974"/>
      <c r="PI64" s="974"/>
      <c r="PJ64" s="974"/>
      <c r="PK64" s="974"/>
      <c r="PL64" s="974"/>
      <c r="PM64" s="974"/>
      <c r="PN64" s="974"/>
      <c r="PO64" s="974"/>
      <c r="PP64" s="974"/>
      <c r="PQ64" s="974"/>
      <c r="PR64" s="974"/>
      <c r="PS64" s="974"/>
      <c r="PT64" s="974"/>
      <c r="PU64" s="974"/>
      <c r="PV64" s="974"/>
      <c r="PW64" s="974"/>
      <c r="PX64" s="974"/>
      <c r="PY64" s="974"/>
      <c r="PZ64" s="974"/>
      <c r="QA64" s="974"/>
      <c r="QB64" s="974"/>
      <c r="QC64" s="974"/>
      <c r="QD64" s="974"/>
      <c r="QE64" s="974"/>
      <c r="QF64" s="974"/>
      <c r="QG64" s="974"/>
      <c r="QH64" s="974"/>
      <c r="QI64" s="974"/>
      <c r="QJ64" s="974"/>
      <c r="QK64" s="974"/>
      <c r="QL64" s="974"/>
      <c r="QM64" s="974"/>
      <c r="QN64" s="974"/>
      <c r="QO64" s="974"/>
      <c r="QP64" s="974"/>
      <c r="QQ64" s="974"/>
      <c r="QR64" s="974"/>
      <c r="QS64" s="974"/>
      <c r="QT64" s="974"/>
      <c r="QU64" s="974"/>
      <c r="QV64" s="974"/>
      <c r="QW64" s="974"/>
      <c r="QX64" s="974"/>
      <c r="QY64" s="974"/>
      <c r="QZ64" s="974"/>
      <c r="RA64" s="974"/>
      <c r="RB64" s="974"/>
      <c r="RC64" s="974"/>
      <c r="RD64" s="974"/>
      <c r="RE64" s="974"/>
      <c r="RF64" s="974"/>
      <c r="RG64" s="974"/>
      <c r="RH64" s="974"/>
      <c r="RI64" s="974"/>
      <c r="RJ64" s="974"/>
      <c r="RK64" s="974"/>
      <c r="RL64" s="974"/>
      <c r="RM64" s="974"/>
      <c r="RN64" s="974"/>
      <c r="RO64" s="974"/>
      <c r="RP64" s="974"/>
      <c r="RQ64" s="974"/>
      <c r="RR64" s="974"/>
      <c r="RS64" s="974"/>
      <c r="RT64" s="974"/>
      <c r="RU64" s="974"/>
      <c r="RV64" s="974"/>
      <c r="RW64" s="974"/>
      <c r="RX64" s="974"/>
      <c r="RY64" s="974"/>
      <c r="RZ64" s="974"/>
      <c r="SA64" s="974"/>
      <c r="SB64" s="974"/>
      <c r="SC64" s="974"/>
      <c r="SD64" s="974"/>
      <c r="SE64" s="974"/>
      <c r="SF64" s="974"/>
      <c r="SG64" s="974"/>
      <c r="SH64" s="974"/>
      <c r="SI64" s="974"/>
      <c r="SJ64" s="974"/>
      <c r="SK64" s="974"/>
      <c r="SL64" s="974"/>
      <c r="SM64" s="974"/>
      <c r="SN64" s="974"/>
      <c r="SO64" s="974"/>
      <c r="SP64" s="974"/>
      <c r="SQ64" s="974"/>
      <c r="SR64" s="974"/>
      <c r="SS64" s="974"/>
      <c r="ST64" s="974"/>
      <c r="SU64" s="974"/>
      <c r="SV64" s="974"/>
      <c r="SW64" s="974"/>
      <c r="SX64" s="974"/>
      <c r="SY64" s="974"/>
      <c r="SZ64" s="974"/>
      <c r="TA64" s="974"/>
      <c r="TB64" s="974"/>
      <c r="TC64" s="974"/>
      <c r="TD64" s="974"/>
      <c r="TE64" s="974"/>
      <c r="TF64" s="974"/>
      <c r="TG64" s="974"/>
      <c r="TH64" s="974"/>
      <c r="TI64" s="974"/>
      <c r="TJ64" s="974"/>
      <c r="TK64" s="974"/>
      <c r="TL64" s="974"/>
      <c r="TM64" s="974"/>
      <c r="TN64" s="974"/>
      <c r="TO64" s="974"/>
      <c r="TP64" s="974"/>
      <c r="TQ64" s="974"/>
      <c r="TR64" s="974"/>
      <c r="TS64" s="974"/>
      <c r="TT64" s="974"/>
      <c r="TU64" s="974"/>
      <c r="TV64" s="974"/>
      <c r="TW64" s="974"/>
      <c r="TX64" s="974"/>
      <c r="TY64" s="974"/>
      <c r="TZ64" s="974"/>
      <c r="UA64" s="974"/>
      <c r="UB64" s="974"/>
      <c r="UC64" s="974"/>
      <c r="UD64" s="974"/>
      <c r="UE64" s="974"/>
      <c r="UF64" s="974"/>
      <c r="UG64" s="974"/>
      <c r="UH64" s="974"/>
      <c r="UI64" s="974"/>
      <c r="UJ64" s="974"/>
      <c r="UK64" s="974"/>
      <c r="UL64" s="974"/>
      <c r="UM64" s="974"/>
      <c r="UN64" s="974"/>
      <c r="UO64" s="974"/>
      <c r="UP64" s="974"/>
      <c r="UQ64" s="974"/>
      <c r="UR64" s="974"/>
      <c r="US64" s="974"/>
      <c r="UT64" s="974"/>
      <c r="UU64" s="974"/>
      <c r="UV64" s="974"/>
      <c r="UW64" s="974"/>
      <c r="UX64" s="974"/>
      <c r="UY64" s="974"/>
      <c r="UZ64" s="974"/>
      <c r="VA64" s="974"/>
      <c r="VB64" s="974"/>
      <c r="VC64" s="974"/>
      <c r="VD64" s="974"/>
      <c r="VE64" s="974"/>
      <c r="VF64" s="974"/>
      <c r="VG64" s="974"/>
      <c r="VH64" s="974"/>
      <c r="VI64" s="974"/>
      <c r="VJ64" s="974"/>
      <c r="VK64" s="974"/>
      <c r="VL64" s="974"/>
      <c r="VM64" s="974"/>
      <c r="VN64" s="974"/>
      <c r="VO64" s="974"/>
      <c r="VP64" s="974"/>
      <c r="VQ64" s="974"/>
      <c r="VR64" s="974"/>
      <c r="VS64" s="974"/>
      <c r="VT64" s="974"/>
      <c r="VU64" s="974"/>
      <c r="VV64" s="974"/>
      <c r="VW64" s="974"/>
      <c r="VX64" s="974"/>
      <c r="VY64" s="974"/>
      <c r="VZ64" s="974"/>
      <c r="WA64" s="974"/>
      <c r="WB64" s="974"/>
      <c r="WC64" s="974"/>
      <c r="WD64" s="974"/>
      <c r="WE64" s="974"/>
      <c r="WF64" s="974"/>
      <c r="WG64" s="974"/>
      <c r="WH64" s="974"/>
      <c r="WI64" s="974"/>
      <c r="WJ64" s="974"/>
      <c r="WK64" s="974"/>
      <c r="WL64" s="974"/>
      <c r="WM64" s="974"/>
      <c r="WN64" s="974"/>
      <c r="WO64" s="974"/>
      <c r="WP64" s="974"/>
      <c r="WQ64" s="974"/>
      <c r="WR64" s="974"/>
      <c r="WS64" s="974"/>
      <c r="WT64" s="974"/>
      <c r="WU64" s="974"/>
      <c r="WV64" s="974"/>
      <c r="WW64" s="974"/>
      <c r="WX64" s="974"/>
      <c r="WY64" s="974"/>
      <c r="WZ64" s="974"/>
      <c r="XA64" s="974"/>
      <c r="XB64" s="974"/>
      <c r="XC64" s="974"/>
      <c r="XD64" s="974"/>
      <c r="XE64" s="974"/>
      <c r="XF64" s="974"/>
      <c r="XG64" s="974"/>
      <c r="XH64" s="974"/>
      <c r="XI64" s="974"/>
      <c r="XJ64" s="974"/>
      <c r="XK64" s="974"/>
      <c r="XL64" s="974"/>
      <c r="XM64" s="974"/>
      <c r="XN64" s="974"/>
      <c r="XO64" s="974"/>
      <c r="XP64" s="974"/>
      <c r="XQ64" s="974"/>
      <c r="XR64" s="974"/>
      <c r="XS64" s="974"/>
      <c r="XT64" s="974"/>
      <c r="XU64" s="974"/>
      <c r="XV64" s="974"/>
      <c r="XW64" s="974"/>
      <c r="XX64" s="974"/>
      <c r="XY64" s="974"/>
      <c r="XZ64" s="974"/>
      <c r="YA64" s="974"/>
      <c r="YB64" s="974"/>
      <c r="YC64" s="974"/>
      <c r="YD64" s="974"/>
      <c r="YE64" s="974"/>
      <c r="YF64" s="974"/>
      <c r="YG64" s="974"/>
      <c r="YH64" s="974"/>
      <c r="YI64" s="974"/>
      <c r="YJ64" s="974"/>
      <c r="YK64" s="974"/>
      <c r="YL64" s="974"/>
      <c r="YM64" s="974"/>
      <c r="YN64" s="974"/>
      <c r="YO64" s="974"/>
      <c r="YP64" s="974"/>
      <c r="YQ64" s="974"/>
      <c r="YR64" s="974"/>
      <c r="YS64" s="974"/>
      <c r="YT64" s="974"/>
      <c r="YU64" s="974"/>
      <c r="YV64" s="974"/>
      <c r="YW64" s="974"/>
      <c r="YX64" s="974"/>
      <c r="YY64" s="974"/>
      <c r="YZ64" s="974"/>
      <c r="ZA64" s="974"/>
      <c r="ZB64" s="974"/>
      <c r="ZC64" s="974"/>
      <c r="ZD64" s="974"/>
      <c r="ZE64" s="974"/>
      <c r="ZF64" s="974"/>
      <c r="ZG64" s="974"/>
      <c r="ZH64" s="974"/>
      <c r="ZI64" s="974"/>
      <c r="ZJ64" s="974"/>
      <c r="ZK64" s="974"/>
      <c r="ZL64" s="974"/>
      <c r="ZM64" s="974"/>
      <c r="ZN64" s="974"/>
      <c r="ZO64" s="974"/>
      <c r="ZP64" s="974"/>
      <c r="ZQ64" s="974"/>
      <c r="ZR64" s="974"/>
      <c r="ZS64" s="974"/>
      <c r="ZT64" s="974"/>
      <c r="ZU64" s="974"/>
      <c r="ZV64" s="974"/>
      <c r="ZW64" s="974"/>
      <c r="ZX64" s="974"/>
      <c r="ZY64" s="974"/>
      <c r="ZZ64" s="974"/>
      <c r="AAA64" s="974"/>
      <c r="AAB64" s="974"/>
      <c r="AAC64" s="974"/>
      <c r="AAD64" s="974"/>
      <c r="AAE64" s="974"/>
      <c r="AAF64" s="974"/>
      <c r="AAG64" s="974"/>
      <c r="AAH64" s="974"/>
      <c r="AAI64" s="974"/>
      <c r="AAJ64" s="974"/>
      <c r="AAK64" s="974"/>
      <c r="AAL64" s="974"/>
      <c r="AAM64" s="974"/>
      <c r="AAN64" s="974"/>
      <c r="AAO64" s="974"/>
      <c r="AAP64" s="974"/>
      <c r="AAQ64" s="974"/>
      <c r="AAR64" s="974"/>
      <c r="AAS64" s="974"/>
      <c r="AAT64" s="974"/>
      <c r="AAU64" s="974"/>
      <c r="AAV64" s="974"/>
      <c r="AAW64" s="974"/>
      <c r="AAX64" s="974"/>
      <c r="AAY64" s="974"/>
      <c r="AAZ64" s="974"/>
      <c r="ABA64" s="974"/>
      <c r="ABB64" s="974"/>
      <c r="ABC64" s="974"/>
      <c r="ABD64" s="974"/>
      <c r="ABE64" s="974"/>
      <c r="ABF64" s="974"/>
      <c r="ABG64" s="974"/>
      <c r="ABH64" s="974"/>
      <c r="ABI64" s="974"/>
      <c r="ABJ64" s="974"/>
      <c r="ABK64" s="974"/>
      <c r="ABL64" s="974"/>
      <c r="ABM64" s="974"/>
      <c r="ABN64" s="974"/>
      <c r="ABO64" s="974"/>
      <c r="ABP64" s="974"/>
      <c r="ABQ64" s="974"/>
      <c r="ABR64" s="974"/>
      <c r="ABS64" s="974"/>
      <c r="ABT64" s="974"/>
      <c r="ABU64" s="974"/>
      <c r="ABV64" s="974"/>
      <c r="ABW64" s="974"/>
      <c r="ABX64" s="974"/>
      <c r="ABY64" s="974"/>
      <c r="ABZ64" s="974"/>
      <c r="ACA64" s="974"/>
      <c r="ACB64" s="974"/>
      <c r="ACC64" s="974"/>
      <c r="ACD64" s="974"/>
      <c r="ACE64" s="974"/>
      <c r="ACF64" s="974"/>
      <c r="ACG64" s="974"/>
      <c r="ACH64" s="974"/>
      <c r="ACI64" s="974"/>
      <c r="ACJ64" s="974"/>
      <c r="ACK64" s="974"/>
      <c r="ACL64" s="974"/>
      <c r="ACM64" s="974"/>
      <c r="ACN64" s="974"/>
      <c r="ACO64" s="974"/>
      <c r="ACP64" s="974"/>
      <c r="ACQ64" s="974"/>
      <c r="ACR64" s="974"/>
      <c r="ACS64" s="974"/>
      <c r="ACT64" s="974"/>
      <c r="ACU64" s="974"/>
      <c r="ACV64" s="974"/>
      <c r="ACW64" s="974"/>
      <c r="ACX64" s="974"/>
      <c r="ACY64" s="974"/>
      <c r="ACZ64" s="974"/>
      <c r="ADA64" s="974"/>
      <c r="ADB64" s="974"/>
      <c r="ADC64" s="974"/>
      <c r="ADD64" s="974"/>
      <c r="ADE64" s="974"/>
      <c r="ADF64" s="974"/>
      <c r="ADG64" s="974"/>
      <c r="ADH64" s="974"/>
      <c r="ADI64" s="974"/>
      <c r="ADJ64" s="974"/>
      <c r="ADK64" s="974"/>
      <c r="ADL64" s="974"/>
      <c r="ADM64" s="974"/>
      <c r="ADN64" s="974"/>
      <c r="ADO64" s="974"/>
      <c r="ADP64" s="974"/>
      <c r="ADQ64" s="974"/>
      <c r="ADR64" s="974"/>
      <c r="ADS64" s="974"/>
      <c r="ADT64" s="974"/>
      <c r="ADU64" s="974"/>
      <c r="ADV64" s="974"/>
      <c r="ADW64" s="974"/>
      <c r="ADX64" s="974"/>
      <c r="ADY64" s="974"/>
      <c r="ADZ64" s="974"/>
      <c r="AEA64" s="974"/>
      <c r="AEB64" s="974"/>
      <c r="AEC64" s="974"/>
      <c r="AED64" s="974"/>
      <c r="AEE64" s="974"/>
      <c r="AEF64" s="974"/>
      <c r="AEG64" s="974"/>
      <c r="AEH64" s="974"/>
      <c r="AEI64" s="974"/>
      <c r="AEJ64" s="974"/>
      <c r="AEK64" s="974"/>
      <c r="AEL64" s="974"/>
      <c r="AEM64" s="974"/>
      <c r="AEN64" s="974"/>
      <c r="AEO64" s="974"/>
      <c r="AEP64" s="974"/>
      <c r="AEQ64" s="974"/>
      <c r="AER64" s="974"/>
      <c r="AES64" s="974"/>
      <c r="AET64" s="974"/>
      <c r="AEU64" s="974"/>
      <c r="AEV64" s="974"/>
      <c r="AEW64" s="974"/>
      <c r="AEX64" s="974"/>
      <c r="AEY64" s="974"/>
      <c r="AEZ64" s="974"/>
      <c r="AFA64" s="974"/>
      <c r="AFB64" s="974"/>
      <c r="AFC64" s="974"/>
      <c r="AFD64" s="974"/>
      <c r="AFE64" s="974"/>
      <c r="AFF64" s="974"/>
      <c r="AFG64" s="974"/>
      <c r="AFH64" s="974"/>
      <c r="AFI64" s="974"/>
      <c r="AFJ64" s="974"/>
      <c r="AFK64" s="974"/>
      <c r="AFL64" s="974"/>
      <c r="AFM64" s="974"/>
      <c r="AFN64" s="974"/>
      <c r="AFO64" s="974"/>
      <c r="AFP64" s="974"/>
      <c r="AFQ64" s="974"/>
      <c r="AFR64" s="974"/>
      <c r="AFS64" s="974"/>
      <c r="AFT64" s="974"/>
      <c r="AFU64" s="974"/>
      <c r="AFV64" s="974"/>
      <c r="AFW64" s="974"/>
      <c r="AFX64" s="974"/>
      <c r="AFY64" s="974"/>
      <c r="AFZ64" s="974"/>
      <c r="AGA64" s="974"/>
      <c r="AGB64" s="974"/>
      <c r="AGC64" s="974"/>
      <c r="AGD64" s="974"/>
      <c r="AGE64" s="974"/>
      <c r="AGF64" s="974"/>
      <c r="AGG64" s="974"/>
      <c r="AGH64" s="974"/>
      <c r="AGI64" s="974"/>
      <c r="AGJ64" s="974"/>
      <c r="AGK64" s="974"/>
      <c r="AGL64" s="974"/>
      <c r="AGM64" s="974"/>
      <c r="AGN64" s="974"/>
      <c r="AGO64" s="974"/>
      <c r="AGP64" s="974"/>
      <c r="AGQ64" s="974"/>
      <c r="AGR64" s="974"/>
      <c r="AGS64" s="974"/>
      <c r="AGT64" s="974"/>
      <c r="AGU64" s="974"/>
      <c r="AGV64" s="974"/>
      <c r="AGW64" s="974"/>
      <c r="AGX64" s="974"/>
      <c r="AGY64" s="974"/>
      <c r="AGZ64" s="974"/>
      <c r="AHA64" s="974"/>
      <c r="AHB64" s="974"/>
      <c r="AHC64" s="974"/>
      <c r="AHD64" s="974"/>
      <c r="AHE64" s="974"/>
      <c r="AHF64" s="974"/>
      <c r="AHG64" s="974"/>
      <c r="AHH64" s="974"/>
      <c r="AHI64" s="974"/>
      <c r="AHJ64" s="974"/>
      <c r="AHK64" s="974"/>
      <c r="AHL64" s="974"/>
      <c r="AHM64" s="974"/>
      <c r="AHN64" s="974"/>
      <c r="AHO64" s="974"/>
      <c r="AHP64" s="974"/>
      <c r="AHQ64" s="974"/>
      <c r="AHR64" s="974"/>
      <c r="AHS64" s="974"/>
      <c r="AHT64" s="974"/>
      <c r="AHU64" s="974"/>
      <c r="AHV64" s="974"/>
      <c r="AHW64" s="974"/>
      <c r="AHX64" s="974"/>
      <c r="AHY64" s="974"/>
      <c r="AHZ64" s="974"/>
      <c r="AIA64" s="974"/>
      <c r="AIB64" s="974"/>
      <c r="AIC64" s="974"/>
      <c r="AID64" s="974"/>
      <c r="AIE64" s="974"/>
      <c r="AIF64" s="974"/>
      <c r="AIG64" s="974"/>
      <c r="AIH64" s="974"/>
      <c r="AII64" s="974"/>
      <c r="AIJ64" s="974"/>
      <c r="AIK64" s="974"/>
      <c r="AIL64" s="974"/>
      <c r="AIM64" s="974"/>
      <c r="AIN64" s="974"/>
      <c r="AIO64" s="974"/>
      <c r="AIP64" s="974"/>
      <c r="AIQ64" s="974"/>
      <c r="AIR64" s="974"/>
      <c r="AIS64" s="974"/>
      <c r="AIT64" s="974"/>
      <c r="AIU64" s="974"/>
      <c r="AIV64" s="974"/>
      <c r="AIW64" s="974"/>
      <c r="AIX64" s="974"/>
      <c r="AIY64" s="974"/>
      <c r="AIZ64" s="974"/>
      <c r="AJA64" s="974"/>
      <c r="AJB64" s="974"/>
      <c r="AJC64" s="974"/>
      <c r="AJD64" s="974"/>
      <c r="AJE64" s="974"/>
      <c r="AJF64" s="974"/>
      <c r="AJG64" s="974"/>
      <c r="AJH64" s="974"/>
      <c r="AJI64" s="974"/>
      <c r="AJJ64" s="974"/>
      <c r="AJK64" s="974"/>
      <c r="AJL64" s="974"/>
      <c r="AJM64" s="974"/>
      <c r="AJN64" s="974"/>
      <c r="AJO64" s="974"/>
      <c r="AJP64" s="974"/>
      <c r="AJQ64" s="974"/>
      <c r="AJR64" s="974"/>
      <c r="AJS64" s="974"/>
      <c r="AJT64" s="974"/>
      <c r="AJU64" s="974"/>
      <c r="AJV64" s="974"/>
      <c r="AJW64" s="974"/>
      <c r="AJX64" s="974"/>
      <c r="AJY64" s="974"/>
      <c r="AJZ64" s="974"/>
      <c r="AKA64" s="974"/>
      <c r="AKB64" s="974"/>
      <c r="AKC64" s="974"/>
      <c r="AKD64" s="974"/>
      <c r="AKE64" s="974"/>
      <c r="AKF64" s="974"/>
      <c r="AKG64" s="974"/>
      <c r="AKH64" s="974"/>
      <c r="AKI64" s="974"/>
      <c r="AKJ64" s="974"/>
      <c r="AKK64" s="974"/>
      <c r="AKL64" s="974"/>
      <c r="AKM64" s="974"/>
      <c r="AKN64" s="974"/>
      <c r="AKO64" s="974"/>
      <c r="AKP64" s="974"/>
      <c r="AKQ64" s="974"/>
      <c r="AKR64" s="974"/>
      <c r="AKS64" s="974"/>
      <c r="AKT64" s="974"/>
      <c r="AKU64" s="974"/>
      <c r="AKV64" s="974"/>
      <c r="AKW64" s="974"/>
      <c r="AKX64" s="974"/>
      <c r="AKY64" s="974"/>
      <c r="AKZ64" s="974"/>
      <c r="ALA64" s="974"/>
      <c r="ALB64" s="974"/>
      <c r="ALC64" s="974"/>
      <c r="ALD64" s="974"/>
      <c r="ALE64" s="974"/>
      <c r="ALF64" s="974"/>
      <c r="ALG64" s="974"/>
      <c r="ALH64" s="974"/>
      <c r="ALI64" s="974"/>
      <c r="ALJ64" s="974"/>
      <c r="ALK64" s="974"/>
      <c r="ALL64" s="974"/>
      <c r="ALM64" s="974"/>
      <c r="ALN64" s="974"/>
      <c r="ALO64" s="974"/>
      <c r="ALP64" s="974"/>
      <c r="ALQ64" s="974"/>
      <c r="ALR64" s="974"/>
      <c r="ALS64" s="974"/>
      <c r="ALT64" s="974"/>
      <c r="ALU64" s="974"/>
      <c r="ALV64" s="974"/>
      <c r="ALW64" s="974"/>
      <c r="ALX64" s="974"/>
      <c r="ALY64" s="974"/>
      <c r="ALZ64" s="974"/>
      <c r="AMA64" s="974"/>
      <c r="AMB64" s="974"/>
      <c r="AMC64" s="974"/>
      <c r="AMD64" s="974"/>
      <c r="AME64" s="974"/>
      <c r="AMF64" s="974"/>
      <c r="AMG64" s="974"/>
      <c r="AMH64" s="974"/>
      <c r="AMI64" s="974"/>
      <c r="AMJ64" s="974"/>
      <c r="AMK64" s="974"/>
      <c r="AML64" s="974"/>
      <c r="AMM64" s="974"/>
      <c r="AMN64" s="974"/>
      <c r="AMO64" s="974"/>
      <c r="AMP64" s="974"/>
      <c r="AMQ64" s="974"/>
      <c r="AMR64" s="974"/>
      <c r="AMS64" s="974"/>
      <c r="AMT64" s="974"/>
      <c r="AMU64" s="974"/>
      <c r="AMV64" s="974"/>
      <c r="AMW64" s="974"/>
      <c r="AMX64" s="974"/>
      <c r="AMY64" s="974"/>
      <c r="AMZ64" s="974"/>
      <c r="ANA64" s="974"/>
      <c r="ANB64" s="974"/>
      <c r="ANC64" s="974"/>
      <c r="AND64" s="974"/>
      <c r="ANE64" s="974"/>
      <c r="ANF64" s="974"/>
      <c r="ANG64" s="974"/>
      <c r="ANH64" s="974"/>
      <c r="ANI64" s="974"/>
      <c r="ANJ64" s="974"/>
      <c r="ANK64" s="974"/>
      <c r="ANL64" s="974"/>
      <c r="ANM64" s="974"/>
      <c r="ANN64" s="974"/>
      <c r="ANO64" s="974"/>
      <c r="ANP64" s="974"/>
      <c r="ANQ64" s="974"/>
      <c r="ANR64" s="974"/>
      <c r="ANS64" s="974"/>
      <c r="ANT64" s="974"/>
      <c r="ANU64" s="974"/>
      <c r="ANV64" s="974"/>
      <c r="ANW64" s="974"/>
      <c r="ANX64" s="974"/>
      <c r="ANY64" s="974"/>
      <c r="ANZ64" s="974"/>
      <c r="AOA64" s="974"/>
      <c r="AOB64" s="974"/>
      <c r="AOC64" s="974"/>
      <c r="AOD64" s="974"/>
      <c r="AOE64" s="974"/>
      <c r="AOF64" s="974"/>
      <c r="AOG64" s="974"/>
      <c r="AOH64" s="974"/>
      <c r="AOI64" s="974"/>
      <c r="AOJ64" s="974"/>
      <c r="AOK64" s="974"/>
      <c r="AOL64" s="974"/>
      <c r="AOM64" s="974"/>
      <c r="AON64" s="974"/>
      <c r="AOO64" s="974"/>
      <c r="AOP64" s="974"/>
      <c r="AOQ64" s="974"/>
      <c r="AOR64" s="974"/>
      <c r="AOS64" s="974"/>
      <c r="AOT64" s="974"/>
      <c r="AOU64" s="974"/>
      <c r="AOV64" s="974"/>
      <c r="AOW64" s="974"/>
      <c r="AOX64" s="974"/>
      <c r="AOY64" s="974"/>
      <c r="AOZ64" s="974"/>
      <c r="APA64" s="974"/>
      <c r="APB64" s="974"/>
      <c r="APC64" s="974"/>
      <c r="APD64" s="974"/>
      <c r="APE64" s="974"/>
      <c r="APF64" s="974"/>
      <c r="APG64" s="974"/>
      <c r="APH64" s="974"/>
      <c r="API64" s="974"/>
      <c r="APJ64" s="974"/>
      <c r="APK64" s="974"/>
      <c r="APL64" s="974"/>
      <c r="APM64" s="974"/>
      <c r="APN64" s="974"/>
      <c r="APO64" s="974"/>
      <c r="APP64" s="974"/>
      <c r="APQ64" s="974"/>
      <c r="APR64" s="974"/>
      <c r="APS64" s="974"/>
      <c r="APT64" s="974"/>
      <c r="APU64" s="974"/>
      <c r="APV64" s="974"/>
      <c r="APW64" s="974"/>
      <c r="APX64" s="974"/>
      <c r="APY64" s="974"/>
      <c r="APZ64" s="974"/>
      <c r="AQA64" s="974"/>
      <c r="AQB64" s="974"/>
      <c r="AQC64" s="974"/>
      <c r="AQD64" s="974"/>
      <c r="AQE64" s="974"/>
      <c r="AQF64" s="974"/>
      <c r="AQG64" s="974"/>
      <c r="AQH64" s="974"/>
      <c r="AQI64" s="974"/>
      <c r="AQJ64" s="974"/>
      <c r="AQK64" s="974"/>
      <c r="AQL64" s="974"/>
      <c r="AQM64" s="974"/>
      <c r="AQN64" s="974"/>
      <c r="AQO64" s="974"/>
      <c r="AQP64" s="974"/>
      <c r="AQQ64" s="974"/>
      <c r="AQR64" s="974"/>
      <c r="AQS64" s="974"/>
      <c r="AQT64" s="974"/>
      <c r="AQU64" s="974"/>
      <c r="AQV64" s="974"/>
      <c r="AQW64" s="974"/>
      <c r="AQX64" s="974"/>
      <c r="AQY64" s="974"/>
      <c r="AQZ64" s="974"/>
      <c r="ARA64" s="974"/>
      <c r="ARB64" s="974"/>
      <c r="ARC64" s="974"/>
      <c r="ARD64" s="974"/>
      <c r="ARE64" s="974"/>
      <c r="ARF64" s="974"/>
      <c r="ARG64" s="974"/>
      <c r="ARH64" s="974"/>
      <c r="ARI64" s="974"/>
      <c r="ARJ64" s="974"/>
      <c r="ARK64" s="974"/>
      <c r="ARL64" s="974"/>
      <c r="ARM64" s="974"/>
      <c r="ARN64" s="974"/>
      <c r="ARO64" s="974"/>
      <c r="ARP64" s="974"/>
      <c r="ARQ64" s="974"/>
      <c r="ARR64" s="974"/>
      <c r="ARS64" s="974"/>
      <c r="ART64" s="974"/>
      <c r="ARU64" s="974"/>
      <c r="ARV64" s="974"/>
      <c r="ARW64" s="974"/>
      <c r="ARX64" s="974"/>
      <c r="ARY64" s="974"/>
      <c r="ARZ64" s="974"/>
      <c r="ASA64" s="974"/>
      <c r="ASB64" s="974"/>
      <c r="ASC64" s="974"/>
      <c r="ASD64" s="974"/>
      <c r="ASE64" s="974"/>
      <c r="ASF64" s="974"/>
      <c r="ASG64" s="974"/>
      <c r="ASH64" s="974"/>
      <c r="ASI64" s="974"/>
      <c r="ASJ64" s="974"/>
      <c r="ASK64" s="974"/>
      <c r="ASL64" s="974"/>
      <c r="ASM64" s="974"/>
      <c r="ASN64" s="974"/>
      <c r="ASO64" s="974"/>
      <c r="ASP64" s="974"/>
      <c r="ASQ64" s="974"/>
      <c r="ASR64" s="974"/>
      <c r="ASS64" s="974"/>
      <c r="AST64" s="974"/>
      <c r="ASU64" s="974"/>
      <c r="ASV64" s="974"/>
      <c r="ASW64" s="974"/>
      <c r="ASX64" s="974"/>
      <c r="ASY64" s="974"/>
      <c r="ASZ64" s="974"/>
      <c r="ATA64" s="974"/>
      <c r="ATB64" s="974"/>
      <c r="ATC64" s="974"/>
      <c r="ATD64" s="974"/>
      <c r="ATE64" s="974"/>
      <c r="ATF64" s="974"/>
      <c r="ATG64" s="974"/>
      <c r="ATH64" s="974"/>
      <c r="ATI64" s="974"/>
      <c r="ATJ64" s="974"/>
      <c r="ATK64" s="974"/>
      <c r="ATL64" s="974"/>
      <c r="ATM64" s="974"/>
      <c r="ATN64" s="974"/>
      <c r="ATO64" s="974"/>
      <c r="ATP64" s="974"/>
      <c r="ATQ64" s="974"/>
      <c r="ATR64" s="974"/>
      <c r="ATS64" s="974"/>
      <c r="ATT64" s="974"/>
      <c r="ATU64" s="974"/>
      <c r="ATV64" s="974"/>
      <c r="ATW64" s="974"/>
      <c r="ATX64" s="974"/>
      <c r="ATY64" s="974"/>
      <c r="ATZ64" s="974"/>
      <c r="AUA64" s="974"/>
      <c r="AUB64" s="974"/>
      <c r="AUC64" s="974"/>
      <c r="AUD64" s="974"/>
      <c r="AUE64" s="974"/>
      <c r="AUF64" s="974"/>
      <c r="AUG64" s="974"/>
      <c r="AUH64" s="974"/>
      <c r="AUI64" s="974"/>
      <c r="AUJ64" s="974"/>
      <c r="AUK64" s="974"/>
      <c r="AUL64" s="974"/>
      <c r="AUM64" s="974"/>
      <c r="AUN64" s="974"/>
      <c r="AUO64" s="974"/>
      <c r="AUP64" s="974"/>
      <c r="AUQ64" s="974"/>
      <c r="AUR64" s="974"/>
      <c r="AUS64" s="974"/>
      <c r="AUT64" s="974"/>
      <c r="AUU64" s="974"/>
      <c r="AUV64" s="974"/>
      <c r="AUW64" s="974"/>
      <c r="AUX64" s="974"/>
      <c r="AUY64" s="974"/>
      <c r="AUZ64" s="974"/>
      <c r="AVA64" s="974"/>
      <c r="AVB64" s="974"/>
      <c r="AVC64" s="974"/>
      <c r="AVD64" s="974"/>
      <c r="AVE64" s="974"/>
      <c r="AVF64" s="974"/>
      <c r="AVG64" s="974"/>
      <c r="AVH64" s="974"/>
      <c r="AVI64" s="974"/>
      <c r="AVJ64" s="974"/>
      <c r="AVK64" s="974"/>
      <c r="AVL64" s="974"/>
      <c r="AVM64" s="974"/>
      <c r="AVN64" s="974"/>
      <c r="AVO64" s="974"/>
      <c r="AVP64" s="974"/>
      <c r="AVQ64" s="974"/>
      <c r="AVR64" s="974"/>
      <c r="AVS64" s="974"/>
      <c r="AVT64" s="974"/>
      <c r="AVU64" s="974"/>
      <c r="AVV64" s="974"/>
      <c r="AVW64" s="974"/>
      <c r="AVX64" s="974"/>
      <c r="AVY64" s="974"/>
      <c r="AVZ64" s="974"/>
      <c r="AWA64" s="974"/>
      <c r="AWB64" s="974"/>
      <c r="AWC64" s="974"/>
      <c r="AWD64" s="974"/>
      <c r="AWE64" s="974"/>
      <c r="AWF64" s="974"/>
      <c r="AWG64" s="974"/>
      <c r="AWH64" s="974"/>
      <c r="AWI64" s="974"/>
      <c r="AWJ64" s="974"/>
      <c r="AWK64" s="974"/>
      <c r="AWL64" s="974"/>
      <c r="AWM64" s="974"/>
      <c r="AWN64" s="974"/>
      <c r="AWO64" s="974"/>
      <c r="AWP64" s="974"/>
      <c r="AWQ64" s="974"/>
      <c r="AWR64" s="974"/>
      <c r="AWS64" s="974"/>
      <c r="AWT64" s="974"/>
      <c r="AWU64" s="974"/>
      <c r="AWV64" s="974"/>
      <c r="AWW64" s="974"/>
      <c r="AWX64" s="974"/>
      <c r="AWY64" s="974"/>
      <c r="AWZ64" s="974"/>
      <c r="AXA64" s="974"/>
      <c r="AXB64" s="974"/>
      <c r="AXC64" s="974"/>
      <c r="AXD64" s="974"/>
      <c r="AXE64" s="974"/>
      <c r="AXF64" s="974"/>
      <c r="AXG64" s="974"/>
      <c r="AXH64" s="974"/>
      <c r="AXI64" s="974"/>
      <c r="AXJ64" s="974"/>
      <c r="AXK64" s="974"/>
      <c r="AXL64" s="974"/>
      <c r="AXM64" s="974"/>
      <c r="AXN64" s="974"/>
      <c r="AXO64" s="974"/>
      <c r="AXP64" s="974"/>
      <c r="AXQ64" s="974"/>
      <c r="AXR64" s="974"/>
      <c r="AXS64" s="974"/>
      <c r="AXT64" s="974"/>
      <c r="AXU64" s="974"/>
      <c r="AXV64" s="974"/>
      <c r="AXW64" s="974"/>
      <c r="AXX64" s="974"/>
      <c r="AXY64" s="974"/>
      <c r="AXZ64" s="974"/>
      <c r="AYA64" s="974"/>
      <c r="AYB64" s="974"/>
      <c r="AYC64" s="974"/>
      <c r="AYD64" s="974"/>
      <c r="AYE64" s="974"/>
      <c r="AYF64" s="974"/>
      <c r="AYG64" s="974"/>
      <c r="AYH64" s="974"/>
      <c r="AYI64" s="974"/>
      <c r="AYJ64" s="974"/>
      <c r="AYK64" s="974"/>
      <c r="AYL64" s="974"/>
      <c r="AYM64" s="974"/>
      <c r="AYN64" s="974"/>
      <c r="AYO64" s="974"/>
      <c r="AYP64" s="974"/>
      <c r="AYQ64" s="974"/>
      <c r="AYR64" s="974"/>
      <c r="AYS64" s="974"/>
      <c r="AYT64" s="974"/>
      <c r="AYU64" s="974"/>
      <c r="AYV64" s="974"/>
      <c r="AYW64" s="974"/>
      <c r="AYX64" s="974"/>
      <c r="AYY64" s="974"/>
      <c r="AYZ64" s="974"/>
      <c r="AZA64" s="974"/>
      <c r="AZB64" s="974"/>
      <c r="AZC64" s="974"/>
      <c r="AZD64" s="974"/>
      <c r="AZE64" s="974"/>
      <c r="AZF64" s="974"/>
      <c r="AZG64" s="974"/>
      <c r="AZH64" s="974"/>
      <c r="AZI64" s="974"/>
      <c r="AZJ64" s="974"/>
      <c r="AZK64" s="974"/>
      <c r="AZL64" s="974"/>
      <c r="AZM64" s="974"/>
      <c r="AZN64" s="974"/>
      <c r="AZO64" s="974"/>
      <c r="AZP64" s="974"/>
      <c r="AZQ64" s="974"/>
      <c r="AZR64" s="974"/>
      <c r="AZS64" s="974"/>
      <c r="AZT64" s="974"/>
      <c r="AZU64" s="974"/>
      <c r="AZV64" s="974"/>
      <c r="AZW64" s="974"/>
      <c r="AZX64" s="974"/>
      <c r="AZY64" s="974"/>
      <c r="AZZ64" s="974"/>
      <c r="BAA64" s="974"/>
      <c r="BAB64" s="974"/>
      <c r="BAC64" s="974"/>
      <c r="BAD64" s="974"/>
      <c r="BAE64" s="974"/>
      <c r="BAF64" s="974"/>
      <c r="BAG64" s="974"/>
      <c r="BAH64" s="974"/>
      <c r="BAI64" s="974"/>
      <c r="BAJ64" s="974"/>
      <c r="BAK64" s="974"/>
      <c r="BAL64" s="974"/>
      <c r="BAM64" s="974"/>
      <c r="BAN64" s="974"/>
      <c r="BAO64" s="974"/>
      <c r="BAP64" s="974"/>
      <c r="BAQ64" s="974"/>
      <c r="BAR64" s="974"/>
      <c r="BAS64" s="974"/>
      <c r="BAT64" s="974"/>
      <c r="BAU64" s="974"/>
      <c r="BAV64" s="974"/>
      <c r="BAW64" s="974"/>
      <c r="BAX64" s="974"/>
      <c r="BAY64" s="974"/>
      <c r="BAZ64" s="974"/>
      <c r="BBA64" s="974"/>
      <c r="BBB64" s="974"/>
      <c r="BBC64" s="974"/>
      <c r="BBD64" s="974"/>
      <c r="BBE64" s="974"/>
      <c r="BBF64" s="974"/>
      <c r="BBG64" s="974"/>
      <c r="BBH64" s="974"/>
      <c r="BBI64" s="974"/>
      <c r="BBJ64" s="974"/>
      <c r="BBK64" s="974"/>
      <c r="BBL64" s="974"/>
      <c r="BBM64" s="974"/>
      <c r="BBN64" s="974"/>
      <c r="BBO64" s="974"/>
      <c r="BBP64" s="974"/>
      <c r="BBQ64" s="974"/>
      <c r="BBR64" s="974"/>
      <c r="BBS64" s="974"/>
      <c r="BBT64" s="974"/>
      <c r="BBU64" s="974"/>
      <c r="BBV64" s="974"/>
      <c r="BBW64" s="974"/>
      <c r="BBX64" s="974"/>
      <c r="BBY64" s="974"/>
      <c r="BBZ64" s="974"/>
      <c r="BCA64" s="974"/>
      <c r="BCB64" s="974"/>
      <c r="BCC64" s="974"/>
      <c r="BCD64" s="974"/>
      <c r="BCE64" s="974"/>
      <c r="BCF64" s="974"/>
      <c r="BCG64" s="974"/>
      <c r="BCH64" s="974"/>
      <c r="BCI64" s="974"/>
      <c r="BCJ64" s="974"/>
      <c r="BCK64" s="974"/>
      <c r="BCL64" s="974"/>
      <c r="BCM64" s="974"/>
      <c r="BCN64" s="974"/>
      <c r="BCO64" s="974"/>
      <c r="BCP64" s="974"/>
      <c r="BCQ64" s="974"/>
      <c r="BCR64" s="974"/>
      <c r="BCS64" s="974"/>
      <c r="BCT64" s="974"/>
      <c r="BCU64" s="974"/>
      <c r="BCV64" s="974"/>
      <c r="BCW64" s="974"/>
      <c r="BCX64" s="974"/>
      <c r="BCY64" s="974"/>
      <c r="BCZ64" s="974"/>
      <c r="BDA64" s="974"/>
      <c r="BDB64" s="974"/>
      <c r="BDC64" s="974"/>
      <c r="BDD64" s="974"/>
      <c r="BDE64" s="974"/>
      <c r="BDF64" s="974"/>
      <c r="BDG64" s="974"/>
      <c r="BDH64" s="974"/>
      <c r="BDI64" s="974"/>
      <c r="BDJ64" s="974"/>
      <c r="BDK64" s="974"/>
      <c r="BDL64" s="974"/>
      <c r="BDM64" s="974"/>
      <c r="BDN64" s="974"/>
      <c r="BDO64" s="974"/>
      <c r="BDP64" s="974"/>
      <c r="BDQ64" s="974"/>
      <c r="BDR64" s="974"/>
      <c r="BDS64" s="974"/>
      <c r="BDT64" s="974"/>
      <c r="BDU64" s="974"/>
      <c r="BDV64" s="974"/>
      <c r="BDW64" s="974"/>
      <c r="BDX64" s="974"/>
      <c r="BDY64" s="974"/>
      <c r="BDZ64" s="974"/>
      <c r="BEA64" s="974"/>
      <c r="BEB64" s="974"/>
      <c r="BEC64" s="974"/>
      <c r="BED64" s="974"/>
      <c r="BEE64" s="974"/>
      <c r="BEF64" s="974"/>
      <c r="BEG64" s="974"/>
      <c r="BEH64" s="974"/>
      <c r="BEI64" s="974"/>
      <c r="BEJ64" s="974"/>
      <c r="BEK64" s="974"/>
      <c r="BEL64" s="974"/>
      <c r="BEM64" s="974"/>
      <c r="BEN64" s="974"/>
      <c r="BEO64" s="974"/>
      <c r="BEP64" s="974"/>
      <c r="BEQ64" s="974"/>
      <c r="BER64" s="974"/>
      <c r="BES64" s="974"/>
      <c r="BET64" s="974"/>
      <c r="BEU64" s="974"/>
      <c r="BEV64" s="974"/>
      <c r="BEW64" s="974"/>
      <c r="BEX64" s="974"/>
      <c r="BEY64" s="974"/>
      <c r="BEZ64" s="974"/>
      <c r="BFA64" s="974"/>
      <c r="BFB64" s="974"/>
      <c r="BFC64" s="974"/>
      <c r="BFD64" s="974"/>
      <c r="BFE64" s="974"/>
      <c r="BFF64" s="974"/>
      <c r="BFG64" s="974"/>
      <c r="BFH64" s="974"/>
      <c r="BFI64" s="974"/>
      <c r="BFJ64" s="974"/>
      <c r="BFK64" s="974"/>
      <c r="BFL64" s="974"/>
      <c r="BFM64" s="974"/>
      <c r="BFN64" s="974"/>
      <c r="BFO64" s="974"/>
      <c r="BFP64" s="974"/>
      <c r="BFQ64" s="974"/>
      <c r="BFR64" s="974"/>
      <c r="BFS64" s="974"/>
      <c r="BFT64" s="974"/>
      <c r="BFU64" s="974"/>
      <c r="BFV64" s="974"/>
      <c r="BFW64" s="974"/>
      <c r="BFX64" s="974"/>
      <c r="BFY64" s="974"/>
      <c r="BFZ64" s="974"/>
      <c r="BGA64" s="974"/>
      <c r="BGB64" s="974"/>
      <c r="BGC64" s="974"/>
      <c r="BGD64" s="974"/>
      <c r="BGE64" s="974"/>
      <c r="BGF64" s="974"/>
      <c r="BGG64" s="974"/>
      <c r="BGH64" s="974"/>
      <c r="BGI64" s="974"/>
      <c r="BGJ64" s="974"/>
      <c r="BGK64" s="974"/>
      <c r="BGL64" s="974"/>
      <c r="BGM64" s="974"/>
      <c r="BGN64" s="974"/>
      <c r="BGO64" s="974"/>
      <c r="BGP64" s="974"/>
      <c r="BGQ64" s="974"/>
      <c r="BGR64" s="974"/>
      <c r="BGS64" s="974"/>
      <c r="BGT64" s="974"/>
      <c r="BGU64" s="974"/>
      <c r="BGV64" s="974"/>
      <c r="BGW64" s="974"/>
      <c r="BGX64" s="974"/>
      <c r="BGY64" s="974"/>
      <c r="BGZ64" s="974"/>
      <c r="BHA64" s="974"/>
      <c r="BHB64" s="974"/>
      <c r="BHC64" s="974"/>
      <c r="BHD64" s="974"/>
      <c r="BHE64" s="974"/>
      <c r="BHF64" s="974"/>
      <c r="BHG64" s="974"/>
      <c r="BHH64" s="974"/>
      <c r="BHI64" s="974"/>
      <c r="BHJ64" s="974"/>
      <c r="BHK64" s="974"/>
      <c r="BHL64" s="974"/>
      <c r="BHM64" s="974"/>
      <c r="BHN64" s="974"/>
      <c r="BHO64" s="974"/>
      <c r="BHP64" s="974"/>
      <c r="BHQ64" s="974"/>
      <c r="BHR64" s="974"/>
      <c r="BHS64" s="974"/>
      <c r="BHT64" s="974"/>
      <c r="BHU64" s="974"/>
      <c r="BHV64" s="974"/>
      <c r="BHW64" s="974"/>
      <c r="BHX64" s="974"/>
      <c r="BHY64" s="974"/>
      <c r="BHZ64" s="974"/>
      <c r="BIA64" s="974"/>
      <c r="BIB64" s="974"/>
      <c r="BIC64" s="974"/>
      <c r="BID64" s="974"/>
      <c r="BIE64" s="974"/>
      <c r="BIF64" s="974"/>
      <c r="BIG64" s="974"/>
      <c r="BIH64" s="974"/>
      <c r="BII64" s="974"/>
      <c r="BIJ64" s="974"/>
      <c r="BIK64" s="974"/>
      <c r="BIL64" s="974"/>
      <c r="BIM64" s="974"/>
      <c r="BIN64" s="974"/>
      <c r="BIO64" s="974"/>
      <c r="BIP64" s="974"/>
      <c r="BIQ64" s="974"/>
      <c r="BIR64" s="974"/>
      <c r="BIS64" s="974"/>
      <c r="BIT64" s="974"/>
      <c r="BIU64" s="974"/>
      <c r="BIV64" s="974"/>
      <c r="BIW64" s="974"/>
      <c r="BIX64" s="974"/>
      <c r="BIY64" s="974"/>
      <c r="BIZ64" s="974"/>
      <c r="BJA64" s="974"/>
      <c r="BJB64" s="974"/>
      <c r="BJC64" s="974"/>
      <c r="BJD64" s="974"/>
      <c r="BJE64" s="974"/>
      <c r="BJF64" s="974"/>
      <c r="BJG64" s="974"/>
      <c r="BJH64" s="974"/>
      <c r="BJI64" s="974"/>
      <c r="BJJ64" s="974"/>
      <c r="BJK64" s="974"/>
      <c r="BJL64" s="974"/>
      <c r="BJM64" s="974"/>
      <c r="BJN64" s="974"/>
      <c r="BJO64" s="974"/>
      <c r="BJP64" s="974"/>
      <c r="BJQ64" s="974"/>
      <c r="BJR64" s="974"/>
      <c r="BJS64" s="974"/>
      <c r="BJT64" s="974"/>
      <c r="BJU64" s="974"/>
      <c r="BJV64" s="974"/>
      <c r="BJW64" s="974"/>
      <c r="BJX64" s="974"/>
      <c r="BJY64" s="974"/>
      <c r="BJZ64" s="974"/>
      <c r="BKA64" s="974"/>
      <c r="BKB64" s="974"/>
      <c r="BKC64" s="974"/>
      <c r="BKD64" s="974"/>
      <c r="BKE64" s="974"/>
      <c r="BKF64" s="974"/>
      <c r="BKG64" s="974"/>
      <c r="BKH64" s="974"/>
      <c r="BKI64" s="974"/>
      <c r="BKJ64" s="974"/>
      <c r="BKK64" s="974"/>
      <c r="BKL64" s="974"/>
      <c r="BKM64" s="974"/>
      <c r="BKN64" s="974"/>
      <c r="BKO64" s="974"/>
      <c r="BKP64" s="974"/>
      <c r="BKQ64" s="974"/>
      <c r="BKR64" s="974"/>
      <c r="BKS64" s="974"/>
      <c r="BKT64" s="974"/>
      <c r="BKU64" s="974"/>
      <c r="BKV64" s="974"/>
      <c r="BKW64" s="974"/>
      <c r="BKX64" s="974"/>
      <c r="BKY64" s="974"/>
      <c r="BKZ64" s="974"/>
      <c r="BLA64" s="974"/>
      <c r="BLB64" s="974"/>
      <c r="BLC64" s="974"/>
      <c r="BLD64" s="974"/>
      <c r="BLE64" s="974"/>
      <c r="BLF64" s="974"/>
      <c r="BLG64" s="974"/>
      <c r="BLH64" s="974"/>
      <c r="BLI64" s="974"/>
      <c r="BLJ64" s="974"/>
      <c r="BLK64" s="974"/>
      <c r="BLL64" s="974"/>
      <c r="BLM64" s="974"/>
      <c r="BLN64" s="974"/>
      <c r="BLO64" s="974"/>
      <c r="BLP64" s="974"/>
      <c r="BLQ64" s="974"/>
      <c r="BLR64" s="974"/>
      <c r="BLS64" s="974"/>
      <c r="BLT64" s="974"/>
      <c r="BLU64" s="974"/>
      <c r="BLV64" s="974"/>
      <c r="BLW64" s="974"/>
      <c r="BLX64" s="974"/>
      <c r="BLY64" s="974"/>
      <c r="BLZ64" s="974"/>
      <c r="BMA64" s="974"/>
      <c r="BMB64" s="974"/>
      <c r="BMC64" s="974"/>
      <c r="BMD64" s="974"/>
      <c r="BME64" s="974"/>
      <c r="BMF64" s="974"/>
      <c r="BMG64" s="974"/>
      <c r="BMH64" s="974"/>
      <c r="BMI64" s="974"/>
      <c r="BMJ64" s="974"/>
      <c r="BMK64" s="974"/>
      <c r="BML64" s="974"/>
      <c r="BMM64" s="974"/>
      <c r="BMN64" s="974"/>
      <c r="BMO64" s="974"/>
      <c r="BMP64" s="974"/>
      <c r="BMQ64" s="974"/>
      <c r="BMR64" s="974"/>
      <c r="BMS64" s="974"/>
      <c r="BMT64" s="974"/>
      <c r="BMU64" s="974"/>
      <c r="BMV64" s="974"/>
      <c r="BMW64" s="974"/>
      <c r="BMX64" s="974"/>
      <c r="BMY64" s="974"/>
      <c r="BMZ64" s="974"/>
      <c r="BNA64" s="974"/>
      <c r="BNB64" s="974"/>
      <c r="BNC64" s="974"/>
      <c r="BND64" s="974"/>
      <c r="BNE64" s="974"/>
      <c r="BNF64" s="974"/>
      <c r="BNG64" s="974"/>
      <c r="BNH64" s="974"/>
      <c r="BNI64" s="974"/>
      <c r="BNJ64" s="974"/>
      <c r="BNK64" s="974"/>
      <c r="BNL64" s="974"/>
      <c r="BNM64" s="974"/>
      <c r="BNN64" s="974"/>
      <c r="BNO64" s="974"/>
      <c r="BNP64" s="974"/>
      <c r="BNQ64" s="974"/>
      <c r="BNR64" s="974"/>
      <c r="BNS64" s="974"/>
      <c r="BNT64" s="974"/>
      <c r="BNU64" s="974"/>
      <c r="BNV64" s="974"/>
      <c r="BNW64" s="974"/>
      <c r="BNX64" s="974"/>
      <c r="BNY64" s="974"/>
      <c r="BNZ64" s="974"/>
      <c r="BOA64" s="974"/>
      <c r="BOB64" s="974"/>
      <c r="BOC64" s="974"/>
      <c r="BOD64" s="974"/>
      <c r="BOE64" s="974"/>
      <c r="BOF64" s="974"/>
      <c r="BOG64" s="974"/>
      <c r="BOH64" s="974"/>
      <c r="BOI64" s="974"/>
      <c r="BOJ64" s="974"/>
      <c r="BOK64" s="974"/>
      <c r="BOL64" s="974"/>
      <c r="BOM64" s="974"/>
      <c r="BON64" s="974"/>
      <c r="BOO64" s="974"/>
      <c r="BOP64" s="974"/>
      <c r="BOQ64" s="974"/>
      <c r="BOR64" s="974"/>
      <c r="BOS64" s="974"/>
      <c r="BOT64" s="974"/>
      <c r="BOU64" s="974"/>
      <c r="BOV64" s="974"/>
      <c r="BOW64" s="974"/>
      <c r="BOX64" s="974"/>
      <c r="BOY64" s="974"/>
      <c r="BOZ64" s="974"/>
      <c r="BPA64" s="974"/>
      <c r="BPB64" s="974"/>
      <c r="BPC64" s="974"/>
      <c r="BPD64" s="974"/>
      <c r="BPE64" s="974"/>
      <c r="BPF64" s="974"/>
      <c r="BPG64" s="974"/>
      <c r="BPH64" s="974"/>
      <c r="BPI64" s="974"/>
      <c r="BPJ64" s="974"/>
      <c r="BPK64" s="974"/>
      <c r="BPL64" s="974"/>
      <c r="BPM64" s="974"/>
      <c r="BPN64" s="974"/>
      <c r="BPO64" s="974"/>
      <c r="BPP64" s="974"/>
      <c r="BPQ64" s="974"/>
      <c r="BPR64" s="974"/>
      <c r="BPS64" s="974"/>
      <c r="BPT64" s="974"/>
      <c r="BPU64" s="974"/>
      <c r="BPV64" s="974"/>
      <c r="BPW64" s="974"/>
      <c r="BPX64" s="974"/>
      <c r="BPY64" s="974"/>
      <c r="BPZ64" s="974"/>
      <c r="BQA64" s="974"/>
      <c r="BQB64" s="974"/>
      <c r="BQC64" s="974"/>
      <c r="BQD64" s="974"/>
      <c r="BQE64" s="974"/>
      <c r="BQF64" s="974"/>
      <c r="BQG64" s="974"/>
      <c r="BQH64" s="974"/>
      <c r="BQI64" s="974"/>
      <c r="BQJ64" s="974"/>
      <c r="BQK64" s="974"/>
      <c r="BQL64" s="974"/>
      <c r="BQM64" s="974"/>
      <c r="BQN64" s="974"/>
      <c r="BQO64" s="974"/>
      <c r="BQP64" s="974"/>
      <c r="BQQ64" s="974"/>
      <c r="BQR64" s="974"/>
      <c r="BQS64" s="974"/>
      <c r="BQT64" s="974"/>
      <c r="BQU64" s="974"/>
      <c r="BQV64" s="974"/>
      <c r="BQW64" s="974"/>
      <c r="BQX64" s="974"/>
      <c r="BQY64" s="974"/>
      <c r="BQZ64" s="974"/>
      <c r="BRA64" s="974"/>
      <c r="BRB64" s="974"/>
      <c r="BRC64" s="974"/>
      <c r="BRD64" s="974"/>
      <c r="BRE64" s="974"/>
      <c r="BRF64" s="974"/>
      <c r="BRG64" s="974"/>
      <c r="BRH64" s="974"/>
      <c r="BRI64" s="974"/>
      <c r="BRJ64" s="974"/>
      <c r="BRK64" s="974"/>
      <c r="BRL64" s="974"/>
      <c r="BRM64" s="974"/>
      <c r="BRN64" s="974"/>
      <c r="BRO64" s="974"/>
      <c r="BRP64" s="974"/>
      <c r="BRQ64" s="974"/>
      <c r="BRR64" s="974"/>
      <c r="BRS64" s="974"/>
      <c r="BRT64" s="974"/>
      <c r="BRU64" s="974"/>
      <c r="BRV64" s="974"/>
      <c r="BRW64" s="974"/>
      <c r="BRX64" s="974"/>
      <c r="BRY64" s="974"/>
      <c r="BRZ64" s="974"/>
      <c r="BSA64" s="974"/>
      <c r="BSB64" s="974"/>
      <c r="BSC64" s="974"/>
      <c r="BSD64" s="974"/>
      <c r="BSE64" s="974"/>
      <c r="BSF64" s="974"/>
      <c r="BSG64" s="974"/>
      <c r="BSH64" s="974"/>
      <c r="BSI64" s="974"/>
      <c r="BSJ64" s="974"/>
      <c r="BSK64" s="974"/>
      <c r="BSL64" s="974"/>
      <c r="BSM64" s="974"/>
      <c r="BSN64" s="974"/>
      <c r="BSO64" s="974"/>
      <c r="BSP64" s="974"/>
      <c r="BSQ64" s="974"/>
      <c r="BSR64" s="974"/>
      <c r="BSS64" s="974"/>
      <c r="BST64" s="974"/>
      <c r="BSU64" s="974"/>
      <c r="BSV64" s="974"/>
      <c r="BSW64" s="974"/>
      <c r="BSX64" s="974"/>
      <c r="BSY64" s="974"/>
      <c r="BSZ64" s="974"/>
      <c r="BTA64" s="974"/>
      <c r="BTB64" s="974"/>
      <c r="BTC64" s="974"/>
      <c r="BTD64" s="974"/>
      <c r="BTE64" s="974"/>
      <c r="BTF64" s="974"/>
      <c r="BTG64" s="974"/>
      <c r="BTH64" s="974"/>
      <c r="BTI64" s="974"/>
      <c r="BTJ64" s="974"/>
      <c r="BTK64" s="974"/>
      <c r="BTL64" s="974"/>
      <c r="BTM64" s="974"/>
      <c r="BTN64" s="974"/>
      <c r="BTO64" s="974"/>
      <c r="BTP64" s="974"/>
      <c r="BTQ64" s="974"/>
      <c r="BTR64" s="974"/>
      <c r="BTS64" s="974"/>
      <c r="BTT64" s="974"/>
      <c r="BTU64" s="974"/>
      <c r="BTV64" s="974"/>
      <c r="BTW64" s="974"/>
      <c r="BTX64" s="974"/>
      <c r="BTY64" s="974"/>
      <c r="BTZ64" s="974"/>
      <c r="BUA64" s="974"/>
      <c r="BUB64" s="974"/>
      <c r="BUC64" s="974"/>
      <c r="BUD64" s="974"/>
      <c r="BUE64" s="974"/>
      <c r="BUF64" s="974"/>
      <c r="BUG64" s="974"/>
      <c r="BUH64" s="974"/>
      <c r="BUI64" s="974"/>
      <c r="BUJ64" s="974"/>
      <c r="BUK64" s="974"/>
      <c r="BUL64" s="974"/>
      <c r="BUM64" s="974"/>
      <c r="BUN64" s="974"/>
      <c r="BUO64" s="974"/>
      <c r="BUP64" s="974"/>
      <c r="BUQ64" s="974"/>
      <c r="BUR64" s="974"/>
      <c r="BUS64" s="974"/>
      <c r="BUT64" s="974"/>
      <c r="BUU64" s="974"/>
      <c r="BUV64" s="974"/>
      <c r="BUW64" s="974"/>
      <c r="BUX64" s="974"/>
      <c r="BUY64" s="974"/>
      <c r="BUZ64" s="974"/>
      <c r="BVA64" s="974"/>
      <c r="BVB64" s="974"/>
      <c r="BVC64" s="974"/>
      <c r="BVD64" s="974"/>
      <c r="BVE64" s="974"/>
      <c r="BVF64" s="974"/>
      <c r="BVG64" s="974"/>
      <c r="BVH64" s="974"/>
      <c r="BVI64" s="974"/>
      <c r="BVJ64" s="974"/>
      <c r="BVK64" s="974"/>
      <c r="BVL64" s="974"/>
      <c r="BVM64" s="974"/>
      <c r="BVN64" s="974"/>
      <c r="BVO64" s="974"/>
      <c r="BVP64" s="974"/>
      <c r="BVQ64" s="974"/>
      <c r="BVR64" s="974"/>
      <c r="BVS64" s="974"/>
      <c r="BVT64" s="974"/>
      <c r="BVU64" s="974"/>
      <c r="BVV64" s="974"/>
      <c r="BVW64" s="974"/>
      <c r="BVX64" s="974"/>
      <c r="BVY64" s="974"/>
      <c r="BVZ64" s="974"/>
      <c r="BWA64" s="974"/>
      <c r="BWB64" s="974"/>
      <c r="BWC64" s="974"/>
      <c r="BWD64" s="974"/>
      <c r="BWE64" s="974"/>
      <c r="BWF64" s="974"/>
      <c r="BWG64" s="974"/>
      <c r="BWH64" s="974"/>
      <c r="BWI64" s="974"/>
      <c r="BWJ64" s="974"/>
      <c r="BWK64" s="974"/>
      <c r="BWL64" s="974"/>
      <c r="BWM64" s="974"/>
      <c r="BWN64" s="974"/>
      <c r="BWO64" s="974"/>
      <c r="BWP64" s="974"/>
      <c r="BWQ64" s="974"/>
      <c r="BWR64" s="974"/>
      <c r="BWS64" s="974"/>
      <c r="BWT64" s="974"/>
      <c r="BWU64" s="974"/>
      <c r="BWV64" s="974"/>
      <c r="BWW64" s="974"/>
      <c r="BWX64" s="974"/>
      <c r="BWY64" s="974"/>
      <c r="BWZ64" s="974"/>
      <c r="BXA64" s="974"/>
      <c r="BXB64" s="974"/>
      <c r="BXC64" s="974"/>
      <c r="BXD64" s="974"/>
      <c r="BXE64" s="974"/>
      <c r="BXF64" s="974"/>
      <c r="BXG64" s="974"/>
      <c r="BXH64" s="974"/>
      <c r="BXI64" s="974"/>
      <c r="BXJ64" s="974"/>
      <c r="BXK64" s="974"/>
      <c r="BXL64" s="974"/>
      <c r="BXM64" s="974"/>
      <c r="BXN64" s="974"/>
      <c r="BXO64" s="974"/>
      <c r="BXP64" s="974"/>
      <c r="BXQ64" s="974"/>
      <c r="BXR64" s="974"/>
      <c r="BXS64" s="974"/>
      <c r="BXT64" s="974"/>
      <c r="BXU64" s="974"/>
      <c r="BXV64" s="974"/>
      <c r="BXW64" s="974"/>
      <c r="BXX64" s="974"/>
      <c r="BXY64" s="974"/>
      <c r="BXZ64" s="974"/>
      <c r="BYA64" s="974"/>
      <c r="BYB64" s="974"/>
      <c r="BYC64" s="974"/>
      <c r="BYD64" s="974"/>
      <c r="BYE64" s="974"/>
      <c r="BYF64" s="974"/>
      <c r="BYG64" s="974"/>
      <c r="BYH64" s="974"/>
      <c r="BYI64" s="974"/>
      <c r="BYJ64" s="974"/>
      <c r="BYK64" s="974"/>
      <c r="BYL64" s="974"/>
      <c r="BYM64" s="974"/>
      <c r="BYN64" s="974"/>
      <c r="BYO64" s="974"/>
      <c r="BYP64" s="974"/>
      <c r="BYQ64" s="974"/>
      <c r="BYR64" s="974"/>
      <c r="BYS64" s="974"/>
      <c r="BYT64" s="974"/>
      <c r="BYU64" s="974"/>
      <c r="BYV64" s="974"/>
      <c r="BYW64" s="974"/>
      <c r="BYX64" s="974"/>
      <c r="BYY64" s="974"/>
      <c r="BYZ64" s="974"/>
      <c r="BZA64" s="974"/>
      <c r="BZB64" s="974"/>
      <c r="BZC64" s="974"/>
      <c r="BZD64" s="974"/>
      <c r="BZE64" s="974"/>
      <c r="BZF64" s="974"/>
      <c r="BZG64" s="974"/>
      <c r="BZH64" s="974"/>
      <c r="BZI64" s="974"/>
      <c r="BZJ64" s="974"/>
      <c r="BZK64" s="974"/>
      <c r="BZL64" s="974"/>
      <c r="BZM64" s="974"/>
      <c r="BZN64" s="974"/>
      <c r="BZO64" s="974"/>
      <c r="BZP64" s="974"/>
      <c r="BZQ64" s="974"/>
      <c r="BZR64" s="974"/>
      <c r="BZS64" s="974"/>
      <c r="BZT64" s="974"/>
      <c r="BZU64" s="974"/>
      <c r="BZV64" s="974"/>
      <c r="BZW64" s="974"/>
      <c r="BZX64" s="974"/>
      <c r="BZY64" s="974"/>
      <c r="BZZ64" s="974"/>
      <c r="CAA64" s="974"/>
      <c r="CAB64" s="974"/>
      <c r="CAC64" s="974"/>
      <c r="CAD64" s="974"/>
      <c r="CAE64" s="974"/>
      <c r="CAF64" s="974"/>
      <c r="CAG64" s="974"/>
      <c r="CAH64" s="974"/>
      <c r="CAI64" s="974"/>
      <c r="CAJ64" s="974"/>
      <c r="CAK64" s="974"/>
      <c r="CAL64" s="974"/>
      <c r="CAM64" s="974"/>
      <c r="CAN64" s="974"/>
      <c r="CAO64" s="974"/>
      <c r="CAP64" s="974"/>
      <c r="CAQ64" s="974"/>
      <c r="CAR64" s="974"/>
      <c r="CAS64" s="974"/>
      <c r="CAT64" s="974"/>
      <c r="CAU64" s="974"/>
      <c r="CAV64" s="974"/>
      <c r="CAW64" s="974"/>
      <c r="CAX64" s="974"/>
      <c r="CAY64" s="974"/>
      <c r="CAZ64" s="974"/>
      <c r="CBA64" s="974"/>
      <c r="CBB64" s="974"/>
      <c r="CBC64" s="974"/>
      <c r="CBD64" s="974"/>
      <c r="CBE64" s="974"/>
      <c r="CBF64" s="974"/>
      <c r="CBG64" s="974"/>
      <c r="CBH64" s="974"/>
      <c r="CBI64" s="974"/>
      <c r="CBJ64" s="974"/>
      <c r="CBK64" s="974"/>
      <c r="CBL64" s="974"/>
      <c r="CBM64" s="974"/>
      <c r="CBN64" s="974"/>
      <c r="CBO64" s="974"/>
      <c r="CBP64" s="974"/>
      <c r="CBQ64" s="974"/>
      <c r="CBR64" s="974"/>
      <c r="CBS64" s="974"/>
      <c r="CBT64" s="974"/>
      <c r="CBU64" s="974"/>
      <c r="CBV64" s="974"/>
      <c r="CBW64" s="974"/>
      <c r="CBX64" s="974"/>
      <c r="CBY64" s="974"/>
      <c r="CBZ64" s="974"/>
      <c r="CCA64" s="974"/>
      <c r="CCB64" s="974"/>
      <c r="CCC64" s="974"/>
      <c r="CCD64" s="974"/>
      <c r="CCE64" s="974"/>
      <c r="CCF64" s="974"/>
      <c r="CCG64" s="974"/>
      <c r="CCH64" s="974"/>
      <c r="CCI64" s="974"/>
      <c r="CCJ64" s="974"/>
      <c r="CCK64" s="974"/>
      <c r="CCL64" s="974"/>
      <c r="CCM64" s="974"/>
      <c r="CCN64" s="974"/>
      <c r="CCO64" s="974"/>
      <c r="CCP64" s="974"/>
      <c r="CCQ64" s="974"/>
      <c r="CCR64" s="974"/>
      <c r="CCS64" s="974"/>
      <c r="CCT64" s="974"/>
      <c r="CCU64" s="974"/>
      <c r="CCV64" s="974"/>
      <c r="CCW64" s="974"/>
      <c r="CCX64" s="974"/>
      <c r="CCY64" s="974"/>
      <c r="CCZ64" s="974"/>
      <c r="CDA64" s="974"/>
      <c r="CDB64" s="974"/>
      <c r="CDC64" s="974"/>
      <c r="CDD64" s="974"/>
      <c r="CDE64" s="974"/>
      <c r="CDF64" s="974"/>
      <c r="CDG64" s="974"/>
      <c r="CDH64" s="974"/>
      <c r="CDI64" s="974"/>
      <c r="CDJ64" s="974"/>
      <c r="CDK64" s="974"/>
      <c r="CDL64" s="974"/>
      <c r="CDM64" s="974"/>
      <c r="CDN64" s="974"/>
      <c r="CDO64" s="974"/>
      <c r="CDP64" s="974"/>
      <c r="CDQ64" s="974"/>
      <c r="CDR64" s="974"/>
      <c r="CDS64" s="974"/>
      <c r="CDT64" s="974"/>
      <c r="CDU64" s="974"/>
      <c r="CDV64" s="974"/>
      <c r="CDW64" s="974"/>
      <c r="CDX64" s="974"/>
      <c r="CDY64" s="974"/>
      <c r="CDZ64" s="974"/>
      <c r="CEA64" s="974"/>
      <c r="CEB64" s="974"/>
      <c r="CEC64" s="974"/>
      <c r="CED64" s="974"/>
      <c r="CEE64" s="974"/>
      <c r="CEF64" s="974"/>
      <c r="CEG64" s="974"/>
      <c r="CEH64" s="974"/>
      <c r="CEI64" s="974"/>
      <c r="CEJ64" s="974"/>
      <c r="CEK64" s="974"/>
      <c r="CEL64" s="974"/>
      <c r="CEM64" s="974"/>
      <c r="CEN64" s="974"/>
      <c r="CEO64" s="974"/>
      <c r="CEP64" s="974"/>
      <c r="CEQ64" s="974"/>
      <c r="CER64" s="974"/>
      <c r="CES64" s="974"/>
      <c r="CET64" s="974"/>
      <c r="CEU64" s="974"/>
      <c r="CEV64" s="974"/>
      <c r="CEW64" s="974"/>
      <c r="CEX64" s="974"/>
      <c r="CEY64" s="974"/>
      <c r="CEZ64" s="974"/>
      <c r="CFA64" s="974"/>
      <c r="CFB64" s="974"/>
      <c r="CFC64" s="974"/>
      <c r="CFD64" s="974"/>
      <c r="CFE64" s="974"/>
      <c r="CFF64" s="974"/>
      <c r="CFG64" s="974"/>
      <c r="CFH64" s="974"/>
      <c r="CFI64" s="974"/>
      <c r="CFJ64" s="974"/>
      <c r="CFK64" s="974"/>
      <c r="CFL64" s="974"/>
      <c r="CFM64" s="974"/>
      <c r="CFN64" s="974"/>
      <c r="CFO64" s="974"/>
      <c r="CFP64" s="974"/>
      <c r="CFQ64" s="974"/>
      <c r="CFR64" s="974"/>
      <c r="CFS64" s="974"/>
      <c r="CFT64" s="974"/>
      <c r="CFU64" s="974"/>
      <c r="CFV64" s="974"/>
      <c r="CFW64" s="974"/>
      <c r="CFX64" s="974"/>
      <c r="CFY64" s="974"/>
      <c r="CFZ64" s="974"/>
      <c r="CGA64" s="974"/>
      <c r="CGB64" s="974"/>
      <c r="CGC64" s="974"/>
      <c r="CGD64" s="974"/>
      <c r="CGE64" s="974"/>
      <c r="CGF64" s="974"/>
      <c r="CGG64" s="974"/>
      <c r="CGH64" s="974"/>
      <c r="CGI64" s="974"/>
      <c r="CGJ64" s="974"/>
      <c r="CGK64" s="974"/>
      <c r="CGL64" s="974"/>
      <c r="CGM64" s="974"/>
      <c r="CGN64" s="974"/>
      <c r="CGO64" s="974"/>
      <c r="CGP64" s="974"/>
      <c r="CGQ64" s="974"/>
      <c r="CGR64" s="974"/>
      <c r="CGS64" s="974"/>
      <c r="CGT64" s="974"/>
      <c r="CGU64" s="974"/>
      <c r="CGV64" s="974"/>
      <c r="CGW64" s="974"/>
      <c r="CGX64" s="974"/>
      <c r="CGY64" s="974"/>
      <c r="CGZ64" s="974"/>
      <c r="CHA64" s="974"/>
      <c r="CHB64" s="974"/>
      <c r="CHC64" s="974"/>
      <c r="CHD64" s="974"/>
      <c r="CHE64" s="974"/>
      <c r="CHF64" s="974"/>
      <c r="CHG64" s="974"/>
      <c r="CHH64" s="974"/>
      <c r="CHI64" s="974"/>
      <c r="CHJ64" s="974"/>
      <c r="CHK64" s="974"/>
      <c r="CHL64" s="974"/>
      <c r="CHM64" s="974"/>
      <c r="CHN64" s="974"/>
      <c r="CHO64" s="974"/>
      <c r="CHP64" s="974"/>
      <c r="CHQ64" s="974"/>
      <c r="CHR64" s="974"/>
      <c r="CHS64" s="974"/>
      <c r="CHT64" s="974"/>
      <c r="CHU64" s="974"/>
      <c r="CHV64" s="974"/>
      <c r="CHW64" s="974"/>
      <c r="CHX64" s="974"/>
      <c r="CHY64" s="974"/>
      <c r="CHZ64" s="974"/>
      <c r="CIA64" s="974"/>
      <c r="CIB64" s="974"/>
      <c r="CIC64" s="974"/>
      <c r="CID64" s="974"/>
      <c r="CIE64" s="974"/>
      <c r="CIF64" s="974"/>
      <c r="CIG64" s="974"/>
      <c r="CIH64" s="974"/>
      <c r="CII64" s="974"/>
      <c r="CIJ64" s="974"/>
      <c r="CIK64" s="974"/>
      <c r="CIL64" s="974"/>
      <c r="CIM64" s="974"/>
      <c r="CIN64" s="974"/>
      <c r="CIO64" s="974"/>
      <c r="CIP64" s="974"/>
      <c r="CIQ64" s="974"/>
      <c r="CIR64" s="974"/>
      <c r="CIS64" s="974"/>
      <c r="CIT64" s="974"/>
      <c r="CIU64" s="974"/>
      <c r="CIV64" s="974"/>
      <c r="CIW64" s="974"/>
      <c r="CIX64" s="974"/>
      <c r="CIY64" s="974"/>
      <c r="CIZ64" s="974"/>
      <c r="CJA64" s="974"/>
      <c r="CJB64" s="974"/>
      <c r="CJC64" s="974"/>
      <c r="CJD64" s="974"/>
      <c r="CJE64" s="974"/>
      <c r="CJF64" s="974"/>
      <c r="CJG64" s="974"/>
      <c r="CJH64" s="974"/>
      <c r="CJI64" s="974"/>
      <c r="CJJ64" s="974"/>
      <c r="CJK64" s="974"/>
      <c r="CJL64" s="974"/>
      <c r="CJM64" s="974"/>
      <c r="CJN64" s="974"/>
      <c r="CJO64" s="974"/>
      <c r="CJP64" s="974"/>
      <c r="CJQ64" s="974"/>
      <c r="CJR64" s="974"/>
      <c r="CJS64" s="974"/>
      <c r="CJT64" s="974"/>
      <c r="CJU64" s="974"/>
      <c r="CJV64" s="974"/>
      <c r="CJW64" s="974"/>
      <c r="CJX64" s="974"/>
      <c r="CJY64" s="974"/>
      <c r="CJZ64" s="974"/>
      <c r="CKA64" s="974"/>
      <c r="CKB64" s="974"/>
      <c r="CKC64" s="974"/>
      <c r="CKD64" s="974"/>
      <c r="CKE64" s="974"/>
      <c r="CKF64" s="974"/>
      <c r="CKG64" s="974"/>
      <c r="CKH64" s="974"/>
      <c r="CKI64" s="974"/>
      <c r="CKJ64" s="974"/>
      <c r="CKK64" s="974"/>
      <c r="CKL64" s="974"/>
      <c r="CKM64" s="974"/>
      <c r="CKN64" s="974"/>
      <c r="CKO64" s="974"/>
      <c r="CKP64" s="974"/>
      <c r="CKQ64" s="974"/>
      <c r="CKR64" s="974"/>
      <c r="CKS64" s="974"/>
      <c r="CKT64" s="974"/>
      <c r="CKU64" s="974"/>
      <c r="CKV64" s="974"/>
      <c r="CKW64" s="974"/>
      <c r="CKX64" s="974"/>
      <c r="CKY64" s="974"/>
      <c r="CKZ64" s="974"/>
      <c r="CLA64" s="974"/>
      <c r="CLB64" s="974"/>
      <c r="CLC64" s="974"/>
      <c r="CLD64" s="974"/>
      <c r="CLE64" s="974"/>
      <c r="CLF64" s="974"/>
      <c r="CLG64" s="974"/>
      <c r="CLH64" s="974"/>
      <c r="CLI64" s="974"/>
      <c r="CLJ64" s="974"/>
      <c r="CLK64" s="974"/>
      <c r="CLL64" s="974"/>
      <c r="CLM64" s="974"/>
      <c r="CLN64" s="974"/>
      <c r="CLO64" s="974"/>
      <c r="CLP64" s="974"/>
      <c r="CLQ64" s="974"/>
      <c r="CLR64" s="974"/>
      <c r="CLS64" s="974"/>
      <c r="CLT64" s="974"/>
      <c r="CLU64" s="974"/>
      <c r="CLV64" s="974"/>
      <c r="CLW64" s="974"/>
      <c r="CLX64" s="974"/>
      <c r="CLY64" s="974"/>
      <c r="CLZ64" s="974"/>
      <c r="CMA64" s="974"/>
      <c r="CMB64" s="974"/>
      <c r="CMC64" s="974"/>
      <c r="CMD64" s="974"/>
      <c r="CME64" s="974"/>
      <c r="CMF64" s="974"/>
      <c r="CMG64" s="974"/>
      <c r="CMH64" s="974"/>
      <c r="CMI64" s="974"/>
      <c r="CMJ64" s="974"/>
      <c r="CMK64" s="974"/>
      <c r="CML64" s="974"/>
      <c r="CMM64" s="974"/>
      <c r="CMN64" s="974"/>
      <c r="CMO64" s="974"/>
      <c r="CMP64" s="974"/>
      <c r="CMQ64" s="974"/>
      <c r="CMR64" s="974"/>
      <c r="CMS64" s="974"/>
      <c r="CMT64" s="974"/>
      <c r="CMU64" s="974"/>
      <c r="CMV64" s="974"/>
      <c r="CMW64" s="974"/>
      <c r="CMX64" s="974"/>
      <c r="CMY64" s="974"/>
      <c r="CMZ64" s="974"/>
      <c r="CNA64" s="974"/>
      <c r="CNB64" s="974"/>
      <c r="CNC64" s="974"/>
      <c r="CND64" s="974"/>
      <c r="CNE64" s="974"/>
      <c r="CNF64" s="974"/>
      <c r="CNG64" s="974"/>
      <c r="CNH64" s="974"/>
      <c r="CNI64" s="974"/>
      <c r="CNJ64" s="974"/>
      <c r="CNK64" s="974"/>
      <c r="CNL64" s="974"/>
      <c r="CNM64" s="974"/>
      <c r="CNN64" s="974"/>
      <c r="CNO64" s="974"/>
      <c r="CNP64" s="974"/>
      <c r="CNQ64" s="974"/>
      <c r="CNR64" s="974"/>
      <c r="CNS64" s="974"/>
      <c r="CNT64" s="974"/>
      <c r="CNU64" s="974"/>
      <c r="CNV64" s="974"/>
      <c r="CNW64" s="974"/>
      <c r="CNX64" s="974"/>
      <c r="CNY64" s="974"/>
      <c r="CNZ64" s="974"/>
      <c r="COA64" s="974"/>
      <c r="COB64" s="974"/>
      <c r="COC64" s="974"/>
      <c r="COD64" s="974"/>
      <c r="COE64" s="974"/>
      <c r="COF64" s="974"/>
      <c r="COG64" s="974"/>
      <c r="COH64" s="974"/>
      <c r="COI64" s="974"/>
      <c r="COJ64" s="974"/>
      <c r="COK64" s="974"/>
      <c r="COL64" s="974"/>
      <c r="COM64" s="974"/>
      <c r="CON64" s="974"/>
      <c r="COO64" s="974"/>
      <c r="COP64" s="974"/>
      <c r="COQ64" s="974"/>
      <c r="COR64" s="974"/>
      <c r="COS64" s="974"/>
      <c r="COT64" s="974"/>
      <c r="COU64" s="974"/>
      <c r="COV64" s="974"/>
      <c r="COW64" s="974"/>
      <c r="COX64" s="974"/>
      <c r="COY64" s="974"/>
      <c r="COZ64" s="974"/>
      <c r="CPA64" s="974"/>
      <c r="CPB64" s="974"/>
      <c r="CPC64" s="974"/>
      <c r="CPD64" s="974"/>
      <c r="CPE64" s="974"/>
      <c r="CPF64" s="974"/>
      <c r="CPG64" s="974"/>
      <c r="CPH64" s="974"/>
      <c r="CPI64" s="974"/>
      <c r="CPJ64" s="974"/>
      <c r="CPK64" s="974"/>
      <c r="CPL64" s="974"/>
      <c r="CPM64" s="974"/>
      <c r="CPN64" s="974"/>
      <c r="CPO64" s="974"/>
      <c r="CPP64" s="974"/>
      <c r="CPQ64" s="974"/>
      <c r="CPR64" s="974"/>
      <c r="CPS64" s="974"/>
      <c r="CPT64" s="974"/>
      <c r="CPU64" s="974"/>
      <c r="CPV64" s="974"/>
      <c r="CPW64" s="974"/>
      <c r="CPX64" s="974"/>
      <c r="CPY64" s="974"/>
      <c r="CPZ64" s="974"/>
      <c r="CQA64" s="974"/>
      <c r="CQB64" s="974"/>
      <c r="CQC64" s="974"/>
      <c r="CQD64" s="974"/>
      <c r="CQE64" s="974"/>
      <c r="CQF64" s="974"/>
      <c r="CQG64" s="974"/>
      <c r="CQH64" s="974"/>
      <c r="CQI64" s="974"/>
      <c r="CQJ64" s="974"/>
      <c r="CQK64" s="974"/>
      <c r="CQL64" s="974"/>
      <c r="CQM64" s="974"/>
      <c r="CQN64" s="974"/>
      <c r="CQO64" s="974"/>
      <c r="CQP64" s="974"/>
      <c r="CQQ64" s="974"/>
      <c r="CQR64" s="974"/>
      <c r="CQS64" s="974"/>
      <c r="CQT64" s="974"/>
      <c r="CQU64" s="974"/>
      <c r="CQV64" s="974"/>
      <c r="CQW64" s="974"/>
      <c r="CQX64" s="974"/>
      <c r="CQY64" s="974"/>
      <c r="CQZ64" s="974"/>
      <c r="CRA64" s="974"/>
      <c r="CRB64" s="974"/>
      <c r="CRC64" s="974"/>
      <c r="CRD64" s="974"/>
      <c r="CRE64" s="974"/>
      <c r="CRF64" s="974"/>
      <c r="CRG64" s="974"/>
      <c r="CRH64" s="974"/>
      <c r="CRI64" s="974"/>
      <c r="CRJ64" s="974"/>
      <c r="CRK64" s="974"/>
      <c r="CRL64" s="974"/>
      <c r="CRM64" s="974"/>
      <c r="CRN64" s="974"/>
      <c r="CRO64" s="974"/>
      <c r="CRP64" s="974"/>
      <c r="CRQ64" s="974"/>
      <c r="CRR64" s="974"/>
      <c r="CRS64" s="974"/>
      <c r="CRT64" s="974"/>
      <c r="CRU64" s="974"/>
      <c r="CRV64" s="974"/>
      <c r="CRW64" s="974"/>
      <c r="CRX64" s="974"/>
      <c r="CRY64" s="974"/>
      <c r="CRZ64" s="974"/>
      <c r="CSA64" s="974"/>
      <c r="CSB64" s="974"/>
      <c r="CSC64" s="974"/>
      <c r="CSD64" s="974"/>
      <c r="CSE64" s="974"/>
      <c r="CSF64" s="974"/>
      <c r="CSG64" s="974"/>
      <c r="CSH64" s="974"/>
      <c r="CSI64" s="974"/>
      <c r="CSJ64" s="974"/>
      <c r="CSK64" s="974"/>
      <c r="CSL64" s="974"/>
      <c r="CSM64" s="974"/>
      <c r="CSN64" s="974"/>
      <c r="CSO64" s="974"/>
      <c r="CSP64" s="974"/>
      <c r="CSQ64" s="974"/>
      <c r="CSR64" s="974"/>
      <c r="CSS64" s="974"/>
      <c r="CST64" s="974"/>
      <c r="CSU64" s="974"/>
      <c r="CSV64" s="974"/>
      <c r="CSW64" s="974"/>
      <c r="CSX64" s="974"/>
      <c r="CSY64" s="974"/>
      <c r="CSZ64" s="974"/>
      <c r="CTA64" s="974"/>
      <c r="CTB64" s="974"/>
      <c r="CTC64" s="974"/>
      <c r="CTD64" s="974"/>
      <c r="CTE64" s="974"/>
      <c r="CTF64" s="974"/>
      <c r="CTG64" s="974"/>
      <c r="CTH64" s="974"/>
      <c r="CTI64" s="974"/>
      <c r="CTJ64" s="974"/>
      <c r="CTK64" s="974"/>
      <c r="CTL64" s="974"/>
      <c r="CTM64" s="974"/>
      <c r="CTN64" s="974"/>
      <c r="CTO64" s="974"/>
      <c r="CTP64" s="974"/>
      <c r="CTQ64" s="974"/>
      <c r="CTR64" s="974"/>
      <c r="CTS64" s="974"/>
      <c r="CTT64" s="974"/>
      <c r="CTU64" s="974"/>
      <c r="CTV64" s="974"/>
      <c r="CTW64" s="974"/>
      <c r="CTX64" s="974"/>
      <c r="CTY64" s="974"/>
      <c r="CTZ64" s="974"/>
      <c r="CUA64" s="974"/>
      <c r="CUB64" s="974"/>
      <c r="CUC64" s="974"/>
      <c r="CUD64" s="974"/>
      <c r="CUE64" s="974"/>
      <c r="CUF64" s="974"/>
      <c r="CUG64" s="974"/>
      <c r="CUH64" s="974"/>
      <c r="CUI64" s="974"/>
      <c r="CUJ64" s="974"/>
      <c r="CUK64" s="974"/>
      <c r="CUL64" s="974"/>
      <c r="CUM64" s="974"/>
      <c r="CUN64" s="974"/>
      <c r="CUO64" s="974"/>
      <c r="CUP64" s="974"/>
      <c r="CUQ64" s="974"/>
      <c r="CUR64" s="974"/>
      <c r="CUS64" s="974"/>
      <c r="CUT64" s="974"/>
      <c r="CUU64" s="974"/>
      <c r="CUV64" s="974"/>
      <c r="CUW64" s="974"/>
      <c r="CUX64" s="974"/>
      <c r="CUY64" s="974"/>
      <c r="CUZ64" s="974"/>
      <c r="CVA64" s="974"/>
      <c r="CVB64" s="974"/>
      <c r="CVC64" s="974"/>
      <c r="CVD64" s="974"/>
      <c r="CVE64" s="974"/>
      <c r="CVF64" s="974"/>
      <c r="CVG64" s="974"/>
      <c r="CVH64" s="974"/>
      <c r="CVI64" s="974"/>
      <c r="CVJ64" s="974"/>
      <c r="CVK64" s="974"/>
      <c r="CVL64" s="974"/>
      <c r="CVM64" s="974"/>
      <c r="CVN64" s="974"/>
      <c r="CVO64" s="974"/>
      <c r="CVP64" s="974"/>
      <c r="CVQ64" s="974"/>
      <c r="CVR64" s="974"/>
      <c r="CVS64" s="974"/>
      <c r="CVT64" s="974"/>
      <c r="CVU64" s="974"/>
      <c r="CVV64" s="974"/>
      <c r="CVW64" s="974"/>
      <c r="CVX64" s="974"/>
      <c r="CVY64" s="974"/>
      <c r="CVZ64" s="974"/>
      <c r="CWA64" s="974"/>
      <c r="CWB64" s="974"/>
      <c r="CWC64" s="974"/>
      <c r="CWD64" s="974"/>
      <c r="CWE64" s="974"/>
      <c r="CWF64" s="974"/>
      <c r="CWG64" s="974"/>
      <c r="CWH64" s="974"/>
      <c r="CWI64" s="974"/>
      <c r="CWJ64" s="974"/>
      <c r="CWK64" s="974"/>
      <c r="CWL64" s="974"/>
      <c r="CWM64" s="974"/>
      <c r="CWN64" s="974"/>
      <c r="CWO64" s="974"/>
      <c r="CWP64" s="974"/>
      <c r="CWQ64" s="974"/>
      <c r="CWR64" s="974"/>
      <c r="CWS64" s="974"/>
      <c r="CWT64" s="974"/>
      <c r="CWU64" s="974"/>
      <c r="CWV64" s="974"/>
      <c r="CWW64" s="974"/>
      <c r="CWX64" s="974"/>
      <c r="CWY64" s="974"/>
      <c r="CWZ64" s="974"/>
      <c r="CXA64" s="974"/>
      <c r="CXB64" s="974"/>
      <c r="CXC64" s="974"/>
      <c r="CXD64" s="974"/>
      <c r="CXE64" s="974"/>
      <c r="CXF64" s="974"/>
      <c r="CXG64" s="974"/>
      <c r="CXH64" s="974"/>
      <c r="CXI64" s="974"/>
      <c r="CXJ64" s="974"/>
      <c r="CXK64" s="974"/>
      <c r="CXL64" s="974"/>
      <c r="CXM64" s="974"/>
      <c r="CXN64" s="974"/>
      <c r="CXO64" s="974"/>
      <c r="CXP64" s="974"/>
      <c r="CXQ64" s="974"/>
      <c r="CXR64" s="974"/>
      <c r="CXS64" s="974"/>
      <c r="CXT64" s="974"/>
      <c r="CXU64" s="974"/>
      <c r="CXV64" s="974"/>
      <c r="CXW64" s="974"/>
      <c r="CXX64" s="974"/>
      <c r="CXY64" s="974"/>
      <c r="CXZ64" s="974"/>
      <c r="CYA64" s="974"/>
      <c r="CYB64" s="974"/>
      <c r="CYC64" s="974"/>
      <c r="CYD64" s="974"/>
      <c r="CYE64" s="974"/>
      <c r="CYF64" s="974"/>
      <c r="CYG64" s="974"/>
      <c r="CYH64" s="974"/>
      <c r="CYI64" s="974"/>
      <c r="CYJ64" s="974"/>
      <c r="CYK64" s="974"/>
      <c r="CYL64" s="974"/>
      <c r="CYM64" s="974"/>
      <c r="CYN64" s="974"/>
      <c r="CYO64" s="974"/>
      <c r="CYP64" s="974"/>
      <c r="CYQ64" s="974"/>
      <c r="CYR64" s="974"/>
      <c r="CYS64" s="974"/>
      <c r="CYT64" s="974"/>
      <c r="CYU64" s="974"/>
      <c r="CYV64" s="974"/>
      <c r="CYW64" s="974"/>
      <c r="CYX64" s="974"/>
      <c r="CYY64" s="974"/>
      <c r="CYZ64" s="974"/>
      <c r="CZA64" s="974"/>
      <c r="CZB64" s="974"/>
      <c r="CZC64" s="974"/>
      <c r="CZD64" s="974"/>
      <c r="CZE64" s="974"/>
      <c r="CZF64" s="974"/>
      <c r="CZG64" s="974"/>
      <c r="CZH64" s="974"/>
      <c r="CZI64" s="974"/>
      <c r="CZJ64" s="974"/>
      <c r="CZK64" s="974"/>
      <c r="CZL64" s="974"/>
      <c r="CZM64" s="974"/>
      <c r="CZN64" s="974"/>
      <c r="CZO64" s="974"/>
      <c r="CZP64" s="974"/>
      <c r="CZQ64" s="974"/>
      <c r="CZR64" s="974"/>
      <c r="CZS64" s="974"/>
      <c r="CZT64" s="974"/>
      <c r="CZU64" s="974"/>
      <c r="CZV64" s="974"/>
      <c r="CZW64" s="974"/>
      <c r="CZX64" s="974"/>
      <c r="CZY64" s="974"/>
      <c r="CZZ64" s="974"/>
      <c r="DAA64" s="974"/>
      <c r="DAB64" s="974"/>
      <c r="DAC64" s="974"/>
      <c r="DAD64" s="974"/>
      <c r="DAE64" s="974"/>
      <c r="DAF64" s="974"/>
      <c r="DAG64" s="974"/>
      <c r="DAH64" s="974"/>
      <c r="DAI64" s="974"/>
      <c r="DAJ64" s="974"/>
      <c r="DAK64" s="974"/>
      <c r="DAL64" s="974"/>
      <c r="DAM64" s="974"/>
      <c r="DAN64" s="974"/>
      <c r="DAO64" s="974"/>
      <c r="DAP64" s="974"/>
      <c r="DAQ64" s="974"/>
      <c r="DAR64" s="974"/>
      <c r="DAS64" s="974"/>
      <c r="DAT64" s="974"/>
      <c r="DAU64" s="974"/>
      <c r="DAV64" s="974"/>
      <c r="DAW64" s="974"/>
      <c r="DAX64" s="974"/>
      <c r="DAY64" s="974"/>
      <c r="DAZ64" s="974"/>
      <c r="DBA64" s="974"/>
      <c r="DBB64" s="974"/>
      <c r="DBC64" s="974"/>
      <c r="DBD64" s="974"/>
      <c r="DBE64" s="974"/>
      <c r="DBF64" s="974"/>
      <c r="DBG64" s="974"/>
      <c r="DBH64" s="974"/>
      <c r="DBI64" s="974"/>
      <c r="DBJ64" s="974"/>
      <c r="DBK64" s="974"/>
      <c r="DBL64" s="974"/>
      <c r="DBM64" s="974"/>
      <c r="DBN64" s="974"/>
      <c r="DBO64" s="974"/>
      <c r="DBP64" s="974"/>
      <c r="DBQ64" s="974"/>
      <c r="DBR64" s="974"/>
      <c r="DBS64" s="974"/>
      <c r="DBT64" s="974"/>
      <c r="DBU64" s="974"/>
      <c r="DBV64" s="974"/>
      <c r="DBW64" s="974"/>
      <c r="DBX64" s="974"/>
      <c r="DBY64" s="974"/>
      <c r="DBZ64" s="974"/>
      <c r="DCA64" s="974"/>
      <c r="DCB64" s="974"/>
      <c r="DCC64" s="974"/>
      <c r="DCD64" s="974"/>
      <c r="DCE64" s="974"/>
      <c r="DCF64" s="974"/>
      <c r="DCG64" s="974"/>
      <c r="DCH64" s="974"/>
      <c r="DCI64" s="974"/>
      <c r="DCJ64" s="974"/>
      <c r="DCK64" s="974"/>
      <c r="DCL64" s="974"/>
      <c r="DCM64" s="974"/>
      <c r="DCN64" s="974"/>
      <c r="DCO64" s="974"/>
      <c r="DCP64" s="974"/>
      <c r="DCQ64" s="974"/>
      <c r="DCR64" s="974"/>
      <c r="DCS64" s="974"/>
      <c r="DCT64" s="974"/>
      <c r="DCU64" s="974"/>
      <c r="DCV64" s="974"/>
      <c r="DCW64" s="974"/>
      <c r="DCX64" s="974"/>
      <c r="DCY64" s="974"/>
      <c r="DCZ64" s="974"/>
      <c r="DDA64" s="974"/>
      <c r="DDB64" s="974"/>
      <c r="DDC64" s="974"/>
      <c r="DDD64" s="974"/>
      <c r="DDE64" s="974"/>
      <c r="DDF64" s="974"/>
      <c r="DDG64" s="974"/>
      <c r="DDH64" s="974"/>
      <c r="DDI64" s="974"/>
      <c r="DDJ64" s="974"/>
      <c r="DDK64" s="974"/>
      <c r="DDL64" s="974"/>
      <c r="DDM64" s="974"/>
      <c r="DDN64" s="974"/>
      <c r="DDO64" s="974"/>
      <c r="DDP64" s="974"/>
      <c r="DDQ64" s="974"/>
      <c r="DDR64" s="974"/>
      <c r="DDS64" s="974"/>
      <c r="DDT64" s="974"/>
      <c r="DDU64" s="974"/>
      <c r="DDV64" s="974"/>
      <c r="DDW64" s="974"/>
      <c r="DDX64" s="974"/>
      <c r="DDY64" s="974"/>
      <c r="DDZ64" s="974"/>
      <c r="DEA64" s="974"/>
      <c r="DEB64" s="974"/>
      <c r="DEC64" s="974"/>
      <c r="DED64" s="974"/>
      <c r="DEE64" s="974"/>
      <c r="DEF64" s="974"/>
      <c r="DEG64" s="974"/>
      <c r="DEH64" s="974"/>
      <c r="DEI64" s="974"/>
      <c r="DEJ64" s="974"/>
      <c r="DEK64" s="974"/>
      <c r="DEL64" s="974"/>
      <c r="DEM64" s="974"/>
      <c r="DEN64" s="974"/>
      <c r="DEO64" s="974"/>
      <c r="DEP64" s="974"/>
      <c r="DEQ64" s="974"/>
      <c r="DER64" s="974"/>
      <c r="DES64" s="974"/>
      <c r="DET64" s="974"/>
      <c r="DEU64" s="974"/>
      <c r="DEV64" s="974"/>
      <c r="DEW64" s="974"/>
      <c r="DEX64" s="974"/>
      <c r="DEY64" s="974"/>
      <c r="DEZ64" s="974"/>
      <c r="DFA64" s="974"/>
      <c r="DFB64" s="974"/>
      <c r="DFC64" s="974"/>
      <c r="DFD64" s="974"/>
      <c r="DFE64" s="974"/>
      <c r="DFF64" s="974"/>
      <c r="DFG64" s="974"/>
      <c r="DFH64" s="974"/>
      <c r="DFI64" s="974"/>
      <c r="DFJ64" s="974"/>
      <c r="DFK64" s="974"/>
      <c r="DFL64" s="974"/>
      <c r="DFM64" s="974"/>
      <c r="DFN64" s="974"/>
      <c r="DFO64" s="974"/>
      <c r="DFP64" s="974"/>
      <c r="DFQ64" s="974"/>
      <c r="DFR64" s="974"/>
      <c r="DFS64" s="974"/>
      <c r="DFT64" s="974"/>
      <c r="DFU64" s="974"/>
      <c r="DFV64" s="974"/>
      <c r="DFW64" s="974"/>
      <c r="DFX64" s="974"/>
      <c r="DFY64" s="974"/>
      <c r="DFZ64" s="974"/>
      <c r="DGA64" s="974"/>
      <c r="DGB64" s="974"/>
      <c r="DGC64" s="974"/>
      <c r="DGD64" s="974"/>
      <c r="DGE64" s="974"/>
      <c r="DGF64" s="974"/>
      <c r="DGG64" s="974"/>
      <c r="DGH64" s="974"/>
      <c r="DGI64" s="974"/>
      <c r="DGJ64" s="974"/>
      <c r="DGK64" s="974"/>
      <c r="DGL64" s="974"/>
      <c r="DGM64" s="974"/>
      <c r="DGN64" s="974"/>
      <c r="DGO64" s="974"/>
      <c r="DGP64" s="974"/>
      <c r="DGQ64" s="974"/>
      <c r="DGR64" s="974"/>
      <c r="DGS64" s="974"/>
      <c r="DGT64" s="974"/>
      <c r="DGU64" s="974"/>
      <c r="DGV64" s="974"/>
      <c r="DGW64" s="974"/>
      <c r="DGX64" s="974"/>
      <c r="DGY64" s="974"/>
      <c r="DGZ64" s="974"/>
      <c r="DHA64" s="974"/>
      <c r="DHB64" s="974"/>
      <c r="DHC64" s="974"/>
      <c r="DHD64" s="974"/>
      <c r="DHE64" s="974"/>
      <c r="DHF64" s="974"/>
      <c r="DHG64" s="974"/>
      <c r="DHH64" s="974"/>
      <c r="DHI64" s="974"/>
      <c r="DHJ64" s="974"/>
      <c r="DHK64" s="974"/>
      <c r="DHL64" s="974"/>
      <c r="DHM64" s="974"/>
      <c r="DHN64" s="974"/>
      <c r="DHO64" s="974"/>
      <c r="DHP64" s="974"/>
      <c r="DHQ64" s="974"/>
      <c r="DHR64" s="974"/>
      <c r="DHS64" s="974"/>
      <c r="DHT64" s="974"/>
      <c r="DHU64" s="974"/>
      <c r="DHV64" s="974"/>
      <c r="DHW64" s="974"/>
      <c r="DHX64" s="974"/>
      <c r="DHY64" s="974"/>
      <c r="DHZ64" s="974"/>
      <c r="DIA64" s="974"/>
      <c r="DIB64" s="974"/>
      <c r="DIC64" s="974"/>
      <c r="DID64" s="974"/>
      <c r="DIE64" s="974"/>
      <c r="DIF64" s="974"/>
      <c r="DIG64" s="974"/>
      <c r="DIH64" s="974"/>
      <c r="DII64" s="974"/>
      <c r="DIJ64" s="974"/>
      <c r="DIK64" s="974"/>
      <c r="DIL64" s="974"/>
      <c r="DIM64" s="974"/>
      <c r="DIN64" s="974"/>
      <c r="DIO64" s="974"/>
      <c r="DIP64" s="974"/>
      <c r="DIQ64" s="974"/>
      <c r="DIR64" s="974"/>
      <c r="DIS64" s="974"/>
      <c r="DIT64" s="974"/>
      <c r="DIU64" s="974"/>
      <c r="DIV64" s="974"/>
      <c r="DIW64" s="974"/>
      <c r="DIX64" s="974"/>
      <c r="DIY64" s="974"/>
      <c r="DIZ64" s="974"/>
      <c r="DJA64" s="974"/>
      <c r="DJB64" s="974"/>
      <c r="DJC64" s="974"/>
      <c r="DJD64" s="974"/>
      <c r="DJE64" s="974"/>
      <c r="DJF64" s="974"/>
      <c r="DJG64" s="974"/>
      <c r="DJH64" s="974"/>
      <c r="DJI64" s="974"/>
      <c r="DJJ64" s="974"/>
      <c r="DJK64" s="974"/>
      <c r="DJL64" s="974"/>
      <c r="DJM64" s="974"/>
      <c r="DJN64" s="974"/>
      <c r="DJO64" s="974"/>
      <c r="DJP64" s="974"/>
      <c r="DJQ64" s="974"/>
      <c r="DJR64" s="974"/>
      <c r="DJS64" s="974"/>
      <c r="DJT64" s="974"/>
      <c r="DJU64" s="974"/>
      <c r="DJV64" s="974"/>
      <c r="DJW64" s="974"/>
      <c r="DJX64" s="974"/>
      <c r="DJY64" s="974"/>
      <c r="DJZ64" s="974"/>
      <c r="DKA64" s="974"/>
      <c r="DKB64" s="974"/>
      <c r="DKC64" s="974"/>
      <c r="DKD64" s="974"/>
      <c r="DKE64" s="974"/>
      <c r="DKF64" s="974"/>
      <c r="DKG64" s="974"/>
      <c r="DKH64" s="974"/>
      <c r="DKI64" s="974"/>
      <c r="DKJ64" s="974"/>
      <c r="DKK64" s="974"/>
      <c r="DKL64" s="974"/>
      <c r="DKM64" s="974"/>
      <c r="DKN64" s="974"/>
      <c r="DKO64" s="974"/>
      <c r="DKP64" s="974"/>
      <c r="DKQ64" s="974"/>
      <c r="DKR64" s="974"/>
      <c r="DKS64" s="974"/>
      <c r="DKT64" s="974"/>
      <c r="DKU64" s="974"/>
      <c r="DKV64" s="974"/>
      <c r="DKW64" s="974"/>
      <c r="DKX64" s="974"/>
      <c r="DKY64" s="974"/>
      <c r="DKZ64" s="974"/>
      <c r="DLA64" s="974"/>
      <c r="DLB64" s="974"/>
      <c r="DLC64" s="974"/>
      <c r="DLD64" s="974"/>
      <c r="DLE64" s="974"/>
      <c r="DLF64" s="974"/>
      <c r="DLG64" s="974"/>
      <c r="DLH64" s="974"/>
      <c r="DLI64" s="974"/>
      <c r="DLJ64" s="974"/>
      <c r="DLK64" s="974"/>
      <c r="DLL64" s="974"/>
      <c r="DLM64" s="974"/>
      <c r="DLN64" s="974"/>
      <c r="DLO64" s="974"/>
      <c r="DLP64" s="974"/>
      <c r="DLQ64" s="974"/>
      <c r="DLR64" s="974"/>
      <c r="DLS64" s="974"/>
      <c r="DLT64" s="974"/>
      <c r="DLU64" s="974"/>
      <c r="DLV64" s="974"/>
      <c r="DLW64" s="974"/>
      <c r="DLX64" s="974"/>
      <c r="DLY64" s="974"/>
      <c r="DLZ64" s="974"/>
      <c r="DMA64" s="974"/>
      <c r="DMB64" s="974"/>
      <c r="DMC64" s="974"/>
      <c r="DMD64" s="974"/>
      <c r="DME64" s="974"/>
      <c r="DMF64" s="974"/>
      <c r="DMG64" s="974"/>
      <c r="DMH64" s="974"/>
      <c r="DMI64" s="974"/>
      <c r="DMJ64" s="974"/>
      <c r="DMK64" s="974"/>
      <c r="DML64" s="974"/>
      <c r="DMM64" s="974"/>
      <c r="DMN64" s="974"/>
      <c r="DMO64" s="974"/>
      <c r="DMP64" s="974"/>
      <c r="DMQ64" s="974"/>
      <c r="DMR64" s="974"/>
      <c r="DMS64" s="974"/>
      <c r="DMT64" s="974"/>
      <c r="DMU64" s="974"/>
      <c r="DMV64" s="974"/>
      <c r="DMW64" s="974"/>
      <c r="DMX64" s="974"/>
      <c r="DMY64" s="974"/>
      <c r="DMZ64" s="974"/>
      <c r="DNA64" s="974"/>
      <c r="DNB64" s="974"/>
      <c r="DNC64" s="974"/>
      <c r="DND64" s="974"/>
      <c r="DNE64" s="974"/>
      <c r="DNF64" s="974"/>
      <c r="DNG64" s="974"/>
      <c r="DNH64" s="974"/>
      <c r="DNI64" s="974"/>
      <c r="DNJ64" s="974"/>
      <c r="DNK64" s="974"/>
      <c r="DNL64" s="974"/>
      <c r="DNM64" s="974"/>
      <c r="DNN64" s="974"/>
      <c r="DNO64" s="974"/>
      <c r="DNP64" s="974"/>
      <c r="DNQ64" s="974"/>
      <c r="DNR64" s="974"/>
      <c r="DNS64" s="974"/>
      <c r="DNT64" s="974"/>
      <c r="DNU64" s="974"/>
      <c r="DNV64" s="974"/>
      <c r="DNW64" s="974"/>
      <c r="DNX64" s="974"/>
      <c r="DNY64" s="974"/>
      <c r="DNZ64" s="974"/>
      <c r="DOA64" s="974"/>
      <c r="DOB64" s="974"/>
      <c r="DOC64" s="974"/>
      <c r="DOD64" s="974"/>
      <c r="DOE64" s="974"/>
      <c r="DOF64" s="974"/>
      <c r="DOG64" s="974"/>
      <c r="DOH64" s="974"/>
      <c r="DOI64" s="974"/>
      <c r="DOJ64" s="974"/>
      <c r="DOK64" s="974"/>
      <c r="DOL64" s="974"/>
      <c r="DOM64" s="974"/>
      <c r="DON64" s="974"/>
      <c r="DOO64" s="974"/>
      <c r="DOP64" s="974"/>
      <c r="DOQ64" s="974"/>
      <c r="DOR64" s="974"/>
      <c r="DOS64" s="974"/>
      <c r="DOT64" s="974"/>
      <c r="DOU64" s="974"/>
      <c r="DOV64" s="974"/>
      <c r="DOW64" s="974"/>
      <c r="DOX64" s="974"/>
      <c r="DOY64" s="974"/>
      <c r="DOZ64" s="974"/>
      <c r="DPA64" s="974"/>
      <c r="DPB64" s="974"/>
      <c r="DPC64" s="974"/>
      <c r="DPD64" s="974"/>
      <c r="DPE64" s="974"/>
      <c r="DPF64" s="974"/>
      <c r="DPG64" s="974"/>
      <c r="DPH64" s="974"/>
      <c r="DPI64" s="974"/>
      <c r="DPJ64" s="974"/>
      <c r="DPK64" s="974"/>
      <c r="DPL64" s="974"/>
      <c r="DPM64" s="974"/>
      <c r="DPN64" s="974"/>
      <c r="DPO64" s="974"/>
      <c r="DPP64" s="974"/>
      <c r="DPQ64" s="974"/>
      <c r="DPR64" s="974"/>
      <c r="DPS64" s="974"/>
      <c r="DPT64" s="974"/>
      <c r="DPU64" s="974"/>
      <c r="DPV64" s="974"/>
      <c r="DPW64" s="974"/>
      <c r="DPX64" s="974"/>
      <c r="DPY64" s="974"/>
      <c r="DPZ64" s="974"/>
      <c r="DQA64" s="974"/>
      <c r="DQB64" s="974"/>
      <c r="DQC64" s="974"/>
      <c r="DQD64" s="974"/>
      <c r="DQE64" s="974"/>
      <c r="DQF64" s="974"/>
      <c r="DQG64" s="974"/>
      <c r="DQH64" s="974"/>
      <c r="DQI64" s="974"/>
      <c r="DQJ64" s="974"/>
      <c r="DQK64" s="974"/>
      <c r="DQL64" s="974"/>
      <c r="DQM64" s="974"/>
      <c r="DQN64" s="974"/>
      <c r="DQO64" s="974"/>
      <c r="DQP64" s="974"/>
      <c r="DQQ64" s="974"/>
      <c r="DQR64" s="974"/>
      <c r="DQS64" s="974"/>
      <c r="DQT64" s="974"/>
      <c r="DQU64" s="974"/>
      <c r="DQV64" s="974"/>
      <c r="DQW64" s="974"/>
      <c r="DQX64" s="974"/>
      <c r="DQY64" s="974"/>
      <c r="DQZ64" s="974"/>
      <c r="DRA64" s="974"/>
      <c r="DRB64" s="974"/>
      <c r="DRC64" s="974"/>
      <c r="DRD64" s="974"/>
      <c r="DRE64" s="974"/>
      <c r="DRF64" s="974"/>
      <c r="DRG64" s="974"/>
      <c r="DRH64" s="974"/>
      <c r="DRI64" s="974"/>
      <c r="DRJ64" s="974"/>
      <c r="DRK64" s="974"/>
      <c r="DRL64" s="974"/>
      <c r="DRM64" s="974"/>
      <c r="DRN64" s="974"/>
      <c r="DRO64" s="974"/>
      <c r="DRP64" s="974"/>
      <c r="DRQ64" s="974"/>
      <c r="DRR64" s="974"/>
      <c r="DRS64" s="974"/>
      <c r="DRT64" s="974"/>
      <c r="DRU64" s="974"/>
      <c r="DRV64" s="974"/>
      <c r="DRW64" s="974"/>
      <c r="DRX64" s="974"/>
      <c r="DRY64" s="974"/>
      <c r="DRZ64" s="974"/>
      <c r="DSA64" s="974"/>
      <c r="DSB64" s="974"/>
      <c r="DSC64" s="974"/>
      <c r="DSD64" s="974"/>
      <c r="DSE64" s="974"/>
      <c r="DSF64" s="974"/>
      <c r="DSG64" s="974"/>
      <c r="DSH64" s="974"/>
      <c r="DSI64" s="974"/>
      <c r="DSJ64" s="974"/>
      <c r="DSK64" s="974"/>
      <c r="DSL64" s="974"/>
      <c r="DSM64" s="974"/>
      <c r="DSN64" s="974"/>
      <c r="DSO64" s="974"/>
      <c r="DSP64" s="974"/>
      <c r="DSQ64" s="974"/>
      <c r="DSR64" s="974"/>
      <c r="DSS64" s="974"/>
      <c r="DST64" s="974"/>
      <c r="DSU64" s="974"/>
      <c r="DSV64" s="974"/>
      <c r="DSW64" s="974"/>
      <c r="DSX64" s="974"/>
      <c r="DSY64" s="974"/>
      <c r="DSZ64" s="974"/>
      <c r="DTA64" s="974"/>
      <c r="DTB64" s="974"/>
      <c r="DTC64" s="974"/>
      <c r="DTD64" s="974"/>
      <c r="DTE64" s="974"/>
      <c r="DTF64" s="974"/>
      <c r="DTG64" s="974"/>
      <c r="DTH64" s="974"/>
      <c r="DTI64" s="974"/>
      <c r="DTJ64" s="974"/>
      <c r="DTK64" s="974"/>
      <c r="DTL64" s="974"/>
      <c r="DTM64" s="974"/>
      <c r="DTN64" s="974"/>
      <c r="DTO64" s="974"/>
      <c r="DTP64" s="974"/>
      <c r="DTQ64" s="974"/>
      <c r="DTR64" s="974"/>
      <c r="DTS64" s="974"/>
      <c r="DTT64" s="974"/>
      <c r="DTU64" s="974"/>
      <c r="DTV64" s="974"/>
      <c r="DTW64" s="974"/>
      <c r="DTX64" s="974"/>
      <c r="DTY64" s="974"/>
      <c r="DTZ64" s="974"/>
      <c r="DUA64" s="974"/>
      <c r="DUB64" s="974"/>
      <c r="DUC64" s="974"/>
      <c r="DUD64" s="974"/>
      <c r="DUE64" s="974"/>
      <c r="DUF64" s="974"/>
      <c r="DUG64" s="974"/>
      <c r="DUH64" s="974"/>
      <c r="DUI64" s="974"/>
      <c r="DUJ64" s="974"/>
      <c r="DUK64" s="974"/>
      <c r="DUL64" s="974"/>
      <c r="DUM64" s="974"/>
      <c r="DUN64" s="974"/>
      <c r="DUO64" s="974"/>
      <c r="DUP64" s="974"/>
      <c r="DUQ64" s="974"/>
      <c r="DUR64" s="974"/>
      <c r="DUS64" s="974"/>
      <c r="DUT64" s="974"/>
      <c r="DUU64" s="974"/>
      <c r="DUV64" s="974"/>
      <c r="DUW64" s="974"/>
      <c r="DUX64" s="974"/>
      <c r="DUY64" s="974"/>
      <c r="DUZ64" s="974"/>
      <c r="DVA64" s="974"/>
      <c r="DVB64" s="974"/>
      <c r="DVC64" s="974"/>
      <c r="DVD64" s="974"/>
      <c r="DVE64" s="974"/>
      <c r="DVF64" s="974"/>
      <c r="DVG64" s="974"/>
      <c r="DVH64" s="974"/>
      <c r="DVI64" s="974"/>
      <c r="DVJ64" s="974"/>
      <c r="DVK64" s="974"/>
      <c r="DVL64" s="974"/>
      <c r="DVM64" s="974"/>
      <c r="DVN64" s="974"/>
      <c r="DVO64" s="974"/>
      <c r="DVP64" s="974"/>
      <c r="DVQ64" s="974"/>
      <c r="DVR64" s="974"/>
      <c r="DVS64" s="974"/>
      <c r="DVT64" s="974"/>
      <c r="DVU64" s="974"/>
      <c r="DVV64" s="974"/>
      <c r="DVW64" s="974"/>
      <c r="DVX64" s="974"/>
      <c r="DVY64" s="974"/>
      <c r="DVZ64" s="974"/>
      <c r="DWA64" s="974"/>
      <c r="DWB64" s="974"/>
      <c r="DWC64" s="974"/>
      <c r="DWD64" s="974"/>
      <c r="DWE64" s="974"/>
      <c r="DWF64" s="974"/>
      <c r="DWG64" s="974"/>
      <c r="DWH64" s="974"/>
      <c r="DWI64" s="974"/>
      <c r="DWJ64" s="974"/>
      <c r="DWK64" s="974"/>
      <c r="DWL64" s="974"/>
      <c r="DWM64" s="974"/>
      <c r="DWN64" s="974"/>
      <c r="DWO64" s="974"/>
      <c r="DWP64" s="974"/>
      <c r="DWQ64" s="974"/>
      <c r="DWR64" s="974"/>
      <c r="DWS64" s="974"/>
      <c r="DWT64" s="974"/>
      <c r="DWU64" s="974"/>
      <c r="DWV64" s="974"/>
      <c r="DWW64" s="974"/>
      <c r="DWX64" s="974"/>
      <c r="DWY64" s="974"/>
      <c r="DWZ64" s="974"/>
      <c r="DXA64" s="974"/>
      <c r="DXB64" s="974"/>
      <c r="DXC64" s="974"/>
      <c r="DXD64" s="974"/>
      <c r="DXE64" s="974"/>
      <c r="DXF64" s="974"/>
      <c r="DXG64" s="974"/>
      <c r="DXH64" s="974"/>
      <c r="DXI64" s="974"/>
      <c r="DXJ64" s="974"/>
      <c r="DXK64" s="974"/>
      <c r="DXL64" s="974"/>
      <c r="DXM64" s="974"/>
      <c r="DXN64" s="974"/>
      <c r="DXO64" s="974"/>
      <c r="DXP64" s="974"/>
      <c r="DXQ64" s="974"/>
      <c r="DXR64" s="974"/>
      <c r="DXS64" s="974"/>
      <c r="DXT64" s="974"/>
      <c r="DXU64" s="974"/>
      <c r="DXV64" s="974"/>
      <c r="DXW64" s="974"/>
      <c r="DXX64" s="974"/>
      <c r="DXY64" s="974"/>
      <c r="DXZ64" s="974"/>
      <c r="DYA64" s="974"/>
      <c r="DYB64" s="974"/>
      <c r="DYC64" s="974"/>
      <c r="DYD64" s="974"/>
      <c r="DYE64" s="974"/>
      <c r="DYF64" s="974"/>
      <c r="DYG64" s="974"/>
      <c r="DYH64" s="974"/>
      <c r="DYI64" s="974"/>
      <c r="DYJ64" s="974"/>
      <c r="DYK64" s="974"/>
      <c r="DYL64" s="974"/>
      <c r="DYM64" s="974"/>
      <c r="DYN64" s="974"/>
      <c r="DYO64" s="974"/>
      <c r="DYP64" s="974"/>
      <c r="DYQ64" s="974"/>
      <c r="DYR64" s="974"/>
      <c r="DYS64" s="974"/>
      <c r="DYT64" s="974"/>
      <c r="DYU64" s="974"/>
      <c r="DYV64" s="974"/>
      <c r="DYW64" s="974"/>
      <c r="DYX64" s="974"/>
      <c r="DYY64" s="974"/>
      <c r="DYZ64" s="974"/>
      <c r="DZA64" s="974"/>
      <c r="DZB64" s="974"/>
      <c r="DZC64" s="974"/>
      <c r="DZD64" s="974"/>
      <c r="DZE64" s="974"/>
      <c r="DZF64" s="974"/>
      <c r="DZG64" s="974"/>
      <c r="DZH64" s="974"/>
      <c r="DZI64" s="974"/>
      <c r="DZJ64" s="974"/>
      <c r="DZK64" s="974"/>
      <c r="DZL64" s="974"/>
      <c r="DZM64" s="974"/>
      <c r="DZN64" s="974"/>
      <c r="DZO64" s="974"/>
      <c r="DZP64" s="974"/>
      <c r="DZQ64" s="974"/>
      <c r="DZR64" s="974"/>
      <c r="DZS64" s="974"/>
      <c r="DZT64" s="974"/>
      <c r="DZU64" s="974"/>
      <c r="DZV64" s="974"/>
      <c r="DZW64" s="974"/>
      <c r="DZX64" s="974"/>
      <c r="DZY64" s="974"/>
      <c r="DZZ64" s="974"/>
      <c r="EAA64" s="974"/>
      <c r="EAB64" s="974"/>
      <c r="EAC64" s="974"/>
      <c r="EAD64" s="974"/>
      <c r="EAE64" s="974"/>
      <c r="EAF64" s="974"/>
      <c r="EAG64" s="974"/>
      <c r="EAH64" s="974"/>
      <c r="EAI64" s="974"/>
      <c r="EAJ64" s="974"/>
      <c r="EAK64" s="974"/>
      <c r="EAL64" s="974"/>
      <c r="EAM64" s="974"/>
      <c r="EAN64" s="974"/>
      <c r="EAO64" s="974"/>
      <c r="EAP64" s="974"/>
      <c r="EAQ64" s="974"/>
      <c r="EAR64" s="974"/>
      <c r="EAS64" s="974"/>
      <c r="EAT64" s="974"/>
      <c r="EAU64" s="974"/>
      <c r="EAV64" s="974"/>
      <c r="EAW64" s="974"/>
      <c r="EAX64" s="974"/>
      <c r="EAY64" s="974"/>
      <c r="EAZ64" s="974"/>
      <c r="EBA64" s="974"/>
      <c r="EBB64" s="974"/>
      <c r="EBC64" s="974"/>
      <c r="EBD64" s="974"/>
      <c r="EBE64" s="974"/>
      <c r="EBF64" s="974"/>
      <c r="EBG64" s="974"/>
      <c r="EBH64" s="974"/>
      <c r="EBI64" s="974"/>
      <c r="EBJ64" s="974"/>
      <c r="EBK64" s="974"/>
      <c r="EBL64" s="974"/>
      <c r="EBM64" s="974"/>
      <c r="EBN64" s="974"/>
      <c r="EBO64" s="974"/>
      <c r="EBP64" s="974"/>
      <c r="EBQ64" s="974"/>
      <c r="EBR64" s="974"/>
      <c r="EBS64" s="974"/>
      <c r="EBT64" s="974"/>
      <c r="EBU64" s="974"/>
      <c r="EBV64" s="974"/>
      <c r="EBW64" s="974"/>
      <c r="EBX64" s="974"/>
      <c r="EBY64" s="974"/>
      <c r="EBZ64" s="974"/>
      <c r="ECA64" s="974"/>
      <c r="ECB64" s="974"/>
      <c r="ECC64" s="974"/>
      <c r="ECD64" s="974"/>
      <c r="ECE64" s="974"/>
      <c r="ECF64" s="974"/>
      <c r="ECG64" s="974"/>
      <c r="ECH64" s="974"/>
      <c r="ECI64" s="974"/>
      <c r="ECJ64" s="974"/>
      <c r="ECK64" s="974"/>
      <c r="ECL64" s="974"/>
      <c r="ECM64" s="974"/>
      <c r="ECN64" s="974"/>
      <c r="ECO64" s="974"/>
      <c r="ECP64" s="974"/>
      <c r="ECQ64" s="974"/>
      <c r="ECR64" s="974"/>
      <c r="ECS64" s="974"/>
      <c r="ECT64" s="974"/>
      <c r="ECU64" s="974"/>
      <c r="ECV64" s="974"/>
      <c r="ECW64" s="974"/>
      <c r="ECX64" s="974"/>
      <c r="ECY64" s="974"/>
      <c r="ECZ64" s="974"/>
      <c r="EDA64" s="974"/>
      <c r="EDB64" s="974"/>
      <c r="EDC64" s="974"/>
      <c r="EDD64" s="974"/>
      <c r="EDE64" s="974"/>
      <c r="EDF64" s="974"/>
      <c r="EDG64" s="974"/>
      <c r="EDH64" s="974"/>
      <c r="EDI64" s="974"/>
      <c r="EDJ64" s="974"/>
      <c r="EDK64" s="974"/>
      <c r="EDL64" s="974"/>
      <c r="EDM64" s="974"/>
      <c r="EDN64" s="974"/>
      <c r="EDO64" s="974"/>
      <c r="EDP64" s="974"/>
      <c r="EDQ64" s="974"/>
      <c r="EDR64" s="974"/>
      <c r="EDS64" s="974"/>
      <c r="EDT64" s="974"/>
      <c r="EDU64" s="974"/>
      <c r="EDV64" s="974"/>
      <c r="EDW64" s="974"/>
      <c r="EDX64" s="974"/>
      <c r="EDY64" s="974"/>
      <c r="EDZ64" s="974"/>
      <c r="EEA64" s="974"/>
      <c r="EEB64" s="974"/>
      <c r="EEC64" s="974"/>
      <c r="EED64" s="974"/>
      <c r="EEE64" s="974"/>
      <c r="EEF64" s="974"/>
      <c r="EEG64" s="974"/>
      <c r="EEH64" s="974"/>
      <c r="EEI64" s="974"/>
      <c r="EEJ64" s="974"/>
      <c r="EEK64" s="974"/>
      <c r="EEL64" s="974"/>
      <c r="EEM64" s="974"/>
      <c r="EEN64" s="974"/>
      <c r="EEO64" s="974"/>
      <c r="EEP64" s="974"/>
      <c r="EEQ64" s="974"/>
      <c r="EER64" s="974"/>
      <c r="EES64" s="974"/>
      <c r="EET64" s="974"/>
      <c r="EEU64" s="974"/>
      <c r="EEV64" s="974"/>
      <c r="EEW64" s="974"/>
      <c r="EEX64" s="974"/>
      <c r="EEY64" s="974"/>
      <c r="EEZ64" s="974"/>
      <c r="EFA64" s="974"/>
      <c r="EFB64" s="974"/>
      <c r="EFC64" s="974"/>
      <c r="EFD64" s="974"/>
      <c r="EFE64" s="974"/>
      <c r="EFF64" s="974"/>
      <c r="EFG64" s="974"/>
      <c r="EFH64" s="974"/>
      <c r="EFI64" s="974"/>
      <c r="EFJ64" s="974"/>
      <c r="EFK64" s="974"/>
      <c r="EFL64" s="974"/>
      <c r="EFM64" s="974"/>
      <c r="EFN64" s="974"/>
      <c r="EFO64" s="974"/>
      <c r="EFP64" s="974"/>
      <c r="EFQ64" s="974"/>
      <c r="EFR64" s="974"/>
      <c r="EFS64" s="974"/>
      <c r="EFT64" s="974"/>
      <c r="EFU64" s="974"/>
      <c r="EFV64" s="974"/>
      <c r="EFW64" s="974"/>
      <c r="EFX64" s="974"/>
      <c r="EFY64" s="974"/>
      <c r="EFZ64" s="974"/>
      <c r="EGA64" s="974"/>
      <c r="EGB64" s="974"/>
      <c r="EGC64" s="974"/>
      <c r="EGD64" s="974"/>
      <c r="EGE64" s="974"/>
      <c r="EGF64" s="974"/>
      <c r="EGG64" s="974"/>
      <c r="EGH64" s="974"/>
      <c r="EGI64" s="974"/>
      <c r="EGJ64" s="974"/>
      <c r="EGK64" s="974"/>
      <c r="EGL64" s="974"/>
      <c r="EGM64" s="974"/>
      <c r="EGN64" s="974"/>
      <c r="EGO64" s="974"/>
      <c r="EGP64" s="974"/>
      <c r="EGQ64" s="974"/>
      <c r="EGR64" s="974"/>
      <c r="EGS64" s="974"/>
      <c r="EGT64" s="974"/>
      <c r="EGU64" s="974"/>
      <c r="EGV64" s="974"/>
      <c r="EGW64" s="974"/>
      <c r="EGX64" s="974"/>
      <c r="EGY64" s="974"/>
      <c r="EGZ64" s="974"/>
      <c r="EHA64" s="974"/>
      <c r="EHB64" s="974"/>
      <c r="EHC64" s="974"/>
      <c r="EHD64" s="974"/>
      <c r="EHE64" s="974"/>
      <c r="EHF64" s="974"/>
      <c r="EHG64" s="974"/>
      <c r="EHH64" s="974"/>
      <c r="EHI64" s="974"/>
      <c r="EHJ64" s="974"/>
      <c r="EHK64" s="974"/>
      <c r="EHL64" s="974"/>
      <c r="EHM64" s="974"/>
      <c r="EHN64" s="974"/>
      <c r="EHO64" s="974"/>
      <c r="EHP64" s="974"/>
      <c r="EHQ64" s="974"/>
      <c r="EHR64" s="974"/>
      <c r="EHS64" s="974"/>
      <c r="EHT64" s="974"/>
      <c r="EHU64" s="974"/>
      <c r="EHV64" s="974"/>
      <c r="EHW64" s="974"/>
      <c r="EHX64" s="974"/>
      <c r="EHY64" s="974"/>
      <c r="EHZ64" s="974"/>
      <c r="EIA64" s="974"/>
      <c r="EIB64" s="974"/>
      <c r="EIC64" s="974"/>
      <c r="EID64" s="974"/>
      <c r="EIE64" s="974"/>
      <c r="EIF64" s="974"/>
      <c r="EIG64" s="974"/>
      <c r="EIH64" s="974"/>
      <c r="EII64" s="974"/>
      <c r="EIJ64" s="974"/>
      <c r="EIK64" s="974"/>
      <c r="EIL64" s="974"/>
      <c r="EIM64" s="974"/>
      <c r="EIN64" s="974"/>
      <c r="EIO64" s="974"/>
      <c r="EIP64" s="974"/>
      <c r="EIQ64" s="974"/>
      <c r="EIR64" s="974"/>
      <c r="EIS64" s="974"/>
      <c r="EIT64" s="974"/>
      <c r="EIU64" s="974"/>
      <c r="EIV64" s="974"/>
      <c r="EIW64" s="974"/>
      <c r="EIX64" s="974"/>
      <c r="EIY64" s="974"/>
      <c r="EIZ64" s="974"/>
      <c r="EJA64" s="974"/>
      <c r="EJB64" s="974"/>
      <c r="EJC64" s="974"/>
      <c r="EJD64" s="974"/>
      <c r="EJE64" s="974"/>
      <c r="EJF64" s="974"/>
      <c r="EJG64" s="974"/>
      <c r="EJH64" s="974"/>
      <c r="EJI64" s="974"/>
      <c r="EJJ64" s="974"/>
      <c r="EJK64" s="974"/>
      <c r="EJL64" s="974"/>
      <c r="EJM64" s="974"/>
      <c r="EJN64" s="974"/>
      <c r="EJO64" s="974"/>
      <c r="EJP64" s="974"/>
      <c r="EJQ64" s="974"/>
      <c r="EJR64" s="974"/>
      <c r="EJS64" s="974"/>
      <c r="EJT64" s="974"/>
      <c r="EJU64" s="974"/>
      <c r="EJV64" s="974"/>
      <c r="EJW64" s="974"/>
      <c r="EJX64" s="974"/>
      <c r="EJY64" s="974"/>
      <c r="EJZ64" s="974"/>
      <c r="EKA64" s="974"/>
      <c r="EKB64" s="974"/>
      <c r="EKC64" s="974"/>
      <c r="EKD64" s="974"/>
      <c r="EKE64" s="974"/>
      <c r="EKF64" s="974"/>
      <c r="EKG64" s="974"/>
      <c r="EKH64" s="974"/>
      <c r="EKI64" s="974"/>
      <c r="EKJ64" s="974"/>
      <c r="EKK64" s="974"/>
      <c r="EKL64" s="974"/>
      <c r="EKM64" s="974"/>
      <c r="EKN64" s="974"/>
      <c r="EKO64" s="974"/>
      <c r="EKP64" s="974"/>
      <c r="EKQ64" s="974"/>
      <c r="EKR64" s="974"/>
      <c r="EKS64" s="974"/>
      <c r="EKT64" s="974"/>
      <c r="EKU64" s="974"/>
      <c r="EKV64" s="974"/>
      <c r="EKW64" s="974"/>
      <c r="EKX64" s="974"/>
      <c r="EKY64" s="974"/>
      <c r="EKZ64" s="974"/>
      <c r="ELA64" s="974"/>
      <c r="ELB64" s="974"/>
      <c r="ELC64" s="974"/>
      <c r="ELD64" s="974"/>
      <c r="ELE64" s="974"/>
      <c r="ELF64" s="974"/>
      <c r="ELG64" s="974"/>
      <c r="ELH64" s="974"/>
      <c r="ELI64" s="974"/>
      <c r="ELJ64" s="974"/>
      <c r="ELK64" s="974"/>
      <c r="ELL64" s="974"/>
      <c r="ELM64" s="974"/>
      <c r="ELN64" s="974"/>
      <c r="ELO64" s="974"/>
      <c r="ELP64" s="974"/>
      <c r="ELQ64" s="974"/>
      <c r="ELR64" s="974"/>
      <c r="ELS64" s="974"/>
      <c r="ELT64" s="974"/>
      <c r="ELU64" s="974"/>
      <c r="ELV64" s="974"/>
      <c r="ELW64" s="974"/>
      <c r="ELX64" s="974"/>
      <c r="ELY64" s="974"/>
      <c r="ELZ64" s="974"/>
      <c r="EMA64" s="974"/>
      <c r="EMB64" s="974"/>
      <c r="EMC64" s="974"/>
      <c r="EMD64" s="974"/>
      <c r="EME64" s="974"/>
      <c r="EMF64" s="974"/>
      <c r="EMG64" s="974"/>
      <c r="EMH64" s="974"/>
      <c r="EMI64" s="974"/>
      <c r="EMJ64" s="974"/>
      <c r="EMK64" s="974"/>
      <c r="EML64" s="974"/>
      <c r="EMM64" s="974"/>
      <c r="EMN64" s="974"/>
      <c r="EMO64" s="974"/>
      <c r="EMP64" s="974"/>
      <c r="EMQ64" s="974"/>
      <c r="EMR64" s="974"/>
      <c r="EMS64" s="974"/>
      <c r="EMT64" s="974"/>
      <c r="EMU64" s="974"/>
      <c r="EMV64" s="974"/>
      <c r="EMW64" s="974"/>
      <c r="EMX64" s="974"/>
      <c r="EMY64" s="974"/>
      <c r="EMZ64" s="974"/>
      <c r="ENA64" s="974"/>
      <c r="ENB64" s="974"/>
      <c r="ENC64" s="974"/>
      <c r="END64" s="974"/>
      <c r="ENE64" s="974"/>
      <c r="ENF64" s="974"/>
      <c r="ENG64" s="974"/>
      <c r="ENH64" s="974"/>
      <c r="ENI64" s="974"/>
      <c r="ENJ64" s="974"/>
      <c r="ENK64" s="974"/>
      <c r="ENL64" s="974"/>
      <c r="ENM64" s="974"/>
      <c r="ENN64" s="974"/>
      <c r="ENO64" s="974"/>
      <c r="ENP64" s="974"/>
      <c r="ENQ64" s="974"/>
      <c r="ENR64" s="974"/>
      <c r="ENS64" s="974"/>
      <c r="ENT64" s="974"/>
      <c r="ENU64" s="974"/>
      <c r="ENV64" s="974"/>
      <c r="ENW64" s="974"/>
      <c r="ENX64" s="974"/>
      <c r="ENY64" s="974"/>
      <c r="ENZ64" s="974"/>
      <c r="EOA64" s="974"/>
      <c r="EOB64" s="974"/>
      <c r="EOC64" s="974"/>
      <c r="EOD64" s="974"/>
      <c r="EOE64" s="974"/>
      <c r="EOF64" s="974"/>
      <c r="EOG64" s="974"/>
      <c r="EOH64" s="974"/>
      <c r="EOI64" s="974"/>
      <c r="EOJ64" s="974"/>
      <c r="EOK64" s="974"/>
      <c r="EOL64" s="974"/>
      <c r="EOM64" s="974"/>
      <c r="EON64" s="974"/>
      <c r="EOO64" s="974"/>
      <c r="EOP64" s="974"/>
      <c r="EOQ64" s="974"/>
      <c r="EOR64" s="974"/>
      <c r="EOS64" s="974"/>
      <c r="EOT64" s="974"/>
      <c r="EOU64" s="974"/>
      <c r="EOV64" s="974"/>
      <c r="EOW64" s="974"/>
      <c r="EOX64" s="974"/>
      <c r="EOY64" s="974"/>
      <c r="EOZ64" s="974"/>
      <c r="EPA64" s="974"/>
      <c r="EPB64" s="974"/>
      <c r="EPC64" s="974"/>
      <c r="EPD64" s="974"/>
      <c r="EPE64" s="974"/>
      <c r="EPF64" s="974"/>
      <c r="EPG64" s="974"/>
      <c r="EPH64" s="974"/>
      <c r="EPI64" s="974"/>
      <c r="EPJ64" s="974"/>
      <c r="EPK64" s="974"/>
      <c r="EPL64" s="974"/>
      <c r="EPM64" s="974"/>
      <c r="EPN64" s="974"/>
      <c r="EPO64" s="974"/>
      <c r="EPP64" s="974"/>
      <c r="EPQ64" s="974"/>
      <c r="EPR64" s="974"/>
      <c r="EPS64" s="974"/>
      <c r="EPT64" s="974"/>
      <c r="EPU64" s="974"/>
      <c r="EPV64" s="974"/>
      <c r="EPW64" s="974"/>
      <c r="EPX64" s="974"/>
      <c r="EPY64" s="974"/>
      <c r="EPZ64" s="974"/>
      <c r="EQA64" s="974"/>
      <c r="EQB64" s="974"/>
      <c r="EQC64" s="974"/>
      <c r="EQD64" s="974"/>
      <c r="EQE64" s="974"/>
      <c r="EQF64" s="974"/>
      <c r="EQG64" s="974"/>
      <c r="EQH64" s="974"/>
      <c r="EQI64" s="974"/>
      <c r="EQJ64" s="974"/>
      <c r="EQK64" s="974"/>
      <c r="EQL64" s="974"/>
      <c r="EQM64" s="974"/>
      <c r="EQN64" s="974"/>
      <c r="EQO64" s="974"/>
      <c r="EQP64" s="974"/>
      <c r="EQQ64" s="974"/>
      <c r="EQR64" s="974"/>
      <c r="EQS64" s="974"/>
      <c r="EQT64" s="974"/>
      <c r="EQU64" s="974"/>
      <c r="EQV64" s="974"/>
      <c r="EQW64" s="974"/>
      <c r="EQX64" s="974"/>
      <c r="EQY64" s="974"/>
      <c r="EQZ64" s="974"/>
      <c r="ERA64" s="974"/>
      <c r="ERB64" s="974"/>
      <c r="ERC64" s="974"/>
      <c r="ERD64" s="974"/>
      <c r="ERE64" s="974"/>
      <c r="ERF64" s="974"/>
      <c r="ERG64" s="974"/>
      <c r="ERH64" s="974"/>
      <c r="ERI64" s="974"/>
      <c r="ERJ64" s="974"/>
      <c r="ERK64" s="974"/>
      <c r="ERL64" s="974"/>
      <c r="ERM64" s="974"/>
      <c r="ERN64" s="974"/>
      <c r="ERO64" s="974"/>
      <c r="ERP64" s="974"/>
      <c r="ERQ64" s="974"/>
      <c r="ERR64" s="974"/>
      <c r="ERS64" s="974"/>
      <c r="ERT64" s="974"/>
      <c r="ERU64" s="974"/>
      <c r="ERV64" s="974"/>
      <c r="ERW64" s="974"/>
      <c r="ERX64" s="974"/>
      <c r="ERY64" s="974"/>
      <c r="ERZ64" s="974"/>
      <c r="ESA64" s="974"/>
      <c r="ESB64" s="974"/>
      <c r="ESC64" s="974"/>
      <c r="ESD64" s="974"/>
      <c r="ESE64" s="974"/>
      <c r="ESF64" s="974"/>
      <c r="ESG64" s="974"/>
      <c r="ESH64" s="974"/>
      <c r="ESI64" s="974"/>
      <c r="ESJ64" s="974"/>
      <c r="ESK64" s="974"/>
      <c r="ESL64" s="974"/>
      <c r="ESM64" s="974"/>
      <c r="ESN64" s="974"/>
      <c r="ESO64" s="974"/>
      <c r="ESP64" s="974"/>
      <c r="ESQ64" s="974"/>
      <c r="ESR64" s="974"/>
      <c r="ESS64" s="974"/>
      <c r="EST64" s="974"/>
      <c r="ESU64" s="974"/>
      <c r="ESV64" s="974"/>
      <c r="ESW64" s="974"/>
      <c r="ESX64" s="974"/>
      <c r="ESY64" s="974"/>
      <c r="ESZ64" s="974"/>
      <c r="ETA64" s="974"/>
      <c r="ETB64" s="974"/>
      <c r="ETC64" s="974"/>
      <c r="ETD64" s="974"/>
      <c r="ETE64" s="974"/>
      <c r="ETF64" s="974"/>
      <c r="ETG64" s="974"/>
      <c r="ETH64" s="974"/>
      <c r="ETI64" s="974"/>
      <c r="ETJ64" s="974"/>
      <c r="ETK64" s="974"/>
      <c r="ETL64" s="974"/>
      <c r="ETM64" s="974"/>
      <c r="ETN64" s="974"/>
      <c r="ETO64" s="974"/>
      <c r="ETP64" s="974"/>
      <c r="ETQ64" s="974"/>
      <c r="ETR64" s="974"/>
      <c r="ETS64" s="974"/>
      <c r="ETT64" s="974"/>
      <c r="ETU64" s="974"/>
      <c r="ETV64" s="974"/>
      <c r="ETW64" s="974"/>
      <c r="ETX64" s="974"/>
      <c r="ETY64" s="974"/>
      <c r="ETZ64" s="974"/>
      <c r="EUA64" s="974"/>
      <c r="EUB64" s="974"/>
      <c r="EUC64" s="974"/>
      <c r="EUD64" s="974"/>
      <c r="EUE64" s="974"/>
      <c r="EUF64" s="974"/>
      <c r="EUG64" s="974"/>
      <c r="EUH64" s="974"/>
      <c r="EUI64" s="974"/>
      <c r="EUJ64" s="974"/>
      <c r="EUK64" s="974"/>
      <c r="EUL64" s="974"/>
      <c r="EUM64" s="974"/>
      <c r="EUN64" s="974"/>
      <c r="EUO64" s="974"/>
      <c r="EUP64" s="974"/>
      <c r="EUQ64" s="974"/>
      <c r="EUR64" s="974"/>
      <c r="EUS64" s="974"/>
      <c r="EUT64" s="974"/>
      <c r="EUU64" s="974"/>
      <c r="EUV64" s="974"/>
      <c r="EUW64" s="974"/>
      <c r="EUX64" s="974"/>
      <c r="EUY64" s="974"/>
      <c r="EUZ64" s="974"/>
      <c r="EVA64" s="974"/>
      <c r="EVB64" s="974"/>
      <c r="EVC64" s="974"/>
      <c r="EVD64" s="974"/>
      <c r="EVE64" s="974"/>
      <c r="EVF64" s="974"/>
      <c r="EVG64" s="974"/>
      <c r="EVH64" s="974"/>
      <c r="EVI64" s="974"/>
      <c r="EVJ64" s="974"/>
      <c r="EVK64" s="974"/>
      <c r="EVL64" s="974"/>
      <c r="EVM64" s="974"/>
      <c r="EVN64" s="974"/>
      <c r="EVO64" s="974"/>
      <c r="EVP64" s="974"/>
      <c r="EVQ64" s="974"/>
      <c r="EVR64" s="974"/>
      <c r="EVS64" s="974"/>
      <c r="EVT64" s="974"/>
      <c r="EVU64" s="974"/>
      <c r="EVV64" s="974"/>
      <c r="EVW64" s="974"/>
      <c r="EVX64" s="974"/>
      <c r="EVY64" s="974"/>
      <c r="EVZ64" s="974"/>
      <c r="EWA64" s="974"/>
      <c r="EWB64" s="974"/>
      <c r="EWC64" s="974"/>
      <c r="EWD64" s="974"/>
      <c r="EWE64" s="974"/>
      <c r="EWF64" s="974"/>
      <c r="EWG64" s="974"/>
      <c r="EWH64" s="974"/>
      <c r="EWI64" s="974"/>
      <c r="EWJ64" s="974"/>
      <c r="EWK64" s="974"/>
      <c r="EWL64" s="974"/>
      <c r="EWM64" s="974"/>
      <c r="EWN64" s="974"/>
      <c r="EWO64" s="974"/>
      <c r="EWP64" s="974"/>
      <c r="EWQ64" s="974"/>
      <c r="EWR64" s="974"/>
      <c r="EWS64" s="974"/>
      <c r="EWT64" s="974"/>
      <c r="EWU64" s="974"/>
      <c r="EWV64" s="974"/>
      <c r="EWW64" s="974"/>
      <c r="EWX64" s="974"/>
      <c r="EWY64" s="974"/>
      <c r="EWZ64" s="974"/>
      <c r="EXA64" s="974"/>
      <c r="EXB64" s="974"/>
      <c r="EXC64" s="974"/>
      <c r="EXD64" s="974"/>
      <c r="EXE64" s="974"/>
      <c r="EXF64" s="974"/>
      <c r="EXG64" s="974"/>
      <c r="EXH64" s="974"/>
      <c r="EXI64" s="974"/>
      <c r="EXJ64" s="974"/>
      <c r="EXK64" s="974"/>
      <c r="EXL64" s="974"/>
      <c r="EXM64" s="974"/>
      <c r="EXN64" s="974"/>
      <c r="EXO64" s="974"/>
      <c r="EXP64" s="974"/>
      <c r="EXQ64" s="974"/>
      <c r="EXR64" s="974"/>
      <c r="EXS64" s="974"/>
      <c r="EXT64" s="974"/>
      <c r="EXU64" s="974"/>
      <c r="EXV64" s="974"/>
      <c r="EXW64" s="974"/>
      <c r="EXX64" s="974"/>
      <c r="EXY64" s="974"/>
      <c r="EXZ64" s="974"/>
      <c r="EYA64" s="974"/>
      <c r="EYB64" s="974"/>
      <c r="EYC64" s="974"/>
      <c r="EYD64" s="974"/>
      <c r="EYE64" s="974"/>
      <c r="EYF64" s="974"/>
      <c r="EYG64" s="974"/>
      <c r="EYH64" s="974"/>
      <c r="EYI64" s="974"/>
      <c r="EYJ64" s="974"/>
      <c r="EYK64" s="974"/>
      <c r="EYL64" s="974"/>
      <c r="EYM64" s="974"/>
      <c r="EYN64" s="974"/>
      <c r="EYO64" s="974"/>
      <c r="EYP64" s="974"/>
      <c r="EYQ64" s="974"/>
      <c r="EYR64" s="974"/>
      <c r="EYS64" s="974"/>
      <c r="EYT64" s="974"/>
      <c r="EYU64" s="974"/>
      <c r="EYV64" s="974"/>
      <c r="EYW64" s="974"/>
      <c r="EYX64" s="974"/>
      <c r="EYY64" s="974"/>
      <c r="EYZ64" s="974"/>
      <c r="EZA64" s="974"/>
      <c r="EZB64" s="974"/>
      <c r="EZC64" s="974"/>
      <c r="EZD64" s="974"/>
      <c r="EZE64" s="974"/>
      <c r="EZF64" s="974"/>
      <c r="EZG64" s="974"/>
      <c r="EZH64" s="974"/>
      <c r="EZI64" s="974"/>
      <c r="EZJ64" s="974"/>
      <c r="EZK64" s="974"/>
      <c r="EZL64" s="974"/>
      <c r="EZM64" s="974"/>
      <c r="EZN64" s="974"/>
      <c r="EZO64" s="974"/>
      <c r="EZP64" s="974"/>
      <c r="EZQ64" s="974"/>
      <c r="EZR64" s="974"/>
      <c r="EZS64" s="974"/>
      <c r="EZT64" s="974"/>
      <c r="EZU64" s="974"/>
      <c r="EZV64" s="974"/>
      <c r="EZW64" s="974"/>
      <c r="EZX64" s="974"/>
      <c r="EZY64" s="974"/>
      <c r="EZZ64" s="974"/>
      <c r="FAA64" s="974"/>
      <c r="FAB64" s="974"/>
      <c r="FAC64" s="974"/>
      <c r="FAD64" s="974"/>
      <c r="FAE64" s="974"/>
      <c r="FAF64" s="974"/>
      <c r="FAG64" s="974"/>
      <c r="FAH64" s="974"/>
      <c r="FAI64" s="974"/>
      <c r="FAJ64" s="974"/>
      <c r="FAK64" s="974"/>
      <c r="FAL64" s="974"/>
      <c r="FAM64" s="974"/>
      <c r="FAN64" s="974"/>
      <c r="FAO64" s="974"/>
      <c r="FAP64" s="974"/>
      <c r="FAQ64" s="974"/>
      <c r="FAR64" s="974"/>
      <c r="FAS64" s="974"/>
      <c r="FAT64" s="974"/>
      <c r="FAU64" s="974"/>
      <c r="FAV64" s="974"/>
      <c r="FAW64" s="974"/>
      <c r="FAX64" s="974"/>
      <c r="FAY64" s="974"/>
      <c r="FAZ64" s="974"/>
      <c r="FBA64" s="974"/>
      <c r="FBB64" s="974"/>
      <c r="FBC64" s="974"/>
      <c r="FBD64" s="974"/>
      <c r="FBE64" s="974"/>
      <c r="FBF64" s="974"/>
      <c r="FBG64" s="974"/>
      <c r="FBH64" s="974"/>
      <c r="FBI64" s="974"/>
      <c r="FBJ64" s="974"/>
      <c r="FBK64" s="974"/>
      <c r="FBL64" s="974"/>
      <c r="FBM64" s="974"/>
      <c r="FBN64" s="974"/>
      <c r="FBO64" s="974"/>
      <c r="FBP64" s="974"/>
      <c r="FBQ64" s="974"/>
      <c r="FBR64" s="974"/>
      <c r="FBS64" s="974"/>
      <c r="FBT64" s="974"/>
      <c r="FBU64" s="974"/>
      <c r="FBV64" s="974"/>
      <c r="FBW64" s="974"/>
      <c r="FBX64" s="974"/>
      <c r="FBY64" s="974"/>
      <c r="FBZ64" s="974"/>
      <c r="FCA64" s="974"/>
      <c r="FCB64" s="974"/>
      <c r="FCC64" s="974"/>
      <c r="FCD64" s="974"/>
      <c r="FCE64" s="974"/>
      <c r="FCF64" s="974"/>
      <c r="FCG64" s="974"/>
      <c r="FCH64" s="974"/>
      <c r="FCI64" s="974"/>
      <c r="FCJ64" s="974"/>
      <c r="FCK64" s="974"/>
      <c r="FCL64" s="974"/>
      <c r="FCM64" s="974"/>
      <c r="FCN64" s="974"/>
      <c r="FCO64" s="974"/>
      <c r="FCP64" s="974"/>
      <c r="FCQ64" s="974"/>
      <c r="FCR64" s="974"/>
      <c r="FCS64" s="974"/>
      <c r="FCT64" s="974"/>
      <c r="FCU64" s="974"/>
      <c r="FCV64" s="974"/>
      <c r="FCW64" s="974"/>
      <c r="FCX64" s="974"/>
      <c r="FCY64" s="974"/>
      <c r="FCZ64" s="974"/>
      <c r="FDA64" s="974"/>
      <c r="FDB64" s="974"/>
      <c r="FDC64" s="974"/>
      <c r="FDD64" s="974"/>
      <c r="FDE64" s="974"/>
      <c r="FDF64" s="974"/>
      <c r="FDG64" s="974"/>
      <c r="FDH64" s="974"/>
      <c r="FDI64" s="974"/>
      <c r="FDJ64" s="974"/>
      <c r="FDK64" s="974"/>
      <c r="FDL64" s="974"/>
      <c r="FDM64" s="974"/>
      <c r="FDN64" s="974"/>
      <c r="FDO64" s="974"/>
      <c r="FDP64" s="974"/>
      <c r="FDQ64" s="974"/>
      <c r="FDR64" s="974"/>
      <c r="FDS64" s="974"/>
      <c r="FDT64" s="974"/>
      <c r="FDU64" s="974"/>
      <c r="FDV64" s="974"/>
      <c r="FDW64" s="974"/>
      <c r="FDX64" s="974"/>
      <c r="FDY64" s="974"/>
      <c r="FDZ64" s="974"/>
      <c r="FEA64" s="974"/>
      <c r="FEB64" s="974"/>
      <c r="FEC64" s="974"/>
      <c r="FED64" s="974"/>
      <c r="FEE64" s="974"/>
      <c r="FEF64" s="974"/>
      <c r="FEG64" s="974"/>
      <c r="FEH64" s="974"/>
      <c r="FEI64" s="974"/>
      <c r="FEJ64" s="974"/>
      <c r="FEK64" s="974"/>
      <c r="FEL64" s="974"/>
      <c r="FEM64" s="974"/>
      <c r="FEN64" s="974"/>
      <c r="FEO64" s="974"/>
      <c r="FEP64" s="974"/>
      <c r="FEQ64" s="974"/>
      <c r="FER64" s="974"/>
      <c r="FES64" s="974"/>
      <c r="FET64" s="974"/>
      <c r="FEU64" s="974"/>
      <c r="FEV64" s="974"/>
      <c r="FEW64" s="974"/>
      <c r="FEX64" s="974"/>
      <c r="FEY64" s="974"/>
      <c r="FEZ64" s="974"/>
      <c r="FFA64" s="974"/>
      <c r="FFB64" s="974"/>
      <c r="FFC64" s="974"/>
      <c r="FFD64" s="974"/>
      <c r="FFE64" s="974"/>
      <c r="FFF64" s="974"/>
      <c r="FFG64" s="974"/>
      <c r="FFH64" s="974"/>
      <c r="FFI64" s="974"/>
      <c r="FFJ64" s="974"/>
      <c r="FFK64" s="974"/>
      <c r="FFL64" s="974"/>
      <c r="FFM64" s="974"/>
      <c r="FFN64" s="974"/>
      <c r="FFO64" s="974"/>
      <c r="FFP64" s="974"/>
      <c r="FFQ64" s="974"/>
      <c r="FFR64" s="974"/>
      <c r="FFS64" s="974"/>
      <c r="FFT64" s="974"/>
      <c r="FFU64" s="974"/>
      <c r="FFV64" s="974"/>
      <c r="FFW64" s="974"/>
      <c r="FFX64" s="974"/>
      <c r="FFY64" s="974"/>
      <c r="FFZ64" s="974"/>
      <c r="FGA64" s="974"/>
      <c r="FGB64" s="974"/>
      <c r="FGC64" s="974"/>
      <c r="FGD64" s="974"/>
      <c r="FGE64" s="974"/>
      <c r="FGF64" s="974"/>
      <c r="FGG64" s="974"/>
      <c r="FGH64" s="974"/>
      <c r="FGI64" s="974"/>
      <c r="FGJ64" s="974"/>
      <c r="FGK64" s="974"/>
      <c r="FGL64" s="974"/>
      <c r="FGM64" s="974"/>
      <c r="FGN64" s="974"/>
      <c r="FGO64" s="974"/>
      <c r="FGP64" s="974"/>
      <c r="FGQ64" s="974"/>
      <c r="FGR64" s="974"/>
      <c r="FGS64" s="974"/>
      <c r="FGT64" s="974"/>
      <c r="FGU64" s="974"/>
      <c r="FGV64" s="974"/>
      <c r="FGW64" s="974"/>
      <c r="FGX64" s="974"/>
      <c r="FGY64" s="974"/>
      <c r="FGZ64" s="974"/>
      <c r="FHA64" s="974"/>
      <c r="FHB64" s="974"/>
      <c r="FHC64" s="974"/>
      <c r="FHD64" s="974"/>
      <c r="FHE64" s="974"/>
      <c r="FHF64" s="974"/>
      <c r="FHG64" s="974"/>
      <c r="FHH64" s="974"/>
      <c r="FHI64" s="974"/>
      <c r="FHJ64" s="974"/>
      <c r="FHK64" s="974"/>
      <c r="FHL64" s="974"/>
      <c r="FHM64" s="974"/>
      <c r="FHN64" s="974"/>
      <c r="FHO64" s="974"/>
      <c r="FHP64" s="974"/>
      <c r="FHQ64" s="974"/>
      <c r="FHR64" s="974"/>
      <c r="FHS64" s="974"/>
      <c r="FHT64" s="974"/>
      <c r="FHU64" s="974"/>
      <c r="FHV64" s="974"/>
      <c r="FHW64" s="974"/>
      <c r="FHX64" s="974"/>
      <c r="FHY64" s="974"/>
      <c r="FHZ64" s="974"/>
      <c r="FIA64" s="974"/>
      <c r="FIB64" s="974"/>
      <c r="FIC64" s="974"/>
      <c r="FID64" s="974"/>
      <c r="FIE64" s="974"/>
      <c r="FIF64" s="974"/>
      <c r="FIG64" s="974"/>
      <c r="FIH64" s="974"/>
      <c r="FII64" s="974"/>
      <c r="FIJ64" s="974"/>
      <c r="FIK64" s="974"/>
      <c r="FIL64" s="974"/>
      <c r="FIM64" s="974"/>
      <c r="FIN64" s="974"/>
      <c r="FIO64" s="974"/>
      <c r="FIP64" s="974"/>
      <c r="FIQ64" s="974"/>
      <c r="FIR64" s="974"/>
      <c r="FIS64" s="974"/>
      <c r="FIT64" s="974"/>
      <c r="FIU64" s="974"/>
      <c r="FIV64" s="974"/>
      <c r="FIW64" s="974"/>
      <c r="FIX64" s="974"/>
      <c r="FIY64" s="974"/>
      <c r="FIZ64" s="974"/>
      <c r="FJA64" s="974"/>
      <c r="FJB64" s="974"/>
      <c r="FJC64" s="974"/>
      <c r="FJD64" s="974"/>
      <c r="FJE64" s="974"/>
      <c r="FJF64" s="974"/>
      <c r="FJG64" s="974"/>
      <c r="FJH64" s="974"/>
      <c r="FJI64" s="974"/>
      <c r="FJJ64" s="974"/>
      <c r="FJK64" s="974"/>
      <c r="FJL64" s="974"/>
      <c r="FJM64" s="974"/>
      <c r="FJN64" s="974"/>
      <c r="FJO64" s="974"/>
      <c r="FJP64" s="974"/>
      <c r="FJQ64" s="974"/>
      <c r="FJR64" s="974"/>
      <c r="FJS64" s="974"/>
      <c r="FJT64" s="974"/>
      <c r="FJU64" s="974"/>
      <c r="FJV64" s="974"/>
      <c r="FJW64" s="974"/>
      <c r="FJX64" s="974"/>
      <c r="FJY64" s="974"/>
      <c r="FJZ64" s="974"/>
      <c r="FKA64" s="974"/>
      <c r="FKB64" s="974"/>
      <c r="FKC64" s="974"/>
      <c r="FKD64" s="974"/>
      <c r="FKE64" s="974"/>
      <c r="FKF64" s="974"/>
      <c r="FKG64" s="974"/>
      <c r="FKH64" s="974"/>
      <c r="FKI64" s="974"/>
      <c r="FKJ64" s="974"/>
      <c r="FKK64" s="974"/>
      <c r="FKL64" s="974"/>
      <c r="FKM64" s="974"/>
      <c r="FKN64" s="974"/>
      <c r="FKO64" s="974"/>
      <c r="FKP64" s="974"/>
      <c r="FKQ64" s="974"/>
      <c r="FKR64" s="974"/>
      <c r="FKS64" s="974"/>
      <c r="FKT64" s="974"/>
      <c r="FKU64" s="974"/>
      <c r="FKV64" s="974"/>
      <c r="FKW64" s="974"/>
      <c r="FKX64" s="974"/>
      <c r="FKY64" s="974"/>
      <c r="FKZ64" s="974"/>
      <c r="FLA64" s="974"/>
      <c r="FLB64" s="974"/>
      <c r="FLC64" s="974"/>
      <c r="FLD64" s="974"/>
      <c r="FLE64" s="974"/>
      <c r="FLF64" s="974"/>
      <c r="FLG64" s="974"/>
      <c r="FLH64" s="974"/>
      <c r="FLI64" s="974"/>
      <c r="FLJ64" s="974"/>
      <c r="FLK64" s="974"/>
      <c r="FLL64" s="974"/>
      <c r="FLM64" s="974"/>
      <c r="FLN64" s="974"/>
      <c r="FLO64" s="974"/>
      <c r="FLP64" s="974"/>
      <c r="FLQ64" s="974"/>
      <c r="FLR64" s="974"/>
      <c r="FLS64" s="974"/>
      <c r="FLT64" s="974"/>
      <c r="FLU64" s="974"/>
      <c r="FLV64" s="974"/>
      <c r="FLW64" s="974"/>
      <c r="FLX64" s="974"/>
      <c r="FLY64" s="974"/>
      <c r="FLZ64" s="974"/>
      <c r="FMA64" s="974"/>
      <c r="FMB64" s="974"/>
      <c r="FMC64" s="974"/>
      <c r="FMD64" s="974"/>
      <c r="FME64" s="974"/>
      <c r="FMF64" s="974"/>
      <c r="FMG64" s="974"/>
      <c r="FMH64" s="974"/>
      <c r="FMI64" s="974"/>
      <c r="FMJ64" s="974"/>
      <c r="FMK64" s="974"/>
      <c r="FML64" s="974"/>
      <c r="FMM64" s="974"/>
      <c r="FMN64" s="974"/>
      <c r="FMO64" s="974"/>
      <c r="FMP64" s="974"/>
      <c r="FMQ64" s="974"/>
      <c r="FMR64" s="974"/>
      <c r="FMS64" s="974"/>
      <c r="FMT64" s="974"/>
      <c r="FMU64" s="974"/>
      <c r="FMV64" s="974"/>
      <c r="FMW64" s="974"/>
      <c r="FMX64" s="974"/>
      <c r="FMY64" s="974"/>
      <c r="FMZ64" s="974"/>
      <c r="FNA64" s="974"/>
      <c r="FNB64" s="974"/>
      <c r="FNC64" s="974"/>
      <c r="FND64" s="974"/>
      <c r="FNE64" s="974"/>
      <c r="FNF64" s="974"/>
      <c r="FNG64" s="974"/>
      <c r="FNH64" s="974"/>
      <c r="FNI64" s="974"/>
      <c r="FNJ64" s="974"/>
      <c r="FNK64" s="974"/>
      <c r="FNL64" s="974"/>
      <c r="FNM64" s="974"/>
      <c r="FNN64" s="974"/>
      <c r="FNO64" s="974"/>
      <c r="FNP64" s="974"/>
      <c r="FNQ64" s="974"/>
      <c r="FNR64" s="974"/>
      <c r="FNS64" s="974"/>
      <c r="FNT64" s="974"/>
      <c r="FNU64" s="974"/>
      <c r="FNV64" s="974"/>
      <c r="FNW64" s="974"/>
      <c r="FNX64" s="974"/>
      <c r="FNY64" s="974"/>
      <c r="FNZ64" s="974"/>
      <c r="FOA64" s="974"/>
      <c r="FOB64" s="974"/>
      <c r="FOC64" s="974"/>
      <c r="FOD64" s="974"/>
      <c r="FOE64" s="974"/>
      <c r="FOF64" s="974"/>
      <c r="FOG64" s="974"/>
      <c r="FOH64" s="974"/>
      <c r="FOI64" s="974"/>
      <c r="FOJ64" s="974"/>
      <c r="FOK64" s="974"/>
      <c r="FOL64" s="974"/>
      <c r="FOM64" s="974"/>
      <c r="FON64" s="974"/>
      <c r="FOO64" s="974"/>
      <c r="FOP64" s="974"/>
      <c r="FOQ64" s="974"/>
      <c r="FOR64" s="974"/>
      <c r="FOS64" s="974"/>
      <c r="FOT64" s="974"/>
      <c r="FOU64" s="974"/>
      <c r="FOV64" s="974"/>
      <c r="FOW64" s="974"/>
      <c r="FOX64" s="974"/>
      <c r="FOY64" s="974"/>
      <c r="FOZ64" s="974"/>
      <c r="FPA64" s="974"/>
      <c r="FPB64" s="974"/>
      <c r="FPC64" s="974"/>
      <c r="FPD64" s="974"/>
      <c r="FPE64" s="974"/>
      <c r="FPF64" s="974"/>
      <c r="FPG64" s="974"/>
      <c r="FPH64" s="974"/>
      <c r="FPI64" s="974"/>
      <c r="FPJ64" s="974"/>
      <c r="FPK64" s="974"/>
      <c r="FPL64" s="974"/>
      <c r="FPM64" s="974"/>
      <c r="FPN64" s="974"/>
      <c r="FPO64" s="974"/>
      <c r="FPP64" s="974"/>
      <c r="FPQ64" s="974"/>
      <c r="FPR64" s="974"/>
      <c r="FPS64" s="974"/>
      <c r="FPT64" s="974"/>
      <c r="FPU64" s="974"/>
      <c r="FPV64" s="974"/>
      <c r="FPW64" s="974"/>
      <c r="FPX64" s="974"/>
      <c r="FPY64" s="974"/>
      <c r="FPZ64" s="974"/>
      <c r="FQA64" s="974"/>
      <c r="FQB64" s="974"/>
      <c r="FQC64" s="974"/>
      <c r="FQD64" s="974"/>
      <c r="FQE64" s="974"/>
      <c r="FQF64" s="974"/>
      <c r="FQG64" s="974"/>
      <c r="FQH64" s="974"/>
      <c r="FQI64" s="974"/>
      <c r="FQJ64" s="974"/>
      <c r="FQK64" s="974"/>
      <c r="FQL64" s="974"/>
      <c r="FQM64" s="974"/>
      <c r="FQN64" s="974"/>
      <c r="FQO64" s="974"/>
      <c r="FQP64" s="974"/>
      <c r="FQQ64" s="974"/>
      <c r="FQR64" s="974"/>
      <c r="FQS64" s="974"/>
      <c r="FQT64" s="974"/>
      <c r="FQU64" s="974"/>
      <c r="FQV64" s="974"/>
      <c r="FQW64" s="974"/>
      <c r="FQX64" s="974"/>
      <c r="FQY64" s="974"/>
      <c r="FQZ64" s="974"/>
      <c r="FRA64" s="974"/>
      <c r="FRB64" s="974"/>
      <c r="FRC64" s="974"/>
      <c r="FRD64" s="974"/>
      <c r="FRE64" s="974"/>
      <c r="FRF64" s="974"/>
      <c r="FRG64" s="974"/>
      <c r="FRH64" s="974"/>
      <c r="FRI64" s="974"/>
      <c r="FRJ64" s="974"/>
      <c r="FRK64" s="974"/>
      <c r="FRL64" s="974"/>
      <c r="FRM64" s="974"/>
      <c r="FRN64" s="974"/>
      <c r="FRO64" s="974"/>
      <c r="FRP64" s="974"/>
      <c r="FRQ64" s="974"/>
      <c r="FRR64" s="974"/>
      <c r="FRS64" s="974"/>
      <c r="FRT64" s="974"/>
      <c r="FRU64" s="974"/>
      <c r="FRV64" s="974"/>
      <c r="FRW64" s="974"/>
      <c r="FRX64" s="974"/>
      <c r="FRY64" s="974"/>
      <c r="FRZ64" s="974"/>
      <c r="FSA64" s="974"/>
      <c r="FSB64" s="974"/>
      <c r="FSC64" s="974"/>
      <c r="FSD64" s="974"/>
      <c r="FSE64" s="974"/>
      <c r="FSF64" s="974"/>
      <c r="FSG64" s="974"/>
      <c r="FSH64" s="974"/>
      <c r="FSI64" s="974"/>
      <c r="FSJ64" s="974"/>
      <c r="FSK64" s="974"/>
      <c r="FSL64" s="974"/>
      <c r="FSM64" s="974"/>
      <c r="FSN64" s="974"/>
      <c r="FSO64" s="974"/>
      <c r="FSP64" s="974"/>
      <c r="FSQ64" s="974"/>
      <c r="FSR64" s="974"/>
      <c r="FSS64" s="974"/>
      <c r="FST64" s="974"/>
      <c r="FSU64" s="974"/>
      <c r="FSV64" s="974"/>
      <c r="FSW64" s="974"/>
      <c r="FSX64" s="974"/>
      <c r="FSY64" s="974"/>
      <c r="FSZ64" s="974"/>
      <c r="FTA64" s="974"/>
      <c r="FTB64" s="974"/>
      <c r="FTC64" s="974"/>
      <c r="FTD64" s="974"/>
      <c r="FTE64" s="974"/>
      <c r="FTF64" s="974"/>
      <c r="FTG64" s="974"/>
      <c r="FTH64" s="974"/>
      <c r="FTI64" s="974"/>
      <c r="FTJ64" s="974"/>
      <c r="FTK64" s="974"/>
      <c r="FTL64" s="974"/>
      <c r="FTM64" s="974"/>
      <c r="FTN64" s="974"/>
      <c r="FTO64" s="974"/>
      <c r="FTP64" s="974"/>
      <c r="FTQ64" s="974"/>
      <c r="FTR64" s="974"/>
      <c r="FTS64" s="974"/>
      <c r="FTT64" s="974"/>
      <c r="FTU64" s="974"/>
      <c r="FTV64" s="974"/>
      <c r="FTW64" s="974"/>
      <c r="FTX64" s="974"/>
      <c r="FTY64" s="974"/>
      <c r="FTZ64" s="974"/>
      <c r="FUA64" s="974"/>
      <c r="FUB64" s="974"/>
      <c r="FUC64" s="974"/>
      <c r="FUD64" s="974"/>
      <c r="FUE64" s="974"/>
      <c r="FUF64" s="974"/>
      <c r="FUG64" s="974"/>
      <c r="FUH64" s="974"/>
      <c r="FUI64" s="974"/>
      <c r="FUJ64" s="974"/>
      <c r="FUK64" s="974"/>
      <c r="FUL64" s="974"/>
      <c r="FUM64" s="974"/>
      <c r="FUN64" s="974"/>
      <c r="FUO64" s="974"/>
      <c r="FUP64" s="974"/>
      <c r="FUQ64" s="974"/>
      <c r="FUR64" s="974"/>
      <c r="FUS64" s="974"/>
      <c r="FUT64" s="974"/>
      <c r="FUU64" s="974"/>
      <c r="FUV64" s="974"/>
      <c r="FUW64" s="974"/>
      <c r="FUX64" s="974"/>
      <c r="FUY64" s="974"/>
      <c r="FUZ64" s="974"/>
      <c r="FVA64" s="974"/>
      <c r="FVB64" s="974"/>
      <c r="FVC64" s="974"/>
      <c r="FVD64" s="974"/>
      <c r="FVE64" s="974"/>
      <c r="FVF64" s="974"/>
      <c r="FVG64" s="974"/>
      <c r="FVH64" s="974"/>
      <c r="FVI64" s="974"/>
      <c r="FVJ64" s="974"/>
      <c r="FVK64" s="974"/>
      <c r="FVL64" s="974"/>
      <c r="FVM64" s="974"/>
      <c r="FVN64" s="974"/>
      <c r="FVO64" s="974"/>
      <c r="FVP64" s="974"/>
      <c r="FVQ64" s="974"/>
      <c r="FVR64" s="974"/>
      <c r="FVS64" s="974"/>
      <c r="FVT64" s="974"/>
      <c r="FVU64" s="974"/>
      <c r="FVV64" s="974"/>
      <c r="FVW64" s="974"/>
      <c r="FVX64" s="974"/>
      <c r="FVY64" s="974"/>
      <c r="FVZ64" s="974"/>
      <c r="FWA64" s="974"/>
      <c r="FWB64" s="974"/>
      <c r="FWC64" s="974"/>
      <c r="FWD64" s="974"/>
      <c r="FWE64" s="974"/>
      <c r="FWF64" s="974"/>
      <c r="FWG64" s="974"/>
      <c r="FWH64" s="974"/>
      <c r="FWI64" s="974"/>
      <c r="FWJ64" s="974"/>
      <c r="FWK64" s="974"/>
      <c r="FWL64" s="974"/>
      <c r="FWM64" s="974"/>
      <c r="FWN64" s="974"/>
      <c r="FWO64" s="974"/>
      <c r="FWP64" s="974"/>
      <c r="FWQ64" s="974"/>
      <c r="FWR64" s="974"/>
      <c r="FWS64" s="974"/>
      <c r="FWT64" s="974"/>
      <c r="FWU64" s="974"/>
      <c r="FWV64" s="974"/>
      <c r="FWW64" s="974"/>
      <c r="FWX64" s="974"/>
      <c r="FWY64" s="974"/>
      <c r="FWZ64" s="974"/>
      <c r="FXA64" s="974"/>
      <c r="FXB64" s="974"/>
      <c r="FXC64" s="974"/>
      <c r="FXD64" s="974"/>
      <c r="FXE64" s="974"/>
      <c r="FXF64" s="974"/>
      <c r="FXG64" s="974"/>
      <c r="FXH64" s="974"/>
      <c r="FXI64" s="974"/>
      <c r="FXJ64" s="974"/>
      <c r="FXK64" s="974"/>
      <c r="FXL64" s="974"/>
      <c r="FXM64" s="974"/>
      <c r="FXN64" s="974"/>
      <c r="FXO64" s="974"/>
      <c r="FXP64" s="974"/>
      <c r="FXQ64" s="974"/>
      <c r="FXR64" s="974"/>
      <c r="FXS64" s="974"/>
      <c r="FXT64" s="974"/>
      <c r="FXU64" s="974"/>
      <c r="FXV64" s="974"/>
      <c r="FXW64" s="974"/>
      <c r="FXX64" s="974"/>
      <c r="FXY64" s="974"/>
      <c r="FXZ64" s="974"/>
      <c r="FYA64" s="974"/>
      <c r="FYB64" s="974"/>
      <c r="FYC64" s="974"/>
      <c r="FYD64" s="974"/>
      <c r="FYE64" s="974"/>
      <c r="FYF64" s="974"/>
      <c r="FYG64" s="974"/>
      <c r="FYH64" s="974"/>
      <c r="FYI64" s="974"/>
      <c r="FYJ64" s="974"/>
      <c r="FYK64" s="974"/>
      <c r="FYL64" s="974"/>
      <c r="FYM64" s="974"/>
      <c r="FYN64" s="974"/>
      <c r="FYO64" s="974"/>
      <c r="FYP64" s="974"/>
      <c r="FYQ64" s="974"/>
      <c r="FYR64" s="974"/>
      <c r="FYS64" s="974"/>
      <c r="FYT64" s="974"/>
      <c r="FYU64" s="974"/>
      <c r="FYV64" s="974"/>
      <c r="FYW64" s="974"/>
      <c r="FYX64" s="974"/>
      <c r="FYY64" s="974"/>
      <c r="FYZ64" s="974"/>
      <c r="FZA64" s="974"/>
      <c r="FZB64" s="974"/>
      <c r="FZC64" s="974"/>
      <c r="FZD64" s="974"/>
      <c r="FZE64" s="974"/>
      <c r="FZF64" s="974"/>
      <c r="FZG64" s="974"/>
      <c r="FZH64" s="974"/>
      <c r="FZI64" s="974"/>
      <c r="FZJ64" s="974"/>
      <c r="FZK64" s="974"/>
      <c r="FZL64" s="974"/>
      <c r="FZM64" s="974"/>
      <c r="FZN64" s="974"/>
      <c r="FZO64" s="974"/>
      <c r="FZP64" s="974"/>
      <c r="FZQ64" s="974"/>
      <c r="FZR64" s="974"/>
      <c r="FZS64" s="974"/>
      <c r="FZT64" s="974"/>
      <c r="FZU64" s="974"/>
      <c r="FZV64" s="974"/>
      <c r="FZW64" s="974"/>
      <c r="FZX64" s="974"/>
      <c r="FZY64" s="974"/>
      <c r="FZZ64" s="974"/>
      <c r="GAA64" s="974"/>
      <c r="GAB64" s="974"/>
      <c r="GAC64" s="974"/>
      <c r="GAD64" s="974"/>
      <c r="GAE64" s="974"/>
      <c r="GAF64" s="974"/>
      <c r="GAG64" s="974"/>
      <c r="GAH64" s="974"/>
      <c r="GAI64" s="974"/>
      <c r="GAJ64" s="974"/>
      <c r="GAK64" s="974"/>
      <c r="GAL64" s="974"/>
      <c r="GAM64" s="974"/>
      <c r="GAN64" s="974"/>
      <c r="GAO64" s="974"/>
      <c r="GAP64" s="974"/>
      <c r="GAQ64" s="974"/>
      <c r="GAR64" s="974"/>
      <c r="GAS64" s="974"/>
      <c r="GAT64" s="974"/>
      <c r="GAU64" s="974"/>
      <c r="GAV64" s="974"/>
      <c r="GAW64" s="974"/>
      <c r="GAX64" s="974"/>
      <c r="GAY64" s="974"/>
      <c r="GAZ64" s="974"/>
      <c r="GBA64" s="974"/>
      <c r="GBB64" s="974"/>
      <c r="GBC64" s="974"/>
      <c r="GBD64" s="974"/>
      <c r="GBE64" s="974"/>
      <c r="GBF64" s="974"/>
      <c r="GBG64" s="974"/>
      <c r="GBH64" s="974"/>
      <c r="GBI64" s="974"/>
      <c r="GBJ64" s="974"/>
      <c r="GBK64" s="974"/>
      <c r="GBL64" s="974"/>
      <c r="GBM64" s="974"/>
      <c r="GBN64" s="974"/>
      <c r="GBO64" s="974"/>
      <c r="GBP64" s="974"/>
      <c r="GBQ64" s="974"/>
      <c r="GBR64" s="974"/>
      <c r="GBS64" s="974"/>
      <c r="GBT64" s="974"/>
      <c r="GBU64" s="974"/>
      <c r="GBV64" s="974"/>
      <c r="GBW64" s="974"/>
      <c r="GBX64" s="974"/>
      <c r="GBY64" s="974"/>
      <c r="GBZ64" s="974"/>
      <c r="GCA64" s="974"/>
      <c r="GCB64" s="974"/>
      <c r="GCC64" s="974"/>
      <c r="GCD64" s="974"/>
      <c r="GCE64" s="974"/>
      <c r="GCF64" s="974"/>
      <c r="GCG64" s="974"/>
      <c r="GCH64" s="974"/>
      <c r="GCI64" s="974"/>
      <c r="GCJ64" s="974"/>
      <c r="GCK64" s="974"/>
      <c r="GCL64" s="974"/>
      <c r="GCM64" s="974"/>
      <c r="GCN64" s="974"/>
      <c r="GCO64" s="974"/>
      <c r="GCP64" s="974"/>
      <c r="GCQ64" s="974"/>
      <c r="GCR64" s="974"/>
      <c r="GCS64" s="974"/>
      <c r="GCT64" s="974"/>
      <c r="GCU64" s="974"/>
      <c r="GCV64" s="974"/>
      <c r="GCW64" s="974"/>
      <c r="GCX64" s="974"/>
      <c r="GCY64" s="974"/>
      <c r="GCZ64" s="974"/>
      <c r="GDA64" s="974"/>
      <c r="GDB64" s="974"/>
      <c r="GDC64" s="974"/>
      <c r="GDD64" s="974"/>
      <c r="GDE64" s="974"/>
      <c r="GDF64" s="974"/>
      <c r="GDG64" s="974"/>
      <c r="GDH64" s="974"/>
      <c r="GDI64" s="974"/>
      <c r="GDJ64" s="974"/>
      <c r="GDK64" s="974"/>
      <c r="GDL64" s="974"/>
      <c r="GDM64" s="974"/>
      <c r="GDN64" s="974"/>
      <c r="GDO64" s="974"/>
      <c r="GDP64" s="974"/>
      <c r="GDQ64" s="974"/>
      <c r="GDR64" s="974"/>
      <c r="GDS64" s="974"/>
      <c r="GDT64" s="974"/>
      <c r="GDU64" s="974"/>
      <c r="GDV64" s="974"/>
      <c r="GDW64" s="974"/>
      <c r="GDX64" s="974"/>
      <c r="GDY64" s="974"/>
      <c r="GDZ64" s="974"/>
      <c r="GEA64" s="974"/>
      <c r="GEB64" s="974"/>
      <c r="GEC64" s="974"/>
      <c r="GED64" s="974"/>
      <c r="GEE64" s="974"/>
      <c r="GEF64" s="974"/>
      <c r="GEG64" s="974"/>
      <c r="GEH64" s="974"/>
      <c r="GEI64" s="974"/>
      <c r="GEJ64" s="974"/>
      <c r="GEK64" s="974"/>
      <c r="GEL64" s="974"/>
      <c r="GEM64" s="974"/>
      <c r="GEN64" s="974"/>
      <c r="GEO64" s="974"/>
      <c r="GEP64" s="974"/>
      <c r="GEQ64" s="974"/>
      <c r="GER64" s="974"/>
      <c r="GES64" s="974"/>
      <c r="GET64" s="974"/>
      <c r="GEU64" s="974"/>
      <c r="GEV64" s="974"/>
      <c r="GEW64" s="974"/>
      <c r="GEX64" s="974"/>
      <c r="GEY64" s="974"/>
      <c r="GEZ64" s="974"/>
      <c r="GFA64" s="974"/>
      <c r="GFB64" s="974"/>
      <c r="GFC64" s="974"/>
      <c r="GFD64" s="974"/>
      <c r="GFE64" s="974"/>
      <c r="GFF64" s="974"/>
      <c r="GFG64" s="974"/>
      <c r="GFH64" s="974"/>
      <c r="GFI64" s="974"/>
      <c r="GFJ64" s="974"/>
      <c r="GFK64" s="974"/>
      <c r="GFL64" s="974"/>
      <c r="GFM64" s="974"/>
      <c r="GFN64" s="974"/>
      <c r="GFO64" s="974"/>
      <c r="GFP64" s="974"/>
      <c r="GFQ64" s="974"/>
      <c r="GFR64" s="974"/>
      <c r="GFS64" s="974"/>
      <c r="GFT64" s="974"/>
      <c r="GFU64" s="974"/>
      <c r="GFV64" s="974"/>
      <c r="GFW64" s="974"/>
      <c r="GFX64" s="974"/>
      <c r="GFY64" s="974"/>
      <c r="GFZ64" s="974"/>
      <c r="GGA64" s="974"/>
      <c r="GGB64" s="974"/>
      <c r="GGC64" s="974"/>
      <c r="GGD64" s="974"/>
      <c r="GGE64" s="974"/>
      <c r="GGF64" s="974"/>
      <c r="GGG64" s="974"/>
      <c r="GGH64" s="974"/>
      <c r="GGI64" s="974"/>
      <c r="GGJ64" s="974"/>
      <c r="GGK64" s="974"/>
      <c r="GGL64" s="974"/>
      <c r="GGM64" s="974"/>
      <c r="GGN64" s="974"/>
      <c r="GGO64" s="974"/>
      <c r="GGP64" s="974"/>
      <c r="GGQ64" s="974"/>
      <c r="GGR64" s="974"/>
      <c r="GGS64" s="974"/>
      <c r="GGT64" s="974"/>
      <c r="GGU64" s="974"/>
      <c r="GGV64" s="974"/>
      <c r="GGW64" s="974"/>
      <c r="GGX64" s="974"/>
      <c r="GGY64" s="974"/>
      <c r="GGZ64" s="974"/>
      <c r="GHA64" s="974"/>
      <c r="GHB64" s="974"/>
      <c r="GHC64" s="974"/>
      <c r="GHD64" s="974"/>
      <c r="GHE64" s="974"/>
      <c r="GHF64" s="974"/>
      <c r="GHG64" s="974"/>
      <c r="GHH64" s="974"/>
      <c r="GHI64" s="974"/>
      <c r="GHJ64" s="974"/>
      <c r="GHK64" s="974"/>
      <c r="GHL64" s="974"/>
      <c r="GHM64" s="974"/>
      <c r="GHN64" s="974"/>
      <c r="GHO64" s="974"/>
      <c r="GHP64" s="974"/>
      <c r="GHQ64" s="974"/>
      <c r="GHR64" s="974"/>
      <c r="GHS64" s="974"/>
      <c r="GHT64" s="974"/>
      <c r="GHU64" s="974"/>
      <c r="GHV64" s="974"/>
      <c r="GHW64" s="974"/>
      <c r="GHX64" s="974"/>
      <c r="GHY64" s="974"/>
      <c r="GHZ64" s="974"/>
      <c r="GIA64" s="974"/>
      <c r="GIB64" s="974"/>
      <c r="GIC64" s="974"/>
      <c r="GID64" s="974"/>
      <c r="GIE64" s="974"/>
      <c r="GIF64" s="974"/>
      <c r="GIG64" s="974"/>
      <c r="GIH64" s="974"/>
      <c r="GII64" s="974"/>
      <c r="GIJ64" s="974"/>
      <c r="GIK64" s="974"/>
      <c r="GIL64" s="974"/>
      <c r="GIM64" s="974"/>
      <c r="GIN64" s="974"/>
      <c r="GIO64" s="974"/>
      <c r="GIP64" s="974"/>
      <c r="GIQ64" s="974"/>
      <c r="GIR64" s="974"/>
      <c r="GIS64" s="974"/>
      <c r="GIT64" s="974"/>
      <c r="GIU64" s="974"/>
      <c r="GIV64" s="974"/>
      <c r="GIW64" s="974"/>
      <c r="GIX64" s="974"/>
      <c r="GIY64" s="974"/>
      <c r="GIZ64" s="974"/>
      <c r="GJA64" s="974"/>
      <c r="GJB64" s="974"/>
      <c r="GJC64" s="974"/>
      <c r="GJD64" s="974"/>
      <c r="GJE64" s="974"/>
      <c r="GJF64" s="974"/>
      <c r="GJG64" s="974"/>
      <c r="GJH64" s="974"/>
      <c r="GJI64" s="974"/>
      <c r="GJJ64" s="974"/>
      <c r="GJK64" s="974"/>
      <c r="GJL64" s="974"/>
      <c r="GJM64" s="974"/>
      <c r="GJN64" s="974"/>
      <c r="GJO64" s="974"/>
      <c r="GJP64" s="974"/>
      <c r="GJQ64" s="974"/>
      <c r="GJR64" s="974"/>
      <c r="GJS64" s="974"/>
      <c r="GJT64" s="974"/>
      <c r="GJU64" s="974"/>
      <c r="GJV64" s="974"/>
      <c r="GJW64" s="974"/>
      <c r="GJX64" s="974"/>
      <c r="GJY64" s="974"/>
      <c r="GJZ64" s="974"/>
      <c r="GKA64" s="974"/>
      <c r="GKB64" s="974"/>
      <c r="GKC64" s="974"/>
      <c r="GKD64" s="974"/>
      <c r="GKE64" s="974"/>
      <c r="GKF64" s="974"/>
      <c r="GKG64" s="974"/>
      <c r="GKH64" s="974"/>
      <c r="GKI64" s="974"/>
      <c r="GKJ64" s="974"/>
      <c r="GKK64" s="974"/>
      <c r="GKL64" s="974"/>
      <c r="GKM64" s="974"/>
      <c r="GKN64" s="974"/>
      <c r="GKO64" s="974"/>
      <c r="GKP64" s="974"/>
      <c r="GKQ64" s="974"/>
      <c r="GKR64" s="974"/>
      <c r="GKS64" s="974"/>
      <c r="GKT64" s="974"/>
      <c r="GKU64" s="974"/>
      <c r="GKV64" s="974"/>
      <c r="GKW64" s="974"/>
      <c r="GKX64" s="974"/>
      <c r="GKY64" s="974"/>
      <c r="GKZ64" s="974"/>
      <c r="GLA64" s="974"/>
      <c r="GLB64" s="974"/>
      <c r="GLC64" s="974"/>
      <c r="GLD64" s="974"/>
      <c r="GLE64" s="974"/>
      <c r="GLF64" s="974"/>
      <c r="GLG64" s="974"/>
      <c r="GLH64" s="974"/>
      <c r="GLI64" s="974"/>
      <c r="GLJ64" s="974"/>
      <c r="GLK64" s="974"/>
      <c r="GLL64" s="974"/>
      <c r="GLM64" s="974"/>
      <c r="GLN64" s="974"/>
      <c r="GLO64" s="974"/>
      <c r="GLP64" s="974"/>
      <c r="GLQ64" s="974"/>
      <c r="GLR64" s="974"/>
      <c r="GLS64" s="974"/>
      <c r="GLT64" s="974"/>
      <c r="GLU64" s="974"/>
      <c r="GLV64" s="974"/>
      <c r="GLW64" s="974"/>
      <c r="GLX64" s="974"/>
      <c r="GLY64" s="974"/>
      <c r="GLZ64" s="974"/>
      <c r="GMA64" s="974"/>
      <c r="GMB64" s="974"/>
      <c r="GMC64" s="974"/>
      <c r="GMD64" s="974"/>
      <c r="GME64" s="974"/>
      <c r="GMF64" s="974"/>
      <c r="GMG64" s="974"/>
      <c r="GMH64" s="974"/>
      <c r="GMI64" s="974"/>
      <c r="GMJ64" s="974"/>
      <c r="GMK64" s="974"/>
      <c r="GML64" s="974"/>
      <c r="GMM64" s="974"/>
      <c r="GMN64" s="974"/>
      <c r="GMO64" s="974"/>
      <c r="GMP64" s="974"/>
      <c r="GMQ64" s="974"/>
      <c r="GMR64" s="974"/>
      <c r="GMS64" s="974"/>
      <c r="GMT64" s="974"/>
      <c r="GMU64" s="974"/>
      <c r="GMV64" s="974"/>
      <c r="GMW64" s="974"/>
      <c r="GMX64" s="974"/>
      <c r="GMY64" s="974"/>
      <c r="GMZ64" s="974"/>
      <c r="GNA64" s="974"/>
      <c r="GNB64" s="974"/>
      <c r="GNC64" s="974"/>
      <c r="GND64" s="974"/>
      <c r="GNE64" s="974"/>
      <c r="GNF64" s="974"/>
      <c r="GNG64" s="974"/>
      <c r="GNH64" s="974"/>
      <c r="GNI64" s="974"/>
      <c r="GNJ64" s="974"/>
      <c r="GNK64" s="974"/>
      <c r="GNL64" s="974"/>
      <c r="GNM64" s="974"/>
      <c r="GNN64" s="974"/>
      <c r="GNO64" s="974"/>
      <c r="GNP64" s="974"/>
      <c r="GNQ64" s="974"/>
      <c r="GNR64" s="974"/>
      <c r="GNS64" s="974"/>
      <c r="GNT64" s="974"/>
      <c r="GNU64" s="974"/>
      <c r="GNV64" s="974"/>
      <c r="GNW64" s="974"/>
      <c r="GNX64" s="974"/>
      <c r="GNY64" s="974"/>
      <c r="GNZ64" s="974"/>
      <c r="GOA64" s="974"/>
      <c r="GOB64" s="974"/>
      <c r="GOC64" s="974"/>
      <c r="GOD64" s="974"/>
      <c r="GOE64" s="974"/>
      <c r="GOF64" s="974"/>
      <c r="GOG64" s="974"/>
      <c r="GOH64" s="974"/>
      <c r="GOI64" s="974"/>
      <c r="GOJ64" s="974"/>
      <c r="GOK64" s="974"/>
      <c r="GOL64" s="974"/>
      <c r="GOM64" s="974"/>
      <c r="GON64" s="974"/>
      <c r="GOO64" s="974"/>
      <c r="GOP64" s="974"/>
      <c r="GOQ64" s="974"/>
      <c r="GOR64" s="974"/>
      <c r="GOS64" s="974"/>
      <c r="GOT64" s="974"/>
      <c r="GOU64" s="974"/>
      <c r="GOV64" s="974"/>
      <c r="GOW64" s="974"/>
      <c r="GOX64" s="974"/>
      <c r="GOY64" s="974"/>
      <c r="GOZ64" s="974"/>
      <c r="GPA64" s="974"/>
      <c r="GPB64" s="974"/>
      <c r="GPC64" s="974"/>
      <c r="GPD64" s="974"/>
      <c r="GPE64" s="974"/>
      <c r="GPF64" s="974"/>
      <c r="GPG64" s="974"/>
      <c r="GPH64" s="974"/>
      <c r="GPI64" s="974"/>
      <c r="GPJ64" s="974"/>
      <c r="GPK64" s="974"/>
      <c r="GPL64" s="974"/>
      <c r="GPM64" s="974"/>
      <c r="GPN64" s="974"/>
      <c r="GPO64" s="974"/>
      <c r="GPP64" s="974"/>
      <c r="GPQ64" s="974"/>
      <c r="GPR64" s="974"/>
      <c r="GPS64" s="974"/>
      <c r="GPT64" s="974"/>
      <c r="GPU64" s="974"/>
      <c r="GPV64" s="974"/>
      <c r="GPW64" s="974"/>
      <c r="GPX64" s="974"/>
      <c r="GPY64" s="974"/>
      <c r="GPZ64" s="974"/>
      <c r="GQA64" s="974"/>
      <c r="GQB64" s="974"/>
      <c r="GQC64" s="974"/>
      <c r="GQD64" s="974"/>
      <c r="GQE64" s="974"/>
      <c r="GQF64" s="974"/>
      <c r="GQG64" s="974"/>
      <c r="GQH64" s="974"/>
      <c r="GQI64" s="974"/>
      <c r="GQJ64" s="974"/>
      <c r="GQK64" s="974"/>
      <c r="GQL64" s="974"/>
      <c r="GQM64" s="974"/>
      <c r="GQN64" s="974"/>
      <c r="GQO64" s="974"/>
      <c r="GQP64" s="974"/>
      <c r="GQQ64" s="974"/>
      <c r="GQR64" s="974"/>
      <c r="GQS64" s="974"/>
      <c r="GQT64" s="974"/>
      <c r="GQU64" s="974"/>
      <c r="GQV64" s="974"/>
      <c r="GQW64" s="974"/>
      <c r="GQX64" s="974"/>
      <c r="GQY64" s="974"/>
      <c r="GQZ64" s="974"/>
      <c r="GRA64" s="974"/>
      <c r="GRB64" s="974"/>
      <c r="GRC64" s="974"/>
      <c r="GRD64" s="974"/>
      <c r="GRE64" s="974"/>
      <c r="GRF64" s="974"/>
      <c r="GRG64" s="974"/>
      <c r="GRH64" s="974"/>
      <c r="GRI64" s="974"/>
      <c r="GRJ64" s="974"/>
      <c r="GRK64" s="974"/>
      <c r="GRL64" s="974"/>
      <c r="GRM64" s="974"/>
      <c r="GRN64" s="974"/>
      <c r="GRO64" s="974"/>
      <c r="GRP64" s="974"/>
      <c r="GRQ64" s="974"/>
      <c r="GRR64" s="974"/>
      <c r="GRS64" s="974"/>
      <c r="GRT64" s="974"/>
      <c r="GRU64" s="974"/>
      <c r="GRV64" s="974"/>
      <c r="GRW64" s="974"/>
      <c r="GRX64" s="974"/>
      <c r="GRY64" s="974"/>
      <c r="GRZ64" s="974"/>
      <c r="GSA64" s="974"/>
      <c r="GSB64" s="974"/>
      <c r="GSC64" s="974"/>
      <c r="GSD64" s="974"/>
      <c r="GSE64" s="974"/>
      <c r="GSF64" s="974"/>
      <c r="GSG64" s="974"/>
      <c r="GSH64" s="974"/>
      <c r="GSI64" s="974"/>
      <c r="GSJ64" s="974"/>
      <c r="GSK64" s="974"/>
      <c r="GSL64" s="974"/>
      <c r="GSM64" s="974"/>
      <c r="GSN64" s="974"/>
      <c r="GSO64" s="974"/>
      <c r="GSP64" s="974"/>
      <c r="GSQ64" s="974"/>
      <c r="GSR64" s="974"/>
      <c r="GSS64" s="974"/>
      <c r="GST64" s="974"/>
      <c r="GSU64" s="974"/>
      <c r="GSV64" s="974"/>
      <c r="GSW64" s="974"/>
      <c r="GSX64" s="974"/>
      <c r="GSY64" s="974"/>
      <c r="GSZ64" s="974"/>
      <c r="GTA64" s="974"/>
      <c r="GTB64" s="974"/>
      <c r="GTC64" s="974"/>
      <c r="GTD64" s="974"/>
      <c r="GTE64" s="974"/>
      <c r="GTF64" s="974"/>
      <c r="GTG64" s="974"/>
      <c r="GTH64" s="974"/>
      <c r="GTI64" s="974"/>
      <c r="GTJ64" s="974"/>
      <c r="GTK64" s="974"/>
      <c r="GTL64" s="974"/>
      <c r="GTM64" s="974"/>
      <c r="GTN64" s="974"/>
      <c r="GTO64" s="974"/>
      <c r="GTP64" s="974"/>
      <c r="GTQ64" s="974"/>
      <c r="GTR64" s="974"/>
      <c r="GTS64" s="974"/>
      <c r="GTT64" s="974"/>
      <c r="GTU64" s="974"/>
      <c r="GTV64" s="974"/>
      <c r="GTW64" s="974"/>
      <c r="GTX64" s="974"/>
      <c r="GTY64" s="974"/>
      <c r="GTZ64" s="974"/>
      <c r="GUA64" s="974"/>
      <c r="GUB64" s="974"/>
      <c r="GUC64" s="974"/>
      <c r="GUD64" s="974"/>
      <c r="GUE64" s="974"/>
      <c r="GUF64" s="974"/>
      <c r="GUG64" s="974"/>
      <c r="GUH64" s="974"/>
      <c r="GUI64" s="974"/>
      <c r="GUJ64" s="974"/>
      <c r="GUK64" s="974"/>
      <c r="GUL64" s="974"/>
      <c r="GUM64" s="974"/>
      <c r="GUN64" s="974"/>
      <c r="GUO64" s="974"/>
      <c r="GUP64" s="974"/>
      <c r="GUQ64" s="974"/>
      <c r="GUR64" s="974"/>
      <c r="GUS64" s="974"/>
      <c r="GUT64" s="974"/>
      <c r="GUU64" s="974"/>
      <c r="GUV64" s="974"/>
      <c r="GUW64" s="974"/>
      <c r="GUX64" s="974"/>
      <c r="GUY64" s="974"/>
      <c r="GUZ64" s="974"/>
      <c r="GVA64" s="974"/>
      <c r="GVB64" s="974"/>
      <c r="GVC64" s="974"/>
      <c r="GVD64" s="974"/>
      <c r="GVE64" s="974"/>
      <c r="GVF64" s="974"/>
      <c r="GVG64" s="974"/>
      <c r="GVH64" s="974"/>
      <c r="GVI64" s="974"/>
      <c r="GVJ64" s="974"/>
      <c r="GVK64" s="974"/>
      <c r="GVL64" s="974"/>
      <c r="GVM64" s="974"/>
      <c r="GVN64" s="974"/>
      <c r="GVO64" s="974"/>
      <c r="GVP64" s="974"/>
      <c r="GVQ64" s="974"/>
      <c r="GVR64" s="974"/>
      <c r="GVS64" s="974"/>
      <c r="GVT64" s="974"/>
      <c r="GVU64" s="974"/>
      <c r="GVV64" s="974"/>
      <c r="GVW64" s="974"/>
      <c r="GVX64" s="974"/>
      <c r="GVY64" s="974"/>
      <c r="GVZ64" s="974"/>
      <c r="GWA64" s="974"/>
      <c r="GWB64" s="974"/>
      <c r="GWC64" s="974"/>
      <c r="GWD64" s="974"/>
      <c r="GWE64" s="974"/>
      <c r="GWF64" s="974"/>
      <c r="GWG64" s="974"/>
      <c r="GWH64" s="974"/>
      <c r="GWI64" s="974"/>
      <c r="GWJ64" s="974"/>
      <c r="GWK64" s="974"/>
      <c r="GWL64" s="974"/>
      <c r="GWM64" s="974"/>
      <c r="GWN64" s="974"/>
      <c r="GWO64" s="974"/>
      <c r="GWP64" s="974"/>
      <c r="GWQ64" s="974"/>
      <c r="GWR64" s="974"/>
      <c r="GWS64" s="974"/>
      <c r="GWT64" s="974"/>
      <c r="GWU64" s="974"/>
      <c r="GWV64" s="974"/>
      <c r="GWW64" s="974"/>
      <c r="GWX64" s="974"/>
      <c r="GWY64" s="974"/>
      <c r="GWZ64" s="974"/>
      <c r="GXA64" s="974"/>
      <c r="GXB64" s="974"/>
      <c r="GXC64" s="974"/>
      <c r="GXD64" s="974"/>
      <c r="GXE64" s="974"/>
      <c r="GXF64" s="974"/>
      <c r="GXG64" s="974"/>
      <c r="GXH64" s="974"/>
      <c r="GXI64" s="974"/>
      <c r="GXJ64" s="974"/>
      <c r="GXK64" s="974"/>
      <c r="GXL64" s="974"/>
      <c r="GXM64" s="974"/>
      <c r="GXN64" s="974"/>
      <c r="GXO64" s="974"/>
      <c r="GXP64" s="974"/>
      <c r="GXQ64" s="974"/>
      <c r="GXR64" s="974"/>
      <c r="GXS64" s="974"/>
      <c r="GXT64" s="974"/>
      <c r="GXU64" s="974"/>
      <c r="GXV64" s="974"/>
      <c r="GXW64" s="974"/>
      <c r="GXX64" s="974"/>
      <c r="GXY64" s="974"/>
      <c r="GXZ64" s="974"/>
      <c r="GYA64" s="974"/>
      <c r="GYB64" s="974"/>
      <c r="GYC64" s="974"/>
      <c r="GYD64" s="974"/>
      <c r="GYE64" s="974"/>
      <c r="GYF64" s="974"/>
      <c r="GYG64" s="974"/>
      <c r="GYH64" s="974"/>
      <c r="GYI64" s="974"/>
      <c r="GYJ64" s="974"/>
      <c r="GYK64" s="974"/>
      <c r="GYL64" s="974"/>
      <c r="GYM64" s="974"/>
      <c r="GYN64" s="974"/>
      <c r="GYO64" s="974"/>
      <c r="GYP64" s="974"/>
      <c r="GYQ64" s="974"/>
      <c r="GYR64" s="974"/>
      <c r="GYS64" s="974"/>
      <c r="GYT64" s="974"/>
      <c r="GYU64" s="974"/>
      <c r="GYV64" s="974"/>
      <c r="GYW64" s="974"/>
      <c r="GYX64" s="974"/>
      <c r="GYY64" s="974"/>
      <c r="GYZ64" s="974"/>
      <c r="GZA64" s="974"/>
      <c r="GZB64" s="974"/>
      <c r="GZC64" s="974"/>
      <c r="GZD64" s="974"/>
      <c r="GZE64" s="974"/>
      <c r="GZF64" s="974"/>
      <c r="GZG64" s="974"/>
      <c r="GZH64" s="974"/>
      <c r="GZI64" s="974"/>
      <c r="GZJ64" s="974"/>
      <c r="GZK64" s="974"/>
      <c r="GZL64" s="974"/>
      <c r="GZM64" s="974"/>
      <c r="GZN64" s="974"/>
      <c r="GZO64" s="974"/>
      <c r="GZP64" s="974"/>
      <c r="GZQ64" s="974"/>
      <c r="GZR64" s="974"/>
      <c r="GZS64" s="974"/>
      <c r="GZT64" s="974"/>
      <c r="GZU64" s="974"/>
      <c r="GZV64" s="974"/>
      <c r="GZW64" s="974"/>
      <c r="GZX64" s="974"/>
      <c r="GZY64" s="974"/>
      <c r="GZZ64" s="974"/>
      <c r="HAA64" s="974"/>
      <c r="HAB64" s="974"/>
      <c r="HAC64" s="974"/>
      <c r="HAD64" s="974"/>
      <c r="HAE64" s="974"/>
      <c r="HAF64" s="974"/>
      <c r="HAG64" s="974"/>
      <c r="HAH64" s="974"/>
      <c r="HAI64" s="974"/>
      <c r="HAJ64" s="974"/>
      <c r="HAK64" s="974"/>
      <c r="HAL64" s="974"/>
      <c r="HAM64" s="974"/>
      <c r="HAN64" s="974"/>
      <c r="HAO64" s="974"/>
      <c r="HAP64" s="974"/>
      <c r="HAQ64" s="974"/>
      <c r="HAR64" s="974"/>
      <c r="HAS64" s="974"/>
      <c r="HAT64" s="974"/>
      <c r="HAU64" s="974"/>
      <c r="HAV64" s="974"/>
      <c r="HAW64" s="974"/>
      <c r="HAX64" s="974"/>
      <c r="HAY64" s="974"/>
      <c r="HAZ64" s="974"/>
      <c r="HBA64" s="974"/>
      <c r="HBB64" s="974"/>
      <c r="HBC64" s="974"/>
      <c r="HBD64" s="974"/>
      <c r="HBE64" s="974"/>
      <c r="HBF64" s="974"/>
      <c r="HBG64" s="974"/>
      <c r="HBH64" s="974"/>
      <c r="HBI64" s="974"/>
      <c r="HBJ64" s="974"/>
      <c r="HBK64" s="974"/>
      <c r="HBL64" s="974"/>
      <c r="HBM64" s="974"/>
      <c r="HBN64" s="974"/>
      <c r="HBO64" s="974"/>
      <c r="HBP64" s="974"/>
      <c r="HBQ64" s="974"/>
      <c r="HBR64" s="974"/>
      <c r="HBS64" s="974"/>
      <c r="HBT64" s="974"/>
      <c r="HBU64" s="974"/>
      <c r="HBV64" s="974"/>
      <c r="HBW64" s="974"/>
      <c r="HBX64" s="974"/>
      <c r="HBY64" s="974"/>
      <c r="HBZ64" s="974"/>
      <c r="HCA64" s="974"/>
      <c r="HCB64" s="974"/>
      <c r="HCC64" s="974"/>
      <c r="HCD64" s="974"/>
      <c r="HCE64" s="974"/>
      <c r="HCF64" s="974"/>
      <c r="HCG64" s="974"/>
      <c r="HCH64" s="974"/>
      <c r="HCI64" s="974"/>
      <c r="HCJ64" s="974"/>
      <c r="HCK64" s="974"/>
      <c r="HCL64" s="974"/>
      <c r="HCM64" s="974"/>
      <c r="HCN64" s="974"/>
      <c r="HCO64" s="974"/>
      <c r="HCP64" s="974"/>
      <c r="HCQ64" s="974"/>
      <c r="HCR64" s="974"/>
      <c r="HCS64" s="974"/>
      <c r="HCT64" s="974"/>
      <c r="HCU64" s="974"/>
      <c r="HCV64" s="974"/>
      <c r="HCW64" s="974"/>
      <c r="HCX64" s="974"/>
      <c r="HCY64" s="974"/>
      <c r="HCZ64" s="974"/>
      <c r="HDA64" s="974"/>
      <c r="HDB64" s="974"/>
      <c r="HDC64" s="974"/>
      <c r="HDD64" s="974"/>
      <c r="HDE64" s="974"/>
      <c r="HDF64" s="974"/>
      <c r="HDG64" s="974"/>
      <c r="HDH64" s="974"/>
      <c r="HDI64" s="974"/>
      <c r="HDJ64" s="974"/>
      <c r="HDK64" s="974"/>
      <c r="HDL64" s="974"/>
      <c r="HDM64" s="974"/>
      <c r="HDN64" s="974"/>
      <c r="HDO64" s="974"/>
      <c r="HDP64" s="974"/>
      <c r="HDQ64" s="974"/>
      <c r="HDR64" s="974"/>
      <c r="HDS64" s="974"/>
      <c r="HDT64" s="974"/>
      <c r="HDU64" s="974"/>
      <c r="HDV64" s="974"/>
      <c r="HDW64" s="974"/>
      <c r="HDX64" s="974"/>
      <c r="HDY64" s="974"/>
      <c r="HDZ64" s="974"/>
      <c r="HEA64" s="974"/>
      <c r="HEB64" s="974"/>
      <c r="HEC64" s="974"/>
      <c r="HED64" s="974"/>
      <c r="HEE64" s="974"/>
      <c r="HEF64" s="974"/>
      <c r="HEG64" s="974"/>
      <c r="HEH64" s="974"/>
      <c r="HEI64" s="974"/>
      <c r="HEJ64" s="974"/>
      <c r="HEK64" s="974"/>
      <c r="HEL64" s="974"/>
      <c r="HEM64" s="974"/>
      <c r="HEN64" s="974"/>
      <c r="HEO64" s="974"/>
      <c r="HEP64" s="974"/>
      <c r="HEQ64" s="974"/>
      <c r="HER64" s="974"/>
      <c r="HES64" s="974"/>
      <c r="HET64" s="974"/>
      <c r="HEU64" s="974"/>
      <c r="HEV64" s="974"/>
      <c r="HEW64" s="974"/>
      <c r="HEX64" s="974"/>
      <c r="HEY64" s="974"/>
      <c r="HEZ64" s="974"/>
      <c r="HFA64" s="974"/>
      <c r="HFB64" s="974"/>
      <c r="HFC64" s="974"/>
      <c r="HFD64" s="974"/>
      <c r="HFE64" s="974"/>
      <c r="HFF64" s="974"/>
      <c r="HFG64" s="974"/>
      <c r="HFH64" s="974"/>
      <c r="HFI64" s="974"/>
      <c r="HFJ64" s="974"/>
      <c r="HFK64" s="974"/>
      <c r="HFL64" s="974"/>
      <c r="HFM64" s="974"/>
      <c r="HFN64" s="974"/>
      <c r="HFO64" s="974"/>
      <c r="HFP64" s="974"/>
      <c r="HFQ64" s="974"/>
      <c r="HFR64" s="974"/>
      <c r="HFS64" s="974"/>
      <c r="HFT64" s="974"/>
      <c r="HFU64" s="974"/>
      <c r="HFV64" s="974"/>
      <c r="HFW64" s="974"/>
      <c r="HFX64" s="974"/>
      <c r="HFY64" s="974"/>
      <c r="HFZ64" s="974"/>
      <c r="HGA64" s="974"/>
      <c r="HGB64" s="974"/>
      <c r="HGC64" s="974"/>
      <c r="HGD64" s="974"/>
      <c r="HGE64" s="974"/>
      <c r="HGF64" s="974"/>
      <c r="HGG64" s="974"/>
      <c r="HGH64" s="974"/>
      <c r="HGI64" s="974"/>
      <c r="HGJ64" s="974"/>
      <c r="HGK64" s="974"/>
      <c r="HGL64" s="974"/>
      <c r="HGM64" s="974"/>
      <c r="HGN64" s="974"/>
      <c r="HGO64" s="974"/>
      <c r="HGP64" s="974"/>
      <c r="HGQ64" s="974"/>
      <c r="HGR64" s="974"/>
      <c r="HGS64" s="974"/>
      <c r="HGT64" s="974"/>
      <c r="HGU64" s="974"/>
      <c r="HGV64" s="974"/>
      <c r="HGW64" s="974"/>
      <c r="HGX64" s="974"/>
      <c r="HGY64" s="974"/>
      <c r="HGZ64" s="974"/>
      <c r="HHA64" s="974"/>
      <c r="HHB64" s="974"/>
      <c r="HHC64" s="974"/>
      <c r="HHD64" s="974"/>
      <c r="HHE64" s="974"/>
      <c r="HHF64" s="974"/>
      <c r="HHG64" s="974"/>
      <c r="HHH64" s="974"/>
      <c r="HHI64" s="974"/>
      <c r="HHJ64" s="974"/>
      <c r="HHK64" s="974"/>
      <c r="HHL64" s="974"/>
      <c r="HHM64" s="974"/>
      <c r="HHN64" s="974"/>
      <c r="HHO64" s="974"/>
      <c r="HHP64" s="974"/>
      <c r="HHQ64" s="974"/>
      <c r="HHR64" s="974"/>
      <c r="HHS64" s="974"/>
      <c r="HHT64" s="974"/>
      <c r="HHU64" s="974"/>
      <c r="HHV64" s="974"/>
      <c r="HHW64" s="974"/>
      <c r="HHX64" s="974"/>
      <c r="HHY64" s="974"/>
      <c r="HHZ64" s="974"/>
      <c r="HIA64" s="974"/>
      <c r="HIB64" s="974"/>
      <c r="HIC64" s="974"/>
      <c r="HID64" s="974"/>
      <c r="HIE64" s="974"/>
      <c r="HIF64" s="974"/>
      <c r="HIG64" s="974"/>
      <c r="HIH64" s="974"/>
      <c r="HII64" s="974"/>
      <c r="HIJ64" s="974"/>
      <c r="HIK64" s="974"/>
      <c r="HIL64" s="974"/>
      <c r="HIM64" s="974"/>
      <c r="HIN64" s="974"/>
      <c r="HIO64" s="974"/>
      <c r="HIP64" s="974"/>
      <c r="HIQ64" s="974"/>
      <c r="HIR64" s="974"/>
      <c r="HIS64" s="974"/>
      <c r="HIT64" s="974"/>
      <c r="HIU64" s="974"/>
      <c r="HIV64" s="974"/>
      <c r="HIW64" s="974"/>
      <c r="HIX64" s="974"/>
      <c r="HIY64" s="974"/>
      <c r="HIZ64" s="974"/>
      <c r="HJA64" s="974"/>
      <c r="HJB64" s="974"/>
      <c r="HJC64" s="974"/>
      <c r="HJD64" s="974"/>
      <c r="HJE64" s="974"/>
      <c r="HJF64" s="974"/>
      <c r="HJG64" s="974"/>
      <c r="HJH64" s="974"/>
      <c r="HJI64" s="974"/>
      <c r="HJJ64" s="974"/>
      <c r="HJK64" s="974"/>
      <c r="HJL64" s="974"/>
      <c r="HJM64" s="974"/>
      <c r="HJN64" s="974"/>
      <c r="HJO64" s="974"/>
      <c r="HJP64" s="974"/>
      <c r="HJQ64" s="974"/>
      <c r="HJR64" s="974"/>
      <c r="HJS64" s="974"/>
      <c r="HJT64" s="974"/>
      <c r="HJU64" s="974"/>
      <c r="HJV64" s="974"/>
      <c r="HJW64" s="974"/>
      <c r="HJX64" s="974"/>
      <c r="HJY64" s="974"/>
      <c r="HJZ64" s="974"/>
      <c r="HKA64" s="974"/>
      <c r="HKB64" s="974"/>
      <c r="HKC64" s="974"/>
      <c r="HKD64" s="974"/>
      <c r="HKE64" s="974"/>
      <c r="HKF64" s="974"/>
      <c r="HKG64" s="974"/>
      <c r="HKH64" s="974"/>
      <c r="HKI64" s="974"/>
      <c r="HKJ64" s="974"/>
      <c r="HKK64" s="974"/>
      <c r="HKL64" s="974"/>
      <c r="HKM64" s="974"/>
      <c r="HKN64" s="974"/>
      <c r="HKO64" s="974"/>
      <c r="HKP64" s="974"/>
      <c r="HKQ64" s="974"/>
      <c r="HKR64" s="974"/>
      <c r="HKS64" s="974"/>
      <c r="HKT64" s="974"/>
      <c r="HKU64" s="974"/>
      <c r="HKV64" s="974"/>
      <c r="HKW64" s="974"/>
      <c r="HKX64" s="974"/>
      <c r="HKY64" s="974"/>
      <c r="HKZ64" s="974"/>
      <c r="HLA64" s="974"/>
      <c r="HLB64" s="974"/>
      <c r="HLC64" s="974"/>
      <c r="HLD64" s="974"/>
      <c r="HLE64" s="974"/>
      <c r="HLF64" s="974"/>
      <c r="HLG64" s="974"/>
      <c r="HLH64" s="974"/>
      <c r="HLI64" s="974"/>
      <c r="HLJ64" s="974"/>
      <c r="HLK64" s="974"/>
      <c r="HLL64" s="974"/>
      <c r="HLM64" s="974"/>
      <c r="HLN64" s="974"/>
      <c r="HLO64" s="974"/>
      <c r="HLP64" s="974"/>
      <c r="HLQ64" s="974"/>
      <c r="HLR64" s="974"/>
      <c r="HLS64" s="974"/>
      <c r="HLT64" s="974"/>
      <c r="HLU64" s="974"/>
      <c r="HLV64" s="974"/>
      <c r="HLW64" s="974"/>
      <c r="HLX64" s="974"/>
      <c r="HLY64" s="974"/>
      <c r="HLZ64" s="974"/>
      <c r="HMA64" s="974"/>
      <c r="HMB64" s="974"/>
      <c r="HMC64" s="974"/>
      <c r="HMD64" s="974"/>
      <c r="HME64" s="974"/>
      <c r="HMF64" s="974"/>
      <c r="HMG64" s="974"/>
      <c r="HMH64" s="974"/>
      <c r="HMI64" s="974"/>
      <c r="HMJ64" s="974"/>
      <c r="HMK64" s="974"/>
      <c r="HML64" s="974"/>
      <c r="HMM64" s="974"/>
      <c r="HMN64" s="974"/>
      <c r="HMO64" s="974"/>
      <c r="HMP64" s="974"/>
      <c r="HMQ64" s="974"/>
      <c r="HMR64" s="974"/>
      <c r="HMS64" s="974"/>
      <c r="HMT64" s="974"/>
      <c r="HMU64" s="974"/>
      <c r="HMV64" s="974"/>
      <c r="HMW64" s="974"/>
      <c r="HMX64" s="974"/>
      <c r="HMY64" s="974"/>
      <c r="HMZ64" s="974"/>
      <c r="HNA64" s="974"/>
      <c r="HNB64" s="974"/>
      <c r="HNC64" s="974"/>
      <c r="HND64" s="974"/>
      <c r="HNE64" s="974"/>
      <c r="HNF64" s="974"/>
      <c r="HNG64" s="974"/>
      <c r="HNH64" s="974"/>
      <c r="HNI64" s="974"/>
      <c r="HNJ64" s="974"/>
      <c r="HNK64" s="974"/>
      <c r="HNL64" s="974"/>
      <c r="HNM64" s="974"/>
      <c r="HNN64" s="974"/>
      <c r="HNO64" s="974"/>
      <c r="HNP64" s="974"/>
      <c r="HNQ64" s="974"/>
      <c r="HNR64" s="974"/>
      <c r="HNS64" s="974"/>
      <c r="HNT64" s="974"/>
      <c r="HNU64" s="974"/>
      <c r="HNV64" s="974"/>
      <c r="HNW64" s="974"/>
      <c r="HNX64" s="974"/>
      <c r="HNY64" s="974"/>
      <c r="HNZ64" s="974"/>
      <c r="HOA64" s="974"/>
      <c r="HOB64" s="974"/>
      <c r="HOC64" s="974"/>
      <c r="HOD64" s="974"/>
      <c r="HOE64" s="974"/>
      <c r="HOF64" s="974"/>
      <c r="HOG64" s="974"/>
      <c r="HOH64" s="974"/>
      <c r="HOI64" s="974"/>
      <c r="HOJ64" s="974"/>
      <c r="HOK64" s="974"/>
      <c r="HOL64" s="974"/>
      <c r="HOM64" s="974"/>
      <c r="HON64" s="974"/>
      <c r="HOO64" s="974"/>
      <c r="HOP64" s="974"/>
      <c r="HOQ64" s="974"/>
      <c r="HOR64" s="974"/>
      <c r="HOS64" s="974"/>
      <c r="HOT64" s="974"/>
      <c r="HOU64" s="974"/>
      <c r="HOV64" s="974"/>
      <c r="HOW64" s="974"/>
      <c r="HOX64" s="974"/>
      <c r="HOY64" s="974"/>
      <c r="HOZ64" s="974"/>
      <c r="HPA64" s="974"/>
      <c r="HPB64" s="974"/>
      <c r="HPC64" s="974"/>
      <c r="HPD64" s="974"/>
      <c r="HPE64" s="974"/>
      <c r="HPF64" s="974"/>
      <c r="HPG64" s="974"/>
      <c r="HPH64" s="974"/>
      <c r="HPI64" s="974"/>
      <c r="HPJ64" s="974"/>
      <c r="HPK64" s="974"/>
      <c r="HPL64" s="974"/>
      <c r="HPM64" s="974"/>
      <c r="HPN64" s="974"/>
      <c r="HPO64" s="974"/>
      <c r="HPP64" s="974"/>
      <c r="HPQ64" s="974"/>
      <c r="HPR64" s="974"/>
      <c r="HPS64" s="974"/>
      <c r="HPT64" s="974"/>
      <c r="HPU64" s="974"/>
      <c r="HPV64" s="974"/>
      <c r="HPW64" s="974"/>
      <c r="HPX64" s="974"/>
      <c r="HPY64" s="974"/>
      <c r="HPZ64" s="974"/>
      <c r="HQA64" s="974"/>
      <c r="HQB64" s="974"/>
      <c r="HQC64" s="974"/>
      <c r="HQD64" s="974"/>
      <c r="HQE64" s="974"/>
      <c r="HQF64" s="974"/>
      <c r="HQG64" s="974"/>
      <c r="HQH64" s="974"/>
      <c r="HQI64" s="974"/>
      <c r="HQJ64" s="974"/>
      <c r="HQK64" s="974"/>
      <c r="HQL64" s="974"/>
      <c r="HQM64" s="974"/>
      <c r="HQN64" s="974"/>
      <c r="HQO64" s="974"/>
      <c r="HQP64" s="974"/>
      <c r="HQQ64" s="974"/>
      <c r="HQR64" s="974"/>
      <c r="HQS64" s="974"/>
      <c r="HQT64" s="974"/>
      <c r="HQU64" s="974"/>
      <c r="HQV64" s="974"/>
      <c r="HQW64" s="974"/>
      <c r="HQX64" s="974"/>
      <c r="HQY64" s="974"/>
      <c r="HQZ64" s="974"/>
      <c r="HRA64" s="974"/>
      <c r="HRB64" s="974"/>
      <c r="HRC64" s="974"/>
      <c r="HRD64" s="974"/>
      <c r="HRE64" s="974"/>
      <c r="HRF64" s="974"/>
      <c r="HRG64" s="974"/>
      <c r="HRH64" s="974"/>
      <c r="HRI64" s="974"/>
      <c r="HRJ64" s="974"/>
      <c r="HRK64" s="974"/>
      <c r="HRL64" s="974"/>
      <c r="HRM64" s="974"/>
      <c r="HRN64" s="974"/>
      <c r="HRO64" s="974"/>
      <c r="HRP64" s="974"/>
      <c r="HRQ64" s="974"/>
      <c r="HRR64" s="974"/>
      <c r="HRS64" s="974"/>
      <c r="HRT64" s="974"/>
      <c r="HRU64" s="974"/>
      <c r="HRV64" s="974"/>
      <c r="HRW64" s="974"/>
      <c r="HRX64" s="974"/>
      <c r="HRY64" s="974"/>
      <c r="HRZ64" s="974"/>
      <c r="HSA64" s="974"/>
      <c r="HSB64" s="974"/>
      <c r="HSC64" s="974"/>
      <c r="HSD64" s="974"/>
      <c r="HSE64" s="974"/>
      <c r="HSF64" s="974"/>
      <c r="HSG64" s="974"/>
      <c r="HSH64" s="974"/>
      <c r="HSI64" s="974"/>
      <c r="HSJ64" s="974"/>
      <c r="HSK64" s="974"/>
      <c r="HSL64" s="974"/>
      <c r="HSM64" s="974"/>
      <c r="HSN64" s="974"/>
      <c r="HSO64" s="974"/>
      <c r="HSP64" s="974"/>
      <c r="HSQ64" s="974"/>
      <c r="HSR64" s="974"/>
      <c r="HSS64" s="974"/>
      <c r="HST64" s="974"/>
      <c r="HSU64" s="974"/>
      <c r="HSV64" s="974"/>
      <c r="HSW64" s="974"/>
      <c r="HSX64" s="974"/>
      <c r="HSY64" s="974"/>
      <c r="HSZ64" s="974"/>
      <c r="HTA64" s="974"/>
      <c r="HTB64" s="974"/>
      <c r="HTC64" s="974"/>
      <c r="HTD64" s="974"/>
      <c r="HTE64" s="974"/>
      <c r="HTF64" s="974"/>
      <c r="HTG64" s="974"/>
      <c r="HTH64" s="974"/>
      <c r="HTI64" s="974"/>
      <c r="HTJ64" s="974"/>
      <c r="HTK64" s="974"/>
      <c r="HTL64" s="974"/>
      <c r="HTM64" s="974"/>
      <c r="HTN64" s="974"/>
      <c r="HTO64" s="974"/>
      <c r="HTP64" s="974"/>
      <c r="HTQ64" s="974"/>
      <c r="HTR64" s="974"/>
      <c r="HTS64" s="974"/>
      <c r="HTT64" s="974"/>
      <c r="HTU64" s="974"/>
      <c r="HTV64" s="974"/>
      <c r="HTW64" s="974"/>
      <c r="HTX64" s="974"/>
      <c r="HTY64" s="974"/>
      <c r="HTZ64" s="974"/>
      <c r="HUA64" s="974"/>
      <c r="HUB64" s="974"/>
      <c r="HUC64" s="974"/>
      <c r="HUD64" s="974"/>
      <c r="HUE64" s="974"/>
      <c r="HUF64" s="974"/>
      <c r="HUG64" s="974"/>
      <c r="HUH64" s="974"/>
      <c r="HUI64" s="974"/>
      <c r="HUJ64" s="974"/>
      <c r="HUK64" s="974"/>
      <c r="HUL64" s="974"/>
      <c r="HUM64" s="974"/>
      <c r="HUN64" s="974"/>
      <c r="HUO64" s="974"/>
      <c r="HUP64" s="974"/>
      <c r="HUQ64" s="974"/>
      <c r="HUR64" s="974"/>
      <c r="HUS64" s="974"/>
      <c r="HUT64" s="974"/>
      <c r="HUU64" s="974"/>
      <c r="HUV64" s="974"/>
      <c r="HUW64" s="974"/>
      <c r="HUX64" s="974"/>
      <c r="HUY64" s="974"/>
      <c r="HUZ64" s="974"/>
      <c r="HVA64" s="974"/>
      <c r="HVB64" s="974"/>
      <c r="HVC64" s="974"/>
      <c r="HVD64" s="974"/>
      <c r="HVE64" s="974"/>
      <c r="HVF64" s="974"/>
      <c r="HVG64" s="974"/>
      <c r="HVH64" s="974"/>
      <c r="HVI64" s="974"/>
      <c r="HVJ64" s="974"/>
      <c r="HVK64" s="974"/>
      <c r="HVL64" s="974"/>
      <c r="HVM64" s="974"/>
      <c r="HVN64" s="974"/>
      <c r="HVO64" s="974"/>
      <c r="HVP64" s="974"/>
      <c r="HVQ64" s="974"/>
      <c r="HVR64" s="974"/>
      <c r="HVS64" s="974"/>
      <c r="HVT64" s="974"/>
      <c r="HVU64" s="974"/>
      <c r="HVV64" s="974"/>
      <c r="HVW64" s="974"/>
      <c r="HVX64" s="974"/>
      <c r="HVY64" s="974"/>
      <c r="HVZ64" s="974"/>
      <c r="HWA64" s="974"/>
      <c r="HWB64" s="974"/>
      <c r="HWC64" s="974"/>
      <c r="HWD64" s="974"/>
      <c r="HWE64" s="974"/>
      <c r="HWF64" s="974"/>
      <c r="HWG64" s="974"/>
      <c r="HWH64" s="974"/>
      <c r="HWI64" s="974"/>
      <c r="HWJ64" s="974"/>
      <c r="HWK64" s="974"/>
      <c r="HWL64" s="974"/>
      <c r="HWM64" s="974"/>
      <c r="HWN64" s="974"/>
      <c r="HWO64" s="974"/>
      <c r="HWP64" s="974"/>
      <c r="HWQ64" s="974"/>
      <c r="HWR64" s="974"/>
      <c r="HWS64" s="974"/>
      <c r="HWT64" s="974"/>
      <c r="HWU64" s="974"/>
      <c r="HWV64" s="974"/>
      <c r="HWW64" s="974"/>
      <c r="HWX64" s="974"/>
      <c r="HWY64" s="974"/>
      <c r="HWZ64" s="974"/>
      <c r="HXA64" s="974"/>
      <c r="HXB64" s="974"/>
      <c r="HXC64" s="974"/>
      <c r="HXD64" s="974"/>
      <c r="HXE64" s="974"/>
      <c r="HXF64" s="974"/>
      <c r="HXG64" s="974"/>
      <c r="HXH64" s="974"/>
      <c r="HXI64" s="974"/>
      <c r="HXJ64" s="974"/>
      <c r="HXK64" s="974"/>
      <c r="HXL64" s="974"/>
      <c r="HXM64" s="974"/>
      <c r="HXN64" s="974"/>
      <c r="HXO64" s="974"/>
      <c r="HXP64" s="974"/>
      <c r="HXQ64" s="974"/>
      <c r="HXR64" s="974"/>
      <c r="HXS64" s="974"/>
      <c r="HXT64" s="974"/>
      <c r="HXU64" s="974"/>
      <c r="HXV64" s="974"/>
      <c r="HXW64" s="974"/>
      <c r="HXX64" s="974"/>
      <c r="HXY64" s="974"/>
      <c r="HXZ64" s="974"/>
      <c r="HYA64" s="974"/>
      <c r="HYB64" s="974"/>
      <c r="HYC64" s="974"/>
      <c r="HYD64" s="974"/>
      <c r="HYE64" s="974"/>
      <c r="HYF64" s="974"/>
      <c r="HYG64" s="974"/>
      <c r="HYH64" s="974"/>
      <c r="HYI64" s="974"/>
      <c r="HYJ64" s="974"/>
      <c r="HYK64" s="974"/>
      <c r="HYL64" s="974"/>
      <c r="HYM64" s="974"/>
      <c r="HYN64" s="974"/>
      <c r="HYO64" s="974"/>
      <c r="HYP64" s="974"/>
      <c r="HYQ64" s="974"/>
      <c r="HYR64" s="974"/>
      <c r="HYS64" s="974"/>
      <c r="HYT64" s="974"/>
      <c r="HYU64" s="974"/>
      <c r="HYV64" s="974"/>
      <c r="HYW64" s="974"/>
      <c r="HYX64" s="974"/>
      <c r="HYY64" s="974"/>
      <c r="HYZ64" s="974"/>
      <c r="HZA64" s="974"/>
      <c r="HZB64" s="974"/>
      <c r="HZC64" s="974"/>
      <c r="HZD64" s="974"/>
      <c r="HZE64" s="974"/>
      <c r="HZF64" s="974"/>
      <c r="HZG64" s="974"/>
      <c r="HZH64" s="974"/>
      <c r="HZI64" s="974"/>
      <c r="HZJ64" s="974"/>
      <c r="HZK64" s="974"/>
      <c r="HZL64" s="974"/>
      <c r="HZM64" s="974"/>
      <c r="HZN64" s="974"/>
      <c r="HZO64" s="974"/>
      <c r="HZP64" s="974"/>
      <c r="HZQ64" s="974"/>
      <c r="HZR64" s="974"/>
      <c r="HZS64" s="974"/>
      <c r="HZT64" s="974"/>
      <c r="HZU64" s="974"/>
      <c r="HZV64" s="974"/>
      <c r="HZW64" s="974"/>
      <c r="HZX64" s="974"/>
      <c r="HZY64" s="974"/>
      <c r="HZZ64" s="974"/>
      <c r="IAA64" s="974"/>
      <c r="IAB64" s="974"/>
      <c r="IAC64" s="974"/>
      <c r="IAD64" s="974"/>
      <c r="IAE64" s="974"/>
      <c r="IAF64" s="974"/>
      <c r="IAG64" s="974"/>
      <c r="IAH64" s="974"/>
      <c r="IAI64" s="974"/>
      <c r="IAJ64" s="974"/>
      <c r="IAK64" s="974"/>
      <c r="IAL64" s="974"/>
      <c r="IAM64" s="974"/>
      <c r="IAN64" s="974"/>
      <c r="IAO64" s="974"/>
      <c r="IAP64" s="974"/>
      <c r="IAQ64" s="974"/>
      <c r="IAR64" s="974"/>
      <c r="IAS64" s="974"/>
      <c r="IAT64" s="974"/>
      <c r="IAU64" s="974"/>
      <c r="IAV64" s="974"/>
      <c r="IAW64" s="974"/>
      <c r="IAX64" s="974"/>
      <c r="IAY64" s="974"/>
      <c r="IAZ64" s="974"/>
      <c r="IBA64" s="974"/>
      <c r="IBB64" s="974"/>
      <c r="IBC64" s="974"/>
      <c r="IBD64" s="974"/>
      <c r="IBE64" s="974"/>
      <c r="IBF64" s="974"/>
      <c r="IBG64" s="974"/>
      <c r="IBH64" s="974"/>
      <c r="IBI64" s="974"/>
      <c r="IBJ64" s="974"/>
      <c r="IBK64" s="974"/>
      <c r="IBL64" s="974"/>
      <c r="IBM64" s="974"/>
      <c r="IBN64" s="974"/>
      <c r="IBO64" s="974"/>
      <c r="IBP64" s="974"/>
      <c r="IBQ64" s="974"/>
      <c r="IBR64" s="974"/>
      <c r="IBS64" s="974"/>
      <c r="IBT64" s="974"/>
      <c r="IBU64" s="974"/>
      <c r="IBV64" s="974"/>
      <c r="IBW64" s="974"/>
      <c r="IBX64" s="974"/>
      <c r="IBY64" s="974"/>
      <c r="IBZ64" s="974"/>
      <c r="ICA64" s="974"/>
      <c r="ICB64" s="974"/>
      <c r="ICC64" s="974"/>
      <c r="ICD64" s="974"/>
      <c r="ICE64" s="974"/>
      <c r="ICF64" s="974"/>
      <c r="ICG64" s="974"/>
      <c r="ICH64" s="974"/>
      <c r="ICI64" s="974"/>
      <c r="ICJ64" s="974"/>
      <c r="ICK64" s="974"/>
      <c r="ICL64" s="974"/>
      <c r="ICM64" s="974"/>
      <c r="ICN64" s="974"/>
      <c r="ICO64" s="974"/>
      <c r="ICP64" s="974"/>
      <c r="ICQ64" s="974"/>
      <c r="ICR64" s="974"/>
      <c r="ICS64" s="974"/>
      <c r="ICT64" s="974"/>
      <c r="ICU64" s="974"/>
      <c r="ICV64" s="974"/>
      <c r="ICW64" s="974"/>
      <c r="ICX64" s="974"/>
      <c r="ICY64" s="974"/>
      <c r="ICZ64" s="974"/>
      <c r="IDA64" s="974"/>
      <c r="IDB64" s="974"/>
      <c r="IDC64" s="974"/>
      <c r="IDD64" s="974"/>
      <c r="IDE64" s="974"/>
      <c r="IDF64" s="974"/>
      <c r="IDG64" s="974"/>
      <c r="IDH64" s="974"/>
      <c r="IDI64" s="974"/>
      <c r="IDJ64" s="974"/>
      <c r="IDK64" s="974"/>
      <c r="IDL64" s="974"/>
      <c r="IDM64" s="974"/>
      <c r="IDN64" s="974"/>
      <c r="IDO64" s="974"/>
      <c r="IDP64" s="974"/>
      <c r="IDQ64" s="974"/>
      <c r="IDR64" s="974"/>
      <c r="IDS64" s="974"/>
      <c r="IDT64" s="974"/>
      <c r="IDU64" s="974"/>
      <c r="IDV64" s="974"/>
      <c r="IDW64" s="974"/>
      <c r="IDX64" s="974"/>
      <c r="IDY64" s="974"/>
      <c r="IDZ64" s="974"/>
      <c r="IEA64" s="974"/>
      <c r="IEB64" s="974"/>
      <c r="IEC64" s="974"/>
      <c r="IED64" s="974"/>
      <c r="IEE64" s="974"/>
      <c r="IEF64" s="974"/>
      <c r="IEG64" s="974"/>
      <c r="IEH64" s="974"/>
      <c r="IEI64" s="974"/>
      <c r="IEJ64" s="974"/>
      <c r="IEK64" s="974"/>
      <c r="IEL64" s="974"/>
      <c r="IEM64" s="974"/>
      <c r="IEN64" s="974"/>
      <c r="IEO64" s="974"/>
      <c r="IEP64" s="974"/>
      <c r="IEQ64" s="974"/>
      <c r="IER64" s="974"/>
      <c r="IES64" s="974"/>
      <c r="IET64" s="974"/>
      <c r="IEU64" s="974"/>
      <c r="IEV64" s="974"/>
      <c r="IEW64" s="974"/>
      <c r="IEX64" s="974"/>
      <c r="IEY64" s="974"/>
      <c r="IEZ64" s="974"/>
      <c r="IFA64" s="974"/>
      <c r="IFB64" s="974"/>
      <c r="IFC64" s="974"/>
      <c r="IFD64" s="974"/>
      <c r="IFE64" s="974"/>
      <c r="IFF64" s="974"/>
      <c r="IFG64" s="974"/>
      <c r="IFH64" s="974"/>
      <c r="IFI64" s="974"/>
      <c r="IFJ64" s="974"/>
      <c r="IFK64" s="974"/>
      <c r="IFL64" s="974"/>
      <c r="IFM64" s="974"/>
      <c r="IFN64" s="974"/>
      <c r="IFO64" s="974"/>
      <c r="IFP64" s="974"/>
      <c r="IFQ64" s="974"/>
      <c r="IFR64" s="974"/>
      <c r="IFS64" s="974"/>
      <c r="IFT64" s="974"/>
      <c r="IFU64" s="974"/>
      <c r="IFV64" s="974"/>
      <c r="IFW64" s="974"/>
      <c r="IFX64" s="974"/>
      <c r="IFY64" s="974"/>
      <c r="IFZ64" s="974"/>
      <c r="IGA64" s="974"/>
      <c r="IGB64" s="974"/>
      <c r="IGC64" s="974"/>
      <c r="IGD64" s="974"/>
      <c r="IGE64" s="974"/>
      <c r="IGF64" s="974"/>
      <c r="IGG64" s="974"/>
      <c r="IGH64" s="974"/>
      <c r="IGI64" s="974"/>
      <c r="IGJ64" s="974"/>
      <c r="IGK64" s="974"/>
      <c r="IGL64" s="974"/>
      <c r="IGM64" s="974"/>
      <c r="IGN64" s="974"/>
      <c r="IGO64" s="974"/>
      <c r="IGP64" s="974"/>
      <c r="IGQ64" s="974"/>
      <c r="IGR64" s="974"/>
      <c r="IGS64" s="974"/>
      <c r="IGT64" s="974"/>
      <c r="IGU64" s="974"/>
      <c r="IGV64" s="974"/>
      <c r="IGW64" s="974"/>
      <c r="IGX64" s="974"/>
      <c r="IGY64" s="974"/>
      <c r="IGZ64" s="974"/>
      <c r="IHA64" s="974"/>
      <c r="IHB64" s="974"/>
      <c r="IHC64" s="974"/>
      <c r="IHD64" s="974"/>
      <c r="IHE64" s="974"/>
      <c r="IHF64" s="974"/>
      <c r="IHG64" s="974"/>
      <c r="IHH64" s="974"/>
      <c r="IHI64" s="974"/>
      <c r="IHJ64" s="974"/>
      <c r="IHK64" s="974"/>
      <c r="IHL64" s="974"/>
      <c r="IHM64" s="974"/>
      <c r="IHN64" s="974"/>
      <c r="IHO64" s="974"/>
      <c r="IHP64" s="974"/>
      <c r="IHQ64" s="974"/>
      <c r="IHR64" s="974"/>
      <c r="IHS64" s="974"/>
      <c r="IHT64" s="974"/>
      <c r="IHU64" s="974"/>
      <c r="IHV64" s="974"/>
      <c r="IHW64" s="974"/>
      <c r="IHX64" s="974"/>
      <c r="IHY64" s="974"/>
      <c r="IHZ64" s="974"/>
      <c r="IIA64" s="974"/>
      <c r="IIB64" s="974"/>
      <c r="IIC64" s="974"/>
      <c r="IID64" s="974"/>
      <c r="IIE64" s="974"/>
      <c r="IIF64" s="974"/>
      <c r="IIG64" s="974"/>
      <c r="IIH64" s="974"/>
      <c r="III64" s="974"/>
      <c r="IIJ64" s="974"/>
      <c r="IIK64" s="974"/>
      <c r="IIL64" s="974"/>
      <c r="IIM64" s="974"/>
      <c r="IIN64" s="974"/>
      <c r="IIO64" s="974"/>
      <c r="IIP64" s="974"/>
      <c r="IIQ64" s="974"/>
      <c r="IIR64" s="974"/>
      <c r="IIS64" s="974"/>
      <c r="IIT64" s="974"/>
      <c r="IIU64" s="974"/>
      <c r="IIV64" s="974"/>
      <c r="IIW64" s="974"/>
      <c r="IIX64" s="974"/>
      <c r="IIY64" s="974"/>
      <c r="IIZ64" s="974"/>
      <c r="IJA64" s="974"/>
      <c r="IJB64" s="974"/>
      <c r="IJC64" s="974"/>
      <c r="IJD64" s="974"/>
      <c r="IJE64" s="974"/>
      <c r="IJF64" s="974"/>
      <c r="IJG64" s="974"/>
      <c r="IJH64" s="974"/>
      <c r="IJI64" s="974"/>
      <c r="IJJ64" s="974"/>
      <c r="IJK64" s="974"/>
      <c r="IJL64" s="974"/>
      <c r="IJM64" s="974"/>
      <c r="IJN64" s="974"/>
      <c r="IJO64" s="974"/>
      <c r="IJP64" s="974"/>
      <c r="IJQ64" s="974"/>
      <c r="IJR64" s="974"/>
      <c r="IJS64" s="974"/>
      <c r="IJT64" s="974"/>
      <c r="IJU64" s="974"/>
      <c r="IJV64" s="974"/>
      <c r="IJW64" s="974"/>
      <c r="IJX64" s="974"/>
      <c r="IJY64" s="974"/>
      <c r="IJZ64" s="974"/>
      <c r="IKA64" s="974"/>
      <c r="IKB64" s="974"/>
      <c r="IKC64" s="974"/>
      <c r="IKD64" s="974"/>
      <c r="IKE64" s="974"/>
      <c r="IKF64" s="974"/>
      <c r="IKG64" s="974"/>
      <c r="IKH64" s="974"/>
      <c r="IKI64" s="974"/>
      <c r="IKJ64" s="974"/>
      <c r="IKK64" s="974"/>
      <c r="IKL64" s="974"/>
      <c r="IKM64" s="974"/>
      <c r="IKN64" s="974"/>
      <c r="IKO64" s="974"/>
      <c r="IKP64" s="974"/>
      <c r="IKQ64" s="974"/>
      <c r="IKR64" s="974"/>
      <c r="IKS64" s="974"/>
      <c r="IKT64" s="974"/>
      <c r="IKU64" s="974"/>
      <c r="IKV64" s="974"/>
      <c r="IKW64" s="974"/>
      <c r="IKX64" s="974"/>
      <c r="IKY64" s="974"/>
      <c r="IKZ64" s="974"/>
      <c r="ILA64" s="974"/>
      <c r="ILB64" s="974"/>
      <c r="ILC64" s="974"/>
      <c r="ILD64" s="974"/>
      <c r="ILE64" s="974"/>
      <c r="ILF64" s="974"/>
      <c r="ILG64" s="974"/>
      <c r="ILH64" s="974"/>
      <c r="ILI64" s="974"/>
      <c r="ILJ64" s="974"/>
      <c r="ILK64" s="974"/>
      <c r="ILL64" s="974"/>
      <c r="ILM64" s="974"/>
      <c r="ILN64" s="974"/>
      <c r="ILO64" s="974"/>
      <c r="ILP64" s="974"/>
      <c r="ILQ64" s="974"/>
      <c r="ILR64" s="974"/>
      <c r="ILS64" s="974"/>
      <c r="ILT64" s="974"/>
      <c r="ILU64" s="974"/>
      <c r="ILV64" s="974"/>
      <c r="ILW64" s="974"/>
      <c r="ILX64" s="974"/>
      <c r="ILY64" s="974"/>
      <c r="ILZ64" s="974"/>
      <c r="IMA64" s="974"/>
      <c r="IMB64" s="974"/>
      <c r="IMC64" s="974"/>
      <c r="IMD64" s="974"/>
      <c r="IME64" s="974"/>
      <c r="IMF64" s="974"/>
      <c r="IMG64" s="974"/>
      <c r="IMH64" s="974"/>
      <c r="IMI64" s="974"/>
      <c r="IMJ64" s="974"/>
      <c r="IMK64" s="974"/>
      <c r="IML64" s="974"/>
      <c r="IMM64" s="974"/>
      <c r="IMN64" s="974"/>
      <c r="IMO64" s="974"/>
      <c r="IMP64" s="974"/>
      <c r="IMQ64" s="974"/>
      <c r="IMR64" s="974"/>
      <c r="IMS64" s="974"/>
      <c r="IMT64" s="974"/>
      <c r="IMU64" s="974"/>
      <c r="IMV64" s="974"/>
      <c r="IMW64" s="974"/>
      <c r="IMX64" s="974"/>
      <c r="IMY64" s="974"/>
      <c r="IMZ64" s="974"/>
      <c r="INA64" s="974"/>
      <c r="INB64" s="974"/>
      <c r="INC64" s="974"/>
      <c r="IND64" s="974"/>
      <c r="INE64" s="974"/>
      <c r="INF64" s="974"/>
      <c r="ING64" s="974"/>
      <c r="INH64" s="974"/>
      <c r="INI64" s="974"/>
      <c r="INJ64" s="974"/>
      <c r="INK64" s="974"/>
      <c r="INL64" s="974"/>
      <c r="INM64" s="974"/>
      <c r="INN64" s="974"/>
      <c r="INO64" s="974"/>
      <c r="INP64" s="974"/>
      <c r="INQ64" s="974"/>
      <c r="INR64" s="974"/>
      <c r="INS64" s="974"/>
      <c r="INT64" s="974"/>
      <c r="INU64" s="974"/>
      <c r="INV64" s="974"/>
      <c r="INW64" s="974"/>
      <c r="INX64" s="974"/>
      <c r="INY64" s="974"/>
      <c r="INZ64" s="974"/>
      <c r="IOA64" s="974"/>
      <c r="IOB64" s="974"/>
      <c r="IOC64" s="974"/>
      <c r="IOD64" s="974"/>
      <c r="IOE64" s="974"/>
      <c r="IOF64" s="974"/>
      <c r="IOG64" s="974"/>
      <c r="IOH64" s="974"/>
      <c r="IOI64" s="974"/>
      <c r="IOJ64" s="974"/>
      <c r="IOK64" s="974"/>
      <c r="IOL64" s="974"/>
      <c r="IOM64" s="974"/>
      <c r="ION64" s="974"/>
      <c r="IOO64" s="974"/>
      <c r="IOP64" s="974"/>
      <c r="IOQ64" s="974"/>
      <c r="IOR64" s="974"/>
      <c r="IOS64" s="974"/>
      <c r="IOT64" s="974"/>
      <c r="IOU64" s="974"/>
      <c r="IOV64" s="974"/>
      <c r="IOW64" s="974"/>
      <c r="IOX64" s="974"/>
      <c r="IOY64" s="974"/>
      <c r="IOZ64" s="974"/>
      <c r="IPA64" s="974"/>
      <c r="IPB64" s="974"/>
      <c r="IPC64" s="974"/>
      <c r="IPD64" s="974"/>
      <c r="IPE64" s="974"/>
      <c r="IPF64" s="974"/>
      <c r="IPG64" s="974"/>
      <c r="IPH64" s="974"/>
      <c r="IPI64" s="974"/>
      <c r="IPJ64" s="974"/>
      <c r="IPK64" s="974"/>
      <c r="IPL64" s="974"/>
      <c r="IPM64" s="974"/>
      <c r="IPN64" s="974"/>
      <c r="IPO64" s="974"/>
      <c r="IPP64" s="974"/>
      <c r="IPQ64" s="974"/>
      <c r="IPR64" s="974"/>
      <c r="IPS64" s="974"/>
      <c r="IPT64" s="974"/>
      <c r="IPU64" s="974"/>
      <c r="IPV64" s="974"/>
      <c r="IPW64" s="974"/>
      <c r="IPX64" s="974"/>
      <c r="IPY64" s="974"/>
      <c r="IPZ64" s="974"/>
      <c r="IQA64" s="974"/>
      <c r="IQB64" s="974"/>
      <c r="IQC64" s="974"/>
      <c r="IQD64" s="974"/>
      <c r="IQE64" s="974"/>
      <c r="IQF64" s="974"/>
      <c r="IQG64" s="974"/>
      <c r="IQH64" s="974"/>
      <c r="IQI64" s="974"/>
      <c r="IQJ64" s="974"/>
      <c r="IQK64" s="974"/>
      <c r="IQL64" s="974"/>
      <c r="IQM64" s="974"/>
      <c r="IQN64" s="974"/>
      <c r="IQO64" s="974"/>
      <c r="IQP64" s="974"/>
      <c r="IQQ64" s="974"/>
      <c r="IQR64" s="974"/>
      <c r="IQS64" s="974"/>
      <c r="IQT64" s="974"/>
      <c r="IQU64" s="974"/>
      <c r="IQV64" s="974"/>
      <c r="IQW64" s="974"/>
      <c r="IQX64" s="974"/>
      <c r="IQY64" s="974"/>
      <c r="IQZ64" s="974"/>
      <c r="IRA64" s="974"/>
      <c r="IRB64" s="974"/>
      <c r="IRC64" s="974"/>
      <c r="IRD64" s="974"/>
      <c r="IRE64" s="974"/>
      <c r="IRF64" s="974"/>
      <c r="IRG64" s="974"/>
      <c r="IRH64" s="974"/>
      <c r="IRI64" s="974"/>
      <c r="IRJ64" s="974"/>
      <c r="IRK64" s="974"/>
      <c r="IRL64" s="974"/>
      <c r="IRM64" s="974"/>
      <c r="IRN64" s="974"/>
      <c r="IRO64" s="974"/>
      <c r="IRP64" s="974"/>
      <c r="IRQ64" s="974"/>
      <c r="IRR64" s="974"/>
      <c r="IRS64" s="974"/>
      <c r="IRT64" s="974"/>
      <c r="IRU64" s="974"/>
      <c r="IRV64" s="974"/>
      <c r="IRW64" s="974"/>
      <c r="IRX64" s="974"/>
      <c r="IRY64" s="974"/>
      <c r="IRZ64" s="974"/>
      <c r="ISA64" s="974"/>
      <c r="ISB64" s="974"/>
      <c r="ISC64" s="974"/>
      <c r="ISD64" s="974"/>
      <c r="ISE64" s="974"/>
      <c r="ISF64" s="974"/>
      <c r="ISG64" s="974"/>
      <c r="ISH64" s="974"/>
      <c r="ISI64" s="974"/>
      <c r="ISJ64" s="974"/>
      <c r="ISK64" s="974"/>
      <c r="ISL64" s="974"/>
      <c r="ISM64" s="974"/>
      <c r="ISN64" s="974"/>
      <c r="ISO64" s="974"/>
      <c r="ISP64" s="974"/>
      <c r="ISQ64" s="974"/>
      <c r="ISR64" s="974"/>
      <c r="ISS64" s="974"/>
      <c r="IST64" s="974"/>
      <c r="ISU64" s="974"/>
      <c r="ISV64" s="974"/>
      <c r="ISW64" s="974"/>
      <c r="ISX64" s="974"/>
      <c r="ISY64" s="974"/>
      <c r="ISZ64" s="974"/>
      <c r="ITA64" s="974"/>
      <c r="ITB64" s="974"/>
      <c r="ITC64" s="974"/>
      <c r="ITD64" s="974"/>
      <c r="ITE64" s="974"/>
      <c r="ITF64" s="974"/>
      <c r="ITG64" s="974"/>
      <c r="ITH64" s="974"/>
      <c r="ITI64" s="974"/>
      <c r="ITJ64" s="974"/>
      <c r="ITK64" s="974"/>
      <c r="ITL64" s="974"/>
      <c r="ITM64" s="974"/>
      <c r="ITN64" s="974"/>
      <c r="ITO64" s="974"/>
      <c r="ITP64" s="974"/>
      <c r="ITQ64" s="974"/>
      <c r="ITR64" s="974"/>
      <c r="ITS64" s="974"/>
      <c r="ITT64" s="974"/>
      <c r="ITU64" s="974"/>
      <c r="ITV64" s="974"/>
      <c r="ITW64" s="974"/>
      <c r="ITX64" s="974"/>
      <c r="ITY64" s="974"/>
      <c r="ITZ64" s="974"/>
      <c r="IUA64" s="974"/>
      <c r="IUB64" s="974"/>
      <c r="IUC64" s="974"/>
      <c r="IUD64" s="974"/>
      <c r="IUE64" s="974"/>
      <c r="IUF64" s="974"/>
      <c r="IUG64" s="974"/>
      <c r="IUH64" s="974"/>
      <c r="IUI64" s="974"/>
      <c r="IUJ64" s="974"/>
      <c r="IUK64" s="974"/>
      <c r="IUL64" s="974"/>
      <c r="IUM64" s="974"/>
      <c r="IUN64" s="974"/>
      <c r="IUO64" s="974"/>
      <c r="IUP64" s="974"/>
      <c r="IUQ64" s="974"/>
      <c r="IUR64" s="974"/>
      <c r="IUS64" s="974"/>
      <c r="IUT64" s="974"/>
      <c r="IUU64" s="974"/>
      <c r="IUV64" s="974"/>
      <c r="IUW64" s="974"/>
      <c r="IUX64" s="974"/>
      <c r="IUY64" s="974"/>
      <c r="IUZ64" s="974"/>
      <c r="IVA64" s="974"/>
      <c r="IVB64" s="974"/>
      <c r="IVC64" s="974"/>
      <c r="IVD64" s="974"/>
      <c r="IVE64" s="974"/>
      <c r="IVF64" s="974"/>
      <c r="IVG64" s="974"/>
      <c r="IVH64" s="974"/>
      <c r="IVI64" s="974"/>
      <c r="IVJ64" s="974"/>
      <c r="IVK64" s="974"/>
      <c r="IVL64" s="974"/>
      <c r="IVM64" s="974"/>
      <c r="IVN64" s="974"/>
      <c r="IVO64" s="974"/>
      <c r="IVP64" s="974"/>
      <c r="IVQ64" s="974"/>
      <c r="IVR64" s="974"/>
      <c r="IVS64" s="974"/>
      <c r="IVT64" s="974"/>
      <c r="IVU64" s="974"/>
      <c r="IVV64" s="974"/>
      <c r="IVW64" s="974"/>
      <c r="IVX64" s="974"/>
      <c r="IVY64" s="974"/>
      <c r="IVZ64" s="974"/>
      <c r="IWA64" s="974"/>
      <c r="IWB64" s="974"/>
      <c r="IWC64" s="974"/>
      <c r="IWD64" s="974"/>
      <c r="IWE64" s="974"/>
      <c r="IWF64" s="974"/>
      <c r="IWG64" s="974"/>
      <c r="IWH64" s="974"/>
      <c r="IWI64" s="974"/>
      <c r="IWJ64" s="974"/>
      <c r="IWK64" s="974"/>
      <c r="IWL64" s="974"/>
      <c r="IWM64" s="974"/>
      <c r="IWN64" s="974"/>
      <c r="IWO64" s="974"/>
      <c r="IWP64" s="974"/>
      <c r="IWQ64" s="974"/>
      <c r="IWR64" s="974"/>
      <c r="IWS64" s="974"/>
      <c r="IWT64" s="974"/>
      <c r="IWU64" s="974"/>
      <c r="IWV64" s="974"/>
      <c r="IWW64" s="974"/>
      <c r="IWX64" s="974"/>
      <c r="IWY64" s="974"/>
      <c r="IWZ64" s="974"/>
      <c r="IXA64" s="974"/>
      <c r="IXB64" s="974"/>
      <c r="IXC64" s="974"/>
      <c r="IXD64" s="974"/>
      <c r="IXE64" s="974"/>
      <c r="IXF64" s="974"/>
      <c r="IXG64" s="974"/>
      <c r="IXH64" s="974"/>
      <c r="IXI64" s="974"/>
      <c r="IXJ64" s="974"/>
      <c r="IXK64" s="974"/>
      <c r="IXL64" s="974"/>
      <c r="IXM64" s="974"/>
      <c r="IXN64" s="974"/>
      <c r="IXO64" s="974"/>
      <c r="IXP64" s="974"/>
      <c r="IXQ64" s="974"/>
      <c r="IXR64" s="974"/>
      <c r="IXS64" s="974"/>
      <c r="IXT64" s="974"/>
      <c r="IXU64" s="974"/>
      <c r="IXV64" s="974"/>
      <c r="IXW64" s="974"/>
      <c r="IXX64" s="974"/>
      <c r="IXY64" s="974"/>
      <c r="IXZ64" s="974"/>
      <c r="IYA64" s="974"/>
      <c r="IYB64" s="974"/>
      <c r="IYC64" s="974"/>
      <c r="IYD64" s="974"/>
      <c r="IYE64" s="974"/>
      <c r="IYF64" s="974"/>
      <c r="IYG64" s="974"/>
      <c r="IYH64" s="974"/>
      <c r="IYI64" s="974"/>
      <c r="IYJ64" s="974"/>
      <c r="IYK64" s="974"/>
      <c r="IYL64" s="974"/>
      <c r="IYM64" s="974"/>
      <c r="IYN64" s="974"/>
      <c r="IYO64" s="974"/>
      <c r="IYP64" s="974"/>
      <c r="IYQ64" s="974"/>
      <c r="IYR64" s="974"/>
      <c r="IYS64" s="974"/>
      <c r="IYT64" s="974"/>
      <c r="IYU64" s="974"/>
      <c r="IYV64" s="974"/>
      <c r="IYW64" s="974"/>
      <c r="IYX64" s="974"/>
      <c r="IYY64" s="974"/>
      <c r="IYZ64" s="974"/>
      <c r="IZA64" s="974"/>
      <c r="IZB64" s="974"/>
      <c r="IZC64" s="974"/>
      <c r="IZD64" s="974"/>
      <c r="IZE64" s="974"/>
      <c r="IZF64" s="974"/>
      <c r="IZG64" s="974"/>
      <c r="IZH64" s="974"/>
      <c r="IZI64" s="974"/>
      <c r="IZJ64" s="974"/>
      <c r="IZK64" s="974"/>
      <c r="IZL64" s="974"/>
      <c r="IZM64" s="974"/>
      <c r="IZN64" s="974"/>
      <c r="IZO64" s="974"/>
      <c r="IZP64" s="974"/>
      <c r="IZQ64" s="974"/>
      <c r="IZR64" s="974"/>
      <c r="IZS64" s="974"/>
      <c r="IZT64" s="974"/>
      <c r="IZU64" s="974"/>
      <c r="IZV64" s="974"/>
      <c r="IZW64" s="974"/>
      <c r="IZX64" s="974"/>
      <c r="IZY64" s="974"/>
      <c r="IZZ64" s="974"/>
      <c r="JAA64" s="974"/>
      <c r="JAB64" s="974"/>
      <c r="JAC64" s="974"/>
      <c r="JAD64" s="974"/>
      <c r="JAE64" s="974"/>
      <c r="JAF64" s="974"/>
      <c r="JAG64" s="974"/>
      <c r="JAH64" s="974"/>
      <c r="JAI64" s="974"/>
      <c r="JAJ64" s="974"/>
      <c r="JAK64" s="974"/>
      <c r="JAL64" s="974"/>
      <c r="JAM64" s="974"/>
      <c r="JAN64" s="974"/>
      <c r="JAO64" s="974"/>
      <c r="JAP64" s="974"/>
      <c r="JAQ64" s="974"/>
      <c r="JAR64" s="974"/>
      <c r="JAS64" s="974"/>
      <c r="JAT64" s="974"/>
      <c r="JAU64" s="974"/>
      <c r="JAV64" s="974"/>
      <c r="JAW64" s="974"/>
      <c r="JAX64" s="974"/>
      <c r="JAY64" s="974"/>
      <c r="JAZ64" s="974"/>
      <c r="JBA64" s="974"/>
      <c r="JBB64" s="974"/>
      <c r="JBC64" s="974"/>
      <c r="JBD64" s="974"/>
      <c r="JBE64" s="974"/>
      <c r="JBF64" s="974"/>
      <c r="JBG64" s="974"/>
      <c r="JBH64" s="974"/>
      <c r="JBI64" s="974"/>
      <c r="JBJ64" s="974"/>
      <c r="JBK64" s="974"/>
      <c r="JBL64" s="974"/>
      <c r="JBM64" s="974"/>
      <c r="JBN64" s="974"/>
      <c r="JBO64" s="974"/>
      <c r="JBP64" s="974"/>
      <c r="JBQ64" s="974"/>
      <c r="JBR64" s="974"/>
      <c r="JBS64" s="974"/>
      <c r="JBT64" s="974"/>
      <c r="JBU64" s="974"/>
      <c r="JBV64" s="974"/>
      <c r="JBW64" s="974"/>
      <c r="JBX64" s="974"/>
      <c r="JBY64" s="974"/>
      <c r="JBZ64" s="974"/>
      <c r="JCA64" s="974"/>
      <c r="JCB64" s="974"/>
      <c r="JCC64" s="974"/>
      <c r="JCD64" s="974"/>
      <c r="JCE64" s="974"/>
      <c r="JCF64" s="974"/>
      <c r="JCG64" s="974"/>
      <c r="JCH64" s="974"/>
      <c r="JCI64" s="974"/>
      <c r="JCJ64" s="974"/>
      <c r="JCK64" s="974"/>
      <c r="JCL64" s="974"/>
      <c r="JCM64" s="974"/>
      <c r="JCN64" s="974"/>
      <c r="JCO64" s="974"/>
      <c r="JCP64" s="974"/>
      <c r="JCQ64" s="974"/>
      <c r="JCR64" s="974"/>
      <c r="JCS64" s="974"/>
      <c r="JCT64" s="974"/>
      <c r="JCU64" s="974"/>
      <c r="JCV64" s="974"/>
      <c r="JCW64" s="974"/>
      <c r="JCX64" s="974"/>
      <c r="JCY64" s="974"/>
      <c r="JCZ64" s="974"/>
      <c r="JDA64" s="974"/>
      <c r="JDB64" s="974"/>
      <c r="JDC64" s="974"/>
      <c r="JDD64" s="974"/>
      <c r="JDE64" s="974"/>
      <c r="JDF64" s="974"/>
      <c r="JDG64" s="974"/>
      <c r="JDH64" s="974"/>
      <c r="JDI64" s="974"/>
      <c r="JDJ64" s="974"/>
      <c r="JDK64" s="974"/>
      <c r="JDL64" s="974"/>
      <c r="JDM64" s="974"/>
      <c r="JDN64" s="974"/>
      <c r="JDO64" s="974"/>
      <c r="JDP64" s="974"/>
      <c r="JDQ64" s="974"/>
      <c r="JDR64" s="974"/>
      <c r="JDS64" s="974"/>
      <c r="JDT64" s="974"/>
      <c r="JDU64" s="974"/>
      <c r="JDV64" s="974"/>
      <c r="JDW64" s="974"/>
      <c r="JDX64" s="974"/>
      <c r="JDY64" s="974"/>
      <c r="JDZ64" s="974"/>
      <c r="JEA64" s="974"/>
      <c r="JEB64" s="974"/>
      <c r="JEC64" s="974"/>
      <c r="JED64" s="974"/>
      <c r="JEE64" s="974"/>
      <c r="JEF64" s="974"/>
      <c r="JEG64" s="974"/>
      <c r="JEH64" s="974"/>
      <c r="JEI64" s="974"/>
      <c r="JEJ64" s="974"/>
      <c r="JEK64" s="974"/>
      <c r="JEL64" s="974"/>
      <c r="JEM64" s="974"/>
      <c r="JEN64" s="974"/>
      <c r="JEO64" s="974"/>
      <c r="JEP64" s="974"/>
      <c r="JEQ64" s="974"/>
      <c r="JER64" s="974"/>
      <c r="JES64" s="974"/>
      <c r="JET64" s="974"/>
      <c r="JEU64" s="974"/>
      <c r="JEV64" s="974"/>
      <c r="JEW64" s="974"/>
      <c r="JEX64" s="974"/>
      <c r="JEY64" s="974"/>
      <c r="JEZ64" s="974"/>
      <c r="JFA64" s="974"/>
      <c r="JFB64" s="974"/>
      <c r="JFC64" s="974"/>
      <c r="JFD64" s="974"/>
      <c r="JFE64" s="974"/>
      <c r="JFF64" s="974"/>
      <c r="JFG64" s="974"/>
      <c r="JFH64" s="974"/>
      <c r="JFI64" s="974"/>
      <c r="JFJ64" s="974"/>
      <c r="JFK64" s="974"/>
      <c r="JFL64" s="974"/>
      <c r="JFM64" s="974"/>
      <c r="JFN64" s="974"/>
      <c r="JFO64" s="974"/>
      <c r="JFP64" s="974"/>
      <c r="JFQ64" s="974"/>
      <c r="JFR64" s="974"/>
      <c r="JFS64" s="974"/>
      <c r="JFT64" s="974"/>
      <c r="JFU64" s="974"/>
      <c r="JFV64" s="974"/>
      <c r="JFW64" s="974"/>
      <c r="JFX64" s="974"/>
      <c r="JFY64" s="974"/>
      <c r="JFZ64" s="974"/>
      <c r="JGA64" s="974"/>
      <c r="JGB64" s="974"/>
      <c r="JGC64" s="974"/>
      <c r="JGD64" s="974"/>
      <c r="JGE64" s="974"/>
      <c r="JGF64" s="974"/>
      <c r="JGG64" s="974"/>
      <c r="JGH64" s="974"/>
      <c r="JGI64" s="974"/>
      <c r="JGJ64" s="974"/>
      <c r="JGK64" s="974"/>
      <c r="JGL64" s="974"/>
      <c r="JGM64" s="974"/>
      <c r="JGN64" s="974"/>
      <c r="JGO64" s="974"/>
      <c r="JGP64" s="974"/>
      <c r="JGQ64" s="974"/>
      <c r="JGR64" s="974"/>
      <c r="JGS64" s="974"/>
      <c r="JGT64" s="974"/>
      <c r="JGU64" s="974"/>
      <c r="JGV64" s="974"/>
      <c r="JGW64" s="974"/>
      <c r="JGX64" s="974"/>
      <c r="JGY64" s="974"/>
      <c r="JGZ64" s="974"/>
      <c r="JHA64" s="974"/>
      <c r="JHB64" s="974"/>
      <c r="JHC64" s="974"/>
      <c r="JHD64" s="974"/>
      <c r="JHE64" s="974"/>
      <c r="JHF64" s="974"/>
      <c r="JHG64" s="974"/>
      <c r="JHH64" s="974"/>
      <c r="JHI64" s="974"/>
      <c r="JHJ64" s="974"/>
      <c r="JHK64" s="974"/>
      <c r="JHL64" s="974"/>
      <c r="JHM64" s="974"/>
      <c r="JHN64" s="974"/>
      <c r="JHO64" s="974"/>
      <c r="JHP64" s="974"/>
      <c r="JHQ64" s="974"/>
      <c r="JHR64" s="974"/>
      <c r="JHS64" s="974"/>
      <c r="JHT64" s="974"/>
      <c r="JHU64" s="974"/>
      <c r="JHV64" s="974"/>
      <c r="JHW64" s="974"/>
      <c r="JHX64" s="974"/>
      <c r="JHY64" s="974"/>
      <c r="JHZ64" s="974"/>
      <c r="JIA64" s="974"/>
      <c r="JIB64" s="974"/>
      <c r="JIC64" s="974"/>
      <c r="JID64" s="974"/>
      <c r="JIE64" s="974"/>
      <c r="JIF64" s="974"/>
      <c r="JIG64" s="974"/>
      <c r="JIH64" s="974"/>
      <c r="JII64" s="974"/>
      <c r="JIJ64" s="974"/>
      <c r="JIK64" s="974"/>
      <c r="JIL64" s="974"/>
      <c r="JIM64" s="974"/>
      <c r="JIN64" s="974"/>
      <c r="JIO64" s="974"/>
      <c r="JIP64" s="974"/>
      <c r="JIQ64" s="974"/>
      <c r="JIR64" s="974"/>
      <c r="JIS64" s="974"/>
      <c r="JIT64" s="974"/>
      <c r="JIU64" s="974"/>
      <c r="JIV64" s="974"/>
      <c r="JIW64" s="974"/>
      <c r="JIX64" s="974"/>
      <c r="JIY64" s="974"/>
      <c r="JIZ64" s="974"/>
      <c r="JJA64" s="974"/>
      <c r="JJB64" s="974"/>
      <c r="JJC64" s="974"/>
      <c r="JJD64" s="974"/>
      <c r="JJE64" s="974"/>
      <c r="JJF64" s="974"/>
      <c r="JJG64" s="974"/>
      <c r="JJH64" s="974"/>
      <c r="JJI64" s="974"/>
      <c r="JJJ64" s="974"/>
      <c r="JJK64" s="974"/>
      <c r="JJL64" s="974"/>
      <c r="JJM64" s="974"/>
      <c r="JJN64" s="974"/>
      <c r="JJO64" s="974"/>
      <c r="JJP64" s="974"/>
      <c r="JJQ64" s="974"/>
      <c r="JJR64" s="974"/>
      <c r="JJS64" s="974"/>
      <c r="JJT64" s="974"/>
      <c r="JJU64" s="974"/>
      <c r="JJV64" s="974"/>
      <c r="JJW64" s="974"/>
      <c r="JJX64" s="974"/>
      <c r="JJY64" s="974"/>
      <c r="JJZ64" s="974"/>
      <c r="JKA64" s="974"/>
      <c r="JKB64" s="974"/>
      <c r="JKC64" s="974"/>
      <c r="JKD64" s="974"/>
      <c r="JKE64" s="974"/>
      <c r="JKF64" s="974"/>
      <c r="JKG64" s="974"/>
      <c r="JKH64" s="974"/>
      <c r="JKI64" s="974"/>
      <c r="JKJ64" s="974"/>
      <c r="JKK64" s="974"/>
      <c r="JKL64" s="974"/>
      <c r="JKM64" s="974"/>
      <c r="JKN64" s="974"/>
      <c r="JKO64" s="974"/>
      <c r="JKP64" s="974"/>
      <c r="JKQ64" s="974"/>
      <c r="JKR64" s="974"/>
      <c r="JKS64" s="974"/>
      <c r="JKT64" s="974"/>
      <c r="JKU64" s="974"/>
      <c r="JKV64" s="974"/>
      <c r="JKW64" s="974"/>
      <c r="JKX64" s="974"/>
      <c r="JKY64" s="974"/>
      <c r="JKZ64" s="974"/>
      <c r="JLA64" s="974"/>
      <c r="JLB64" s="974"/>
      <c r="JLC64" s="974"/>
      <c r="JLD64" s="974"/>
      <c r="JLE64" s="974"/>
      <c r="JLF64" s="974"/>
      <c r="JLG64" s="974"/>
      <c r="JLH64" s="974"/>
      <c r="JLI64" s="974"/>
      <c r="JLJ64" s="974"/>
      <c r="JLK64" s="974"/>
      <c r="JLL64" s="974"/>
      <c r="JLM64" s="974"/>
      <c r="JLN64" s="974"/>
      <c r="JLO64" s="974"/>
      <c r="JLP64" s="974"/>
      <c r="JLQ64" s="974"/>
      <c r="JLR64" s="974"/>
      <c r="JLS64" s="974"/>
      <c r="JLT64" s="974"/>
      <c r="JLU64" s="974"/>
      <c r="JLV64" s="974"/>
      <c r="JLW64" s="974"/>
      <c r="JLX64" s="974"/>
      <c r="JLY64" s="974"/>
      <c r="JLZ64" s="974"/>
      <c r="JMA64" s="974"/>
      <c r="JMB64" s="974"/>
      <c r="JMC64" s="974"/>
      <c r="JMD64" s="974"/>
      <c r="JME64" s="974"/>
      <c r="JMF64" s="974"/>
      <c r="JMG64" s="974"/>
      <c r="JMH64" s="974"/>
      <c r="JMI64" s="974"/>
      <c r="JMJ64" s="974"/>
      <c r="JMK64" s="974"/>
      <c r="JML64" s="974"/>
      <c r="JMM64" s="974"/>
      <c r="JMN64" s="974"/>
      <c r="JMO64" s="974"/>
      <c r="JMP64" s="974"/>
      <c r="JMQ64" s="974"/>
      <c r="JMR64" s="974"/>
      <c r="JMS64" s="974"/>
      <c r="JMT64" s="974"/>
      <c r="JMU64" s="974"/>
      <c r="JMV64" s="974"/>
      <c r="JMW64" s="974"/>
      <c r="JMX64" s="974"/>
      <c r="JMY64" s="974"/>
      <c r="JMZ64" s="974"/>
      <c r="JNA64" s="974"/>
      <c r="JNB64" s="974"/>
      <c r="JNC64" s="974"/>
      <c r="JND64" s="974"/>
      <c r="JNE64" s="974"/>
      <c r="JNF64" s="974"/>
      <c r="JNG64" s="974"/>
      <c r="JNH64" s="974"/>
      <c r="JNI64" s="974"/>
      <c r="JNJ64" s="974"/>
      <c r="JNK64" s="974"/>
      <c r="JNL64" s="974"/>
      <c r="JNM64" s="974"/>
      <c r="JNN64" s="974"/>
      <c r="JNO64" s="974"/>
      <c r="JNP64" s="974"/>
      <c r="JNQ64" s="974"/>
      <c r="JNR64" s="974"/>
      <c r="JNS64" s="974"/>
      <c r="JNT64" s="974"/>
      <c r="JNU64" s="974"/>
      <c r="JNV64" s="974"/>
      <c r="JNW64" s="974"/>
      <c r="JNX64" s="974"/>
      <c r="JNY64" s="974"/>
      <c r="JNZ64" s="974"/>
      <c r="JOA64" s="974"/>
      <c r="JOB64" s="974"/>
      <c r="JOC64" s="974"/>
      <c r="JOD64" s="974"/>
      <c r="JOE64" s="974"/>
      <c r="JOF64" s="974"/>
      <c r="JOG64" s="974"/>
      <c r="JOH64" s="974"/>
      <c r="JOI64" s="974"/>
      <c r="JOJ64" s="974"/>
      <c r="JOK64" s="974"/>
      <c r="JOL64" s="974"/>
      <c r="JOM64" s="974"/>
      <c r="JON64" s="974"/>
      <c r="JOO64" s="974"/>
      <c r="JOP64" s="974"/>
      <c r="JOQ64" s="974"/>
      <c r="JOR64" s="974"/>
      <c r="JOS64" s="974"/>
      <c r="JOT64" s="974"/>
      <c r="JOU64" s="974"/>
      <c r="JOV64" s="974"/>
      <c r="JOW64" s="974"/>
      <c r="JOX64" s="974"/>
      <c r="JOY64" s="974"/>
      <c r="JOZ64" s="974"/>
      <c r="JPA64" s="974"/>
      <c r="JPB64" s="974"/>
      <c r="JPC64" s="974"/>
      <c r="JPD64" s="974"/>
      <c r="JPE64" s="974"/>
      <c r="JPF64" s="974"/>
      <c r="JPG64" s="974"/>
      <c r="JPH64" s="974"/>
      <c r="JPI64" s="974"/>
      <c r="JPJ64" s="974"/>
      <c r="JPK64" s="974"/>
      <c r="JPL64" s="974"/>
      <c r="JPM64" s="974"/>
      <c r="JPN64" s="974"/>
      <c r="JPO64" s="974"/>
      <c r="JPP64" s="974"/>
      <c r="JPQ64" s="974"/>
      <c r="JPR64" s="974"/>
      <c r="JPS64" s="974"/>
      <c r="JPT64" s="974"/>
      <c r="JPU64" s="974"/>
      <c r="JPV64" s="974"/>
      <c r="JPW64" s="974"/>
      <c r="JPX64" s="974"/>
      <c r="JPY64" s="974"/>
      <c r="JPZ64" s="974"/>
      <c r="JQA64" s="974"/>
      <c r="JQB64" s="974"/>
      <c r="JQC64" s="974"/>
      <c r="JQD64" s="974"/>
      <c r="JQE64" s="974"/>
      <c r="JQF64" s="974"/>
      <c r="JQG64" s="974"/>
      <c r="JQH64" s="974"/>
      <c r="JQI64" s="974"/>
      <c r="JQJ64" s="974"/>
      <c r="JQK64" s="974"/>
      <c r="JQL64" s="974"/>
      <c r="JQM64" s="974"/>
      <c r="JQN64" s="974"/>
      <c r="JQO64" s="974"/>
      <c r="JQP64" s="974"/>
      <c r="JQQ64" s="974"/>
      <c r="JQR64" s="974"/>
      <c r="JQS64" s="974"/>
      <c r="JQT64" s="974"/>
      <c r="JQU64" s="974"/>
      <c r="JQV64" s="974"/>
      <c r="JQW64" s="974"/>
      <c r="JQX64" s="974"/>
      <c r="JQY64" s="974"/>
      <c r="JQZ64" s="974"/>
      <c r="JRA64" s="974"/>
      <c r="JRB64" s="974"/>
      <c r="JRC64" s="974"/>
      <c r="JRD64" s="974"/>
      <c r="JRE64" s="974"/>
      <c r="JRF64" s="974"/>
      <c r="JRG64" s="974"/>
      <c r="JRH64" s="974"/>
      <c r="JRI64" s="974"/>
      <c r="JRJ64" s="974"/>
      <c r="JRK64" s="974"/>
      <c r="JRL64" s="974"/>
      <c r="JRM64" s="974"/>
      <c r="JRN64" s="974"/>
      <c r="JRO64" s="974"/>
      <c r="JRP64" s="974"/>
      <c r="JRQ64" s="974"/>
      <c r="JRR64" s="974"/>
      <c r="JRS64" s="974"/>
      <c r="JRT64" s="974"/>
      <c r="JRU64" s="974"/>
      <c r="JRV64" s="974"/>
      <c r="JRW64" s="974"/>
      <c r="JRX64" s="974"/>
      <c r="JRY64" s="974"/>
      <c r="JRZ64" s="974"/>
      <c r="JSA64" s="974"/>
      <c r="JSB64" s="974"/>
      <c r="JSC64" s="974"/>
      <c r="JSD64" s="974"/>
      <c r="JSE64" s="974"/>
      <c r="JSF64" s="974"/>
      <c r="JSG64" s="974"/>
      <c r="JSH64" s="974"/>
      <c r="JSI64" s="974"/>
      <c r="JSJ64" s="974"/>
      <c r="JSK64" s="974"/>
      <c r="JSL64" s="974"/>
      <c r="JSM64" s="974"/>
      <c r="JSN64" s="974"/>
      <c r="JSO64" s="974"/>
      <c r="JSP64" s="974"/>
      <c r="JSQ64" s="974"/>
      <c r="JSR64" s="974"/>
      <c r="JSS64" s="974"/>
      <c r="JST64" s="974"/>
      <c r="JSU64" s="974"/>
      <c r="JSV64" s="974"/>
      <c r="JSW64" s="974"/>
      <c r="JSX64" s="974"/>
      <c r="JSY64" s="974"/>
      <c r="JSZ64" s="974"/>
      <c r="JTA64" s="974"/>
      <c r="JTB64" s="974"/>
      <c r="JTC64" s="974"/>
      <c r="JTD64" s="974"/>
      <c r="JTE64" s="974"/>
      <c r="JTF64" s="974"/>
      <c r="JTG64" s="974"/>
      <c r="JTH64" s="974"/>
      <c r="JTI64" s="974"/>
      <c r="JTJ64" s="974"/>
      <c r="JTK64" s="974"/>
      <c r="JTL64" s="974"/>
      <c r="JTM64" s="974"/>
      <c r="JTN64" s="974"/>
      <c r="JTO64" s="974"/>
      <c r="JTP64" s="974"/>
      <c r="JTQ64" s="974"/>
      <c r="JTR64" s="974"/>
      <c r="JTS64" s="974"/>
      <c r="JTT64" s="974"/>
      <c r="JTU64" s="974"/>
      <c r="JTV64" s="974"/>
      <c r="JTW64" s="974"/>
      <c r="JTX64" s="974"/>
      <c r="JTY64" s="974"/>
      <c r="JTZ64" s="974"/>
      <c r="JUA64" s="974"/>
      <c r="JUB64" s="974"/>
      <c r="JUC64" s="974"/>
      <c r="JUD64" s="974"/>
      <c r="JUE64" s="974"/>
      <c r="JUF64" s="974"/>
      <c r="JUG64" s="974"/>
      <c r="JUH64" s="974"/>
      <c r="JUI64" s="974"/>
      <c r="JUJ64" s="974"/>
      <c r="JUK64" s="974"/>
      <c r="JUL64" s="974"/>
      <c r="JUM64" s="974"/>
      <c r="JUN64" s="974"/>
      <c r="JUO64" s="974"/>
      <c r="JUP64" s="974"/>
      <c r="JUQ64" s="974"/>
      <c r="JUR64" s="974"/>
      <c r="JUS64" s="974"/>
      <c r="JUT64" s="974"/>
      <c r="JUU64" s="974"/>
      <c r="JUV64" s="974"/>
      <c r="JUW64" s="974"/>
      <c r="JUX64" s="974"/>
      <c r="JUY64" s="974"/>
      <c r="JUZ64" s="974"/>
      <c r="JVA64" s="974"/>
      <c r="JVB64" s="974"/>
      <c r="JVC64" s="974"/>
      <c r="JVD64" s="974"/>
      <c r="JVE64" s="974"/>
      <c r="JVF64" s="974"/>
      <c r="JVG64" s="974"/>
      <c r="JVH64" s="974"/>
      <c r="JVI64" s="974"/>
      <c r="JVJ64" s="974"/>
      <c r="JVK64" s="974"/>
      <c r="JVL64" s="974"/>
      <c r="JVM64" s="974"/>
      <c r="JVN64" s="974"/>
      <c r="JVO64" s="974"/>
      <c r="JVP64" s="974"/>
      <c r="JVQ64" s="974"/>
      <c r="JVR64" s="974"/>
      <c r="JVS64" s="974"/>
      <c r="JVT64" s="974"/>
      <c r="JVU64" s="974"/>
      <c r="JVV64" s="974"/>
      <c r="JVW64" s="974"/>
      <c r="JVX64" s="974"/>
      <c r="JVY64" s="974"/>
      <c r="JVZ64" s="974"/>
      <c r="JWA64" s="974"/>
      <c r="JWB64" s="974"/>
      <c r="JWC64" s="974"/>
      <c r="JWD64" s="974"/>
      <c r="JWE64" s="974"/>
      <c r="JWF64" s="974"/>
      <c r="JWG64" s="974"/>
      <c r="JWH64" s="974"/>
      <c r="JWI64" s="974"/>
      <c r="JWJ64" s="974"/>
      <c r="JWK64" s="974"/>
      <c r="JWL64" s="974"/>
      <c r="JWM64" s="974"/>
      <c r="JWN64" s="974"/>
      <c r="JWO64" s="974"/>
      <c r="JWP64" s="974"/>
      <c r="JWQ64" s="974"/>
      <c r="JWR64" s="974"/>
      <c r="JWS64" s="974"/>
      <c r="JWT64" s="974"/>
      <c r="JWU64" s="974"/>
      <c r="JWV64" s="974"/>
      <c r="JWW64" s="974"/>
      <c r="JWX64" s="974"/>
      <c r="JWY64" s="974"/>
      <c r="JWZ64" s="974"/>
      <c r="JXA64" s="974"/>
      <c r="JXB64" s="974"/>
      <c r="JXC64" s="974"/>
      <c r="JXD64" s="974"/>
      <c r="JXE64" s="974"/>
      <c r="JXF64" s="974"/>
      <c r="JXG64" s="974"/>
      <c r="JXH64" s="974"/>
      <c r="JXI64" s="974"/>
      <c r="JXJ64" s="974"/>
      <c r="JXK64" s="974"/>
      <c r="JXL64" s="974"/>
      <c r="JXM64" s="974"/>
      <c r="JXN64" s="974"/>
      <c r="JXO64" s="974"/>
      <c r="JXP64" s="974"/>
      <c r="JXQ64" s="974"/>
      <c r="JXR64" s="974"/>
      <c r="JXS64" s="974"/>
      <c r="JXT64" s="974"/>
      <c r="JXU64" s="974"/>
      <c r="JXV64" s="974"/>
      <c r="JXW64" s="974"/>
      <c r="JXX64" s="974"/>
      <c r="JXY64" s="974"/>
      <c r="JXZ64" s="974"/>
      <c r="JYA64" s="974"/>
      <c r="JYB64" s="974"/>
      <c r="JYC64" s="974"/>
      <c r="JYD64" s="974"/>
      <c r="JYE64" s="974"/>
      <c r="JYF64" s="974"/>
      <c r="JYG64" s="974"/>
      <c r="JYH64" s="974"/>
      <c r="JYI64" s="974"/>
      <c r="JYJ64" s="974"/>
      <c r="JYK64" s="974"/>
      <c r="JYL64" s="974"/>
      <c r="JYM64" s="974"/>
      <c r="JYN64" s="974"/>
      <c r="JYO64" s="974"/>
      <c r="JYP64" s="974"/>
      <c r="JYQ64" s="974"/>
      <c r="JYR64" s="974"/>
      <c r="JYS64" s="974"/>
      <c r="JYT64" s="974"/>
      <c r="JYU64" s="974"/>
      <c r="JYV64" s="974"/>
      <c r="JYW64" s="974"/>
      <c r="JYX64" s="974"/>
      <c r="JYY64" s="974"/>
      <c r="JYZ64" s="974"/>
      <c r="JZA64" s="974"/>
      <c r="JZB64" s="974"/>
      <c r="JZC64" s="974"/>
      <c r="JZD64" s="974"/>
      <c r="JZE64" s="974"/>
      <c r="JZF64" s="974"/>
      <c r="JZG64" s="974"/>
      <c r="JZH64" s="974"/>
      <c r="JZI64" s="974"/>
      <c r="JZJ64" s="974"/>
      <c r="JZK64" s="974"/>
      <c r="JZL64" s="974"/>
      <c r="JZM64" s="974"/>
      <c r="JZN64" s="974"/>
      <c r="JZO64" s="974"/>
      <c r="JZP64" s="974"/>
      <c r="JZQ64" s="974"/>
      <c r="JZR64" s="974"/>
      <c r="JZS64" s="974"/>
      <c r="JZT64" s="974"/>
      <c r="JZU64" s="974"/>
      <c r="JZV64" s="974"/>
      <c r="JZW64" s="974"/>
      <c r="JZX64" s="974"/>
      <c r="JZY64" s="974"/>
      <c r="JZZ64" s="974"/>
      <c r="KAA64" s="974"/>
      <c r="KAB64" s="974"/>
      <c r="KAC64" s="974"/>
      <c r="KAD64" s="974"/>
      <c r="KAE64" s="974"/>
      <c r="KAF64" s="974"/>
      <c r="KAG64" s="974"/>
      <c r="KAH64" s="974"/>
      <c r="KAI64" s="974"/>
      <c r="KAJ64" s="974"/>
      <c r="KAK64" s="974"/>
      <c r="KAL64" s="974"/>
      <c r="KAM64" s="974"/>
      <c r="KAN64" s="974"/>
      <c r="KAO64" s="974"/>
      <c r="KAP64" s="974"/>
      <c r="KAQ64" s="974"/>
      <c r="KAR64" s="974"/>
      <c r="KAS64" s="974"/>
      <c r="KAT64" s="974"/>
      <c r="KAU64" s="974"/>
      <c r="KAV64" s="974"/>
      <c r="KAW64" s="974"/>
      <c r="KAX64" s="974"/>
      <c r="KAY64" s="974"/>
      <c r="KAZ64" s="974"/>
      <c r="KBA64" s="974"/>
      <c r="KBB64" s="974"/>
      <c r="KBC64" s="974"/>
      <c r="KBD64" s="974"/>
      <c r="KBE64" s="974"/>
      <c r="KBF64" s="974"/>
      <c r="KBG64" s="974"/>
      <c r="KBH64" s="974"/>
      <c r="KBI64" s="974"/>
      <c r="KBJ64" s="974"/>
      <c r="KBK64" s="974"/>
      <c r="KBL64" s="974"/>
      <c r="KBM64" s="974"/>
      <c r="KBN64" s="974"/>
      <c r="KBO64" s="974"/>
      <c r="KBP64" s="974"/>
      <c r="KBQ64" s="974"/>
      <c r="KBR64" s="974"/>
      <c r="KBS64" s="974"/>
      <c r="KBT64" s="974"/>
      <c r="KBU64" s="974"/>
      <c r="KBV64" s="974"/>
      <c r="KBW64" s="974"/>
      <c r="KBX64" s="974"/>
      <c r="KBY64" s="974"/>
      <c r="KBZ64" s="974"/>
      <c r="KCA64" s="974"/>
      <c r="KCB64" s="974"/>
      <c r="KCC64" s="974"/>
      <c r="KCD64" s="974"/>
      <c r="KCE64" s="974"/>
      <c r="KCF64" s="974"/>
      <c r="KCG64" s="974"/>
      <c r="KCH64" s="974"/>
      <c r="KCI64" s="974"/>
      <c r="KCJ64" s="974"/>
      <c r="KCK64" s="974"/>
      <c r="KCL64" s="974"/>
      <c r="KCM64" s="974"/>
      <c r="KCN64" s="974"/>
      <c r="KCO64" s="974"/>
      <c r="KCP64" s="974"/>
      <c r="KCQ64" s="974"/>
      <c r="KCR64" s="974"/>
      <c r="KCS64" s="974"/>
      <c r="KCT64" s="974"/>
      <c r="KCU64" s="974"/>
      <c r="KCV64" s="974"/>
      <c r="KCW64" s="974"/>
      <c r="KCX64" s="974"/>
      <c r="KCY64" s="974"/>
      <c r="KCZ64" s="974"/>
      <c r="KDA64" s="974"/>
      <c r="KDB64" s="974"/>
      <c r="KDC64" s="974"/>
      <c r="KDD64" s="974"/>
      <c r="KDE64" s="974"/>
      <c r="KDF64" s="974"/>
      <c r="KDG64" s="974"/>
      <c r="KDH64" s="974"/>
      <c r="KDI64" s="974"/>
      <c r="KDJ64" s="974"/>
      <c r="KDK64" s="974"/>
      <c r="KDL64" s="974"/>
      <c r="KDM64" s="974"/>
      <c r="KDN64" s="974"/>
      <c r="KDO64" s="974"/>
      <c r="KDP64" s="974"/>
      <c r="KDQ64" s="974"/>
      <c r="KDR64" s="974"/>
      <c r="KDS64" s="974"/>
      <c r="KDT64" s="974"/>
      <c r="KDU64" s="974"/>
      <c r="KDV64" s="974"/>
      <c r="KDW64" s="974"/>
      <c r="KDX64" s="974"/>
      <c r="KDY64" s="974"/>
      <c r="KDZ64" s="974"/>
      <c r="KEA64" s="974"/>
      <c r="KEB64" s="974"/>
      <c r="KEC64" s="974"/>
      <c r="KED64" s="974"/>
      <c r="KEE64" s="974"/>
      <c r="KEF64" s="974"/>
      <c r="KEG64" s="974"/>
      <c r="KEH64" s="974"/>
      <c r="KEI64" s="974"/>
      <c r="KEJ64" s="974"/>
      <c r="KEK64" s="974"/>
      <c r="KEL64" s="974"/>
      <c r="KEM64" s="974"/>
      <c r="KEN64" s="974"/>
      <c r="KEO64" s="974"/>
      <c r="KEP64" s="974"/>
      <c r="KEQ64" s="974"/>
      <c r="KER64" s="974"/>
      <c r="KES64" s="974"/>
      <c r="KET64" s="974"/>
      <c r="KEU64" s="974"/>
      <c r="KEV64" s="974"/>
      <c r="KEW64" s="974"/>
      <c r="KEX64" s="974"/>
      <c r="KEY64" s="974"/>
      <c r="KEZ64" s="974"/>
      <c r="KFA64" s="974"/>
      <c r="KFB64" s="974"/>
      <c r="KFC64" s="974"/>
      <c r="KFD64" s="974"/>
      <c r="KFE64" s="974"/>
      <c r="KFF64" s="974"/>
      <c r="KFG64" s="974"/>
      <c r="KFH64" s="974"/>
      <c r="KFI64" s="974"/>
      <c r="KFJ64" s="974"/>
      <c r="KFK64" s="974"/>
      <c r="KFL64" s="974"/>
      <c r="KFM64" s="974"/>
      <c r="KFN64" s="974"/>
      <c r="KFO64" s="974"/>
      <c r="KFP64" s="974"/>
      <c r="KFQ64" s="974"/>
      <c r="KFR64" s="974"/>
      <c r="KFS64" s="974"/>
      <c r="KFT64" s="974"/>
      <c r="KFU64" s="974"/>
      <c r="KFV64" s="974"/>
      <c r="KFW64" s="974"/>
      <c r="KFX64" s="974"/>
      <c r="KFY64" s="974"/>
      <c r="KFZ64" s="974"/>
      <c r="KGA64" s="974"/>
      <c r="KGB64" s="974"/>
      <c r="KGC64" s="974"/>
      <c r="KGD64" s="974"/>
      <c r="KGE64" s="974"/>
      <c r="KGF64" s="974"/>
      <c r="KGG64" s="974"/>
      <c r="KGH64" s="974"/>
      <c r="KGI64" s="974"/>
      <c r="KGJ64" s="974"/>
      <c r="KGK64" s="974"/>
      <c r="KGL64" s="974"/>
      <c r="KGM64" s="974"/>
      <c r="KGN64" s="974"/>
      <c r="KGO64" s="974"/>
      <c r="KGP64" s="974"/>
      <c r="KGQ64" s="974"/>
      <c r="KGR64" s="974"/>
      <c r="KGS64" s="974"/>
      <c r="KGT64" s="974"/>
      <c r="KGU64" s="974"/>
      <c r="KGV64" s="974"/>
      <c r="KGW64" s="974"/>
      <c r="KGX64" s="974"/>
      <c r="KGY64" s="974"/>
      <c r="KGZ64" s="974"/>
      <c r="KHA64" s="974"/>
      <c r="KHB64" s="974"/>
      <c r="KHC64" s="974"/>
      <c r="KHD64" s="974"/>
      <c r="KHE64" s="974"/>
      <c r="KHF64" s="974"/>
      <c r="KHG64" s="974"/>
      <c r="KHH64" s="974"/>
      <c r="KHI64" s="974"/>
      <c r="KHJ64" s="974"/>
      <c r="KHK64" s="974"/>
      <c r="KHL64" s="974"/>
      <c r="KHM64" s="974"/>
      <c r="KHN64" s="974"/>
      <c r="KHO64" s="974"/>
      <c r="KHP64" s="974"/>
      <c r="KHQ64" s="974"/>
      <c r="KHR64" s="974"/>
      <c r="KHS64" s="974"/>
      <c r="KHT64" s="974"/>
      <c r="KHU64" s="974"/>
      <c r="KHV64" s="974"/>
      <c r="KHW64" s="974"/>
      <c r="KHX64" s="974"/>
      <c r="KHY64" s="974"/>
      <c r="KHZ64" s="974"/>
      <c r="KIA64" s="974"/>
      <c r="KIB64" s="974"/>
      <c r="KIC64" s="974"/>
      <c r="KID64" s="974"/>
      <c r="KIE64" s="974"/>
      <c r="KIF64" s="974"/>
      <c r="KIG64" s="974"/>
      <c r="KIH64" s="974"/>
      <c r="KII64" s="974"/>
      <c r="KIJ64" s="974"/>
      <c r="KIK64" s="974"/>
      <c r="KIL64" s="974"/>
      <c r="KIM64" s="974"/>
      <c r="KIN64" s="974"/>
      <c r="KIO64" s="974"/>
      <c r="KIP64" s="974"/>
      <c r="KIQ64" s="974"/>
      <c r="KIR64" s="974"/>
      <c r="KIS64" s="974"/>
      <c r="KIT64" s="974"/>
      <c r="KIU64" s="974"/>
      <c r="KIV64" s="974"/>
      <c r="KIW64" s="974"/>
      <c r="KIX64" s="974"/>
      <c r="KIY64" s="974"/>
      <c r="KIZ64" s="974"/>
      <c r="KJA64" s="974"/>
      <c r="KJB64" s="974"/>
      <c r="KJC64" s="974"/>
      <c r="KJD64" s="974"/>
      <c r="KJE64" s="974"/>
      <c r="KJF64" s="974"/>
      <c r="KJG64" s="974"/>
      <c r="KJH64" s="974"/>
      <c r="KJI64" s="974"/>
      <c r="KJJ64" s="974"/>
      <c r="KJK64" s="974"/>
      <c r="KJL64" s="974"/>
      <c r="KJM64" s="974"/>
      <c r="KJN64" s="974"/>
      <c r="KJO64" s="974"/>
      <c r="KJP64" s="974"/>
      <c r="KJQ64" s="974"/>
      <c r="KJR64" s="974"/>
      <c r="KJS64" s="974"/>
      <c r="KJT64" s="974"/>
      <c r="KJU64" s="974"/>
      <c r="KJV64" s="974"/>
      <c r="KJW64" s="974"/>
      <c r="KJX64" s="974"/>
      <c r="KJY64" s="974"/>
      <c r="KJZ64" s="974"/>
      <c r="KKA64" s="974"/>
      <c r="KKB64" s="974"/>
      <c r="KKC64" s="974"/>
      <c r="KKD64" s="974"/>
      <c r="KKE64" s="974"/>
      <c r="KKF64" s="974"/>
      <c r="KKG64" s="974"/>
      <c r="KKH64" s="974"/>
      <c r="KKI64" s="974"/>
      <c r="KKJ64" s="974"/>
      <c r="KKK64" s="974"/>
      <c r="KKL64" s="974"/>
      <c r="KKM64" s="974"/>
      <c r="KKN64" s="974"/>
      <c r="KKO64" s="974"/>
      <c r="KKP64" s="974"/>
      <c r="KKQ64" s="974"/>
      <c r="KKR64" s="974"/>
      <c r="KKS64" s="974"/>
      <c r="KKT64" s="974"/>
      <c r="KKU64" s="974"/>
      <c r="KKV64" s="974"/>
      <c r="KKW64" s="974"/>
      <c r="KKX64" s="974"/>
      <c r="KKY64" s="974"/>
      <c r="KKZ64" s="974"/>
      <c r="KLA64" s="974"/>
      <c r="KLB64" s="974"/>
      <c r="KLC64" s="974"/>
      <c r="KLD64" s="974"/>
      <c r="KLE64" s="974"/>
      <c r="KLF64" s="974"/>
      <c r="KLG64" s="974"/>
      <c r="KLH64" s="974"/>
      <c r="KLI64" s="974"/>
      <c r="KLJ64" s="974"/>
      <c r="KLK64" s="974"/>
      <c r="KLL64" s="974"/>
      <c r="KLM64" s="974"/>
      <c r="KLN64" s="974"/>
      <c r="KLO64" s="974"/>
      <c r="KLP64" s="974"/>
      <c r="KLQ64" s="974"/>
      <c r="KLR64" s="974"/>
      <c r="KLS64" s="974"/>
      <c r="KLT64" s="974"/>
      <c r="KLU64" s="974"/>
      <c r="KLV64" s="974"/>
      <c r="KLW64" s="974"/>
      <c r="KLX64" s="974"/>
      <c r="KLY64" s="974"/>
      <c r="KLZ64" s="974"/>
      <c r="KMA64" s="974"/>
      <c r="KMB64" s="974"/>
      <c r="KMC64" s="974"/>
      <c r="KMD64" s="974"/>
      <c r="KME64" s="974"/>
      <c r="KMF64" s="974"/>
      <c r="KMG64" s="974"/>
      <c r="KMH64" s="974"/>
      <c r="KMI64" s="974"/>
      <c r="KMJ64" s="974"/>
      <c r="KMK64" s="974"/>
      <c r="KML64" s="974"/>
      <c r="KMM64" s="974"/>
      <c r="KMN64" s="974"/>
      <c r="KMO64" s="974"/>
      <c r="KMP64" s="974"/>
      <c r="KMQ64" s="974"/>
      <c r="KMR64" s="974"/>
      <c r="KMS64" s="974"/>
      <c r="KMT64" s="974"/>
      <c r="KMU64" s="974"/>
      <c r="KMV64" s="974"/>
      <c r="KMW64" s="974"/>
      <c r="KMX64" s="974"/>
      <c r="KMY64" s="974"/>
      <c r="KMZ64" s="974"/>
      <c r="KNA64" s="974"/>
      <c r="KNB64" s="974"/>
      <c r="KNC64" s="974"/>
      <c r="KND64" s="974"/>
      <c r="KNE64" s="974"/>
      <c r="KNF64" s="974"/>
      <c r="KNG64" s="974"/>
      <c r="KNH64" s="974"/>
      <c r="KNI64" s="974"/>
      <c r="KNJ64" s="974"/>
      <c r="KNK64" s="974"/>
      <c r="KNL64" s="974"/>
      <c r="KNM64" s="974"/>
      <c r="KNN64" s="974"/>
      <c r="KNO64" s="974"/>
      <c r="KNP64" s="974"/>
      <c r="KNQ64" s="974"/>
      <c r="KNR64" s="974"/>
      <c r="KNS64" s="974"/>
      <c r="KNT64" s="974"/>
      <c r="KNU64" s="974"/>
      <c r="KNV64" s="974"/>
      <c r="KNW64" s="974"/>
      <c r="KNX64" s="974"/>
      <c r="KNY64" s="974"/>
      <c r="KNZ64" s="974"/>
      <c r="KOA64" s="974"/>
      <c r="KOB64" s="974"/>
      <c r="KOC64" s="974"/>
      <c r="KOD64" s="974"/>
      <c r="KOE64" s="974"/>
      <c r="KOF64" s="974"/>
      <c r="KOG64" s="974"/>
      <c r="KOH64" s="974"/>
      <c r="KOI64" s="974"/>
      <c r="KOJ64" s="974"/>
      <c r="KOK64" s="974"/>
      <c r="KOL64" s="974"/>
      <c r="KOM64" s="974"/>
      <c r="KON64" s="974"/>
      <c r="KOO64" s="974"/>
      <c r="KOP64" s="974"/>
      <c r="KOQ64" s="974"/>
      <c r="KOR64" s="974"/>
      <c r="KOS64" s="974"/>
      <c r="KOT64" s="974"/>
      <c r="KOU64" s="974"/>
      <c r="KOV64" s="974"/>
      <c r="KOW64" s="974"/>
      <c r="KOX64" s="974"/>
      <c r="KOY64" s="974"/>
      <c r="KOZ64" s="974"/>
      <c r="KPA64" s="974"/>
      <c r="KPB64" s="974"/>
      <c r="KPC64" s="974"/>
      <c r="KPD64" s="974"/>
      <c r="KPE64" s="974"/>
      <c r="KPF64" s="974"/>
      <c r="KPG64" s="974"/>
      <c r="KPH64" s="974"/>
      <c r="KPI64" s="974"/>
      <c r="KPJ64" s="974"/>
      <c r="KPK64" s="974"/>
      <c r="KPL64" s="974"/>
      <c r="KPM64" s="974"/>
      <c r="KPN64" s="974"/>
      <c r="KPO64" s="974"/>
      <c r="KPP64" s="974"/>
      <c r="KPQ64" s="974"/>
      <c r="KPR64" s="974"/>
      <c r="KPS64" s="974"/>
      <c r="KPT64" s="974"/>
      <c r="KPU64" s="974"/>
      <c r="KPV64" s="974"/>
      <c r="KPW64" s="974"/>
      <c r="KPX64" s="974"/>
      <c r="KPY64" s="974"/>
      <c r="KPZ64" s="974"/>
      <c r="KQA64" s="974"/>
      <c r="KQB64" s="974"/>
      <c r="KQC64" s="974"/>
      <c r="KQD64" s="974"/>
      <c r="KQE64" s="974"/>
      <c r="KQF64" s="974"/>
      <c r="KQG64" s="974"/>
      <c r="KQH64" s="974"/>
      <c r="KQI64" s="974"/>
      <c r="KQJ64" s="974"/>
      <c r="KQK64" s="974"/>
      <c r="KQL64" s="974"/>
      <c r="KQM64" s="974"/>
      <c r="KQN64" s="974"/>
      <c r="KQO64" s="974"/>
      <c r="KQP64" s="974"/>
      <c r="KQQ64" s="974"/>
      <c r="KQR64" s="974"/>
      <c r="KQS64" s="974"/>
      <c r="KQT64" s="974"/>
      <c r="KQU64" s="974"/>
      <c r="KQV64" s="974"/>
      <c r="KQW64" s="974"/>
      <c r="KQX64" s="974"/>
      <c r="KQY64" s="974"/>
      <c r="KQZ64" s="974"/>
      <c r="KRA64" s="974"/>
      <c r="KRB64" s="974"/>
      <c r="KRC64" s="974"/>
      <c r="KRD64" s="974"/>
      <c r="KRE64" s="974"/>
      <c r="KRF64" s="974"/>
      <c r="KRG64" s="974"/>
      <c r="KRH64" s="974"/>
      <c r="KRI64" s="974"/>
      <c r="KRJ64" s="974"/>
      <c r="KRK64" s="974"/>
      <c r="KRL64" s="974"/>
      <c r="KRM64" s="974"/>
      <c r="KRN64" s="974"/>
      <c r="KRO64" s="974"/>
      <c r="KRP64" s="974"/>
      <c r="KRQ64" s="974"/>
      <c r="KRR64" s="974"/>
      <c r="KRS64" s="974"/>
      <c r="KRT64" s="974"/>
      <c r="KRU64" s="974"/>
      <c r="KRV64" s="974"/>
      <c r="KRW64" s="974"/>
      <c r="KRX64" s="974"/>
      <c r="KRY64" s="974"/>
      <c r="KRZ64" s="974"/>
      <c r="KSA64" s="974"/>
      <c r="KSB64" s="974"/>
      <c r="KSC64" s="974"/>
      <c r="KSD64" s="974"/>
      <c r="KSE64" s="974"/>
      <c r="KSF64" s="974"/>
      <c r="KSG64" s="974"/>
      <c r="KSH64" s="974"/>
      <c r="KSI64" s="974"/>
      <c r="KSJ64" s="974"/>
      <c r="KSK64" s="974"/>
      <c r="KSL64" s="974"/>
      <c r="KSM64" s="974"/>
      <c r="KSN64" s="974"/>
      <c r="KSO64" s="974"/>
      <c r="KSP64" s="974"/>
      <c r="KSQ64" s="974"/>
      <c r="KSR64" s="974"/>
      <c r="KSS64" s="974"/>
      <c r="KST64" s="974"/>
      <c r="KSU64" s="974"/>
      <c r="KSV64" s="974"/>
      <c r="KSW64" s="974"/>
      <c r="KSX64" s="974"/>
      <c r="KSY64" s="974"/>
      <c r="KSZ64" s="974"/>
      <c r="KTA64" s="974"/>
      <c r="KTB64" s="974"/>
      <c r="KTC64" s="974"/>
      <c r="KTD64" s="974"/>
      <c r="KTE64" s="974"/>
      <c r="KTF64" s="974"/>
      <c r="KTG64" s="974"/>
      <c r="KTH64" s="974"/>
      <c r="KTI64" s="974"/>
      <c r="KTJ64" s="974"/>
      <c r="KTK64" s="974"/>
      <c r="KTL64" s="974"/>
      <c r="KTM64" s="974"/>
      <c r="KTN64" s="974"/>
      <c r="KTO64" s="974"/>
      <c r="KTP64" s="974"/>
      <c r="KTQ64" s="974"/>
      <c r="KTR64" s="974"/>
      <c r="KTS64" s="974"/>
      <c r="KTT64" s="974"/>
      <c r="KTU64" s="974"/>
      <c r="KTV64" s="974"/>
      <c r="KTW64" s="974"/>
      <c r="KTX64" s="974"/>
      <c r="KTY64" s="974"/>
      <c r="KTZ64" s="974"/>
      <c r="KUA64" s="974"/>
      <c r="KUB64" s="974"/>
      <c r="KUC64" s="974"/>
      <c r="KUD64" s="974"/>
      <c r="KUE64" s="974"/>
      <c r="KUF64" s="974"/>
      <c r="KUG64" s="974"/>
      <c r="KUH64" s="974"/>
      <c r="KUI64" s="974"/>
      <c r="KUJ64" s="974"/>
      <c r="KUK64" s="974"/>
      <c r="KUL64" s="974"/>
      <c r="KUM64" s="974"/>
      <c r="KUN64" s="974"/>
      <c r="KUO64" s="974"/>
      <c r="KUP64" s="974"/>
      <c r="KUQ64" s="974"/>
      <c r="KUR64" s="974"/>
      <c r="KUS64" s="974"/>
      <c r="KUT64" s="974"/>
      <c r="KUU64" s="974"/>
      <c r="KUV64" s="974"/>
      <c r="KUW64" s="974"/>
      <c r="KUX64" s="974"/>
      <c r="KUY64" s="974"/>
      <c r="KUZ64" s="974"/>
      <c r="KVA64" s="974"/>
      <c r="KVB64" s="974"/>
      <c r="KVC64" s="974"/>
      <c r="KVD64" s="974"/>
      <c r="KVE64" s="974"/>
      <c r="KVF64" s="974"/>
      <c r="KVG64" s="974"/>
      <c r="KVH64" s="974"/>
      <c r="KVI64" s="974"/>
      <c r="KVJ64" s="974"/>
      <c r="KVK64" s="974"/>
      <c r="KVL64" s="974"/>
      <c r="KVM64" s="974"/>
      <c r="KVN64" s="974"/>
      <c r="KVO64" s="974"/>
      <c r="KVP64" s="974"/>
      <c r="KVQ64" s="974"/>
      <c r="KVR64" s="974"/>
      <c r="KVS64" s="974"/>
      <c r="KVT64" s="974"/>
      <c r="KVU64" s="974"/>
      <c r="KVV64" s="974"/>
      <c r="KVW64" s="974"/>
      <c r="KVX64" s="974"/>
      <c r="KVY64" s="974"/>
      <c r="KVZ64" s="974"/>
      <c r="KWA64" s="974"/>
      <c r="KWB64" s="974"/>
      <c r="KWC64" s="974"/>
      <c r="KWD64" s="974"/>
      <c r="KWE64" s="974"/>
      <c r="KWF64" s="974"/>
      <c r="KWG64" s="974"/>
      <c r="KWH64" s="974"/>
      <c r="KWI64" s="974"/>
      <c r="KWJ64" s="974"/>
      <c r="KWK64" s="974"/>
      <c r="KWL64" s="974"/>
      <c r="KWM64" s="974"/>
      <c r="KWN64" s="974"/>
      <c r="KWO64" s="974"/>
      <c r="KWP64" s="974"/>
      <c r="KWQ64" s="974"/>
      <c r="KWR64" s="974"/>
      <c r="KWS64" s="974"/>
      <c r="KWT64" s="974"/>
      <c r="KWU64" s="974"/>
      <c r="KWV64" s="974"/>
      <c r="KWW64" s="974"/>
      <c r="KWX64" s="974"/>
      <c r="KWY64" s="974"/>
      <c r="KWZ64" s="974"/>
      <c r="KXA64" s="974"/>
      <c r="KXB64" s="974"/>
      <c r="KXC64" s="974"/>
      <c r="KXD64" s="974"/>
      <c r="KXE64" s="974"/>
      <c r="KXF64" s="974"/>
      <c r="KXG64" s="974"/>
      <c r="KXH64" s="974"/>
      <c r="KXI64" s="974"/>
      <c r="KXJ64" s="974"/>
      <c r="KXK64" s="974"/>
      <c r="KXL64" s="974"/>
      <c r="KXM64" s="974"/>
      <c r="KXN64" s="974"/>
      <c r="KXO64" s="974"/>
      <c r="KXP64" s="974"/>
      <c r="KXQ64" s="974"/>
      <c r="KXR64" s="974"/>
      <c r="KXS64" s="974"/>
      <c r="KXT64" s="974"/>
      <c r="KXU64" s="974"/>
      <c r="KXV64" s="974"/>
      <c r="KXW64" s="974"/>
      <c r="KXX64" s="974"/>
      <c r="KXY64" s="974"/>
      <c r="KXZ64" s="974"/>
      <c r="KYA64" s="974"/>
      <c r="KYB64" s="974"/>
      <c r="KYC64" s="974"/>
      <c r="KYD64" s="974"/>
      <c r="KYE64" s="974"/>
      <c r="KYF64" s="974"/>
      <c r="KYG64" s="974"/>
      <c r="KYH64" s="974"/>
      <c r="KYI64" s="974"/>
      <c r="KYJ64" s="974"/>
      <c r="KYK64" s="974"/>
      <c r="KYL64" s="974"/>
      <c r="KYM64" s="974"/>
      <c r="KYN64" s="974"/>
      <c r="KYO64" s="974"/>
      <c r="KYP64" s="974"/>
      <c r="KYQ64" s="974"/>
      <c r="KYR64" s="974"/>
      <c r="KYS64" s="974"/>
      <c r="KYT64" s="974"/>
      <c r="KYU64" s="974"/>
      <c r="KYV64" s="974"/>
      <c r="KYW64" s="974"/>
      <c r="KYX64" s="974"/>
      <c r="KYY64" s="974"/>
      <c r="KYZ64" s="974"/>
      <c r="KZA64" s="974"/>
      <c r="KZB64" s="974"/>
      <c r="KZC64" s="974"/>
      <c r="KZD64" s="974"/>
      <c r="KZE64" s="974"/>
      <c r="KZF64" s="974"/>
      <c r="KZG64" s="974"/>
      <c r="KZH64" s="974"/>
      <c r="KZI64" s="974"/>
      <c r="KZJ64" s="974"/>
      <c r="KZK64" s="974"/>
      <c r="KZL64" s="974"/>
      <c r="KZM64" s="974"/>
      <c r="KZN64" s="974"/>
      <c r="KZO64" s="974"/>
      <c r="KZP64" s="974"/>
      <c r="KZQ64" s="974"/>
      <c r="KZR64" s="974"/>
      <c r="KZS64" s="974"/>
      <c r="KZT64" s="974"/>
      <c r="KZU64" s="974"/>
      <c r="KZV64" s="974"/>
      <c r="KZW64" s="974"/>
      <c r="KZX64" s="974"/>
      <c r="KZY64" s="974"/>
      <c r="KZZ64" s="974"/>
      <c r="LAA64" s="974"/>
      <c r="LAB64" s="974"/>
      <c r="LAC64" s="974"/>
      <c r="LAD64" s="974"/>
      <c r="LAE64" s="974"/>
      <c r="LAF64" s="974"/>
      <c r="LAG64" s="974"/>
      <c r="LAH64" s="974"/>
      <c r="LAI64" s="974"/>
      <c r="LAJ64" s="974"/>
      <c r="LAK64" s="974"/>
      <c r="LAL64" s="974"/>
      <c r="LAM64" s="974"/>
      <c r="LAN64" s="974"/>
      <c r="LAO64" s="974"/>
      <c r="LAP64" s="974"/>
      <c r="LAQ64" s="974"/>
      <c r="LAR64" s="974"/>
      <c r="LAS64" s="974"/>
      <c r="LAT64" s="974"/>
      <c r="LAU64" s="974"/>
      <c r="LAV64" s="974"/>
      <c r="LAW64" s="974"/>
      <c r="LAX64" s="974"/>
      <c r="LAY64" s="974"/>
      <c r="LAZ64" s="974"/>
      <c r="LBA64" s="974"/>
      <c r="LBB64" s="974"/>
      <c r="LBC64" s="974"/>
      <c r="LBD64" s="974"/>
      <c r="LBE64" s="974"/>
      <c r="LBF64" s="974"/>
      <c r="LBG64" s="974"/>
      <c r="LBH64" s="974"/>
      <c r="LBI64" s="974"/>
      <c r="LBJ64" s="974"/>
      <c r="LBK64" s="974"/>
      <c r="LBL64" s="974"/>
      <c r="LBM64" s="974"/>
      <c r="LBN64" s="974"/>
      <c r="LBO64" s="974"/>
      <c r="LBP64" s="974"/>
      <c r="LBQ64" s="974"/>
      <c r="LBR64" s="974"/>
      <c r="LBS64" s="974"/>
      <c r="LBT64" s="974"/>
      <c r="LBU64" s="974"/>
      <c r="LBV64" s="974"/>
      <c r="LBW64" s="974"/>
      <c r="LBX64" s="974"/>
      <c r="LBY64" s="974"/>
      <c r="LBZ64" s="974"/>
      <c r="LCA64" s="974"/>
      <c r="LCB64" s="974"/>
      <c r="LCC64" s="974"/>
      <c r="LCD64" s="974"/>
      <c r="LCE64" s="974"/>
      <c r="LCF64" s="974"/>
      <c r="LCG64" s="974"/>
      <c r="LCH64" s="974"/>
      <c r="LCI64" s="974"/>
      <c r="LCJ64" s="974"/>
      <c r="LCK64" s="974"/>
      <c r="LCL64" s="974"/>
      <c r="LCM64" s="974"/>
      <c r="LCN64" s="974"/>
      <c r="LCO64" s="974"/>
      <c r="LCP64" s="974"/>
      <c r="LCQ64" s="974"/>
      <c r="LCR64" s="974"/>
      <c r="LCS64" s="974"/>
      <c r="LCT64" s="974"/>
      <c r="LCU64" s="974"/>
      <c r="LCV64" s="974"/>
      <c r="LCW64" s="974"/>
      <c r="LCX64" s="974"/>
      <c r="LCY64" s="974"/>
      <c r="LCZ64" s="974"/>
      <c r="LDA64" s="974"/>
      <c r="LDB64" s="974"/>
      <c r="LDC64" s="974"/>
      <c r="LDD64" s="974"/>
      <c r="LDE64" s="974"/>
      <c r="LDF64" s="974"/>
      <c r="LDG64" s="974"/>
      <c r="LDH64" s="974"/>
      <c r="LDI64" s="974"/>
      <c r="LDJ64" s="974"/>
      <c r="LDK64" s="974"/>
      <c r="LDL64" s="974"/>
      <c r="LDM64" s="974"/>
      <c r="LDN64" s="974"/>
      <c r="LDO64" s="974"/>
      <c r="LDP64" s="974"/>
      <c r="LDQ64" s="974"/>
      <c r="LDR64" s="974"/>
      <c r="LDS64" s="974"/>
      <c r="LDT64" s="974"/>
      <c r="LDU64" s="974"/>
      <c r="LDV64" s="974"/>
      <c r="LDW64" s="974"/>
      <c r="LDX64" s="974"/>
      <c r="LDY64" s="974"/>
      <c r="LDZ64" s="974"/>
      <c r="LEA64" s="974"/>
      <c r="LEB64" s="974"/>
      <c r="LEC64" s="974"/>
      <c r="LED64" s="974"/>
      <c r="LEE64" s="974"/>
      <c r="LEF64" s="974"/>
      <c r="LEG64" s="974"/>
      <c r="LEH64" s="974"/>
      <c r="LEI64" s="974"/>
      <c r="LEJ64" s="974"/>
      <c r="LEK64" s="974"/>
      <c r="LEL64" s="974"/>
      <c r="LEM64" s="974"/>
      <c r="LEN64" s="974"/>
      <c r="LEO64" s="974"/>
      <c r="LEP64" s="974"/>
      <c r="LEQ64" s="974"/>
      <c r="LER64" s="974"/>
      <c r="LES64" s="974"/>
      <c r="LET64" s="974"/>
      <c r="LEU64" s="974"/>
      <c r="LEV64" s="974"/>
      <c r="LEW64" s="974"/>
      <c r="LEX64" s="974"/>
      <c r="LEY64" s="974"/>
      <c r="LEZ64" s="974"/>
      <c r="LFA64" s="974"/>
      <c r="LFB64" s="974"/>
      <c r="LFC64" s="974"/>
      <c r="LFD64" s="974"/>
      <c r="LFE64" s="974"/>
      <c r="LFF64" s="974"/>
      <c r="LFG64" s="974"/>
      <c r="LFH64" s="974"/>
      <c r="LFI64" s="974"/>
      <c r="LFJ64" s="974"/>
      <c r="LFK64" s="974"/>
      <c r="LFL64" s="974"/>
      <c r="LFM64" s="974"/>
      <c r="LFN64" s="974"/>
      <c r="LFO64" s="974"/>
      <c r="LFP64" s="974"/>
      <c r="LFQ64" s="974"/>
      <c r="LFR64" s="974"/>
      <c r="LFS64" s="974"/>
      <c r="LFT64" s="974"/>
      <c r="LFU64" s="974"/>
      <c r="LFV64" s="974"/>
      <c r="LFW64" s="974"/>
      <c r="LFX64" s="974"/>
      <c r="LFY64" s="974"/>
      <c r="LFZ64" s="974"/>
      <c r="LGA64" s="974"/>
      <c r="LGB64" s="974"/>
      <c r="LGC64" s="974"/>
      <c r="LGD64" s="974"/>
      <c r="LGE64" s="974"/>
      <c r="LGF64" s="974"/>
      <c r="LGG64" s="974"/>
      <c r="LGH64" s="974"/>
      <c r="LGI64" s="974"/>
      <c r="LGJ64" s="974"/>
      <c r="LGK64" s="974"/>
      <c r="LGL64" s="974"/>
      <c r="LGM64" s="974"/>
      <c r="LGN64" s="974"/>
      <c r="LGO64" s="974"/>
      <c r="LGP64" s="974"/>
      <c r="LGQ64" s="974"/>
      <c r="LGR64" s="974"/>
      <c r="LGS64" s="974"/>
      <c r="LGT64" s="974"/>
      <c r="LGU64" s="974"/>
      <c r="LGV64" s="974"/>
      <c r="LGW64" s="974"/>
      <c r="LGX64" s="974"/>
      <c r="LGY64" s="974"/>
      <c r="LGZ64" s="974"/>
      <c r="LHA64" s="974"/>
      <c r="LHB64" s="974"/>
      <c r="LHC64" s="974"/>
      <c r="LHD64" s="974"/>
      <c r="LHE64" s="974"/>
      <c r="LHF64" s="974"/>
      <c r="LHG64" s="974"/>
      <c r="LHH64" s="974"/>
      <c r="LHI64" s="974"/>
      <c r="LHJ64" s="974"/>
      <c r="LHK64" s="974"/>
      <c r="LHL64" s="974"/>
      <c r="LHM64" s="974"/>
      <c r="LHN64" s="974"/>
      <c r="LHO64" s="974"/>
      <c r="LHP64" s="974"/>
      <c r="LHQ64" s="974"/>
      <c r="LHR64" s="974"/>
      <c r="LHS64" s="974"/>
      <c r="LHT64" s="974"/>
      <c r="LHU64" s="974"/>
      <c r="LHV64" s="974"/>
      <c r="LHW64" s="974"/>
      <c r="LHX64" s="974"/>
      <c r="LHY64" s="974"/>
      <c r="LHZ64" s="974"/>
      <c r="LIA64" s="974"/>
      <c r="LIB64" s="974"/>
      <c r="LIC64" s="974"/>
      <c r="LID64" s="974"/>
      <c r="LIE64" s="974"/>
      <c r="LIF64" s="974"/>
      <c r="LIG64" s="974"/>
      <c r="LIH64" s="974"/>
      <c r="LII64" s="974"/>
      <c r="LIJ64" s="974"/>
      <c r="LIK64" s="974"/>
      <c r="LIL64" s="974"/>
      <c r="LIM64" s="974"/>
      <c r="LIN64" s="974"/>
      <c r="LIO64" s="974"/>
      <c r="LIP64" s="974"/>
      <c r="LIQ64" s="974"/>
      <c r="LIR64" s="974"/>
      <c r="LIS64" s="974"/>
      <c r="LIT64" s="974"/>
      <c r="LIU64" s="974"/>
      <c r="LIV64" s="974"/>
      <c r="LIW64" s="974"/>
      <c r="LIX64" s="974"/>
      <c r="LIY64" s="974"/>
      <c r="LIZ64" s="974"/>
      <c r="LJA64" s="974"/>
      <c r="LJB64" s="974"/>
      <c r="LJC64" s="974"/>
      <c r="LJD64" s="974"/>
      <c r="LJE64" s="974"/>
      <c r="LJF64" s="974"/>
      <c r="LJG64" s="974"/>
      <c r="LJH64" s="974"/>
      <c r="LJI64" s="974"/>
      <c r="LJJ64" s="974"/>
      <c r="LJK64" s="974"/>
      <c r="LJL64" s="974"/>
      <c r="LJM64" s="974"/>
      <c r="LJN64" s="974"/>
      <c r="LJO64" s="974"/>
      <c r="LJP64" s="974"/>
      <c r="LJQ64" s="974"/>
      <c r="LJR64" s="974"/>
      <c r="LJS64" s="974"/>
      <c r="LJT64" s="974"/>
      <c r="LJU64" s="974"/>
      <c r="LJV64" s="974"/>
      <c r="LJW64" s="974"/>
      <c r="LJX64" s="974"/>
      <c r="LJY64" s="974"/>
      <c r="LJZ64" s="974"/>
      <c r="LKA64" s="974"/>
      <c r="LKB64" s="974"/>
      <c r="LKC64" s="974"/>
      <c r="LKD64" s="974"/>
      <c r="LKE64" s="974"/>
      <c r="LKF64" s="974"/>
      <c r="LKG64" s="974"/>
      <c r="LKH64" s="974"/>
      <c r="LKI64" s="974"/>
      <c r="LKJ64" s="974"/>
      <c r="LKK64" s="974"/>
      <c r="LKL64" s="974"/>
      <c r="LKM64" s="974"/>
      <c r="LKN64" s="974"/>
      <c r="LKO64" s="974"/>
      <c r="LKP64" s="974"/>
      <c r="LKQ64" s="974"/>
      <c r="LKR64" s="974"/>
      <c r="LKS64" s="974"/>
      <c r="LKT64" s="974"/>
      <c r="LKU64" s="974"/>
      <c r="LKV64" s="974"/>
      <c r="LKW64" s="974"/>
      <c r="LKX64" s="974"/>
      <c r="LKY64" s="974"/>
      <c r="LKZ64" s="974"/>
      <c r="LLA64" s="974"/>
      <c r="LLB64" s="974"/>
      <c r="LLC64" s="974"/>
      <c r="LLD64" s="974"/>
      <c r="LLE64" s="974"/>
      <c r="LLF64" s="974"/>
      <c r="LLG64" s="974"/>
      <c r="LLH64" s="974"/>
      <c r="LLI64" s="974"/>
      <c r="LLJ64" s="974"/>
      <c r="LLK64" s="974"/>
      <c r="LLL64" s="974"/>
      <c r="LLM64" s="974"/>
      <c r="LLN64" s="974"/>
      <c r="LLO64" s="974"/>
      <c r="LLP64" s="974"/>
      <c r="LLQ64" s="974"/>
      <c r="LLR64" s="974"/>
      <c r="LLS64" s="974"/>
      <c r="LLT64" s="974"/>
      <c r="LLU64" s="974"/>
      <c r="LLV64" s="974"/>
      <c r="LLW64" s="974"/>
      <c r="LLX64" s="974"/>
      <c r="LLY64" s="974"/>
      <c r="LLZ64" s="974"/>
      <c r="LMA64" s="974"/>
      <c r="LMB64" s="974"/>
      <c r="LMC64" s="974"/>
      <c r="LMD64" s="974"/>
      <c r="LME64" s="974"/>
      <c r="LMF64" s="974"/>
      <c r="LMG64" s="974"/>
      <c r="LMH64" s="974"/>
      <c r="LMI64" s="974"/>
      <c r="LMJ64" s="974"/>
      <c r="LMK64" s="974"/>
      <c r="LML64" s="974"/>
      <c r="LMM64" s="974"/>
      <c r="LMN64" s="974"/>
      <c r="LMO64" s="974"/>
      <c r="LMP64" s="974"/>
      <c r="LMQ64" s="974"/>
      <c r="LMR64" s="974"/>
      <c r="LMS64" s="974"/>
      <c r="LMT64" s="974"/>
      <c r="LMU64" s="974"/>
      <c r="LMV64" s="974"/>
      <c r="LMW64" s="974"/>
      <c r="LMX64" s="974"/>
      <c r="LMY64" s="974"/>
      <c r="LMZ64" s="974"/>
      <c r="LNA64" s="974"/>
      <c r="LNB64" s="974"/>
      <c r="LNC64" s="974"/>
      <c r="LND64" s="974"/>
      <c r="LNE64" s="974"/>
      <c r="LNF64" s="974"/>
      <c r="LNG64" s="974"/>
      <c r="LNH64" s="974"/>
      <c r="LNI64" s="974"/>
      <c r="LNJ64" s="974"/>
      <c r="LNK64" s="974"/>
      <c r="LNL64" s="974"/>
      <c r="LNM64" s="974"/>
      <c r="LNN64" s="974"/>
      <c r="LNO64" s="974"/>
      <c r="LNP64" s="974"/>
      <c r="LNQ64" s="974"/>
      <c r="LNR64" s="974"/>
      <c r="LNS64" s="974"/>
      <c r="LNT64" s="974"/>
      <c r="LNU64" s="974"/>
      <c r="LNV64" s="974"/>
      <c r="LNW64" s="974"/>
      <c r="LNX64" s="974"/>
      <c r="LNY64" s="974"/>
      <c r="LNZ64" s="974"/>
      <c r="LOA64" s="974"/>
      <c r="LOB64" s="974"/>
      <c r="LOC64" s="974"/>
      <c r="LOD64" s="974"/>
      <c r="LOE64" s="974"/>
      <c r="LOF64" s="974"/>
      <c r="LOG64" s="974"/>
      <c r="LOH64" s="974"/>
      <c r="LOI64" s="974"/>
      <c r="LOJ64" s="974"/>
      <c r="LOK64" s="974"/>
      <c r="LOL64" s="974"/>
      <c r="LOM64" s="974"/>
      <c r="LON64" s="974"/>
      <c r="LOO64" s="974"/>
      <c r="LOP64" s="974"/>
      <c r="LOQ64" s="974"/>
      <c r="LOR64" s="974"/>
      <c r="LOS64" s="974"/>
      <c r="LOT64" s="974"/>
      <c r="LOU64" s="974"/>
      <c r="LOV64" s="974"/>
      <c r="LOW64" s="974"/>
      <c r="LOX64" s="974"/>
      <c r="LOY64" s="974"/>
      <c r="LOZ64" s="974"/>
      <c r="LPA64" s="974"/>
      <c r="LPB64" s="974"/>
      <c r="LPC64" s="974"/>
      <c r="LPD64" s="974"/>
      <c r="LPE64" s="974"/>
      <c r="LPF64" s="974"/>
      <c r="LPG64" s="974"/>
      <c r="LPH64" s="974"/>
      <c r="LPI64" s="974"/>
      <c r="LPJ64" s="974"/>
      <c r="LPK64" s="974"/>
      <c r="LPL64" s="974"/>
      <c r="LPM64" s="974"/>
      <c r="LPN64" s="974"/>
      <c r="LPO64" s="974"/>
      <c r="LPP64" s="974"/>
      <c r="LPQ64" s="974"/>
      <c r="LPR64" s="974"/>
      <c r="LPS64" s="974"/>
      <c r="LPT64" s="974"/>
      <c r="LPU64" s="974"/>
      <c r="LPV64" s="974"/>
      <c r="LPW64" s="974"/>
      <c r="LPX64" s="974"/>
      <c r="LPY64" s="974"/>
      <c r="LPZ64" s="974"/>
      <c r="LQA64" s="974"/>
      <c r="LQB64" s="974"/>
      <c r="LQC64" s="974"/>
      <c r="LQD64" s="974"/>
      <c r="LQE64" s="974"/>
      <c r="LQF64" s="974"/>
      <c r="LQG64" s="974"/>
      <c r="LQH64" s="974"/>
      <c r="LQI64" s="974"/>
      <c r="LQJ64" s="974"/>
      <c r="LQK64" s="974"/>
      <c r="LQL64" s="974"/>
      <c r="LQM64" s="974"/>
      <c r="LQN64" s="974"/>
      <c r="LQO64" s="974"/>
      <c r="LQP64" s="974"/>
      <c r="LQQ64" s="974"/>
      <c r="LQR64" s="974"/>
      <c r="LQS64" s="974"/>
      <c r="LQT64" s="974"/>
      <c r="LQU64" s="974"/>
      <c r="LQV64" s="974"/>
      <c r="LQW64" s="974"/>
      <c r="LQX64" s="974"/>
      <c r="LQY64" s="974"/>
      <c r="LQZ64" s="974"/>
      <c r="LRA64" s="974"/>
      <c r="LRB64" s="974"/>
      <c r="LRC64" s="974"/>
      <c r="LRD64" s="974"/>
      <c r="LRE64" s="974"/>
      <c r="LRF64" s="974"/>
      <c r="LRG64" s="974"/>
      <c r="LRH64" s="974"/>
      <c r="LRI64" s="974"/>
      <c r="LRJ64" s="974"/>
      <c r="LRK64" s="974"/>
      <c r="LRL64" s="974"/>
      <c r="LRM64" s="974"/>
      <c r="LRN64" s="974"/>
      <c r="LRO64" s="974"/>
      <c r="LRP64" s="974"/>
      <c r="LRQ64" s="974"/>
      <c r="LRR64" s="974"/>
      <c r="LRS64" s="974"/>
      <c r="LRT64" s="974"/>
      <c r="LRU64" s="974"/>
      <c r="LRV64" s="974"/>
      <c r="LRW64" s="974"/>
      <c r="LRX64" s="974"/>
      <c r="LRY64" s="974"/>
      <c r="LRZ64" s="974"/>
      <c r="LSA64" s="974"/>
      <c r="LSB64" s="974"/>
      <c r="LSC64" s="974"/>
      <c r="LSD64" s="974"/>
      <c r="LSE64" s="974"/>
      <c r="LSF64" s="974"/>
      <c r="LSG64" s="974"/>
      <c r="LSH64" s="974"/>
      <c r="LSI64" s="974"/>
      <c r="LSJ64" s="974"/>
      <c r="LSK64" s="974"/>
      <c r="LSL64" s="974"/>
      <c r="LSM64" s="974"/>
      <c r="LSN64" s="974"/>
      <c r="LSO64" s="974"/>
      <c r="LSP64" s="974"/>
      <c r="LSQ64" s="974"/>
      <c r="LSR64" s="974"/>
      <c r="LSS64" s="974"/>
      <c r="LST64" s="974"/>
      <c r="LSU64" s="974"/>
      <c r="LSV64" s="974"/>
      <c r="LSW64" s="974"/>
      <c r="LSX64" s="974"/>
      <c r="LSY64" s="974"/>
      <c r="LSZ64" s="974"/>
      <c r="LTA64" s="974"/>
      <c r="LTB64" s="974"/>
      <c r="LTC64" s="974"/>
      <c r="LTD64" s="974"/>
      <c r="LTE64" s="974"/>
      <c r="LTF64" s="974"/>
      <c r="LTG64" s="974"/>
      <c r="LTH64" s="974"/>
      <c r="LTI64" s="974"/>
      <c r="LTJ64" s="974"/>
      <c r="LTK64" s="974"/>
      <c r="LTL64" s="974"/>
      <c r="LTM64" s="974"/>
      <c r="LTN64" s="974"/>
      <c r="LTO64" s="974"/>
      <c r="LTP64" s="974"/>
      <c r="LTQ64" s="974"/>
      <c r="LTR64" s="974"/>
      <c r="LTS64" s="974"/>
      <c r="LTT64" s="974"/>
      <c r="LTU64" s="974"/>
      <c r="LTV64" s="974"/>
      <c r="LTW64" s="974"/>
      <c r="LTX64" s="974"/>
      <c r="LTY64" s="974"/>
      <c r="LTZ64" s="974"/>
      <c r="LUA64" s="974"/>
      <c r="LUB64" s="974"/>
      <c r="LUC64" s="974"/>
      <c r="LUD64" s="974"/>
      <c r="LUE64" s="974"/>
      <c r="LUF64" s="974"/>
      <c r="LUG64" s="974"/>
      <c r="LUH64" s="974"/>
      <c r="LUI64" s="974"/>
      <c r="LUJ64" s="974"/>
      <c r="LUK64" s="974"/>
      <c r="LUL64" s="974"/>
      <c r="LUM64" s="974"/>
      <c r="LUN64" s="974"/>
      <c r="LUO64" s="974"/>
      <c r="LUP64" s="974"/>
      <c r="LUQ64" s="974"/>
      <c r="LUR64" s="974"/>
      <c r="LUS64" s="974"/>
      <c r="LUT64" s="974"/>
      <c r="LUU64" s="974"/>
      <c r="LUV64" s="974"/>
      <c r="LUW64" s="974"/>
      <c r="LUX64" s="974"/>
      <c r="LUY64" s="974"/>
      <c r="LUZ64" s="974"/>
      <c r="LVA64" s="974"/>
      <c r="LVB64" s="974"/>
      <c r="LVC64" s="974"/>
      <c r="LVD64" s="974"/>
      <c r="LVE64" s="974"/>
      <c r="LVF64" s="974"/>
      <c r="LVG64" s="974"/>
      <c r="LVH64" s="974"/>
      <c r="LVI64" s="974"/>
      <c r="LVJ64" s="974"/>
      <c r="LVK64" s="974"/>
      <c r="LVL64" s="974"/>
      <c r="LVM64" s="974"/>
      <c r="LVN64" s="974"/>
      <c r="LVO64" s="974"/>
      <c r="LVP64" s="974"/>
      <c r="LVQ64" s="974"/>
      <c r="LVR64" s="974"/>
      <c r="LVS64" s="974"/>
      <c r="LVT64" s="974"/>
      <c r="LVU64" s="974"/>
      <c r="LVV64" s="974"/>
      <c r="LVW64" s="974"/>
      <c r="LVX64" s="974"/>
      <c r="LVY64" s="974"/>
      <c r="LVZ64" s="974"/>
      <c r="LWA64" s="974"/>
      <c r="LWB64" s="974"/>
      <c r="LWC64" s="974"/>
      <c r="LWD64" s="974"/>
      <c r="LWE64" s="974"/>
      <c r="LWF64" s="974"/>
      <c r="LWG64" s="974"/>
      <c r="LWH64" s="974"/>
      <c r="LWI64" s="974"/>
      <c r="LWJ64" s="974"/>
      <c r="LWK64" s="974"/>
      <c r="LWL64" s="974"/>
      <c r="LWM64" s="974"/>
      <c r="LWN64" s="974"/>
      <c r="LWO64" s="974"/>
      <c r="LWP64" s="974"/>
      <c r="LWQ64" s="974"/>
      <c r="LWR64" s="974"/>
      <c r="LWS64" s="974"/>
      <c r="LWT64" s="974"/>
      <c r="LWU64" s="974"/>
      <c r="LWV64" s="974"/>
      <c r="LWW64" s="974"/>
      <c r="LWX64" s="974"/>
      <c r="LWY64" s="974"/>
      <c r="LWZ64" s="974"/>
      <c r="LXA64" s="974"/>
      <c r="LXB64" s="974"/>
      <c r="LXC64" s="974"/>
      <c r="LXD64" s="974"/>
      <c r="LXE64" s="974"/>
      <c r="LXF64" s="974"/>
      <c r="LXG64" s="974"/>
      <c r="LXH64" s="974"/>
      <c r="LXI64" s="974"/>
      <c r="LXJ64" s="974"/>
      <c r="LXK64" s="974"/>
      <c r="LXL64" s="974"/>
      <c r="LXM64" s="974"/>
      <c r="LXN64" s="974"/>
      <c r="LXO64" s="974"/>
      <c r="LXP64" s="974"/>
      <c r="LXQ64" s="974"/>
      <c r="LXR64" s="974"/>
      <c r="LXS64" s="974"/>
      <c r="LXT64" s="974"/>
      <c r="LXU64" s="974"/>
      <c r="LXV64" s="974"/>
      <c r="LXW64" s="974"/>
      <c r="LXX64" s="974"/>
      <c r="LXY64" s="974"/>
      <c r="LXZ64" s="974"/>
      <c r="LYA64" s="974"/>
      <c r="LYB64" s="974"/>
      <c r="LYC64" s="974"/>
      <c r="LYD64" s="974"/>
      <c r="LYE64" s="974"/>
      <c r="LYF64" s="974"/>
      <c r="LYG64" s="974"/>
      <c r="LYH64" s="974"/>
      <c r="LYI64" s="974"/>
      <c r="LYJ64" s="974"/>
      <c r="LYK64" s="974"/>
      <c r="LYL64" s="974"/>
      <c r="LYM64" s="974"/>
      <c r="LYN64" s="974"/>
      <c r="LYO64" s="974"/>
      <c r="LYP64" s="974"/>
      <c r="LYQ64" s="974"/>
      <c r="LYR64" s="974"/>
      <c r="LYS64" s="974"/>
      <c r="LYT64" s="974"/>
      <c r="LYU64" s="974"/>
      <c r="LYV64" s="974"/>
      <c r="LYW64" s="974"/>
      <c r="LYX64" s="974"/>
      <c r="LYY64" s="974"/>
      <c r="LYZ64" s="974"/>
      <c r="LZA64" s="974"/>
      <c r="LZB64" s="974"/>
      <c r="LZC64" s="974"/>
      <c r="LZD64" s="974"/>
      <c r="LZE64" s="974"/>
      <c r="LZF64" s="974"/>
      <c r="LZG64" s="974"/>
      <c r="LZH64" s="974"/>
      <c r="LZI64" s="974"/>
      <c r="LZJ64" s="974"/>
      <c r="LZK64" s="974"/>
      <c r="LZL64" s="974"/>
      <c r="LZM64" s="974"/>
      <c r="LZN64" s="974"/>
      <c r="LZO64" s="974"/>
      <c r="LZP64" s="974"/>
      <c r="LZQ64" s="974"/>
      <c r="LZR64" s="974"/>
      <c r="LZS64" s="974"/>
      <c r="LZT64" s="974"/>
      <c r="LZU64" s="974"/>
      <c r="LZV64" s="974"/>
      <c r="LZW64" s="974"/>
      <c r="LZX64" s="974"/>
      <c r="LZY64" s="974"/>
      <c r="LZZ64" s="974"/>
      <c r="MAA64" s="974"/>
      <c r="MAB64" s="974"/>
      <c r="MAC64" s="974"/>
      <c r="MAD64" s="974"/>
      <c r="MAE64" s="974"/>
      <c r="MAF64" s="974"/>
      <c r="MAG64" s="974"/>
      <c r="MAH64" s="974"/>
      <c r="MAI64" s="974"/>
      <c r="MAJ64" s="974"/>
      <c r="MAK64" s="974"/>
      <c r="MAL64" s="974"/>
      <c r="MAM64" s="974"/>
      <c r="MAN64" s="974"/>
      <c r="MAO64" s="974"/>
      <c r="MAP64" s="974"/>
      <c r="MAQ64" s="974"/>
      <c r="MAR64" s="974"/>
      <c r="MAS64" s="974"/>
      <c r="MAT64" s="974"/>
      <c r="MAU64" s="974"/>
      <c r="MAV64" s="974"/>
      <c r="MAW64" s="974"/>
      <c r="MAX64" s="974"/>
      <c r="MAY64" s="974"/>
      <c r="MAZ64" s="974"/>
      <c r="MBA64" s="974"/>
      <c r="MBB64" s="974"/>
      <c r="MBC64" s="974"/>
      <c r="MBD64" s="974"/>
      <c r="MBE64" s="974"/>
      <c r="MBF64" s="974"/>
      <c r="MBG64" s="974"/>
      <c r="MBH64" s="974"/>
      <c r="MBI64" s="974"/>
      <c r="MBJ64" s="974"/>
      <c r="MBK64" s="974"/>
      <c r="MBL64" s="974"/>
      <c r="MBM64" s="974"/>
      <c r="MBN64" s="974"/>
      <c r="MBO64" s="974"/>
      <c r="MBP64" s="974"/>
      <c r="MBQ64" s="974"/>
      <c r="MBR64" s="974"/>
      <c r="MBS64" s="974"/>
      <c r="MBT64" s="974"/>
      <c r="MBU64" s="974"/>
      <c r="MBV64" s="974"/>
      <c r="MBW64" s="974"/>
      <c r="MBX64" s="974"/>
      <c r="MBY64" s="974"/>
      <c r="MBZ64" s="974"/>
      <c r="MCA64" s="974"/>
      <c r="MCB64" s="974"/>
      <c r="MCC64" s="974"/>
      <c r="MCD64" s="974"/>
      <c r="MCE64" s="974"/>
      <c r="MCF64" s="974"/>
      <c r="MCG64" s="974"/>
      <c r="MCH64" s="974"/>
      <c r="MCI64" s="974"/>
      <c r="MCJ64" s="974"/>
      <c r="MCK64" s="974"/>
      <c r="MCL64" s="974"/>
      <c r="MCM64" s="974"/>
      <c r="MCN64" s="974"/>
      <c r="MCO64" s="974"/>
      <c r="MCP64" s="974"/>
      <c r="MCQ64" s="974"/>
      <c r="MCR64" s="974"/>
      <c r="MCS64" s="974"/>
      <c r="MCT64" s="974"/>
      <c r="MCU64" s="974"/>
      <c r="MCV64" s="974"/>
      <c r="MCW64" s="974"/>
      <c r="MCX64" s="974"/>
      <c r="MCY64" s="974"/>
      <c r="MCZ64" s="974"/>
      <c r="MDA64" s="974"/>
      <c r="MDB64" s="974"/>
      <c r="MDC64" s="974"/>
      <c r="MDD64" s="974"/>
      <c r="MDE64" s="974"/>
      <c r="MDF64" s="974"/>
      <c r="MDG64" s="974"/>
      <c r="MDH64" s="974"/>
      <c r="MDI64" s="974"/>
      <c r="MDJ64" s="974"/>
      <c r="MDK64" s="974"/>
      <c r="MDL64" s="974"/>
      <c r="MDM64" s="974"/>
      <c r="MDN64" s="974"/>
      <c r="MDO64" s="974"/>
      <c r="MDP64" s="974"/>
      <c r="MDQ64" s="974"/>
      <c r="MDR64" s="974"/>
      <c r="MDS64" s="974"/>
      <c r="MDT64" s="974"/>
      <c r="MDU64" s="974"/>
      <c r="MDV64" s="974"/>
      <c r="MDW64" s="974"/>
      <c r="MDX64" s="974"/>
      <c r="MDY64" s="974"/>
      <c r="MDZ64" s="974"/>
      <c r="MEA64" s="974"/>
      <c r="MEB64" s="974"/>
      <c r="MEC64" s="974"/>
      <c r="MED64" s="974"/>
      <c r="MEE64" s="974"/>
      <c r="MEF64" s="974"/>
      <c r="MEG64" s="974"/>
      <c r="MEH64" s="974"/>
      <c r="MEI64" s="974"/>
      <c r="MEJ64" s="974"/>
      <c r="MEK64" s="974"/>
      <c r="MEL64" s="974"/>
      <c r="MEM64" s="974"/>
      <c r="MEN64" s="974"/>
      <c r="MEO64" s="974"/>
      <c r="MEP64" s="974"/>
      <c r="MEQ64" s="974"/>
      <c r="MER64" s="974"/>
      <c r="MES64" s="974"/>
      <c r="MET64" s="974"/>
      <c r="MEU64" s="974"/>
      <c r="MEV64" s="974"/>
      <c r="MEW64" s="974"/>
      <c r="MEX64" s="974"/>
      <c r="MEY64" s="974"/>
      <c r="MEZ64" s="974"/>
      <c r="MFA64" s="974"/>
      <c r="MFB64" s="974"/>
      <c r="MFC64" s="974"/>
      <c r="MFD64" s="974"/>
      <c r="MFE64" s="974"/>
      <c r="MFF64" s="974"/>
      <c r="MFG64" s="974"/>
      <c r="MFH64" s="974"/>
      <c r="MFI64" s="974"/>
      <c r="MFJ64" s="974"/>
      <c r="MFK64" s="974"/>
      <c r="MFL64" s="974"/>
      <c r="MFM64" s="974"/>
      <c r="MFN64" s="974"/>
      <c r="MFO64" s="974"/>
      <c r="MFP64" s="974"/>
      <c r="MFQ64" s="974"/>
      <c r="MFR64" s="974"/>
      <c r="MFS64" s="974"/>
      <c r="MFT64" s="974"/>
      <c r="MFU64" s="974"/>
      <c r="MFV64" s="974"/>
      <c r="MFW64" s="974"/>
      <c r="MFX64" s="974"/>
      <c r="MFY64" s="974"/>
      <c r="MFZ64" s="974"/>
      <c r="MGA64" s="974"/>
      <c r="MGB64" s="974"/>
      <c r="MGC64" s="974"/>
      <c r="MGD64" s="974"/>
      <c r="MGE64" s="974"/>
      <c r="MGF64" s="974"/>
      <c r="MGG64" s="974"/>
      <c r="MGH64" s="974"/>
      <c r="MGI64" s="974"/>
      <c r="MGJ64" s="974"/>
      <c r="MGK64" s="974"/>
      <c r="MGL64" s="974"/>
      <c r="MGM64" s="974"/>
      <c r="MGN64" s="974"/>
      <c r="MGO64" s="974"/>
      <c r="MGP64" s="974"/>
      <c r="MGQ64" s="974"/>
      <c r="MGR64" s="974"/>
      <c r="MGS64" s="974"/>
      <c r="MGT64" s="974"/>
      <c r="MGU64" s="974"/>
      <c r="MGV64" s="974"/>
      <c r="MGW64" s="974"/>
      <c r="MGX64" s="974"/>
      <c r="MGY64" s="974"/>
      <c r="MGZ64" s="974"/>
      <c r="MHA64" s="974"/>
      <c r="MHB64" s="974"/>
      <c r="MHC64" s="974"/>
      <c r="MHD64" s="974"/>
      <c r="MHE64" s="974"/>
      <c r="MHF64" s="974"/>
      <c r="MHG64" s="974"/>
      <c r="MHH64" s="974"/>
      <c r="MHI64" s="974"/>
      <c r="MHJ64" s="974"/>
      <c r="MHK64" s="974"/>
      <c r="MHL64" s="974"/>
      <c r="MHM64" s="974"/>
      <c r="MHN64" s="974"/>
      <c r="MHO64" s="974"/>
      <c r="MHP64" s="974"/>
      <c r="MHQ64" s="974"/>
      <c r="MHR64" s="974"/>
      <c r="MHS64" s="974"/>
      <c r="MHT64" s="974"/>
      <c r="MHU64" s="974"/>
      <c r="MHV64" s="974"/>
      <c r="MHW64" s="974"/>
      <c r="MHX64" s="974"/>
      <c r="MHY64" s="974"/>
      <c r="MHZ64" s="974"/>
      <c r="MIA64" s="974"/>
      <c r="MIB64" s="974"/>
      <c r="MIC64" s="974"/>
      <c r="MID64" s="974"/>
      <c r="MIE64" s="974"/>
      <c r="MIF64" s="974"/>
      <c r="MIG64" s="974"/>
      <c r="MIH64" s="974"/>
      <c r="MII64" s="974"/>
      <c r="MIJ64" s="974"/>
      <c r="MIK64" s="974"/>
      <c r="MIL64" s="974"/>
      <c r="MIM64" s="974"/>
      <c r="MIN64" s="974"/>
      <c r="MIO64" s="974"/>
      <c r="MIP64" s="974"/>
      <c r="MIQ64" s="974"/>
      <c r="MIR64" s="974"/>
      <c r="MIS64" s="974"/>
      <c r="MIT64" s="974"/>
      <c r="MIU64" s="974"/>
      <c r="MIV64" s="974"/>
      <c r="MIW64" s="974"/>
      <c r="MIX64" s="974"/>
      <c r="MIY64" s="974"/>
      <c r="MIZ64" s="974"/>
      <c r="MJA64" s="974"/>
      <c r="MJB64" s="974"/>
      <c r="MJC64" s="974"/>
      <c r="MJD64" s="974"/>
      <c r="MJE64" s="974"/>
      <c r="MJF64" s="974"/>
      <c r="MJG64" s="974"/>
      <c r="MJH64" s="974"/>
      <c r="MJI64" s="974"/>
      <c r="MJJ64" s="974"/>
      <c r="MJK64" s="974"/>
      <c r="MJL64" s="974"/>
      <c r="MJM64" s="974"/>
      <c r="MJN64" s="974"/>
      <c r="MJO64" s="974"/>
      <c r="MJP64" s="974"/>
      <c r="MJQ64" s="974"/>
      <c r="MJR64" s="974"/>
      <c r="MJS64" s="974"/>
      <c r="MJT64" s="974"/>
      <c r="MJU64" s="974"/>
      <c r="MJV64" s="974"/>
      <c r="MJW64" s="974"/>
      <c r="MJX64" s="974"/>
      <c r="MJY64" s="974"/>
      <c r="MJZ64" s="974"/>
      <c r="MKA64" s="974"/>
      <c r="MKB64" s="974"/>
      <c r="MKC64" s="974"/>
      <c r="MKD64" s="974"/>
      <c r="MKE64" s="974"/>
      <c r="MKF64" s="974"/>
      <c r="MKG64" s="974"/>
      <c r="MKH64" s="974"/>
      <c r="MKI64" s="974"/>
      <c r="MKJ64" s="974"/>
      <c r="MKK64" s="974"/>
      <c r="MKL64" s="974"/>
      <c r="MKM64" s="974"/>
      <c r="MKN64" s="974"/>
      <c r="MKO64" s="974"/>
      <c r="MKP64" s="974"/>
      <c r="MKQ64" s="974"/>
      <c r="MKR64" s="974"/>
      <c r="MKS64" s="974"/>
      <c r="MKT64" s="974"/>
      <c r="MKU64" s="974"/>
      <c r="MKV64" s="974"/>
      <c r="MKW64" s="974"/>
      <c r="MKX64" s="974"/>
      <c r="MKY64" s="974"/>
      <c r="MKZ64" s="974"/>
      <c r="MLA64" s="974"/>
      <c r="MLB64" s="974"/>
      <c r="MLC64" s="974"/>
      <c r="MLD64" s="974"/>
      <c r="MLE64" s="974"/>
      <c r="MLF64" s="974"/>
      <c r="MLG64" s="974"/>
      <c r="MLH64" s="974"/>
      <c r="MLI64" s="974"/>
      <c r="MLJ64" s="974"/>
      <c r="MLK64" s="974"/>
      <c r="MLL64" s="974"/>
      <c r="MLM64" s="974"/>
      <c r="MLN64" s="974"/>
      <c r="MLO64" s="974"/>
      <c r="MLP64" s="974"/>
      <c r="MLQ64" s="974"/>
      <c r="MLR64" s="974"/>
      <c r="MLS64" s="974"/>
      <c r="MLT64" s="974"/>
      <c r="MLU64" s="974"/>
      <c r="MLV64" s="974"/>
      <c r="MLW64" s="974"/>
      <c r="MLX64" s="974"/>
      <c r="MLY64" s="974"/>
      <c r="MLZ64" s="974"/>
      <c r="MMA64" s="974"/>
      <c r="MMB64" s="974"/>
      <c r="MMC64" s="974"/>
      <c r="MMD64" s="974"/>
      <c r="MME64" s="974"/>
      <c r="MMF64" s="974"/>
      <c r="MMG64" s="974"/>
      <c r="MMH64" s="974"/>
      <c r="MMI64" s="974"/>
      <c r="MMJ64" s="974"/>
      <c r="MMK64" s="974"/>
      <c r="MML64" s="974"/>
      <c r="MMM64" s="974"/>
      <c r="MMN64" s="974"/>
      <c r="MMO64" s="974"/>
      <c r="MMP64" s="974"/>
      <c r="MMQ64" s="974"/>
      <c r="MMR64" s="974"/>
      <c r="MMS64" s="974"/>
      <c r="MMT64" s="974"/>
      <c r="MMU64" s="974"/>
      <c r="MMV64" s="974"/>
      <c r="MMW64" s="974"/>
      <c r="MMX64" s="974"/>
      <c r="MMY64" s="974"/>
      <c r="MMZ64" s="974"/>
      <c r="MNA64" s="974"/>
      <c r="MNB64" s="974"/>
      <c r="MNC64" s="974"/>
      <c r="MND64" s="974"/>
      <c r="MNE64" s="974"/>
      <c r="MNF64" s="974"/>
      <c r="MNG64" s="974"/>
      <c r="MNH64" s="974"/>
      <c r="MNI64" s="974"/>
      <c r="MNJ64" s="974"/>
      <c r="MNK64" s="974"/>
      <c r="MNL64" s="974"/>
      <c r="MNM64" s="974"/>
      <c r="MNN64" s="974"/>
      <c r="MNO64" s="974"/>
      <c r="MNP64" s="974"/>
      <c r="MNQ64" s="974"/>
      <c r="MNR64" s="974"/>
      <c r="MNS64" s="974"/>
      <c r="MNT64" s="974"/>
      <c r="MNU64" s="974"/>
      <c r="MNV64" s="974"/>
      <c r="MNW64" s="974"/>
      <c r="MNX64" s="974"/>
      <c r="MNY64" s="974"/>
      <c r="MNZ64" s="974"/>
      <c r="MOA64" s="974"/>
      <c r="MOB64" s="974"/>
      <c r="MOC64" s="974"/>
      <c r="MOD64" s="974"/>
      <c r="MOE64" s="974"/>
      <c r="MOF64" s="974"/>
      <c r="MOG64" s="974"/>
      <c r="MOH64" s="974"/>
      <c r="MOI64" s="974"/>
      <c r="MOJ64" s="974"/>
      <c r="MOK64" s="974"/>
      <c r="MOL64" s="974"/>
      <c r="MOM64" s="974"/>
      <c r="MON64" s="974"/>
      <c r="MOO64" s="974"/>
      <c r="MOP64" s="974"/>
      <c r="MOQ64" s="974"/>
      <c r="MOR64" s="974"/>
      <c r="MOS64" s="974"/>
      <c r="MOT64" s="974"/>
      <c r="MOU64" s="974"/>
      <c r="MOV64" s="974"/>
      <c r="MOW64" s="974"/>
      <c r="MOX64" s="974"/>
      <c r="MOY64" s="974"/>
      <c r="MOZ64" s="974"/>
      <c r="MPA64" s="974"/>
      <c r="MPB64" s="974"/>
      <c r="MPC64" s="974"/>
      <c r="MPD64" s="974"/>
      <c r="MPE64" s="974"/>
      <c r="MPF64" s="974"/>
      <c r="MPG64" s="974"/>
      <c r="MPH64" s="974"/>
      <c r="MPI64" s="974"/>
      <c r="MPJ64" s="974"/>
      <c r="MPK64" s="974"/>
      <c r="MPL64" s="974"/>
      <c r="MPM64" s="974"/>
      <c r="MPN64" s="974"/>
      <c r="MPO64" s="974"/>
      <c r="MPP64" s="974"/>
      <c r="MPQ64" s="974"/>
      <c r="MPR64" s="974"/>
      <c r="MPS64" s="974"/>
      <c r="MPT64" s="974"/>
      <c r="MPU64" s="974"/>
      <c r="MPV64" s="974"/>
      <c r="MPW64" s="974"/>
      <c r="MPX64" s="974"/>
      <c r="MPY64" s="974"/>
      <c r="MPZ64" s="974"/>
      <c r="MQA64" s="974"/>
      <c r="MQB64" s="974"/>
      <c r="MQC64" s="974"/>
      <c r="MQD64" s="974"/>
      <c r="MQE64" s="974"/>
      <c r="MQF64" s="974"/>
      <c r="MQG64" s="974"/>
      <c r="MQH64" s="974"/>
      <c r="MQI64" s="974"/>
      <c r="MQJ64" s="974"/>
      <c r="MQK64" s="974"/>
      <c r="MQL64" s="974"/>
      <c r="MQM64" s="974"/>
      <c r="MQN64" s="974"/>
      <c r="MQO64" s="974"/>
      <c r="MQP64" s="974"/>
      <c r="MQQ64" s="974"/>
      <c r="MQR64" s="974"/>
      <c r="MQS64" s="974"/>
      <c r="MQT64" s="974"/>
      <c r="MQU64" s="974"/>
      <c r="MQV64" s="974"/>
      <c r="MQW64" s="974"/>
      <c r="MQX64" s="974"/>
      <c r="MQY64" s="974"/>
      <c r="MQZ64" s="974"/>
      <c r="MRA64" s="974"/>
      <c r="MRB64" s="974"/>
      <c r="MRC64" s="974"/>
      <c r="MRD64" s="974"/>
      <c r="MRE64" s="974"/>
      <c r="MRF64" s="974"/>
      <c r="MRG64" s="974"/>
      <c r="MRH64" s="974"/>
      <c r="MRI64" s="974"/>
      <c r="MRJ64" s="974"/>
      <c r="MRK64" s="974"/>
      <c r="MRL64" s="974"/>
      <c r="MRM64" s="974"/>
      <c r="MRN64" s="974"/>
      <c r="MRO64" s="974"/>
      <c r="MRP64" s="974"/>
      <c r="MRQ64" s="974"/>
      <c r="MRR64" s="974"/>
      <c r="MRS64" s="974"/>
      <c r="MRT64" s="974"/>
      <c r="MRU64" s="974"/>
      <c r="MRV64" s="974"/>
      <c r="MRW64" s="974"/>
      <c r="MRX64" s="974"/>
      <c r="MRY64" s="974"/>
      <c r="MRZ64" s="974"/>
      <c r="MSA64" s="974"/>
      <c r="MSB64" s="974"/>
      <c r="MSC64" s="974"/>
      <c r="MSD64" s="974"/>
      <c r="MSE64" s="974"/>
      <c r="MSF64" s="974"/>
      <c r="MSG64" s="974"/>
      <c r="MSH64" s="974"/>
      <c r="MSI64" s="974"/>
      <c r="MSJ64" s="974"/>
      <c r="MSK64" s="974"/>
      <c r="MSL64" s="974"/>
      <c r="MSM64" s="974"/>
      <c r="MSN64" s="974"/>
      <c r="MSO64" s="974"/>
      <c r="MSP64" s="974"/>
      <c r="MSQ64" s="974"/>
      <c r="MSR64" s="974"/>
      <c r="MSS64" s="974"/>
      <c r="MST64" s="974"/>
      <c r="MSU64" s="974"/>
      <c r="MSV64" s="974"/>
      <c r="MSW64" s="974"/>
      <c r="MSX64" s="974"/>
      <c r="MSY64" s="974"/>
      <c r="MSZ64" s="974"/>
      <c r="MTA64" s="974"/>
      <c r="MTB64" s="974"/>
      <c r="MTC64" s="974"/>
      <c r="MTD64" s="974"/>
      <c r="MTE64" s="974"/>
      <c r="MTF64" s="974"/>
      <c r="MTG64" s="974"/>
      <c r="MTH64" s="974"/>
      <c r="MTI64" s="974"/>
      <c r="MTJ64" s="974"/>
      <c r="MTK64" s="974"/>
      <c r="MTL64" s="974"/>
      <c r="MTM64" s="974"/>
      <c r="MTN64" s="974"/>
      <c r="MTO64" s="974"/>
      <c r="MTP64" s="974"/>
      <c r="MTQ64" s="974"/>
      <c r="MTR64" s="974"/>
      <c r="MTS64" s="974"/>
      <c r="MTT64" s="974"/>
      <c r="MTU64" s="974"/>
      <c r="MTV64" s="974"/>
      <c r="MTW64" s="974"/>
      <c r="MTX64" s="974"/>
      <c r="MTY64" s="974"/>
      <c r="MTZ64" s="974"/>
      <c r="MUA64" s="974"/>
      <c r="MUB64" s="974"/>
      <c r="MUC64" s="974"/>
      <c r="MUD64" s="974"/>
      <c r="MUE64" s="974"/>
      <c r="MUF64" s="974"/>
      <c r="MUG64" s="974"/>
      <c r="MUH64" s="974"/>
      <c r="MUI64" s="974"/>
      <c r="MUJ64" s="974"/>
      <c r="MUK64" s="974"/>
      <c r="MUL64" s="974"/>
      <c r="MUM64" s="974"/>
      <c r="MUN64" s="974"/>
      <c r="MUO64" s="974"/>
      <c r="MUP64" s="974"/>
      <c r="MUQ64" s="974"/>
      <c r="MUR64" s="974"/>
      <c r="MUS64" s="974"/>
      <c r="MUT64" s="974"/>
      <c r="MUU64" s="974"/>
      <c r="MUV64" s="974"/>
      <c r="MUW64" s="974"/>
      <c r="MUX64" s="974"/>
      <c r="MUY64" s="974"/>
      <c r="MUZ64" s="974"/>
      <c r="MVA64" s="974"/>
      <c r="MVB64" s="974"/>
      <c r="MVC64" s="974"/>
      <c r="MVD64" s="974"/>
      <c r="MVE64" s="974"/>
      <c r="MVF64" s="974"/>
      <c r="MVG64" s="974"/>
      <c r="MVH64" s="974"/>
      <c r="MVI64" s="974"/>
      <c r="MVJ64" s="974"/>
      <c r="MVK64" s="974"/>
      <c r="MVL64" s="974"/>
      <c r="MVM64" s="974"/>
      <c r="MVN64" s="974"/>
      <c r="MVO64" s="974"/>
      <c r="MVP64" s="974"/>
      <c r="MVQ64" s="974"/>
      <c r="MVR64" s="974"/>
      <c r="MVS64" s="974"/>
      <c r="MVT64" s="974"/>
      <c r="MVU64" s="974"/>
      <c r="MVV64" s="974"/>
      <c r="MVW64" s="974"/>
      <c r="MVX64" s="974"/>
      <c r="MVY64" s="974"/>
      <c r="MVZ64" s="974"/>
      <c r="MWA64" s="974"/>
      <c r="MWB64" s="974"/>
      <c r="MWC64" s="974"/>
      <c r="MWD64" s="974"/>
      <c r="MWE64" s="974"/>
      <c r="MWF64" s="974"/>
      <c r="MWG64" s="974"/>
      <c r="MWH64" s="974"/>
      <c r="MWI64" s="974"/>
      <c r="MWJ64" s="974"/>
      <c r="MWK64" s="974"/>
      <c r="MWL64" s="974"/>
      <c r="MWM64" s="974"/>
      <c r="MWN64" s="974"/>
      <c r="MWO64" s="974"/>
      <c r="MWP64" s="974"/>
      <c r="MWQ64" s="974"/>
      <c r="MWR64" s="974"/>
      <c r="MWS64" s="974"/>
      <c r="MWT64" s="974"/>
      <c r="MWU64" s="974"/>
      <c r="MWV64" s="974"/>
      <c r="MWW64" s="974"/>
      <c r="MWX64" s="974"/>
      <c r="MWY64" s="974"/>
      <c r="MWZ64" s="974"/>
      <c r="MXA64" s="974"/>
      <c r="MXB64" s="974"/>
      <c r="MXC64" s="974"/>
      <c r="MXD64" s="974"/>
      <c r="MXE64" s="974"/>
      <c r="MXF64" s="974"/>
      <c r="MXG64" s="974"/>
      <c r="MXH64" s="974"/>
      <c r="MXI64" s="974"/>
      <c r="MXJ64" s="974"/>
      <c r="MXK64" s="974"/>
      <c r="MXL64" s="974"/>
      <c r="MXM64" s="974"/>
      <c r="MXN64" s="974"/>
      <c r="MXO64" s="974"/>
      <c r="MXP64" s="974"/>
      <c r="MXQ64" s="974"/>
      <c r="MXR64" s="974"/>
      <c r="MXS64" s="974"/>
      <c r="MXT64" s="974"/>
      <c r="MXU64" s="974"/>
      <c r="MXV64" s="974"/>
      <c r="MXW64" s="974"/>
      <c r="MXX64" s="974"/>
      <c r="MXY64" s="974"/>
      <c r="MXZ64" s="974"/>
      <c r="MYA64" s="974"/>
      <c r="MYB64" s="974"/>
      <c r="MYC64" s="974"/>
      <c r="MYD64" s="974"/>
      <c r="MYE64" s="974"/>
      <c r="MYF64" s="974"/>
      <c r="MYG64" s="974"/>
      <c r="MYH64" s="974"/>
      <c r="MYI64" s="974"/>
      <c r="MYJ64" s="974"/>
      <c r="MYK64" s="974"/>
      <c r="MYL64" s="974"/>
      <c r="MYM64" s="974"/>
      <c r="MYN64" s="974"/>
      <c r="MYO64" s="974"/>
      <c r="MYP64" s="974"/>
      <c r="MYQ64" s="974"/>
      <c r="MYR64" s="974"/>
      <c r="MYS64" s="974"/>
      <c r="MYT64" s="974"/>
      <c r="MYU64" s="974"/>
      <c r="MYV64" s="974"/>
      <c r="MYW64" s="974"/>
      <c r="MYX64" s="974"/>
      <c r="MYY64" s="974"/>
      <c r="MYZ64" s="974"/>
      <c r="MZA64" s="974"/>
      <c r="MZB64" s="974"/>
      <c r="MZC64" s="974"/>
      <c r="MZD64" s="974"/>
      <c r="MZE64" s="974"/>
      <c r="MZF64" s="974"/>
      <c r="MZG64" s="974"/>
      <c r="MZH64" s="974"/>
      <c r="MZI64" s="974"/>
      <c r="MZJ64" s="974"/>
      <c r="MZK64" s="974"/>
      <c r="MZL64" s="974"/>
      <c r="MZM64" s="974"/>
      <c r="MZN64" s="974"/>
      <c r="MZO64" s="974"/>
      <c r="MZP64" s="974"/>
      <c r="MZQ64" s="974"/>
      <c r="MZR64" s="974"/>
      <c r="MZS64" s="974"/>
      <c r="MZT64" s="974"/>
      <c r="MZU64" s="974"/>
      <c r="MZV64" s="974"/>
      <c r="MZW64" s="974"/>
      <c r="MZX64" s="974"/>
      <c r="MZY64" s="974"/>
      <c r="MZZ64" s="974"/>
      <c r="NAA64" s="974"/>
      <c r="NAB64" s="974"/>
      <c r="NAC64" s="974"/>
      <c r="NAD64" s="974"/>
      <c r="NAE64" s="974"/>
      <c r="NAF64" s="974"/>
      <c r="NAG64" s="974"/>
      <c r="NAH64" s="974"/>
      <c r="NAI64" s="974"/>
      <c r="NAJ64" s="974"/>
      <c r="NAK64" s="974"/>
      <c r="NAL64" s="974"/>
      <c r="NAM64" s="974"/>
      <c r="NAN64" s="974"/>
      <c r="NAO64" s="974"/>
      <c r="NAP64" s="974"/>
      <c r="NAQ64" s="974"/>
      <c r="NAR64" s="974"/>
      <c r="NAS64" s="974"/>
      <c r="NAT64" s="974"/>
      <c r="NAU64" s="974"/>
      <c r="NAV64" s="974"/>
      <c r="NAW64" s="974"/>
      <c r="NAX64" s="974"/>
      <c r="NAY64" s="974"/>
      <c r="NAZ64" s="974"/>
      <c r="NBA64" s="974"/>
      <c r="NBB64" s="974"/>
      <c r="NBC64" s="974"/>
      <c r="NBD64" s="974"/>
      <c r="NBE64" s="974"/>
      <c r="NBF64" s="974"/>
      <c r="NBG64" s="974"/>
      <c r="NBH64" s="974"/>
      <c r="NBI64" s="974"/>
      <c r="NBJ64" s="974"/>
      <c r="NBK64" s="974"/>
      <c r="NBL64" s="974"/>
      <c r="NBM64" s="974"/>
      <c r="NBN64" s="974"/>
      <c r="NBO64" s="974"/>
      <c r="NBP64" s="974"/>
      <c r="NBQ64" s="974"/>
      <c r="NBR64" s="974"/>
      <c r="NBS64" s="974"/>
      <c r="NBT64" s="974"/>
      <c r="NBU64" s="974"/>
      <c r="NBV64" s="974"/>
      <c r="NBW64" s="974"/>
      <c r="NBX64" s="974"/>
      <c r="NBY64" s="974"/>
      <c r="NBZ64" s="974"/>
      <c r="NCA64" s="974"/>
      <c r="NCB64" s="974"/>
      <c r="NCC64" s="974"/>
      <c r="NCD64" s="974"/>
      <c r="NCE64" s="974"/>
      <c r="NCF64" s="974"/>
      <c r="NCG64" s="974"/>
      <c r="NCH64" s="974"/>
      <c r="NCI64" s="974"/>
      <c r="NCJ64" s="974"/>
      <c r="NCK64" s="974"/>
      <c r="NCL64" s="974"/>
      <c r="NCM64" s="974"/>
      <c r="NCN64" s="974"/>
      <c r="NCO64" s="974"/>
      <c r="NCP64" s="974"/>
      <c r="NCQ64" s="974"/>
      <c r="NCR64" s="974"/>
      <c r="NCS64" s="974"/>
      <c r="NCT64" s="974"/>
      <c r="NCU64" s="974"/>
      <c r="NCV64" s="974"/>
      <c r="NCW64" s="974"/>
      <c r="NCX64" s="974"/>
      <c r="NCY64" s="974"/>
      <c r="NCZ64" s="974"/>
      <c r="NDA64" s="974"/>
      <c r="NDB64" s="974"/>
      <c r="NDC64" s="974"/>
      <c r="NDD64" s="974"/>
      <c r="NDE64" s="974"/>
      <c r="NDF64" s="974"/>
      <c r="NDG64" s="974"/>
      <c r="NDH64" s="974"/>
      <c r="NDI64" s="974"/>
      <c r="NDJ64" s="974"/>
      <c r="NDK64" s="974"/>
      <c r="NDL64" s="974"/>
      <c r="NDM64" s="974"/>
      <c r="NDN64" s="974"/>
      <c r="NDO64" s="974"/>
      <c r="NDP64" s="974"/>
      <c r="NDQ64" s="974"/>
      <c r="NDR64" s="974"/>
      <c r="NDS64" s="974"/>
      <c r="NDT64" s="974"/>
      <c r="NDU64" s="974"/>
      <c r="NDV64" s="974"/>
      <c r="NDW64" s="974"/>
      <c r="NDX64" s="974"/>
      <c r="NDY64" s="974"/>
      <c r="NDZ64" s="974"/>
      <c r="NEA64" s="974"/>
      <c r="NEB64" s="974"/>
      <c r="NEC64" s="974"/>
      <c r="NED64" s="974"/>
      <c r="NEE64" s="974"/>
      <c r="NEF64" s="974"/>
      <c r="NEG64" s="974"/>
      <c r="NEH64" s="974"/>
      <c r="NEI64" s="974"/>
      <c r="NEJ64" s="974"/>
      <c r="NEK64" s="974"/>
      <c r="NEL64" s="974"/>
      <c r="NEM64" s="974"/>
      <c r="NEN64" s="974"/>
      <c r="NEO64" s="974"/>
      <c r="NEP64" s="974"/>
      <c r="NEQ64" s="974"/>
      <c r="NER64" s="974"/>
      <c r="NES64" s="974"/>
      <c r="NET64" s="974"/>
      <c r="NEU64" s="974"/>
      <c r="NEV64" s="974"/>
      <c r="NEW64" s="974"/>
      <c r="NEX64" s="974"/>
      <c r="NEY64" s="974"/>
      <c r="NEZ64" s="974"/>
      <c r="NFA64" s="974"/>
      <c r="NFB64" s="974"/>
      <c r="NFC64" s="974"/>
      <c r="NFD64" s="974"/>
      <c r="NFE64" s="974"/>
      <c r="NFF64" s="974"/>
      <c r="NFG64" s="974"/>
      <c r="NFH64" s="974"/>
      <c r="NFI64" s="974"/>
      <c r="NFJ64" s="974"/>
      <c r="NFK64" s="974"/>
      <c r="NFL64" s="974"/>
      <c r="NFM64" s="974"/>
      <c r="NFN64" s="974"/>
      <c r="NFO64" s="974"/>
      <c r="NFP64" s="974"/>
      <c r="NFQ64" s="974"/>
      <c r="NFR64" s="974"/>
      <c r="NFS64" s="974"/>
      <c r="NFT64" s="974"/>
      <c r="NFU64" s="974"/>
      <c r="NFV64" s="974"/>
      <c r="NFW64" s="974"/>
      <c r="NFX64" s="974"/>
      <c r="NFY64" s="974"/>
      <c r="NFZ64" s="974"/>
      <c r="NGA64" s="974"/>
      <c r="NGB64" s="974"/>
      <c r="NGC64" s="974"/>
      <c r="NGD64" s="974"/>
      <c r="NGE64" s="974"/>
      <c r="NGF64" s="974"/>
      <c r="NGG64" s="974"/>
      <c r="NGH64" s="974"/>
      <c r="NGI64" s="974"/>
      <c r="NGJ64" s="974"/>
      <c r="NGK64" s="974"/>
      <c r="NGL64" s="974"/>
      <c r="NGM64" s="974"/>
      <c r="NGN64" s="974"/>
      <c r="NGO64" s="974"/>
      <c r="NGP64" s="974"/>
      <c r="NGQ64" s="974"/>
      <c r="NGR64" s="974"/>
      <c r="NGS64" s="974"/>
      <c r="NGT64" s="974"/>
      <c r="NGU64" s="974"/>
      <c r="NGV64" s="974"/>
      <c r="NGW64" s="974"/>
      <c r="NGX64" s="974"/>
      <c r="NGY64" s="974"/>
      <c r="NGZ64" s="974"/>
      <c r="NHA64" s="974"/>
      <c r="NHB64" s="974"/>
      <c r="NHC64" s="974"/>
      <c r="NHD64" s="974"/>
      <c r="NHE64" s="974"/>
      <c r="NHF64" s="974"/>
      <c r="NHG64" s="974"/>
      <c r="NHH64" s="974"/>
      <c r="NHI64" s="974"/>
      <c r="NHJ64" s="974"/>
      <c r="NHK64" s="974"/>
      <c r="NHL64" s="974"/>
      <c r="NHM64" s="974"/>
      <c r="NHN64" s="974"/>
      <c r="NHO64" s="974"/>
      <c r="NHP64" s="974"/>
      <c r="NHQ64" s="974"/>
      <c r="NHR64" s="974"/>
      <c r="NHS64" s="974"/>
      <c r="NHT64" s="974"/>
      <c r="NHU64" s="974"/>
      <c r="NHV64" s="974"/>
      <c r="NHW64" s="974"/>
      <c r="NHX64" s="974"/>
      <c r="NHY64" s="974"/>
      <c r="NHZ64" s="974"/>
      <c r="NIA64" s="974"/>
      <c r="NIB64" s="974"/>
      <c r="NIC64" s="974"/>
      <c r="NID64" s="974"/>
      <c r="NIE64" s="974"/>
      <c r="NIF64" s="974"/>
      <c r="NIG64" s="974"/>
      <c r="NIH64" s="974"/>
      <c r="NII64" s="974"/>
      <c r="NIJ64" s="974"/>
      <c r="NIK64" s="974"/>
      <c r="NIL64" s="974"/>
      <c r="NIM64" s="974"/>
      <c r="NIN64" s="974"/>
      <c r="NIO64" s="974"/>
      <c r="NIP64" s="974"/>
      <c r="NIQ64" s="974"/>
      <c r="NIR64" s="974"/>
      <c r="NIS64" s="974"/>
      <c r="NIT64" s="974"/>
      <c r="NIU64" s="974"/>
      <c r="NIV64" s="974"/>
      <c r="NIW64" s="974"/>
      <c r="NIX64" s="974"/>
      <c r="NIY64" s="974"/>
      <c r="NIZ64" s="974"/>
      <c r="NJA64" s="974"/>
      <c r="NJB64" s="974"/>
      <c r="NJC64" s="974"/>
      <c r="NJD64" s="974"/>
      <c r="NJE64" s="974"/>
      <c r="NJF64" s="974"/>
      <c r="NJG64" s="974"/>
      <c r="NJH64" s="974"/>
      <c r="NJI64" s="974"/>
      <c r="NJJ64" s="974"/>
      <c r="NJK64" s="974"/>
      <c r="NJL64" s="974"/>
      <c r="NJM64" s="974"/>
      <c r="NJN64" s="974"/>
      <c r="NJO64" s="974"/>
      <c r="NJP64" s="974"/>
      <c r="NJQ64" s="974"/>
      <c r="NJR64" s="974"/>
      <c r="NJS64" s="974"/>
      <c r="NJT64" s="974"/>
      <c r="NJU64" s="974"/>
      <c r="NJV64" s="974"/>
      <c r="NJW64" s="974"/>
      <c r="NJX64" s="974"/>
      <c r="NJY64" s="974"/>
      <c r="NJZ64" s="974"/>
      <c r="NKA64" s="974"/>
      <c r="NKB64" s="974"/>
      <c r="NKC64" s="974"/>
      <c r="NKD64" s="974"/>
      <c r="NKE64" s="974"/>
      <c r="NKF64" s="974"/>
      <c r="NKG64" s="974"/>
      <c r="NKH64" s="974"/>
      <c r="NKI64" s="974"/>
      <c r="NKJ64" s="974"/>
      <c r="NKK64" s="974"/>
      <c r="NKL64" s="974"/>
      <c r="NKM64" s="974"/>
      <c r="NKN64" s="974"/>
      <c r="NKO64" s="974"/>
      <c r="NKP64" s="974"/>
      <c r="NKQ64" s="974"/>
      <c r="NKR64" s="974"/>
      <c r="NKS64" s="974"/>
      <c r="NKT64" s="974"/>
      <c r="NKU64" s="974"/>
      <c r="NKV64" s="974"/>
      <c r="NKW64" s="974"/>
      <c r="NKX64" s="974"/>
      <c r="NKY64" s="974"/>
      <c r="NKZ64" s="974"/>
      <c r="NLA64" s="974"/>
      <c r="NLB64" s="974"/>
      <c r="NLC64" s="974"/>
      <c r="NLD64" s="974"/>
      <c r="NLE64" s="974"/>
      <c r="NLF64" s="974"/>
      <c r="NLG64" s="974"/>
      <c r="NLH64" s="974"/>
      <c r="NLI64" s="974"/>
      <c r="NLJ64" s="974"/>
      <c r="NLK64" s="974"/>
      <c r="NLL64" s="974"/>
      <c r="NLM64" s="974"/>
      <c r="NLN64" s="974"/>
      <c r="NLO64" s="974"/>
      <c r="NLP64" s="974"/>
      <c r="NLQ64" s="974"/>
      <c r="NLR64" s="974"/>
      <c r="NLS64" s="974"/>
      <c r="NLT64" s="974"/>
      <c r="NLU64" s="974"/>
      <c r="NLV64" s="974"/>
      <c r="NLW64" s="974"/>
      <c r="NLX64" s="974"/>
      <c r="NLY64" s="974"/>
      <c r="NLZ64" s="974"/>
      <c r="NMA64" s="974"/>
      <c r="NMB64" s="974"/>
      <c r="NMC64" s="974"/>
      <c r="NMD64" s="974"/>
      <c r="NME64" s="974"/>
      <c r="NMF64" s="974"/>
      <c r="NMG64" s="974"/>
      <c r="NMH64" s="974"/>
      <c r="NMI64" s="974"/>
      <c r="NMJ64" s="974"/>
      <c r="NMK64" s="974"/>
      <c r="NML64" s="974"/>
      <c r="NMM64" s="974"/>
      <c r="NMN64" s="974"/>
      <c r="NMO64" s="974"/>
      <c r="NMP64" s="974"/>
      <c r="NMQ64" s="974"/>
      <c r="NMR64" s="974"/>
      <c r="NMS64" s="974"/>
      <c r="NMT64" s="974"/>
      <c r="NMU64" s="974"/>
      <c r="NMV64" s="974"/>
      <c r="NMW64" s="974"/>
      <c r="NMX64" s="974"/>
      <c r="NMY64" s="974"/>
      <c r="NMZ64" s="974"/>
      <c r="NNA64" s="974"/>
      <c r="NNB64" s="974"/>
      <c r="NNC64" s="974"/>
      <c r="NND64" s="974"/>
      <c r="NNE64" s="974"/>
      <c r="NNF64" s="974"/>
      <c r="NNG64" s="974"/>
      <c r="NNH64" s="974"/>
      <c r="NNI64" s="974"/>
      <c r="NNJ64" s="974"/>
      <c r="NNK64" s="974"/>
      <c r="NNL64" s="974"/>
      <c r="NNM64" s="974"/>
      <c r="NNN64" s="974"/>
      <c r="NNO64" s="974"/>
      <c r="NNP64" s="974"/>
      <c r="NNQ64" s="974"/>
      <c r="NNR64" s="974"/>
      <c r="NNS64" s="974"/>
      <c r="NNT64" s="974"/>
      <c r="NNU64" s="974"/>
      <c r="NNV64" s="974"/>
      <c r="NNW64" s="974"/>
      <c r="NNX64" s="974"/>
      <c r="NNY64" s="974"/>
      <c r="NNZ64" s="974"/>
      <c r="NOA64" s="974"/>
      <c r="NOB64" s="974"/>
      <c r="NOC64" s="974"/>
      <c r="NOD64" s="974"/>
      <c r="NOE64" s="974"/>
      <c r="NOF64" s="974"/>
      <c r="NOG64" s="974"/>
      <c r="NOH64" s="974"/>
      <c r="NOI64" s="974"/>
      <c r="NOJ64" s="974"/>
      <c r="NOK64" s="974"/>
      <c r="NOL64" s="974"/>
      <c r="NOM64" s="974"/>
      <c r="NON64" s="974"/>
      <c r="NOO64" s="974"/>
      <c r="NOP64" s="974"/>
      <c r="NOQ64" s="974"/>
      <c r="NOR64" s="974"/>
      <c r="NOS64" s="974"/>
      <c r="NOT64" s="974"/>
      <c r="NOU64" s="974"/>
      <c r="NOV64" s="974"/>
      <c r="NOW64" s="974"/>
      <c r="NOX64" s="974"/>
      <c r="NOY64" s="974"/>
      <c r="NOZ64" s="974"/>
      <c r="NPA64" s="974"/>
      <c r="NPB64" s="974"/>
      <c r="NPC64" s="974"/>
      <c r="NPD64" s="974"/>
      <c r="NPE64" s="974"/>
      <c r="NPF64" s="974"/>
      <c r="NPG64" s="974"/>
      <c r="NPH64" s="974"/>
      <c r="NPI64" s="974"/>
      <c r="NPJ64" s="974"/>
      <c r="NPK64" s="974"/>
      <c r="NPL64" s="974"/>
      <c r="NPM64" s="974"/>
      <c r="NPN64" s="974"/>
      <c r="NPO64" s="974"/>
      <c r="NPP64" s="974"/>
      <c r="NPQ64" s="974"/>
      <c r="NPR64" s="974"/>
      <c r="NPS64" s="974"/>
      <c r="NPT64" s="974"/>
      <c r="NPU64" s="974"/>
      <c r="NPV64" s="974"/>
      <c r="NPW64" s="974"/>
      <c r="NPX64" s="974"/>
      <c r="NPY64" s="974"/>
      <c r="NPZ64" s="974"/>
      <c r="NQA64" s="974"/>
      <c r="NQB64" s="974"/>
      <c r="NQC64" s="974"/>
      <c r="NQD64" s="974"/>
      <c r="NQE64" s="974"/>
      <c r="NQF64" s="974"/>
      <c r="NQG64" s="974"/>
      <c r="NQH64" s="974"/>
      <c r="NQI64" s="974"/>
      <c r="NQJ64" s="974"/>
      <c r="NQK64" s="974"/>
      <c r="NQL64" s="974"/>
      <c r="NQM64" s="974"/>
      <c r="NQN64" s="974"/>
      <c r="NQO64" s="974"/>
      <c r="NQP64" s="974"/>
      <c r="NQQ64" s="974"/>
      <c r="NQR64" s="974"/>
      <c r="NQS64" s="974"/>
      <c r="NQT64" s="974"/>
      <c r="NQU64" s="974"/>
      <c r="NQV64" s="974"/>
      <c r="NQW64" s="974"/>
      <c r="NQX64" s="974"/>
      <c r="NQY64" s="974"/>
      <c r="NQZ64" s="974"/>
      <c r="NRA64" s="974"/>
      <c r="NRB64" s="974"/>
      <c r="NRC64" s="974"/>
      <c r="NRD64" s="974"/>
      <c r="NRE64" s="974"/>
      <c r="NRF64" s="974"/>
      <c r="NRG64" s="974"/>
      <c r="NRH64" s="974"/>
      <c r="NRI64" s="974"/>
      <c r="NRJ64" s="974"/>
      <c r="NRK64" s="974"/>
      <c r="NRL64" s="974"/>
      <c r="NRM64" s="974"/>
      <c r="NRN64" s="974"/>
      <c r="NRO64" s="974"/>
      <c r="NRP64" s="974"/>
      <c r="NRQ64" s="974"/>
      <c r="NRR64" s="974"/>
      <c r="NRS64" s="974"/>
      <c r="NRT64" s="974"/>
      <c r="NRU64" s="974"/>
      <c r="NRV64" s="974"/>
      <c r="NRW64" s="974"/>
      <c r="NRX64" s="974"/>
      <c r="NRY64" s="974"/>
      <c r="NRZ64" s="974"/>
      <c r="NSA64" s="974"/>
      <c r="NSB64" s="974"/>
      <c r="NSC64" s="974"/>
      <c r="NSD64" s="974"/>
      <c r="NSE64" s="974"/>
      <c r="NSF64" s="974"/>
      <c r="NSG64" s="974"/>
      <c r="NSH64" s="974"/>
      <c r="NSI64" s="974"/>
      <c r="NSJ64" s="974"/>
      <c r="NSK64" s="974"/>
      <c r="NSL64" s="974"/>
      <c r="NSM64" s="974"/>
      <c r="NSN64" s="974"/>
      <c r="NSO64" s="974"/>
      <c r="NSP64" s="974"/>
      <c r="NSQ64" s="974"/>
      <c r="NSR64" s="974"/>
      <c r="NSS64" s="974"/>
      <c r="NST64" s="974"/>
      <c r="NSU64" s="974"/>
      <c r="NSV64" s="974"/>
      <c r="NSW64" s="974"/>
      <c r="NSX64" s="974"/>
      <c r="NSY64" s="974"/>
      <c r="NSZ64" s="974"/>
      <c r="NTA64" s="974"/>
      <c r="NTB64" s="974"/>
      <c r="NTC64" s="974"/>
      <c r="NTD64" s="974"/>
      <c r="NTE64" s="974"/>
      <c r="NTF64" s="974"/>
      <c r="NTG64" s="974"/>
      <c r="NTH64" s="974"/>
      <c r="NTI64" s="974"/>
      <c r="NTJ64" s="974"/>
      <c r="NTK64" s="974"/>
      <c r="NTL64" s="974"/>
      <c r="NTM64" s="974"/>
      <c r="NTN64" s="974"/>
      <c r="NTO64" s="974"/>
      <c r="NTP64" s="974"/>
      <c r="NTQ64" s="974"/>
      <c r="NTR64" s="974"/>
      <c r="NTS64" s="974"/>
      <c r="NTT64" s="974"/>
      <c r="NTU64" s="974"/>
      <c r="NTV64" s="974"/>
      <c r="NTW64" s="974"/>
      <c r="NTX64" s="974"/>
      <c r="NTY64" s="974"/>
      <c r="NTZ64" s="974"/>
      <c r="NUA64" s="974"/>
      <c r="NUB64" s="974"/>
      <c r="NUC64" s="974"/>
      <c r="NUD64" s="974"/>
      <c r="NUE64" s="974"/>
      <c r="NUF64" s="974"/>
      <c r="NUG64" s="974"/>
      <c r="NUH64" s="974"/>
      <c r="NUI64" s="974"/>
      <c r="NUJ64" s="974"/>
      <c r="NUK64" s="974"/>
      <c r="NUL64" s="974"/>
      <c r="NUM64" s="974"/>
      <c r="NUN64" s="974"/>
      <c r="NUO64" s="974"/>
      <c r="NUP64" s="974"/>
      <c r="NUQ64" s="974"/>
      <c r="NUR64" s="974"/>
      <c r="NUS64" s="974"/>
      <c r="NUT64" s="974"/>
      <c r="NUU64" s="974"/>
      <c r="NUV64" s="974"/>
      <c r="NUW64" s="974"/>
      <c r="NUX64" s="974"/>
      <c r="NUY64" s="974"/>
      <c r="NUZ64" s="974"/>
      <c r="NVA64" s="974"/>
      <c r="NVB64" s="974"/>
      <c r="NVC64" s="974"/>
      <c r="NVD64" s="974"/>
      <c r="NVE64" s="974"/>
      <c r="NVF64" s="974"/>
      <c r="NVG64" s="974"/>
      <c r="NVH64" s="974"/>
      <c r="NVI64" s="974"/>
      <c r="NVJ64" s="974"/>
      <c r="NVK64" s="974"/>
      <c r="NVL64" s="974"/>
      <c r="NVM64" s="974"/>
      <c r="NVN64" s="974"/>
      <c r="NVO64" s="974"/>
      <c r="NVP64" s="974"/>
      <c r="NVQ64" s="974"/>
      <c r="NVR64" s="974"/>
      <c r="NVS64" s="974"/>
      <c r="NVT64" s="974"/>
      <c r="NVU64" s="974"/>
      <c r="NVV64" s="974"/>
      <c r="NVW64" s="974"/>
      <c r="NVX64" s="974"/>
      <c r="NVY64" s="974"/>
      <c r="NVZ64" s="974"/>
      <c r="NWA64" s="974"/>
      <c r="NWB64" s="974"/>
      <c r="NWC64" s="974"/>
      <c r="NWD64" s="974"/>
      <c r="NWE64" s="974"/>
      <c r="NWF64" s="974"/>
      <c r="NWG64" s="974"/>
      <c r="NWH64" s="974"/>
      <c r="NWI64" s="974"/>
      <c r="NWJ64" s="974"/>
      <c r="NWK64" s="974"/>
      <c r="NWL64" s="974"/>
      <c r="NWM64" s="974"/>
      <c r="NWN64" s="974"/>
      <c r="NWO64" s="974"/>
      <c r="NWP64" s="974"/>
      <c r="NWQ64" s="974"/>
      <c r="NWR64" s="974"/>
      <c r="NWS64" s="974"/>
      <c r="NWT64" s="974"/>
      <c r="NWU64" s="974"/>
      <c r="NWV64" s="974"/>
      <c r="NWW64" s="974"/>
      <c r="NWX64" s="974"/>
      <c r="NWY64" s="974"/>
      <c r="NWZ64" s="974"/>
      <c r="NXA64" s="974"/>
      <c r="NXB64" s="974"/>
      <c r="NXC64" s="974"/>
      <c r="NXD64" s="974"/>
      <c r="NXE64" s="974"/>
      <c r="NXF64" s="974"/>
      <c r="NXG64" s="974"/>
      <c r="NXH64" s="974"/>
      <c r="NXI64" s="974"/>
      <c r="NXJ64" s="974"/>
      <c r="NXK64" s="974"/>
      <c r="NXL64" s="974"/>
      <c r="NXM64" s="974"/>
      <c r="NXN64" s="974"/>
      <c r="NXO64" s="974"/>
      <c r="NXP64" s="974"/>
      <c r="NXQ64" s="974"/>
      <c r="NXR64" s="974"/>
      <c r="NXS64" s="974"/>
      <c r="NXT64" s="974"/>
      <c r="NXU64" s="974"/>
      <c r="NXV64" s="974"/>
      <c r="NXW64" s="974"/>
      <c r="NXX64" s="974"/>
      <c r="NXY64" s="974"/>
      <c r="NXZ64" s="974"/>
      <c r="NYA64" s="974"/>
      <c r="NYB64" s="974"/>
      <c r="NYC64" s="974"/>
      <c r="NYD64" s="974"/>
      <c r="NYE64" s="974"/>
      <c r="NYF64" s="974"/>
      <c r="NYG64" s="974"/>
      <c r="NYH64" s="974"/>
      <c r="NYI64" s="974"/>
      <c r="NYJ64" s="974"/>
      <c r="NYK64" s="974"/>
      <c r="NYL64" s="974"/>
      <c r="NYM64" s="974"/>
      <c r="NYN64" s="974"/>
      <c r="NYO64" s="974"/>
      <c r="NYP64" s="974"/>
      <c r="NYQ64" s="974"/>
      <c r="NYR64" s="974"/>
      <c r="NYS64" s="974"/>
      <c r="NYT64" s="974"/>
      <c r="NYU64" s="974"/>
      <c r="NYV64" s="974"/>
      <c r="NYW64" s="974"/>
      <c r="NYX64" s="974"/>
      <c r="NYY64" s="974"/>
      <c r="NYZ64" s="974"/>
      <c r="NZA64" s="974"/>
      <c r="NZB64" s="974"/>
      <c r="NZC64" s="974"/>
      <c r="NZD64" s="974"/>
      <c r="NZE64" s="974"/>
      <c r="NZF64" s="974"/>
      <c r="NZG64" s="974"/>
      <c r="NZH64" s="974"/>
      <c r="NZI64" s="974"/>
      <c r="NZJ64" s="974"/>
      <c r="NZK64" s="974"/>
      <c r="NZL64" s="974"/>
      <c r="NZM64" s="974"/>
      <c r="NZN64" s="974"/>
      <c r="NZO64" s="974"/>
      <c r="NZP64" s="974"/>
      <c r="NZQ64" s="974"/>
      <c r="NZR64" s="974"/>
      <c r="NZS64" s="974"/>
      <c r="NZT64" s="974"/>
      <c r="NZU64" s="974"/>
      <c r="NZV64" s="974"/>
      <c r="NZW64" s="974"/>
      <c r="NZX64" s="974"/>
      <c r="NZY64" s="974"/>
      <c r="NZZ64" s="974"/>
      <c r="OAA64" s="974"/>
      <c r="OAB64" s="974"/>
      <c r="OAC64" s="974"/>
      <c r="OAD64" s="974"/>
      <c r="OAE64" s="974"/>
      <c r="OAF64" s="974"/>
      <c r="OAG64" s="974"/>
      <c r="OAH64" s="974"/>
      <c r="OAI64" s="974"/>
      <c r="OAJ64" s="974"/>
      <c r="OAK64" s="974"/>
      <c r="OAL64" s="974"/>
      <c r="OAM64" s="974"/>
      <c r="OAN64" s="974"/>
      <c r="OAO64" s="974"/>
      <c r="OAP64" s="974"/>
      <c r="OAQ64" s="974"/>
      <c r="OAR64" s="974"/>
      <c r="OAS64" s="974"/>
      <c r="OAT64" s="974"/>
      <c r="OAU64" s="974"/>
      <c r="OAV64" s="974"/>
      <c r="OAW64" s="974"/>
      <c r="OAX64" s="974"/>
      <c r="OAY64" s="974"/>
      <c r="OAZ64" s="974"/>
      <c r="OBA64" s="974"/>
      <c r="OBB64" s="974"/>
      <c r="OBC64" s="974"/>
      <c r="OBD64" s="974"/>
      <c r="OBE64" s="974"/>
      <c r="OBF64" s="974"/>
      <c r="OBG64" s="974"/>
      <c r="OBH64" s="974"/>
      <c r="OBI64" s="974"/>
      <c r="OBJ64" s="974"/>
      <c r="OBK64" s="974"/>
      <c r="OBL64" s="974"/>
      <c r="OBM64" s="974"/>
      <c r="OBN64" s="974"/>
      <c r="OBO64" s="974"/>
      <c r="OBP64" s="974"/>
      <c r="OBQ64" s="974"/>
      <c r="OBR64" s="974"/>
      <c r="OBS64" s="974"/>
      <c r="OBT64" s="974"/>
      <c r="OBU64" s="974"/>
      <c r="OBV64" s="974"/>
      <c r="OBW64" s="974"/>
      <c r="OBX64" s="974"/>
      <c r="OBY64" s="974"/>
      <c r="OBZ64" s="974"/>
      <c r="OCA64" s="974"/>
      <c r="OCB64" s="974"/>
      <c r="OCC64" s="974"/>
      <c r="OCD64" s="974"/>
      <c r="OCE64" s="974"/>
      <c r="OCF64" s="974"/>
      <c r="OCG64" s="974"/>
      <c r="OCH64" s="974"/>
      <c r="OCI64" s="974"/>
      <c r="OCJ64" s="974"/>
      <c r="OCK64" s="974"/>
      <c r="OCL64" s="974"/>
      <c r="OCM64" s="974"/>
      <c r="OCN64" s="974"/>
      <c r="OCO64" s="974"/>
      <c r="OCP64" s="974"/>
      <c r="OCQ64" s="974"/>
      <c r="OCR64" s="974"/>
      <c r="OCS64" s="974"/>
      <c r="OCT64" s="974"/>
      <c r="OCU64" s="974"/>
      <c r="OCV64" s="974"/>
      <c r="OCW64" s="974"/>
      <c r="OCX64" s="974"/>
      <c r="OCY64" s="974"/>
      <c r="OCZ64" s="974"/>
      <c r="ODA64" s="974"/>
      <c r="ODB64" s="974"/>
      <c r="ODC64" s="974"/>
      <c r="ODD64" s="974"/>
      <c r="ODE64" s="974"/>
      <c r="ODF64" s="974"/>
      <c r="ODG64" s="974"/>
      <c r="ODH64" s="974"/>
      <c r="ODI64" s="974"/>
      <c r="ODJ64" s="974"/>
      <c r="ODK64" s="974"/>
      <c r="ODL64" s="974"/>
      <c r="ODM64" s="974"/>
      <c r="ODN64" s="974"/>
      <c r="ODO64" s="974"/>
      <c r="ODP64" s="974"/>
      <c r="ODQ64" s="974"/>
      <c r="ODR64" s="974"/>
      <c r="ODS64" s="974"/>
      <c r="ODT64" s="974"/>
      <c r="ODU64" s="974"/>
      <c r="ODV64" s="974"/>
      <c r="ODW64" s="974"/>
      <c r="ODX64" s="974"/>
      <c r="ODY64" s="974"/>
      <c r="ODZ64" s="974"/>
      <c r="OEA64" s="974"/>
      <c r="OEB64" s="974"/>
      <c r="OEC64" s="974"/>
      <c r="OED64" s="974"/>
      <c r="OEE64" s="974"/>
      <c r="OEF64" s="974"/>
      <c r="OEG64" s="974"/>
      <c r="OEH64" s="974"/>
      <c r="OEI64" s="974"/>
      <c r="OEJ64" s="974"/>
      <c r="OEK64" s="974"/>
      <c r="OEL64" s="974"/>
      <c r="OEM64" s="974"/>
      <c r="OEN64" s="974"/>
      <c r="OEO64" s="974"/>
      <c r="OEP64" s="974"/>
      <c r="OEQ64" s="974"/>
      <c r="OER64" s="974"/>
      <c r="OES64" s="974"/>
      <c r="OET64" s="974"/>
      <c r="OEU64" s="974"/>
      <c r="OEV64" s="974"/>
      <c r="OEW64" s="974"/>
      <c r="OEX64" s="974"/>
      <c r="OEY64" s="974"/>
      <c r="OEZ64" s="974"/>
      <c r="OFA64" s="974"/>
      <c r="OFB64" s="974"/>
      <c r="OFC64" s="974"/>
      <c r="OFD64" s="974"/>
      <c r="OFE64" s="974"/>
      <c r="OFF64" s="974"/>
      <c r="OFG64" s="974"/>
      <c r="OFH64" s="974"/>
      <c r="OFI64" s="974"/>
      <c r="OFJ64" s="974"/>
      <c r="OFK64" s="974"/>
      <c r="OFL64" s="974"/>
      <c r="OFM64" s="974"/>
      <c r="OFN64" s="974"/>
      <c r="OFO64" s="974"/>
      <c r="OFP64" s="974"/>
      <c r="OFQ64" s="974"/>
      <c r="OFR64" s="974"/>
      <c r="OFS64" s="974"/>
      <c r="OFT64" s="974"/>
      <c r="OFU64" s="974"/>
      <c r="OFV64" s="974"/>
      <c r="OFW64" s="974"/>
      <c r="OFX64" s="974"/>
      <c r="OFY64" s="974"/>
      <c r="OFZ64" s="974"/>
      <c r="OGA64" s="974"/>
      <c r="OGB64" s="974"/>
      <c r="OGC64" s="974"/>
      <c r="OGD64" s="974"/>
      <c r="OGE64" s="974"/>
      <c r="OGF64" s="974"/>
      <c r="OGG64" s="974"/>
      <c r="OGH64" s="974"/>
      <c r="OGI64" s="974"/>
      <c r="OGJ64" s="974"/>
      <c r="OGK64" s="974"/>
      <c r="OGL64" s="974"/>
      <c r="OGM64" s="974"/>
      <c r="OGN64" s="974"/>
      <c r="OGO64" s="974"/>
      <c r="OGP64" s="974"/>
      <c r="OGQ64" s="974"/>
      <c r="OGR64" s="974"/>
      <c r="OGS64" s="974"/>
      <c r="OGT64" s="974"/>
      <c r="OGU64" s="974"/>
      <c r="OGV64" s="974"/>
      <c r="OGW64" s="974"/>
      <c r="OGX64" s="974"/>
      <c r="OGY64" s="974"/>
      <c r="OGZ64" s="974"/>
      <c r="OHA64" s="974"/>
      <c r="OHB64" s="974"/>
      <c r="OHC64" s="974"/>
      <c r="OHD64" s="974"/>
      <c r="OHE64" s="974"/>
      <c r="OHF64" s="974"/>
      <c r="OHG64" s="974"/>
      <c r="OHH64" s="974"/>
      <c r="OHI64" s="974"/>
      <c r="OHJ64" s="974"/>
      <c r="OHK64" s="974"/>
      <c r="OHL64" s="974"/>
      <c r="OHM64" s="974"/>
      <c r="OHN64" s="974"/>
      <c r="OHO64" s="974"/>
      <c r="OHP64" s="974"/>
      <c r="OHQ64" s="974"/>
      <c r="OHR64" s="974"/>
      <c r="OHS64" s="974"/>
      <c r="OHT64" s="974"/>
      <c r="OHU64" s="974"/>
      <c r="OHV64" s="974"/>
      <c r="OHW64" s="974"/>
      <c r="OHX64" s="974"/>
      <c r="OHY64" s="974"/>
      <c r="OHZ64" s="974"/>
      <c r="OIA64" s="974"/>
      <c r="OIB64" s="974"/>
      <c r="OIC64" s="974"/>
      <c r="OID64" s="974"/>
      <c r="OIE64" s="974"/>
      <c r="OIF64" s="974"/>
      <c r="OIG64" s="974"/>
      <c r="OIH64" s="974"/>
      <c r="OII64" s="974"/>
      <c r="OIJ64" s="974"/>
      <c r="OIK64" s="974"/>
      <c r="OIL64" s="974"/>
      <c r="OIM64" s="974"/>
      <c r="OIN64" s="974"/>
      <c r="OIO64" s="974"/>
      <c r="OIP64" s="974"/>
      <c r="OIQ64" s="974"/>
      <c r="OIR64" s="974"/>
      <c r="OIS64" s="974"/>
      <c r="OIT64" s="974"/>
      <c r="OIU64" s="974"/>
      <c r="OIV64" s="974"/>
      <c r="OIW64" s="974"/>
      <c r="OIX64" s="974"/>
      <c r="OIY64" s="974"/>
      <c r="OIZ64" s="974"/>
      <c r="OJA64" s="974"/>
      <c r="OJB64" s="974"/>
      <c r="OJC64" s="974"/>
      <c r="OJD64" s="974"/>
      <c r="OJE64" s="974"/>
      <c r="OJF64" s="974"/>
      <c r="OJG64" s="974"/>
      <c r="OJH64" s="974"/>
      <c r="OJI64" s="974"/>
      <c r="OJJ64" s="974"/>
      <c r="OJK64" s="974"/>
      <c r="OJL64" s="974"/>
      <c r="OJM64" s="974"/>
      <c r="OJN64" s="974"/>
      <c r="OJO64" s="974"/>
      <c r="OJP64" s="974"/>
      <c r="OJQ64" s="974"/>
      <c r="OJR64" s="974"/>
      <c r="OJS64" s="974"/>
      <c r="OJT64" s="974"/>
      <c r="OJU64" s="974"/>
      <c r="OJV64" s="974"/>
      <c r="OJW64" s="974"/>
      <c r="OJX64" s="974"/>
      <c r="OJY64" s="974"/>
      <c r="OJZ64" s="974"/>
      <c r="OKA64" s="974"/>
      <c r="OKB64" s="974"/>
      <c r="OKC64" s="974"/>
      <c r="OKD64" s="974"/>
      <c r="OKE64" s="974"/>
      <c r="OKF64" s="974"/>
      <c r="OKG64" s="974"/>
      <c r="OKH64" s="974"/>
      <c r="OKI64" s="974"/>
      <c r="OKJ64" s="974"/>
      <c r="OKK64" s="974"/>
      <c r="OKL64" s="974"/>
      <c r="OKM64" s="974"/>
      <c r="OKN64" s="974"/>
      <c r="OKO64" s="974"/>
      <c r="OKP64" s="974"/>
      <c r="OKQ64" s="974"/>
      <c r="OKR64" s="974"/>
      <c r="OKS64" s="974"/>
      <c r="OKT64" s="974"/>
      <c r="OKU64" s="974"/>
      <c r="OKV64" s="974"/>
      <c r="OKW64" s="974"/>
      <c r="OKX64" s="974"/>
      <c r="OKY64" s="974"/>
      <c r="OKZ64" s="974"/>
      <c r="OLA64" s="974"/>
      <c r="OLB64" s="974"/>
      <c r="OLC64" s="974"/>
      <c r="OLD64" s="974"/>
      <c r="OLE64" s="974"/>
      <c r="OLF64" s="974"/>
      <c r="OLG64" s="974"/>
      <c r="OLH64" s="974"/>
      <c r="OLI64" s="974"/>
      <c r="OLJ64" s="974"/>
      <c r="OLK64" s="974"/>
      <c r="OLL64" s="974"/>
      <c r="OLM64" s="974"/>
      <c r="OLN64" s="974"/>
      <c r="OLO64" s="974"/>
      <c r="OLP64" s="974"/>
      <c r="OLQ64" s="974"/>
      <c r="OLR64" s="974"/>
      <c r="OLS64" s="974"/>
      <c r="OLT64" s="974"/>
      <c r="OLU64" s="974"/>
      <c r="OLV64" s="974"/>
      <c r="OLW64" s="974"/>
      <c r="OLX64" s="974"/>
      <c r="OLY64" s="974"/>
      <c r="OLZ64" s="974"/>
      <c r="OMA64" s="974"/>
      <c r="OMB64" s="974"/>
      <c r="OMC64" s="974"/>
      <c r="OMD64" s="974"/>
      <c r="OME64" s="974"/>
      <c r="OMF64" s="974"/>
      <c r="OMG64" s="974"/>
      <c r="OMH64" s="974"/>
      <c r="OMI64" s="974"/>
      <c r="OMJ64" s="974"/>
      <c r="OMK64" s="974"/>
      <c r="OML64" s="974"/>
      <c r="OMM64" s="974"/>
      <c r="OMN64" s="974"/>
      <c r="OMO64" s="974"/>
      <c r="OMP64" s="974"/>
      <c r="OMQ64" s="974"/>
      <c r="OMR64" s="974"/>
      <c r="OMS64" s="974"/>
      <c r="OMT64" s="974"/>
      <c r="OMU64" s="974"/>
      <c r="OMV64" s="974"/>
      <c r="OMW64" s="974"/>
      <c r="OMX64" s="974"/>
      <c r="OMY64" s="974"/>
      <c r="OMZ64" s="974"/>
      <c r="ONA64" s="974"/>
      <c r="ONB64" s="974"/>
      <c r="ONC64" s="974"/>
      <c r="OND64" s="974"/>
      <c r="ONE64" s="974"/>
      <c r="ONF64" s="974"/>
      <c r="ONG64" s="974"/>
      <c r="ONH64" s="974"/>
      <c r="ONI64" s="974"/>
      <c r="ONJ64" s="974"/>
      <c r="ONK64" s="974"/>
      <c r="ONL64" s="974"/>
      <c r="ONM64" s="974"/>
      <c r="ONN64" s="974"/>
      <c r="ONO64" s="974"/>
      <c r="ONP64" s="974"/>
      <c r="ONQ64" s="974"/>
      <c r="ONR64" s="974"/>
      <c r="ONS64" s="974"/>
      <c r="ONT64" s="974"/>
      <c r="ONU64" s="974"/>
      <c r="ONV64" s="974"/>
      <c r="ONW64" s="974"/>
      <c r="ONX64" s="974"/>
      <c r="ONY64" s="974"/>
      <c r="ONZ64" s="974"/>
      <c r="OOA64" s="974"/>
      <c r="OOB64" s="974"/>
      <c r="OOC64" s="974"/>
      <c r="OOD64" s="974"/>
      <c r="OOE64" s="974"/>
      <c r="OOF64" s="974"/>
      <c r="OOG64" s="974"/>
      <c r="OOH64" s="974"/>
      <c r="OOI64" s="974"/>
      <c r="OOJ64" s="974"/>
      <c r="OOK64" s="974"/>
      <c r="OOL64" s="974"/>
      <c r="OOM64" s="974"/>
      <c r="OON64" s="974"/>
      <c r="OOO64" s="974"/>
      <c r="OOP64" s="974"/>
      <c r="OOQ64" s="974"/>
      <c r="OOR64" s="974"/>
      <c r="OOS64" s="974"/>
      <c r="OOT64" s="974"/>
      <c r="OOU64" s="974"/>
      <c r="OOV64" s="974"/>
      <c r="OOW64" s="974"/>
      <c r="OOX64" s="974"/>
      <c r="OOY64" s="974"/>
      <c r="OOZ64" s="974"/>
      <c r="OPA64" s="974"/>
      <c r="OPB64" s="974"/>
      <c r="OPC64" s="974"/>
      <c r="OPD64" s="974"/>
      <c r="OPE64" s="974"/>
      <c r="OPF64" s="974"/>
      <c r="OPG64" s="974"/>
      <c r="OPH64" s="974"/>
      <c r="OPI64" s="974"/>
      <c r="OPJ64" s="974"/>
      <c r="OPK64" s="974"/>
      <c r="OPL64" s="974"/>
      <c r="OPM64" s="974"/>
      <c r="OPN64" s="974"/>
      <c r="OPO64" s="974"/>
      <c r="OPP64" s="974"/>
      <c r="OPQ64" s="974"/>
      <c r="OPR64" s="974"/>
      <c r="OPS64" s="974"/>
      <c r="OPT64" s="974"/>
      <c r="OPU64" s="974"/>
      <c r="OPV64" s="974"/>
      <c r="OPW64" s="974"/>
      <c r="OPX64" s="974"/>
      <c r="OPY64" s="974"/>
      <c r="OPZ64" s="974"/>
      <c r="OQA64" s="974"/>
      <c r="OQB64" s="974"/>
      <c r="OQC64" s="974"/>
      <c r="OQD64" s="974"/>
      <c r="OQE64" s="974"/>
      <c r="OQF64" s="974"/>
      <c r="OQG64" s="974"/>
      <c r="OQH64" s="974"/>
      <c r="OQI64" s="974"/>
      <c r="OQJ64" s="974"/>
      <c r="OQK64" s="974"/>
      <c r="OQL64" s="974"/>
      <c r="OQM64" s="974"/>
      <c r="OQN64" s="974"/>
      <c r="OQO64" s="974"/>
      <c r="OQP64" s="974"/>
      <c r="OQQ64" s="974"/>
      <c r="OQR64" s="974"/>
      <c r="OQS64" s="974"/>
      <c r="OQT64" s="974"/>
      <c r="OQU64" s="974"/>
      <c r="OQV64" s="974"/>
      <c r="OQW64" s="974"/>
      <c r="OQX64" s="974"/>
      <c r="OQY64" s="974"/>
      <c r="OQZ64" s="974"/>
      <c r="ORA64" s="974"/>
      <c r="ORB64" s="974"/>
      <c r="ORC64" s="974"/>
      <c r="ORD64" s="974"/>
      <c r="ORE64" s="974"/>
      <c r="ORF64" s="974"/>
      <c r="ORG64" s="974"/>
      <c r="ORH64" s="974"/>
      <c r="ORI64" s="974"/>
      <c r="ORJ64" s="974"/>
      <c r="ORK64" s="974"/>
      <c r="ORL64" s="974"/>
      <c r="ORM64" s="974"/>
      <c r="ORN64" s="974"/>
      <c r="ORO64" s="974"/>
      <c r="ORP64" s="974"/>
      <c r="ORQ64" s="974"/>
      <c r="ORR64" s="974"/>
      <c r="ORS64" s="974"/>
      <c r="ORT64" s="974"/>
      <c r="ORU64" s="974"/>
      <c r="ORV64" s="974"/>
      <c r="ORW64" s="974"/>
      <c r="ORX64" s="974"/>
      <c r="ORY64" s="974"/>
      <c r="ORZ64" s="974"/>
      <c r="OSA64" s="974"/>
      <c r="OSB64" s="974"/>
      <c r="OSC64" s="974"/>
      <c r="OSD64" s="974"/>
      <c r="OSE64" s="974"/>
      <c r="OSF64" s="974"/>
      <c r="OSG64" s="974"/>
      <c r="OSH64" s="974"/>
      <c r="OSI64" s="974"/>
      <c r="OSJ64" s="974"/>
      <c r="OSK64" s="974"/>
      <c r="OSL64" s="974"/>
      <c r="OSM64" s="974"/>
      <c r="OSN64" s="974"/>
      <c r="OSO64" s="974"/>
      <c r="OSP64" s="974"/>
      <c r="OSQ64" s="974"/>
      <c r="OSR64" s="974"/>
      <c r="OSS64" s="974"/>
      <c r="OST64" s="974"/>
      <c r="OSU64" s="974"/>
      <c r="OSV64" s="974"/>
      <c r="OSW64" s="974"/>
      <c r="OSX64" s="974"/>
      <c r="OSY64" s="974"/>
      <c r="OSZ64" s="974"/>
      <c r="OTA64" s="974"/>
      <c r="OTB64" s="974"/>
      <c r="OTC64" s="974"/>
      <c r="OTD64" s="974"/>
      <c r="OTE64" s="974"/>
      <c r="OTF64" s="974"/>
      <c r="OTG64" s="974"/>
      <c r="OTH64" s="974"/>
      <c r="OTI64" s="974"/>
      <c r="OTJ64" s="974"/>
      <c r="OTK64" s="974"/>
      <c r="OTL64" s="974"/>
      <c r="OTM64" s="974"/>
      <c r="OTN64" s="974"/>
      <c r="OTO64" s="974"/>
      <c r="OTP64" s="974"/>
      <c r="OTQ64" s="974"/>
      <c r="OTR64" s="974"/>
      <c r="OTS64" s="974"/>
      <c r="OTT64" s="974"/>
      <c r="OTU64" s="974"/>
      <c r="OTV64" s="974"/>
      <c r="OTW64" s="974"/>
      <c r="OTX64" s="974"/>
      <c r="OTY64" s="974"/>
      <c r="OTZ64" s="974"/>
      <c r="OUA64" s="974"/>
      <c r="OUB64" s="974"/>
      <c r="OUC64" s="974"/>
      <c r="OUD64" s="974"/>
      <c r="OUE64" s="974"/>
      <c r="OUF64" s="974"/>
      <c r="OUG64" s="974"/>
      <c r="OUH64" s="974"/>
      <c r="OUI64" s="974"/>
      <c r="OUJ64" s="974"/>
      <c r="OUK64" s="974"/>
      <c r="OUL64" s="974"/>
      <c r="OUM64" s="974"/>
      <c r="OUN64" s="974"/>
      <c r="OUO64" s="974"/>
      <c r="OUP64" s="974"/>
      <c r="OUQ64" s="974"/>
      <c r="OUR64" s="974"/>
      <c r="OUS64" s="974"/>
      <c r="OUT64" s="974"/>
      <c r="OUU64" s="974"/>
      <c r="OUV64" s="974"/>
      <c r="OUW64" s="974"/>
      <c r="OUX64" s="974"/>
      <c r="OUY64" s="974"/>
      <c r="OUZ64" s="974"/>
      <c r="OVA64" s="974"/>
      <c r="OVB64" s="974"/>
      <c r="OVC64" s="974"/>
      <c r="OVD64" s="974"/>
      <c r="OVE64" s="974"/>
      <c r="OVF64" s="974"/>
      <c r="OVG64" s="974"/>
      <c r="OVH64" s="974"/>
      <c r="OVI64" s="974"/>
      <c r="OVJ64" s="974"/>
      <c r="OVK64" s="974"/>
      <c r="OVL64" s="974"/>
      <c r="OVM64" s="974"/>
      <c r="OVN64" s="974"/>
      <c r="OVO64" s="974"/>
      <c r="OVP64" s="974"/>
      <c r="OVQ64" s="974"/>
      <c r="OVR64" s="974"/>
      <c r="OVS64" s="974"/>
      <c r="OVT64" s="974"/>
      <c r="OVU64" s="974"/>
      <c r="OVV64" s="974"/>
      <c r="OVW64" s="974"/>
      <c r="OVX64" s="974"/>
      <c r="OVY64" s="974"/>
      <c r="OVZ64" s="974"/>
      <c r="OWA64" s="974"/>
      <c r="OWB64" s="974"/>
      <c r="OWC64" s="974"/>
      <c r="OWD64" s="974"/>
      <c r="OWE64" s="974"/>
      <c r="OWF64" s="974"/>
      <c r="OWG64" s="974"/>
      <c r="OWH64" s="974"/>
      <c r="OWI64" s="974"/>
      <c r="OWJ64" s="974"/>
      <c r="OWK64" s="974"/>
      <c r="OWL64" s="974"/>
      <c r="OWM64" s="974"/>
      <c r="OWN64" s="974"/>
      <c r="OWO64" s="974"/>
      <c r="OWP64" s="974"/>
      <c r="OWQ64" s="974"/>
      <c r="OWR64" s="974"/>
      <c r="OWS64" s="974"/>
      <c r="OWT64" s="974"/>
      <c r="OWU64" s="974"/>
      <c r="OWV64" s="974"/>
      <c r="OWW64" s="974"/>
      <c r="OWX64" s="974"/>
      <c r="OWY64" s="974"/>
      <c r="OWZ64" s="974"/>
      <c r="OXA64" s="974"/>
      <c r="OXB64" s="974"/>
      <c r="OXC64" s="974"/>
      <c r="OXD64" s="974"/>
      <c r="OXE64" s="974"/>
      <c r="OXF64" s="974"/>
      <c r="OXG64" s="974"/>
      <c r="OXH64" s="974"/>
      <c r="OXI64" s="974"/>
      <c r="OXJ64" s="974"/>
      <c r="OXK64" s="974"/>
      <c r="OXL64" s="974"/>
      <c r="OXM64" s="974"/>
      <c r="OXN64" s="974"/>
      <c r="OXO64" s="974"/>
      <c r="OXP64" s="974"/>
      <c r="OXQ64" s="974"/>
      <c r="OXR64" s="974"/>
      <c r="OXS64" s="974"/>
      <c r="OXT64" s="974"/>
      <c r="OXU64" s="974"/>
      <c r="OXV64" s="974"/>
      <c r="OXW64" s="974"/>
      <c r="OXX64" s="974"/>
      <c r="OXY64" s="974"/>
      <c r="OXZ64" s="974"/>
      <c r="OYA64" s="974"/>
      <c r="OYB64" s="974"/>
      <c r="OYC64" s="974"/>
      <c r="OYD64" s="974"/>
      <c r="OYE64" s="974"/>
      <c r="OYF64" s="974"/>
      <c r="OYG64" s="974"/>
      <c r="OYH64" s="974"/>
      <c r="OYI64" s="974"/>
      <c r="OYJ64" s="974"/>
      <c r="OYK64" s="974"/>
      <c r="OYL64" s="974"/>
      <c r="OYM64" s="974"/>
      <c r="OYN64" s="974"/>
      <c r="OYO64" s="974"/>
      <c r="OYP64" s="974"/>
      <c r="OYQ64" s="974"/>
      <c r="OYR64" s="974"/>
      <c r="OYS64" s="974"/>
      <c r="OYT64" s="974"/>
      <c r="OYU64" s="974"/>
      <c r="OYV64" s="974"/>
      <c r="OYW64" s="974"/>
      <c r="OYX64" s="974"/>
      <c r="OYY64" s="974"/>
      <c r="OYZ64" s="974"/>
      <c r="OZA64" s="974"/>
      <c r="OZB64" s="974"/>
      <c r="OZC64" s="974"/>
      <c r="OZD64" s="974"/>
      <c r="OZE64" s="974"/>
      <c r="OZF64" s="974"/>
      <c r="OZG64" s="974"/>
      <c r="OZH64" s="974"/>
      <c r="OZI64" s="974"/>
      <c r="OZJ64" s="974"/>
      <c r="OZK64" s="974"/>
      <c r="OZL64" s="974"/>
      <c r="OZM64" s="974"/>
      <c r="OZN64" s="974"/>
      <c r="OZO64" s="974"/>
      <c r="OZP64" s="974"/>
      <c r="OZQ64" s="974"/>
      <c r="OZR64" s="974"/>
      <c r="OZS64" s="974"/>
      <c r="OZT64" s="974"/>
      <c r="OZU64" s="974"/>
      <c r="OZV64" s="974"/>
      <c r="OZW64" s="974"/>
      <c r="OZX64" s="974"/>
      <c r="OZY64" s="974"/>
      <c r="OZZ64" s="974"/>
      <c r="PAA64" s="974"/>
      <c r="PAB64" s="974"/>
      <c r="PAC64" s="974"/>
      <c r="PAD64" s="974"/>
      <c r="PAE64" s="974"/>
      <c r="PAF64" s="974"/>
      <c r="PAG64" s="974"/>
      <c r="PAH64" s="974"/>
      <c r="PAI64" s="974"/>
      <c r="PAJ64" s="974"/>
      <c r="PAK64" s="974"/>
      <c r="PAL64" s="974"/>
      <c r="PAM64" s="974"/>
      <c r="PAN64" s="974"/>
      <c r="PAO64" s="974"/>
      <c r="PAP64" s="974"/>
      <c r="PAQ64" s="974"/>
      <c r="PAR64" s="974"/>
      <c r="PAS64" s="974"/>
      <c r="PAT64" s="974"/>
      <c r="PAU64" s="974"/>
      <c r="PAV64" s="974"/>
      <c r="PAW64" s="974"/>
      <c r="PAX64" s="974"/>
      <c r="PAY64" s="974"/>
      <c r="PAZ64" s="974"/>
      <c r="PBA64" s="974"/>
      <c r="PBB64" s="974"/>
      <c r="PBC64" s="974"/>
      <c r="PBD64" s="974"/>
      <c r="PBE64" s="974"/>
      <c r="PBF64" s="974"/>
      <c r="PBG64" s="974"/>
      <c r="PBH64" s="974"/>
      <c r="PBI64" s="974"/>
      <c r="PBJ64" s="974"/>
      <c r="PBK64" s="974"/>
      <c r="PBL64" s="974"/>
      <c r="PBM64" s="974"/>
      <c r="PBN64" s="974"/>
      <c r="PBO64" s="974"/>
      <c r="PBP64" s="974"/>
      <c r="PBQ64" s="974"/>
      <c r="PBR64" s="974"/>
      <c r="PBS64" s="974"/>
      <c r="PBT64" s="974"/>
      <c r="PBU64" s="974"/>
      <c r="PBV64" s="974"/>
      <c r="PBW64" s="974"/>
      <c r="PBX64" s="974"/>
      <c r="PBY64" s="974"/>
      <c r="PBZ64" s="974"/>
      <c r="PCA64" s="974"/>
      <c r="PCB64" s="974"/>
      <c r="PCC64" s="974"/>
      <c r="PCD64" s="974"/>
      <c r="PCE64" s="974"/>
      <c r="PCF64" s="974"/>
      <c r="PCG64" s="974"/>
      <c r="PCH64" s="974"/>
      <c r="PCI64" s="974"/>
      <c r="PCJ64" s="974"/>
      <c r="PCK64" s="974"/>
      <c r="PCL64" s="974"/>
      <c r="PCM64" s="974"/>
      <c r="PCN64" s="974"/>
      <c r="PCO64" s="974"/>
      <c r="PCP64" s="974"/>
      <c r="PCQ64" s="974"/>
      <c r="PCR64" s="974"/>
      <c r="PCS64" s="974"/>
      <c r="PCT64" s="974"/>
      <c r="PCU64" s="974"/>
      <c r="PCV64" s="974"/>
      <c r="PCW64" s="974"/>
      <c r="PCX64" s="974"/>
      <c r="PCY64" s="974"/>
      <c r="PCZ64" s="974"/>
      <c r="PDA64" s="974"/>
      <c r="PDB64" s="974"/>
      <c r="PDC64" s="974"/>
      <c r="PDD64" s="974"/>
      <c r="PDE64" s="974"/>
      <c r="PDF64" s="974"/>
      <c r="PDG64" s="974"/>
      <c r="PDH64" s="974"/>
      <c r="PDI64" s="974"/>
      <c r="PDJ64" s="974"/>
      <c r="PDK64" s="974"/>
      <c r="PDL64" s="974"/>
      <c r="PDM64" s="974"/>
      <c r="PDN64" s="974"/>
      <c r="PDO64" s="974"/>
      <c r="PDP64" s="974"/>
      <c r="PDQ64" s="974"/>
      <c r="PDR64" s="974"/>
      <c r="PDS64" s="974"/>
      <c r="PDT64" s="974"/>
      <c r="PDU64" s="974"/>
      <c r="PDV64" s="974"/>
      <c r="PDW64" s="974"/>
      <c r="PDX64" s="974"/>
      <c r="PDY64" s="974"/>
      <c r="PDZ64" s="974"/>
      <c r="PEA64" s="974"/>
      <c r="PEB64" s="974"/>
      <c r="PEC64" s="974"/>
      <c r="PED64" s="974"/>
      <c r="PEE64" s="974"/>
      <c r="PEF64" s="974"/>
      <c r="PEG64" s="974"/>
      <c r="PEH64" s="974"/>
      <c r="PEI64" s="974"/>
      <c r="PEJ64" s="974"/>
      <c r="PEK64" s="974"/>
      <c r="PEL64" s="974"/>
      <c r="PEM64" s="974"/>
      <c r="PEN64" s="974"/>
      <c r="PEO64" s="974"/>
      <c r="PEP64" s="974"/>
      <c r="PEQ64" s="974"/>
      <c r="PER64" s="974"/>
      <c r="PES64" s="974"/>
      <c r="PET64" s="974"/>
      <c r="PEU64" s="974"/>
      <c r="PEV64" s="974"/>
      <c r="PEW64" s="974"/>
      <c r="PEX64" s="974"/>
      <c r="PEY64" s="974"/>
      <c r="PEZ64" s="974"/>
      <c r="PFA64" s="974"/>
      <c r="PFB64" s="974"/>
      <c r="PFC64" s="974"/>
      <c r="PFD64" s="974"/>
      <c r="PFE64" s="974"/>
      <c r="PFF64" s="974"/>
      <c r="PFG64" s="974"/>
      <c r="PFH64" s="974"/>
      <c r="PFI64" s="974"/>
      <c r="PFJ64" s="974"/>
      <c r="PFK64" s="974"/>
      <c r="PFL64" s="974"/>
      <c r="PFM64" s="974"/>
      <c r="PFN64" s="974"/>
      <c r="PFO64" s="974"/>
      <c r="PFP64" s="974"/>
      <c r="PFQ64" s="974"/>
      <c r="PFR64" s="974"/>
      <c r="PFS64" s="974"/>
      <c r="PFT64" s="974"/>
      <c r="PFU64" s="974"/>
      <c r="PFV64" s="974"/>
      <c r="PFW64" s="974"/>
      <c r="PFX64" s="974"/>
      <c r="PFY64" s="974"/>
      <c r="PFZ64" s="974"/>
      <c r="PGA64" s="974"/>
      <c r="PGB64" s="974"/>
      <c r="PGC64" s="974"/>
      <c r="PGD64" s="974"/>
      <c r="PGE64" s="974"/>
      <c r="PGF64" s="974"/>
      <c r="PGG64" s="974"/>
      <c r="PGH64" s="974"/>
      <c r="PGI64" s="974"/>
      <c r="PGJ64" s="974"/>
      <c r="PGK64" s="974"/>
      <c r="PGL64" s="974"/>
      <c r="PGM64" s="974"/>
      <c r="PGN64" s="974"/>
      <c r="PGO64" s="974"/>
      <c r="PGP64" s="974"/>
      <c r="PGQ64" s="974"/>
      <c r="PGR64" s="974"/>
      <c r="PGS64" s="974"/>
      <c r="PGT64" s="974"/>
      <c r="PGU64" s="974"/>
      <c r="PGV64" s="974"/>
      <c r="PGW64" s="974"/>
      <c r="PGX64" s="974"/>
      <c r="PGY64" s="974"/>
      <c r="PGZ64" s="974"/>
      <c r="PHA64" s="974"/>
      <c r="PHB64" s="974"/>
      <c r="PHC64" s="974"/>
      <c r="PHD64" s="974"/>
      <c r="PHE64" s="974"/>
      <c r="PHF64" s="974"/>
      <c r="PHG64" s="974"/>
      <c r="PHH64" s="974"/>
      <c r="PHI64" s="974"/>
      <c r="PHJ64" s="974"/>
      <c r="PHK64" s="974"/>
      <c r="PHL64" s="974"/>
      <c r="PHM64" s="974"/>
      <c r="PHN64" s="974"/>
      <c r="PHO64" s="974"/>
      <c r="PHP64" s="974"/>
      <c r="PHQ64" s="974"/>
      <c r="PHR64" s="974"/>
      <c r="PHS64" s="974"/>
      <c r="PHT64" s="974"/>
      <c r="PHU64" s="974"/>
      <c r="PHV64" s="974"/>
      <c r="PHW64" s="974"/>
      <c r="PHX64" s="974"/>
      <c r="PHY64" s="974"/>
      <c r="PHZ64" s="974"/>
      <c r="PIA64" s="974"/>
      <c r="PIB64" s="974"/>
      <c r="PIC64" s="974"/>
      <c r="PID64" s="974"/>
      <c r="PIE64" s="974"/>
      <c r="PIF64" s="974"/>
      <c r="PIG64" s="974"/>
      <c r="PIH64" s="974"/>
      <c r="PII64" s="974"/>
      <c r="PIJ64" s="974"/>
      <c r="PIK64" s="974"/>
      <c r="PIL64" s="974"/>
      <c r="PIM64" s="974"/>
      <c r="PIN64" s="974"/>
      <c r="PIO64" s="974"/>
      <c r="PIP64" s="974"/>
      <c r="PIQ64" s="974"/>
      <c r="PIR64" s="974"/>
      <c r="PIS64" s="974"/>
      <c r="PIT64" s="974"/>
      <c r="PIU64" s="974"/>
      <c r="PIV64" s="974"/>
      <c r="PIW64" s="974"/>
      <c r="PIX64" s="974"/>
      <c r="PIY64" s="974"/>
      <c r="PIZ64" s="974"/>
      <c r="PJA64" s="974"/>
      <c r="PJB64" s="974"/>
      <c r="PJC64" s="974"/>
      <c r="PJD64" s="974"/>
      <c r="PJE64" s="974"/>
      <c r="PJF64" s="974"/>
      <c r="PJG64" s="974"/>
      <c r="PJH64" s="974"/>
      <c r="PJI64" s="974"/>
      <c r="PJJ64" s="974"/>
      <c r="PJK64" s="974"/>
      <c r="PJL64" s="974"/>
      <c r="PJM64" s="974"/>
      <c r="PJN64" s="974"/>
      <c r="PJO64" s="974"/>
      <c r="PJP64" s="974"/>
      <c r="PJQ64" s="974"/>
      <c r="PJR64" s="974"/>
      <c r="PJS64" s="974"/>
      <c r="PJT64" s="974"/>
      <c r="PJU64" s="974"/>
      <c r="PJV64" s="974"/>
      <c r="PJW64" s="974"/>
      <c r="PJX64" s="974"/>
      <c r="PJY64" s="974"/>
      <c r="PJZ64" s="974"/>
      <c r="PKA64" s="974"/>
      <c r="PKB64" s="974"/>
      <c r="PKC64" s="974"/>
      <c r="PKD64" s="974"/>
      <c r="PKE64" s="974"/>
      <c r="PKF64" s="974"/>
      <c r="PKG64" s="974"/>
      <c r="PKH64" s="974"/>
      <c r="PKI64" s="974"/>
      <c r="PKJ64" s="974"/>
      <c r="PKK64" s="974"/>
      <c r="PKL64" s="974"/>
      <c r="PKM64" s="974"/>
      <c r="PKN64" s="974"/>
      <c r="PKO64" s="974"/>
      <c r="PKP64" s="974"/>
      <c r="PKQ64" s="974"/>
      <c r="PKR64" s="974"/>
      <c r="PKS64" s="974"/>
      <c r="PKT64" s="974"/>
      <c r="PKU64" s="974"/>
      <c r="PKV64" s="974"/>
      <c r="PKW64" s="974"/>
      <c r="PKX64" s="974"/>
      <c r="PKY64" s="974"/>
      <c r="PKZ64" s="974"/>
      <c r="PLA64" s="974"/>
      <c r="PLB64" s="974"/>
      <c r="PLC64" s="974"/>
      <c r="PLD64" s="974"/>
      <c r="PLE64" s="974"/>
      <c r="PLF64" s="974"/>
      <c r="PLG64" s="974"/>
      <c r="PLH64" s="974"/>
      <c r="PLI64" s="974"/>
      <c r="PLJ64" s="974"/>
      <c r="PLK64" s="974"/>
      <c r="PLL64" s="974"/>
      <c r="PLM64" s="974"/>
      <c r="PLN64" s="974"/>
      <c r="PLO64" s="974"/>
      <c r="PLP64" s="974"/>
      <c r="PLQ64" s="974"/>
      <c r="PLR64" s="974"/>
      <c r="PLS64" s="974"/>
      <c r="PLT64" s="974"/>
      <c r="PLU64" s="974"/>
      <c r="PLV64" s="974"/>
      <c r="PLW64" s="974"/>
      <c r="PLX64" s="974"/>
      <c r="PLY64" s="974"/>
      <c r="PLZ64" s="974"/>
      <c r="PMA64" s="974"/>
      <c r="PMB64" s="974"/>
      <c r="PMC64" s="974"/>
      <c r="PMD64" s="974"/>
      <c r="PME64" s="974"/>
      <c r="PMF64" s="974"/>
      <c r="PMG64" s="974"/>
      <c r="PMH64" s="974"/>
      <c r="PMI64" s="974"/>
      <c r="PMJ64" s="974"/>
      <c r="PMK64" s="974"/>
      <c r="PML64" s="974"/>
      <c r="PMM64" s="974"/>
      <c r="PMN64" s="974"/>
      <c r="PMO64" s="974"/>
      <c r="PMP64" s="974"/>
      <c r="PMQ64" s="974"/>
      <c r="PMR64" s="974"/>
      <c r="PMS64" s="974"/>
      <c r="PMT64" s="974"/>
      <c r="PMU64" s="974"/>
      <c r="PMV64" s="974"/>
      <c r="PMW64" s="974"/>
      <c r="PMX64" s="974"/>
      <c r="PMY64" s="974"/>
      <c r="PMZ64" s="974"/>
      <c r="PNA64" s="974"/>
      <c r="PNB64" s="974"/>
      <c r="PNC64" s="974"/>
      <c r="PND64" s="974"/>
      <c r="PNE64" s="974"/>
      <c r="PNF64" s="974"/>
      <c r="PNG64" s="974"/>
      <c r="PNH64" s="974"/>
      <c r="PNI64" s="974"/>
      <c r="PNJ64" s="974"/>
      <c r="PNK64" s="974"/>
      <c r="PNL64" s="974"/>
      <c r="PNM64" s="974"/>
      <c r="PNN64" s="974"/>
      <c r="PNO64" s="974"/>
      <c r="PNP64" s="974"/>
      <c r="PNQ64" s="974"/>
      <c r="PNR64" s="974"/>
      <c r="PNS64" s="974"/>
      <c r="PNT64" s="974"/>
      <c r="PNU64" s="974"/>
      <c r="PNV64" s="974"/>
      <c r="PNW64" s="974"/>
      <c r="PNX64" s="974"/>
      <c r="PNY64" s="974"/>
      <c r="PNZ64" s="974"/>
      <c r="POA64" s="974"/>
      <c r="POB64" s="974"/>
      <c r="POC64" s="974"/>
      <c r="POD64" s="974"/>
      <c r="POE64" s="974"/>
      <c r="POF64" s="974"/>
      <c r="POG64" s="974"/>
      <c r="POH64" s="974"/>
      <c r="POI64" s="974"/>
      <c r="POJ64" s="974"/>
      <c r="POK64" s="974"/>
      <c r="POL64" s="974"/>
      <c r="POM64" s="974"/>
      <c r="PON64" s="974"/>
      <c r="POO64" s="974"/>
      <c r="POP64" s="974"/>
      <c r="POQ64" s="974"/>
      <c r="POR64" s="974"/>
      <c r="POS64" s="974"/>
      <c r="POT64" s="974"/>
      <c r="POU64" s="974"/>
      <c r="POV64" s="974"/>
      <c r="POW64" s="974"/>
      <c r="POX64" s="974"/>
      <c r="POY64" s="974"/>
      <c r="POZ64" s="974"/>
      <c r="PPA64" s="974"/>
      <c r="PPB64" s="974"/>
      <c r="PPC64" s="974"/>
      <c r="PPD64" s="974"/>
      <c r="PPE64" s="974"/>
      <c r="PPF64" s="974"/>
      <c r="PPG64" s="974"/>
      <c r="PPH64" s="974"/>
      <c r="PPI64" s="974"/>
      <c r="PPJ64" s="974"/>
      <c r="PPK64" s="974"/>
      <c r="PPL64" s="974"/>
      <c r="PPM64" s="974"/>
      <c r="PPN64" s="974"/>
      <c r="PPO64" s="974"/>
      <c r="PPP64" s="974"/>
      <c r="PPQ64" s="974"/>
      <c r="PPR64" s="974"/>
      <c r="PPS64" s="974"/>
      <c r="PPT64" s="974"/>
      <c r="PPU64" s="974"/>
      <c r="PPV64" s="974"/>
      <c r="PPW64" s="974"/>
      <c r="PPX64" s="974"/>
      <c r="PPY64" s="974"/>
      <c r="PPZ64" s="974"/>
      <c r="PQA64" s="974"/>
      <c r="PQB64" s="974"/>
      <c r="PQC64" s="974"/>
      <c r="PQD64" s="974"/>
      <c r="PQE64" s="974"/>
      <c r="PQF64" s="974"/>
      <c r="PQG64" s="974"/>
      <c r="PQH64" s="974"/>
      <c r="PQI64" s="974"/>
      <c r="PQJ64" s="974"/>
      <c r="PQK64" s="974"/>
      <c r="PQL64" s="974"/>
      <c r="PQM64" s="974"/>
      <c r="PQN64" s="974"/>
      <c r="PQO64" s="974"/>
      <c r="PQP64" s="974"/>
      <c r="PQQ64" s="974"/>
      <c r="PQR64" s="974"/>
      <c r="PQS64" s="974"/>
      <c r="PQT64" s="974"/>
      <c r="PQU64" s="974"/>
      <c r="PQV64" s="974"/>
      <c r="PQW64" s="974"/>
      <c r="PQX64" s="974"/>
      <c r="PQY64" s="974"/>
      <c r="PQZ64" s="974"/>
      <c r="PRA64" s="974"/>
      <c r="PRB64" s="974"/>
      <c r="PRC64" s="974"/>
      <c r="PRD64" s="974"/>
      <c r="PRE64" s="974"/>
      <c r="PRF64" s="974"/>
      <c r="PRG64" s="974"/>
      <c r="PRH64" s="974"/>
      <c r="PRI64" s="974"/>
      <c r="PRJ64" s="974"/>
      <c r="PRK64" s="974"/>
      <c r="PRL64" s="974"/>
      <c r="PRM64" s="974"/>
      <c r="PRN64" s="974"/>
      <c r="PRO64" s="974"/>
      <c r="PRP64" s="974"/>
      <c r="PRQ64" s="974"/>
      <c r="PRR64" s="974"/>
      <c r="PRS64" s="974"/>
      <c r="PRT64" s="974"/>
      <c r="PRU64" s="974"/>
      <c r="PRV64" s="974"/>
      <c r="PRW64" s="974"/>
      <c r="PRX64" s="974"/>
      <c r="PRY64" s="974"/>
      <c r="PRZ64" s="974"/>
      <c r="PSA64" s="974"/>
      <c r="PSB64" s="974"/>
      <c r="PSC64" s="974"/>
      <c r="PSD64" s="974"/>
      <c r="PSE64" s="974"/>
      <c r="PSF64" s="974"/>
      <c r="PSG64" s="974"/>
      <c r="PSH64" s="974"/>
      <c r="PSI64" s="974"/>
      <c r="PSJ64" s="974"/>
      <c r="PSK64" s="974"/>
      <c r="PSL64" s="974"/>
      <c r="PSM64" s="974"/>
      <c r="PSN64" s="974"/>
      <c r="PSO64" s="974"/>
      <c r="PSP64" s="974"/>
      <c r="PSQ64" s="974"/>
      <c r="PSR64" s="974"/>
      <c r="PSS64" s="974"/>
      <c r="PST64" s="974"/>
      <c r="PSU64" s="974"/>
      <c r="PSV64" s="974"/>
      <c r="PSW64" s="974"/>
      <c r="PSX64" s="974"/>
      <c r="PSY64" s="974"/>
      <c r="PSZ64" s="974"/>
      <c r="PTA64" s="974"/>
      <c r="PTB64" s="974"/>
      <c r="PTC64" s="974"/>
      <c r="PTD64" s="974"/>
      <c r="PTE64" s="974"/>
      <c r="PTF64" s="974"/>
      <c r="PTG64" s="974"/>
      <c r="PTH64" s="974"/>
      <c r="PTI64" s="974"/>
      <c r="PTJ64" s="974"/>
      <c r="PTK64" s="974"/>
      <c r="PTL64" s="974"/>
      <c r="PTM64" s="974"/>
      <c r="PTN64" s="974"/>
      <c r="PTO64" s="974"/>
      <c r="PTP64" s="974"/>
      <c r="PTQ64" s="974"/>
      <c r="PTR64" s="974"/>
      <c r="PTS64" s="974"/>
      <c r="PTT64" s="974"/>
      <c r="PTU64" s="974"/>
      <c r="PTV64" s="974"/>
      <c r="PTW64" s="974"/>
      <c r="PTX64" s="974"/>
      <c r="PTY64" s="974"/>
      <c r="PTZ64" s="974"/>
      <c r="PUA64" s="974"/>
      <c r="PUB64" s="974"/>
      <c r="PUC64" s="974"/>
      <c r="PUD64" s="974"/>
      <c r="PUE64" s="974"/>
      <c r="PUF64" s="974"/>
      <c r="PUG64" s="974"/>
      <c r="PUH64" s="974"/>
      <c r="PUI64" s="974"/>
      <c r="PUJ64" s="974"/>
      <c r="PUK64" s="974"/>
      <c r="PUL64" s="974"/>
      <c r="PUM64" s="974"/>
      <c r="PUN64" s="974"/>
      <c r="PUO64" s="974"/>
      <c r="PUP64" s="974"/>
      <c r="PUQ64" s="974"/>
      <c r="PUR64" s="974"/>
      <c r="PUS64" s="974"/>
      <c r="PUT64" s="974"/>
      <c r="PUU64" s="974"/>
      <c r="PUV64" s="974"/>
      <c r="PUW64" s="974"/>
      <c r="PUX64" s="974"/>
      <c r="PUY64" s="974"/>
      <c r="PUZ64" s="974"/>
      <c r="PVA64" s="974"/>
      <c r="PVB64" s="974"/>
      <c r="PVC64" s="974"/>
      <c r="PVD64" s="974"/>
      <c r="PVE64" s="974"/>
      <c r="PVF64" s="974"/>
      <c r="PVG64" s="974"/>
      <c r="PVH64" s="974"/>
      <c r="PVI64" s="974"/>
      <c r="PVJ64" s="974"/>
      <c r="PVK64" s="974"/>
      <c r="PVL64" s="974"/>
      <c r="PVM64" s="974"/>
      <c r="PVN64" s="974"/>
      <c r="PVO64" s="974"/>
      <c r="PVP64" s="974"/>
      <c r="PVQ64" s="974"/>
      <c r="PVR64" s="974"/>
      <c r="PVS64" s="974"/>
      <c r="PVT64" s="974"/>
      <c r="PVU64" s="974"/>
      <c r="PVV64" s="974"/>
      <c r="PVW64" s="974"/>
      <c r="PVX64" s="974"/>
      <c r="PVY64" s="974"/>
      <c r="PVZ64" s="974"/>
      <c r="PWA64" s="974"/>
      <c r="PWB64" s="974"/>
      <c r="PWC64" s="974"/>
      <c r="PWD64" s="974"/>
      <c r="PWE64" s="974"/>
      <c r="PWF64" s="974"/>
      <c r="PWG64" s="974"/>
      <c r="PWH64" s="974"/>
      <c r="PWI64" s="974"/>
      <c r="PWJ64" s="974"/>
      <c r="PWK64" s="974"/>
      <c r="PWL64" s="974"/>
      <c r="PWM64" s="974"/>
      <c r="PWN64" s="974"/>
      <c r="PWO64" s="974"/>
      <c r="PWP64" s="974"/>
      <c r="PWQ64" s="974"/>
      <c r="PWR64" s="974"/>
      <c r="PWS64" s="974"/>
      <c r="PWT64" s="974"/>
      <c r="PWU64" s="974"/>
      <c r="PWV64" s="974"/>
      <c r="PWW64" s="974"/>
      <c r="PWX64" s="974"/>
      <c r="PWY64" s="974"/>
      <c r="PWZ64" s="974"/>
      <c r="PXA64" s="974"/>
      <c r="PXB64" s="974"/>
      <c r="PXC64" s="974"/>
      <c r="PXD64" s="974"/>
      <c r="PXE64" s="974"/>
      <c r="PXF64" s="974"/>
      <c r="PXG64" s="974"/>
      <c r="PXH64" s="974"/>
      <c r="PXI64" s="974"/>
      <c r="PXJ64" s="974"/>
      <c r="PXK64" s="974"/>
      <c r="PXL64" s="974"/>
      <c r="PXM64" s="974"/>
      <c r="PXN64" s="974"/>
      <c r="PXO64" s="974"/>
      <c r="PXP64" s="974"/>
      <c r="PXQ64" s="974"/>
      <c r="PXR64" s="974"/>
      <c r="PXS64" s="974"/>
      <c r="PXT64" s="974"/>
      <c r="PXU64" s="974"/>
      <c r="PXV64" s="974"/>
      <c r="PXW64" s="974"/>
      <c r="PXX64" s="974"/>
      <c r="PXY64" s="974"/>
      <c r="PXZ64" s="974"/>
      <c r="PYA64" s="974"/>
      <c r="PYB64" s="974"/>
      <c r="PYC64" s="974"/>
      <c r="PYD64" s="974"/>
      <c r="PYE64" s="974"/>
      <c r="PYF64" s="974"/>
      <c r="PYG64" s="974"/>
      <c r="PYH64" s="974"/>
      <c r="PYI64" s="974"/>
      <c r="PYJ64" s="974"/>
      <c r="PYK64" s="974"/>
      <c r="PYL64" s="974"/>
      <c r="PYM64" s="974"/>
      <c r="PYN64" s="974"/>
      <c r="PYO64" s="974"/>
      <c r="PYP64" s="974"/>
      <c r="PYQ64" s="974"/>
      <c r="PYR64" s="974"/>
      <c r="PYS64" s="974"/>
      <c r="PYT64" s="974"/>
      <c r="PYU64" s="974"/>
      <c r="PYV64" s="974"/>
      <c r="PYW64" s="974"/>
      <c r="PYX64" s="974"/>
      <c r="PYY64" s="974"/>
      <c r="PYZ64" s="974"/>
      <c r="PZA64" s="974"/>
      <c r="PZB64" s="974"/>
      <c r="PZC64" s="974"/>
      <c r="PZD64" s="974"/>
      <c r="PZE64" s="974"/>
      <c r="PZF64" s="974"/>
      <c r="PZG64" s="974"/>
      <c r="PZH64" s="974"/>
      <c r="PZI64" s="974"/>
      <c r="PZJ64" s="974"/>
      <c r="PZK64" s="974"/>
      <c r="PZL64" s="974"/>
      <c r="PZM64" s="974"/>
      <c r="PZN64" s="974"/>
      <c r="PZO64" s="974"/>
      <c r="PZP64" s="974"/>
      <c r="PZQ64" s="974"/>
      <c r="PZR64" s="974"/>
      <c r="PZS64" s="974"/>
      <c r="PZT64" s="974"/>
      <c r="PZU64" s="974"/>
      <c r="PZV64" s="974"/>
      <c r="PZW64" s="974"/>
      <c r="PZX64" s="974"/>
      <c r="PZY64" s="974"/>
      <c r="PZZ64" s="974"/>
      <c r="QAA64" s="974"/>
      <c r="QAB64" s="974"/>
      <c r="QAC64" s="974"/>
      <c r="QAD64" s="974"/>
      <c r="QAE64" s="974"/>
      <c r="QAF64" s="974"/>
      <c r="QAG64" s="974"/>
      <c r="QAH64" s="974"/>
      <c r="QAI64" s="974"/>
      <c r="QAJ64" s="974"/>
      <c r="QAK64" s="974"/>
      <c r="QAL64" s="974"/>
      <c r="QAM64" s="974"/>
      <c r="QAN64" s="974"/>
      <c r="QAO64" s="974"/>
      <c r="QAP64" s="974"/>
      <c r="QAQ64" s="974"/>
      <c r="QAR64" s="974"/>
      <c r="QAS64" s="974"/>
      <c r="QAT64" s="974"/>
      <c r="QAU64" s="974"/>
      <c r="QAV64" s="974"/>
      <c r="QAW64" s="974"/>
      <c r="QAX64" s="974"/>
      <c r="QAY64" s="974"/>
      <c r="QAZ64" s="974"/>
      <c r="QBA64" s="974"/>
      <c r="QBB64" s="974"/>
      <c r="QBC64" s="974"/>
      <c r="QBD64" s="974"/>
      <c r="QBE64" s="974"/>
      <c r="QBF64" s="974"/>
      <c r="QBG64" s="974"/>
      <c r="QBH64" s="974"/>
      <c r="QBI64" s="974"/>
      <c r="QBJ64" s="974"/>
      <c r="QBK64" s="974"/>
      <c r="QBL64" s="974"/>
      <c r="QBM64" s="974"/>
      <c r="QBN64" s="974"/>
      <c r="QBO64" s="974"/>
      <c r="QBP64" s="974"/>
      <c r="QBQ64" s="974"/>
      <c r="QBR64" s="974"/>
      <c r="QBS64" s="974"/>
      <c r="QBT64" s="974"/>
      <c r="QBU64" s="974"/>
      <c r="QBV64" s="974"/>
      <c r="QBW64" s="974"/>
      <c r="QBX64" s="974"/>
      <c r="QBY64" s="974"/>
      <c r="QBZ64" s="974"/>
      <c r="QCA64" s="974"/>
      <c r="QCB64" s="974"/>
      <c r="QCC64" s="974"/>
      <c r="QCD64" s="974"/>
      <c r="QCE64" s="974"/>
      <c r="QCF64" s="974"/>
      <c r="QCG64" s="974"/>
      <c r="QCH64" s="974"/>
      <c r="QCI64" s="974"/>
      <c r="QCJ64" s="974"/>
      <c r="QCK64" s="974"/>
      <c r="QCL64" s="974"/>
      <c r="QCM64" s="974"/>
      <c r="QCN64" s="974"/>
      <c r="QCO64" s="974"/>
      <c r="QCP64" s="974"/>
      <c r="QCQ64" s="974"/>
      <c r="QCR64" s="974"/>
      <c r="QCS64" s="974"/>
      <c r="QCT64" s="974"/>
      <c r="QCU64" s="974"/>
      <c r="QCV64" s="974"/>
      <c r="QCW64" s="974"/>
      <c r="QCX64" s="974"/>
      <c r="QCY64" s="974"/>
      <c r="QCZ64" s="974"/>
      <c r="QDA64" s="974"/>
      <c r="QDB64" s="974"/>
      <c r="QDC64" s="974"/>
      <c r="QDD64" s="974"/>
      <c r="QDE64" s="974"/>
      <c r="QDF64" s="974"/>
      <c r="QDG64" s="974"/>
      <c r="QDH64" s="974"/>
      <c r="QDI64" s="974"/>
      <c r="QDJ64" s="974"/>
      <c r="QDK64" s="974"/>
      <c r="QDL64" s="974"/>
      <c r="QDM64" s="974"/>
      <c r="QDN64" s="974"/>
      <c r="QDO64" s="974"/>
      <c r="QDP64" s="974"/>
      <c r="QDQ64" s="974"/>
      <c r="QDR64" s="974"/>
      <c r="QDS64" s="974"/>
      <c r="QDT64" s="974"/>
      <c r="QDU64" s="974"/>
      <c r="QDV64" s="974"/>
      <c r="QDW64" s="974"/>
      <c r="QDX64" s="974"/>
      <c r="QDY64" s="974"/>
      <c r="QDZ64" s="974"/>
      <c r="QEA64" s="974"/>
      <c r="QEB64" s="974"/>
      <c r="QEC64" s="974"/>
      <c r="QED64" s="974"/>
      <c r="QEE64" s="974"/>
      <c r="QEF64" s="974"/>
      <c r="QEG64" s="974"/>
      <c r="QEH64" s="974"/>
      <c r="QEI64" s="974"/>
      <c r="QEJ64" s="974"/>
      <c r="QEK64" s="974"/>
      <c r="QEL64" s="974"/>
      <c r="QEM64" s="974"/>
      <c r="QEN64" s="974"/>
      <c r="QEO64" s="974"/>
      <c r="QEP64" s="974"/>
      <c r="QEQ64" s="974"/>
      <c r="QER64" s="974"/>
      <c r="QES64" s="974"/>
      <c r="QET64" s="974"/>
      <c r="QEU64" s="974"/>
      <c r="QEV64" s="974"/>
      <c r="QEW64" s="974"/>
      <c r="QEX64" s="974"/>
      <c r="QEY64" s="974"/>
      <c r="QEZ64" s="974"/>
      <c r="QFA64" s="974"/>
      <c r="QFB64" s="974"/>
      <c r="QFC64" s="974"/>
      <c r="QFD64" s="974"/>
      <c r="QFE64" s="974"/>
      <c r="QFF64" s="974"/>
      <c r="QFG64" s="974"/>
      <c r="QFH64" s="974"/>
      <c r="QFI64" s="974"/>
      <c r="QFJ64" s="974"/>
      <c r="QFK64" s="974"/>
      <c r="QFL64" s="974"/>
      <c r="QFM64" s="974"/>
      <c r="QFN64" s="974"/>
      <c r="QFO64" s="974"/>
      <c r="QFP64" s="974"/>
      <c r="QFQ64" s="974"/>
      <c r="QFR64" s="974"/>
      <c r="QFS64" s="974"/>
      <c r="QFT64" s="974"/>
      <c r="QFU64" s="974"/>
      <c r="QFV64" s="974"/>
      <c r="QFW64" s="974"/>
      <c r="QFX64" s="974"/>
      <c r="QFY64" s="974"/>
      <c r="QFZ64" s="974"/>
      <c r="QGA64" s="974"/>
      <c r="QGB64" s="974"/>
      <c r="QGC64" s="974"/>
      <c r="QGD64" s="974"/>
      <c r="QGE64" s="974"/>
      <c r="QGF64" s="974"/>
      <c r="QGG64" s="974"/>
      <c r="QGH64" s="974"/>
      <c r="QGI64" s="974"/>
      <c r="QGJ64" s="974"/>
      <c r="QGK64" s="974"/>
      <c r="QGL64" s="974"/>
      <c r="QGM64" s="974"/>
      <c r="QGN64" s="974"/>
      <c r="QGO64" s="974"/>
      <c r="QGP64" s="974"/>
      <c r="QGQ64" s="974"/>
      <c r="QGR64" s="974"/>
      <c r="QGS64" s="974"/>
      <c r="QGT64" s="974"/>
      <c r="QGU64" s="974"/>
      <c r="QGV64" s="974"/>
      <c r="QGW64" s="974"/>
      <c r="QGX64" s="974"/>
      <c r="QGY64" s="974"/>
      <c r="QGZ64" s="974"/>
      <c r="QHA64" s="974"/>
      <c r="QHB64" s="974"/>
      <c r="QHC64" s="974"/>
      <c r="QHD64" s="974"/>
      <c r="QHE64" s="974"/>
      <c r="QHF64" s="974"/>
      <c r="QHG64" s="974"/>
      <c r="QHH64" s="974"/>
      <c r="QHI64" s="974"/>
      <c r="QHJ64" s="974"/>
      <c r="QHK64" s="974"/>
      <c r="QHL64" s="974"/>
      <c r="QHM64" s="974"/>
      <c r="QHN64" s="974"/>
      <c r="QHO64" s="974"/>
      <c r="QHP64" s="974"/>
      <c r="QHQ64" s="974"/>
      <c r="QHR64" s="974"/>
      <c r="QHS64" s="974"/>
      <c r="QHT64" s="974"/>
      <c r="QHU64" s="974"/>
      <c r="QHV64" s="974"/>
      <c r="QHW64" s="974"/>
      <c r="QHX64" s="974"/>
      <c r="QHY64" s="974"/>
      <c r="QHZ64" s="974"/>
      <c r="QIA64" s="974"/>
      <c r="QIB64" s="974"/>
      <c r="QIC64" s="974"/>
      <c r="QID64" s="974"/>
      <c r="QIE64" s="974"/>
      <c r="QIF64" s="974"/>
      <c r="QIG64" s="974"/>
      <c r="QIH64" s="974"/>
      <c r="QII64" s="974"/>
      <c r="QIJ64" s="974"/>
      <c r="QIK64" s="974"/>
      <c r="QIL64" s="974"/>
      <c r="QIM64" s="974"/>
      <c r="QIN64" s="974"/>
      <c r="QIO64" s="974"/>
      <c r="QIP64" s="974"/>
      <c r="QIQ64" s="974"/>
      <c r="QIR64" s="974"/>
      <c r="QIS64" s="974"/>
      <c r="QIT64" s="974"/>
      <c r="QIU64" s="974"/>
      <c r="QIV64" s="974"/>
      <c r="QIW64" s="974"/>
      <c r="QIX64" s="974"/>
      <c r="QIY64" s="974"/>
      <c r="QIZ64" s="974"/>
      <c r="QJA64" s="974"/>
      <c r="QJB64" s="974"/>
      <c r="QJC64" s="974"/>
      <c r="QJD64" s="974"/>
      <c r="QJE64" s="974"/>
      <c r="QJF64" s="974"/>
      <c r="QJG64" s="974"/>
      <c r="QJH64" s="974"/>
      <c r="QJI64" s="974"/>
      <c r="QJJ64" s="974"/>
      <c r="QJK64" s="974"/>
      <c r="QJL64" s="974"/>
      <c r="QJM64" s="974"/>
      <c r="QJN64" s="974"/>
      <c r="QJO64" s="974"/>
      <c r="QJP64" s="974"/>
      <c r="QJQ64" s="974"/>
      <c r="QJR64" s="974"/>
      <c r="QJS64" s="974"/>
      <c r="QJT64" s="974"/>
      <c r="QJU64" s="974"/>
      <c r="QJV64" s="974"/>
      <c r="QJW64" s="974"/>
      <c r="QJX64" s="974"/>
      <c r="QJY64" s="974"/>
      <c r="QJZ64" s="974"/>
      <c r="QKA64" s="974"/>
      <c r="QKB64" s="974"/>
      <c r="QKC64" s="974"/>
      <c r="QKD64" s="974"/>
      <c r="QKE64" s="974"/>
      <c r="QKF64" s="974"/>
      <c r="QKG64" s="974"/>
      <c r="QKH64" s="974"/>
      <c r="QKI64" s="974"/>
      <c r="QKJ64" s="974"/>
      <c r="QKK64" s="974"/>
      <c r="QKL64" s="974"/>
      <c r="QKM64" s="974"/>
      <c r="QKN64" s="974"/>
      <c r="QKO64" s="974"/>
      <c r="QKP64" s="974"/>
      <c r="QKQ64" s="974"/>
      <c r="QKR64" s="974"/>
      <c r="QKS64" s="974"/>
      <c r="QKT64" s="974"/>
      <c r="QKU64" s="974"/>
      <c r="QKV64" s="974"/>
      <c r="QKW64" s="974"/>
      <c r="QKX64" s="974"/>
      <c r="QKY64" s="974"/>
      <c r="QKZ64" s="974"/>
      <c r="QLA64" s="974"/>
      <c r="QLB64" s="974"/>
      <c r="QLC64" s="974"/>
      <c r="QLD64" s="974"/>
      <c r="QLE64" s="974"/>
      <c r="QLF64" s="974"/>
      <c r="QLG64" s="974"/>
      <c r="QLH64" s="974"/>
      <c r="QLI64" s="974"/>
      <c r="QLJ64" s="974"/>
      <c r="QLK64" s="974"/>
      <c r="QLL64" s="974"/>
      <c r="QLM64" s="974"/>
      <c r="QLN64" s="974"/>
      <c r="QLO64" s="974"/>
      <c r="QLP64" s="974"/>
      <c r="QLQ64" s="974"/>
      <c r="QLR64" s="974"/>
      <c r="QLS64" s="974"/>
      <c r="QLT64" s="974"/>
      <c r="QLU64" s="974"/>
      <c r="QLV64" s="974"/>
      <c r="QLW64" s="974"/>
      <c r="QLX64" s="974"/>
      <c r="QLY64" s="974"/>
      <c r="QLZ64" s="974"/>
      <c r="QMA64" s="974"/>
      <c r="QMB64" s="974"/>
      <c r="QMC64" s="974"/>
      <c r="QMD64" s="974"/>
      <c r="QME64" s="974"/>
      <c r="QMF64" s="974"/>
      <c r="QMG64" s="974"/>
      <c r="QMH64" s="974"/>
      <c r="QMI64" s="974"/>
      <c r="QMJ64" s="974"/>
      <c r="QMK64" s="974"/>
      <c r="QML64" s="974"/>
      <c r="QMM64" s="974"/>
      <c r="QMN64" s="974"/>
      <c r="QMO64" s="974"/>
      <c r="QMP64" s="974"/>
      <c r="QMQ64" s="974"/>
      <c r="QMR64" s="974"/>
      <c r="QMS64" s="974"/>
      <c r="QMT64" s="974"/>
      <c r="QMU64" s="974"/>
      <c r="QMV64" s="974"/>
      <c r="QMW64" s="974"/>
      <c r="QMX64" s="974"/>
      <c r="QMY64" s="974"/>
      <c r="QMZ64" s="974"/>
      <c r="QNA64" s="974"/>
      <c r="QNB64" s="974"/>
      <c r="QNC64" s="974"/>
      <c r="QND64" s="974"/>
      <c r="QNE64" s="974"/>
      <c r="QNF64" s="974"/>
      <c r="QNG64" s="974"/>
      <c r="QNH64" s="974"/>
      <c r="QNI64" s="974"/>
      <c r="QNJ64" s="974"/>
      <c r="QNK64" s="974"/>
      <c r="QNL64" s="974"/>
      <c r="QNM64" s="974"/>
      <c r="QNN64" s="974"/>
      <c r="QNO64" s="974"/>
      <c r="QNP64" s="974"/>
      <c r="QNQ64" s="974"/>
      <c r="QNR64" s="974"/>
      <c r="QNS64" s="974"/>
      <c r="QNT64" s="974"/>
      <c r="QNU64" s="974"/>
      <c r="QNV64" s="974"/>
      <c r="QNW64" s="974"/>
      <c r="QNX64" s="974"/>
      <c r="QNY64" s="974"/>
      <c r="QNZ64" s="974"/>
      <c r="QOA64" s="974"/>
      <c r="QOB64" s="974"/>
      <c r="QOC64" s="974"/>
      <c r="QOD64" s="974"/>
      <c r="QOE64" s="974"/>
      <c r="QOF64" s="974"/>
      <c r="QOG64" s="974"/>
      <c r="QOH64" s="974"/>
      <c r="QOI64" s="974"/>
      <c r="QOJ64" s="974"/>
      <c r="QOK64" s="974"/>
      <c r="QOL64" s="974"/>
      <c r="QOM64" s="974"/>
      <c r="QON64" s="974"/>
      <c r="QOO64" s="974"/>
      <c r="QOP64" s="974"/>
      <c r="QOQ64" s="974"/>
      <c r="QOR64" s="974"/>
      <c r="QOS64" s="974"/>
      <c r="QOT64" s="974"/>
      <c r="QOU64" s="974"/>
      <c r="QOV64" s="974"/>
      <c r="QOW64" s="974"/>
      <c r="QOX64" s="974"/>
      <c r="QOY64" s="974"/>
      <c r="QOZ64" s="974"/>
      <c r="QPA64" s="974"/>
      <c r="QPB64" s="974"/>
      <c r="QPC64" s="974"/>
      <c r="QPD64" s="974"/>
      <c r="QPE64" s="974"/>
      <c r="QPF64" s="974"/>
      <c r="QPG64" s="974"/>
      <c r="QPH64" s="974"/>
      <c r="QPI64" s="974"/>
      <c r="QPJ64" s="974"/>
      <c r="QPK64" s="974"/>
      <c r="QPL64" s="974"/>
      <c r="QPM64" s="974"/>
      <c r="QPN64" s="974"/>
      <c r="QPO64" s="974"/>
      <c r="QPP64" s="974"/>
      <c r="QPQ64" s="974"/>
      <c r="QPR64" s="974"/>
      <c r="QPS64" s="974"/>
      <c r="QPT64" s="974"/>
      <c r="QPU64" s="974"/>
      <c r="QPV64" s="974"/>
      <c r="QPW64" s="974"/>
      <c r="QPX64" s="974"/>
      <c r="QPY64" s="974"/>
      <c r="QPZ64" s="974"/>
      <c r="QQA64" s="974"/>
      <c r="QQB64" s="974"/>
      <c r="QQC64" s="974"/>
      <c r="QQD64" s="974"/>
      <c r="QQE64" s="974"/>
      <c r="QQF64" s="974"/>
      <c r="QQG64" s="974"/>
      <c r="QQH64" s="974"/>
      <c r="QQI64" s="974"/>
      <c r="QQJ64" s="974"/>
      <c r="QQK64" s="974"/>
      <c r="QQL64" s="974"/>
      <c r="QQM64" s="974"/>
      <c r="QQN64" s="974"/>
      <c r="QQO64" s="974"/>
      <c r="QQP64" s="974"/>
      <c r="QQQ64" s="974"/>
      <c r="QQR64" s="974"/>
      <c r="QQS64" s="974"/>
      <c r="QQT64" s="974"/>
      <c r="QQU64" s="974"/>
      <c r="QQV64" s="974"/>
      <c r="QQW64" s="974"/>
      <c r="QQX64" s="974"/>
      <c r="QQY64" s="974"/>
      <c r="QQZ64" s="974"/>
      <c r="QRA64" s="974"/>
      <c r="QRB64" s="974"/>
      <c r="QRC64" s="974"/>
      <c r="QRD64" s="974"/>
      <c r="QRE64" s="974"/>
      <c r="QRF64" s="974"/>
      <c r="QRG64" s="974"/>
      <c r="QRH64" s="974"/>
      <c r="QRI64" s="974"/>
      <c r="QRJ64" s="974"/>
      <c r="QRK64" s="974"/>
      <c r="QRL64" s="974"/>
      <c r="QRM64" s="974"/>
      <c r="QRN64" s="974"/>
      <c r="QRO64" s="974"/>
      <c r="QRP64" s="974"/>
      <c r="QRQ64" s="974"/>
      <c r="QRR64" s="974"/>
      <c r="QRS64" s="974"/>
      <c r="QRT64" s="974"/>
      <c r="QRU64" s="974"/>
      <c r="QRV64" s="974"/>
      <c r="QRW64" s="974"/>
      <c r="QRX64" s="974"/>
      <c r="QRY64" s="974"/>
      <c r="QRZ64" s="974"/>
      <c r="QSA64" s="974"/>
      <c r="QSB64" s="974"/>
      <c r="QSC64" s="974"/>
      <c r="QSD64" s="974"/>
      <c r="QSE64" s="974"/>
      <c r="QSF64" s="974"/>
      <c r="QSG64" s="974"/>
      <c r="QSH64" s="974"/>
      <c r="QSI64" s="974"/>
      <c r="QSJ64" s="974"/>
      <c r="QSK64" s="974"/>
      <c r="QSL64" s="974"/>
      <c r="QSM64" s="974"/>
      <c r="QSN64" s="974"/>
      <c r="QSO64" s="974"/>
      <c r="QSP64" s="974"/>
      <c r="QSQ64" s="974"/>
      <c r="QSR64" s="974"/>
      <c r="QSS64" s="974"/>
      <c r="QST64" s="974"/>
      <c r="QSU64" s="974"/>
      <c r="QSV64" s="974"/>
      <c r="QSW64" s="974"/>
      <c r="QSX64" s="974"/>
      <c r="QSY64" s="974"/>
      <c r="QSZ64" s="974"/>
      <c r="QTA64" s="974"/>
      <c r="QTB64" s="974"/>
      <c r="QTC64" s="974"/>
      <c r="QTD64" s="974"/>
      <c r="QTE64" s="974"/>
      <c r="QTF64" s="974"/>
      <c r="QTG64" s="974"/>
      <c r="QTH64" s="974"/>
      <c r="QTI64" s="974"/>
      <c r="QTJ64" s="974"/>
      <c r="QTK64" s="974"/>
      <c r="QTL64" s="974"/>
      <c r="QTM64" s="974"/>
      <c r="QTN64" s="974"/>
      <c r="QTO64" s="974"/>
      <c r="QTP64" s="974"/>
      <c r="QTQ64" s="974"/>
      <c r="QTR64" s="974"/>
      <c r="QTS64" s="974"/>
      <c r="QTT64" s="974"/>
      <c r="QTU64" s="974"/>
      <c r="QTV64" s="974"/>
      <c r="QTW64" s="974"/>
      <c r="QTX64" s="974"/>
      <c r="QTY64" s="974"/>
      <c r="QTZ64" s="974"/>
      <c r="QUA64" s="974"/>
      <c r="QUB64" s="974"/>
      <c r="QUC64" s="974"/>
      <c r="QUD64" s="974"/>
      <c r="QUE64" s="974"/>
      <c r="QUF64" s="974"/>
      <c r="QUG64" s="974"/>
      <c r="QUH64" s="974"/>
      <c r="QUI64" s="974"/>
      <c r="QUJ64" s="974"/>
      <c r="QUK64" s="974"/>
      <c r="QUL64" s="974"/>
      <c r="QUM64" s="974"/>
      <c r="QUN64" s="974"/>
      <c r="QUO64" s="974"/>
      <c r="QUP64" s="974"/>
      <c r="QUQ64" s="974"/>
      <c r="QUR64" s="974"/>
      <c r="QUS64" s="974"/>
      <c r="QUT64" s="974"/>
      <c r="QUU64" s="974"/>
      <c r="QUV64" s="974"/>
      <c r="QUW64" s="974"/>
      <c r="QUX64" s="974"/>
      <c r="QUY64" s="974"/>
      <c r="QUZ64" s="974"/>
      <c r="QVA64" s="974"/>
      <c r="QVB64" s="974"/>
      <c r="QVC64" s="974"/>
      <c r="QVD64" s="974"/>
      <c r="QVE64" s="974"/>
      <c r="QVF64" s="974"/>
      <c r="QVG64" s="974"/>
      <c r="QVH64" s="974"/>
      <c r="QVI64" s="974"/>
      <c r="QVJ64" s="974"/>
      <c r="QVK64" s="974"/>
      <c r="QVL64" s="974"/>
      <c r="QVM64" s="974"/>
      <c r="QVN64" s="974"/>
      <c r="QVO64" s="974"/>
      <c r="QVP64" s="974"/>
      <c r="QVQ64" s="974"/>
      <c r="QVR64" s="974"/>
      <c r="QVS64" s="974"/>
      <c r="QVT64" s="974"/>
      <c r="QVU64" s="974"/>
      <c r="QVV64" s="974"/>
      <c r="QVW64" s="974"/>
      <c r="QVX64" s="974"/>
      <c r="QVY64" s="974"/>
      <c r="QVZ64" s="974"/>
      <c r="QWA64" s="974"/>
      <c r="QWB64" s="974"/>
      <c r="QWC64" s="974"/>
      <c r="QWD64" s="974"/>
      <c r="QWE64" s="974"/>
      <c r="QWF64" s="974"/>
      <c r="QWG64" s="974"/>
      <c r="QWH64" s="974"/>
      <c r="QWI64" s="974"/>
      <c r="QWJ64" s="974"/>
      <c r="QWK64" s="974"/>
      <c r="QWL64" s="974"/>
      <c r="QWM64" s="974"/>
      <c r="QWN64" s="974"/>
      <c r="QWO64" s="974"/>
      <c r="QWP64" s="974"/>
      <c r="QWQ64" s="974"/>
      <c r="QWR64" s="974"/>
      <c r="QWS64" s="974"/>
      <c r="QWT64" s="974"/>
      <c r="QWU64" s="974"/>
      <c r="QWV64" s="974"/>
      <c r="QWW64" s="974"/>
      <c r="QWX64" s="974"/>
      <c r="QWY64" s="974"/>
      <c r="QWZ64" s="974"/>
      <c r="QXA64" s="974"/>
      <c r="QXB64" s="974"/>
      <c r="QXC64" s="974"/>
      <c r="QXD64" s="974"/>
      <c r="QXE64" s="974"/>
      <c r="QXF64" s="974"/>
      <c r="QXG64" s="974"/>
      <c r="QXH64" s="974"/>
      <c r="QXI64" s="974"/>
      <c r="QXJ64" s="974"/>
      <c r="QXK64" s="974"/>
      <c r="QXL64" s="974"/>
      <c r="QXM64" s="974"/>
      <c r="QXN64" s="974"/>
      <c r="QXO64" s="974"/>
      <c r="QXP64" s="974"/>
      <c r="QXQ64" s="974"/>
      <c r="QXR64" s="974"/>
      <c r="QXS64" s="974"/>
      <c r="QXT64" s="974"/>
      <c r="QXU64" s="974"/>
      <c r="QXV64" s="974"/>
      <c r="QXW64" s="974"/>
      <c r="QXX64" s="974"/>
      <c r="QXY64" s="974"/>
      <c r="QXZ64" s="974"/>
      <c r="QYA64" s="974"/>
      <c r="QYB64" s="974"/>
      <c r="QYC64" s="974"/>
      <c r="QYD64" s="974"/>
      <c r="QYE64" s="974"/>
      <c r="QYF64" s="974"/>
      <c r="QYG64" s="974"/>
      <c r="QYH64" s="974"/>
      <c r="QYI64" s="974"/>
      <c r="QYJ64" s="974"/>
      <c r="QYK64" s="974"/>
      <c r="QYL64" s="974"/>
      <c r="QYM64" s="974"/>
      <c r="QYN64" s="974"/>
      <c r="QYO64" s="974"/>
      <c r="QYP64" s="974"/>
      <c r="QYQ64" s="974"/>
      <c r="QYR64" s="974"/>
      <c r="QYS64" s="974"/>
      <c r="QYT64" s="974"/>
      <c r="QYU64" s="974"/>
      <c r="QYV64" s="974"/>
      <c r="QYW64" s="974"/>
      <c r="QYX64" s="974"/>
      <c r="QYY64" s="974"/>
      <c r="QYZ64" s="974"/>
      <c r="QZA64" s="974"/>
      <c r="QZB64" s="974"/>
      <c r="QZC64" s="974"/>
      <c r="QZD64" s="974"/>
      <c r="QZE64" s="974"/>
      <c r="QZF64" s="974"/>
      <c r="QZG64" s="974"/>
      <c r="QZH64" s="974"/>
      <c r="QZI64" s="974"/>
      <c r="QZJ64" s="974"/>
      <c r="QZK64" s="974"/>
      <c r="QZL64" s="974"/>
      <c r="QZM64" s="974"/>
      <c r="QZN64" s="974"/>
      <c r="QZO64" s="974"/>
      <c r="QZP64" s="974"/>
      <c r="QZQ64" s="974"/>
      <c r="QZR64" s="974"/>
      <c r="QZS64" s="974"/>
      <c r="QZT64" s="974"/>
      <c r="QZU64" s="974"/>
      <c r="QZV64" s="974"/>
      <c r="QZW64" s="974"/>
      <c r="QZX64" s="974"/>
      <c r="QZY64" s="974"/>
      <c r="QZZ64" s="974"/>
      <c r="RAA64" s="974"/>
      <c r="RAB64" s="974"/>
      <c r="RAC64" s="974"/>
      <c r="RAD64" s="974"/>
      <c r="RAE64" s="974"/>
      <c r="RAF64" s="974"/>
      <c r="RAG64" s="974"/>
      <c r="RAH64" s="974"/>
      <c r="RAI64" s="974"/>
      <c r="RAJ64" s="974"/>
      <c r="RAK64" s="974"/>
      <c r="RAL64" s="974"/>
      <c r="RAM64" s="974"/>
      <c r="RAN64" s="974"/>
      <c r="RAO64" s="974"/>
      <c r="RAP64" s="974"/>
      <c r="RAQ64" s="974"/>
      <c r="RAR64" s="974"/>
      <c r="RAS64" s="974"/>
      <c r="RAT64" s="974"/>
      <c r="RAU64" s="974"/>
      <c r="RAV64" s="974"/>
      <c r="RAW64" s="974"/>
      <c r="RAX64" s="974"/>
      <c r="RAY64" s="974"/>
      <c r="RAZ64" s="974"/>
      <c r="RBA64" s="974"/>
      <c r="RBB64" s="974"/>
      <c r="RBC64" s="974"/>
      <c r="RBD64" s="974"/>
      <c r="RBE64" s="974"/>
      <c r="RBF64" s="974"/>
      <c r="RBG64" s="974"/>
      <c r="RBH64" s="974"/>
      <c r="RBI64" s="974"/>
      <c r="RBJ64" s="974"/>
      <c r="RBK64" s="974"/>
      <c r="RBL64" s="974"/>
      <c r="RBM64" s="974"/>
      <c r="RBN64" s="974"/>
      <c r="RBO64" s="974"/>
      <c r="RBP64" s="974"/>
      <c r="RBQ64" s="974"/>
      <c r="RBR64" s="974"/>
      <c r="RBS64" s="974"/>
      <c r="RBT64" s="974"/>
      <c r="RBU64" s="974"/>
      <c r="RBV64" s="974"/>
      <c r="RBW64" s="974"/>
      <c r="RBX64" s="974"/>
      <c r="RBY64" s="974"/>
      <c r="RBZ64" s="974"/>
      <c r="RCA64" s="974"/>
      <c r="RCB64" s="974"/>
      <c r="RCC64" s="974"/>
      <c r="RCD64" s="974"/>
      <c r="RCE64" s="974"/>
      <c r="RCF64" s="974"/>
      <c r="RCG64" s="974"/>
      <c r="RCH64" s="974"/>
      <c r="RCI64" s="974"/>
      <c r="RCJ64" s="974"/>
      <c r="RCK64" s="974"/>
      <c r="RCL64" s="974"/>
      <c r="RCM64" s="974"/>
      <c r="RCN64" s="974"/>
      <c r="RCO64" s="974"/>
      <c r="RCP64" s="974"/>
      <c r="RCQ64" s="974"/>
      <c r="RCR64" s="974"/>
      <c r="RCS64" s="974"/>
      <c r="RCT64" s="974"/>
      <c r="RCU64" s="974"/>
      <c r="RCV64" s="974"/>
      <c r="RCW64" s="974"/>
      <c r="RCX64" s="974"/>
      <c r="RCY64" s="974"/>
      <c r="RCZ64" s="974"/>
      <c r="RDA64" s="974"/>
      <c r="RDB64" s="974"/>
      <c r="RDC64" s="974"/>
      <c r="RDD64" s="974"/>
      <c r="RDE64" s="974"/>
      <c r="RDF64" s="974"/>
      <c r="RDG64" s="974"/>
      <c r="RDH64" s="974"/>
      <c r="RDI64" s="974"/>
      <c r="RDJ64" s="974"/>
      <c r="RDK64" s="974"/>
      <c r="RDL64" s="974"/>
      <c r="RDM64" s="974"/>
      <c r="RDN64" s="974"/>
      <c r="RDO64" s="974"/>
      <c r="RDP64" s="974"/>
      <c r="RDQ64" s="974"/>
      <c r="RDR64" s="974"/>
      <c r="RDS64" s="974"/>
      <c r="RDT64" s="974"/>
      <c r="RDU64" s="974"/>
      <c r="RDV64" s="974"/>
      <c r="RDW64" s="974"/>
      <c r="RDX64" s="974"/>
      <c r="RDY64" s="974"/>
      <c r="RDZ64" s="974"/>
      <c r="REA64" s="974"/>
      <c r="REB64" s="974"/>
      <c r="REC64" s="974"/>
      <c r="RED64" s="974"/>
      <c r="REE64" s="974"/>
      <c r="REF64" s="974"/>
      <c r="REG64" s="974"/>
      <c r="REH64" s="974"/>
      <c r="REI64" s="974"/>
      <c r="REJ64" s="974"/>
      <c r="REK64" s="974"/>
      <c r="REL64" s="974"/>
      <c r="REM64" s="974"/>
      <c r="REN64" s="974"/>
      <c r="REO64" s="974"/>
      <c r="REP64" s="974"/>
      <c r="REQ64" s="974"/>
      <c r="RER64" s="974"/>
      <c r="RES64" s="974"/>
      <c r="RET64" s="974"/>
      <c r="REU64" s="974"/>
      <c r="REV64" s="974"/>
      <c r="REW64" s="974"/>
      <c r="REX64" s="974"/>
      <c r="REY64" s="974"/>
      <c r="REZ64" s="974"/>
      <c r="RFA64" s="974"/>
      <c r="RFB64" s="974"/>
      <c r="RFC64" s="974"/>
      <c r="RFD64" s="974"/>
      <c r="RFE64" s="974"/>
      <c r="RFF64" s="974"/>
      <c r="RFG64" s="974"/>
      <c r="RFH64" s="974"/>
      <c r="RFI64" s="974"/>
      <c r="RFJ64" s="974"/>
      <c r="RFK64" s="974"/>
      <c r="RFL64" s="974"/>
      <c r="RFM64" s="974"/>
      <c r="RFN64" s="974"/>
      <c r="RFO64" s="974"/>
      <c r="RFP64" s="974"/>
      <c r="RFQ64" s="974"/>
      <c r="RFR64" s="974"/>
      <c r="RFS64" s="974"/>
      <c r="RFT64" s="974"/>
      <c r="RFU64" s="974"/>
      <c r="RFV64" s="974"/>
      <c r="RFW64" s="974"/>
      <c r="RFX64" s="974"/>
      <c r="RFY64" s="974"/>
      <c r="RFZ64" s="974"/>
      <c r="RGA64" s="974"/>
      <c r="RGB64" s="974"/>
      <c r="RGC64" s="974"/>
      <c r="RGD64" s="974"/>
      <c r="RGE64" s="974"/>
      <c r="RGF64" s="974"/>
      <c r="RGG64" s="974"/>
      <c r="RGH64" s="974"/>
      <c r="RGI64" s="974"/>
      <c r="RGJ64" s="974"/>
      <c r="RGK64" s="974"/>
      <c r="RGL64" s="974"/>
      <c r="RGM64" s="974"/>
      <c r="RGN64" s="974"/>
      <c r="RGO64" s="974"/>
      <c r="RGP64" s="974"/>
      <c r="RGQ64" s="974"/>
      <c r="RGR64" s="974"/>
      <c r="RGS64" s="974"/>
      <c r="RGT64" s="974"/>
      <c r="RGU64" s="974"/>
      <c r="RGV64" s="974"/>
      <c r="RGW64" s="974"/>
      <c r="RGX64" s="974"/>
      <c r="RGY64" s="974"/>
      <c r="RGZ64" s="974"/>
      <c r="RHA64" s="974"/>
      <c r="RHB64" s="974"/>
      <c r="RHC64" s="974"/>
      <c r="RHD64" s="974"/>
      <c r="RHE64" s="974"/>
      <c r="RHF64" s="974"/>
      <c r="RHG64" s="974"/>
      <c r="RHH64" s="974"/>
      <c r="RHI64" s="974"/>
      <c r="RHJ64" s="974"/>
      <c r="RHK64" s="974"/>
      <c r="RHL64" s="974"/>
      <c r="RHM64" s="974"/>
      <c r="RHN64" s="974"/>
      <c r="RHO64" s="974"/>
      <c r="RHP64" s="974"/>
      <c r="RHQ64" s="974"/>
      <c r="RHR64" s="974"/>
      <c r="RHS64" s="974"/>
      <c r="RHT64" s="974"/>
      <c r="RHU64" s="974"/>
      <c r="RHV64" s="974"/>
      <c r="RHW64" s="974"/>
      <c r="RHX64" s="974"/>
      <c r="RHY64" s="974"/>
      <c r="RHZ64" s="974"/>
      <c r="RIA64" s="974"/>
      <c r="RIB64" s="974"/>
      <c r="RIC64" s="974"/>
      <c r="RID64" s="974"/>
      <c r="RIE64" s="974"/>
      <c r="RIF64" s="974"/>
      <c r="RIG64" s="974"/>
      <c r="RIH64" s="974"/>
      <c r="RII64" s="974"/>
      <c r="RIJ64" s="974"/>
      <c r="RIK64" s="974"/>
      <c r="RIL64" s="974"/>
      <c r="RIM64" s="974"/>
      <c r="RIN64" s="974"/>
      <c r="RIO64" s="974"/>
      <c r="RIP64" s="974"/>
      <c r="RIQ64" s="974"/>
      <c r="RIR64" s="974"/>
      <c r="RIS64" s="974"/>
      <c r="RIT64" s="974"/>
      <c r="RIU64" s="974"/>
      <c r="RIV64" s="974"/>
      <c r="RIW64" s="974"/>
      <c r="RIX64" s="974"/>
      <c r="RIY64" s="974"/>
      <c r="RIZ64" s="974"/>
      <c r="RJA64" s="974"/>
      <c r="RJB64" s="974"/>
      <c r="RJC64" s="974"/>
      <c r="RJD64" s="974"/>
      <c r="RJE64" s="974"/>
      <c r="RJF64" s="974"/>
      <c r="RJG64" s="974"/>
      <c r="RJH64" s="974"/>
      <c r="RJI64" s="974"/>
      <c r="RJJ64" s="974"/>
      <c r="RJK64" s="974"/>
      <c r="RJL64" s="974"/>
      <c r="RJM64" s="974"/>
      <c r="RJN64" s="974"/>
      <c r="RJO64" s="974"/>
      <c r="RJP64" s="974"/>
      <c r="RJQ64" s="974"/>
      <c r="RJR64" s="974"/>
      <c r="RJS64" s="974"/>
      <c r="RJT64" s="974"/>
      <c r="RJU64" s="974"/>
      <c r="RJV64" s="974"/>
      <c r="RJW64" s="974"/>
      <c r="RJX64" s="974"/>
      <c r="RJY64" s="974"/>
      <c r="RJZ64" s="974"/>
      <c r="RKA64" s="974"/>
      <c r="RKB64" s="974"/>
      <c r="RKC64" s="974"/>
      <c r="RKD64" s="974"/>
      <c r="RKE64" s="974"/>
      <c r="RKF64" s="974"/>
      <c r="RKG64" s="974"/>
      <c r="RKH64" s="974"/>
      <c r="RKI64" s="974"/>
      <c r="RKJ64" s="974"/>
      <c r="RKK64" s="974"/>
      <c r="RKL64" s="974"/>
      <c r="RKM64" s="974"/>
      <c r="RKN64" s="974"/>
      <c r="RKO64" s="974"/>
      <c r="RKP64" s="974"/>
      <c r="RKQ64" s="974"/>
      <c r="RKR64" s="974"/>
      <c r="RKS64" s="974"/>
      <c r="RKT64" s="974"/>
      <c r="RKU64" s="974"/>
      <c r="RKV64" s="974"/>
      <c r="RKW64" s="974"/>
      <c r="RKX64" s="974"/>
      <c r="RKY64" s="974"/>
      <c r="RKZ64" s="974"/>
      <c r="RLA64" s="974"/>
      <c r="RLB64" s="974"/>
      <c r="RLC64" s="974"/>
      <c r="RLD64" s="974"/>
      <c r="RLE64" s="974"/>
      <c r="RLF64" s="974"/>
      <c r="RLG64" s="974"/>
      <c r="RLH64" s="974"/>
      <c r="RLI64" s="974"/>
      <c r="RLJ64" s="974"/>
      <c r="RLK64" s="974"/>
      <c r="RLL64" s="974"/>
      <c r="RLM64" s="974"/>
      <c r="RLN64" s="974"/>
      <c r="RLO64" s="974"/>
      <c r="RLP64" s="974"/>
      <c r="RLQ64" s="974"/>
      <c r="RLR64" s="974"/>
      <c r="RLS64" s="974"/>
      <c r="RLT64" s="974"/>
      <c r="RLU64" s="974"/>
      <c r="RLV64" s="974"/>
      <c r="RLW64" s="974"/>
      <c r="RLX64" s="974"/>
      <c r="RLY64" s="974"/>
      <c r="RLZ64" s="974"/>
      <c r="RMA64" s="974"/>
      <c r="RMB64" s="974"/>
      <c r="RMC64" s="974"/>
      <c r="RMD64" s="974"/>
      <c r="RME64" s="974"/>
      <c r="RMF64" s="974"/>
      <c r="RMG64" s="974"/>
      <c r="RMH64" s="974"/>
      <c r="RMI64" s="974"/>
      <c r="RMJ64" s="974"/>
      <c r="RMK64" s="974"/>
      <c r="RML64" s="974"/>
      <c r="RMM64" s="974"/>
      <c r="RMN64" s="974"/>
      <c r="RMO64" s="974"/>
      <c r="RMP64" s="974"/>
      <c r="RMQ64" s="974"/>
      <c r="RMR64" s="974"/>
      <c r="RMS64" s="974"/>
      <c r="RMT64" s="974"/>
      <c r="RMU64" s="974"/>
      <c r="RMV64" s="974"/>
      <c r="RMW64" s="974"/>
      <c r="RMX64" s="974"/>
      <c r="RMY64" s="974"/>
      <c r="RMZ64" s="974"/>
      <c r="RNA64" s="974"/>
      <c r="RNB64" s="974"/>
      <c r="RNC64" s="974"/>
      <c r="RND64" s="974"/>
      <c r="RNE64" s="974"/>
      <c r="RNF64" s="974"/>
      <c r="RNG64" s="974"/>
      <c r="RNH64" s="974"/>
      <c r="RNI64" s="974"/>
      <c r="RNJ64" s="974"/>
      <c r="RNK64" s="974"/>
      <c r="RNL64" s="974"/>
      <c r="RNM64" s="974"/>
      <c r="RNN64" s="974"/>
      <c r="RNO64" s="974"/>
      <c r="RNP64" s="974"/>
      <c r="RNQ64" s="974"/>
      <c r="RNR64" s="974"/>
      <c r="RNS64" s="974"/>
      <c r="RNT64" s="974"/>
      <c r="RNU64" s="974"/>
      <c r="RNV64" s="974"/>
      <c r="RNW64" s="974"/>
      <c r="RNX64" s="974"/>
      <c r="RNY64" s="974"/>
      <c r="RNZ64" s="974"/>
      <c r="ROA64" s="974"/>
      <c r="ROB64" s="974"/>
      <c r="ROC64" s="974"/>
      <c r="ROD64" s="974"/>
      <c r="ROE64" s="974"/>
      <c r="ROF64" s="974"/>
      <c r="ROG64" s="974"/>
      <c r="ROH64" s="974"/>
      <c r="ROI64" s="974"/>
      <c r="ROJ64" s="974"/>
      <c r="ROK64" s="974"/>
      <c r="ROL64" s="974"/>
      <c r="ROM64" s="974"/>
      <c r="RON64" s="974"/>
      <c r="ROO64" s="974"/>
      <c r="ROP64" s="974"/>
      <c r="ROQ64" s="974"/>
      <c r="ROR64" s="974"/>
      <c r="ROS64" s="974"/>
      <c r="ROT64" s="974"/>
      <c r="ROU64" s="974"/>
      <c r="ROV64" s="974"/>
      <c r="ROW64" s="974"/>
      <c r="ROX64" s="974"/>
      <c r="ROY64" s="974"/>
      <c r="ROZ64" s="974"/>
      <c r="RPA64" s="974"/>
      <c r="RPB64" s="974"/>
      <c r="RPC64" s="974"/>
      <c r="RPD64" s="974"/>
      <c r="RPE64" s="974"/>
      <c r="RPF64" s="974"/>
      <c r="RPG64" s="974"/>
      <c r="RPH64" s="974"/>
      <c r="RPI64" s="974"/>
      <c r="RPJ64" s="974"/>
      <c r="RPK64" s="974"/>
      <c r="RPL64" s="974"/>
      <c r="RPM64" s="974"/>
      <c r="RPN64" s="974"/>
      <c r="RPO64" s="974"/>
      <c r="RPP64" s="974"/>
      <c r="RPQ64" s="974"/>
      <c r="RPR64" s="974"/>
      <c r="RPS64" s="974"/>
      <c r="RPT64" s="974"/>
      <c r="RPU64" s="974"/>
      <c r="RPV64" s="974"/>
      <c r="RPW64" s="974"/>
      <c r="RPX64" s="974"/>
      <c r="RPY64" s="974"/>
      <c r="RPZ64" s="974"/>
      <c r="RQA64" s="974"/>
      <c r="RQB64" s="974"/>
      <c r="RQC64" s="974"/>
      <c r="RQD64" s="974"/>
      <c r="RQE64" s="974"/>
      <c r="RQF64" s="974"/>
      <c r="RQG64" s="974"/>
      <c r="RQH64" s="974"/>
      <c r="RQI64" s="974"/>
      <c r="RQJ64" s="974"/>
      <c r="RQK64" s="974"/>
      <c r="RQL64" s="974"/>
      <c r="RQM64" s="974"/>
      <c r="RQN64" s="974"/>
      <c r="RQO64" s="974"/>
      <c r="RQP64" s="974"/>
      <c r="RQQ64" s="974"/>
      <c r="RQR64" s="974"/>
      <c r="RQS64" s="974"/>
      <c r="RQT64" s="974"/>
      <c r="RQU64" s="974"/>
      <c r="RQV64" s="974"/>
      <c r="RQW64" s="974"/>
      <c r="RQX64" s="974"/>
      <c r="RQY64" s="974"/>
      <c r="RQZ64" s="974"/>
      <c r="RRA64" s="974"/>
      <c r="RRB64" s="974"/>
      <c r="RRC64" s="974"/>
      <c r="RRD64" s="974"/>
      <c r="RRE64" s="974"/>
      <c r="RRF64" s="974"/>
      <c r="RRG64" s="974"/>
      <c r="RRH64" s="974"/>
      <c r="RRI64" s="974"/>
      <c r="RRJ64" s="974"/>
      <c r="RRK64" s="974"/>
      <c r="RRL64" s="974"/>
      <c r="RRM64" s="974"/>
      <c r="RRN64" s="974"/>
      <c r="RRO64" s="974"/>
      <c r="RRP64" s="974"/>
      <c r="RRQ64" s="974"/>
      <c r="RRR64" s="974"/>
      <c r="RRS64" s="974"/>
      <c r="RRT64" s="974"/>
      <c r="RRU64" s="974"/>
      <c r="RRV64" s="974"/>
      <c r="RRW64" s="974"/>
      <c r="RRX64" s="974"/>
      <c r="RRY64" s="974"/>
      <c r="RRZ64" s="974"/>
      <c r="RSA64" s="974"/>
      <c r="RSB64" s="974"/>
      <c r="RSC64" s="974"/>
      <c r="RSD64" s="974"/>
      <c r="RSE64" s="974"/>
      <c r="RSF64" s="974"/>
      <c r="RSG64" s="974"/>
      <c r="RSH64" s="974"/>
      <c r="RSI64" s="974"/>
      <c r="RSJ64" s="974"/>
      <c r="RSK64" s="974"/>
      <c r="RSL64" s="974"/>
      <c r="RSM64" s="974"/>
      <c r="RSN64" s="974"/>
      <c r="RSO64" s="974"/>
      <c r="RSP64" s="974"/>
      <c r="RSQ64" s="974"/>
      <c r="RSR64" s="974"/>
      <c r="RSS64" s="974"/>
      <c r="RST64" s="974"/>
      <c r="RSU64" s="974"/>
      <c r="RSV64" s="974"/>
      <c r="RSW64" s="974"/>
      <c r="RSX64" s="974"/>
      <c r="RSY64" s="974"/>
      <c r="RSZ64" s="974"/>
      <c r="RTA64" s="974"/>
      <c r="RTB64" s="974"/>
      <c r="RTC64" s="974"/>
      <c r="RTD64" s="974"/>
      <c r="RTE64" s="974"/>
      <c r="RTF64" s="974"/>
      <c r="RTG64" s="974"/>
      <c r="RTH64" s="974"/>
      <c r="RTI64" s="974"/>
      <c r="RTJ64" s="974"/>
      <c r="RTK64" s="974"/>
      <c r="RTL64" s="974"/>
      <c r="RTM64" s="974"/>
      <c r="RTN64" s="974"/>
      <c r="RTO64" s="974"/>
      <c r="RTP64" s="974"/>
      <c r="RTQ64" s="974"/>
      <c r="RTR64" s="974"/>
      <c r="RTS64" s="974"/>
      <c r="RTT64" s="974"/>
      <c r="RTU64" s="974"/>
      <c r="RTV64" s="974"/>
      <c r="RTW64" s="974"/>
      <c r="RTX64" s="974"/>
      <c r="RTY64" s="974"/>
      <c r="RTZ64" s="974"/>
      <c r="RUA64" s="974"/>
      <c r="RUB64" s="974"/>
      <c r="RUC64" s="974"/>
      <c r="RUD64" s="974"/>
      <c r="RUE64" s="974"/>
      <c r="RUF64" s="974"/>
      <c r="RUG64" s="974"/>
      <c r="RUH64" s="974"/>
      <c r="RUI64" s="974"/>
      <c r="RUJ64" s="974"/>
      <c r="RUK64" s="974"/>
      <c r="RUL64" s="974"/>
      <c r="RUM64" s="974"/>
      <c r="RUN64" s="974"/>
      <c r="RUO64" s="974"/>
      <c r="RUP64" s="974"/>
      <c r="RUQ64" s="974"/>
      <c r="RUR64" s="974"/>
      <c r="RUS64" s="974"/>
      <c r="RUT64" s="974"/>
      <c r="RUU64" s="974"/>
      <c r="RUV64" s="974"/>
      <c r="RUW64" s="974"/>
      <c r="RUX64" s="974"/>
      <c r="RUY64" s="974"/>
      <c r="RUZ64" s="974"/>
      <c r="RVA64" s="974"/>
      <c r="RVB64" s="974"/>
      <c r="RVC64" s="974"/>
      <c r="RVD64" s="974"/>
      <c r="RVE64" s="974"/>
      <c r="RVF64" s="974"/>
      <c r="RVG64" s="974"/>
      <c r="RVH64" s="974"/>
      <c r="RVI64" s="974"/>
      <c r="RVJ64" s="974"/>
      <c r="RVK64" s="974"/>
      <c r="RVL64" s="974"/>
      <c r="RVM64" s="974"/>
      <c r="RVN64" s="974"/>
      <c r="RVO64" s="974"/>
      <c r="RVP64" s="974"/>
      <c r="RVQ64" s="974"/>
      <c r="RVR64" s="974"/>
      <c r="RVS64" s="974"/>
      <c r="RVT64" s="974"/>
      <c r="RVU64" s="974"/>
      <c r="RVV64" s="974"/>
      <c r="RVW64" s="974"/>
      <c r="RVX64" s="974"/>
      <c r="RVY64" s="974"/>
      <c r="RVZ64" s="974"/>
      <c r="RWA64" s="974"/>
      <c r="RWB64" s="974"/>
      <c r="RWC64" s="974"/>
      <c r="RWD64" s="974"/>
      <c r="RWE64" s="974"/>
      <c r="RWF64" s="974"/>
      <c r="RWG64" s="974"/>
      <c r="RWH64" s="974"/>
      <c r="RWI64" s="974"/>
      <c r="RWJ64" s="974"/>
      <c r="RWK64" s="974"/>
      <c r="RWL64" s="974"/>
      <c r="RWM64" s="974"/>
      <c r="RWN64" s="974"/>
      <c r="RWO64" s="974"/>
      <c r="RWP64" s="974"/>
      <c r="RWQ64" s="974"/>
      <c r="RWR64" s="974"/>
      <c r="RWS64" s="974"/>
      <c r="RWT64" s="974"/>
      <c r="RWU64" s="974"/>
      <c r="RWV64" s="974"/>
      <c r="RWW64" s="974"/>
      <c r="RWX64" s="974"/>
      <c r="RWY64" s="974"/>
      <c r="RWZ64" s="974"/>
      <c r="RXA64" s="974"/>
      <c r="RXB64" s="974"/>
      <c r="RXC64" s="974"/>
      <c r="RXD64" s="974"/>
      <c r="RXE64" s="974"/>
      <c r="RXF64" s="974"/>
      <c r="RXG64" s="974"/>
      <c r="RXH64" s="974"/>
      <c r="RXI64" s="974"/>
      <c r="RXJ64" s="974"/>
      <c r="RXK64" s="974"/>
      <c r="RXL64" s="974"/>
      <c r="RXM64" s="974"/>
      <c r="RXN64" s="974"/>
      <c r="RXO64" s="974"/>
      <c r="RXP64" s="974"/>
      <c r="RXQ64" s="974"/>
      <c r="RXR64" s="974"/>
      <c r="RXS64" s="974"/>
      <c r="RXT64" s="974"/>
      <c r="RXU64" s="974"/>
      <c r="RXV64" s="974"/>
      <c r="RXW64" s="974"/>
      <c r="RXX64" s="974"/>
      <c r="RXY64" s="974"/>
      <c r="RXZ64" s="974"/>
      <c r="RYA64" s="974"/>
      <c r="RYB64" s="974"/>
      <c r="RYC64" s="974"/>
      <c r="RYD64" s="974"/>
      <c r="RYE64" s="974"/>
      <c r="RYF64" s="974"/>
      <c r="RYG64" s="974"/>
      <c r="RYH64" s="974"/>
      <c r="RYI64" s="974"/>
      <c r="RYJ64" s="974"/>
      <c r="RYK64" s="974"/>
      <c r="RYL64" s="974"/>
      <c r="RYM64" s="974"/>
      <c r="RYN64" s="974"/>
      <c r="RYO64" s="974"/>
      <c r="RYP64" s="974"/>
      <c r="RYQ64" s="974"/>
      <c r="RYR64" s="974"/>
      <c r="RYS64" s="974"/>
      <c r="RYT64" s="974"/>
      <c r="RYU64" s="974"/>
      <c r="RYV64" s="974"/>
      <c r="RYW64" s="974"/>
      <c r="RYX64" s="974"/>
      <c r="RYY64" s="974"/>
      <c r="RYZ64" s="974"/>
      <c r="RZA64" s="974"/>
      <c r="RZB64" s="974"/>
      <c r="RZC64" s="974"/>
      <c r="RZD64" s="974"/>
      <c r="RZE64" s="974"/>
      <c r="RZF64" s="974"/>
      <c r="RZG64" s="974"/>
      <c r="RZH64" s="974"/>
      <c r="RZI64" s="974"/>
      <c r="RZJ64" s="974"/>
      <c r="RZK64" s="974"/>
      <c r="RZL64" s="974"/>
      <c r="RZM64" s="974"/>
      <c r="RZN64" s="974"/>
      <c r="RZO64" s="974"/>
      <c r="RZP64" s="974"/>
      <c r="RZQ64" s="974"/>
      <c r="RZR64" s="974"/>
      <c r="RZS64" s="974"/>
      <c r="RZT64" s="974"/>
      <c r="RZU64" s="974"/>
      <c r="RZV64" s="974"/>
      <c r="RZW64" s="974"/>
      <c r="RZX64" s="974"/>
      <c r="RZY64" s="974"/>
      <c r="RZZ64" s="974"/>
      <c r="SAA64" s="974"/>
      <c r="SAB64" s="974"/>
      <c r="SAC64" s="974"/>
      <c r="SAD64" s="974"/>
      <c r="SAE64" s="974"/>
      <c r="SAF64" s="974"/>
      <c r="SAG64" s="974"/>
      <c r="SAH64" s="974"/>
      <c r="SAI64" s="974"/>
      <c r="SAJ64" s="974"/>
      <c r="SAK64" s="974"/>
      <c r="SAL64" s="974"/>
      <c r="SAM64" s="974"/>
      <c r="SAN64" s="974"/>
      <c r="SAO64" s="974"/>
      <c r="SAP64" s="974"/>
      <c r="SAQ64" s="974"/>
      <c r="SAR64" s="974"/>
      <c r="SAS64" s="974"/>
      <c r="SAT64" s="974"/>
      <c r="SAU64" s="974"/>
      <c r="SAV64" s="974"/>
      <c r="SAW64" s="974"/>
      <c r="SAX64" s="974"/>
      <c r="SAY64" s="974"/>
      <c r="SAZ64" s="974"/>
      <c r="SBA64" s="974"/>
      <c r="SBB64" s="974"/>
      <c r="SBC64" s="974"/>
      <c r="SBD64" s="974"/>
      <c r="SBE64" s="974"/>
      <c r="SBF64" s="974"/>
      <c r="SBG64" s="974"/>
      <c r="SBH64" s="974"/>
      <c r="SBI64" s="974"/>
      <c r="SBJ64" s="974"/>
      <c r="SBK64" s="974"/>
      <c r="SBL64" s="974"/>
      <c r="SBM64" s="974"/>
      <c r="SBN64" s="974"/>
      <c r="SBO64" s="974"/>
      <c r="SBP64" s="974"/>
      <c r="SBQ64" s="974"/>
      <c r="SBR64" s="974"/>
      <c r="SBS64" s="974"/>
      <c r="SBT64" s="974"/>
      <c r="SBU64" s="974"/>
      <c r="SBV64" s="974"/>
      <c r="SBW64" s="974"/>
      <c r="SBX64" s="974"/>
      <c r="SBY64" s="974"/>
      <c r="SBZ64" s="974"/>
      <c r="SCA64" s="974"/>
      <c r="SCB64" s="974"/>
      <c r="SCC64" s="974"/>
      <c r="SCD64" s="974"/>
      <c r="SCE64" s="974"/>
      <c r="SCF64" s="974"/>
      <c r="SCG64" s="974"/>
      <c r="SCH64" s="974"/>
      <c r="SCI64" s="974"/>
      <c r="SCJ64" s="974"/>
      <c r="SCK64" s="974"/>
      <c r="SCL64" s="974"/>
      <c r="SCM64" s="974"/>
      <c r="SCN64" s="974"/>
      <c r="SCO64" s="974"/>
      <c r="SCP64" s="974"/>
      <c r="SCQ64" s="974"/>
      <c r="SCR64" s="974"/>
      <c r="SCS64" s="974"/>
      <c r="SCT64" s="974"/>
      <c r="SCU64" s="974"/>
      <c r="SCV64" s="974"/>
      <c r="SCW64" s="974"/>
      <c r="SCX64" s="974"/>
      <c r="SCY64" s="974"/>
      <c r="SCZ64" s="974"/>
      <c r="SDA64" s="974"/>
      <c r="SDB64" s="974"/>
      <c r="SDC64" s="974"/>
      <c r="SDD64" s="974"/>
      <c r="SDE64" s="974"/>
      <c r="SDF64" s="974"/>
      <c r="SDG64" s="974"/>
      <c r="SDH64" s="974"/>
      <c r="SDI64" s="974"/>
      <c r="SDJ64" s="974"/>
      <c r="SDK64" s="974"/>
      <c r="SDL64" s="974"/>
      <c r="SDM64" s="974"/>
      <c r="SDN64" s="974"/>
      <c r="SDO64" s="974"/>
      <c r="SDP64" s="974"/>
      <c r="SDQ64" s="974"/>
      <c r="SDR64" s="974"/>
      <c r="SDS64" s="974"/>
      <c r="SDT64" s="974"/>
      <c r="SDU64" s="974"/>
      <c r="SDV64" s="974"/>
      <c r="SDW64" s="974"/>
      <c r="SDX64" s="974"/>
      <c r="SDY64" s="974"/>
      <c r="SDZ64" s="974"/>
      <c r="SEA64" s="974"/>
      <c r="SEB64" s="974"/>
      <c r="SEC64" s="974"/>
      <c r="SED64" s="974"/>
      <c r="SEE64" s="974"/>
      <c r="SEF64" s="974"/>
      <c r="SEG64" s="974"/>
      <c r="SEH64" s="974"/>
      <c r="SEI64" s="974"/>
      <c r="SEJ64" s="974"/>
      <c r="SEK64" s="974"/>
      <c r="SEL64" s="974"/>
      <c r="SEM64" s="974"/>
      <c r="SEN64" s="974"/>
      <c r="SEO64" s="974"/>
      <c r="SEP64" s="974"/>
      <c r="SEQ64" s="974"/>
      <c r="SER64" s="974"/>
      <c r="SES64" s="974"/>
      <c r="SET64" s="974"/>
      <c r="SEU64" s="974"/>
      <c r="SEV64" s="974"/>
      <c r="SEW64" s="974"/>
      <c r="SEX64" s="974"/>
      <c r="SEY64" s="974"/>
      <c r="SEZ64" s="974"/>
      <c r="SFA64" s="974"/>
      <c r="SFB64" s="974"/>
      <c r="SFC64" s="974"/>
      <c r="SFD64" s="974"/>
      <c r="SFE64" s="974"/>
      <c r="SFF64" s="974"/>
      <c r="SFG64" s="974"/>
      <c r="SFH64" s="974"/>
      <c r="SFI64" s="974"/>
      <c r="SFJ64" s="974"/>
      <c r="SFK64" s="974"/>
      <c r="SFL64" s="974"/>
      <c r="SFM64" s="974"/>
      <c r="SFN64" s="974"/>
      <c r="SFO64" s="974"/>
      <c r="SFP64" s="974"/>
      <c r="SFQ64" s="974"/>
      <c r="SFR64" s="974"/>
      <c r="SFS64" s="974"/>
      <c r="SFT64" s="974"/>
      <c r="SFU64" s="974"/>
      <c r="SFV64" s="974"/>
      <c r="SFW64" s="974"/>
      <c r="SFX64" s="974"/>
      <c r="SFY64" s="974"/>
      <c r="SFZ64" s="974"/>
      <c r="SGA64" s="974"/>
      <c r="SGB64" s="974"/>
      <c r="SGC64" s="974"/>
      <c r="SGD64" s="974"/>
      <c r="SGE64" s="974"/>
      <c r="SGF64" s="974"/>
      <c r="SGG64" s="974"/>
      <c r="SGH64" s="974"/>
      <c r="SGI64" s="974"/>
      <c r="SGJ64" s="974"/>
      <c r="SGK64" s="974"/>
      <c r="SGL64" s="974"/>
      <c r="SGM64" s="974"/>
      <c r="SGN64" s="974"/>
      <c r="SGO64" s="974"/>
      <c r="SGP64" s="974"/>
      <c r="SGQ64" s="974"/>
      <c r="SGR64" s="974"/>
      <c r="SGS64" s="974"/>
      <c r="SGT64" s="974"/>
      <c r="SGU64" s="974"/>
      <c r="SGV64" s="974"/>
      <c r="SGW64" s="974"/>
      <c r="SGX64" s="974"/>
      <c r="SGY64" s="974"/>
      <c r="SGZ64" s="974"/>
      <c r="SHA64" s="974"/>
      <c r="SHB64" s="974"/>
      <c r="SHC64" s="974"/>
      <c r="SHD64" s="974"/>
      <c r="SHE64" s="974"/>
      <c r="SHF64" s="974"/>
      <c r="SHG64" s="974"/>
      <c r="SHH64" s="974"/>
      <c r="SHI64" s="974"/>
      <c r="SHJ64" s="974"/>
      <c r="SHK64" s="974"/>
      <c r="SHL64" s="974"/>
      <c r="SHM64" s="974"/>
      <c r="SHN64" s="974"/>
      <c r="SHO64" s="974"/>
      <c r="SHP64" s="974"/>
      <c r="SHQ64" s="974"/>
      <c r="SHR64" s="974"/>
      <c r="SHS64" s="974"/>
      <c r="SHT64" s="974"/>
      <c r="SHU64" s="974"/>
      <c r="SHV64" s="974"/>
      <c r="SHW64" s="974"/>
      <c r="SHX64" s="974"/>
      <c r="SHY64" s="974"/>
      <c r="SHZ64" s="974"/>
      <c r="SIA64" s="974"/>
      <c r="SIB64" s="974"/>
      <c r="SIC64" s="974"/>
      <c r="SID64" s="974"/>
      <c r="SIE64" s="974"/>
      <c r="SIF64" s="974"/>
      <c r="SIG64" s="974"/>
      <c r="SIH64" s="974"/>
      <c r="SII64" s="974"/>
      <c r="SIJ64" s="974"/>
      <c r="SIK64" s="974"/>
      <c r="SIL64" s="974"/>
      <c r="SIM64" s="974"/>
      <c r="SIN64" s="974"/>
      <c r="SIO64" s="974"/>
      <c r="SIP64" s="974"/>
      <c r="SIQ64" s="974"/>
      <c r="SIR64" s="974"/>
      <c r="SIS64" s="974"/>
      <c r="SIT64" s="974"/>
      <c r="SIU64" s="974"/>
      <c r="SIV64" s="974"/>
      <c r="SIW64" s="974"/>
      <c r="SIX64" s="974"/>
      <c r="SIY64" s="974"/>
      <c r="SIZ64" s="974"/>
      <c r="SJA64" s="974"/>
      <c r="SJB64" s="974"/>
      <c r="SJC64" s="974"/>
      <c r="SJD64" s="974"/>
      <c r="SJE64" s="974"/>
      <c r="SJF64" s="974"/>
      <c r="SJG64" s="974"/>
      <c r="SJH64" s="974"/>
      <c r="SJI64" s="974"/>
      <c r="SJJ64" s="974"/>
      <c r="SJK64" s="974"/>
      <c r="SJL64" s="974"/>
      <c r="SJM64" s="974"/>
      <c r="SJN64" s="974"/>
      <c r="SJO64" s="974"/>
      <c r="SJP64" s="974"/>
      <c r="SJQ64" s="974"/>
      <c r="SJR64" s="974"/>
      <c r="SJS64" s="974"/>
      <c r="SJT64" s="974"/>
      <c r="SJU64" s="974"/>
      <c r="SJV64" s="974"/>
      <c r="SJW64" s="974"/>
      <c r="SJX64" s="974"/>
      <c r="SJY64" s="974"/>
      <c r="SJZ64" s="974"/>
      <c r="SKA64" s="974"/>
      <c r="SKB64" s="974"/>
      <c r="SKC64" s="974"/>
      <c r="SKD64" s="974"/>
      <c r="SKE64" s="974"/>
      <c r="SKF64" s="974"/>
      <c r="SKG64" s="974"/>
      <c r="SKH64" s="974"/>
      <c r="SKI64" s="974"/>
      <c r="SKJ64" s="974"/>
      <c r="SKK64" s="974"/>
      <c r="SKL64" s="974"/>
      <c r="SKM64" s="974"/>
      <c r="SKN64" s="974"/>
      <c r="SKO64" s="974"/>
      <c r="SKP64" s="974"/>
      <c r="SKQ64" s="974"/>
      <c r="SKR64" s="974"/>
      <c r="SKS64" s="974"/>
      <c r="SKT64" s="974"/>
      <c r="SKU64" s="974"/>
      <c r="SKV64" s="974"/>
      <c r="SKW64" s="974"/>
      <c r="SKX64" s="974"/>
      <c r="SKY64" s="974"/>
      <c r="SKZ64" s="974"/>
      <c r="SLA64" s="974"/>
      <c r="SLB64" s="974"/>
      <c r="SLC64" s="974"/>
      <c r="SLD64" s="974"/>
      <c r="SLE64" s="974"/>
      <c r="SLF64" s="974"/>
      <c r="SLG64" s="974"/>
      <c r="SLH64" s="974"/>
      <c r="SLI64" s="974"/>
      <c r="SLJ64" s="974"/>
      <c r="SLK64" s="974"/>
      <c r="SLL64" s="974"/>
      <c r="SLM64" s="974"/>
      <c r="SLN64" s="974"/>
      <c r="SLO64" s="974"/>
      <c r="SLP64" s="974"/>
      <c r="SLQ64" s="974"/>
      <c r="SLR64" s="974"/>
      <c r="SLS64" s="974"/>
      <c r="SLT64" s="974"/>
      <c r="SLU64" s="974"/>
      <c r="SLV64" s="974"/>
      <c r="SLW64" s="974"/>
      <c r="SLX64" s="974"/>
      <c r="SLY64" s="974"/>
      <c r="SLZ64" s="974"/>
      <c r="SMA64" s="974"/>
      <c r="SMB64" s="974"/>
      <c r="SMC64" s="974"/>
      <c r="SMD64" s="974"/>
      <c r="SME64" s="974"/>
      <c r="SMF64" s="974"/>
      <c r="SMG64" s="974"/>
      <c r="SMH64" s="974"/>
      <c r="SMI64" s="974"/>
      <c r="SMJ64" s="974"/>
      <c r="SMK64" s="974"/>
      <c r="SML64" s="974"/>
      <c r="SMM64" s="974"/>
      <c r="SMN64" s="974"/>
      <c r="SMO64" s="974"/>
      <c r="SMP64" s="974"/>
      <c r="SMQ64" s="974"/>
      <c r="SMR64" s="974"/>
      <c r="SMS64" s="974"/>
      <c r="SMT64" s="974"/>
      <c r="SMU64" s="974"/>
      <c r="SMV64" s="974"/>
      <c r="SMW64" s="974"/>
      <c r="SMX64" s="974"/>
      <c r="SMY64" s="974"/>
      <c r="SMZ64" s="974"/>
      <c r="SNA64" s="974"/>
      <c r="SNB64" s="974"/>
      <c r="SNC64" s="974"/>
      <c r="SND64" s="974"/>
      <c r="SNE64" s="974"/>
      <c r="SNF64" s="974"/>
      <c r="SNG64" s="974"/>
      <c r="SNH64" s="974"/>
      <c r="SNI64" s="974"/>
      <c r="SNJ64" s="974"/>
      <c r="SNK64" s="974"/>
      <c r="SNL64" s="974"/>
      <c r="SNM64" s="974"/>
      <c r="SNN64" s="974"/>
      <c r="SNO64" s="974"/>
      <c r="SNP64" s="974"/>
      <c r="SNQ64" s="974"/>
      <c r="SNR64" s="974"/>
      <c r="SNS64" s="974"/>
      <c r="SNT64" s="974"/>
      <c r="SNU64" s="974"/>
      <c r="SNV64" s="974"/>
      <c r="SNW64" s="974"/>
      <c r="SNX64" s="974"/>
      <c r="SNY64" s="974"/>
      <c r="SNZ64" s="974"/>
      <c r="SOA64" s="974"/>
      <c r="SOB64" s="974"/>
      <c r="SOC64" s="974"/>
      <c r="SOD64" s="974"/>
      <c r="SOE64" s="974"/>
      <c r="SOF64" s="974"/>
      <c r="SOG64" s="974"/>
      <c r="SOH64" s="974"/>
      <c r="SOI64" s="974"/>
      <c r="SOJ64" s="974"/>
      <c r="SOK64" s="974"/>
      <c r="SOL64" s="974"/>
      <c r="SOM64" s="974"/>
      <c r="SON64" s="974"/>
      <c r="SOO64" s="974"/>
      <c r="SOP64" s="974"/>
      <c r="SOQ64" s="974"/>
      <c r="SOR64" s="974"/>
      <c r="SOS64" s="974"/>
      <c r="SOT64" s="974"/>
      <c r="SOU64" s="974"/>
      <c r="SOV64" s="974"/>
      <c r="SOW64" s="974"/>
      <c r="SOX64" s="974"/>
      <c r="SOY64" s="974"/>
      <c r="SOZ64" s="974"/>
      <c r="SPA64" s="974"/>
      <c r="SPB64" s="974"/>
      <c r="SPC64" s="974"/>
      <c r="SPD64" s="974"/>
      <c r="SPE64" s="974"/>
      <c r="SPF64" s="974"/>
      <c r="SPG64" s="974"/>
      <c r="SPH64" s="974"/>
      <c r="SPI64" s="974"/>
      <c r="SPJ64" s="974"/>
      <c r="SPK64" s="974"/>
      <c r="SPL64" s="974"/>
      <c r="SPM64" s="974"/>
      <c r="SPN64" s="974"/>
      <c r="SPO64" s="974"/>
      <c r="SPP64" s="974"/>
      <c r="SPQ64" s="974"/>
      <c r="SPR64" s="974"/>
      <c r="SPS64" s="974"/>
      <c r="SPT64" s="974"/>
      <c r="SPU64" s="974"/>
      <c r="SPV64" s="974"/>
      <c r="SPW64" s="974"/>
      <c r="SPX64" s="974"/>
      <c r="SPY64" s="974"/>
      <c r="SPZ64" s="974"/>
      <c r="SQA64" s="974"/>
      <c r="SQB64" s="974"/>
      <c r="SQC64" s="974"/>
      <c r="SQD64" s="974"/>
      <c r="SQE64" s="974"/>
      <c r="SQF64" s="974"/>
      <c r="SQG64" s="974"/>
      <c r="SQH64" s="974"/>
      <c r="SQI64" s="974"/>
      <c r="SQJ64" s="974"/>
      <c r="SQK64" s="974"/>
      <c r="SQL64" s="974"/>
      <c r="SQM64" s="974"/>
      <c r="SQN64" s="974"/>
      <c r="SQO64" s="974"/>
      <c r="SQP64" s="974"/>
      <c r="SQQ64" s="974"/>
      <c r="SQR64" s="974"/>
      <c r="SQS64" s="974"/>
      <c r="SQT64" s="974"/>
      <c r="SQU64" s="974"/>
      <c r="SQV64" s="974"/>
      <c r="SQW64" s="974"/>
      <c r="SQX64" s="974"/>
      <c r="SQY64" s="974"/>
      <c r="SQZ64" s="974"/>
      <c r="SRA64" s="974"/>
      <c r="SRB64" s="974"/>
      <c r="SRC64" s="974"/>
      <c r="SRD64" s="974"/>
      <c r="SRE64" s="974"/>
      <c r="SRF64" s="974"/>
      <c r="SRG64" s="974"/>
      <c r="SRH64" s="974"/>
      <c r="SRI64" s="974"/>
      <c r="SRJ64" s="974"/>
      <c r="SRK64" s="974"/>
      <c r="SRL64" s="974"/>
      <c r="SRM64" s="974"/>
      <c r="SRN64" s="974"/>
      <c r="SRO64" s="974"/>
      <c r="SRP64" s="974"/>
      <c r="SRQ64" s="974"/>
      <c r="SRR64" s="974"/>
      <c r="SRS64" s="974"/>
      <c r="SRT64" s="974"/>
      <c r="SRU64" s="974"/>
      <c r="SRV64" s="974"/>
      <c r="SRW64" s="974"/>
      <c r="SRX64" s="974"/>
      <c r="SRY64" s="974"/>
      <c r="SRZ64" s="974"/>
      <c r="SSA64" s="974"/>
      <c r="SSB64" s="974"/>
      <c r="SSC64" s="974"/>
      <c r="SSD64" s="974"/>
      <c r="SSE64" s="974"/>
      <c r="SSF64" s="974"/>
      <c r="SSG64" s="974"/>
      <c r="SSH64" s="974"/>
      <c r="SSI64" s="974"/>
      <c r="SSJ64" s="974"/>
      <c r="SSK64" s="974"/>
      <c r="SSL64" s="974"/>
      <c r="SSM64" s="974"/>
      <c r="SSN64" s="974"/>
      <c r="SSO64" s="974"/>
      <c r="SSP64" s="974"/>
      <c r="SSQ64" s="974"/>
      <c r="SSR64" s="974"/>
      <c r="SSS64" s="974"/>
      <c r="SST64" s="974"/>
      <c r="SSU64" s="974"/>
      <c r="SSV64" s="974"/>
      <c r="SSW64" s="974"/>
      <c r="SSX64" s="974"/>
      <c r="SSY64" s="974"/>
      <c r="SSZ64" s="974"/>
      <c r="STA64" s="974"/>
      <c r="STB64" s="974"/>
      <c r="STC64" s="974"/>
      <c r="STD64" s="974"/>
      <c r="STE64" s="974"/>
      <c r="STF64" s="974"/>
      <c r="STG64" s="974"/>
      <c r="STH64" s="974"/>
      <c r="STI64" s="974"/>
      <c r="STJ64" s="974"/>
      <c r="STK64" s="974"/>
      <c r="STL64" s="974"/>
      <c r="STM64" s="974"/>
      <c r="STN64" s="974"/>
      <c r="STO64" s="974"/>
      <c r="STP64" s="974"/>
      <c r="STQ64" s="974"/>
      <c r="STR64" s="974"/>
      <c r="STS64" s="974"/>
      <c r="STT64" s="974"/>
      <c r="STU64" s="974"/>
      <c r="STV64" s="974"/>
      <c r="STW64" s="974"/>
      <c r="STX64" s="974"/>
      <c r="STY64" s="974"/>
      <c r="STZ64" s="974"/>
      <c r="SUA64" s="974"/>
      <c r="SUB64" s="974"/>
      <c r="SUC64" s="974"/>
      <c r="SUD64" s="974"/>
      <c r="SUE64" s="974"/>
      <c r="SUF64" s="974"/>
      <c r="SUG64" s="974"/>
      <c r="SUH64" s="974"/>
      <c r="SUI64" s="974"/>
      <c r="SUJ64" s="974"/>
      <c r="SUK64" s="974"/>
      <c r="SUL64" s="974"/>
      <c r="SUM64" s="974"/>
      <c r="SUN64" s="974"/>
      <c r="SUO64" s="974"/>
      <c r="SUP64" s="974"/>
      <c r="SUQ64" s="974"/>
      <c r="SUR64" s="974"/>
      <c r="SUS64" s="974"/>
      <c r="SUT64" s="974"/>
      <c r="SUU64" s="974"/>
      <c r="SUV64" s="974"/>
      <c r="SUW64" s="974"/>
      <c r="SUX64" s="974"/>
      <c r="SUY64" s="974"/>
      <c r="SUZ64" s="974"/>
      <c r="SVA64" s="974"/>
      <c r="SVB64" s="974"/>
      <c r="SVC64" s="974"/>
      <c r="SVD64" s="974"/>
      <c r="SVE64" s="974"/>
      <c r="SVF64" s="974"/>
      <c r="SVG64" s="974"/>
      <c r="SVH64" s="974"/>
      <c r="SVI64" s="974"/>
      <c r="SVJ64" s="974"/>
      <c r="SVK64" s="974"/>
      <c r="SVL64" s="974"/>
      <c r="SVM64" s="974"/>
      <c r="SVN64" s="974"/>
      <c r="SVO64" s="974"/>
      <c r="SVP64" s="974"/>
      <c r="SVQ64" s="974"/>
      <c r="SVR64" s="974"/>
      <c r="SVS64" s="974"/>
      <c r="SVT64" s="974"/>
      <c r="SVU64" s="974"/>
      <c r="SVV64" s="974"/>
      <c r="SVW64" s="974"/>
      <c r="SVX64" s="974"/>
      <c r="SVY64" s="974"/>
      <c r="SVZ64" s="974"/>
      <c r="SWA64" s="974"/>
      <c r="SWB64" s="974"/>
      <c r="SWC64" s="974"/>
      <c r="SWD64" s="974"/>
      <c r="SWE64" s="974"/>
      <c r="SWF64" s="974"/>
      <c r="SWG64" s="974"/>
      <c r="SWH64" s="974"/>
      <c r="SWI64" s="974"/>
      <c r="SWJ64" s="974"/>
      <c r="SWK64" s="974"/>
      <c r="SWL64" s="974"/>
      <c r="SWM64" s="974"/>
      <c r="SWN64" s="974"/>
      <c r="SWO64" s="974"/>
      <c r="SWP64" s="974"/>
      <c r="SWQ64" s="974"/>
      <c r="SWR64" s="974"/>
      <c r="SWS64" s="974"/>
      <c r="SWT64" s="974"/>
      <c r="SWU64" s="974"/>
      <c r="SWV64" s="974"/>
      <c r="SWW64" s="974"/>
      <c r="SWX64" s="974"/>
      <c r="SWY64" s="974"/>
      <c r="SWZ64" s="974"/>
      <c r="SXA64" s="974"/>
      <c r="SXB64" s="974"/>
      <c r="SXC64" s="974"/>
      <c r="SXD64" s="974"/>
      <c r="SXE64" s="974"/>
      <c r="SXF64" s="974"/>
      <c r="SXG64" s="974"/>
      <c r="SXH64" s="974"/>
      <c r="SXI64" s="974"/>
      <c r="SXJ64" s="974"/>
      <c r="SXK64" s="974"/>
      <c r="SXL64" s="974"/>
      <c r="SXM64" s="974"/>
      <c r="SXN64" s="974"/>
      <c r="SXO64" s="974"/>
      <c r="SXP64" s="974"/>
      <c r="SXQ64" s="974"/>
      <c r="SXR64" s="974"/>
      <c r="SXS64" s="974"/>
      <c r="SXT64" s="974"/>
      <c r="SXU64" s="974"/>
      <c r="SXV64" s="974"/>
      <c r="SXW64" s="974"/>
      <c r="SXX64" s="974"/>
      <c r="SXY64" s="974"/>
      <c r="SXZ64" s="974"/>
      <c r="SYA64" s="974"/>
      <c r="SYB64" s="974"/>
      <c r="SYC64" s="974"/>
      <c r="SYD64" s="974"/>
      <c r="SYE64" s="974"/>
      <c r="SYF64" s="974"/>
      <c r="SYG64" s="974"/>
      <c r="SYH64" s="974"/>
      <c r="SYI64" s="974"/>
      <c r="SYJ64" s="974"/>
      <c r="SYK64" s="974"/>
      <c r="SYL64" s="974"/>
      <c r="SYM64" s="974"/>
      <c r="SYN64" s="974"/>
      <c r="SYO64" s="974"/>
      <c r="SYP64" s="974"/>
      <c r="SYQ64" s="974"/>
      <c r="SYR64" s="974"/>
      <c r="SYS64" s="974"/>
      <c r="SYT64" s="974"/>
      <c r="SYU64" s="974"/>
      <c r="SYV64" s="974"/>
      <c r="SYW64" s="974"/>
      <c r="SYX64" s="974"/>
      <c r="SYY64" s="974"/>
      <c r="SYZ64" s="974"/>
      <c r="SZA64" s="974"/>
      <c r="SZB64" s="974"/>
      <c r="SZC64" s="974"/>
      <c r="SZD64" s="974"/>
      <c r="SZE64" s="974"/>
      <c r="SZF64" s="974"/>
      <c r="SZG64" s="974"/>
      <c r="SZH64" s="974"/>
      <c r="SZI64" s="974"/>
      <c r="SZJ64" s="974"/>
      <c r="SZK64" s="974"/>
      <c r="SZL64" s="974"/>
      <c r="SZM64" s="974"/>
      <c r="SZN64" s="974"/>
      <c r="SZO64" s="974"/>
      <c r="SZP64" s="974"/>
      <c r="SZQ64" s="974"/>
      <c r="SZR64" s="974"/>
      <c r="SZS64" s="974"/>
      <c r="SZT64" s="974"/>
      <c r="SZU64" s="974"/>
      <c r="SZV64" s="974"/>
      <c r="SZW64" s="974"/>
      <c r="SZX64" s="974"/>
      <c r="SZY64" s="974"/>
      <c r="SZZ64" s="974"/>
      <c r="TAA64" s="974"/>
      <c r="TAB64" s="974"/>
      <c r="TAC64" s="974"/>
      <c r="TAD64" s="974"/>
      <c r="TAE64" s="974"/>
      <c r="TAF64" s="974"/>
      <c r="TAG64" s="974"/>
      <c r="TAH64" s="974"/>
      <c r="TAI64" s="974"/>
      <c r="TAJ64" s="974"/>
      <c r="TAK64" s="974"/>
      <c r="TAL64" s="974"/>
      <c r="TAM64" s="974"/>
      <c r="TAN64" s="974"/>
      <c r="TAO64" s="974"/>
      <c r="TAP64" s="974"/>
      <c r="TAQ64" s="974"/>
      <c r="TAR64" s="974"/>
      <c r="TAS64" s="974"/>
      <c r="TAT64" s="974"/>
      <c r="TAU64" s="974"/>
      <c r="TAV64" s="974"/>
      <c r="TAW64" s="974"/>
      <c r="TAX64" s="974"/>
      <c r="TAY64" s="974"/>
      <c r="TAZ64" s="974"/>
      <c r="TBA64" s="974"/>
      <c r="TBB64" s="974"/>
      <c r="TBC64" s="974"/>
      <c r="TBD64" s="974"/>
      <c r="TBE64" s="974"/>
      <c r="TBF64" s="974"/>
      <c r="TBG64" s="974"/>
      <c r="TBH64" s="974"/>
      <c r="TBI64" s="974"/>
      <c r="TBJ64" s="974"/>
      <c r="TBK64" s="974"/>
      <c r="TBL64" s="974"/>
      <c r="TBM64" s="974"/>
      <c r="TBN64" s="974"/>
      <c r="TBO64" s="974"/>
      <c r="TBP64" s="974"/>
      <c r="TBQ64" s="974"/>
      <c r="TBR64" s="974"/>
      <c r="TBS64" s="974"/>
      <c r="TBT64" s="974"/>
      <c r="TBU64" s="974"/>
      <c r="TBV64" s="974"/>
      <c r="TBW64" s="974"/>
      <c r="TBX64" s="974"/>
      <c r="TBY64" s="974"/>
      <c r="TBZ64" s="974"/>
      <c r="TCA64" s="974"/>
      <c r="TCB64" s="974"/>
      <c r="TCC64" s="974"/>
      <c r="TCD64" s="974"/>
      <c r="TCE64" s="974"/>
      <c r="TCF64" s="974"/>
      <c r="TCG64" s="974"/>
      <c r="TCH64" s="974"/>
      <c r="TCI64" s="974"/>
      <c r="TCJ64" s="974"/>
      <c r="TCK64" s="974"/>
      <c r="TCL64" s="974"/>
      <c r="TCM64" s="974"/>
      <c r="TCN64" s="974"/>
      <c r="TCO64" s="974"/>
      <c r="TCP64" s="974"/>
      <c r="TCQ64" s="974"/>
      <c r="TCR64" s="974"/>
      <c r="TCS64" s="974"/>
      <c r="TCT64" s="974"/>
      <c r="TCU64" s="974"/>
      <c r="TCV64" s="974"/>
      <c r="TCW64" s="974"/>
      <c r="TCX64" s="974"/>
      <c r="TCY64" s="974"/>
      <c r="TCZ64" s="974"/>
      <c r="TDA64" s="974"/>
      <c r="TDB64" s="974"/>
      <c r="TDC64" s="974"/>
      <c r="TDD64" s="974"/>
      <c r="TDE64" s="974"/>
      <c r="TDF64" s="974"/>
      <c r="TDG64" s="974"/>
      <c r="TDH64" s="974"/>
      <c r="TDI64" s="974"/>
      <c r="TDJ64" s="974"/>
      <c r="TDK64" s="974"/>
      <c r="TDL64" s="974"/>
      <c r="TDM64" s="974"/>
      <c r="TDN64" s="974"/>
      <c r="TDO64" s="974"/>
      <c r="TDP64" s="974"/>
      <c r="TDQ64" s="974"/>
      <c r="TDR64" s="974"/>
      <c r="TDS64" s="974"/>
      <c r="TDT64" s="974"/>
      <c r="TDU64" s="974"/>
      <c r="TDV64" s="974"/>
      <c r="TDW64" s="974"/>
      <c r="TDX64" s="974"/>
      <c r="TDY64" s="974"/>
      <c r="TDZ64" s="974"/>
      <c r="TEA64" s="974"/>
      <c r="TEB64" s="974"/>
      <c r="TEC64" s="974"/>
      <c r="TED64" s="974"/>
      <c r="TEE64" s="974"/>
      <c r="TEF64" s="974"/>
      <c r="TEG64" s="974"/>
      <c r="TEH64" s="974"/>
      <c r="TEI64" s="974"/>
      <c r="TEJ64" s="974"/>
      <c r="TEK64" s="974"/>
      <c r="TEL64" s="974"/>
      <c r="TEM64" s="974"/>
      <c r="TEN64" s="974"/>
      <c r="TEO64" s="974"/>
      <c r="TEP64" s="974"/>
      <c r="TEQ64" s="974"/>
      <c r="TER64" s="974"/>
      <c r="TES64" s="974"/>
      <c r="TET64" s="974"/>
      <c r="TEU64" s="974"/>
      <c r="TEV64" s="974"/>
      <c r="TEW64" s="974"/>
      <c r="TEX64" s="974"/>
      <c r="TEY64" s="974"/>
      <c r="TEZ64" s="974"/>
      <c r="TFA64" s="974"/>
      <c r="TFB64" s="974"/>
      <c r="TFC64" s="974"/>
      <c r="TFD64" s="974"/>
      <c r="TFE64" s="974"/>
      <c r="TFF64" s="974"/>
      <c r="TFG64" s="974"/>
      <c r="TFH64" s="974"/>
      <c r="TFI64" s="974"/>
      <c r="TFJ64" s="974"/>
      <c r="TFK64" s="974"/>
      <c r="TFL64" s="974"/>
      <c r="TFM64" s="974"/>
      <c r="TFN64" s="974"/>
      <c r="TFO64" s="974"/>
      <c r="TFP64" s="974"/>
      <c r="TFQ64" s="974"/>
      <c r="TFR64" s="974"/>
      <c r="TFS64" s="974"/>
      <c r="TFT64" s="974"/>
      <c r="TFU64" s="974"/>
      <c r="TFV64" s="974"/>
      <c r="TFW64" s="974"/>
      <c r="TFX64" s="974"/>
      <c r="TFY64" s="974"/>
      <c r="TFZ64" s="974"/>
      <c r="TGA64" s="974"/>
      <c r="TGB64" s="974"/>
      <c r="TGC64" s="974"/>
      <c r="TGD64" s="974"/>
      <c r="TGE64" s="974"/>
      <c r="TGF64" s="974"/>
      <c r="TGG64" s="974"/>
      <c r="TGH64" s="974"/>
      <c r="TGI64" s="974"/>
      <c r="TGJ64" s="974"/>
      <c r="TGK64" s="974"/>
      <c r="TGL64" s="974"/>
      <c r="TGM64" s="974"/>
      <c r="TGN64" s="974"/>
      <c r="TGO64" s="974"/>
      <c r="TGP64" s="974"/>
      <c r="TGQ64" s="974"/>
      <c r="TGR64" s="974"/>
      <c r="TGS64" s="974"/>
      <c r="TGT64" s="974"/>
      <c r="TGU64" s="974"/>
      <c r="TGV64" s="974"/>
      <c r="TGW64" s="974"/>
      <c r="TGX64" s="974"/>
      <c r="TGY64" s="974"/>
      <c r="TGZ64" s="974"/>
      <c r="THA64" s="974"/>
      <c r="THB64" s="974"/>
      <c r="THC64" s="974"/>
      <c r="THD64" s="974"/>
      <c r="THE64" s="974"/>
      <c r="THF64" s="974"/>
      <c r="THG64" s="974"/>
      <c r="THH64" s="974"/>
      <c r="THI64" s="974"/>
      <c r="THJ64" s="974"/>
      <c r="THK64" s="974"/>
      <c r="THL64" s="974"/>
      <c r="THM64" s="974"/>
      <c r="THN64" s="974"/>
      <c r="THO64" s="974"/>
      <c r="THP64" s="974"/>
      <c r="THQ64" s="974"/>
      <c r="THR64" s="974"/>
      <c r="THS64" s="974"/>
      <c r="THT64" s="974"/>
      <c r="THU64" s="974"/>
      <c r="THV64" s="974"/>
      <c r="THW64" s="974"/>
      <c r="THX64" s="974"/>
      <c r="THY64" s="974"/>
      <c r="THZ64" s="974"/>
      <c r="TIA64" s="974"/>
      <c r="TIB64" s="974"/>
      <c r="TIC64" s="974"/>
      <c r="TID64" s="974"/>
      <c r="TIE64" s="974"/>
      <c r="TIF64" s="974"/>
      <c r="TIG64" s="974"/>
      <c r="TIH64" s="974"/>
      <c r="TII64" s="974"/>
      <c r="TIJ64" s="974"/>
      <c r="TIK64" s="974"/>
      <c r="TIL64" s="974"/>
      <c r="TIM64" s="974"/>
      <c r="TIN64" s="974"/>
      <c r="TIO64" s="974"/>
      <c r="TIP64" s="974"/>
      <c r="TIQ64" s="974"/>
      <c r="TIR64" s="974"/>
      <c r="TIS64" s="974"/>
      <c r="TIT64" s="974"/>
      <c r="TIU64" s="974"/>
      <c r="TIV64" s="974"/>
      <c r="TIW64" s="974"/>
      <c r="TIX64" s="974"/>
      <c r="TIY64" s="974"/>
      <c r="TIZ64" s="974"/>
      <c r="TJA64" s="974"/>
      <c r="TJB64" s="974"/>
      <c r="TJC64" s="974"/>
      <c r="TJD64" s="974"/>
      <c r="TJE64" s="974"/>
      <c r="TJF64" s="974"/>
      <c r="TJG64" s="974"/>
      <c r="TJH64" s="974"/>
      <c r="TJI64" s="974"/>
      <c r="TJJ64" s="974"/>
      <c r="TJK64" s="974"/>
      <c r="TJL64" s="974"/>
      <c r="TJM64" s="974"/>
      <c r="TJN64" s="974"/>
      <c r="TJO64" s="974"/>
      <c r="TJP64" s="974"/>
      <c r="TJQ64" s="974"/>
      <c r="TJR64" s="974"/>
      <c r="TJS64" s="974"/>
      <c r="TJT64" s="974"/>
      <c r="TJU64" s="974"/>
      <c r="TJV64" s="974"/>
      <c r="TJW64" s="974"/>
      <c r="TJX64" s="974"/>
      <c r="TJY64" s="974"/>
      <c r="TJZ64" s="974"/>
      <c r="TKA64" s="974"/>
      <c r="TKB64" s="974"/>
      <c r="TKC64" s="974"/>
      <c r="TKD64" s="974"/>
      <c r="TKE64" s="974"/>
      <c r="TKF64" s="974"/>
      <c r="TKG64" s="974"/>
      <c r="TKH64" s="974"/>
      <c r="TKI64" s="974"/>
      <c r="TKJ64" s="974"/>
      <c r="TKK64" s="974"/>
      <c r="TKL64" s="974"/>
      <c r="TKM64" s="974"/>
      <c r="TKN64" s="974"/>
      <c r="TKO64" s="974"/>
      <c r="TKP64" s="974"/>
      <c r="TKQ64" s="974"/>
      <c r="TKR64" s="974"/>
      <c r="TKS64" s="974"/>
      <c r="TKT64" s="974"/>
      <c r="TKU64" s="974"/>
      <c r="TKV64" s="974"/>
      <c r="TKW64" s="974"/>
      <c r="TKX64" s="974"/>
      <c r="TKY64" s="974"/>
      <c r="TKZ64" s="974"/>
      <c r="TLA64" s="974"/>
      <c r="TLB64" s="974"/>
      <c r="TLC64" s="974"/>
      <c r="TLD64" s="974"/>
      <c r="TLE64" s="974"/>
      <c r="TLF64" s="974"/>
      <c r="TLG64" s="974"/>
      <c r="TLH64" s="974"/>
      <c r="TLI64" s="974"/>
      <c r="TLJ64" s="974"/>
      <c r="TLK64" s="974"/>
      <c r="TLL64" s="974"/>
      <c r="TLM64" s="974"/>
      <c r="TLN64" s="974"/>
      <c r="TLO64" s="974"/>
      <c r="TLP64" s="974"/>
      <c r="TLQ64" s="974"/>
      <c r="TLR64" s="974"/>
      <c r="TLS64" s="974"/>
      <c r="TLT64" s="974"/>
      <c r="TLU64" s="974"/>
      <c r="TLV64" s="974"/>
      <c r="TLW64" s="974"/>
      <c r="TLX64" s="974"/>
      <c r="TLY64" s="974"/>
      <c r="TLZ64" s="974"/>
      <c r="TMA64" s="974"/>
      <c r="TMB64" s="974"/>
      <c r="TMC64" s="974"/>
      <c r="TMD64" s="974"/>
      <c r="TME64" s="974"/>
      <c r="TMF64" s="974"/>
      <c r="TMG64" s="974"/>
      <c r="TMH64" s="974"/>
      <c r="TMI64" s="974"/>
      <c r="TMJ64" s="974"/>
      <c r="TMK64" s="974"/>
      <c r="TML64" s="974"/>
      <c r="TMM64" s="974"/>
      <c r="TMN64" s="974"/>
      <c r="TMO64" s="974"/>
      <c r="TMP64" s="974"/>
      <c r="TMQ64" s="974"/>
      <c r="TMR64" s="974"/>
      <c r="TMS64" s="974"/>
      <c r="TMT64" s="974"/>
      <c r="TMU64" s="974"/>
      <c r="TMV64" s="974"/>
      <c r="TMW64" s="974"/>
      <c r="TMX64" s="974"/>
      <c r="TMY64" s="974"/>
      <c r="TMZ64" s="974"/>
      <c r="TNA64" s="974"/>
      <c r="TNB64" s="974"/>
      <c r="TNC64" s="974"/>
      <c r="TND64" s="974"/>
      <c r="TNE64" s="974"/>
      <c r="TNF64" s="974"/>
      <c r="TNG64" s="974"/>
      <c r="TNH64" s="974"/>
      <c r="TNI64" s="974"/>
      <c r="TNJ64" s="974"/>
      <c r="TNK64" s="974"/>
      <c r="TNL64" s="974"/>
      <c r="TNM64" s="974"/>
      <c r="TNN64" s="974"/>
      <c r="TNO64" s="974"/>
      <c r="TNP64" s="974"/>
      <c r="TNQ64" s="974"/>
      <c r="TNR64" s="974"/>
      <c r="TNS64" s="974"/>
      <c r="TNT64" s="974"/>
      <c r="TNU64" s="974"/>
      <c r="TNV64" s="974"/>
      <c r="TNW64" s="974"/>
      <c r="TNX64" s="974"/>
      <c r="TNY64" s="974"/>
      <c r="TNZ64" s="974"/>
      <c r="TOA64" s="974"/>
      <c r="TOB64" s="974"/>
      <c r="TOC64" s="974"/>
      <c r="TOD64" s="974"/>
      <c r="TOE64" s="974"/>
      <c r="TOF64" s="974"/>
      <c r="TOG64" s="974"/>
      <c r="TOH64" s="974"/>
      <c r="TOI64" s="974"/>
      <c r="TOJ64" s="974"/>
      <c r="TOK64" s="974"/>
      <c r="TOL64" s="974"/>
      <c r="TOM64" s="974"/>
      <c r="TON64" s="974"/>
      <c r="TOO64" s="974"/>
      <c r="TOP64" s="974"/>
      <c r="TOQ64" s="974"/>
      <c r="TOR64" s="974"/>
      <c r="TOS64" s="974"/>
      <c r="TOT64" s="974"/>
      <c r="TOU64" s="974"/>
      <c r="TOV64" s="974"/>
      <c r="TOW64" s="974"/>
      <c r="TOX64" s="974"/>
      <c r="TOY64" s="974"/>
      <c r="TOZ64" s="974"/>
      <c r="TPA64" s="974"/>
      <c r="TPB64" s="974"/>
      <c r="TPC64" s="974"/>
      <c r="TPD64" s="974"/>
      <c r="TPE64" s="974"/>
      <c r="TPF64" s="974"/>
      <c r="TPG64" s="974"/>
      <c r="TPH64" s="974"/>
      <c r="TPI64" s="974"/>
      <c r="TPJ64" s="974"/>
      <c r="TPK64" s="974"/>
      <c r="TPL64" s="974"/>
      <c r="TPM64" s="974"/>
      <c r="TPN64" s="974"/>
      <c r="TPO64" s="974"/>
      <c r="TPP64" s="974"/>
      <c r="TPQ64" s="974"/>
      <c r="TPR64" s="974"/>
      <c r="TPS64" s="974"/>
      <c r="TPT64" s="974"/>
      <c r="TPU64" s="974"/>
      <c r="TPV64" s="974"/>
      <c r="TPW64" s="974"/>
      <c r="TPX64" s="974"/>
      <c r="TPY64" s="974"/>
      <c r="TPZ64" s="974"/>
      <c r="TQA64" s="974"/>
      <c r="TQB64" s="974"/>
      <c r="TQC64" s="974"/>
      <c r="TQD64" s="974"/>
      <c r="TQE64" s="974"/>
      <c r="TQF64" s="974"/>
      <c r="TQG64" s="974"/>
      <c r="TQH64" s="974"/>
      <c r="TQI64" s="974"/>
      <c r="TQJ64" s="974"/>
      <c r="TQK64" s="974"/>
      <c r="TQL64" s="974"/>
      <c r="TQM64" s="974"/>
      <c r="TQN64" s="974"/>
      <c r="TQO64" s="974"/>
      <c r="TQP64" s="974"/>
      <c r="TQQ64" s="974"/>
      <c r="TQR64" s="974"/>
      <c r="TQS64" s="974"/>
      <c r="TQT64" s="974"/>
      <c r="TQU64" s="974"/>
      <c r="TQV64" s="974"/>
      <c r="TQW64" s="974"/>
      <c r="TQX64" s="974"/>
      <c r="TQY64" s="974"/>
      <c r="TQZ64" s="974"/>
      <c r="TRA64" s="974"/>
      <c r="TRB64" s="974"/>
      <c r="TRC64" s="974"/>
      <c r="TRD64" s="974"/>
      <c r="TRE64" s="974"/>
      <c r="TRF64" s="974"/>
      <c r="TRG64" s="974"/>
      <c r="TRH64" s="974"/>
      <c r="TRI64" s="974"/>
      <c r="TRJ64" s="974"/>
      <c r="TRK64" s="974"/>
      <c r="TRL64" s="974"/>
      <c r="TRM64" s="974"/>
      <c r="TRN64" s="974"/>
      <c r="TRO64" s="974"/>
      <c r="TRP64" s="974"/>
      <c r="TRQ64" s="974"/>
      <c r="TRR64" s="974"/>
      <c r="TRS64" s="974"/>
      <c r="TRT64" s="974"/>
      <c r="TRU64" s="974"/>
      <c r="TRV64" s="974"/>
      <c r="TRW64" s="974"/>
      <c r="TRX64" s="974"/>
      <c r="TRY64" s="974"/>
      <c r="TRZ64" s="974"/>
      <c r="TSA64" s="974"/>
      <c r="TSB64" s="974"/>
      <c r="TSC64" s="974"/>
      <c r="TSD64" s="974"/>
      <c r="TSE64" s="974"/>
      <c r="TSF64" s="974"/>
      <c r="TSG64" s="974"/>
      <c r="TSH64" s="974"/>
      <c r="TSI64" s="974"/>
      <c r="TSJ64" s="974"/>
      <c r="TSK64" s="974"/>
      <c r="TSL64" s="974"/>
      <c r="TSM64" s="974"/>
      <c r="TSN64" s="974"/>
      <c r="TSO64" s="974"/>
      <c r="TSP64" s="974"/>
      <c r="TSQ64" s="974"/>
      <c r="TSR64" s="974"/>
      <c r="TSS64" s="974"/>
      <c r="TST64" s="974"/>
      <c r="TSU64" s="974"/>
      <c r="TSV64" s="974"/>
      <c r="TSW64" s="974"/>
      <c r="TSX64" s="974"/>
      <c r="TSY64" s="974"/>
      <c r="TSZ64" s="974"/>
      <c r="TTA64" s="974"/>
      <c r="TTB64" s="974"/>
      <c r="TTC64" s="974"/>
      <c r="TTD64" s="974"/>
      <c r="TTE64" s="974"/>
      <c r="TTF64" s="974"/>
      <c r="TTG64" s="974"/>
      <c r="TTH64" s="974"/>
      <c r="TTI64" s="974"/>
      <c r="TTJ64" s="974"/>
      <c r="TTK64" s="974"/>
      <c r="TTL64" s="974"/>
      <c r="TTM64" s="974"/>
      <c r="TTN64" s="974"/>
      <c r="TTO64" s="974"/>
      <c r="TTP64" s="974"/>
      <c r="TTQ64" s="974"/>
      <c r="TTR64" s="974"/>
      <c r="TTS64" s="974"/>
      <c r="TTT64" s="974"/>
      <c r="TTU64" s="974"/>
      <c r="TTV64" s="974"/>
      <c r="TTW64" s="974"/>
      <c r="TTX64" s="974"/>
      <c r="TTY64" s="974"/>
      <c r="TTZ64" s="974"/>
      <c r="TUA64" s="974"/>
      <c r="TUB64" s="974"/>
      <c r="TUC64" s="974"/>
      <c r="TUD64" s="974"/>
      <c r="TUE64" s="974"/>
      <c r="TUF64" s="974"/>
      <c r="TUG64" s="974"/>
      <c r="TUH64" s="974"/>
      <c r="TUI64" s="974"/>
      <c r="TUJ64" s="974"/>
      <c r="TUK64" s="974"/>
      <c r="TUL64" s="974"/>
      <c r="TUM64" s="974"/>
      <c r="TUN64" s="974"/>
      <c r="TUO64" s="974"/>
      <c r="TUP64" s="974"/>
      <c r="TUQ64" s="974"/>
      <c r="TUR64" s="974"/>
      <c r="TUS64" s="974"/>
      <c r="TUT64" s="974"/>
      <c r="TUU64" s="974"/>
      <c r="TUV64" s="974"/>
      <c r="TUW64" s="974"/>
      <c r="TUX64" s="974"/>
      <c r="TUY64" s="974"/>
      <c r="TUZ64" s="974"/>
      <c r="TVA64" s="974"/>
      <c r="TVB64" s="974"/>
      <c r="TVC64" s="974"/>
      <c r="TVD64" s="974"/>
      <c r="TVE64" s="974"/>
      <c r="TVF64" s="974"/>
      <c r="TVG64" s="974"/>
      <c r="TVH64" s="974"/>
      <c r="TVI64" s="974"/>
      <c r="TVJ64" s="974"/>
      <c r="TVK64" s="974"/>
      <c r="TVL64" s="974"/>
      <c r="TVM64" s="974"/>
      <c r="TVN64" s="974"/>
      <c r="TVO64" s="974"/>
      <c r="TVP64" s="974"/>
      <c r="TVQ64" s="974"/>
      <c r="TVR64" s="974"/>
      <c r="TVS64" s="974"/>
      <c r="TVT64" s="974"/>
      <c r="TVU64" s="974"/>
      <c r="TVV64" s="974"/>
      <c r="TVW64" s="974"/>
      <c r="TVX64" s="974"/>
      <c r="TVY64" s="974"/>
      <c r="TVZ64" s="974"/>
      <c r="TWA64" s="974"/>
      <c r="TWB64" s="974"/>
      <c r="TWC64" s="974"/>
      <c r="TWD64" s="974"/>
      <c r="TWE64" s="974"/>
      <c r="TWF64" s="974"/>
      <c r="TWG64" s="974"/>
      <c r="TWH64" s="974"/>
      <c r="TWI64" s="974"/>
      <c r="TWJ64" s="974"/>
      <c r="TWK64" s="974"/>
      <c r="TWL64" s="974"/>
      <c r="TWM64" s="974"/>
      <c r="TWN64" s="974"/>
      <c r="TWO64" s="974"/>
      <c r="TWP64" s="974"/>
      <c r="TWQ64" s="974"/>
      <c r="TWR64" s="974"/>
      <c r="TWS64" s="974"/>
      <c r="TWT64" s="974"/>
      <c r="TWU64" s="974"/>
      <c r="TWV64" s="974"/>
      <c r="TWW64" s="974"/>
      <c r="TWX64" s="974"/>
      <c r="TWY64" s="974"/>
      <c r="TWZ64" s="974"/>
      <c r="TXA64" s="974"/>
      <c r="TXB64" s="974"/>
      <c r="TXC64" s="974"/>
      <c r="TXD64" s="974"/>
      <c r="TXE64" s="974"/>
      <c r="TXF64" s="974"/>
      <c r="TXG64" s="974"/>
      <c r="TXH64" s="974"/>
      <c r="TXI64" s="974"/>
      <c r="TXJ64" s="974"/>
      <c r="TXK64" s="974"/>
      <c r="TXL64" s="974"/>
      <c r="TXM64" s="974"/>
      <c r="TXN64" s="974"/>
      <c r="TXO64" s="974"/>
      <c r="TXP64" s="974"/>
      <c r="TXQ64" s="974"/>
      <c r="TXR64" s="974"/>
      <c r="TXS64" s="974"/>
      <c r="TXT64" s="974"/>
      <c r="TXU64" s="974"/>
      <c r="TXV64" s="974"/>
      <c r="TXW64" s="974"/>
      <c r="TXX64" s="974"/>
      <c r="TXY64" s="974"/>
      <c r="TXZ64" s="974"/>
      <c r="TYA64" s="974"/>
      <c r="TYB64" s="974"/>
      <c r="TYC64" s="974"/>
      <c r="TYD64" s="974"/>
      <c r="TYE64" s="974"/>
      <c r="TYF64" s="974"/>
      <c r="TYG64" s="974"/>
      <c r="TYH64" s="974"/>
      <c r="TYI64" s="974"/>
      <c r="TYJ64" s="974"/>
      <c r="TYK64" s="974"/>
      <c r="TYL64" s="974"/>
      <c r="TYM64" s="974"/>
      <c r="TYN64" s="974"/>
      <c r="TYO64" s="974"/>
      <c r="TYP64" s="974"/>
      <c r="TYQ64" s="974"/>
      <c r="TYR64" s="974"/>
      <c r="TYS64" s="974"/>
      <c r="TYT64" s="974"/>
      <c r="TYU64" s="974"/>
      <c r="TYV64" s="974"/>
      <c r="TYW64" s="974"/>
      <c r="TYX64" s="974"/>
      <c r="TYY64" s="974"/>
      <c r="TYZ64" s="974"/>
      <c r="TZA64" s="974"/>
      <c r="TZB64" s="974"/>
      <c r="TZC64" s="974"/>
      <c r="TZD64" s="974"/>
      <c r="TZE64" s="974"/>
      <c r="TZF64" s="974"/>
      <c r="TZG64" s="974"/>
      <c r="TZH64" s="974"/>
      <c r="TZI64" s="974"/>
      <c r="TZJ64" s="974"/>
      <c r="TZK64" s="974"/>
      <c r="TZL64" s="974"/>
      <c r="TZM64" s="974"/>
      <c r="TZN64" s="974"/>
      <c r="TZO64" s="974"/>
      <c r="TZP64" s="974"/>
      <c r="TZQ64" s="974"/>
      <c r="TZR64" s="974"/>
      <c r="TZS64" s="974"/>
      <c r="TZT64" s="974"/>
      <c r="TZU64" s="974"/>
      <c r="TZV64" s="974"/>
      <c r="TZW64" s="974"/>
      <c r="TZX64" s="974"/>
      <c r="TZY64" s="974"/>
      <c r="TZZ64" s="974"/>
      <c r="UAA64" s="974"/>
      <c r="UAB64" s="974"/>
      <c r="UAC64" s="974"/>
      <c r="UAD64" s="974"/>
      <c r="UAE64" s="974"/>
      <c r="UAF64" s="974"/>
      <c r="UAG64" s="974"/>
      <c r="UAH64" s="974"/>
      <c r="UAI64" s="974"/>
      <c r="UAJ64" s="974"/>
      <c r="UAK64" s="974"/>
      <c r="UAL64" s="974"/>
      <c r="UAM64" s="974"/>
      <c r="UAN64" s="974"/>
      <c r="UAO64" s="974"/>
      <c r="UAP64" s="974"/>
      <c r="UAQ64" s="974"/>
      <c r="UAR64" s="974"/>
      <c r="UAS64" s="974"/>
      <c r="UAT64" s="974"/>
      <c r="UAU64" s="974"/>
      <c r="UAV64" s="974"/>
      <c r="UAW64" s="974"/>
      <c r="UAX64" s="974"/>
      <c r="UAY64" s="974"/>
      <c r="UAZ64" s="974"/>
      <c r="UBA64" s="974"/>
      <c r="UBB64" s="974"/>
      <c r="UBC64" s="974"/>
      <c r="UBD64" s="974"/>
      <c r="UBE64" s="974"/>
      <c r="UBF64" s="974"/>
      <c r="UBG64" s="974"/>
      <c r="UBH64" s="974"/>
      <c r="UBI64" s="974"/>
      <c r="UBJ64" s="974"/>
      <c r="UBK64" s="974"/>
      <c r="UBL64" s="974"/>
      <c r="UBM64" s="974"/>
      <c r="UBN64" s="974"/>
      <c r="UBO64" s="974"/>
      <c r="UBP64" s="974"/>
      <c r="UBQ64" s="974"/>
      <c r="UBR64" s="974"/>
      <c r="UBS64" s="974"/>
      <c r="UBT64" s="974"/>
      <c r="UBU64" s="974"/>
      <c r="UBV64" s="974"/>
      <c r="UBW64" s="974"/>
      <c r="UBX64" s="974"/>
      <c r="UBY64" s="974"/>
      <c r="UBZ64" s="974"/>
      <c r="UCA64" s="974"/>
      <c r="UCB64" s="974"/>
      <c r="UCC64" s="974"/>
      <c r="UCD64" s="974"/>
      <c r="UCE64" s="974"/>
      <c r="UCF64" s="974"/>
      <c r="UCG64" s="974"/>
      <c r="UCH64" s="974"/>
      <c r="UCI64" s="974"/>
      <c r="UCJ64" s="974"/>
      <c r="UCK64" s="974"/>
      <c r="UCL64" s="974"/>
      <c r="UCM64" s="974"/>
      <c r="UCN64" s="974"/>
      <c r="UCO64" s="974"/>
      <c r="UCP64" s="974"/>
      <c r="UCQ64" s="974"/>
      <c r="UCR64" s="974"/>
      <c r="UCS64" s="974"/>
      <c r="UCT64" s="974"/>
      <c r="UCU64" s="974"/>
      <c r="UCV64" s="974"/>
      <c r="UCW64" s="974"/>
      <c r="UCX64" s="974"/>
      <c r="UCY64" s="974"/>
      <c r="UCZ64" s="974"/>
      <c r="UDA64" s="974"/>
      <c r="UDB64" s="974"/>
      <c r="UDC64" s="974"/>
      <c r="UDD64" s="974"/>
      <c r="UDE64" s="974"/>
      <c r="UDF64" s="974"/>
      <c r="UDG64" s="974"/>
      <c r="UDH64" s="974"/>
      <c r="UDI64" s="974"/>
      <c r="UDJ64" s="974"/>
      <c r="UDK64" s="974"/>
      <c r="UDL64" s="974"/>
      <c r="UDM64" s="974"/>
      <c r="UDN64" s="974"/>
      <c r="UDO64" s="974"/>
      <c r="UDP64" s="974"/>
      <c r="UDQ64" s="974"/>
      <c r="UDR64" s="974"/>
      <c r="UDS64" s="974"/>
      <c r="UDT64" s="974"/>
      <c r="UDU64" s="974"/>
      <c r="UDV64" s="974"/>
      <c r="UDW64" s="974"/>
      <c r="UDX64" s="974"/>
      <c r="UDY64" s="974"/>
      <c r="UDZ64" s="974"/>
      <c r="UEA64" s="974"/>
      <c r="UEB64" s="974"/>
      <c r="UEC64" s="974"/>
      <c r="UED64" s="974"/>
      <c r="UEE64" s="974"/>
      <c r="UEF64" s="974"/>
      <c r="UEG64" s="974"/>
      <c r="UEH64" s="974"/>
      <c r="UEI64" s="974"/>
      <c r="UEJ64" s="974"/>
      <c r="UEK64" s="974"/>
      <c r="UEL64" s="974"/>
      <c r="UEM64" s="974"/>
      <c r="UEN64" s="974"/>
      <c r="UEO64" s="974"/>
      <c r="UEP64" s="974"/>
      <c r="UEQ64" s="974"/>
      <c r="UER64" s="974"/>
      <c r="UES64" s="974"/>
      <c r="UET64" s="974"/>
      <c r="UEU64" s="974"/>
      <c r="UEV64" s="974"/>
      <c r="UEW64" s="974"/>
      <c r="UEX64" s="974"/>
      <c r="UEY64" s="974"/>
      <c r="UEZ64" s="974"/>
      <c r="UFA64" s="974"/>
      <c r="UFB64" s="974"/>
      <c r="UFC64" s="974"/>
      <c r="UFD64" s="974"/>
      <c r="UFE64" s="974"/>
      <c r="UFF64" s="974"/>
      <c r="UFG64" s="974"/>
      <c r="UFH64" s="974"/>
      <c r="UFI64" s="974"/>
      <c r="UFJ64" s="974"/>
      <c r="UFK64" s="974"/>
      <c r="UFL64" s="974"/>
      <c r="UFM64" s="974"/>
      <c r="UFN64" s="974"/>
      <c r="UFO64" s="974"/>
      <c r="UFP64" s="974"/>
      <c r="UFQ64" s="974"/>
      <c r="UFR64" s="974"/>
      <c r="UFS64" s="974"/>
      <c r="UFT64" s="974"/>
      <c r="UFU64" s="974"/>
      <c r="UFV64" s="974"/>
      <c r="UFW64" s="974"/>
      <c r="UFX64" s="974"/>
      <c r="UFY64" s="974"/>
      <c r="UFZ64" s="974"/>
      <c r="UGA64" s="974"/>
      <c r="UGB64" s="974"/>
      <c r="UGC64" s="974"/>
      <c r="UGD64" s="974"/>
      <c r="UGE64" s="974"/>
      <c r="UGF64" s="974"/>
      <c r="UGG64" s="974"/>
      <c r="UGH64" s="974"/>
      <c r="UGI64" s="974"/>
      <c r="UGJ64" s="974"/>
      <c r="UGK64" s="974"/>
      <c r="UGL64" s="974"/>
      <c r="UGM64" s="974"/>
      <c r="UGN64" s="974"/>
      <c r="UGO64" s="974"/>
      <c r="UGP64" s="974"/>
      <c r="UGQ64" s="974"/>
      <c r="UGR64" s="974"/>
      <c r="UGS64" s="974"/>
      <c r="UGT64" s="974"/>
      <c r="UGU64" s="974"/>
      <c r="UGV64" s="974"/>
      <c r="UGW64" s="974"/>
      <c r="UGX64" s="974"/>
      <c r="UGY64" s="974"/>
      <c r="UGZ64" s="974"/>
      <c r="UHA64" s="974"/>
      <c r="UHB64" s="974"/>
      <c r="UHC64" s="974"/>
      <c r="UHD64" s="974"/>
      <c r="UHE64" s="974"/>
      <c r="UHF64" s="974"/>
      <c r="UHG64" s="974"/>
      <c r="UHH64" s="974"/>
      <c r="UHI64" s="974"/>
      <c r="UHJ64" s="974"/>
      <c r="UHK64" s="974"/>
      <c r="UHL64" s="974"/>
      <c r="UHM64" s="974"/>
      <c r="UHN64" s="974"/>
      <c r="UHO64" s="974"/>
      <c r="UHP64" s="974"/>
      <c r="UHQ64" s="974"/>
      <c r="UHR64" s="974"/>
      <c r="UHS64" s="974"/>
      <c r="UHT64" s="974"/>
      <c r="UHU64" s="974"/>
      <c r="UHV64" s="974"/>
      <c r="UHW64" s="974"/>
      <c r="UHX64" s="974"/>
      <c r="UHY64" s="974"/>
      <c r="UHZ64" s="974"/>
      <c r="UIA64" s="974"/>
      <c r="UIB64" s="974"/>
      <c r="UIC64" s="974"/>
      <c r="UID64" s="974"/>
      <c r="UIE64" s="974"/>
      <c r="UIF64" s="974"/>
      <c r="UIG64" s="974"/>
      <c r="UIH64" s="974"/>
      <c r="UII64" s="974"/>
      <c r="UIJ64" s="974"/>
      <c r="UIK64" s="974"/>
      <c r="UIL64" s="974"/>
      <c r="UIM64" s="974"/>
      <c r="UIN64" s="974"/>
      <c r="UIO64" s="974"/>
      <c r="UIP64" s="974"/>
      <c r="UIQ64" s="974"/>
      <c r="UIR64" s="974"/>
      <c r="UIS64" s="974"/>
      <c r="UIT64" s="974"/>
      <c r="UIU64" s="974"/>
      <c r="UIV64" s="974"/>
      <c r="UIW64" s="974"/>
      <c r="UIX64" s="974"/>
      <c r="UIY64" s="974"/>
      <c r="UIZ64" s="974"/>
      <c r="UJA64" s="974"/>
      <c r="UJB64" s="974"/>
      <c r="UJC64" s="974"/>
      <c r="UJD64" s="974"/>
      <c r="UJE64" s="974"/>
      <c r="UJF64" s="974"/>
      <c r="UJG64" s="974"/>
      <c r="UJH64" s="974"/>
      <c r="UJI64" s="974"/>
      <c r="UJJ64" s="974"/>
      <c r="UJK64" s="974"/>
      <c r="UJL64" s="974"/>
      <c r="UJM64" s="974"/>
      <c r="UJN64" s="974"/>
      <c r="UJO64" s="974"/>
      <c r="UJP64" s="974"/>
      <c r="UJQ64" s="974"/>
      <c r="UJR64" s="974"/>
      <c r="UJS64" s="974"/>
      <c r="UJT64" s="974"/>
      <c r="UJU64" s="974"/>
      <c r="UJV64" s="974"/>
      <c r="UJW64" s="974"/>
      <c r="UJX64" s="974"/>
      <c r="UJY64" s="974"/>
      <c r="UJZ64" s="974"/>
      <c r="UKA64" s="974"/>
      <c r="UKB64" s="974"/>
      <c r="UKC64" s="974"/>
      <c r="UKD64" s="974"/>
      <c r="UKE64" s="974"/>
      <c r="UKF64" s="974"/>
      <c r="UKG64" s="974"/>
      <c r="UKH64" s="974"/>
      <c r="UKI64" s="974"/>
      <c r="UKJ64" s="974"/>
      <c r="UKK64" s="974"/>
      <c r="UKL64" s="974"/>
      <c r="UKM64" s="974"/>
      <c r="UKN64" s="974"/>
      <c r="UKO64" s="974"/>
      <c r="UKP64" s="974"/>
      <c r="UKQ64" s="974"/>
      <c r="UKR64" s="974"/>
      <c r="UKS64" s="974"/>
      <c r="UKT64" s="974"/>
      <c r="UKU64" s="974"/>
      <c r="UKV64" s="974"/>
      <c r="UKW64" s="974"/>
      <c r="UKX64" s="974"/>
      <c r="UKY64" s="974"/>
      <c r="UKZ64" s="974"/>
      <c r="ULA64" s="974"/>
      <c r="ULB64" s="974"/>
      <c r="ULC64" s="974"/>
      <c r="ULD64" s="974"/>
      <c r="ULE64" s="974"/>
      <c r="ULF64" s="974"/>
      <c r="ULG64" s="974"/>
      <c r="ULH64" s="974"/>
      <c r="ULI64" s="974"/>
      <c r="ULJ64" s="974"/>
      <c r="ULK64" s="974"/>
      <c r="ULL64" s="974"/>
      <c r="ULM64" s="974"/>
      <c r="ULN64" s="974"/>
      <c r="ULO64" s="974"/>
      <c r="ULP64" s="974"/>
      <c r="ULQ64" s="974"/>
      <c r="ULR64" s="974"/>
      <c r="ULS64" s="974"/>
      <c r="ULT64" s="974"/>
      <c r="ULU64" s="974"/>
      <c r="ULV64" s="974"/>
      <c r="ULW64" s="974"/>
      <c r="ULX64" s="974"/>
      <c r="ULY64" s="974"/>
      <c r="ULZ64" s="974"/>
      <c r="UMA64" s="974"/>
      <c r="UMB64" s="974"/>
      <c r="UMC64" s="974"/>
      <c r="UMD64" s="974"/>
      <c r="UME64" s="974"/>
      <c r="UMF64" s="974"/>
      <c r="UMG64" s="974"/>
      <c r="UMH64" s="974"/>
      <c r="UMI64" s="974"/>
      <c r="UMJ64" s="974"/>
      <c r="UMK64" s="974"/>
      <c r="UML64" s="974"/>
      <c r="UMM64" s="974"/>
      <c r="UMN64" s="974"/>
      <c r="UMO64" s="974"/>
      <c r="UMP64" s="974"/>
      <c r="UMQ64" s="974"/>
      <c r="UMR64" s="974"/>
      <c r="UMS64" s="974"/>
      <c r="UMT64" s="974"/>
      <c r="UMU64" s="974"/>
      <c r="UMV64" s="974"/>
      <c r="UMW64" s="974"/>
      <c r="UMX64" s="974"/>
      <c r="UMY64" s="974"/>
      <c r="UMZ64" s="974"/>
      <c r="UNA64" s="974"/>
      <c r="UNB64" s="974"/>
      <c r="UNC64" s="974"/>
      <c r="UND64" s="974"/>
      <c r="UNE64" s="974"/>
      <c r="UNF64" s="974"/>
      <c r="UNG64" s="974"/>
      <c r="UNH64" s="974"/>
      <c r="UNI64" s="974"/>
      <c r="UNJ64" s="974"/>
      <c r="UNK64" s="974"/>
      <c r="UNL64" s="974"/>
      <c r="UNM64" s="974"/>
      <c r="UNN64" s="974"/>
      <c r="UNO64" s="974"/>
      <c r="UNP64" s="974"/>
      <c r="UNQ64" s="974"/>
      <c r="UNR64" s="974"/>
      <c r="UNS64" s="974"/>
      <c r="UNT64" s="974"/>
      <c r="UNU64" s="974"/>
      <c r="UNV64" s="974"/>
      <c r="UNW64" s="974"/>
      <c r="UNX64" s="974"/>
      <c r="UNY64" s="974"/>
      <c r="UNZ64" s="974"/>
      <c r="UOA64" s="974"/>
      <c r="UOB64" s="974"/>
      <c r="UOC64" s="974"/>
      <c r="UOD64" s="974"/>
      <c r="UOE64" s="974"/>
      <c r="UOF64" s="974"/>
      <c r="UOG64" s="974"/>
      <c r="UOH64" s="974"/>
      <c r="UOI64" s="974"/>
      <c r="UOJ64" s="974"/>
      <c r="UOK64" s="974"/>
      <c r="UOL64" s="974"/>
      <c r="UOM64" s="974"/>
      <c r="UON64" s="974"/>
      <c r="UOO64" s="974"/>
      <c r="UOP64" s="974"/>
      <c r="UOQ64" s="974"/>
      <c r="UOR64" s="974"/>
      <c r="UOS64" s="974"/>
      <c r="UOT64" s="974"/>
      <c r="UOU64" s="974"/>
      <c r="UOV64" s="974"/>
      <c r="UOW64" s="974"/>
      <c r="UOX64" s="974"/>
      <c r="UOY64" s="974"/>
      <c r="UOZ64" s="974"/>
      <c r="UPA64" s="974"/>
      <c r="UPB64" s="974"/>
      <c r="UPC64" s="974"/>
      <c r="UPD64" s="974"/>
      <c r="UPE64" s="974"/>
      <c r="UPF64" s="974"/>
      <c r="UPG64" s="974"/>
      <c r="UPH64" s="974"/>
      <c r="UPI64" s="974"/>
      <c r="UPJ64" s="974"/>
      <c r="UPK64" s="974"/>
      <c r="UPL64" s="974"/>
      <c r="UPM64" s="974"/>
      <c r="UPN64" s="974"/>
      <c r="UPO64" s="974"/>
      <c r="UPP64" s="974"/>
      <c r="UPQ64" s="974"/>
      <c r="UPR64" s="974"/>
      <c r="UPS64" s="974"/>
      <c r="UPT64" s="974"/>
      <c r="UPU64" s="974"/>
      <c r="UPV64" s="974"/>
      <c r="UPW64" s="974"/>
      <c r="UPX64" s="974"/>
      <c r="UPY64" s="974"/>
      <c r="UPZ64" s="974"/>
      <c r="UQA64" s="974"/>
      <c r="UQB64" s="974"/>
      <c r="UQC64" s="974"/>
      <c r="UQD64" s="974"/>
      <c r="UQE64" s="974"/>
      <c r="UQF64" s="974"/>
      <c r="UQG64" s="974"/>
      <c r="UQH64" s="974"/>
      <c r="UQI64" s="974"/>
      <c r="UQJ64" s="974"/>
      <c r="UQK64" s="974"/>
      <c r="UQL64" s="974"/>
      <c r="UQM64" s="974"/>
      <c r="UQN64" s="974"/>
      <c r="UQO64" s="974"/>
      <c r="UQP64" s="974"/>
      <c r="UQQ64" s="974"/>
      <c r="UQR64" s="974"/>
      <c r="UQS64" s="974"/>
      <c r="UQT64" s="974"/>
      <c r="UQU64" s="974"/>
      <c r="UQV64" s="974"/>
      <c r="UQW64" s="974"/>
      <c r="UQX64" s="974"/>
      <c r="UQY64" s="974"/>
      <c r="UQZ64" s="974"/>
      <c r="URA64" s="974"/>
      <c r="URB64" s="974"/>
      <c r="URC64" s="974"/>
      <c r="URD64" s="974"/>
      <c r="URE64" s="974"/>
      <c r="URF64" s="974"/>
      <c r="URG64" s="974"/>
      <c r="URH64" s="974"/>
      <c r="URI64" s="974"/>
      <c r="URJ64" s="974"/>
      <c r="URK64" s="974"/>
      <c r="URL64" s="974"/>
      <c r="URM64" s="974"/>
      <c r="URN64" s="974"/>
      <c r="URO64" s="974"/>
      <c r="URP64" s="974"/>
      <c r="URQ64" s="974"/>
      <c r="URR64" s="974"/>
      <c r="URS64" s="974"/>
      <c r="URT64" s="974"/>
      <c r="URU64" s="974"/>
      <c r="URV64" s="974"/>
      <c r="URW64" s="974"/>
      <c r="URX64" s="974"/>
      <c r="URY64" s="974"/>
      <c r="URZ64" s="974"/>
      <c r="USA64" s="974"/>
      <c r="USB64" s="974"/>
      <c r="USC64" s="974"/>
      <c r="USD64" s="974"/>
      <c r="USE64" s="974"/>
      <c r="USF64" s="974"/>
      <c r="USG64" s="974"/>
      <c r="USH64" s="974"/>
      <c r="USI64" s="974"/>
      <c r="USJ64" s="974"/>
      <c r="USK64" s="974"/>
      <c r="USL64" s="974"/>
      <c r="USM64" s="974"/>
      <c r="USN64" s="974"/>
      <c r="USO64" s="974"/>
      <c r="USP64" s="974"/>
      <c r="USQ64" s="974"/>
      <c r="USR64" s="974"/>
      <c r="USS64" s="974"/>
      <c r="UST64" s="974"/>
      <c r="USU64" s="974"/>
      <c r="USV64" s="974"/>
      <c r="USW64" s="974"/>
      <c r="USX64" s="974"/>
      <c r="USY64" s="974"/>
      <c r="USZ64" s="974"/>
      <c r="UTA64" s="974"/>
      <c r="UTB64" s="974"/>
      <c r="UTC64" s="974"/>
      <c r="UTD64" s="974"/>
      <c r="UTE64" s="974"/>
      <c r="UTF64" s="974"/>
      <c r="UTG64" s="974"/>
      <c r="UTH64" s="974"/>
      <c r="UTI64" s="974"/>
      <c r="UTJ64" s="974"/>
      <c r="UTK64" s="974"/>
      <c r="UTL64" s="974"/>
      <c r="UTM64" s="974"/>
      <c r="UTN64" s="974"/>
      <c r="UTO64" s="974"/>
      <c r="UTP64" s="974"/>
      <c r="UTQ64" s="974"/>
      <c r="UTR64" s="974"/>
      <c r="UTS64" s="974"/>
      <c r="UTT64" s="974"/>
      <c r="UTU64" s="974"/>
      <c r="UTV64" s="974"/>
      <c r="UTW64" s="974"/>
      <c r="UTX64" s="974"/>
      <c r="UTY64" s="974"/>
      <c r="UTZ64" s="974"/>
      <c r="UUA64" s="974"/>
      <c r="UUB64" s="974"/>
      <c r="UUC64" s="974"/>
      <c r="UUD64" s="974"/>
      <c r="UUE64" s="974"/>
      <c r="UUF64" s="974"/>
      <c r="UUG64" s="974"/>
      <c r="UUH64" s="974"/>
      <c r="UUI64" s="974"/>
      <c r="UUJ64" s="974"/>
      <c r="UUK64" s="974"/>
      <c r="UUL64" s="974"/>
      <c r="UUM64" s="974"/>
      <c r="UUN64" s="974"/>
      <c r="UUO64" s="974"/>
      <c r="UUP64" s="974"/>
      <c r="UUQ64" s="974"/>
      <c r="UUR64" s="974"/>
      <c r="UUS64" s="974"/>
      <c r="UUT64" s="974"/>
      <c r="UUU64" s="974"/>
      <c r="UUV64" s="974"/>
      <c r="UUW64" s="974"/>
      <c r="UUX64" s="974"/>
      <c r="UUY64" s="974"/>
      <c r="UUZ64" s="974"/>
      <c r="UVA64" s="974"/>
      <c r="UVB64" s="974"/>
      <c r="UVC64" s="974"/>
      <c r="UVD64" s="974"/>
      <c r="UVE64" s="974"/>
      <c r="UVF64" s="974"/>
      <c r="UVG64" s="974"/>
      <c r="UVH64" s="974"/>
      <c r="UVI64" s="974"/>
      <c r="UVJ64" s="974"/>
      <c r="UVK64" s="974"/>
      <c r="UVL64" s="974"/>
      <c r="UVM64" s="974"/>
      <c r="UVN64" s="974"/>
      <c r="UVO64" s="974"/>
      <c r="UVP64" s="974"/>
      <c r="UVQ64" s="974"/>
      <c r="UVR64" s="974"/>
      <c r="UVS64" s="974"/>
      <c r="UVT64" s="974"/>
      <c r="UVU64" s="974"/>
      <c r="UVV64" s="974"/>
      <c r="UVW64" s="974"/>
      <c r="UVX64" s="974"/>
      <c r="UVY64" s="974"/>
      <c r="UVZ64" s="974"/>
      <c r="UWA64" s="974"/>
      <c r="UWB64" s="974"/>
      <c r="UWC64" s="974"/>
      <c r="UWD64" s="974"/>
      <c r="UWE64" s="974"/>
      <c r="UWF64" s="974"/>
      <c r="UWG64" s="974"/>
      <c r="UWH64" s="974"/>
      <c r="UWI64" s="974"/>
      <c r="UWJ64" s="974"/>
      <c r="UWK64" s="974"/>
      <c r="UWL64" s="974"/>
      <c r="UWM64" s="974"/>
      <c r="UWN64" s="974"/>
      <c r="UWO64" s="974"/>
      <c r="UWP64" s="974"/>
      <c r="UWQ64" s="974"/>
      <c r="UWR64" s="974"/>
      <c r="UWS64" s="974"/>
      <c r="UWT64" s="974"/>
      <c r="UWU64" s="974"/>
      <c r="UWV64" s="974"/>
      <c r="UWW64" s="974"/>
      <c r="UWX64" s="974"/>
      <c r="UWY64" s="974"/>
      <c r="UWZ64" s="974"/>
      <c r="UXA64" s="974"/>
      <c r="UXB64" s="974"/>
      <c r="UXC64" s="974"/>
      <c r="UXD64" s="974"/>
      <c r="UXE64" s="974"/>
      <c r="UXF64" s="974"/>
      <c r="UXG64" s="974"/>
      <c r="UXH64" s="974"/>
      <c r="UXI64" s="974"/>
      <c r="UXJ64" s="974"/>
      <c r="UXK64" s="974"/>
      <c r="UXL64" s="974"/>
      <c r="UXM64" s="974"/>
      <c r="UXN64" s="974"/>
      <c r="UXO64" s="974"/>
      <c r="UXP64" s="974"/>
      <c r="UXQ64" s="974"/>
      <c r="UXR64" s="974"/>
      <c r="UXS64" s="974"/>
      <c r="UXT64" s="974"/>
      <c r="UXU64" s="974"/>
      <c r="UXV64" s="974"/>
      <c r="UXW64" s="974"/>
      <c r="UXX64" s="974"/>
      <c r="UXY64" s="974"/>
      <c r="UXZ64" s="974"/>
      <c r="UYA64" s="974"/>
      <c r="UYB64" s="974"/>
      <c r="UYC64" s="974"/>
      <c r="UYD64" s="974"/>
      <c r="UYE64" s="974"/>
      <c r="UYF64" s="974"/>
      <c r="UYG64" s="974"/>
      <c r="UYH64" s="974"/>
      <c r="UYI64" s="974"/>
      <c r="UYJ64" s="974"/>
      <c r="UYK64" s="974"/>
      <c r="UYL64" s="974"/>
      <c r="UYM64" s="974"/>
      <c r="UYN64" s="974"/>
      <c r="UYO64" s="974"/>
      <c r="UYP64" s="974"/>
      <c r="UYQ64" s="974"/>
      <c r="UYR64" s="974"/>
      <c r="UYS64" s="974"/>
      <c r="UYT64" s="974"/>
      <c r="UYU64" s="974"/>
      <c r="UYV64" s="974"/>
      <c r="UYW64" s="974"/>
      <c r="UYX64" s="974"/>
      <c r="UYY64" s="974"/>
      <c r="UYZ64" s="974"/>
      <c r="UZA64" s="974"/>
      <c r="UZB64" s="974"/>
      <c r="UZC64" s="974"/>
      <c r="UZD64" s="974"/>
      <c r="UZE64" s="974"/>
      <c r="UZF64" s="974"/>
      <c r="UZG64" s="974"/>
      <c r="UZH64" s="974"/>
      <c r="UZI64" s="974"/>
      <c r="UZJ64" s="974"/>
      <c r="UZK64" s="974"/>
      <c r="UZL64" s="974"/>
      <c r="UZM64" s="974"/>
      <c r="UZN64" s="974"/>
      <c r="UZO64" s="974"/>
      <c r="UZP64" s="974"/>
      <c r="UZQ64" s="974"/>
      <c r="UZR64" s="974"/>
      <c r="UZS64" s="974"/>
      <c r="UZT64" s="974"/>
      <c r="UZU64" s="974"/>
      <c r="UZV64" s="974"/>
      <c r="UZW64" s="974"/>
      <c r="UZX64" s="974"/>
      <c r="UZY64" s="974"/>
      <c r="UZZ64" s="974"/>
      <c r="VAA64" s="974"/>
      <c r="VAB64" s="974"/>
      <c r="VAC64" s="974"/>
      <c r="VAD64" s="974"/>
      <c r="VAE64" s="974"/>
      <c r="VAF64" s="974"/>
      <c r="VAG64" s="974"/>
      <c r="VAH64" s="974"/>
      <c r="VAI64" s="974"/>
      <c r="VAJ64" s="974"/>
      <c r="VAK64" s="974"/>
      <c r="VAL64" s="974"/>
      <c r="VAM64" s="974"/>
      <c r="VAN64" s="974"/>
      <c r="VAO64" s="974"/>
      <c r="VAP64" s="974"/>
      <c r="VAQ64" s="974"/>
      <c r="VAR64" s="974"/>
      <c r="VAS64" s="974"/>
      <c r="VAT64" s="974"/>
      <c r="VAU64" s="974"/>
      <c r="VAV64" s="974"/>
      <c r="VAW64" s="974"/>
      <c r="VAX64" s="974"/>
      <c r="VAY64" s="974"/>
      <c r="VAZ64" s="974"/>
      <c r="VBA64" s="974"/>
      <c r="VBB64" s="974"/>
      <c r="VBC64" s="974"/>
      <c r="VBD64" s="974"/>
      <c r="VBE64" s="974"/>
      <c r="VBF64" s="974"/>
      <c r="VBG64" s="974"/>
      <c r="VBH64" s="974"/>
      <c r="VBI64" s="974"/>
      <c r="VBJ64" s="974"/>
      <c r="VBK64" s="974"/>
      <c r="VBL64" s="974"/>
      <c r="VBM64" s="974"/>
      <c r="VBN64" s="974"/>
      <c r="VBO64" s="974"/>
      <c r="VBP64" s="974"/>
      <c r="VBQ64" s="974"/>
      <c r="VBR64" s="974"/>
      <c r="VBS64" s="974"/>
      <c r="VBT64" s="974"/>
      <c r="VBU64" s="974"/>
      <c r="VBV64" s="974"/>
      <c r="VBW64" s="974"/>
      <c r="VBX64" s="974"/>
      <c r="VBY64" s="974"/>
      <c r="VBZ64" s="974"/>
      <c r="VCA64" s="974"/>
      <c r="VCB64" s="974"/>
      <c r="VCC64" s="974"/>
      <c r="VCD64" s="974"/>
      <c r="VCE64" s="974"/>
      <c r="VCF64" s="974"/>
      <c r="VCG64" s="974"/>
      <c r="VCH64" s="974"/>
      <c r="VCI64" s="974"/>
      <c r="VCJ64" s="974"/>
      <c r="VCK64" s="974"/>
      <c r="VCL64" s="974"/>
      <c r="VCM64" s="974"/>
      <c r="VCN64" s="974"/>
      <c r="VCO64" s="974"/>
      <c r="VCP64" s="974"/>
      <c r="VCQ64" s="974"/>
      <c r="VCR64" s="974"/>
      <c r="VCS64" s="974"/>
      <c r="VCT64" s="974"/>
      <c r="VCU64" s="974"/>
      <c r="VCV64" s="974"/>
      <c r="VCW64" s="974"/>
      <c r="VCX64" s="974"/>
      <c r="VCY64" s="974"/>
      <c r="VCZ64" s="974"/>
      <c r="VDA64" s="974"/>
      <c r="VDB64" s="974"/>
      <c r="VDC64" s="974"/>
      <c r="VDD64" s="974"/>
      <c r="VDE64" s="974"/>
      <c r="VDF64" s="974"/>
      <c r="VDG64" s="974"/>
      <c r="VDH64" s="974"/>
      <c r="VDI64" s="974"/>
      <c r="VDJ64" s="974"/>
      <c r="VDK64" s="974"/>
      <c r="VDL64" s="974"/>
      <c r="VDM64" s="974"/>
      <c r="VDN64" s="974"/>
      <c r="VDO64" s="974"/>
      <c r="VDP64" s="974"/>
      <c r="VDQ64" s="974"/>
      <c r="VDR64" s="974"/>
      <c r="VDS64" s="974"/>
      <c r="VDT64" s="974"/>
      <c r="VDU64" s="974"/>
      <c r="VDV64" s="974"/>
      <c r="VDW64" s="974"/>
      <c r="VDX64" s="974"/>
      <c r="VDY64" s="974"/>
      <c r="VDZ64" s="974"/>
      <c r="VEA64" s="974"/>
      <c r="VEB64" s="974"/>
      <c r="VEC64" s="974"/>
      <c r="VED64" s="974"/>
      <c r="VEE64" s="974"/>
      <c r="VEF64" s="974"/>
      <c r="VEG64" s="974"/>
      <c r="VEH64" s="974"/>
      <c r="VEI64" s="974"/>
      <c r="VEJ64" s="974"/>
      <c r="VEK64" s="974"/>
      <c r="VEL64" s="974"/>
      <c r="VEM64" s="974"/>
      <c r="VEN64" s="974"/>
      <c r="VEO64" s="974"/>
      <c r="VEP64" s="974"/>
      <c r="VEQ64" s="974"/>
      <c r="VER64" s="974"/>
      <c r="VES64" s="974"/>
      <c r="VET64" s="974"/>
      <c r="VEU64" s="974"/>
      <c r="VEV64" s="974"/>
      <c r="VEW64" s="974"/>
      <c r="VEX64" s="974"/>
      <c r="VEY64" s="974"/>
      <c r="VEZ64" s="974"/>
      <c r="VFA64" s="974"/>
      <c r="VFB64" s="974"/>
      <c r="VFC64" s="974"/>
      <c r="VFD64" s="974"/>
      <c r="VFE64" s="974"/>
      <c r="VFF64" s="974"/>
      <c r="VFG64" s="974"/>
      <c r="VFH64" s="974"/>
      <c r="VFI64" s="974"/>
      <c r="VFJ64" s="974"/>
      <c r="VFK64" s="974"/>
      <c r="VFL64" s="974"/>
      <c r="VFM64" s="974"/>
      <c r="VFN64" s="974"/>
      <c r="VFO64" s="974"/>
      <c r="VFP64" s="974"/>
      <c r="VFQ64" s="974"/>
      <c r="VFR64" s="974"/>
      <c r="VFS64" s="974"/>
      <c r="VFT64" s="974"/>
      <c r="VFU64" s="974"/>
      <c r="VFV64" s="974"/>
      <c r="VFW64" s="974"/>
      <c r="VFX64" s="974"/>
      <c r="VFY64" s="974"/>
      <c r="VFZ64" s="974"/>
      <c r="VGA64" s="974"/>
      <c r="VGB64" s="974"/>
      <c r="VGC64" s="974"/>
      <c r="VGD64" s="974"/>
      <c r="VGE64" s="974"/>
      <c r="VGF64" s="974"/>
      <c r="VGG64" s="974"/>
      <c r="VGH64" s="974"/>
      <c r="VGI64" s="974"/>
      <c r="VGJ64" s="974"/>
      <c r="VGK64" s="974"/>
      <c r="VGL64" s="974"/>
      <c r="VGM64" s="974"/>
      <c r="VGN64" s="974"/>
      <c r="VGO64" s="974"/>
      <c r="VGP64" s="974"/>
      <c r="VGQ64" s="974"/>
      <c r="VGR64" s="974"/>
      <c r="VGS64" s="974"/>
      <c r="VGT64" s="974"/>
      <c r="VGU64" s="974"/>
      <c r="VGV64" s="974"/>
      <c r="VGW64" s="974"/>
      <c r="VGX64" s="974"/>
      <c r="VGY64" s="974"/>
      <c r="VGZ64" s="974"/>
      <c r="VHA64" s="974"/>
      <c r="VHB64" s="974"/>
      <c r="VHC64" s="974"/>
      <c r="VHD64" s="974"/>
      <c r="VHE64" s="974"/>
      <c r="VHF64" s="974"/>
      <c r="VHG64" s="974"/>
      <c r="VHH64" s="974"/>
      <c r="VHI64" s="974"/>
      <c r="VHJ64" s="974"/>
      <c r="VHK64" s="974"/>
      <c r="VHL64" s="974"/>
      <c r="VHM64" s="974"/>
      <c r="VHN64" s="974"/>
      <c r="VHO64" s="974"/>
      <c r="VHP64" s="974"/>
      <c r="VHQ64" s="974"/>
      <c r="VHR64" s="974"/>
      <c r="VHS64" s="974"/>
      <c r="VHT64" s="974"/>
      <c r="VHU64" s="974"/>
      <c r="VHV64" s="974"/>
      <c r="VHW64" s="974"/>
      <c r="VHX64" s="974"/>
      <c r="VHY64" s="974"/>
      <c r="VHZ64" s="974"/>
      <c r="VIA64" s="974"/>
      <c r="VIB64" s="974"/>
      <c r="VIC64" s="974"/>
      <c r="VID64" s="974"/>
      <c r="VIE64" s="974"/>
      <c r="VIF64" s="974"/>
      <c r="VIG64" s="974"/>
      <c r="VIH64" s="974"/>
      <c r="VII64" s="974"/>
      <c r="VIJ64" s="974"/>
      <c r="VIK64" s="974"/>
      <c r="VIL64" s="974"/>
      <c r="VIM64" s="974"/>
      <c r="VIN64" s="974"/>
      <c r="VIO64" s="974"/>
      <c r="VIP64" s="974"/>
      <c r="VIQ64" s="974"/>
      <c r="VIR64" s="974"/>
      <c r="VIS64" s="974"/>
      <c r="VIT64" s="974"/>
      <c r="VIU64" s="974"/>
      <c r="VIV64" s="974"/>
      <c r="VIW64" s="974"/>
      <c r="VIX64" s="974"/>
      <c r="VIY64" s="974"/>
      <c r="VIZ64" s="974"/>
      <c r="VJA64" s="974"/>
      <c r="VJB64" s="974"/>
      <c r="VJC64" s="974"/>
      <c r="VJD64" s="974"/>
      <c r="VJE64" s="974"/>
      <c r="VJF64" s="974"/>
      <c r="VJG64" s="974"/>
      <c r="VJH64" s="974"/>
      <c r="VJI64" s="974"/>
      <c r="VJJ64" s="974"/>
      <c r="VJK64" s="974"/>
      <c r="VJL64" s="974"/>
      <c r="VJM64" s="974"/>
      <c r="VJN64" s="974"/>
      <c r="VJO64" s="974"/>
      <c r="VJP64" s="974"/>
      <c r="VJQ64" s="974"/>
      <c r="VJR64" s="974"/>
      <c r="VJS64" s="974"/>
      <c r="VJT64" s="974"/>
      <c r="VJU64" s="974"/>
      <c r="VJV64" s="974"/>
      <c r="VJW64" s="974"/>
      <c r="VJX64" s="974"/>
      <c r="VJY64" s="974"/>
      <c r="VJZ64" s="974"/>
      <c r="VKA64" s="974"/>
      <c r="VKB64" s="974"/>
      <c r="VKC64" s="974"/>
      <c r="VKD64" s="974"/>
      <c r="VKE64" s="974"/>
      <c r="VKF64" s="974"/>
      <c r="VKG64" s="974"/>
      <c r="VKH64" s="974"/>
      <c r="VKI64" s="974"/>
      <c r="VKJ64" s="974"/>
      <c r="VKK64" s="974"/>
      <c r="VKL64" s="974"/>
      <c r="VKM64" s="974"/>
      <c r="VKN64" s="974"/>
      <c r="VKO64" s="974"/>
      <c r="VKP64" s="974"/>
      <c r="VKQ64" s="974"/>
      <c r="VKR64" s="974"/>
      <c r="VKS64" s="974"/>
      <c r="VKT64" s="974"/>
      <c r="VKU64" s="974"/>
      <c r="VKV64" s="974"/>
      <c r="VKW64" s="974"/>
      <c r="VKX64" s="974"/>
      <c r="VKY64" s="974"/>
      <c r="VKZ64" s="974"/>
      <c r="VLA64" s="974"/>
      <c r="VLB64" s="974"/>
      <c r="VLC64" s="974"/>
      <c r="VLD64" s="974"/>
      <c r="VLE64" s="974"/>
      <c r="VLF64" s="974"/>
      <c r="VLG64" s="974"/>
      <c r="VLH64" s="974"/>
      <c r="VLI64" s="974"/>
      <c r="VLJ64" s="974"/>
      <c r="VLK64" s="974"/>
      <c r="VLL64" s="974"/>
      <c r="VLM64" s="974"/>
      <c r="VLN64" s="974"/>
      <c r="VLO64" s="974"/>
      <c r="VLP64" s="974"/>
      <c r="VLQ64" s="974"/>
      <c r="VLR64" s="974"/>
      <c r="VLS64" s="974"/>
      <c r="VLT64" s="974"/>
      <c r="VLU64" s="974"/>
      <c r="VLV64" s="974"/>
      <c r="VLW64" s="974"/>
      <c r="VLX64" s="974"/>
      <c r="VLY64" s="974"/>
      <c r="VLZ64" s="974"/>
      <c r="VMA64" s="974"/>
      <c r="VMB64" s="974"/>
      <c r="VMC64" s="974"/>
      <c r="VMD64" s="974"/>
      <c r="VME64" s="974"/>
      <c r="VMF64" s="974"/>
      <c r="VMG64" s="974"/>
      <c r="VMH64" s="974"/>
      <c r="VMI64" s="974"/>
      <c r="VMJ64" s="974"/>
      <c r="VMK64" s="974"/>
      <c r="VML64" s="974"/>
      <c r="VMM64" s="974"/>
      <c r="VMN64" s="974"/>
      <c r="VMO64" s="974"/>
      <c r="VMP64" s="974"/>
      <c r="VMQ64" s="974"/>
      <c r="VMR64" s="974"/>
      <c r="VMS64" s="974"/>
      <c r="VMT64" s="974"/>
      <c r="VMU64" s="974"/>
      <c r="VMV64" s="974"/>
      <c r="VMW64" s="974"/>
      <c r="VMX64" s="974"/>
      <c r="VMY64" s="974"/>
      <c r="VMZ64" s="974"/>
      <c r="VNA64" s="974"/>
      <c r="VNB64" s="974"/>
      <c r="VNC64" s="974"/>
      <c r="VND64" s="974"/>
      <c r="VNE64" s="974"/>
      <c r="VNF64" s="974"/>
      <c r="VNG64" s="974"/>
      <c r="VNH64" s="974"/>
      <c r="VNI64" s="974"/>
      <c r="VNJ64" s="974"/>
      <c r="VNK64" s="974"/>
      <c r="VNL64" s="974"/>
      <c r="VNM64" s="974"/>
      <c r="VNN64" s="974"/>
      <c r="VNO64" s="974"/>
      <c r="VNP64" s="974"/>
      <c r="VNQ64" s="974"/>
      <c r="VNR64" s="974"/>
      <c r="VNS64" s="974"/>
      <c r="VNT64" s="974"/>
      <c r="VNU64" s="974"/>
      <c r="VNV64" s="974"/>
      <c r="VNW64" s="974"/>
      <c r="VNX64" s="974"/>
      <c r="VNY64" s="974"/>
      <c r="VNZ64" s="974"/>
      <c r="VOA64" s="974"/>
      <c r="VOB64" s="974"/>
      <c r="VOC64" s="974"/>
      <c r="VOD64" s="974"/>
      <c r="VOE64" s="974"/>
      <c r="VOF64" s="974"/>
      <c r="VOG64" s="974"/>
      <c r="VOH64" s="974"/>
      <c r="VOI64" s="974"/>
      <c r="VOJ64" s="974"/>
      <c r="VOK64" s="974"/>
      <c r="VOL64" s="974"/>
      <c r="VOM64" s="974"/>
      <c r="VON64" s="974"/>
      <c r="VOO64" s="974"/>
      <c r="VOP64" s="974"/>
      <c r="VOQ64" s="974"/>
      <c r="VOR64" s="974"/>
      <c r="VOS64" s="974"/>
      <c r="VOT64" s="974"/>
      <c r="VOU64" s="974"/>
      <c r="VOV64" s="974"/>
      <c r="VOW64" s="974"/>
      <c r="VOX64" s="974"/>
      <c r="VOY64" s="974"/>
      <c r="VOZ64" s="974"/>
      <c r="VPA64" s="974"/>
      <c r="VPB64" s="974"/>
      <c r="VPC64" s="974"/>
      <c r="VPD64" s="974"/>
      <c r="VPE64" s="974"/>
      <c r="VPF64" s="974"/>
      <c r="VPG64" s="974"/>
      <c r="VPH64" s="974"/>
      <c r="VPI64" s="974"/>
      <c r="VPJ64" s="974"/>
      <c r="VPK64" s="974"/>
      <c r="VPL64" s="974"/>
      <c r="VPM64" s="974"/>
      <c r="VPN64" s="974"/>
      <c r="VPO64" s="974"/>
      <c r="VPP64" s="974"/>
      <c r="VPQ64" s="974"/>
      <c r="VPR64" s="974"/>
      <c r="VPS64" s="974"/>
      <c r="VPT64" s="974"/>
      <c r="VPU64" s="974"/>
      <c r="VPV64" s="974"/>
      <c r="VPW64" s="974"/>
      <c r="VPX64" s="974"/>
      <c r="VPY64" s="974"/>
      <c r="VPZ64" s="974"/>
      <c r="VQA64" s="974"/>
      <c r="VQB64" s="974"/>
      <c r="VQC64" s="974"/>
      <c r="VQD64" s="974"/>
      <c r="VQE64" s="974"/>
      <c r="VQF64" s="974"/>
      <c r="VQG64" s="974"/>
      <c r="VQH64" s="974"/>
      <c r="VQI64" s="974"/>
      <c r="VQJ64" s="974"/>
      <c r="VQK64" s="974"/>
      <c r="VQL64" s="974"/>
      <c r="VQM64" s="974"/>
      <c r="VQN64" s="974"/>
      <c r="VQO64" s="974"/>
      <c r="VQP64" s="974"/>
      <c r="VQQ64" s="974"/>
      <c r="VQR64" s="974"/>
      <c r="VQS64" s="974"/>
      <c r="VQT64" s="974"/>
      <c r="VQU64" s="974"/>
      <c r="VQV64" s="974"/>
      <c r="VQW64" s="974"/>
      <c r="VQX64" s="974"/>
      <c r="VQY64" s="974"/>
      <c r="VQZ64" s="974"/>
      <c r="VRA64" s="974"/>
      <c r="VRB64" s="974"/>
      <c r="VRC64" s="974"/>
      <c r="VRD64" s="974"/>
      <c r="VRE64" s="974"/>
      <c r="VRF64" s="974"/>
      <c r="VRG64" s="974"/>
      <c r="VRH64" s="974"/>
      <c r="VRI64" s="974"/>
      <c r="VRJ64" s="974"/>
      <c r="VRK64" s="974"/>
      <c r="VRL64" s="974"/>
      <c r="VRM64" s="974"/>
      <c r="VRN64" s="974"/>
      <c r="VRO64" s="974"/>
      <c r="VRP64" s="974"/>
      <c r="VRQ64" s="974"/>
      <c r="VRR64" s="974"/>
      <c r="VRS64" s="974"/>
      <c r="VRT64" s="974"/>
      <c r="VRU64" s="974"/>
      <c r="VRV64" s="974"/>
      <c r="VRW64" s="974"/>
      <c r="VRX64" s="974"/>
      <c r="VRY64" s="974"/>
      <c r="VRZ64" s="974"/>
      <c r="VSA64" s="974"/>
      <c r="VSB64" s="974"/>
      <c r="VSC64" s="974"/>
      <c r="VSD64" s="974"/>
      <c r="VSE64" s="974"/>
      <c r="VSF64" s="974"/>
      <c r="VSG64" s="974"/>
      <c r="VSH64" s="974"/>
      <c r="VSI64" s="974"/>
      <c r="VSJ64" s="974"/>
      <c r="VSK64" s="974"/>
      <c r="VSL64" s="974"/>
      <c r="VSM64" s="974"/>
      <c r="VSN64" s="974"/>
      <c r="VSO64" s="974"/>
      <c r="VSP64" s="974"/>
      <c r="VSQ64" s="974"/>
      <c r="VSR64" s="974"/>
      <c r="VSS64" s="974"/>
      <c r="VST64" s="974"/>
      <c r="VSU64" s="974"/>
      <c r="VSV64" s="974"/>
      <c r="VSW64" s="974"/>
      <c r="VSX64" s="974"/>
      <c r="VSY64" s="974"/>
      <c r="VSZ64" s="974"/>
      <c r="VTA64" s="974"/>
      <c r="VTB64" s="974"/>
      <c r="VTC64" s="974"/>
      <c r="VTD64" s="974"/>
      <c r="VTE64" s="974"/>
      <c r="VTF64" s="974"/>
      <c r="VTG64" s="974"/>
      <c r="VTH64" s="974"/>
      <c r="VTI64" s="974"/>
      <c r="VTJ64" s="974"/>
      <c r="VTK64" s="974"/>
      <c r="VTL64" s="974"/>
      <c r="VTM64" s="974"/>
      <c r="VTN64" s="974"/>
      <c r="VTO64" s="974"/>
      <c r="VTP64" s="974"/>
      <c r="VTQ64" s="974"/>
      <c r="VTR64" s="974"/>
      <c r="VTS64" s="974"/>
      <c r="VTT64" s="974"/>
      <c r="VTU64" s="974"/>
      <c r="VTV64" s="974"/>
      <c r="VTW64" s="974"/>
      <c r="VTX64" s="974"/>
      <c r="VTY64" s="974"/>
      <c r="VTZ64" s="974"/>
      <c r="VUA64" s="974"/>
      <c r="VUB64" s="974"/>
      <c r="VUC64" s="974"/>
      <c r="VUD64" s="974"/>
      <c r="VUE64" s="974"/>
      <c r="VUF64" s="974"/>
      <c r="VUG64" s="974"/>
      <c r="VUH64" s="974"/>
      <c r="VUI64" s="974"/>
      <c r="VUJ64" s="974"/>
      <c r="VUK64" s="974"/>
      <c r="VUL64" s="974"/>
      <c r="VUM64" s="974"/>
      <c r="VUN64" s="974"/>
      <c r="VUO64" s="974"/>
      <c r="VUP64" s="974"/>
      <c r="VUQ64" s="974"/>
      <c r="VUR64" s="974"/>
      <c r="VUS64" s="974"/>
      <c r="VUT64" s="974"/>
      <c r="VUU64" s="974"/>
      <c r="VUV64" s="974"/>
      <c r="VUW64" s="974"/>
      <c r="VUX64" s="974"/>
      <c r="VUY64" s="974"/>
      <c r="VUZ64" s="974"/>
      <c r="VVA64" s="974"/>
      <c r="VVB64" s="974"/>
      <c r="VVC64" s="974"/>
      <c r="VVD64" s="974"/>
      <c r="VVE64" s="974"/>
      <c r="VVF64" s="974"/>
      <c r="VVG64" s="974"/>
      <c r="VVH64" s="974"/>
      <c r="VVI64" s="974"/>
      <c r="VVJ64" s="974"/>
      <c r="VVK64" s="974"/>
      <c r="VVL64" s="974"/>
      <c r="VVM64" s="974"/>
      <c r="VVN64" s="974"/>
      <c r="VVO64" s="974"/>
      <c r="VVP64" s="974"/>
      <c r="VVQ64" s="974"/>
      <c r="VVR64" s="974"/>
      <c r="VVS64" s="974"/>
      <c r="VVT64" s="974"/>
      <c r="VVU64" s="974"/>
      <c r="VVV64" s="974"/>
      <c r="VVW64" s="974"/>
      <c r="VVX64" s="974"/>
      <c r="VVY64" s="974"/>
      <c r="VVZ64" s="974"/>
      <c r="VWA64" s="974"/>
      <c r="VWB64" s="974"/>
      <c r="VWC64" s="974"/>
      <c r="VWD64" s="974"/>
      <c r="VWE64" s="974"/>
      <c r="VWF64" s="974"/>
      <c r="VWG64" s="974"/>
      <c r="VWH64" s="974"/>
      <c r="VWI64" s="974"/>
      <c r="VWJ64" s="974"/>
      <c r="VWK64" s="974"/>
      <c r="VWL64" s="974"/>
      <c r="VWM64" s="974"/>
      <c r="VWN64" s="974"/>
      <c r="VWO64" s="974"/>
      <c r="VWP64" s="974"/>
      <c r="VWQ64" s="974"/>
      <c r="VWR64" s="974"/>
      <c r="VWS64" s="974"/>
      <c r="VWT64" s="974"/>
      <c r="VWU64" s="974"/>
      <c r="VWV64" s="974"/>
      <c r="VWW64" s="974"/>
      <c r="VWX64" s="974"/>
      <c r="VWY64" s="974"/>
      <c r="VWZ64" s="974"/>
      <c r="VXA64" s="974"/>
      <c r="VXB64" s="974"/>
      <c r="VXC64" s="974"/>
      <c r="VXD64" s="974"/>
      <c r="VXE64" s="974"/>
      <c r="VXF64" s="974"/>
      <c r="VXG64" s="974"/>
      <c r="VXH64" s="974"/>
      <c r="VXI64" s="974"/>
      <c r="VXJ64" s="974"/>
      <c r="VXK64" s="974"/>
      <c r="VXL64" s="974"/>
      <c r="VXM64" s="974"/>
      <c r="VXN64" s="974"/>
      <c r="VXO64" s="974"/>
      <c r="VXP64" s="974"/>
      <c r="VXQ64" s="974"/>
      <c r="VXR64" s="974"/>
      <c r="VXS64" s="974"/>
      <c r="VXT64" s="974"/>
      <c r="VXU64" s="974"/>
      <c r="VXV64" s="974"/>
      <c r="VXW64" s="974"/>
      <c r="VXX64" s="974"/>
      <c r="VXY64" s="974"/>
      <c r="VXZ64" s="974"/>
      <c r="VYA64" s="974"/>
      <c r="VYB64" s="974"/>
      <c r="VYC64" s="974"/>
      <c r="VYD64" s="974"/>
      <c r="VYE64" s="974"/>
      <c r="VYF64" s="974"/>
      <c r="VYG64" s="974"/>
      <c r="VYH64" s="974"/>
      <c r="VYI64" s="974"/>
      <c r="VYJ64" s="974"/>
      <c r="VYK64" s="974"/>
      <c r="VYL64" s="974"/>
      <c r="VYM64" s="974"/>
      <c r="VYN64" s="974"/>
      <c r="VYO64" s="974"/>
      <c r="VYP64" s="974"/>
      <c r="VYQ64" s="974"/>
      <c r="VYR64" s="974"/>
      <c r="VYS64" s="974"/>
      <c r="VYT64" s="974"/>
      <c r="VYU64" s="974"/>
      <c r="VYV64" s="974"/>
      <c r="VYW64" s="974"/>
      <c r="VYX64" s="974"/>
      <c r="VYY64" s="974"/>
      <c r="VYZ64" s="974"/>
      <c r="VZA64" s="974"/>
      <c r="VZB64" s="974"/>
      <c r="VZC64" s="974"/>
      <c r="VZD64" s="974"/>
      <c r="VZE64" s="974"/>
      <c r="VZF64" s="974"/>
      <c r="VZG64" s="974"/>
      <c r="VZH64" s="974"/>
      <c r="VZI64" s="974"/>
      <c r="VZJ64" s="974"/>
      <c r="VZK64" s="974"/>
      <c r="VZL64" s="974"/>
      <c r="VZM64" s="974"/>
      <c r="VZN64" s="974"/>
      <c r="VZO64" s="974"/>
      <c r="VZP64" s="974"/>
      <c r="VZQ64" s="974"/>
      <c r="VZR64" s="974"/>
      <c r="VZS64" s="974"/>
      <c r="VZT64" s="974"/>
      <c r="VZU64" s="974"/>
      <c r="VZV64" s="974"/>
      <c r="VZW64" s="974"/>
      <c r="VZX64" s="974"/>
      <c r="VZY64" s="974"/>
      <c r="VZZ64" s="974"/>
      <c r="WAA64" s="974"/>
      <c r="WAB64" s="974"/>
      <c r="WAC64" s="974"/>
      <c r="WAD64" s="974"/>
      <c r="WAE64" s="974"/>
      <c r="WAF64" s="974"/>
      <c r="WAG64" s="974"/>
      <c r="WAH64" s="974"/>
      <c r="WAI64" s="974"/>
      <c r="WAJ64" s="974"/>
      <c r="WAK64" s="974"/>
      <c r="WAL64" s="974"/>
      <c r="WAM64" s="974"/>
      <c r="WAN64" s="974"/>
      <c r="WAO64" s="974"/>
      <c r="WAP64" s="974"/>
      <c r="WAQ64" s="974"/>
      <c r="WAR64" s="974"/>
      <c r="WAS64" s="974"/>
      <c r="WAT64" s="974"/>
      <c r="WAU64" s="974"/>
      <c r="WAV64" s="974"/>
      <c r="WAW64" s="974"/>
      <c r="WAX64" s="974"/>
      <c r="WAY64" s="974"/>
      <c r="WAZ64" s="974"/>
      <c r="WBA64" s="974"/>
      <c r="WBB64" s="974"/>
      <c r="WBC64" s="974"/>
      <c r="WBD64" s="974"/>
      <c r="WBE64" s="974"/>
      <c r="WBF64" s="974"/>
      <c r="WBG64" s="974"/>
      <c r="WBH64" s="974"/>
      <c r="WBI64" s="974"/>
      <c r="WBJ64" s="974"/>
      <c r="WBK64" s="974"/>
      <c r="WBL64" s="974"/>
      <c r="WBM64" s="974"/>
      <c r="WBN64" s="974"/>
      <c r="WBO64" s="974"/>
      <c r="WBP64" s="974"/>
      <c r="WBQ64" s="974"/>
      <c r="WBR64" s="974"/>
      <c r="WBS64" s="974"/>
      <c r="WBT64" s="974"/>
      <c r="WBU64" s="974"/>
      <c r="WBV64" s="974"/>
      <c r="WBW64" s="974"/>
      <c r="WBX64" s="974"/>
      <c r="WBY64" s="974"/>
      <c r="WBZ64" s="974"/>
      <c r="WCA64" s="974"/>
      <c r="WCB64" s="974"/>
      <c r="WCC64" s="974"/>
      <c r="WCD64" s="974"/>
      <c r="WCE64" s="974"/>
      <c r="WCF64" s="974"/>
      <c r="WCG64" s="974"/>
      <c r="WCH64" s="974"/>
      <c r="WCI64" s="974"/>
      <c r="WCJ64" s="974"/>
      <c r="WCK64" s="974"/>
      <c r="WCL64" s="974"/>
      <c r="WCM64" s="974"/>
      <c r="WCN64" s="974"/>
      <c r="WCO64" s="974"/>
      <c r="WCP64" s="974"/>
      <c r="WCQ64" s="974"/>
      <c r="WCR64" s="974"/>
      <c r="WCS64" s="974"/>
      <c r="WCT64" s="974"/>
      <c r="WCU64" s="974"/>
      <c r="WCV64" s="974"/>
      <c r="WCW64" s="974"/>
      <c r="WCX64" s="974"/>
      <c r="WCY64" s="974"/>
      <c r="WCZ64" s="974"/>
      <c r="WDA64" s="974"/>
      <c r="WDB64" s="974"/>
      <c r="WDC64" s="974"/>
      <c r="WDD64" s="974"/>
      <c r="WDE64" s="974"/>
      <c r="WDF64" s="974"/>
      <c r="WDG64" s="974"/>
      <c r="WDH64" s="974"/>
      <c r="WDI64" s="974"/>
      <c r="WDJ64" s="974"/>
      <c r="WDK64" s="974"/>
      <c r="WDL64" s="974"/>
      <c r="WDM64" s="974"/>
      <c r="WDN64" s="974"/>
      <c r="WDO64" s="974"/>
      <c r="WDP64" s="974"/>
      <c r="WDQ64" s="974"/>
      <c r="WDR64" s="974"/>
      <c r="WDS64" s="974"/>
      <c r="WDT64" s="974"/>
      <c r="WDU64" s="974"/>
      <c r="WDV64" s="974"/>
      <c r="WDW64" s="974"/>
      <c r="WDX64" s="974"/>
      <c r="WDY64" s="974"/>
      <c r="WDZ64" s="974"/>
      <c r="WEA64" s="974"/>
      <c r="WEB64" s="974"/>
      <c r="WEC64" s="974"/>
      <c r="WED64" s="974"/>
      <c r="WEE64" s="974"/>
      <c r="WEF64" s="974"/>
      <c r="WEG64" s="974"/>
      <c r="WEH64" s="974"/>
      <c r="WEI64" s="974"/>
      <c r="WEJ64" s="974"/>
      <c r="WEK64" s="974"/>
      <c r="WEL64" s="974"/>
      <c r="WEM64" s="974"/>
      <c r="WEN64" s="974"/>
      <c r="WEO64" s="974"/>
      <c r="WEP64" s="974"/>
      <c r="WEQ64" s="974"/>
      <c r="WER64" s="974"/>
      <c r="WES64" s="974"/>
      <c r="WET64" s="974"/>
      <c r="WEU64" s="974"/>
      <c r="WEV64" s="974"/>
      <c r="WEW64" s="974"/>
      <c r="WEX64" s="974"/>
      <c r="WEY64" s="974"/>
      <c r="WEZ64" s="974"/>
      <c r="WFA64" s="974"/>
      <c r="WFB64" s="974"/>
      <c r="WFC64" s="974"/>
      <c r="WFD64" s="974"/>
      <c r="WFE64" s="974"/>
      <c r="WFF64" s="974"/>
      <c r="WFG64" s="974"/>
      <c r="WFH64" s="974"/>
      <c r="WFI64" s="974"/>
      <c r="WFJ64" s="974"/>
      <c r="WFK64" s="974"/>
      <c r="WFL64" s="974"/>
      <c r="WFM64" s="974"/>
      <c r="WFN64" s="974"/>
      <c r="WFO64" s="974"/>
      <c r="WFP64" s="974"/>
      <c r="WFQ64" s="974"/>
      <c r="WFR64" s="974"/>
      <c r="WFS64" s="974"/>
      <c r="WFT64" s="974"/>
      <c r="WFU64" s="974"/>
      <c r="WFV64" s="974"/>
      <c r="WFW64" s="974"/>
      <c r="WFX64" s="974"/>
      <c r="WFY64" s="974"/>
      <c r="WFZ64" s="974"/>
      <c r="WGA64" s="974"/>
      <c r="WGB64" s="974"/>
      <c r="WGC64" s="974"/>
      <c r="WGD64" s="974"/>
      <c r="WGE64" s="974"/>
      <c r="WGF64" s="974"/>
      <c r="WGG64" s="974"/>
      <c r="WGH64" s="974"/>
      <c r="WGI64" s="974"/>
      <c r="WGJ64" s="974"/>
      <c r="WGK64" s="974"/>
      <c r="WGL64" s="974"/>
      <c r="WGM64" s="974"/>
      <c r="WGN64" s="974"/>
      <c r="WGO64" s="974"/>
      <c r="WGP64" s="974"/>
      <c r="WGQ64" s="974"/>
      <c r="WGR64" s="974"/>
      <c r="WGS64" s="974"/>
      <c r="WGT64" s="974"/>
      <c r="WGU64" s="974"/>
      <c r="WGV64" s="974"/>
      <c r="WGW64" s="974"/>
      <c r="WGX64" s="974"/>
      <c r="WGY64" s="974"/>
      <c r="WGZ64" s="974"/>
      <c r="WHA64" s="974"/>
      <c r="WHB64" s="974"/>
      <c r="WHC64" s="974"/>
      <c r="WHD64" s="974"/>
      <c r="WHE64" s="974"/>
      <c r="WHF64" s="974"/>
      <c r="WHG64" s="974"/>
      <c r="WHH64" s="974"/>
      <c r="WHI64" s="974"/>
      <c r="WHJ64" s="974"/>
      <c r="WHK64" s="974"/>
      <c r="WHL64" s="974"/>
      <c r="WHM64" s="974"/>
      <c r="WHN64" s="974"/>
      <c r="WHO64" s="974"/>
      <c r="WHP64" s="974"/>
      <c r="WHQ64" s="974"/>
      <c r="WHR64" s="974"/>
      <c r="WHS64" s="974"/>
      <c r="WHT64" s="974"/>
      <c r="WHU64" s="974"/>
      <c r="WHV64" s="974"/>
      <c r="WHW64" s="974"/>
      <c r="WHX64" s="974"/>
      <c r="WHY64" s="974"/>
      <c r="WHZ64" s="974"/>
      <c r="WIA64" s="974"/>
      <c r="WIB64" s="974"/>
      <c r="WIC64" s="974"/>
      <c r="WID64" s="974"/>
      <c r="WIE64" s="974"/>
      <c r="WIF64" s="974"/>
      <c r="WIG64" s="974"/>
      <c r="WIH64" s="974"/>
      <c r="WII64" s="974"/>
      <c r="WIJ64" s="974"/>
      <c r="WIK64" s="974"/>
      <c r="WIL64" s="974"/>
      <c r="WIM64" s="974"/>
      <c r="WIN64" s="974"/>
      <c r="WIO64" s="974"/>
      <c r="WIP64" s="974"/>
      <c r="WIQ64" s="974"/>
      <c r="WIR64" s="974"/>
      <c r="WIS64" s="974"/>
      <c r="WIT64" s="974"/>
      <c r="WIU64" s="974"/>
      <c r="WIV64" s="974"/>
      <c r="WIW64" s="974"/>
      <c r="WIX64" s="974"/>
      <c r="WIY64" s="974"/>
      <c r="WIZ64" s="974"/>
      <c r="WJA64" s="974"/>
      <c r="WJB64" s="974"/>
      <c r="WJC64" s="974"/>
      <c r="WJD64" s="974"/>
      <c r="WJE64" s="974"/>
      <c r="WJF64" s="974"/>
      <c r="WJG64" s="974"/>
      <c r="WJH64" s="974"/>
      <c r="WJI64" s="974"/>
      <c r="WJJ64" s="974"/>
      <c r="WJK64" s="974"/>
      <c r="WJL64" s="974"/>
      <c r="WJM64" s="974"/>
      <c r="WJN64" s="974"/>
      <c r="WJO64" s="974"/>
      <c r="WJP64" s="974"/>
      <c r="WJQ64" s="974"/>
      <c r="WJR64" s="974"/>
      <c r="WJS64" s="974"/>
      <c r="WJT64" s="974"/>
      <c r="WJU64" s="974"/>
      <c r="WJV64" s="974"/>
      <c r="WJW64" s="974"/>
      <c r="WJX64" s="974"/>
      <c r="WJY64" s="974"/>
      <c r="WJZ64" s="974"/>
      <c r="WKA64" s="974"/>
      <c r="WKB64" s="974"/>
      <c r="WKC64" s="974"/>
      <c r="WKD64" s="974"/>
      <c r="WKE64" s="974"/>
      <c r="WKF64" s="974"/>
      <c r="WKG64" s="974"/>
      <c r="WKH64" s="974"/>
      <c r="WKI64" s="974"/>
      <c r="WKJ64" s="974"/>
      <c r="WKK64" s="974"/>
      <c r="WKL64" s="974"/>
      <c r="WKM64" s="974"/>
      <c r="WKN64" s="974"/>
      <c r="WKO64" s="974"/>
      <c r="WKP64" s="974"/>
      <c r="WKQ64" s="974"/>
      <c r="WKR64" s="974"/>
      <c r="WKS64" s="974"/>
      <c r="WKT64" s="974"/>
      <c r="WKU64" s="974"/>
      <c r="WKV64" s="974"/>
      <c r="WKW64" s="974"/>
      <c r="WKX64" s="974"/>
      <c r="WKY64" s="974"/>
      <c r="WKZ64" s="974"/>
      <c r="WLA64" s="974"/>
      <c r="WLB64" s="974"/>
      <c r="WLC64" s="974"/>
      <c r="WLD64" s="974"/>
      <c r="WLE64" s="974"/>
      <c r="WLF64" s="974"/>
      <c r="WLG64" s="974"/>
      <c r="WLH64" s="974"/>
      <c r="WLI64" s="974"/>
      <c r="WLJ64" s="974"/>
      <c r="WLK64" s="974"/>
      <c r="WLL64" s="974"/>
      <c r="WLM64" s="974"/>
      <c r="WLN64" s="974"/>
      <c r="WLO64" s="974"/>
      <c r="WLP64" s="974"/>
      <c r="WLQ64" s="974"/>
      <c r="WLR64" s="974"/>
      <c r="WLS64" s="974"/>
      <c r="WLT64" s="974"/>
      <c r="WLU64" s="974"/>
      <c r="WLV64" s="974"/>
      <c r="WLW64" s="974"/>
      <c r="WLX64" s="974"/>
      <c r="WLY64" s="974"/>
      <c r="WLZ64" s="974"/>
      <c r="WMA64" s="974"/>
      <c r="WMB64" s="974"/>
      <c r="WMC64" s="974"/>
      <c r="WMD64" s="974"/>
      <c r="WME64" s="974"/>
      <c r="WMF64" s="974"/>
      <c r="WMG64" s="974"/>
      <c r="WMH64" s="974"/>
      <c r="WMI64" s="974"/>
      <c r="WMJ64" s="974"/>
      <c r="WMK64" s="974"/>
      <c r="WML64" s="974"/>
      <c r="WMM64" s="974"/>
      <c r="WMN64" s="974"/>
      <c r="WMO64" s="974"/>
      <c r="WMP64" s="974"/>
      <c r="WMQ64" s="974"/>
      <c r="WMR64" s="974"/>
      <c r="WMS64" s="974"/>
      <c r="WMT64" s="974"/>
      <c r="WMU64" s="974"/>
      <c r="WMV64" s="974"/>
      <c r="WMW64" s="974"/>
      <c r="WMX64" s="974"/>
      <c r="WMY64" s="974"/>
      <c r="WMZ64" s="974"/>
      <c r="WNA64" s="974"/>
      <c r="WNB64" s="974"/>
      <c r="WNC64" s="974"/>
      <c r="WND64" s="974"/>
      <c r="WNE64" s="974"/>
      <c r="WNF64" s="974"/>
      <c r="WNG64" s="974"/>
      <c r="WNH64" s="974"/>
      <c r="WNI64" s="974"/>
      <c r="WNJ64" s="974"/>
      <c r="WNK64" s="974"/>
      <c r="WNL64" s="974"/>
      <c r="WNM64" s="974"/>
      <c r="WNN64" s="974"/>
      <c r="WNO64" s="974"/>
      <c r="WNP64" s="974"/>
      <c r="WNQ64" s="974"/>
      <c r="WNR64" s="974"/>
      <c r="WNS64" s="974"/>
      <c r="WNT64" s="974"/>
      <c r="WNU64" s="974"/>
      <c r="WNV64" s="974"/>
      <c r="WNW64" s="974"/>
      <c r="WNX64" s="974"/>
      <c r="WNY64" s="974"/>
      <c r="WNZ64" s="974"/>
      <c r="WOA64" s="974"/>
      <c r="WOB64" s="974"/>
      <c r="WOC64" s="974"/>
      <c r="WOD64" s="974"/>
      <c r="WOE64" s="974"/>
      <c r="WOF64" s="974"/>
      <c r="WOG64" s="974"/>
      <c r="WOH64" s="974"/>
      <c r="WOI64" s="974"/>
      <c r="WOJ64" s="974"/>
      <c r="WOK64" s="974"/>
      <c r="WOL64" s="974"/>
      <c r="WOM64" s="974"/>
      <c r="WON64" s="974"/>
      <c r="WOO64" s="974"/>
      <c r="WOP64" s="974"/>
      <c r="WOQ64" s="974"/>
      <c r="WOR64" s="974"/>
      <c r="WOS64" s="974"/>
      <c r="WOT64" s="974"/>
      <c r="WOU64" s="974"/>
      <c r="WOV64" s="974"/>
      <c r="WOW64" s="974"/>
      <c r="WOX64" s="974"/>
      <c r="WOY64" s="974"/>
      <c r="WOZ64" s="974"/>
      <c r="WPA64" s="974"/>
      <c r="WPB64" s="974"/>
      <c r="WPC64" s="974"/>
      <c r="WPD64" s="974"/>
      <c r="WPE64" s="974"/>
      <c r="WPF64" s="974"/>
      <c r="WPG64" s="974"/>
      <c r="WPH64" s="974"/>
      <c r="WPI64" s="974"/>
      <c r="WPJ64" s="974"/>
      <c r="WPK64" s="974"/>
      <c r="WPL64" s="974"/>
      <c r="WPM64" s="974"/>
      <c r="WPN64" s="974"/>
      <c r="WPO64" s="974"/>
      <c r="WPP64" s="974"/>
      <c r="WPQ64" s="974"/>
      <c r="WPR64" s="974"/>
      <c r="WPS64" s="974"/>
      <c r="WPT64" s="974"/>
      <c r="WPU64" s="974"/>
      <c r="WPV64" s="974"/>
      <c r="WPW64" s="974"/>
      <c r="WPX64" s="974"/>
      <c r="WPY64" s="974"/>
      <c r="WPZ64" s="974"/>
      <c r="WQA64" s="974"/>
      <c r="WQB64" s="974"/>
      <c r="WQC64" s="974"/>
      <c r="WQD64" s="974"/>
      <c r="WQE64" s="974"/>
      <c r="WQF64" s="974"/>
      <c r="WQG64" s="974"/>
      <c r="WQH64" s="974"/>
      <c r="WQI64" s="974"/>
      <c r="WQJ64" s="974"/>
      <c r="WQK64" s="974"/>
      <c r="WQL64" s="974"/>
      <c r="WQM64" s="974"/>
      <c r="WQN64" s="974"/>
      <c r="WQO64" s="974"/>
      <c r="WQP64" s="974"/>
      <c r="WQQ64" s="974"/>
      <c r="WQR64" s="974"/>
      <c r="WQS64" s="974"/>
      <c r="WQT64" s="974"/>
      <c r="WQU64" s="974"/>
      <c r="WQV64" s="974"/>
      <c r="WQW64" s="974"/>
      <c r="WQX64" s="974"/>
      <c r="WQY64" s="974"/>
      <c r="WQZ64" s="974"/>
      <c r="WRA64" s="974"/>
      <c r="WRB64" s="974"/>
      <c r="WRC64" s="974"/>
      <c r="WRD64" s="974"/>
      <c r="WRE64" s="974"/>
      <c r="WRF64" s="974"/>
      <c r="WRG64" s="974"/>
      <c r="WRH64" s="974"/>
      <c r="WRI64" s="974"/>
      <c r="WRJ64" s="974"/>
      <c r="WRK64" s="974"/>
      <c r="WRL64" s="974"/>
      <c r="WRM64" s="974"/>
      <c r="WRN64" s="974"/>
      <c r="WRO64" s="974"/>
      <c r="WRP64" s="974"/>
      <c r="WRQ64" s="974"/>
      <c r="WRR64" s="974"/>
      <c r="WRS64" s="974"/>
      <c r="WRT64" s="974"/>
      <c r="WRU64" s="974"/>
      <c r="WRV64" s="974"/>
      <c r="WRW64" s="974"/>
      <c r="WRX64" s="974"/>
      <c r="WRY64" s="974"/>
      <c r="WRZ64" s="974"/>
      <c r="WSA64" s="974"/>
      <c r="WSB64" s="974"/>
      <c r="WSC64" s="974"/>
      <c r="WSD64" s="974"/>
      <c r="WSE64" s="974"/>
      <c r="WSF64" s="974"/>
      <c r="WSG64" s="974"/>
      <c r="WSH64" s="974"/>
      <c r="WSI64" s="974"/>
      <c r="WSJ64" s="974"/>
      <c r="WSK64" s="974"/>
      <c r="WSL64" s="974"/>
      <c r="WSM64" s="974"/>
      <c r="WSN64" s="974"/>
      <c r="WSO64" s="974"/>
      <c r="WSP64" s="974"/>
      <c r="WSQ64" s="974"/>
      <c r="WSR64" s="974"/>
      <c r="WSS64" s="974"/>
      <c r="WST64" s="974"/>
      <c r="WSU64" s="974"/>
      <c r="WSV64" s="974"/>
      <c r="WSW64" s="974"/>
      <c r="WSX64" s="974"/>
      <c r="WSY64" s="974"/>
      <c r="WSZ64" s="974"/>
      <c r="WTA64" s="974"/>
      <c r="WTB64" s="974"/>
      <c r="WTC64" s="974"/>
      <c r="WTD64" s="974"/>
      <c r="WTE64" s="974"/>
      <c r="WTF64" s="974"/>
      <c r="WTG64" s="974"/>
      <c r="WTH64" s="974"/>
      <c r="WTI64" s="974"/>
      <c r="WTJ64" s="974"/>
      <c r="WTK64" s="974"/>
      <c r="WTL64" s="974"/>
      <c r="WTM64" s="974"/>
      <c r="WTN64" s="974"/>
      <c r="WTO64" s="974"/>
      <c r="WTP64" s="974"/>
      <c r="WTQ64" s="974"/>
      <c r="WTR64" s="974"/>
      <c r="WTS64" s="974"/>
      <c r="WTT64" s="974"/>
      <c r="WTU64" s="974"/>
      <c r="WTV64" s="974"/>
      <c r="WTW64" s="974"/>
      <c r="WTX64" s="974"/>
      <c r="WTY64" s="974"/>
      <c r="WTZ64" s="974"/>
      <c r="WUA64" s="974"/>
      <c r="WUB64" s="974"/>
      <c r="WUC64" s="974"/>
      <c r="WUD64" s="974"/>
      <c r="WUE64" s="974"/>
      <c r="WUF64" s="974"/>
      <c r="WUG64" s="974"/>
      <c r="WUH64" s="974"/>
      <c r="WUI64" s="974"/>
      <c r="WUJ64" s="974"/>
      <c r="WUK64" s="974"/>
      <c r="WUL64" s="974"/>
      <c r="WUM64" s="974"/>
      <c r="WUN64" s="974"/>
      <c r="WUO64" s="974"/>
      <c r="WUP64" s="974"/>
      <c r="WUQ64" s="974"/>
      <c r="WUR64" s="974"/>
      <c r="WUS64" s="974"/>
      <c r="WUT64" s="974"/>
      <c r="WUU64" s="974"/>
      <c r="WUV64" s="974"/>
      <c r="WUW64" s="974"/>
      <c r="WUX64" s="974"/>
      <c r="WUY64" s="974"/>
      <c r="WUZ64" s="974"/>
      <c r="WVA64" s="974"/>
      <c r="WVB64" s="974"/>
      <c r="WVC64" s="974"/>
      <c r="WVD64" s="974"/>
      <c r="WVE64" s="974"/>
      <c r="WVF64" s="974"/>
      <c r="WVG64" s="974"/>
      <c r="WVH64" s="974"/>
      <c r="WVI64" s="974"/>
      <c r="WVJ64" s="974"/>
      <c r="WVK64" s="974"/>
      <c r="WVL64" s="974"/>
      <c r="WVM64" s="974"/>
      <c r="WVN64" s="974"/>
      <c r="WVO64" s="974"/>
      <c r="WVP64" s="974"/>
      <c r="WVQ64" s="974"/>
      <c r="WVR64" s="974"/>
      <c r="WVS64" s="974"/>
      <c r="WVT64" s="974"/>
      <c r="WVU64" s="974"/>
      <c r="WVV64" s="974"/>
      <c r="WVW64" s="974"/>
      <c r="WVX64" s="974"/>
      <c r="WVY64" s="974"/>
      <c r="WVZ64" s="974"/>
      <c r="WWA64" s="974"/>
      <c r="WWB64" s="974"/>
      <c r="WWC64" s="974"/>
      <c r="WWD64" s="974"/>
      <c r="WWE64" s="974"/>
      <c r="WWF64" s="974"/>
      <c r="WWG64" s="974"/>
      <c r="WWH64" s="974"/>
      <c r="WWI64" s="974"/>
      <c r="WWJ64" s="974"/>
      <c r="WWK64" s="974"/>
      <c r="WWL64" s="974"/>
      <c r="WWM64" s="974"/>
      <c r="WWN64" s="974"/>
      <c r="WWO64" s="974"/>
      <c r="WWP64" s="974"/>
      <c r="WWQ64" s="974"/>
      <c r="WWR64" s="974"/>
      <c r="WWS64" s="974"/>
      <c r="WWT64" s="974"/>
      <c r="WWU64" s="974"/>
      <c r="WWV64" s="974"/>
      <c r="WWW64" s="974"/>
      <c r="WWX64" s="974"/>
      <c r="WWY64" s="974"/>
      <c r="WWZ64" s="974"/>
      <c r="WXA64" s="974"/>
      <c r="WXB64" s="974"/>
      <c r="WXC64" s="974"/>
      <c r="WXD64" s="974"/>
      <c r="WXE64" s="974"/>
      <c r="WXF64" s="974"/>
      <c r="WXG64" s="974"/>
      <c r="WXH64" s="974"/>
      <c r="WXI64" s="974"/>
      <c r="WXJ64" s="974"/>
      <c r="WXK64" s="974"/>
      <c r="WXL64" s="974"/>
      <c r="WXM64" s="974"/>
      <c r="WXN64" s="974"/>
      <c r="WXO64" s="974"/>
      <c r="WXP64" s="974"/>
      <c r="WXQ64" s="974"/>
      <c r="WXR64" s="974"/>
      <c r="WXS64" s="974"/>
      <c r="WXT64" s="974"/>
      <c r="WXU64" s="974"/>
      <c r="WXV64" s="974"/>
      <c r="WXW64" s="974"/>
      <c r="WXX64" s="974"/>
      <c r="WXY64" s="974"/>
      <c r="WXZ64" s="974"/>
      <c r="WYA64" s="974"/>
      <c r="WYB64" s="974"/>
      <c r="WYC64" s="974"/>
      <c r="WYD64" s="974"/>
      <c r="WYE64" s="974"/>
      <c r="WYF64" s="974"/>
      <c r="WYG64" s="974"/>
      <c r="WYH64" s="974"/>
      <c r="WYI64" s="974"/>
      <c r="WYJ64" s="974"/>
      <c r="WYK64" s="974"/>
      <c r="WYL64" s="974"/>
      <c r="WYM64" s="974"/>
      <c r="WYN64" s="974"/>
      <c r="WYO64" s="974"/>
      <c r="WYP64" s="974"/>
      <c r="WYQ64" s="974"/>
      <c r="WYR64" s="974"/>
      <c r="WYS64" s="974"/>
      <c r="WYT64" s="974"/>
      <c r="WYU64" s="974"/>
      <c r="WYV64" s="974"/>
      <c r="WYW64" s="974"/>
      <c r="WYX64" s="974"/>
      <c r="WYY64" s="974"/>
      <c r="WYZ64" s="974"/>
      <c r="WZA64" s="974"/>
      <c r="WZB64" s="974"/>
      <c r="WZC64" s="974"/>
      <c r="WZD64" s="974"/>
      <c r="WZE64" s="974"/>
      <c r="WZF64" s="974"/>
      <c r="WZG64" s="974"/>
      <c r="WZH64" s="974"/>
      <c r="WZI64" s="974"/>
      <c r="WZJ64" s="974"/>
      <c r="WZK64" s="974"/>
      <c r="WZL64" s="974"/>
      <c r="WZM64" s="974"/>
      <c r="WZN64" s="974"/>
      <c r="WZO64" s="974"/>
      <c r="WZP64" s="974"/>
      <c r="WZQ64" s="974"/>
      <c r="WZR64" s="974"/>
      <c r="WZS64" s="974"/>
      <c r="WZT64" s="974"/>
      <c r="WZU64" s="974"/>
      <c r="WZV64" s="974"/>
      <c r="WZW64" s="974"/>
      <c r="WZX64" s="974"/>
      <c r="WZY64" s="974"/>
      <c r="WZZ64" s="974"/>
      <c r="XAA64" s="974"/>
      <c r="XAB64" s="974"/>
      <c r="XAC64" s="974"/>
      <c r="XAD64" s="974"/>
      <c r="XAE64" s="974"/>
      <c r="XAF64" s="974"/>
      <c r="XAG64" s="974"/>
      <c r="XAH64" s="974"/>
      <c r="XAI64" s="974"/>
      <c r="XAJ64" s="974"/>
      <c r="XAK64" s="974"/>
      <c r="XAL64" s="974"/>
      <c r="XAM64" s="974"/>
      <c r="XAN64" s="974"/>
      <c r="XAO64" s="974"/>
      <c r="XAP64" s="974"/>
      <c r="XAQ64" s="974"/>
      <c r="XAR64" s="974"/>
      <c r="XAS64" s="974"/>
      <c r="XAT64" s="974"/>
      <c r="XAU64" s="974"/>
      <c r="XAV64" s="974"/>
      <c r="XAW64" s="974"/>
      <c r="XAX64" s="974"/>
      <c r="XAY64" s="974"/>
      <c r="XAZ64" s="974"/>
      <c r="XBA64" s="974"/>
      <c r="XBB64" s="974"/>
      <c r="XBC64" s="974"/>
      <c r="XBD64" s="974"/>
      <c r="XBE64" s="974"/>
      <c r="XBF64" s="974"/>
      <c r="XBG64" s="974"/>
      <c r="XBH64" s="974"/>
      <c r="XBI64" s="974"/>
      <c r="XBJ64" s="974"/>
      <c r="XBK64" s="974"/>
      <c r="XBL64" s="974"/>
      <c r="XBM64" s="974"/>
      <c r="XBN64" s="974"/>
      <c r="XBO64" s="974"/>
      <c r="XBP64" s="974"/>
      <c r="XBQ64" s="974"/>
      <c r="XBR64" s="974"/>
      <c r="XBS64" s="974"/>
      <c r="XBT64" s="974"/>
      <c r="XBU64" s="974"/>
      <c r="XBV64" s="974"/>
      <c r="XBW64" s="974"/>
      <c r="XBX64" s="974"/>
      <c r="XBY64" s="974"/>
      <c r="XBZ64" s="974"/>
      <c r="XCA64" s="974"/>
      <c r="XCB64" s="974"/>
      <c r="XCC64" s="974"/>
      <c r="XCD64" s="974"/>
      <c r="XCE64" s="974"/>
      <c r="XCF64" s="974"/>
      <c r="XCG64" s="974"/>
      <c r="XCH64" s="974"/>
      <c r="XCI64" s="974"/>
      <c r="XCJ64" s="974"/>
      <c r="XCK64" s="974"/>
      <c r="XCL64" s="974"/>
      <c r="XCM64" s="974"/>
      <c r="XCN64" s="974"/>
      <c r="XCO64" s="974"/>
      <c r="XCP64" s="974"/>
      <c r="XCQ64" s="974"/>
      <c r="XCR64" s="974"/>
      <c r="XCS64" s="974"/>
      <c r="XCT64" s="974"/>
      <c r="XCU64" s="974"/>
      <c r="XCV64" s="974"/>
      <c r="XCW64" s="974"/>
      <c r="XCX64" s="974"/>
      <c r="XCY64" s="974"/>
      <c r="XCZ64" s="974"/>
      <c r="XDA64" s="974"/>
      <c r="XDB64" s="974"/>
      <c r="XDC64" s="974"/>
      <c r="XDD64" s="974"/>
      <c r="XDE64" s="974"/>
      <c r="XDF64" s="974"/>
      <c r="XDG64" s="974"/>
      <c r="XDH64" s="974"/>
      <c r="XDI64" s="974"/>
      <c r="XDJ64" s="974"/>
      <c r="XDK64" s="974"/>
      <c r="XDL64" s="974"/>
      <c r="XDM64" s="974"/>
      <c r="XDN64" s="974"/>
      <c r="XDO64" s="974"/>
      <c r="XDP64" s="974"/>
      <c r="XDQ64" s="974"/>
      <c r="XDR64" s="974"/>
      <c r="XDS64" s="974"/>
      <c r="XDT64" s="974"/>
      <c r="XDU64" s="974"/>
      <c r="XDV64" s="974"/>
      <c r="XDW64" s="974"/>
      <c r="XDX64" s="974"/>
      <c r="XDY64" s="974"/>
      <c r="XDZ64" s="974"/>
      <c r="XEA64" s="974"/>
      <c r="XEB64" s="974"/>
      <c r="XEC64" s="974"/>
      <c r="XED64" s="974"/>
      <c r="XEE64" s="974"/>
      <c r="XEF64" s="974"/>
      <c r="XEG64" s="974"/>
      <c r="XEH64" s="974"/>
      <c r="XEI64" s="974"/>
      <c r="XEJ64" s="974"/>
      <c r="XEK64" s="974"/>
      <c r="XEL64" s="974"/>
      <c r="XEM64" s="974"/>
      <c r="XEN64" s="974"/>
      <c r="XEO64" s="974"/>
      <c r="XEP64" s="974"/>
      <c r="XEQ64" s="974"/>
      <c r="XER64" s="974"/>
      <c r="XES64" s="974"/>
      <c r="XET64" s="974"/>
      <c r="XEU64" s="974"/>
      <c r="XEV64" s="974"/>
      <c r="XEW64" s="974"/>
      <c r="XEX64" s="974"/>
      <c r="XEY64" s="974"/>
      <c r="XEZ64" s="974"/>
      <c r="XFA64" s="974"/>
      <c r="XFB64" s="974"/>
      <c r="XFC64" s="974"/>
      <c r="XFD64" s="974"/>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4" t="s">
        <v>2266</v>
      </c>
      <c r="B68" s="974"/>
      <c r="C68" s="974"/>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c r="AL68" s="974"/>
      <c r="AM68" s="974"/>
      <c r="AN68" s="974"/>
      <c r="AO68" s="974"/>
      <c r="AP68" s="974"/>
      <c r="AQ68" s="974"/>
      <c r="AR68" s="974"/>
      <c r="AS68" s="974"/>
      <c r="AT68" s="974"/>
    </row>
    <row r="69" spans="1:46" ht="12.95" customHeight="1">
      <c r="A69" s="974"/>
      <c r="B69" s="974"/>
      <c r="C69" s="974"/>
      <c r="D69" s="974"/>
      <c r="E69" s="974"/>
      <c r="F69" s="974"/>
      <c r="G69" s="974"/>
      <c r="H69" s="974"/>
      <c r="I69" s="974"/>
      <c r="J69" s="974"/>
      <c r="K69" s="974"/>
      <c r="L69" s="974"/>
      <c r="M69" s="974"/>
      <c r="N69" s="974"/>
      <c r="O69" s="974"/>
      <c r="P69" s="974"/>
      <c r="Q69" s="974"/>
      <c r="R69" s="974"/>
      <c r="S69" s="974"/>
      <c r="T69" s="974"/>
      <c r="U69" s="974"/>
      <c r="V69" s="974"/>
      <c r="W69" s="974"/>
      <c r="X69" s="974"/>
      <c r="Y69" s="974"/>
      <c r="Z69" s="974"/>
      <c r="AA69" s="974"/>
      <c r="AB69" s="974"/>
      <c r="AC69" s="974"/>
      <c r="AD69" s="974"/>
      <c r="AE69" s="974"/>
      <c r="AF69" s="974"/>
      <c r="AG69" s="974"/>
      <c r="AH69" s="974"/>
      <c r="AI69" s="974"/>
      <c r="AJ69" s="974"/>
      <c r="AK69" s="974"/>
      <c r="AL69" s="974"/>
      <c r="AM69" s="974"/>
      <c r="AN69" s="974"/>
      <c r="AO69" s="974"/>
      <c r="AP69" s="974"/>
      <c r="AQ69" s="974"/>
      <c r="AR69" s="974"/>
      <c r="AS69" s="974"/>
      <c r="AT69" s="974"/>
    </row>
    <row r="70" spans="1:46" ht="12.95" customHeight="1">
      <c r="A70" s="974"/>
      <c r="B70" s="974"/>
      <c r="C70" s="974"/>
      <c r="D70" s="974"/>
      <c r="E70" s="974"/>
      <c r="F70" s="974"/>
      <c r="G70" s="974"/>
      <c r="H70" s="974"/>
      <c r="I70" s="974"/>
      <c r="J70" s="974"/>
      <c r="K70" s="974"/>
      <c r="L70" s="974"/>
      <c r="M70" s="974"/>
      <c r="N70" s="974"/>
      <c r="O70" s="974"/>
      <c r="P70" s="974"/>
      <c r="Q70" s="974"/>
      <c r="R70" s="974"/>
      <c r="S70" s="974"/>
      <c r="T70" s="974"/>
      <c r="U70" s="974"/>
      <c r="V70" s="974"/>
      <c r="W70" s="974"/>
      <c r="X70" s="974"/>
      <c r="Y70" s="974"/>
      <c r="Z70" s="974"/>
      <c r="AA70" s="974"/>
      <c r="AB70" s="974"/>
      <c r="AC70" s="974"/>
      <c r="AD70" s="974"/>
      <c r="AE70" s="974"/>
      <c r="AF70" s="974"/>
      <c r="AG70" s="974"/>
      <c r="AH70" s="974"/>
      <c r="AI70" s="974"/>
      <c r="AJ70" s="974"/>
      <c r="AK70" s="974"/>
      <c r="AL70" s="974"/>
      <c r="AM70" s="974"/>
      <c r="AN70" s="974"/>
      <c r="AO70" s="974"/>
      <c r="AP70" s="974"/>
      <c r="AQ70" s="974"/>
      <c r="AR70" s="974"/>
      <c r="AS70" s="974"/>
      <c r="AT70" s="974"/>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2267</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4" t="s">
        <v>2268</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2.95"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4" t="s">
        <v>2269</v>
      </c>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c r="AL77" s="974"/>
      <c r="AM77" s="974"/>
      <c r="AN77" s="974"/>
      <c r="AO77" s="974"/>
      <c r="AP77" s="974"/>
      <c r="AQ77" s="974"/>
      <c r="AR77" s="974"/>
      <c r="AS77" s="974"/>
      <c r="AT77" s="974"/>
    </row>
    <row r="78" spans="1:46" ht="12.95" customHeight="1">
      <c r="A78" s="974"/>
      <c r="B78" s="974"/>
      <c r="C78" s="974"/>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row>
    <row r="79" spans="1:46" ht="12.95" customHeight="1">
      <c r="A79" s="974"/>
      <c r="B79" s="974"/>
      <c r="C79" s="974"/>
      <c r="D79" s="974"/>
      <c r="E79" s="974"/>
      <c r="F79" s="974"/>
      <c r="G79" s="974"/>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4" t="s">
        <v>2270</v>
      </c>
      <c r="B81" s="974"/>
      <c r="C81" s="974"/>
      <c r="D81" s="974"/>
      <c r="E81" s="974"/>
      <c r="F81" s="974"/>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row>
    <row r="82" spans="1:16384" ht="12.95" customHeigh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row>
    <row r="83" spans="1:16384" ht="12.95" customHeight="1">
      <c r="A83" s="974"/>
      <c r="B83" s="974"/>
      <c r="C83" s="974"/>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c r="AL83" s="974"/>
      <c r="AM83" s="974"/>
      <c r="AN83" s="974"/>
      <c r="AO83" s="974"/>
      <c r="AP83" s="974"/>
      <c r="AQ83" s="974"/>
      <c r="AR83" s="974"/>
      <c r="AS83" s="974"/>
      <c r="AT83" s="974"/>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4" t="s">
        <v>2271</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2.95"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2.95" customHeight="1">
      <c r="AM87" s="19"/>
    </row>
    <row r="88" spans="1:16384" s="210" customFormat="1" ht="12.95" customHeight="1">
      <c r="A88" s="994" t="s">
        <v>2272</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2.95"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2" t="s">
        <v>2273</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2.95"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2.95"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2.95"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2.95"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2.95"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2.95"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2.95"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2.95"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2.95"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4" t="s">
        <v>2274</v>
      </c>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row>
    <row r="103" spans="1:46" ht="12.95" customHeight="1">
      <c r="A103" s="974"/>
      <c r="B103" s="974"/>
      <c r="C103" s="974"/>
      <c r="D103" s="974"/>
      <c r="E103" s="974"/>
      <c r="F103" s="974"/>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row>
    <row r="104" spans="1:46" ht="12.95" customHeight="1">
      <c r="A104" s="974"/>
      <c r="B104" s="974"/>
      <c r="C104" s="974"/>
      <c r="D104" s="974"/>
      <c r="E104" s="974"/>
      <c r="F104" s="974"/>
      <c r="G104" s="974"/>
      <c r="H104" s="974"/>
      <c r="I104" s="974"/>
      <c r="J104" s="974"/>
      <c r="K104" s="974"/>
      <c r="L104" s="974"/>
      <c r="M104" s="974"/>
      <c r="N104" s="974"/>
      <c r="O104" s="974"/>
      <c r="P104" s="974"/>
      <c r="Q104" s="974"/>
      <c r="R104" s="974"/>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row>
    <row r="105" spans="1:46" ht="12.95" customHeight="1">
      <c r="A105" s="974"/>
      <c r="B105" s="974"/>
      <c r="C105" s="974"/>
      <c r="D105" s="974"/>
      <c r="E105" s="974"/>
      <c r="F105" s="974"/>
      <c r="G105" s="974"/>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4" t="s">
        <v>2275</v>
      </c>
      <c r="B107" s="1054"/>
      <c r="C107" s="1054"/>
      <c r="D107" s="1054"/>
      <c r="E107" s="1054"/>
      <c r="F107" s="1054"/>
      <c r="G107" s="1054"/>
      <c r="H107" s="1054"/>
      <c r="I107" s="1054"/>
      <c r="J107" s="1054"/>
      <c r="K107" s="1054"/>
      <c r="L107" s="1054"/>
      <c r="M107" s="1054"/>
      <c r="N107" s="1054"/>
      <c r="O107" s="1054"/>
      <c r="P107" s="1054"/>
      <c r="Q107" s="1054"/>
      <c r="R107" s="1054"/>
      <c r="S107" s="1054"/>
      <c r="T107" s="1054"/>
      <c r="U107" s="1054"/>
      <c r="V107" s="1054"/>
      <c r="W107" s="1054"/>
      <c r="X107" s="1054"/>
      <c r="Y107" s="1054"/>
      <c r="Z107" s="1054"/>
      <c r="AA107" s="1054"/>
      <c r="AB107" s="1054"/>
      <c r="AC107" s="1054"/>
      <c r="AD107" s="1054"/>
      <c r="AE107" s="1054"/>
      <c r="AF107" s="1054"/>
      <c r="AG107" s="1054"/>
      <c r="AH107" s="1054"/>
      <c r="AI107" s="1054"/>
      <c r="AJ107" s="1054"/>
      <c r="AK107" s="1054"/>
      <c r="AL107" s="1054"/>
      <c r="AM107" s="1054"/>
      <c r="AN107" s="1054"/>
      <c r="AO107" s="1054"/>
      <c r="AP107" s="1054"/>
      <c r="AQ107" s="1054"/>
      <c r="AR107" s="1054"/>
      <c r="AS107" s="1054"/>
      <c r="AT107" s="1054"/>
    </row>
    <row r="108" spans="1:46" ht="12.95" customHeight="1">
      <c r="A108" s="1054"/>
      <c r="B108" s="1054"/>
      <c r="C108" s="1054"/>
      <c r="D108" s="1054"/>
      <c r="E108" s="1054"/>
      <c r="F108" s="1054"/>
      <c r="G108" s="1054"/>
      <c r="H108" s="1054"/>
      <c r="I108" s="1054"/>
      <c r="J108" s="1054"/>
      <c r="K108" s="1054"/>
      <c r="L108" s="1054"/>
      <c r="M108" s="1054"/>
      <c r="N108" s="1054"/>
      <c r="O108" s="1054"/>
      <c r="P108" s="1054"/>
      <c r="Q108" s="1054"/>
      <c r="R108" s="1054"/>
      <c r="S108" s="1054"/>
      <c r="T108" s="1054"/>
      <c r="U108" s="1054"/>
      <c r="V108" s="1054"/>
      <c r="W108" s="1054"/>
      <c r="X108" s="1054"/>
      <c r="Y108" s="1054"/>
      <c r="Z108" s="1054"/>
      <c r="AA108" s="1054"/>
      <c r="AB108" s="1054"/>
      <c r="AC108" s="1054"/>
      <c r="AD108" s="1054"/>
      <c r="AE108" s="1054"/>
      <c r="AF108" s="1054"/>
      <c r="AG108" s="1054"/>
      <c r="AH108" s="1054"/>
      <c r="AI108" s="1054"/>
      <c r="AJ108" s="1054"/>
      <c r="AK108" s="1054"/>
      <c r="AL108" s="1054"/>
      <c r="AM108" s="1054"/>
      <c r="AN108" s="1054"/>
      <c r="AO108" s="1054"/>
      <c r="AP108" s="1054"/>
      <c r="AQ108" s="1054"/>
      <c r="AR108" s="1054"/>
      <c r="AS108" s="1054"/>
      <c r="AT108" s="1054"/>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4" t="s">
        <v>2276</v>
      </c>
      <c r="B110" s="974"/>
      <c r="C110" s="974"/>
      <c r="D110" s="974"/>
      <c r="E110" s="974"/>
      <c r="F110" s="974"/>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c r="AL110" s="974"/>
      <c r="AM110" s="974"/>
      <c r="AN110" s="974"/>
      <c r="AO110" s="974"/>
      <c r="AP110" s="974"/>
      <c r="AQ110" s="974"/>
      <c r="AR110" s="974"/>
      <c r="AS110" s="974"/>
      <c r="AT110" s="974"/>
    </row>
    <row r="111" spans="1:46" ht="12.95" customHeight="1">
      <c r="A111" s="974"/>
      <c r="B111" s="974"/>
      <c r="C111" s="974"/>
      <c r="D111" s="974"/>
      <c r="E111" s="974"/>
      <c r="F111" s="974"/>
      <c r="G111" s="974"/>
      <c r="H111" s="974"/>
      <c r="I111" s="974"/>
      <c r="J111" s="974"/>
      <c r="K111" s="974"/>
      <c r="L111" s="974"/>
      <c r="M111" s="974"/>
      <c r="N111" s="974"/>
      <c r="O111" s="974"/>
      <c r="P111" s="974"/>
      <c r="Q111" s="974"/>
      <c r="R111" s="974"/>
      <c r="S111" s="974"/>
      <c r="T111" s="974"/>
      <c r="U111" s="974"/>
      <c r="V111" s="974"/>
      <c r="W111" s="974"/>
      <c r="X111" s="974"/>
      <c r="Y111" s="974"/>
      <c r="Z111" s="974"/>
      <c r="AA111" s="974"/>
      <c r="AB111" s="974"/>
      <c r="AC111" s="974"/>
      <c r="AD111" s="974"/>
      <c r="AE111" s="974"/>
      <c r="AF111" s="974"/>
      <c r="AG111" s="974"/>
      <c r="AH111" s="974"/>
      <c r="AI111" s="974"/>
      <c r="AJ111" s="974"/>
      <c r="AK111" s="974"/>
      <c r="AL111" s="974"/>
      <c r="AM111" s="974"/>
      <c r="AN111" s="974"/>
      <c r="AO111" s="974"/>
      <c r="AP111" s="974"/>
      <c r="AQ111" s="974"/>
      <c r="AR111" s="974"/>
      <c r="AS111" s="974"/>
      <c r="AT111" s="974"/>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412</v>
      </c>
      <c r="E115" s="41"/>
      <c r="F115" s="41"/>
      <c r="G115" s="1118">
        <v>12</v>
      </c>
      <c r="H115" s="1118"/>
      <c r="I115" s="41" t="s">
        <v>413</v>
      </c>
      <c r="J115" s="41"/>
      <c r="L115" s="1345" t="s">
        <v>2334</v>
      </c>
      <c r="M115" s="1346"/>
      <c r="N115" s="1346"/>
      <c r="O115" s="41" t="s">
        <v>2265</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2.95" customHeight="1">
      <c r="A117" s="312"/>
      <c r="C117" s="1345" t="s">
        <v>2335</v>
      </c>
      <c r="D117" s="1346"/>
      <c r="E117" s="1346"/>
      <c r="F117" s="1346"/>
      <c r="G117" s="1346"/>
      <c r="H117" s="1346"/>
      <c r="I117" s="1346"/>
      <c r="J117" s="1346"/>
      <c r="K117" s="1346"/>
      <c r="L117" s="309" t="s">
        <v>414</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1" t="s">
        <v>2327</v>
      </c>
      <c r="Z118" s="1055"/>
      <c r="AA118" s="1055"/>
      <c r="AB118" s="1055"/>
      <c r="AC118" s="1055"/>
      <c r="AD118" s="1055"/>
      <c r="AE118" s="1055"/>
      <c r="AF118" s="1055"/>
      <c r="AG118" s="1055"/>
      <c r="AH118" s="1055"/>
      <c r="AI118" s="1055"/>
      <c r="AJ118" s="1055"/>
      <c r="AK118" s="1055"/>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1" t="s">
        <v>2328</v>
      </c>
      <c r="Z121" s="1055"/>
      <c r="AA121" s="1055"/>
      <c r="AB121" s="1055"/>
      <c r="AC121" s="1055"/>
      <c r="AD121" s="1055"/>
      <c r="AE121" s="1055"/>
      <c r="AF121" s="1055"/>
      <c r="AG121" s="1055"/>
      <c r="AH121" s="1055"/>
      <c r="AI121" s="1055"/>
      <c r="AJ121" s="1055"/>
      <c r="AK121" s="1055"/>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657</v>
      </c>
      <c r="O156" s="1101" t="s">
        <v>2329</v>
      </c>
      <c r="P156" s="1055"/>
      <c r="Q156" s="1055"/>
      <c r="R156" s="1055"/>
      <c r="S156" s="1055"/>
      <c r="T156" s="1055"/>
      <c r="U156" s="1055"/>
      <c r="V156" s="1055"/>
      <c r="W156" s="1055"/>
      <c r="X156" s="1055"/>
      <c r="Y156" s="1055"/>
      <c r="Z156" s="1055"/>
      <c r="AA156" s="1055"/>
      <c r="AB156" s="1055"/>
      <c r="AC156" s="1055"/>
      <c r="AD156" s="1055"/>
      <c r="AE156" s="1055"/>
      <c r="AF156" s="1055"/>
      <c r="AG156" s="1055"/>
      <c r="AH156" s="1055"/>
      <c r="BT156" t="s">
        <v>79</v>
      </c>
    </row>
    <row r="157" spans="1:72" ht="12.95" customHeight="1">
      <c r="D157" s="339" t="s">
        <v>544</v>
      </c>
      <c r="O157" s="1058" t="s">
        <v>2330</v>
      </c>
      <c r="P157" s="1319"/>
      <c r="Q157" s="1319"/>
      <c r="R157" s="1319"/>
      <c r="S157" s="1319"/>
      <c r="T157" s="1319"/>
      <c r="U157" s="1319"/>
      <c r="V157" s="1319"/>
      <c r="W157" s="1319"/>
      <c r="X157" s="1319"/>
      <c r="Y157" s="1319"/>
      <c r="Z157" s="1319"/>
      <c r="AA157" s="1319"/>
      <c r="AB157" s="1319"/>
      <c r="AC157" s="1319"/>
      <c r="AD157" s="1319"/>
      <c r="AE157" s="1319"/>
      <c r="AF157" s="1319"/>
      <c r="AG157" s="1319"/>
      <c r="AH157" s="1319"/>
      <c r="AI157" t="s">
        <v>710</v>
      </c>
      <c r="BN157" s="30" t="s">
        <v>423</v>
      </c>
      <c r="BT157" t="s">
        <v>28</v>
      </c>
    </row>
    <row r="158" spans="1:72" ht="12.95" customHeight="1">
      <c r="D158" s="12" t="s">
        <v>545</v>
      </c>
      <c r="F158" s="12"/>
      <c r="G158" s="12"/>
      <c r="H158" s="12"/>
      <c r="I158" s="12"/>
      <c r="J158" s="12"/>
      <c r="K158" s="12"/>
      <c r="L158" s="12"/>
      <c r="M158" s="12"/>
      <c r="N158" s="12"/>
      <c r="O158" s="1343" t="s">
        <v>546</v>
      </c>
      <c r="P158" s="1343"/>
      <c r="Q158" s="1343"/>
      <c r="R158" s="1343"/>
      <c r="S158" s="1343"/>
      <c r="T158" s="1343"/>
      <c r="U158" s="1343"/>
      <c r="V158" s="1343"/>
      <c r="W158" s="1343"/>
      <c r="X158" s="1343"/>
      <c r="Y158" s="1343"/>
      <c r="Z158" s="1343"/>
      <c r="AA158" s="1343"/>
      <c r="AB158" s="1343"/>
      <c r="AC158" s="1343"/>
      <c r="AD158" s="1343"/>
      <c r="AE158" s="1343"/>
      <c r="AF158" s="1343"/>
      <c r="AG158" s="1343"/>
      <c r="AH158" s="1343"/>
      <c r="BN158" s="30" t="s">
        <v>424</v>
      </c>
      <c r="BT158" t="s">
        <v>29</v>
      </c>
    </row>
    <row r="159" spans="1:72" ht="12.95" customHeight="1">
      <c r="D159" t="s">
        <v>648</v>
      </c>
      <c r="O159" s="1101" t="s">
        <v>2331</v>
      </c>
      <c r="P159" s="1059"/>
      <c r="Q159" s="1059"/>
      <c r="R159" s="1059"/>
      <c r="S159" s="1059"/>
      <c r="T159" s="1059"/>
      <c r="U159" s="1059"/>
      <c r="V159" s="1059"/>
      <c r="W159" s="1059"/>
      <c r="X159" s="1059"/>
      <c r="Y159" s="1059"/>
      <c r="Z159" s="1059"/>
      <c r="AA159" s="1059"/>
      <c r="AB159" s="1059"/>
      <c r="AC159" s="1059"/>
      <c r="AD159" s="1059"/>
      <c r="AE159" s="1059"/>
      <c r="AF159" s="1059"/>
      <c r="AG159" s="1059"/>
      <c r="AH159" s="1059"/>
      <c r="BN159" s="30" t="s">
        <v>73</v>
      </c>
      <c r="BT159" t="s">
        <v>385</v>
      </c>
    </row>
    <row r="160" spans="1:72" ht="12.95" customHeight="1">
      <c r="D160" t="s">
        <v>649</v>
      </c>
      <c r="O160" s="1101" t="s">
        <v>2321</v>
      </c>
      <c r="P160" s="1055"/>
      <c r="Q160" s="1055"/>
      <c r="R160" s="1055"/>
      <c r="S160" s="1055"/>
      <c r="T160" s="1055"/>
      <c r="U160" s="1055"/>
      <c r="V160" s="1055"/>
      <c r="W160" s="1055"/>
      <c r="X160" s="1055"/>
      <c r="Y160" s="12"/>
      <c r="Z160" s="12"/>
      <c r="AA160" s="12"/>
      <c r="AB160" s="12"/>
      <c r="AC160" s="12"/>
      <c r="AD160" s="12"/>
      <c r="AE160" s="12"/>
      <c r="AF160" s="12"/>
      <c r="BN160" s="30" t="s">
        <v>75</v>
      </c>
      <c r="BT160" t="s">
        <v>386</v>
      </c>
    </row>
    <row r="161" spans="1:72" ht="12.95" customHeight="1">
      <c r="D161" t="s">
        <v>650</v>
      </c>
      <c r="O161" s="1331">
        <v>95448</v>
      </c>
      <c r="P161" s="1331"/>
      <c r="Q161" s="1331"/>
      <c r="R161" s="1331"/>
      <c r="S161" s="13"/>
      <c r="T161" s="13"/>
      <c r="U161" s="13"/>
      <c r="V161" s="13"/>
      <c r="W161" s="13"/>
      <c r="X161" s="13"/>
      <c r="Y161" s="13"/>
      <c r="Z161" s="13"/>
      <c r="AA161" s="13"/>
      <c r="AB161" s="13"/>
      <c r="AC161" s="13"/>
      <c r="AD161" s="13"/>
      <c r="AE161" s="13"/>
      <c r="AF161" s="13"/>
      <c r="BJ161" t="s">
        <v>483</v>
      </c>
      <c r="BN161" s="30" t="s">
        <v>76</v>
      </c>
      <c r="BT161" t="s">
        <v>387</v>
      </c>
    </row>
    <row r="162" spans="1:72" ht="12.95" customHeight="1">
      <c r="D162" t="s">
        <v>651</v>
      </c>
      <c r="O162" s="1062" t="s">
        <v>2332</v>
      </c>
      <c r="P162" s="1321"/>
      <c r="Q162" s="1321"/>
      <c r="R162" s="1321"/>
      <c r="S162" s="1321"/>
      <c r="T162" s="1321"/>
      <c r="V162" s="179" t="s">
        <v>12</v>
      </c>
      <c r="W162" s="1332"/>
      <c r="X162" s="1332"/>
      <c r="Y162" s="14"/>
      <c r="Z162" s="14"/>
      <c r="AA162" s="14"/>
      <c r="AB162" s="14"/>
      <c r="AC162" s="14"/>
      <c r="AD162" s="14"/>
      <c r="AE162" s="14"/>
      <c r="AF162" s="14"/>
      <c r="BJ162" t="s">
        <v>108</v>
      </c>
      <c r="BN162" s="30" t="s">
        <v>77</v>
      </c>
      <c r="BT162" t="s">
        <v>388</v>
      </c>
    </row>
    <row r="163" spans="1:72" ht="12.95" customHeight="1">
      <c r="D163" t="s">
        <v>652</v>
      </c>
      <c r="O163" s="1062" t="s">
        <v>2333</v>
      </c>
      <c r="P163" s="1321"/>
      <c r="Q163" s="1321"/>
      <c r="R163" s="1321"/>
      <c r="S163" s="1321"/>
      <c r="T163" s="1321"/>
      <c r="U163" s="14"/>
      <c r="V163" s="14"/>
      <c r="W163" s="14"/>
      <c r="X163" s="14"/>
      <c r="Y163" s="14"/>
      <c r="Z163" s="14"/>
      <c r="AA163" s="14"/>
      <c r="AB163" s="14"/>
      <c r="AC163" s="14"/>
      <c r="AD163" s="14"/>
      <c r="AE163" s="14"/>
      <c r="AF163" s="14"/>
      <c r="BN163" s="30" t="s">
        <v>477</v>
      </c>
      <c r="BT163" t="s">
        <v>389</v>
      </c>
    </row>
    <row r="164" spans="1:72" ht="12.95" customHeight="1">
      <c r="D164" t="s">
        <v>653</v>
      </c>
      <c r="O164" s="1064" t="s">
        <v>2409</v>
      </c>
      <c r="P164" s="1064"/>
      <c r="Q164" s="1064"/>
      <c r="R164" s="1064"/>
      <c r="S164" s="1064"/>
      <c r="T164" s="1064"/>
      <c r="U164" s="1064"/>
      <c r="V164" s="1064"/>
      <c r="W164" s="1064"/>
      <c r="X164" s="1064"/>
      <c r="Y164" s="1064"/>
      <c r="Z164" s="1064"/>
      <c r="AA164" s="1064"/>
      <c r="AB164" s="1064"/>
      <c r="AC164" s="1064"/>
      <c r="AD164" s="1064"/>
      <c r="AE164" s="1064"/>
      <c r="AF164" s="1064"/>
      <c r="AG164" s="1064"/>
      <c r="AH164" s="1064"/>
      <c r="BN164" s="30" t="s">
        <v>478</v>
      </c>
      <c r="BT164" t="s">
        <v>390</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2.95" customHeight="1">
      <c r="C166" s="34" t="s">
        <v>710</v>
      </c>
      <c r="D166" t="s">
        <v>2102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2.95" customHeight="1">
      <c r="C167" s="34"/>
      <c r="D167" s="1329" t="s">
        <v>2311</v>
      </c>
      <c r="E167" s="1329"/>
      <c r="F167" s="1329"/>
      <c r="G167" s="1329"/>
      <c r="H167" s="1329"/>
      <c r="I167" s="1329"/>
      <c r="J167" s="1329"/>
      <c r="K167" s="1329"/>
      <c r="L167" s="1329"/>
      <c r="M167" s="1329"/>
      <c r="N167" s="1329"/>
      <c r="O167" s="1329"/>
      <c r="P167" s="1329"/>
      <c r="Q167" s="1329"/>
      <c r="R167" s="1329"/>
      <c r="S167" s="1329"/>
      <c r="T167" s="1329"/>
      <c r="U167" s="1329"/>
      <c r="V167" s="1329"/>
      <c r="W167" s="1329"/>
      <c r="X167" s="1329"/>
      <c r="Y167" s="1329"/>
      <c r="Z167" s="263"/>
      <c r="AA167" s="261"/>
      <c r="AB167" s="261"/>
      <c r="AC167" s="261"/>
      <c r="AD167" s="261"/>
      <c r="AE167" s="261"/>
      <c r="AF167" s="261"/>
      <c r="AG167" s="261"/>
      <c r="AH167" s="261"/>
      <c r="BN167" s="30" t="s">
        <v>484</v>
      </c>
      <c r="BT167" t="s">
        <v>393</v>
      </c>
    </row>
    <row r="168" spans="1:72" ht="12.95" customHeight="1">
      <c r="BN168" s="30" t="s">
        <v>485</v>
      </c>
      <c r="BT168" t="s">
        <v>394</v>
      </c>
    </row>
    <row r="169" spans="1:72" s="960" customFormat="1" ht="12.95" customHeight="1">
      <c r="A169" s="1057" t="s">
        <v>380</v>
      </c>
      <c r="B169" s="1057"/>
      <c r="C169" s="1057"/>
      <c r="D169" s="1057"/>
      <c r="E169" s="1057"/>
      <c r="F169" s="1057"/>
      <c r="G169" s="1057"/>
      <c r="H169" s="1057"/>
      <c r="I169" s="1057"/>
      <c r="J169" s="1057"/>
      <c r="K169" s="1057"/>
      <c r="L169" s="1057"/>
      <c r="M169" s="1057"/>
      <c r="N169" s="1057"/>
      <c r="O169" s="1057"/>
      <c r="P169" s="1057"/>
      <c r="Q169" s="1057"/>
      <c r="R169" s="1057"/>
      <c r="S169" s="1057"/>
      <c r="T169" s="1057"/>
      <c r="U169" s="1057"/>
      <c r="V169" s="1057"/>
      <c r="W169" s="1057"/>
      <c r="X169" s="1057"/>
      <c r="Y169" s="1057"/>
      <c r="Z169" s="1057"/>
      <c r="AA169" s="1057"/>
      <c r="AB169" s="1057"/>
      <c r="AC169" s="1057"/>
      <c r="AD169" s="1057"/>
      <c r="AE169" s="1057"/>
      <c r="AF169" s="1057"/>
      <c r="AG169" s="1057"/>
      <c r="AH169" s="1057"/>
      <c r="AI169" s="1057"/>
      <c r="AJ169" s="1057"/>
      <c r="AK169" s="1057"/>
      <c r="AL169" s="1057"/>
      <c r="AM169" s="1057"/>
      <c r="AN169" s="1057"/>
      <c r="AO169" s="1057"/>
      <c r="AP169" s="1057"/>
      <c r="AQ169" s="1057"/>
      <c r="AR169" s="1057"/>
      <c r="AS169" s="1057"/>
      <c r="AT169" s="1057"/>
      <c r="AU169"/>
      <c r="BN169" s="266" t="s">
        <v>487</v>
      </c>
      <c r="BT169" t="s">
        <v>395</v>
      </c>
    </row>
    <row r="170" spans="1:72" s="960" customFormat="1" ht="12.95" customHeight="1">
      <c r="A170" s="1057"/>
      <c r="B170" s="1057"/>
      <c r="C170" s="1057"/>
      <c r="D170" s="1057"/>
      <c r="E170" s="1057"/>
      <c r="F170" s="1057"/>
      <c r="G170" s="1057"/>
      <c r="H170" s="1057"/>
      <c r="I170" s="1057"/>
      <c r="J170" s="1057"/>
      <c r="K170" s="1057"/>
      <c r="L170" s="1057"/>
      <c r="M170" s="1057"/>
      <c r="N170" s="1057"/>
      <c r="O170" s="1057"/>
      <c r="P170" s="1057"/>
      <c r="Q170" s="1057"/>
      <c r="R170" s="1057"/>
      <c r="S170" s="1057"/>
      <c r="T170" s="1057"/>
      <c r="U170" s="1057"/>
      <c r="V170" s="1057"/>
      <c r="W170" s="1057"/>
      <c r="X170" s="1057"/>
      <c r="Y170" s="1057"/>
      <c r="Z170" s="1057"/>
      <c r="AA170" s="1057"/>
      <c r="AB170" s="1057"/>
      <c r="AC170" s="1057"/>
      <c r="AD170" s="1057"/>
      <c r="AE170" s="1057"/>
      <c r="AF170" s="1057"/>
      <c r="AG170" s="1057"/>
      <c r="AH170" s="1057"/>
      <c r="AI170" s="1057"/>
      <c r="AJ170" s="1057"/>
      <c r="AK170" s="1057"/>
      <c r="AL170" s="1057"/>
      <c r="AM170" s="1057"/>
      <c r="AN170" s="1057"/>
      <c r="AO170" s="1057"/>
      <c r="AP170" s="1057"/>
      <c r="AQ170" s="1057"/>
      <c r="AR170" s="1057"/>
      <c r="AS170" s="1057"/>
      <c r="AT170" s="1057"/>
      <c r="AU170"/>
      <c r="BN170" s="266" t="s">
        <v>488</v>
      </c>
      <c r="BT170" t="s">
        <v>396</v>
      </c>
    </row>
    <row r="171" spans="1:72" ht="12.95" customHeight="1">
      <c r="BN171" s="30" t="s">
        <v>489</v>
      </c>
      <c r="BT171" t="s">
        <v>397</v>
      </c>
    </row>
    <row r="172" spans="1:72" ht="12.95" customHeight="1">
      <c r="A172" s="3" t="s">
        <v>654</v>
      </c>
      <c r="C172" s="3" t="s">
        <v>655</v>
      </c>
      <c r="BN172" s="30" t="s">
        <v>491</v>
      </c>
      <c r="BT172" t="s">
        <v>398</v>
      </c>
    </row>
    <row r="173" spans="1:72" ht="12.95" customHeight="1">
      <c r="C173" s="31"/>
      <c r="D173" t="s">
        <v>438</v>
      </c>
      <c r="J173" s="1344" t="s">
        <v>506</v>
      </c>
      <c r="K173" s="1344"/>
      <c r="L173" s="1344"/>
      <c r="M173" s="1344"/>
      <c r="N173" s="1344"/>
      <c r="O173" s="1344"/>
      <c r="P173" s="1344"/>
      <c r="Q173" s="1344"/>
      <c r="R173" s="1344"/>
      <c r="S173" s="1344"/>
      <c r="U173" s="32"/>
      <c r="X173" s="32"/>
      <c r="BN173" s="30" t="s">
        <v>492</v>
      </c>
      <c r="BT173" t="s">
        <v>399</v>
      </c>
    </row>
    <row r="174" spans="1:72" ht="12.95" customHeight="1">
      <c r="C174" s="31"/>
      <c r="D174" t="s">
        <v>439</v>
      </c>
      <c r="U174" s="1120" t="s">
        <v>483</v>
      </c>
      <c r="V174" s="1120"/>
      <c r="BN174" s="30" t="s">
        <v>595</v>
      </c>
      <c r="BT174" t="s">
        <v>400</v>
      </c>
    </row>
    <row r="175" spans="1:72" ht="12.95" customHeight="1">
      <c r="C175" s="12"/>
      <c r="D175" s="33"/>
      <c r="E175" t="s">
        <v>230</v>
      </c>
      <c r="O175" s="34"/>
      <c r="P175" t="s">
        <v>2108</v>
      </c>
      <c r="T175" s="34" t="s">
        <v>231</v>
      </c>
      <c r="U175" s="1105"/>
      <c r="V175" s="1105"/>
      <c r="W175" s="1" t="s">
        <v>232</v>
      </c>
      <c r="X175" s="1347"/>
      <c r="Y175" s="1347"/>
      <c r="BN175" s="30" t="s">
        <v>596</v>
      </c>
      <c r="BT175" t="s">
        <v>401</v>
      </c>
    </row>
    <row r="176" spans="1:72" ht="12.95" customHeight="1">
      <c r="C176" s="31"/>
      <c r="D176" t="s">
        <v>279</v>
      </c>
      <c r="U176" s="1120" t="s">
        <v>483</v>
      </c>
      <c r="V176" s="1120"/>
      <c r="BN176" s="30" t="s">
        <v>598</v>
      </c>
      <c r="BT176" t="s">
        <v>402</v>
      </c>
    </row>
    <row r="177" spans="1:72" ht="12.95" customHeight="1">
      <c r="C177" s="31"/>
      <c r="D177" s="361" t="s">
        <v>1233</v>
      </c>
      <c r="BN177" s="30" t="s">
        <v>599</v>
      </c>
      <c r="BT177" t="s">
        <v>403</v>
      </c>
    </row>
    <row r="178" spans="1:72" ht="12.95" customHeight="1">
      <c r="C178" s="31"/>
      <c r="E178" s="361" t="s">
        <v>2108</v>
      </c>
      <c r="F178" s="361"/>
      <c r="G178" s="361"/>
      <c r="I178" s="940" t="s">
        <v>231</v>
      </c>
      <c r="J178" s="1335"/>
      <c r="K178" s="1335"/>
      <c r="L178" s="370" t="s">
        <v>232</v>
      </c>
      <c r="M178" s="1117"/>
      <c r="N178" s="1117"/>
      <c r="O178" s="361"/>
      <c r="P178" s="361"/>
      <c r="Q178" s="361"/>
      <c r="R178" s="361"/>
      <c r="U178" s="361" t="s">
        <v>1234</v>
      </c>
      <c r="V178" s="361"/>
      <c r="W178" s="361"/>
      <c r="X178" s="361"/>
      <c r="Y178" s="361"/>
      <c r="Z178" s="361"/>
      <c r="AA178" s="361"/>
      <c r="AB178" s="361"/>
      <c r="AD178" s="1336"/>
      <c r="AE178" s="1336"/>
      <c r="AF178" s="1336"/>
      <c r="AG178" s="1336"/>
      <c r="AH178" s="1336"/>
      <c r="BN178" s="30" t="s">
        <v>600</v>
      </c>
      <c r="BT178" t="s">
        <v>404</v>
      </c>
    </row>
    <row r="179" spans="1:72" ht="12.95" customHeight="1">
      <c r="C179" s="31"/>
      <c r="BN179" s="30" t="s">
        <v>601</v>
      </c>
      <c r="BT179" t="s">
        <v>405</v>
      </c>
    </row>
    <row r="180" spans="1:72" ht="12.95" customHeight="1">
      <c r="C180" s="12"/>
      <c r="D180" t="s">
        <v>2109</v>
      </c>
      <c r="O180" s="361"/>
      <c r="P180" s="361"/>
      <c r="Q180" s="361"/>
      <c r="R180" s="361"/>
      <c r="Y180" s="1120" t="s">
        <v>483</v>
      </c>
      <c r="Z180" s="1322"/>
      <c r="BN180" s="30" t="s">
        <v>603</v>
      </c>
      <c r="BT180" t="s">
        <v>406</v>
      </c>
    </row>
    <row r="181" spans="1:72" ht="12.95" customHeight="1">
      <c r="C181" s="12"/>
      <c r="D181" s="35"/>
      <c r="E181" s="361" t="s">
        <v>1232</v>
      </c>
      <c r="R181" s="361"/>
      <c r="BN181" s="30" t="s">
        <v>604</v>
      </c>
      <c r="BT181" t="s">
        <v>407</v>
      </c>
    </row>
    <row r="182" spans="1:72" ht="12.95" customHeight="1">
      <c r="C182" s="12"/>
      <c r="D182" s="35"/>
      <c r="BN182" s="30" t="s">
        <v>605</v>
      </c>
      <c r="BT182" t="s">
        <v>408</v>
      </c>
    </row>
    <row r="183" spans="1:72" ht="12.95" customHeight="1">
      <c r="A183" s="3" t="s">
        <v>8</v>
      </c>
      <c r="C183" s="3" t="s">
        <v>9</v>
      </c>
      <c r="BN183" s="30" t="s">
        <v>573</v>
      </c>
      <c r="BT183" t="s">
        <v>409</v>
      </c>
    </row>
    <row r="184" spans="1:72" ht="12.95" customHeight="1">
      <c r="C184" s="29"/>
      <c r="D184" t="s">
        <v>10</v>
      </c>
      <c r="I184" s="1189" t="str">
        <f>H17</f>
        <v>Dry Creek Commons</v>
      </c>
      <c r="J184" s="1189"/>
      <c r="K184" s="1189"/>
      <c r="L184" s="1189"/>
      <c r="M184" s="1189"/>
      <c r="N184" s="1189"/>
      <c r="O184" s="1189"/>
      <c r="P184" s="1189"/>
      <c r="Q184" s="1189"/>
      <c r="R184" s="1189"/>
      <c r="S184" s="1189"/>
      <c r="T184" s="1189"/>
      <c r="U184" s="1189"/>
      <c r="V184" s="1189"/>
      <c r="W184" s="1189"/>
      <c r="X184" s="1189"/>
      <c r="Y184" s="1189"/>
      <c r="Z184" s="1189"/>
      <c r="AA184" s="1189"/>
      <c r="AB184" s="1189"/>
      <c r="AC184" s="1189"/>
      <c r="AD184" s="1189"/>
      <c r="AE184" s="1189"/>
      <c r="BC184" t="s">
        <v>120</v>
      </c>
      <c r="BN184" s="30" t="s">
        <v>575</v>
      </c>
      <c r="BT184" t="s">
        <v>410</v>
      </c>
    </row>
    <row r="185" spans="1:72" ht="12.95" customHeight="1">
      <c r="C185" s="29"/>
      <c r="D185" t="s">
        <v>430</v>
      </c>
      <c r="I185" s="1058" t="s">
        <v>2320</v>
      </c>
      <c r="J185" s="1056"/>
      <c r="K185" s="1056"/>
      <c r="L185" s="1056"/>
      <c r="M185" s="1056"/>
      <c r="N185" s="1056"/>
      <c r="O185" s="1056"/>
      <c r="P185" s="1056"/>
      <c r="Q185" s="1056"/>
      <c r="R185" s="1056"/>
      <c r="S185" s="1056"/>
      <c r="T185" s="1056"/>
      <c r="U185" s="1056"/>
      <c r="V185" s="1056"/>
      <c r="W185" s="1056"/>
      <c r="X185" s="1056"/>
      <c r="Y185" s="1056"/>
      <c r="Z185" s="1056"/>
      <c r="AA185" s="1056"/>
      <c r="AB185" s="1056"/>
      <c r="AC185" s="1056"/>
      <c r="AD185" s="1056"/>
      <c r="AE185" s="1056"/>
      <c r="BC185" s="41" t="s">
        <v>121</v>
      </c>
      <c r="BN185" s="30" t="s">
        <v>576</v>
      </c>
      <c r="BT185" t="s">
        <v>840</v>
      </c>
    </row>
    <row r="186" spans="1:72" ht="12.95" customHeight="1">
      <c r="C186" s="29"/>
      <c r="E186" t="s">
        <v>62</v>
      </c>
      <c r="BN186" s="30" t="s">
        <v>577</v>
      </c>
      <c r="BT186" t="s">
        <v>841</v>
      </c>
    </row>
    <row r="187" spans="1:72" ht="12.95" customHeight="1">
      <c r="C187" s="29"/>
      <c r="E187" s="1337" t="s">
        <v>124</v>
      </c>
      <c r="F187" s="1338"/>
      <c r="G187" s="1338"/>
      <c r="H187" s="1338"/>
      <c r="I187" s="1338"/>
      <c r="J187" s="1338"/>
      <c r="K187" s="1338"/>
      <c r="L187" s="1338"/>
      <c r="M187" s="1338"/>
      <c r="N187" s="1338"/>
      <c r="O187" s="1338"/>
      <c r="P187" s="1338"/>
      <c r="Q187" s="1338"/>
      <c r="R187" s="1338"/>
      <c r="S187" s="1338"/>
      <c r="T187" s="1338"/>
      <c r="U187" s="1338"/>
      <c r="V187" s="1338"/>
      <c r="W187" s="1338"/>
      <c r="X187" s="1338"/>
      <c r="Y187" s="1338"/>
      <c r="Z187" s="1338"/>
      <c r="AA187" s="1338"/>
      <c r="AB187" s="1338"/>
      <c r="AC187" s="1338"/>
      <c r="AD187" s="1338"/>
      <c r="AE187" s="1338"/>
      <c r="BN187" s="30" t="s">
        <v>578</v>
      </c>
      <c r="BT187" t="s">
        <v>842</v>
      </c>
    </row>
    <row r="188" spans="1:72" ht="12.95" customHeight="1">
      <c r="C188" s="29"/>
      <c r="E188" s="1339"/>
      <c r="F188" s="1339"/>
      <c r="G188" s="1339"/>
      <c r="H188" s="1339"/>
      <c r="I188" s="1339"/>
      <c r="J188" s="1339"/>
      <c r="K188" s="1339"/>
      <c r="L188" s="1339"/>
      <c r="M188" s="1339"/>
      <c r="N188" s="1339"/>
      <c r="O188" s="1339"/>
      <c r="P188" s="1339"/>
      <c r="Q188" s="1339"/>
      <c r="R188" s="1339"/>
      <c r="S188" s="1339"/>
      <c r="T188" s="1339"/>
      <c r="U188" s="1339"/>
      <c r="V188" s="1339"/>
      <c r="W188" s="1339"/>
      <c r="X188" s="1339"/>
      <c r="Y188" s="1339"/>
      <c r="Z188" s="1339"/>
      <c r="AA188" s="1339"/>
      <c r="AB188" s="1339"/>
      <c r="AC188" s="1339"/>
      <c r="AD188" s="1339"/>
      <c r="AE188" s="1339"/>
      <c r="BN188" s="30" t="s">
        <v>580</v>
      </c>
      <c r="BT188" t="s">
        <v>843</v>
      </c>
    </row>
    <row r="189" spans="1:72" ht="12.95" customHeight="1">
      <c r="C189" s="29"/>
      <c r="D189" t="s">
        <v>431</v>
      </c>
      <c r="I189" s="1101" t="s">
        <v>2321</v>
      </c>
      <c r="J189" s="1059"/>
      <c r="K189" s="1059"/>
      <c r="L189" s="1059"/>
      <c r="M189" s="1059"/>
      <c r="N189" s="1059"/>
      <c r="O189" s="1059"/>
      <c r="P189" s="1059"/>
      <c r="Q189" t="s">
        <v>433</v>
      </c>
      <c r="T189" s="1059" t="s">
        <v>846</v>
      </c>
      <c r="U189" s="1059"/>
      <c r="V189" s="1059"/>
      <c r="W189" s="1059"/>
      <c r="X189" s="1059"/>
      <c r="Y189" s="1059"/>
      <c r="Z189" s="1059"/>
      <c r="AA189" s="1059"/>
      <c r="AB189" s="1059"/>
      <c r="AC189" s="1059"/>
      <c r="AD189" s="1059"/>
      <c r="AE189" s="1059"/>
      <c r="BC189" t="s">
        <v>79</v>
      </c>
      <c r="BH189" s="41" t="s">
        <v>124</v>
      </c>
      <c r="BN189" s="30" t="s">
        <v>581</v>
      </c>
      <c r="BT189" t="s">
        <v>109</v>
      </c>
    </row>
    <row r="190" spans="1:72" ht="12.95" customHeight="1">
      <c r="C190" s="29"/>
      <c r="D190" t="s">
        <v>434</v>
      </c>
      <c r="I190" s="1056">
        <v>95448</v>
      </c>
      <c r="J190" s="1056"/>
      <c r="K190" s="1056"/>
      <c r="L190" s="1056"/>
      <c r="M190" s="1056"/>
      <c r="N190" s="1056"/>
      <c r="O190" t="s">
        <v>436</v>
      </c>
      <c r="T190" s="1333">
        <v>6097153905</v>
      </c>
      <c r="U190" s="1333"/>
      <c r="V190" s="1333"/>
      <c r="W190" s="1333"/>
      <c r="X190" s="1333"/>
      <c r="Y190" s="1333"/>
      <c r="Z190" s="1333"/>
      <c r="AA190" s="1333"/>
      <c r="AB190" s="1333"/>
      <c r="AC190" s="1333"/>
      <c r="AD190" s="1333"/>
      <c r="AE190" s="1333"/>
      <c r="BC190" t="s">
        <v>664</v>
      </c>
      <c r="BH190" t="s">
        <v>664</v>
      </c>
      <c r="BN190" s="30" t="s">
        <v>422</v>
      </c>
      <c r="BT190" t="s">
        <v>110</v>
      </c>
    </row>
    <row r="191" spans="1:72" ht="12.95" customHeight="1">
      <c r="C191" s="29"/>
      <c r="D191" t="s">
        <v>81</v>
      </c>
      <c r="N191" s="1337" t="s">
        <v>2322</v>
      </c>
      <c r="O191" s="1338"/>
      <c r="P191" s="1338"/>
      <c r="Q191" s="1338"/>
      <c r="R191" s="1338"/>
      <c r="S191" s="1338"/>
      <c r="T191" s="1338"/>
      <c r="U191" s="1338"/>
      <c r="V191" s="1338"/>
      <c r="W191" s="1338"/>
      <c r="X191" s="1338"/>
      <c r="Y191" s="1338"/>
      <c r="Z191" s="1338"/>
      <c r="AA191" s="1338"/>
      <c r="AB191" s="1338"/>
      <c r="AC191" s="1338"/>
      <c r="AD191" s="1338"/>
      <c r="AE191" s="1338"/>
      <c r="BC191" t="s">
        <v>1425</v>
      </c>
      <c r="BH191" t="s">
        <v>1425</v>
      </c>
      <c r="BN191" s="30" t="s">
        <v>583</v>
      </c>
      <c r="BT191" t="s">
        <v>111</v>
      </c>
    </row>
    <row r="192" spans="1:72" ht="12.95" customHeight="1">
      <c r="C192" s="29"/>
      <c r="M192" s="49"/>
      <c r="N192" s="1339"/>
      <c r="O192" s="1339"/>
      <c r="P192" s="1339"/>
      <c r="Q192" s="1339"/>
      <c r="R192" s="1339"/>
      <c r="S192" s="1339"/>
      <c r="T192" s="1339"/>
      <c r="U192" s="1339"/>
      <c r="V192" s="1339"/>
      <c r="W192" s="1339"/>
      <c r="X192" s="1339"/>
      <c r="Y192" s="1339"/>
      <c r="Z192" s="1339"/>
      <c r="AA192" s="1339"/>
      <c r="AB192" s="1339"/>
      <c r="AC192" s="1339"/>
      <c r="AD192" s="1339"/>
      <c r="AE192" s="1339"/>
      <c r="BC192" t="s">
        <v>665</v>
      </c>
      <c r="BH192" t="s">
        <v>616</v>
      </c>
      <c r="BN192" s="30" t="s">
        <v>584</v>
      </c>
      <c r="BT192" t="s">
        <v>112</v>
      </c>
    </row>
    <row r="193" spans="1:73" ht="12.95" customHeight="1">
      <c r="C193" s="29"/>
      <c r="D193" t="s">
        <v>437</v>
      </c>
      <c r="T193" s="1120" t="s">
        <v>108</v>
      </c>
      <c r="U193" s="1120"/>
      <c r="W193" s="41" t="s">
        <v>1889</v>
      </c>
      <c r="AA193" s="1326">
        <v>2024</v>
      </c>
      <c r="AB193" s="1326"/>
      <c r="AC193" s="1326"/>
      <c r="BC193" t="s">
        <v>565</v>
      </c>
      <c r="BH193" s="5" t="s">
        <v>1430</v>
      </c>
      <c r="BN193" s="30" t="s">
        <v>585</v>
      </c>
      <c r="BT193" t="s">
        <v>113</v>
      </c>
    </row>
    <row r="194" spans="1:73" ht="12.95" customHeight="1">
      <c r="C194" s="29"/>
      <c r="D194" t="s">
        <v>118</v>
      </c>
      <c r="T194" s="1147" t="s">
        <v>483</v>
      </c>
      <c r="U194" s="1147"/>
      <c r="W194" t="s">
        <v>63</v>
      </c>
      <c r="AI194" s="1120" t="s">
        <v>483</v>
      </c>
      <c r="AJ194" s="1120"/>
      <c r="AX194" s="5" t="s">
        <v>124</v>
      </c>
      <c r="BC194" t="s">
        <v>616</v>
      </c>
      <c r="BN194" s="30" t="s">
        <v>754</v>
      </c>
      <c r="BT194" t="s">
        <v>114</v>
      </c>
    </row>
    <row r="195" spans="1:73" ht="12.95" customHeight="1">
      <c r="C195" s="29"/>
      <c r="D195" s="41" t="s">
        <v>1736</v>
      </c>
      <c r="T195" s="1147" t="s">
        <v>108</v>
      </c>
      <c r="U195" s="1147"/>
      <c r="X195" s="797" t="s">
        <v>2110</v>
      </c>
      <c r="AX195" s="5" t="s">
        <v>1151</v>
      </c>
      <c r="BN195" s="30" t="s">
        <v>755</v>
      </c>
      <c r="BT195" t="s">
        <v>115</v>
      </c>
    </row>
    <row r="196" spans="1:73" ht="12.95" customHeight="1">
      <c r="C196" s="29"/>
      <c r="D196" s="5" t="s">
        <v>1156</v>
      </c>
      <c r="T196" s="1147" t="s">
        <v>483</v>
      </c>
      <c r="U196" s="1147"/>
      <c r="AK196" s="1325"/>
      <c r="AL196" s="1325"/>
      <c r="AX196" s="41" t="s">
        <v>2203</v>
      </c>
      <c r="BN196" s="30" t="s">
        <v>756</v>
      </c>
      <c r="BT196" t="s">
        <v>116</v>
      </c>
    </row>
    <row r="197" spans="1:73" ht="12.95" customHeight="1">
      <c r="C197" s="29"/>
      <c r="D197" s="41" t="s">
        <v>1890</v>
      </c>
      <c r="T197" s="1120" t="s">
        <v>483</v>
      </c>
      <c r="U197" s="1120"/>
      <c r="AX197" s="5" t="s">
        <v>1152</v>
      </c>
      <c r="BC197" t="s">
        <v>79</v>
      </c>
      <c r="BN197" s="30" t="s">
        <v>757</v>
      </c>
      <c r="BT197" t="s">
        <v>117</v>
      </c>
    </row>
    <row r="198" spans="1:73" ht="12.95" customHeight="1">
      <c r="C198" s="29"/>
      <c r="D198" s="41" t="s">
        <v>1918</v>
      </c>
      <c r="W198" s="1150" t="s">
        <v>483</v>
      </c>
      <c r="X198" s="1120"/>
      <c r="AX198" s="5" t="s">
        <v>1153</v>
      </c>
      <c r="BC198" t="s">
        <v>1104</v>
      </c>
      <c r="BN198" s="30" t="s">
        <v>758</v>
      </c>
      <c r="BT198" t="s">
        <v>804</v>
      </c>
    </row>
    <row r="199" spans="1:73" ht="12.95" customHeight="1">
      <c r="C199" s="29"/>
      <c r="L199" s="309"/>
      <c r="M199" s="309"/>
      <c r="N199" s="309"/>
      <c r="O199" s="309"/>
      <c r="P199" s="309"/>
      <c r="Q199" s="922" t="s">
        <v>2111</v>
      </c>
      <c r="R199" s="1101" t="s">
        <v>2023</v>
      </c>
      <c r="S199" s="1101"/>
      <c r="T199" s="1101"/>
      <c r="U199" s="1101"/>
      <c r="V199" s="1101"/>
      <c r="W199" s="1101"/>
      <c r="X199" s="1101"/>
      <c r="Y199" s="1101"/>
      <c r="Z199" s="1101"/>
      <c r="AA199" s="1101"/>
      <c r="AB199" s="1101"/>
      <c r="AH199" s="1"/>
      <c r="AI199" s="1"/>
      <c r="AX199" s="5" t="s">
        <v>1154</v>
      </c>
      <c r="BC199" s="5" t="s">
        <v>1105</v>
      </c>
      <c r="BN199" s="30" t="s">
        <v>759</v>
      </c>
      <c r="BO199" s="39"/>
      <c r="BP199" s="40"/>
      <c r="BQ199" s="40"/>
      <c r="BR199" s="40"/>
      <c r="BS199" s="40"/>
      <c r="BT199" s="40" t="s">
        <v>805</v>
      </c>
    </row>
    <row r="200" spans="1:73" ht="12.95" customHeight="1">
      <c r="C200" s="29"/>
      <c r="D200" t="s">
        <v>561</v>
      </c>
      <c r="AH200" s="1"/>
      <c r="AI200" s="1"/>
      <c r="AX200" s="41" t="s">
        <v>2295</v>
      </c>
      <c r="BC200" s="41" t="s">
        <v>2060</v>
      </c>
      <c r="BN200" s="266" t="s">
        <v>659</v>
      </c>
      <c r="BO200" s="21"/>
      <c r="BP200" s="40"/>
      <c r="BQ200" s="40"/>
      <c r="BR200" s="40"/>
      <c r="BS200" s="40"/>
      <c r="BT200" s="40" t="s">
        <v>806</v>
      </c>
    </row>
    <row r="201" spans="1:73" ht="12.95" customHeight="1">
      <c r="C201" s="29"/>
      <c r="G201" s="895" t="s">
        <v>2026</v>
      </c>
      <c r="AX201" s="41" t="s">
        <v>2059</v>
      </c>
      <c r="BC201" t="s">
        <v>862</v>
      </c>
      <c r="BN201" s="30" t="s">
        <v>660</v>
      </c>
      <c r="BO201" s="21"/>
      <c r="BP201" s="40"/>
      <c r="BQ201" s="40"/>
      <c r="BR201" s="40"/>
      <c r="BS201" s="40"/>
      <c r="BT201" s="40" t="s">
        <v>807</v>
      </c>
    </row>
    <row r="202" spans="1:73" ht="12.95" customHeight="1">
      <c r="A202" s="3" t="s">
        <v>119</v>
      </c>
      <c r="C202" s="3" t="s">
        <v>1150</v>
      </c>
      <c r="AX202" s="5" t="s">
        <v>1155</v>
      </c>
      <c r="BC202" t="s">
        <v>1437</v>
      </c>
      <c r="BN202" s="30" t="s">
        <v>661</v>
      </c>
      <c r="BT202" s="40" t="s">
        <v>808</v>
      </c>
      <c r="BU202" s="21"/>
    </row>
    <row r="203" spans="1:73" ht="12.95" customHeight="1">
      <c r="D203" s="1189" t="str">
        <f>IF(AND(M25&gt;0,M27&gt;0),"Federal and State","Federal Only")</f>
        <v>Federal and State</v>
      </c>
      <c r="E203" s="1189"/>
      <c r="F203" s="1189"/>
      <c r="G203" s="1189"/>
      <c r="H203" s="1189"/>
      <c r="I203" s="1189"/>
      <c r="J203" s="1189"/>
      <c r="K203" s="1189"/>
      <c r="L203" s="1189"/>
      <c r="M203" s="1189"/>
      <c r="P203" s="1330">
        <f>M25</f>
        <v>2500000</v>
      </c>
      <c r="Q203" s="1330"/>
      <c r="R203" s="1330"/>
      <c r="S203" s="1330"/>
      <c r="T203" s="1330"/>
      <c r="U203" s="1330"/>
      <c r="W203" s="1330">
        <f>M27</f>
        <v>5396424</v>
      </c>
      <c r="X203" s="1330"/>
      <c r="Y203" s="1330"/>
      <c r="Z203" s="1330"/>
      <c r="AA203" s="1330"/>
      <c r="AB203" s="1330"/>
      <c r="AV203" t="s">
        <v>124</v>
      </c>
      <c r="AX203" s="5" t="s">
        <v>565</v>
      </c>
      <c r="BC203" t="s">
        <v>1435</v>
      </c>
      <c r="BN203" s="30" t="s">
        <v>662</v>
      </c>
      <c r="BT203" s="40" t="s">
        <v>809</v>
      </c>
      <c r="BU203" s="21"/>
    </row>
    <row r="204" spans="1:73" ht="12.95" customHeight="1">
      <c r="C204" s="29"/>
      <c r="P204" s="1423" t="s">
        <v>175</v>
      </c>
      <c r="Q204" s="1423"/>
      <c r="R204" s="1423"/>
      <c r="S204" s="1423"/>
      <c r="T204" s="1423"/>
      <c r="U204" s="1423"/>
      <c r="V204" s="36"/>
      <c r="W204" s="1423" t="s">
        <v>176</v>
      </c>
      <c r="X204" s="1423"/>
      <c r="Y204" s="1423"/>
      <c r="Z204" s="1423"/>
      <c r="AA204" s="1423"/>
      <c r="AB204" s="1423"/>
      <c r="AV204" t="s">
        <v>108</v>
      </c>
      <c r="AX204" s="5" t="s">
        <v>665</v>
      </c>
      <c r="BC204" t="s">
        <v>861</v>
      </c>
      <c r="BN204" s="30" t="s">
        <v>663</v>
      </c>
      <c r="BT204" s="40" t="s">
        <v>810</v>
      </c>
      <c r="BU204" s="21"/>
    </row>
    <row r="205" spans="1:73" ht="12.95" customHeight="1" thickBot="1">
      <c r="D205" s="465" t="s">
        <v>177</v>
      </c>
      <c r="E205" s="37"/>
      <c r="F205" s="37"/>
      <c r="G205" s="37"/>
      <c r="H205" s="37"/>
      <c r="I205" s="37"/>
      <c r="J205" s="37"/>
      <c r="K205" s="37"/>
      <c r="L205" s="37"/>
      <c r="M205" s="37"/>
      <c r="N205" s="37"/>
      <c r="O205" s="37"/>
      <c r="P205" s="37"/>
      <c r="AV205" t="s">
        <v>483</v>
      </c>
      <c r="AX205" s="5" t="s">
        <v>1376</v>
      </c>
      <c r="BC205" t="s">
        <v>137</v>
      </c>
      <c r="BN205" s="30" t="s">
        <v>898</v>
      </c>
      <c r="BT205" s="40" t="s">
        <v>846</v>
      </c>
    </row>
    <row r="206" spans="1:73" ht="12.95" customHeight="1">
      <c r="X206" s="800"/>
      <c r="Y206" s="801"/>
      <c r="Z206" s="801"/>
      <c r="AA206" s="801"/>
      <c r="AB206" s="801"/>
      <c r="AC206" s="801"/>
      <c r="AD206" s="801"/>
      <c r="AE206" s="801"/>
      <c r="AF206" s="801"/>
      <c r="AG206" s="801"/>
      <c r="AH206" s="801"/>
      <c r="AI206" s="801"/>
      <c r="AJ206" s="801"/>
      <c r="AK206" s="802"/>
      <c r="BC206" s="180" t="s">
        <v>1438</v>
      </c>
      <c r="BN206" s="30" t="s">
        <v>899</v>
      </c>
      <c r="BT206" s="40" t="s">
        <v>811</v>
      </c>
    </row>
    <row r="207" spans="1:73" ht="12.95" customHeight="1">
      <c r="A207" s="3" t="s">
        <v>122</v>
      </c>
      <c r="C207" s="3" t="s">
        <v>803</v>
      </c>
      <c r="X207" s="803"/>
      <c r="Y207" s="914"/>
      <c r="Z207" s="804"/>
      <c r="AA207" s="804"/>
      <c r="AB207" s="804"/>
      <c r="AC207" s="804"/>
      <c r="AD207" s="804"/>
      <c r="AE207" s="804"/>
      <c r="AF207" s="804"/>
      <c r="AG207" s="804"/>
      <c r="AH207" s="804"/>
      <c r="AI207" s="804"/>
      <c r="AJ207" s="804"/>
      <c r="AK207" s="805"/>
      <c r="BC207" t="s">
        <v>2296</v>
      </c>
      <c r="BN207" s="30" t="s">
        <v>1</v>
      </c>
      <c r="BT207" s="40" t="s">
        <v>812</v>
      </c>
    </row>
    <row r="208" spans="1:73" ht="12.95" customHeight="1">
      <c r="C208" s="29"/>
      <c r="D208" s="1055" t="s">
        <v>2397</v>
      </c>
      <c r="E208" s="1055"/>
      <c r="F208" s="1055"/>
      <c r="G208" s="1055"/>
      <c r="H208" s="1055"/>
      <c r="I208" s="1055"/>
      <c r="J208" s="1055"/>
      <c r="K208" s="1055"/>
      <c r="L208" s="1055"/>
      <c r="M208" s="1055"/>
      <c r="X208" s="803"/>
      <c r="Y208" s="915"/>
      <c r="Z208" s="804"/>
      <c r="AA208" s="804"/>
      <c r="AB208" s="804"/>
      <c r="AC208" s="804"/>
      <c r="AD208" s="804"/>
      <c r="AE208" s="804"/>
      <c r="AF208" s="804"/>
      <c r="AG208" s="804"/>
      <c r="AH208" s="804"/>
      <c r="AI208" s="804"/>
      <c r="AJ208" s="804"/>
      <c r="AK208" s="805"/>
      <c r="BC208" t="s">
        <v>1436</v>
      </c>
      <c r="BN208" s="30" t="s">
        <v>2</v>
      </c>
      <c r="BT208" s="40" t="s">
        <v>813</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814</v>
      </c>
    </row>
    <row r="210" spans="1:72" ht="12.95" customHeight="1">
      <c r="A210" s="3" t="s">
        <v>123</v>
      </c>
      <c r="C210" s="3" t="s">
        <v>1149</v>
      </c>
      <c r="X210" s="803"/>
      <c r="Y210" s="915"/>
      <c r="Z210" s="804"/>
      <c r="AA210" s="804"/>
      <c r="AB210" s="804"/>
      <c r="AC210" s="804"/>
      <c r="AD210" s="804"/>
      <c r="AE210" s="804"/>
      <c r="AF210" s="804"/>
      <c r="AG210" s="804"/>
      <c r="AH210" s="804"/>
      <c r="AI210" s="804"/>
      <c r="AJ210" s="804"/>
      <c r="AK210" s="805"/>
      <c r="BN210" s="30" t="s">
        <v>4</v>
      </c>
      <c r="BT210" s="40" t="s">
        <v>815</v>
      </c>
    </row>
    <row r="211" spans="1:72" ht="12.95" customHeight="1">
      <c r="C211" s="29"/>
      <c r="D211" s="1101" t="s">
        <v>1152</v>
      </c>
      <c r="E211" s="1055"/>
      <c r="F211" s="1055"/>
      <c r="G211" s="1055"/>
      <c r="H211" s="1055"/>
      <c r="I211" s="1055"/>
      <c r="J211" s="1055"/>
      <c r="K211" s="1055"/>
      <c r="L211" s="1055"/>
      <c r="M211" s="1055"/>
      <c r="N211" s="1055"/>
      <c r="O211" s="1055"/>
      <c r="P211" s="1055"/>
      <c r="X211" s="803"/>
      <c r="Y211" s="1334" t="s">
        <v>483</v>
      </c>
      <c r="Z211" s="1334"/>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816</v>
      </c>
    </row>
    <row r="213" spans="1:72" ht="12.95" customHeight="1">
      <c r="A213" s="3" t="s">
        <v>125</v>
      </c>
      <c r="C213" s="3" t="s">
        <v>1426</v>
      </c>
      <c r="AX213" t="s">
        <v>2022</v>
      </c>
      <c r="BC213" t="s">
        <v>627</v>
      </c>
      <c r="BN213" s="30" t="s">
        <v>6</v>
      </c>
      <c r="BT213" s="40" t="s">
        <v>817</v>
      </c>
    </row>
    <row r="214" spans="1:72" ht="12.95" customHeight="1">
      <c r="C214" s="29"/>
      <c r="D214" s="1055" t="s">
        <v>664</v>
      </c>
      <c r="E214" s="1055"/>
      <c r="F214" s="1055"/>
      <c r="G214" s="1055"/>
      <c r="H214" s="1055"/>
      <c r="I214" s="1055"/>
      <c r="J214" s="1055"/>
      <c r="K214" s="1055"/>
      <c r="L214" s="1055"/>
      <c r="M214" s="1055"/>
      <c r="N214" s="1055"/>
      <c r="O214" s="1055"/>
      <c r="P214" s="1055"/>
      <c r="Q214" s="1055"/>
      <c r="R214" s="1055"/>
      <c r="S214" s="1055"/>
      <c r="T214" s="1055"/>
      <c r="U214" s="1055"/>
      <c r="V214" s="1055"/>
      <c r="W214" s="1055"/>
      <c r="X214" s="1055"/>
      <c r="Y214" s="1055"/>
      <c r="Z214" s="1055"/>
      <c r="AX214" t="s">
        <v>2023</v>
      </c>
      <c r="BC214" t="s">
        <v>631</v>
      </c>
      <c r="BN214" s="30" t="s">
        <v>444</v>
      </c>
      <c r="BT214" s="40" t="s">
        <v>818</v>
      </c>
    </row>
    <row r="215" spans="1:72" ht="12.95" customHeight="1">
      <c r="D215" s="35"/>
      <c r="E215" s="41" t="s">
        <v>2106</v>
      </c>
      <c r="AC215" s="1328"/>
      <c r="AD215" s="1328"/>
      <c r="AF215" s="1340">
        <f>IFERROR(AC215/AG433,"")</f>
        <v>0</v>
      </c>
      <c r="AG215" s="1340"/>
      <c r="AX215" t="s">
        <v>2024</v>
      </c>
      <c r="BC215" t="s">
        <v>628</v>
      </c>
    </row>
    <row r="216" spans="1:72" ht="12.95" customHeight="1">
      <c r="D216" s="35"/>
      <c r="E216" s="938" t="s">
        <v>1433</v>
      </c>
      <c r="AX216" t="s">
        <v>2025</v>
      </c>
      <c r="BC216" t="s">
        <v>745</v>
      </c>
    </row>
    <row r="217" spans="1:72" ht="12.95" customHeight="1">
      <c r="E217" s="1420" t="s">
        <v>124</v>
      </c>
      <c r="F217" s="1420"/>
      <c r="G217" s="1420"/>
      <c r="H217" s="1420"/>
      <c r="I217" s="1420"/>
      <c r="J217" s="1420"/>
      <c r="K217" s="1420"/>
      <c r="L217" s="1420"/>
      <c r="M217" s="1420"/>
      <c r="N217" s="1420"/>
      <c r="O217" s="1420"/>
      <c r="P217" s="1420"/>
      <c r="Q217" s="1420"/>
      <c r="R217" s="1420"/>
      <c r="S217" s="1420"/>
      <c r="T217" s="1420"/>
      <c r="U217" s="1420"/>
      <c r="V217" s="1420"/>
      <c r="W217" s="1420"/>
      <c r="X217" s="1420"/>
      <c r="Y217" s="1420"/>
      <c r="Z217" s="1420"/>
      <c r="AA217" s="49"/>
      <c r="AB217" s="49"/>
      <c r="AC217" s="49"/>
      <c r="AD217" s="49"/>
      <c r="AE217" s="49"/>
      <c r="AF217" s="49"/>
      <c r="AX217" s="41" t="s">
        <v>2027</v>
      </c>
      <c r="BC217" t="s">
        <v>629</v>
      </c>
    </row>
    <row r="218" spans="1:72" ht="12.95" customHeight="1">
      <c r="E218" s="41" t="s">
        <v>1963</v>
      </c>
      <c r="AA218" s="49"/>
      <c r="AC218" s="1323"/>
      <c r="AD218" s="1323"/>
      <c r="AE218" s="1323"/>
      <c r="AF218" s="1323"/>
      <c r="AG218" s="1323"/>
      <c r="AH218" s="1323"/>
      <c r="AI218" s="1323"/>
      <c r="AJ218" s="1323"/>
      <c r="AK218" s="1323"/>
      <c r="AL218" s="1323"/>
      <c r="AM218" s="1323"/>
      <c r="BC218" t="s">
        <v>630</v>
      </c>
      <c r="BI218" s="39"/>
    </row>
    <row r="219" spans="1:72" ht="12.95" customHeight="1">
      <c r="E219" s="41" t="s">
        <v>1964</v>
      </c>
      <c r="AA219" s="49"/>
      <c r="AC219" s="1323"/>
      <c r="AD219" s="1323"/>
      <c r="AE219" s="1323"/>
      <c r="AF219" s="1323"/>
      <c r="AG219" s="1323"/>
      <c r="AH219" s="1323"/>
      <c r="AI219" s="1323"/>
      <c r="AJ219" s="1323"/>
      <c r="AK219" s="1323"/>
      <c r="AL219" s="1323"/>
      <c r="AM219" s="1323"/>
      <c r="BC219" t="s">
        <v>495</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2.95" customHeight="1">
      <c r="A221" s="3" t="s">
        <v>368</v>
      </c>
      <c r="C221" s="3" t="s">
        <v>1759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1" t="s">
        <v>1436</v>
      </c>
      <c r="E223" s="1101"/>
      <c r="F223" s="1101"/>
      <c r="G223" s="1101"/>
      <c r="H223" s="1101"/>
      <c r="I223" s="1101"/>
      <c r="J223" s="1101"/>
      <c r="K223" s="1101"/>
      <c r="L223" s="1101"/>
      <c r="M223" s="1101"/>
      <c r="N223" s="1101"/>
      <c r="O223" s="1101"/>
      <c r="P223" s="1101"/>
      <c r="Q223" s="1101"/>
      <c r="R223" s="1101"/>
      <c r="S223" s="1101"/>
      <c r="T223" s="1101"/>
      <c r="U223" s="1101"/>
      <c r="V223" s="1101"/>
      <c r="W223" s="1101"/>
      <c r="X223" s="1101"/>
      <c r="Y223" s="1101"/>
      <c r="Z223" s="1101"/>
      <c r="AA223" s="1101"/>
      <c r="AB223" s="1101"/>
      <c r="AC223" s="1101"/>
      <c r="AD223" s="1101"/>
      <c r="AE223" s="1101"/>
      <c r="AF223" s="1101"/>
      <c r="AG223" s="1101"/>
      <c r="AH223" s="1101"/>
      <c r="AI223" s="1101"/>
      <c r="AJ223" s="21"/>
      <c r="AK223" s="21"/>
      <c r="AL223" s="21"/>
    </row>
    <row r="224" spans="1:72" ht="12.95" customHeight="1">
      <c r="AJ224" s="5"/>
    </row>
    <row r="225" spans="1:59" ht="12.95" customHeight="1">
      <c r="D225" t="s">
        <v>558</v>
      </c>
      <c r="O225" s="1120">
        <v>2</v>
      </c>
      <c r="P225" s="1120"/>
    </row>
    <row r="226" spans="1:59" ht="12.95" customHeight="1">
      <c r="D226" t="s">
        <v>559</v>
      </c>
      <c r="O226" s="1120">
        <v>2</v>
      </c>
      <c r="P226" s="1120"/>
      <c r="BB226" s="5" t="s">
        <v>639</v>
      </c>
      <c r="BG226" s="410">
        <f>IF(AND(AND($M$251="for profit",$M$259="for profit",$M$267="nonprofit")),2,0)</f>
        <v>0</v>
      </c>
    </row>
    <row r="227" spans="1:59" ht="12.95" customHeight="1">
      <c r="D227" t="s">
        <v>560</v>
      </c>
      <c r="O227" s="1120">
        <v>2</v>
      </c>
      <c r="P227" s="1120"/>
      <c r="BB227" s="5" t="s">
        <v>639</v>
      </c>
      <c r="BG227" s="410">
        <f>IF(AND(AND($M$251="for profit",$M$259="nonprofit",$M$267="for profit")),2,0)</f>
        <v>0</v>
      </c>
    </row>
    <row r="228" spans="1:59" ht="12.95" customHeight="1">
      <c r="D228" t="s">
        <v>561</v>
      </c>
      <c r="BB228" t="s">
        <v>639</v>
      </c>
      <c r="BG228" s="410">
        <f>IF(AND(AND($M$251="nonprofit",$M$259="for profit",$M$267="for profit")),2,0)</f>
        <v>0</v>
      </c>
    </row>
    <row r="229" spans="1:59" ht="12.95" customHeight="1">
      <c r="D229" s="360" t="s">
        <v>1179</v>
      </c>
      <c r="U229" s="360" t="s">
        <v>1180</v>
      </c>
      <c r="BB229" t="s">
        <v>639</v>
      </c>
      <c r="BG229" s="410">
        <f>IF(AND(AND($M$251="for profit",$M$259="nonprofit",$M$267="(select one)")),2,0)</f>
        <v>0</v>
      </c>
    </row>
    <row r="230" spans="1:59" ht="12.95" customHeight="1">
      <c r="BB230" t="s">
        <v>639</v>
      </c>
      <c r="BG230" s="411">
        <f>IF(AND(AND($M$251="nonprofit",$M$259="for profit",$M$267="(select one)")),2,0)</f>
        <v>0</v>
      </c>
    </row>
    <row r="231" spans="1:59" ht="12.95" customHeight="1">
      <c r="A231" s="1057" t="s">
        <v>496</v>
      </c>
      <c r="B231" s="1057"/>
      <c r="C231" s="1057"/>
      <c r="D231" s="1057"/>
      <c r="E231" s="1057"/>
      <c r="F231" s="1057"/>
      <c r="G231" s="1057"/>
      <c r="H231" s="1057"/>
      <c r="I231" s="1057"/>
      <c r="J231" s="1057"/>
      <c r="K231" s="1057"/>
      <c r="L231" s="1057"/>
      <c r="M231" s="1057"/>
      <c r="N231" s="1057"/>
      <c r="O231" s="1057"/>
      <c r="P231" s="1057"/>
      <c r="Q231" s="1057"/>
      <c r="R231" s="1057"/>
      <c r="S231" s="1057"/>
      <c r="T231" s="1057"/>
      <c r="U231" s="1057"/>
      <c r="V231" s="1057"/>
      <c r="W231" s="1057"/>
      <c r="X231" s="1057"/>
      <c r="Y231" s="1057"/>
      <c r="Z231" s="1057"/>
      <c r="AA231" s="1057"/>
      <c r="AB231" s="1057"/>
      <c r="AC231" s="1057"/>
      <c r="AD231" s="1057"/>
      <c r="AE231" s="1057"/>
      <c r="AF231" s="1057"/>
      <c r="AG231" s="1057"/>
      <c r="AH231" s="1057"/>
      <c r="AI231" s="1057"/>
      <c r="AJ231" s="1057"/>
      <c r="AK231" s="1057"/>
      <c r="AL231" s="1057"/>
      <c r="AM231" s="1057"/>
      <c r="AN231" s="1057"/>
      <c r="AO231" s="1057"/>
      <c r="AP231" s="1057"/>
      <c r="AQ231" s="1057"/>
      <c r="AR231" s="1057"/>
      <c r="AS231" s="1057"/>
      <c r="AT231" s="1057"/>
    </row>
    <row r="232" spans="1:59" ht="12.95" customHeight="1">
      <c r="A232" s="1057"/>
      <c r="B232" s="1057"/>
      <c r="C232" s="1057"/>
      <c r="D232" s="1057"/>
      <c r="E232" s="1057"/>
      <c r="F232" s="1057"/>
      <c r="G232" s="1057"/>
      <c r="H232" s="1057"/>
      <c r="I232" s="1057"/>
      <c r="J232" s="1057"/>
      <c r="K232" s="1057"/>
      <c r="L232" s="1057"/>
      <c r="M232" s="1057"/>
      <c r="N232" s="1057"/>
      <c r="O232" s="1057"/>
      <c r="P232" s="1057"/>
      <c r="Q232" s="1057"/>
      <c r="R232" s="1057"/>
      <c r="S232" s="1057"/>
      <c r="T232" s="1057"/>
      <c r="U232" s="1057"/>
      <c r="V232" s="1057"/>
      <c r="W232" s="1057"/>
      <c r="X232" s="1057"/>
      <c r="Y232" s="1057"/>
      <c r="Z232" s="1057"/>
      <c r="AA232" s="1057"/>
      <c r="AB232" s="1057"/>
      <c r="AC232" s="1057"/>
      <c r="AD232" s="1057"/>
      <c r="AE232" s="1057"/>
      <c r="AF232" s="1057"/>
      <c r="AG232" s="1057"/>
      <c r="AH232" s="1057"/>
      <c r="AI232" s="1057"/>
      <c r="AJ232" s="1057"/>
      <c r="AK232" s="1057"/>
      <c r="AL232" s="1057"/>
      <c r="AM232" s="1057"/>
      <c r="AN232" s="1057"/>
      <c r="AO232" s="1057"/>
      <c r="AP232" s="1057"/>
      <c r="AQ232" s="1057"/>
      <c r="AR232" s="1057"/>
      <c r="AS232" s="1057"/>
      <c r="AT232" s="1057"/>
      <c r="BB232" s="3" t="s">
        <v>639</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639</v>
      </c>
      <c r="BC233" s="3"/>
      <c r="BD233" s="3"/>
      <c r="BE233" s="3"/>
      <c r="BF233" s="3"/>
      <c r="BG233" s="193">
        <f>IF(AND(AND($M$251="nonprofit",$M$259="for profit",$M$267="nonprofit")),2,0)</f>
        <v>0</v>
      </c>
    </row>
    <row r="234" spans="1:59" ht="12.95" customHeight="1">
      <c r="A234" s="3" t="s">
        <v>654</v>
      </c>
      <c r="B234" s="5"/>
      <c r="C234" s="3" t="s">
        <v>625</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639</v>
      </c>
      <c r="BC234" s="3"/>
      <c r="BD234" s="3"/>
      <c r="BE234" s="3"/>
      <c r="BF234" s="3"/>
      <c r="BG234" s="89">
        <f>IF(AND(AND($M$251="for profit",$M$259="nonprofit",$M$267="nonprofit")),2,0)</f>
        <v>0</v>
      </c>
    </row>
    <row r="235" spans="1:59" ht="12.95" customHeight="1">
      <c r="D235" s="5" t="s">
        <v>372</v>
      </c>
      <c r="E235" s="5"/>
      <c r="F235" s="5"/>
      <c r="G235" s="5"/>
      <c r="H235" s="5"/>
      <c r="I235" s="5"/>
      <c r="J235" s="5"/>
      <c r="K235" s="5"/>
      <c r="M235" s="1422" t="str">
        <f>H15</f>
        <v>Burbank Housing Development Corporation</v>
      </c>
      <c r="N235" s="1422"/>
      <c r="O235" s="1422"/>
      <c r="P235" s="1422"/>
      <c r="Q235" s="1422"/>
      <c r="R235" s="1422"/>
      <c r="S235" s="1422"/>
      <c r="T235" s="1422"/>
      <c r="U235" s="1422"/>
      <c r="V235" s="1422"/>
      <c r="W235" s="1422"/>
      <c r="X235" s="1422"/>
      <c r="Y235" s="1422"/>
      <c r="Z235" s="1422"/>
      <c r="AA235" s="1422"/>
      <c r="AB235" s="1422"/>
      <c r="AC235" s="1422"/>
      <c r="AD235" s="1422"/>
      <c r="AE235" s="1422"/>
      <c r="AF235" s="1422"/>
      <c r="AG235" s="1422"/>
      <c r="AH235" s="1422"/>
      <c r="AI235" s="1422"/>
      <c r="AJ235" s="1422"/>
      <c r="AK235" s="1422"/>
      <c r="BB235" s="3"/>
      <c r="BG235" s="5"/>
    </row>
    <row r="236" spans="1:59" ht="12.95" customHeight="1">
      <c r="D236" s="5" t="s">
        <v>373</v>
      </c>
      <c r="E236" s="5"/>
      <c r="F236" s="5"/>
      <c r="G236" s="5"/>
      <c r="H236" s="5"/>
      <c r="I236" s="5"/>
      <c r="J236" s="5"/>
      <c r="K236" s="5"/>
      <c r="M236" s="1101" t="s">
        <v>2324</v>
      </c>
      <c r="N236" s="1055"/>
      <c r="O236" s="1055"/>
      <c r="P236" s="1055"/>
      <c r="Q236" s="1055"/>
      <c r="R236" s="1055"/>
      <c r="S236" s="1055"/>
      <c r="T236" s="1055"/>
      <c r="U236" s="1055"/>
      <c r="V236" s="1055"/>
      <c r="W236" s="1055"/>
      <c r="X236" s="1055"/>
      <c r="Y236" s="1055"/>
      <c r="Z236" s="1055"/>
      <c r="AA236" s="1055"/>
      <c r="AB236" s="1055"/>
      <c r="AC236" s="1055"/>
      <c r="AD236" s="1055"/>
      <c r="AE236" s="1055"/>
      <c r="AM236" s="41"/>
      <c r="AN236" s="41"/>
      <c r="BB236" t="s">
        <v>638</v>
      </c>
      <c r="BG236" s="410">
        <f>IF(AND(AND($M$251="nonprofit",$M$259="nonprofit",$M$267="nonprofit")),1,0)</f>
        <v>0</v>
      </c>
    </row>
    <row r="237" spans="1:59" ht="12.95" customHeight="1">
      <c r="D237" s="5" t="s">
        <v>431</v>
      </c>
      <c r="E237" s="5"/>
      <c r="M237" s="1101" t="s">
        <v>2335</v>
      </c>
      <c r="N237" s="1055"/>
      <c r="O237" s="1055"/>
      <c r="P237" s="1055"/>
      <c r="Q237" s="1055"/>
      <c r="R237" s="1055"/>
      <c r="S237" s="1055"/>
      <c r="T237" s="1055"/>
      <c r="V237" s="42" t="s">
        <v>374</v>
      </c>
      <c r="W237" s="1058" t="s">
        <v>2339</v>
      </c>
      <c r="X237" s="1319"/>
      <c r="Y237" s="5" t="s">
        <v>434</v>
      </c>
      <c r="AC237" s="1055"/>
      <c r="AD237" s="1055"/>
      <c r="AE237" s="1055"/>
      <c r="AN237" s="41"/>
      <c r="BB237" t="s">
        <v>638</v>
      </c>
      <c r="BG237" s="410">
        <f>IF(AND(AND($M$251="nonprofit",$M$259="nonprofit",$M$267="(select one)")),1,0)</f>
        <v>0</v>
      </c>
    </row>
    <row r="238" spans="1:59" ht="12.95" customHeight="1">
      <c r="D238" s="5" t="s">
        <v>375</v>
      </c>
      <c r="E238" s="5"/>
      <c r="F238" s="5"/>
      <c r="G238" s="5"/>
      <c r="H238" s="5"/>
      <c r="I238" s="5"/>
      <c r="J238" s="5"/>
      <c r="K238" s="28"/>
      <c r="M238" s="1101" t="s">
        <v>2336</v>
      </c>
      <c r="N238" s="1055"/>
      <c r="O238" s="1055"/>
      <c r="P238" s="1055"/>
      <c r="Q238" s="1055"/>
      <c r="R238" s="1055"/>
      <c r="S238" s="1055"/>
      <c r="T238" s="1055"/>
      <c r="U238" s="1055"/>
      <c r="V238" s="1055"/>
      <c r="W238" s="1055"/>
      <c r="X238" s="1055"/>
      <c r="Y238" s="1055"/>
      <c r="Z238" s="1055"/>
      <c r="AA238" s="1055"/>
      <c r="AB238" s="1055"/>
      <c r="AC238" s="1055"/>
      <c r="AD238" s="1055"/>
      <c r="AE238" s="1055"/>
      <c r="AI238" s="5"/>
      <c r="AJ238" s="5"/>
      <c r="AK238" s="5"/>
      <c r="AL238" s="5"/>
      <c r="AN238" s="41"/>
      <c r="BB238" t="s">
        <v>638</v>
      </c>
      <c r="BG238" s="410">
        <f>IF(AND(AND($M$251="nonprofit",$M$259="(select one)",$M$267="(select one)")),1,0)</f>
        <v>0</v>
      </c>
    </row>
    <row r="239" spans="1:59" ht="12.95" customHeight="1">
      <c r="D239" s="5" t="s">
        <v>376</v>
      </c>
      <c r="E239" s="5"/>
      <c r="F239" s="5"/>
      <c r="M239" s="1320" t="s">
        <v>2337</v>
      </c>
      <c r="N239" s="1061"/>
      <c r="O239" s="1061"/>
      <c r="P239" s="1061"/>
      <c r="Q239" s="1061"/>
      <c r="R239" s="1061"/>
      <c r="S239" s="5" t="s">
        <v>819</v>
      </c>
      <c r="T239" s="5"/>
      <c r="U239" s="1319"/>
      <c r="V239" s="1319"/>
      <c r="W239" s="1319"/>
      <c r="X239" s="5" t="s">
        <v>377</v>
      </c>
      <c r="Z239" s="1061"/>
      <c r="AA239" s="1061"/>
      <c r="AB239" s="1061"/>
      <c r="AC239" s="1061"/>
      <c r="AD239" s="1061"/>
      <c r="AE239" s="1061"/>
      <c r="AM239" s="41"/>
      <c r="AN239" s="41"/>
      <c r="BB239" t="s">
        <v>1010</v>
      </c>
      <c r="BG239" s="410">
        <f>IF(AND(AND($M$251="for profit",$M$259="for profit",$M$267="for profit")),3,0)</f>
        <v>0</v>
      </c>
    </row>
    <row r="240" spans="1:59" ht="12.95" customHeight="1">
      <c r="D240" s="5" t="s">
        <v>378</v>
      </c>
      <c r="E240" s="5"/>
      <c r="F240" s="5"/>
      <c r="M240" s="1064" t="s">
        <v>2338</v>
      </c>
      <c r="N240" s="1064"/>
      <c r="O240" s="1064"/>
      <c r="P240" s="1064"/>
      <c r="Q240" s="1064"/>
      <c r="R240" s="1064"/>
      <c r="S240" s="1064"/>
      <c r="T240" s="1064"/>
      <c r="U240" s="1064"/>
      <c r="V240" s="1064"/>
      <c r="W240" s="1064"/>
      <c r="X240" s="1064"/>
      <c r="Y240" s="1064"/>
      <c r="Z240" s="1064"/>
      <c r="AA240" s="1064"/>
      <c r="AB240" s="1064"/>
      <c r="AC240" s="1064"/>
      <c r="AD240" s="1064"/>
      <c r="AE240" s="1064"/>
      <c r="AF240" s="5"/>
      <c r="AG240" s="5"/>
      <c r="AH240" s="5"/>
      <c r="AI240" s="5"/>
      <c r="AJ240" s="5"/>
      <c r="AK240" s="5"/>
      <c r="AL240" s="5"/>
      <c r="AN240" s="41"/>
      <c r="AO240" s="41"/>
      <c r="BB240" t="s">
        <v>1010</v>
      </c>
      <c r="BG240" s="411">
        <f>IF(AND(AND($M$251="for profit",$M$259="for profit",$M$267="(select one)")),3,0)</f>
        <v>0</v>
      </c>
    </row>
    <row r="241" spans="1:67" ht="12.95" customHeight="1">
      <c r="A241" s="3" t="s">
        <v>8</v>
      </c>
      <c r="C241" s="3" t="s">
        <v>626</v>
      </c>
      <c r="M241" s="1056" t="s">
        <v>495</v>
      </c>
      <c r="N241" s="1056"/>
      <c r="O241" s="1056"/>
      <c r="P241" s="1056"/>
      <c r="Q241" s="1056"/>
      <c r="R241" s="1056"/>
      <c r="S241" s="1056"/>
      <c r="T241" s="1056"/>
      <c r="U241" s="5" t="s">
        <v>1145</v>
      </c>
      <c r="AA241" s="1060"/>
      <c r="AB241" s="1060"/>
      <c r="AC241" s="1060"/>
      <c r="AD241" s="1060"/>
      <c r="AE241" s="1060"/>
      <c r="AF241" s="1060"/>
      <c r="AG241" s="1060"/>
      <c r="AH241" s="1060"/>
      <c r="AI241" s="1060"/>
      <c r="AJ241" s="1060"/>
      <c r="AK241" s="1060"/>
      <c r="AL241" s="41"/>
      <c r="AM241" s="5"/>
      <c r="AN241" s="41"/>
      <c r="AO241" s="41"/>
      <c r="BB241" t="s">
        <v>1010</v>
      </c>
      <c r="BG241" s="411">
        <f>IF(AND(AND($M$251="for profit",$M$259="(select one)",$M$267="(select one)")),3,0)</f>
        <v>0</v>
      </c>
    </row>
    <row r="242" spans="1:67" ht="12.95" customHeight="1">
      <c r="D242" t="s">
        <v>632</v>
      </c>
      <c r="M242" s="1101"/>
      <c r="N242" s="1059"/>
      <c r="O242" s="1059"/>
      <c r="P242" s="1059"/>
      <c r="Q242" s="1059"/>
      <c r="R242" s="1059"/>
      <c r="S242" s="1059"/>
      <c r="T242" s="1059"/>
      <c r="U242" s="1059"/>
      <c r="V242" s="1059"/>
      <c r="W242" s="1059"/>
      <c r="X242" s="1059"/>
      <c r="Y242" s="1059"/>
      <c r="Z242" s="1059"/>
      <c r="AA242" s="1059"/>
      <c r="AB242" s="1059"/>
      <c r="AC242" s="1059"/>
      <c r="AD242" s="1059"/>
      <c r="AE242" s="1059"/>
      <c r="AF242" s="939" t="str">
        <f>IF(AND(M241="other",M242=""),"!","")</f>
        <v/>
      </c>
      <c r="AG242" s="939"/>
      <c r="AH242" s="5"/>
      <c r="AI242" s="5"/>
      <c r="AJ242" s="5"/>
      <c r="AK242" s="41"/>
      <c r="AL242" s="41"/>
    </row>
    <row r="243" spans="1:67" ht="12.95" customHeight="1">
      <c r="D243" s="5"/>
      <c r="AM243" s="5"/>
    </row>
    <row r="244" spans="1:67" ht="12.95" customHeight="1">
      <c r="A244" s="3" t="s">
        <v>119</v>
      </c>
      <c r="C244" s="3" t="s">
        <v>634</v>
      </c>
      <c r="D244" s="5"/>
      <c r="L244" s="12"/>
      <c r="M244" s="12"/>
      <c r="N244" s="12"/>
      <c r="AN244" s="41"/>
      <c r="BB244" t="s">
        <v>79</v>
      </c>
      <c r="BH244">
        <v>1</v>
      </c>
      <c r="BI244" t="s">
        <v>635</v>
      </c>
    </row>
    <row r="245" spans="1:67" ht="12.95" customHeight="1">
      <c r="A245" s="28"/>
      <c r="C245" s="62" t="s">
        <v>1469</v>
      </c>
      <c r="D245" s="5" t="s">
        <v>633</v>
      </c>
      <c r="E245" s="5"/>
      <c r="F245" s="5"/>
      <c r="G245" s="5"/>
      <c r="H245" s="5"/>
      <c r="I245" s="5"/>
      <c r="J245" s="5"/>
      <c r="K245" s="5"/>
      <c r="L245" s="5"/>
      <c r="M245" s="1324"/>
      <c r="N245" s="1324"/>
      <c r="O245" s="1324"/>
      <c r="P245" s="1324"/>
      <c r="Q245" s="1324"/>
      <c r="R245" s="1324"/>
      <c r="S245" s="1324"/>
      <c r="T245" s="1324"/>
      <c r="U245" s="1324"/>
      <c r="V245" s="1324"/>
      <c r="W245" s="1324"/>
      <c r="X245" s="1324"/>
      <c r="Y245" s="1324"/>
      <c r="Z245" s="1324"/>
      <c r="AA245" s="1324"/>
      <c r="AB245" s="1324"/>
      <c r="AC245" s="1324"/>
      <c r="AD245" s="1324"/>
      <c r="AE245" s="1324"/>
      <c r="AF245" s="1327" t="s">
        <v>79</v>
      </c>
      <c r="AG245" s="1327"/>
      <c r="AH245" s="1327"/>
      <c r="AI245" s="1327"/>
      <c r="AJ245" s="1327"/>
      <c r="AK245" s="1327"/>
      <c r="AM245" s="5"/>
      <c r="AN245" s="41"/>
      <c r="BB245" s="5" t="s">
        <v>893</v>
      </c>
      <c r="BH245">
        <v>2</v>
      </c>
      <c r="BI245" t="s">
        <v>745</v>
      </c>
      <c r="BO245" s="412" t="str">
        <f>IFERROR(VLOOKUP(AZ260,BH244:BI246,2,FALSE),"")</f>
        <v/>
      </c>
    </row>
    <row r="246" spans="1:67" ht="12.95" customHeight="1">
      <c r="A246" s="28"/>
      <c r="B246" s="5"/>
      <c r="C246" s="5"/>
      <c r="D246" s="5" t="s">
        <v>373</v>
      </c>
      <c r="E246" s="5"/>
      <c r="F246" s="5"/>
      <c r="G246" s="5"/>
      <c r="H246" s="5"/>
      <c r="I246" s="5"/>
      <c r="J246" s="5"/>
      <c r="K246" s="5"/>
      <c r="L246" s="5"/>
      <c r="M246" s="1055"/>
      <c r="N246" s="1055"/>
      <c r="O246" s="1055"/>
      <c r="P246" s="1055"/>
      <c r="Q246" s="1055"/>
      <c r="R246" s="1055"/>
      <c r="S246" s="1055"/>
      <c r="T246" s="1055"/>
      <c r="U246" s="1055"/>
      <c r="V246" s="1055"/>
      <c r="W246" s="1055"/>
      <c r="X246" s="1055"/>
      <c r="Y246" s="1055"/>
      <c r="Z246" s="1055"/>
      <c r="AA246" s="1055"/>
      <c r="AB246" s="1055"/>
      <c r="AC246" s="1055"/>
      <c r="AD246" s="1055"/>
      <c r="AE246" s="1055"/>
      <c r="AL246" s="5"/>
      <c r="AN246" s="41"/>
      <c r="BB246" s="5" t="s">
        <v>455</v>
      </c>
      <c r="BH246">
        <v>3</v>
      </c>
      <c r="BI246" t="s">
        <v>637</v>
      </c>
    </row>
    <row r="247" spans="1:67" ht="12.95" customHeight="1">
      <c r="A247" s="28"/>
      <c r="B247" s="5"/>
      <c r="C247" s="5"/>
      <c r="D247" s="5" t="s">
        <v>431</v>
      </c>
      <c r="E247" s="5"/>
      <c r="M247" s="1055"/>
      <c r="N247" s="1055"/>
      <c r="O247" s="1055"/>
      <c r="P247" s="1055"/>
      <c r="Q247" s="1055"/>
      <c r="R247" s="1055"/>
      <c r="S247" s="1055"/>
      <c r="T247" s="1055"/>
      <c r="V247" s="42" t="s">
        <v>374</v>
      </c>
      <c r="W247" s="1058"/>
      <c r="X247" s="1319"/>
      <c r="Y247" s="5" t="s">
        <v>434</v>
      </c>
      <c r="AC247" s="1055"/>
      <c r="AD247" s="1055"/>
      <c r="AE247" s="1055"/>
      <c r="AN247" s="41"/>
    </row>
    <row r="248" spans="1:67" ht="12.95" customHeight="1">
      <c r="A248" s="28"/>
      <c r="B248" s="5"/>
      <c r="C248" s="5"/>
      <c r="D248" s="5" t="s">
        <v>375</v>
      </c>
      <c r="E248" s="5"/>
      <c r="F248" s="5"/>
      <c r="G248" s="5"/>
      <c r="H248" s="5"/>
      <c r="I248" s="5"/>
      <c r="J248" s="5"/>
      <c r="K248" s="5"/>
      <c r="L248" s="28"/>
      <c r="M248" s="1055"/>
      <c r="N248" s="1055"/>
      <c r="O248" s="1055"/>
      <c r="P248" s="1055"/>
      <c r="Q248" s="1055"/>
      <c r="R248" s="1055"/>
      <c r="S248" s="1055"/>
      <c r="T248" s="1055"/>
      <c r="U248" s="1055"/>
      <c r="V248" s="1055"/>
      <c r="W248" s="1055"/>
      <c r="X248" s="1055"/>
      <c r="Y248" s="1055"/>
      <c r="Z248" s="1055"/>
      <c r="AA248" s="1055"/>
      <c r="AB248" s="1055"/>
      <c r="AC248" s="1055"/>
      <c r="AD248" s="1055"/>
      <c r="AE248" s="1055"/>
      <c r="AJ248" s="5"/>
      <c r="AK248" s="5"/>
      <c r="AL248" s="5"/>
      <c r="AN248" s="41"/>
    </row>
    <row r="249" spans="1:67" ht="12.95" customHeight="1">
      <c r="A249" s="28"/>
      <c r="B249" s="5"/>
      <c r="C249" s="5"/>
      <c r="D249" s="5" t="s">
        <v>376</v>
      </c>
      <c r="E249" s="5"/>
      <c r="F249" s="5"/>
      <c r="M249" s="1061"/>
      <c r="N249" s="1061"/>
      <c r="O249" s="1061"/>
      <c r="P249" s="1061"/>
      <c r="Q249" s="1061"/>
      <c r="R249" s="1061"/>
      <c r="S249" s="5" t="s">
        <v>819</v>
      </c>
      <c r="T249" s="5"/>
      <c r="U249" s="1319"/>
      <c r="V249" s="1319"/>
      <c r="W249" s="1319"/>
      <c r="X249" s="5" t="s">
        <v>377</v>
      </c>
      <c r="Z249" s="1061"/>
      <c r="AA249" s="1061"/>
      <c r="AB249" s="1061"/>
      <c r="AC249" s="1061"/>
      <c r="AD249" s="1061"/>
      <c r="AE249" s="1061"/>
      <c r="AM249" s="5"/>
      <c r="AN249" s="41"/>
    </row>
    <row r="250" spans="1:67" ht="12.95" customHeight="1">
      <c r="A250" s="28"/>
      <c r="B250" s="5"/>
      <c r="C250" s="5"/>
      <c r="D250" s="5" t="s">
        <v>378</v>
      </c>
      <c r="E250" s="5"/>
      <c r="F250" s="5"/>
      <c r="M250" s="1064"/>
      <c r="N250" s="1064"/>
      <c r="O250" s="1064"/>
      <c r="P250" s="1064"/>
      <c r="Q250" s="1064"/>
      <c r="R250" s="1064"/>
      <c r="S250" s="1064"/>
      <c r="T250" s="1064"/>
      <c r="U250" s="1064"/>
      <c r="V250" s="1064"/>
      <c r="W250" s="1064"/>
      <c r="X250" s="1064"/>
      <c r="Y250" s="1064"/>
      <c r="Z250" s="1064"/>
      <c r="AA250" s="1064"/>
      <c r="AB250" s="1064"/>
      <c r="AC250" s="1064"/>
      <c r="AD250" s="1064"/>
      <c r="AE250" s="1064"/>
      <c r="AG250" s="5"/>
      <c r="AH250" s="5"/>
      <c r="AI250" s="5"/>
      <c r="AJ250" s="5"/>
      <c r="AK250" s="5"/>
      <c r="AL250" s="5"/>
    </row>
    <row r="251" spans="1:67" ht="12.95" customHeight="1">
      <c r="A251" s="18"/>
      <c r="B251" s="5"/>
      <c r="C251" s="62"/>
      <c r="D251" s="5" t="s">
        <v>636</v>
      </c>
      <c r="E251" s="5"/>
      <c r="F251" s="5"/>
      <c r="G251" s="5"/>
      <c r="H251" s="5"/>
      <c r="I251" s="5"/>
      <c r="J251" s="5"/>
      <c r="K251" s="5"/>
      <c r="L251" s="5"/>
      <c r="M251" s="1056" t="s">
        <v>79</v>
      </c>
      <c r="N251" s="1056"/>
      <c r="O251" s="1056"/>
      <c r="P251" s="1056"/>
      <c r="Q251" s="1056"/>
      <c r="R251" s="1056"/>
      <c r="S251" s="1056"/>
      <c r="T251" s="1056"/>
      <c r="U251" s="5" t="s">
        <v>1145</v>
      </c>
      <c r="AA251" s="1062"/>
      <c r="AB251" s="1060"/>
      <c r="AC251" s="1060"/>
      <c r="AD251" s="1060"/>
      <c r="AE251" s="1060"/>
      <c r="AF251" s="1060"/>
      <c r="AG251" s="1060"/>
      <c r="AH251" s="1060"/>
      <c r="AI251" s="1060"/>
      <c r="AJ251" s="1060"/>
      <c r="AK251" s="106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1470</v>
      </c>
      <c r="D253" s="5" t="s">
        <v>1213</v>
      </c>
      <c r="E253" s="5"/>
      <c r="F253" s="5"/>
      <c r="G253" s="5"/>
      <c r="H253" s="5"/>
      <c r="I253" s="5"/>
      <c r="J253" s="5"/>
      <c r="K253" s="5"/>
      <c r="L253" s="5"/>
      <c r="M253" s="1324"/>
      <c r="N253" s="1324"/>
      <c r="O253" s="1324"/>
      <c r="P253" s="1324"/>
      <c r="Q253" s="1324"/>
      <c r="R253" s="1324"/>
      <c r="S253" s="1324"/>
      <c r="T253" s="1324"/>
      <c r="U253" s="1324"/>
      <c r="V253" s="1324"/>
      <c r="W253" s="1324"/>
      <c r="X253" s="1324"/>
      <c r="Y253" s="1324"/>
      <c r="Z253" s="1324"/>
      <c r="AA253" s="1324"/>
      <c r="AB253" s="1324"/>
      <c r="AC253" s="1324"/>
      <c r="AD253" s="1324"/>
      <c r="AE253" s="1324"/>
      <c r="AF253" s="1327" t="s">
        <v>79</v>
      </c>
      <c r="AG253" s="1327"/>
      <c r="AH253" s="1327"/>
      <c r="AI253" s="1327"/>
      <c r="AJ253" s="1327"/>
      <c r="AK253" s="1327"/>
      <c r="AM253" s="5"/>
    </row>
    <row r="254" spans="1:67" ht="12.95" customHeight="1">
      <c r="A254" s="28"/>
      <c r="B254" s="5"/>
      <c r="C254" s="5"/>
      <c r="D254" s="5" t="s">
        <v>373</v>
      </c>
      <c r="E254" s="5"/>
      <c r="F254" s="5"/>
      <c r="G254" s="5"/>
      <c r="H254" s="5"/>
      <c r="I254" s="5"/>
      <c r="J254" s="5"/>
      <c r="K254" s="5"/>
      <c r="L254" s="5"/>
      <c r="M254" s="1055"/>
      <c r="N254" s="1055"/>
      <c r="O254" s="1055"/>
      <c r="P254" s="1055"/>
      <c r="Q254" s="1055"/>
      <c r="R254" s="1055"/>
      <c r="S254" s="1055"/>
      <c r="T254" s="1055"/>
      <c r="U254" s="1055"/>
      <c r="V254" s="1055"/>
      <c r="W254" s="1055"/>
      <c r="X254" s="1055"/>
      <c r="Y254" s="1055"/>
      <c r="Z254" s="1055"/>
      <c r="AA254" s="1055"/>
      <c r="AB254" s="1055"/>
      <c r="AC254" s="1055"/>
      <c r="AD254" s="1055"/>
      <c r="AE254" s="1055"/>
      <c r="AL254" s="5"/>
    </row>
    <row r="255" spans="1:67" ht="12.95" customHeight="1">
      <c r="A255" s="28"/>
      <c r="B255" s="5"/>
      <c r="C255" s="5"/>
      <c r="D255" s="5" t="s">
        <v>431</v>
      </c>
      <c r="E255" s="5"/>
      <c r="M255" s="1055"/>
      <c r="N255" s="1055"/>
      <c r="O255" s="1055"/>
      <c r="P255" s="1055"/>
      <c r="Q255" s="1055"/>
      <c r="R255" s="1055"/>
      <c r="S255" s="1055"/>
      <c r="T255" s="1055"/>
      <c r="V255" s="42" t="s">
        <v>374</v>
      </c>
      <c r="W255" s="1319"/>
      <c r="X255" s="1319"/>
      <c r="Y255" s="5" t="s">
        <v>434</v>
      </c>
      <c r="AC255" s="1055"/>
      <c r="AD255" s="1055"/>
      <c r="AE255" s="1055"/>
    </row>
    <row r="256" spans="1:67" ht="12.95" customHeight="1">
      <c r="A256" s="28"/>
      <c r="B256" s="5"/>
      <c r="C256" s="5"/>
      <c r="D256" s="5" t="s">
        <v>375</v>
      </c>
      <c r="E256" s="5"/>
      <c r="F256" s="5"/>
      <c r="G256" s="5"/>
      <c r="H256" s="5"/>
      <c r="I256" s="5"/>
      <c r="J256" s="5"/>
      <c r="K256" s="5"/>
      <c r="L256" s="28"/>
      <c r="M256" s="1055"/>
      <c r="N256" s="1055"/>
      <c r="O256" s="1055"/>
      <c r="P256" s="1055"/>
      <c r="Q256" s="1055"/>
      <c r="R256" s="1055"/>
      <c r="S256" s="1055"/>
      <c r="T256" s="1055"/>
      <c r="U256" s="1055"/>
      <c r="V256" s="1055"/>
      <c r="W256" s="1055"/>
      <c r="X256" s="1055"/>
      <c r="Y256" s="1055"/>
      <c r="Z256" s="1055"/>
      <c r="AA256" s="1055"/>
      <c r="AB256" s="1055"/>
      <c r="AC256" s="1055"/>
      <c r="AD256" s="1055"/>
      <c r="AE256" s="1055"/>
      <c r="AJ256" s="5"/>
      <c r="AK256" s="5"/>
      <c r="AL256" s="5"/>
    </row>
    <row r="257" spans="1:53" ht="12.95" customHeight="1">
      <c r="A257" s="28"/>
      <c r="B257" s="5"/>
      <c r="C257" s="5"/>
      <c r="D257" s="5" t="s">
        <v>376</v>
      </c>
      <c r="E257" s="5"/>
      <c r="F257" s="5"/>
      <c r="M257" s="1061"/>
      <c r="N257" s="1061"/>
      <c r="O257" s="1061"/>
      <c r="P257" s="1061"/>
      <c r="Q257" s="1061"/>
      <c r="R257" s="1061"/>
      <c r="S257" s="5" t="s">
        <v>819</v>
      </c>
      <c r="T257" s="5"/>
      <c r="U257" s="1319"/>
      <c r="V257" s="1319"/>
      <c r="W257" s="1319"/>
      <c r="X257" s="5" t="s">
        <v>377</v>
      </c>
      <c r="Z257" s="1061"/>
      <c r="AA257" s="1061"/>
      <c r="AB257" s="1061"/>
      <c r="AC257" s="1061"/>
      <c r="AD257" s="1061"/>
      <c r="AE257" s="1061"/>
      <c r="BA257" s="43"/>
    </row>
    <row r="258" spans="1:53" ht="12.95" customHeight="1">
      <c r="A258" s="28"/>
      <c r="B258" s="5"/>
      <c r="C258" s="5"/>
      <c r="D258" s="5" t="s">
        <v>378</v>
      </c>
      <c r="E258" s="5"/>
      <c r="F258" s="5"/>
      <c r="M258" s="1064"/>
      <c r="N258" s="1064"/>
      <c r="O258" s="1064"/>
      <c r="P258" s="1064"/>
      <c r="Q258" s="1064"/>
      <c r="R258" s="1064"/>
      <c r="S258" s="1064"/>
      <c r="T258" s="1064"/>
      <c r="U258" s="1064"/>
      <c r="V258" s="1064"/>
      <c r="W258" s="1064"/>
      <c r="X258" s="1064"/>
      <c r="Y258" s="1064"/>
      <c r="Z258" s="1064"/>
      <c r="AA258" s="1064"/>
      <c r="AB258" s="1064"/>
      <c r="AC258" s="1064"/>
      <c r="AD258" s="1064"/>
      <c r="AE258" s="1064"/>
      <c r="AG258" s="5"/>
      <c r="AH258" s="5"/>
      <c r="AI258" s="5"/>
      <c r="AJ258" s="5"/>
      <c r="AK258" s="5"/>
      <c r="AL258" s="5"/>
    </row>
    <row r="259" spans="1:53" ht="12.95" customHeight="1">
      <c r="A259" s="18"/>
      <c r="B259" s="5"/>
      <c r="C259" s="62"/>
      <c r="D259" s="5" t="s">
        <v>636</v>
      </c>
      <c r="E259" s="5"/>
      <c r="F259" s="5"/>
      <c r="G259" s="5"/>
      <c r="H259" s="5"/>
      <c r="I259" s="5"/>
      <c r="J259" s="5"/>
      <c r="K259" s="5"/>
      <c r="L259" s="5"/>
      <c r="M259" s="1056" t="s">
        <v>79</v>
      </c>
      <c r="N259" s="1056"/>
      <c r="O259" s="1056"/>
      <c r="P259" s="1056"/>
      <c r="Q259" s="1056"/>
      <c r="R259" s="1056"/>
      <c r="S259" s="1056"/>
      <c r="T259" s="1056"/>
      <c r="U259" s="5" t="s">
        <v>1145</v>
      </c>
      <c r="AA259" s="1060"/>
      <c r="AB259" s="1060"/>
      <c r="AC259" s="1060"/>
      <c r="AD259" s="1060"/>
      <c r="AE259" s="1060"/>
      <c r="AF259" s="1060"/>
      <c r="AG259" s="1060"/>
      <c r="AH259" s="1060"/>
      <c r="AI259" s="1060"/>
      <c r="AJ259" s="1060"/>
      <c r="AK259" s="106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0</v>
      </c>
    </row>
    <row r="261" spans="1:53" ht="12.95" customHeight="1">
      <c r="A261" s="18"/>
      <c r="B261" s="5"/>
      <c r="C261" s="62" t="s">
        <v>1888</v>
      </c>
      <c r="D261" s="5" t="s">
        <v>633</v>
      </c>
      <c r="E261" s="5"/>
      <c r="F261" s="5"/>
      <c r="G261" s="5"/>
      <c r="H261" s="5"/>
      <c r="I261" s="5"/>
      <c r="J261" s="5"/>
      <c r="K261" s="5"/>
      <c r="L261" s="5"/>
      <c r="M261" s="1327"/>
      <c r="N261" s="1327"/>
      <c r="O261" s="1327"/>
      <c r="P261" s="1327"/>
      <c r="Q261" s="1327"/>
      <c r="R261" s="1327"/>
      <c r="S261" s="1327"/>
      <c r="T261" s="1327"/>
      <c r="U261" s="1327"/>
      <c r="V261" s="1327"/>
      <c r="W261" s="1327"/>
      <c r="X261" s="1327"/>
      <c r="Y261" s="1327"/>
      <c r="Z261" s="1327"/>
      <c r="AA261" s="1327"/>
      <c r="AB261" s="1327"/>
      <c r="AC261" s="1327"/>
      <c r="AD261" s="1327"/>
      <c r="AE261" s="1327"/>
      <c r="AF261" s="1327" t="s">
        <v>79</v>
      </c>
      <c r="AG261" s="1327"/>
      <c r="AH261" s="1327"/>
      <c r="AI261" s="1327"/>
      <c r="AJ261" s="1327"/>
      <c r="AK261" s="1327"/>
      <c r="AL261" s="41"/>
    </row>
    <row r="262" spans="1:53" ht="12.95" customHeight="1">
      <c r="A262" s="18"/>
      <c r="B262" s="5"/>
      <c r="C262" s="5"/>
      <c r="D262" s="5" t="s">
        <v>373</v>
      </c>
      <c r="E262" s="5"/>
      <c r="F262" s="5"/>
      <c r="G262" s="5"/>
      <c r="H262" s="5"/>
      <c r="I262" s="5"/>
      <c r="J262" s="5"/>
      <c r="K262" s="5"/>
      <c r="L262" s="5"/>
      <c r="M262" s="1055"/>
      <c r="N262" s="1055"/>
      <c r="O262" s="1055"/>
      <c r="P262" s="1055"/>
      <c r="Q262" s="1055"/>
      <c r="R262" s="1055"/>
      <c r="S262" s="1055"/>
      <c r="T262" s="1055"/>
      <c r="U262" s="1055"/>
      <c r="V262" s="1055"/>
      <c r="W262" s="1055"/>
      <c r="X262" s="1055"/>
      <c r="Y262" s="1055"/>
      <c r="Z262" s="1055"/>
      <c r="AA262" s="1055"/>
      <c r="AB262" s="1055"/>
      <c r="AC262" s="1055"/>
      <c r="AD262" s="1055"/>
      <c r="AE262" s="1055"/>
      <c r="AL262" s="41"/>
      <c r="BA262" s="43"/>
    </row>
    <row r="263" spans="1:53" ht="12.95" customHeight="1">
      <c r="A263" s="18"/>
      <c r="B263" s="5"/>
      <c r="C263" s="5"/>
      <c r="D263" s="5" t="s">
        <v>431</v>
      </c>
      <c r="E263" s="5"/>
      <c r="M263" s="1055"/>
      <c r="N263" s="1055"/>
      <c r="O263" s="1055"/>
      <c r="P263" s="1055"/>
      <c r="Q263" s="1055"/>
      <c r="R263" s="1055"/>
      <c r="S263" s="1055"/>
      <c r="T263" s="1055"/>
      <c r="V263" s="42" t="s">
        <v>374</v>
      </c>
      <c r="W263" s="1319"/>
      <c r="X263" s="1319"/>
      <c r="Y263" s="5" t="s">
        <v>434</v>
      </c>
      <c r="AC263" s="1055"/>
      <c r="AD263" s="1055"/>
      <c r="AE263" s="1055"/>
      <c r="AL263" s="41"/>
      <c r="BA263" s="43"/>
    </row>
    <row r="264" spans="1:53" ht="12.95" customHeight="1">
      <c r="A264" s="18"/>
      <c r="B264" s="5"/>
      <c r="C264" s="5"/>
      <c r="D264" s="5" t="s">
        <v>375</v>
      </c>
      <c r="E264" s="5"/>
      <c r="F264" s="5"/>
      <c r="G264" s="5"/>
      <c r="H264" s="5"/>
      <c r="I264" s="5"/>
      <c r="J264" s="5"/>
      <c r="K264" s="5"/>
      <c r="L264" s="28"/>
      <c r="M264" s="1055"/>
      <c r="N264" s="1055"/>
      <c r="O264" s="1055"/>
      <c r="P264" s="1055"/>
      <c r="Q264" s="1055"/>
      <c r="R264" s="1055"/>
      <c r="S264" s="1055"/>
      <c r="T264" s="1055"/>
      <c r="U264" s="1055"/>
      <c r="V264" s="1055"/>
      <c r="W264" s="1055"/>
      <c r="X264" s="1055"/>
      <c r="Y264" s="1055"/>
      <c r="Z264" s="1055"/>
      <c r="AA264" s="1055"/>
      <c r="AB264" s="1055"/>
      <c r="AC264" s="1055"/>
      <c r="AD264" s="1055"/>
      <c r="AE264" s="1055"/>
      <c r="AJ264" s="5"/>
      <c r="AK264" s="5"/>
      <c r="AL264" s="41"/>
      <c r="BA264" s="43"/>
    </row>
    <row r="265" spans="1:53" ht="12.95" customHeight="1">
      <c r="A265" s="18"/>
      <c r="B265" s="5"/>
      <c r="C265" s="5"/>
      <c r="D265" s="5" t="s">
        <v>376</v>
      </c>
      <c r="E265" s="5"/>
      <c r="F265" s="5"/>
      <c r="M265" s="1061"/>
      <c r="N265" s="1061"/>
      <c r="O265" s="1061"/>
      <c r="P265" s="1061"/>
      <c r="Q265" s="1061"/>
      <c r="R265" s="1061"/>
      <c r="S265" s="5" t="s">
        <v>819</v>
      </c>
      <c r="T265" s="5"/>
      <c r="U265" s="1319"/>
      <c r="V265" s="1319"/>
      <c r="W265" s="1319"/>
      <c r="X265" s="5" t="s">
        <v>377</v>
      </c>
      <c r="Z265" s="1061"/>
      <c r="AA265" s="1061"/>
      <c r="AB265" s="1061"/>
      <c r="AC265" s="1061"/>
      <c r="AD265" s="1061"/>
      <c r="AE265" s="1061"/>
      <c r="AL265" s="41"/>
      <c r="BA265" s="43"/>
    </row>
    <row r="266" spans="1:53" ht="12.95" customHeight="1">
      <c r="A266" s="18"/>
      <c r="B266" s="5"/>
      <c r="C266" s="5"/>
      <c r="D266" s="5" t="s">
        <v>378</v>
      </c>
      <c r="E266" s="5"/>
      <c r="F266" s="5"/>
      <c r="M266" s="1064"/>
      <c r="N266" s="1064"/>
      <c r="O266" s="1064"/>
      <c r="P266" s="1064"/>
      <c r="Q266" s="1064"/>
      <c r="R266" s="1064"/>
      <c r="S266" s="1064"/>
      <c r="T266" s="1064"/>
      <c r="U266" s="1064"/>
      <c r="V266" s="1064"/>
      <c r="W266" s="1064"/>
      <c r="X266" s="1064"/>
      <c r="Y266" s="1064"/>
      <c r="Z266" s="1064"/>
      <c r="AA266" s="1064"/>
      <c r="AB266" s="1064"/>
      <c r="AC266" s="1064"/>
      <c r="AD266" s="1064"/>
      <c r="AE266" s="1064"/>
      <c r="AG266" s="5"/>
      <c r="AH266" s="5"/>
      <c r="AI266" s="5"/>
      <c r="AJ266" s="5"/>
      <c r="AK266" s="5"/>
      <c r="AL266" s="41"/>
      <c r="BA266" s="43"/>
    </row>
    <row r="267" spans="1:53" ht="12.95" customHeight="1">
      <c r="A267" s="18"/>
      <c r="B267" s="5"/>
      <c r="C267" s="62"/>
      <c r="D267" s="5" t="s">
        <v>636</v>
      </c>
      <c r="E267" s="5"/>
      <c r="F267" s="5"/>
      <c r="G267" s="5"/>
      <c r="H267" s="5"/>
      <c r="I267" s="5"/>
      <c r="J267" s="5"/>
      <c r="K267" s="5"/>
      <c r="L267" s="5"/>
      <c r="M267" s="1056" t="s">
        <v>79</v>
      </c>
      <c r="N267" s="1056"/>
      <c r="O267" s="1056"/>
      <c r="P267" s="1056"/>
      <c r="Q267" s="1056"/>
      <c r="R267" s="1056"/>
      <c r="S267" s="1056"/>
      <c r="T267" s="1056"/>
      <c r="U267" s="5" t="s">
        <v>1145</v>
      </c>
      <c r="AA267" s="1060"/>
      <c r="AB267" s="1060"/>
      <c r="AC267" s="1060"/>
      <c r="AD267" s="1060"/>
      <c r="AE267" s="1060"/>
      <c r="AF267" s="1060"/>
      <c r="AG267" s="1060"/>
      <c r="AH267" s="1060"/>
      <c r="AI267" s="1060"/>
      <c r="AJ267" s="1060"/>
      <c r="AK267" s="1060"/>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63" t="str">
        <f>BO245</f>
        <v/>
      </c>
      <c r="U269" s="1063"/>
      <c r="V269" s="1063"/>
      <c r="W269" s="1063"/>
      <c r="X269" s="1063"/>
      <c r="Z269" s="474" t="s">
        <v>1214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1211</v>
      </c>
      <c r="AF270" s="5"/>
      <c r="AG270" s="5"/>
      <c r="AH270" s="5"/>
      <c r="AI270" s="5"/>
      <c r="AJ270" s="5"/>
      <c r="AL270" s="71"/>
      <c r="BA270" s="43"/>
    </row>
    <row r="271" spans="1:53" ht="12.95"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1212</v>
      </c>
      <c r="AA271" s="54"/>
      <c r="AB271" s="54"/>
      <c r="AC271" s="54"/>
      <c r="AD271" s="193"/>
      <c r="AE271" s="193"/>
      <c r="AF271" s="193"/>
      <c r="AG271" s="193"/>
      <c r="AH271" s="193"/>
      <c r="AI271" s="193"/>
      <c r="AJ271" s="193"/>
      <c r="AK271" s="410"/>
      <c r="AL271" s="477"/>
    </row>
    <row r="272" spans="1:53" ht="12.95" customHeight="1">
      <c r="A272" s="5"/>
      <c r="B272" s="45">
        <v>0</v>
      </c>
      <c r="D272" s="1055" t="s">
        <v>893</v>
      </c>
      <c r="E272" s="1055"/>
      <c r="F272" s="1055"/>
      <c r="G272" s="1055"/>
      <c r="H272" s="1055"/>
      <c r="J272" t="s">
        <v>892</v>
      </c>
      <c r="X272" s="1349"/>
      <c r="Y272" s="1349"/>
      <c r="Z272" s="1349"/>
      <c r="AA272" s="1349"/>
      <c r="AB272" s="1349"/>
      <c r="AC272" s="1349"/>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24" t="s">
        <v>2340</v>
      </c>
      <c r="M276" s="1327"/>
      <c r="N276" s="1327"/>
      <c r="O276" s="1327"/>
      <c r="P276" s="1327"/>
      <c r="Q276" s="1327"/>
      <c r="R276" s="1327"/>
      <c r="S276" s="1327"/>
      <c r="T276" s="1327"/>
      <c r="U276" s="1327"/>
      <c r="V276" s="1327"/>
      <c r="W276" s="1327"/>
      <c r="X276" s="1327"/>
      <c r="Y276" s="1327"/>
      <c r="Z276" s="1327"/>
      <c r="AA276" s="1327"/>
      <c r="AB276" s="1327"/>
      <c r="AC276" s="1327"/>
      <c r="AD276" s="1327"/>
      <c r="AE276" s="1327"/>
      <c r="AF276" s="1327"/>
      <c r="AG276" s="1327"/>
      <c r="AH276" s="1327"/>
      <c r="AI276" s="1327"/>
      <c r="AJ276" s="1327"/>
      <c r="AK276" s="41"/>
      <c r="AL276" s="41"/>
      <c r="BA276" s="43"/>
    </row>
    <row r="277" spans="1:53" ht="12.95" customHeight="1">
      <c r="D277" s="5" t="s">
        <v>373</v>
      </c>
      <c r="E277" s="5"/>
      <c r="F277" s="5"/>
      <c r="G277" s="5"/>
      <c r="H277" s="5"/>
      <c r="I277" s="5"/>
      <c r="J277" s="5"/>
      <c r="K277" s="5"/>
      <c r="L277" s="1101" t="s">
        <v>2324</v>
      </c>
      <c r="M277" s="1055"/>
      <c r="N277" s="1055"/>
      <c r="O277" s="1055"/>
      <c r="P277" s="1055"/>
      <c r="Q277" s="1055"/>
      <c r="R277" s="1055"/>
      <c r="S277" s="1055"/>
      <c r="T277" s="1055"/>
      <c r="U277" s="1055"/>
      <c r="V277" s="1055"/>
      <c r="W277" s="1055"/>
      <c r="X277" s="1055"/>
      <c r="Y277" s="1055"/>
      <c r="Z277" s="1055"/>
      <c r="AA277" s="1055"/>
      <c r="AB277" s="1055"/>
      <c r="AC277" s="1055"/>
      <c r="AD277" s="1055"/>
      <c r="AK277" s="41"/>
      <c r="AL277" s="41"/>
      <c r="BA277" s="43"/>
    </row>
    <row r="278" spans="1:53" ht="12.95" customHeight="1">
      <c r="D278" s="5" t="s">
        <v>431</v>
      </c>
      <c r="E278" s="5"/>
      <c r="L278" s="1101" t="s">
        <v>2335</v>
      </c>
      <c r="M278" s="1055"/>
      <c r="N278" s="1055"/>
      <c r="O278" s="1055"/>
      <c r="P278" s="1055"/>
      <c r="Q278" s="1055"/>
      <c r="R278" s="1055"/>
      <c r="S278" s="1055"/>
      <c r="U278" s="42" t="s">
        <v>374</v>
      </c>
      <c r="V278" s="1058" t="s">
        <v>2339</v>
      </c>
      <c r="W278" s="1319"/>
      <c r="X278" s="5" t="s">
        <v>434</v>
      </c>
      <c r="AB278" s="1055">
        <v>95407</v>
      </c>
      <c r="AC278" s="1055"/>
      <c r="AD278" s="1055"/>
      <c r="AK278" s="41"/>
      <c r="AL278" s="41"/>
      <c r="BA278" s="43"/>
    </row>
    <row r="279" spans="1:53" ht="12.95" customHeight="1">
      <c r="D279" s="5" t="s">
        <v>375</v>
      </c>
      <c r="E279" s="5"/>
      <c r="F279" s="5"/>
      <c r="G279" s="5"/>
      <c r="H279" s="5"/>
      <c r="I279" s="5"/>
      <c r="J279" s="5"/>
      <c r="K279" s="28"/>
      <c r="L279" s="1101" t="s">
        <v>2336</v>
      </c>
      <c r="M279" s="1055"/>
      <c r="N279" s="1055"/>
      <c r="O279" s="1055"/>
      <c r="P279" s="1055"/>
      <c r="Q279" s="1055"/>
      <c r="R279" s="1055"/>
      <c r="S279" s="1055"/>
      <c r="T279" s="1055"/>
      <c r="U279" s="1055"/>
      <c r="V279" s="1055"/>
      <c r="W279" s="1055"/>
      <c r="X279" s="1055"/>
      <c r="Y279" s="1055"/>
      <c r="Z279" s="1055"/>
      <c r="AA279" s="1055"/>
      <c r="AB279" s="1055"/>
      <c r="AC279" s="1055"/>
      <c r="AD279" s="1055"/>
      <c r="AI279" s="5"/>
      <c r="AJ279" s="5"/>
      <c r="AK279" s="41"/>
      <c r="AL279" s="41"/>
      <c r="BA279" s="43"/>
    </row>
    <row r="280" spans="1:53" ht="12.95" customHeight="1">
      <c r="D280" s="5" t="s">
        <v>376</v>
      </c>
      <c r="E280" s="5"/>
      <c r="F280" s="5"/>
      <c r="L280" s="1320" t="s">
        <v>2337</v>
      </c>
      <c r="M280" s="1061"/>
      <c r="N280" s="1061"/>
      <c r="O280" s="1061"/>
      <c r="P280" s="1061"/>
      <c r="Q280" s="1061"/>
      <c r="R280" s="5" t="s">
        <v>819</v>
      </c>
      <c r="S280" s="5"/>
      <c r="T280" s="1319"/>
      <c r="U280" s="1319"/>
      <c r="V280" s="1319"/>
      <c r="W280" s="5" t="s">
        <v>377</v>
      </c>
      <c r="Y280" s="1061"/>
      <c r="Z280" s="1061"/>
      <c r="AA280" s="1061"/>
      <c r="AB280" s="1061"/>
      <c r="AC280" s="1061"/>
      <c r="AD280" s="1061"/>
      <c r="BA280" s="43"/>
    </row>
    <row r="281" spans="1:53" ht="12.95" customHeight="1">
      <c r="D281" s="5" t="s">
        <v>378</v>
      </c>
      <c r="E281" s="5"/>
      <c r="F281" s="5"/>
      <c r="L281" s="1064" t="s">
        <v>2338</v>
      </c>
      <c r="M281" s="1064"/>
      <c r="N281" s="1064"/>
      <c r="O281" s="1064"/>
      <c r="P281" s="1064"/>
      <c r="Q281" s="1064"/>
      <c r="R281" s="1064"/>
      <c r="S281" s="1064"/>
      <c r="T281" s="1064"/>
      <c r="U281" s="1064"/>
      <c r="V281" s="1064"/>
      <c r="W281" s="1064"/>
      <c r="X281" s="1064"/>
      <c r="Y281" s="1064"/>
      <c r="Z281" s="1064"/>
      <c r="AA281" s="1064"/>
      <c r="AB281" s="1064"/>
      <c r="AC281" s="1064"/>
      <c r="AD281" s="1064"/>
      <c r="AF281" s="5"/>
      <c r="AG281" s="5"/>
      <c r="AH281" s="5"/>
      <c r="AI281" s="5"/>
      <c r="AJ281" s="5"/>
      <c r="BA281" s="43"/>
    </row>
    <row r="282" spans="1:53" ht="12.95" customHeight="1">
      <c r="D282" s="41" t="s">
        <v>186</v>
      </c>
      <c r="E282" s="41"/>
      <c r="F282" s="41"/>
      <c r="G282" s="41"/>
      <c r="H282" s="41"/>
      <c r="I282" s="41"/>
      <c r="L282" s="1058" t="s">
        <v>2366</v>
      </c>
      <c r="M282" s="1058"/>
      <c r="N282" s="1058"/>
      <c r="O282" s="1058"/>
      <c r="P282" s="1058"/>
      <c r="Q282" s="1058"/>
      <c r="R282" s="1058"/>
      <c r="S282" s="1058"/>
      <c r="T282" s="1058"/>
      <c r="U282" s="1058"/>
      <c r="V282" s="1058"/>
      <c r="W282" s="1058"/>
      <c r="X282" s="1058"/>
      <c r="Y282" s="1058"/>
      <c r="Z282" s="1058"/>
      <c r="AA282" s="1058"/>
      <c r="AB282" s="1058"/>
      <c r="AC282" s="1058"/>
      <c r="AD282" s="1058"/>
      <c r="AK282" s="41"/>
      <c r="AL282" s="41"/>
      <c r="BA282" s="43"/>
    </row>
    <row r="283" spans="1:53" ht="12.95" customHeight="1">
      <c r="L283" s="4" t="s">
        <v>187</v>
      </c>
      <c r="BA283" s="43"/>
    </row>
    <row r="284" spans="1:53" ht="12.95" customHeight="1">
      <c r="A284" s="1057" t="s">
        <v>497</v>
      </c>
      <c r="B284" s="1057"/>
      <c r="C284" s="1057"/>
      <c r="D284" s="1057"/>
      <c r="E284" s="1057"/>
      <c r="F284" s="1057"/>
      <c r="G284" s="1057"/>
      <c r="H284" s="1057"/>
      <c r="I284" s="1057"/>
      <c r="J284" s="1057"/>
      <c r="K284" s="1057"/>
      <c r="L284" s="1057"/>
      <c r="M284" s="1057"/>
      <c r="N284" s="1057"/>
      <c r="O284" s="1057"/>
      <c r="P284" s="1057"/>
      <c r="Q284" s="1057"/>
      <c r="R284" s="1057"/>
      <c r="S284" s="1057"/>
      <c r="T284" s="1057"/>
      <c r="U284" s="1057"/>
      <c r="V284" s="1057"/>
      <c r="W284" s="1057"/>
      <c r="X284" s="1057"/>
      <c r="Y284" s="1057"/>
      <c r="Z284" s="1057"/>
      <c r="AA284" s="1057"/>
      <c r="AB284" s="1057"/>
      <c r="AC284" s="1057"/>
      <c r="AD284" s="1057"/>
      <c r="AE284" s="1057"/>
      <c r="AF284" s="1057"/>
      <c r="AG284" s="1057"/>
      <c r="AH284" s="1057"/>
      <c r="AI284" s="1057"/>
      <c r="AJ284" s="1057"/>
      <c r="AK284" s="1057"/>
      <c r="AL284" s="1057"/>
      <c r="AM284" s="1057"/>
      <c r="AN284" s="1057"/>
      <c r="AO284" s="1057"/>
      <c r="AP284" s="1057"/>
      <c r="AQ284" s="1057"/>
      <c r="AR284" s="1057"/>
      <c r="AS284" s="1057"/>
      <c r="AT284" s="1057"/>
      <c r="BA284" s="43"/>
    </row>
    <row r="285" spans="1:53" ht="12.95" customHeight="1">
      <c r="A285" s="1057"/>
      <c r="B285" s="1057"/>
      <c r="C285" s="1057"/>
      <c r="D285" s="1057"/>
      <c r="E285" s="1057"/>
      <c r="F285" s="1057"/>
      <c r="G285" s="1057"/>
      <c r="H285" s="1057"/>
      <c r="I285" s="1057"/>
      <c r="J285" s="1057"/>
      <c r="K285" s="1057"/>
      <c r="L285" s="1057"/>
      <c r="M285" s="1057"/>
      <c r="N285" s="1057"/>
      <c r="O285" s="1057"/>
      <c r="P285" s="1057"/>
      <c r="Q285" s="1057"/>
      <c r="R285" s="1057"/>
      <c r="S285" s="1057"/>
      <c r="T285" s="1057"/>
      <c r="U285" s="1057"/>
      <c r="V285" s="1057"/>
      <c r="W285" s="1057"/>
      <c r="X285" s="1057"/>
      <c r="Y285" s="1057"/>
      <c r="Z285" s="1057"/>
      <c r="AA285" s="1057"/>
      <c r="AB285" s="1057"/>
      <c r="AC285" s="1057"/>
      <c r="AD285" s="1057"/>
      <c r="AE285" s="1057"/>
      <c r="AF285" s="1057"/>
      <c r="AG285" s="1057"/>
      <c r="AH285" s="1057"/>
      <c r="AI285" s="1057"/>
      <c r="AJ285" s="1057"/>
      <c r="AK285" s="1057"/>
      <c r="AL285" s="1057"/>
      <c r="AM285" s="1057"/>
      <c r="AN285" s="1057"/>
      <c r="AO285" s="1057"/>
      <c r="AP285" s="1057"/>
      <c r="AQ285" s="1057"/>
      <c r="AR285" s="1057"/>
      <c r="AS285" s="1057"/>
      <c r="AT285" s="1057"/>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654</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01" t="s">
        <v>2340</v>
      </c>
      <c r="I289" s="1059"/>
      <c r="J289" s="1059"/>
      <c r="K289" s="1059"/>
      <c r="L289" s="1059"/>
      <c r="M289" s="1059"/>
      <c r="N289" s="1059"/>
      <c r="O289" s="1059"/>
      <c r="P289" s="1059"/>
      <c r="Q289" s="1059"/>
      <c r="R289" s="1059"/>
      <c r="T289" s="41" t="s">
        <v>746</v>
      </c>
      <c r="V289" s="41"/>
      <c r="W289" s="41"/>
      <c r="X289" s="41"/>
      <c r="Y289" s="41"/>
      <c r="AA289" s="1101" t="s">
        <v>2341</v>
      </c>
      <c r="AB289" s="1059"/>
      <c r="AC289" s="1059"/>
      <c r="AD289" s="1059"/>
      <c r="AE289" s="1059"/>
      <c r="AF289" s="1059"/>
      <c r="AG289" s="1059"/>
      <c r="AH289" s="1059"/>
      <c r="AI289" s="1059"/>
      <c r="AJ289" s="1059"/>
      <c r="AK289" s="1059"/>
      <c r="BA289" s="43"/>
    </row>
    <row r="290" spans="2:53" ht="12.95" customHeight="1">
      <c r="B290" s="41" t="s">
        <v>700</v>
      </c>
      <c r="C290" s="41"/>
      <c r="D290" s="41"/>
      <c r="E290" s="41"/>
      <c r="F290" s="41"/>
      <c r="H290" s="1058" t="s">
        <v>2324</v>
      </c>
      <c r="I290" s="1056"/>
      <c r="J290" s="1056"/>
      <c r="K290" s="1056"/>
      <c r="L290" s="1056"/>
      <c r="M290" s="1056"/>
      <c r="N290" s="1056"/>
      <c r="O290" s="1056"/>
      <c r="P290" s="1056"/>
      <c r="Q290" s="1056"/>
      <c r="R290" s="1056"/>
      <c r="T290" s="41" t="s">
        <v>700</v>
      </c>
      <c r="V290" s="41"/>
      <c r="W290" s="41"/>
      <c r="X290" s="41"/>
      <c r="Y290" s="41"/>
      <c r="AA290" s="1058" t="s">
        <v>2342</v>
      </c>
      <c r="AB290" s="1056"/>
      <c r="AC290" s="1056"/>
      <c r="AD290" s="1056"/>
      <c r="AE290" s="1056"/>
      <c r="AF290" s="1056"/>
      <c r="AG290" s="1056"/>
      <c r="AH290" s="1056"/>
      <c r="AI290" s="1056"/>
      <c r="AJ290" s="1056"/>
      <c r="AK290" s="1056"/>
      <c r="BA290" s="43"/>
    </row>
    <row r="291" spans="2:53" ht="12.95" customHeight="1">
      <c r="B291" s="41" t="s">
        <v>702</v>
      </c>
      <c r="C291" s="41"/>
      <c r="D291" s="41"/>
      <c r="E291" s="41"/>
      <c r="F291" s="41"/>
      <c r="H291" s="1058" t="s">
        <v>2325</v>
      </c>
      <c r="I291" s="1056"/>
      <c r="J291" s="1056"/>
      <c r="K291" s="1056"/>
      <c r="L291" s="1056"/>
      <c r="M291" s="1056"/>
      <c r="N291" s="1056"/>
      <c r="O291" s="1056"/>
      <c r="P291" s="1056"/>
      <c r="Q291" s="1056"/>
      <c r="R291" s="1056"/>
      <c r="T291" s="41" t="s">
        <v>701</v>
      </c>
      <c r="V291" s="41"/>
      <c r="W291" s="41"/>
      <c r="X291" s="41"/>
      <c r="Y291" s="41"/>
      <c r="AA291" s="1058" t="s">
        <v>2343</v>
      </c>
      <c r="AB291" s="1056"/>
      <c r="AC291" s="1056"/>
      <c r="AD291" s="1056"/>
      <c r="AE291" s="1056"/>
      <c r="AF291" s="1056"/>
      <c r="AG291" s="1056"/>
      <c r="AH291" s="1056"/>
      <c r="AI291" s="1056"/>
      <c r="AJ291" s="1056"/>
      <c r="AK291" s="1056"/>
      <c r="BA291" s="43"/>
    </row>
    <row r="292" spans="2:53" ht="12.95" customHeight="1">
      <c r="B292" s="41" t="s">
        <v>375</v>
      </c>
      <c r="C292" s="41"/>
      <c r="D292" s="41"/>
      <c r="E292" s="41"/>
      <c r="F292" s="41"/>
      <c r="H292" s="1058" t="s">
        <v>2336</v>
      </c>
      <c r="I292" s="1056"/>
      <c r="J292" s="1056"/>
      <c r="K292" s="1056"/>
      <c r="L292" s="1056"/>
      <c r="M292" s="1056"/>
      <c r="N292" s="1056"/>
      <c r="O292" s="1056"/>
      <c r="P292" s="1056"/>
      <c r="Q292" s="1056"/>
      <c r="R292" s="1056"/>
      <c r="T292" s="41" t="s">
        <v>375</v>
      </c>
      <c r="V292" s="41"/>
      <c r="W292" s="41"/>
      <c r="X292" s="41"/>
      <c r="Y292" s="41"/>
      <c r="AA292" s="1058" t="s">
        <v>2413</v>
      </c>
      <c r="AB292" s="1056"/>
      <c r="AC292" s="1056"/>
      <c r="AD292" s="1056"/>
      <c r="AE292" s="1056"/>
      <c r="AF292" s="1056"/>
      <c r="AG292" s="1056"/>
      <c r="AH292" s="1056"/>
      <c r="AI292" s="1056"/>
      <c r="AJ292" s="1056"/>
      <c r="AK292" s="1056"/>
      <c r="BA292" s="43"/>
    </row>
    <row r="293" spans="2:53" ht="12.95" customHeight="1">
      <c r="B293" s="41" t="s">
        <v>376</v>
      </c>
      <c r="C293" s="41"/>
      <c r="D293" s="41"/>
      <c r="E293" s="41"/>
      <c r="F293" s="41"/>
      <c r="G293" s="41"/>
      <c r="H293" s="1062" t="s">
        <v>2337</v>
      </c>
      <c r="I293" s="1060"/>
      <c r="J293" s="1060"/>
      <c r="K293" s="1060"/>
      <c r="L293" s="1060"/>
      <c r="M293" s="1060"/>
      <c r="N293" s="5" t="s">
        <v>819</v>
      </c>
      <c r="O293" s="5"/>
      <c r="P293" s="1055"/>
      <c r="Q293" s="1055"/>
      <c r="R293" s="1055"/>
      <c r="S293" s="41"/>
      <c r="T293" s="41" t="s">
        <v>376</v>
      </c>
      <c r="V293" s="41"/>
      <c r="W293" s="41"/>
      <c r="X293" s="41"/>
      <c r="Y293" s="41"/>
      <c r="AA293" s="1062" t="s">
        <v>2414</v>
      </c>
      <c r="AB293" s="1060"/>
      <c r="AC293" s="1060"/>
      <c r="AD293" s="1060"/>
      <c r="AE293" s="1060"/>
      <c r="AF293" s="1060"/>
      <c r="AG293" s="5" t="s">
        <v>819</v>
      </c>
      <c r="AH293" s="5"/>
      <c r="AI293" s="1055">
        <v>203</v>
      </c>
      <c r="AJ293" s="1055"/>
      <c r="AK293" s="1055"/>
      <c r="BA293" s="43"/>
    </row>
    <row r="294" spans="2:53" ht="12.95" customHeight="1">
      <c r="B294" s="41" t="s">
        <v>377</v>
      </c>
      <c r="C294" s="41"/>
      <c r="D294" s="41"/>
      <c r="E294" s="41"/>
      <c r="F294" s="41"/>
      <c r="G294" s="41"/>
      <c r="H294" s="1061"/>
      <c r="I294" s="1061"/>
      <c r="J294" s="1061"/>
      <c r="K294" s="1061"/>
      <c r="L294" s="1061"/>
      <c r="M294" s="1061"/>
      <c r="N294" s="5"/>
      <c r="O294" s="5"/>
      <c r="P294" s="44"/>
      <c r="Q294" s="44"/>
      <c r="R294" s="44"/>
      <c r="S294" s="41"/>
      <c r="T294" s="41" t="s">
        <v>377</v>
      </c>
      <c r="V294" s="41"/>
      <c r="W294" s="41"/>
      <c r="X294" s="41"/>
      <c r="Y294" s="41"/>
      <c r="AA294" s="1061"/>
      <c r="AB294" s="1061"/>
      <c r="AC294" s="1061"/>
      <c r="AD294" s="1061"/>
      <c r="AE294" s="1061"/>
      <c r="AF294" s="1061"/>
      <c r="AG294" s="5"/>
      <c r="AH294" s="5"/>
      <c r="AI294" s="44"/>
      <c r="AJ294" s="44"/>
      <c r="AK294" s="44"/>
      <c r="BA294" s="43"/>
    </row>
    <row r="295" spans="2:53" ht="12.95" customHeight="1">
      <c r="B295" s="41" t="s">
        <v>703</v>
      </c>
      <c r="C295" s="41"/>
      <c r="D295" s="41"/>
      <c r="E295" s="41"/>
      <c r="F295" s="41"/>
      <c r="G295" s="41"/>
      <c r="H295" s="1058" t="s">
        <v>2338</v>
      </c>
      <c r="I295" s="1056"/>
      <c r="J295" s="1056"/>
      <c r="K295" s="1056"/>
      <c r="L295" s="1056"/>
      <c r="M295" s="1056"/>
      <c r="N295" s="1059"/>
      <c r="O295" s="1059"/>
      <c r="P295" s="1059"/>
      <c r="Q295" s="1059"/>
      <c r="R295" s="1059"/>
      <c r="S295" s="41"/>
      <c r="T295" s="41" t="s">
        <v>703</v>
      </c>
      <c r="V295" s="41"/>
      <c r="W295" s="41"/>
      <c r="X295" s="41"/>
      <c r="Y295" s="41"/>
      <c r="AA295" s="1058" t="s">
        <v>2415</v>
      </c>
      <c r="AB295" s="1056"/>
      <c r="AC295" s="1056"/>
      <c r="AD295" s="1056"/>
      <c r="AE295" s="1056"/>
      <c r="AF295" s="1056"/>
      <c r="AG295" s="1059"/>
      <c r="AH295" s="1059"/>
      <c r="AI295" s="1059"/>
      <c r="AJ295" s="1059"/>
      <c r="AK295" s="1059"/>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440</v>
      </c>
      <c r="C297" s="41"/>
      <c r="D297" s="41"/>
      <c r="E297" s="41"/>
      <c r="F297" s="41"/>
      <c r="H297" s="1101" t="s">
        <v>2348</v>
      </c>
      <c r="I297" s="1059"/>
      <c r="J297" s="1059"/>
      <c r="K297" s="1059"/>
      <c r="L297" s="1059"/>
      <c r="M297" s="1059"/>
      <c r="N297" s="1059"/>
      <c r="O297" s="1059"/>
      <c r="P297" s="1059"/>
      <c r="Q297" s="1059"/>
      <c r="R297" s="1059"/>
      <c r="T297" s="41" t="s">
        <v>35</v>
      </c>
      <c r="V297" s="41"/>
      <c r="W297" s="41"/>
      <c r="X297" s="41"/>
      <c r="Y297" s="41"/>
      <c r="AA297" s="1101" t="s">
        <v>2344</v>
      </c>
      <c r="AB297" s="1059"/>
      <c r="AC297" s="1059"/>
      <c r="AD297" s="1059"/>
      <c r="AE297" s="1059"/>
      <c r="AF297" s="1059"/>
      <c r="AG297" s="1059"/>
      <c r="AH297" s="1059"/>
      <c r="AI297" s="1059"/>
      <c r="AJ297" s="1059"/>
      <c r="AK297" s="1059"/>
      <c r="BA297" s="43"/>
    </row>
    <row r="298" spans="2:53" ht="12.95" customHeight="1">
      <c r="B298" s="41" t="s">
        <v>700</v>
      </c>
      <c r="C298" s="41"/>
      <c r="D298" s="41"/>
      <c r="E298" s="41"/>
      <c r="F298" s="41"/>
      <c r="H298" s="1058" t="s">
        <v>2349</v>
      </c>
      <c r="I298" s="1056"/>
      <c r="J298" s="1056"/>
      <c r="K298" s="1056"/>
      <c r="L298" s="1056"/>
      <c r="M298" s="1056"/>
      <c r="N298" s="1056"/>
      <c r="O298" s="1056"/>
      <c r="P298" s="1056"/>
      <c r="Q298" s="1056"/>
      <c r="R298" s="1056"/>
      <c r="T298" s="41" t="s">
        <v>700</v>
      </c>
      <c r="V298" s="41"/>
      <c r="W298" s="41"/>
      <c r="X298" s="41"/>
      <c r="Y298" s="41"/>
      <c r="AA298" s="1056"/>
      <c r="AB298" s="1056"/>
      <c r="AC298" s="1056"/>
      <c r="AD298" s="1056"/>
      <c r="AE298" s="1056"/>
      <c r="AF298" s="1056"/>
      <c r="AG298" s="1056"/>
      <c r="AH298" s="1056"/>
      <c r="AI298" s="1056"/>
      <c r="AJ298" s="1056"/>
      <c r="AK298" s="1056"/>
      <c r="BA298" s="43"/>
    </row>
    <row r="299" spans="2:53" ht="12.95" customHeight="1">
      <c r="B299" s="41" t="s">
        <v>702</v>
      </c>
      <c r="C299" s="41"/>
      <c r="D299" s="41"/>
      <c r="E299" s="41"/>
      <c r="F299" s="41"/>
      <c r="H299" s="1058" t="s">
        <v>2350</v>
      </c>
      <c r="I299" s="1056"/>
      <c r="J299" s="1056"/>
      <c r="K299" s="1056"/>
      <c r="L299" s="1056"/>
      <c r="M299" s="1056"/>
      <c r="N299" s="1056"/>
      <c r="O299" s="1056"/>
      <c r="P299" s="1056"/>
      <c r="Q299" s="1056"/>
      <c r="R299" s="1056"/>
      <c r="T299" s="41" t="s">
        <v>701</v>
      </c>
      <c r="V299" s="41"/>
      <c r="W299" s="41"/>
      <c r="X299" s="41"/>
      <c r="Y299" s="41"/>
      <c r="AA299" s="1056"/>
      <c r="AB299" s="1056"/>
      <c r="AC299" s="1056"/>
      <c r="AD299" s="1056"/>
      <c r="AE299" s="1056"/>
      <c r="AF299" s="1056"/>
      <c r="AG299" s="1056"/>
      <c r="AH299" s="1056"/>
      <c r="AI299" s="1056"/>
      <c r="AJ299" s="1056"/>
      <c r="AK299" s="1056"/>
      <c r="BA299" s="43"/>
    </row>
    <row r="300" spans="2:53" ht="12.95" customHeight="1">
      <c r="B300" s="41" t="s">
        <v>375</v>
      </c>
      <c r="C300" s="41"/>
      <c r="D300" s="41"/>
      <c r="E300" s="41"/>
      <c r="F300" s="41"/>
      <c r="H300" s="1056" t="s">
        <v>2412</v>
      </c>
      <c r="I300" s="1056"/>
      <c r="J300" s="1056"/>
      <c r="K300" s="1056"/>
      <c r="L300" s="1056"/>
      <c r="M300" s="1056"/>
      <c r="N300" s="1056"/>
      <c r="O300" s="1056"/>
      <c r="P300" s="1056"/>
      <c r="Q300" s="1056"/>
      <c r="R300" s="1056"/>
      <c r="T300" s="41" t="s">
        <v>375</v>
      </c>
      <c r="V300" s="41"/>
      <c r="W300" s="41"/>
      <c r="X300" s="41"/>
      <c r="Y300" s="41"/>
      <c r="AA300" s="1056"/>
      <c r="AB300" s="1056"/>
      <c r="AC300" s="1056"/>
      <c r="AD300" s="1056"/>
      <c r="AE300" s="1056"/>
      <c r="AF300" s="1056"/>
      <c r="AG300" s="1056"/>
      <c r="AH300" s="1056"/>
      <c r="AI300" s="1056"/>
      <c r="AJ300" s="1056"/>
      <c r="AK300" s="1056"/>
      <c r="BA300" s="43"/>
    </row>
    <row r="301" spans="2:53" ht="12.95" customHeight="1">
      <c r="B301" s="41" t="s">
        <v>376</v>
      </c>
      <c r="C301" s="41"/>
      <c r="D301" s="41"/>
      <c r="E301" s="41"/>
      <c r="F301" s="41"/>
      <c r="G301" s="41"/>
      <c r="H301" s="1062" t="s">
        <v>2410</v>
      </c>
      <c r="I301" s="1060"/>
      <c r="J301" s="1060"/>
      <c r="K301" s="1060"/>
      <c r="L301" s="1060"/>
      <c r="M301" s="1060"/>
      <c r="N301" s="5" t="s">
        <v>819</v>
      </c>
      <c r="O301" s="5"/>
      <c r="P301" s="1055">
        <v>8</v>
      </c>
      <c r="Q301" s="1055"/>
      <c r="R301" s="1055"/>
      <c r="S301" s="41"/>
      <c r="T301" s="41" t="s">
        <v>376</v>
      </c>
      <c r="V301" s="41"/>
      <c r="W301" s="41"/>
      <c r="X301" s="41"/>
      <c r="Y301" s="41"/>
      <c r="AA301" s="1060"/>
      <c r="AB301" s="1060"/>
      <c r="AC301" s="1060"/>
      <c r="AD301" s="1060"/>
      <c r="AE301" s="1060"/>
      <c r="AF301" s="1060"/>
      <c r="AG301" s="5" t="s">
        <v>819</v>
      </c>
      <c r="AH301" s="5"/>
      <c r="AI301" s="1055"/>
      <c r="AJ301" s="1055"/>
      <c r="AK301" s="1055"/>
      <c r="BA301" s="43"/>
    </row>
    <row r="302" spans="2:53" ht="12.95" customHeight="1">
      <c r="B302" s="41" t="s">
        <v>377</v>
      </c>
      <c r="C302" s="41"/>
      <c r="D302" s="41"/>
      <c r="E302" s="41"/>
      <c r="F302" s="41"/>
      <c r="G302" s="41"/>
      <c r="H302" s="1061"/>
      <c r="I302" s="1061"/>
      <c r="J302" s="1061"/>
      <c r="K302" s="1061"/>
      <c r="L302" s="1061"/>
      <c r="M302" s="1061"/>
      <c r="N302" s="5"/>
      <c r="O302" s="5"/>
      <c r="P302" s="44"/>
      <c r="Q302" s="44"/>
      <c r="R302" s="44"/>
      <c r="S302" s="41"/>
      <c r="T302" s="41" t="s">
        <v>377</v>
      </c>
      <c r="V302" s="41"/>
      <c r="W302" s="41"/>
      <c r="X302" s="41"/>
      <c r="Y302" s="41"/>
      <c r="AA302" s="1061"/>
      <c r="AB302" s="1061"/>
      <c r="AC302" s="1061"/>
      <c r="AD302" s="1061"/>
      <c r="AE302" s="1061"/>
      <c r="AF302" s="1061"/>
      <c r="AG302" s="5"/>
      <c r="AH302" s="5"/>
      <c r="AI302" s="44"/>
      <c r="AJ302" s="44"/>
      <c r="AK302" s="44"/>
      <c r="BA302" s="43"/>
    </row>
    <row r="303" spans="2:53" ht="12.95" customHeight="1">
      <c r="B303" s="41" t="s">
        <v>703</v>
      </c>
      <c r="C303" s="41"/>
      <c r="D303" s="41"/>
      <c r="E303" s="41"/>
      <c r="F303" s="41"/>
      <c r="G303" s="41"/>
      <c r="H303" s="1056" t="s">
        <v>2411</v>
      </c>
      <c r="I303" s="1056"/>
      <c r="J303" s="1056"/>
      <c r="K303" s="1056"/>
      <c r="L303" s="1056"/>
      <c r="M303" s="1056"/>
      <c r="N303" s="1059"/>
      <c r="O303" s="1059"/>
      <c r="P303" s="1059"/>
      <c r="Q303" s="1059"/>
      <c r="R303" s="1059"/>
      <c r="S303" s="41"/>
      <c r="T303" s="41" t="s">
        <v>703</v>
      </c>
      <c r="V303" s="41"/>
      <c r="W303" s="41"/>
      <c r="X303" s="41"/>
      <c r="Y303" s="41"/>
      <c r="AA303" s="1056"/>
      <c r="AB303" s="1056"/>
      <c r="AC303" s="1056"/>
      <c r="AD303" s="1056"/>
      <c r="AE303" s="1056"/>
      <c r="AF303" s="1056"/>
      <c r="AG303" s="1059"/>
      <c r="AH303" s="1059"/>
      <c r="AI303" s="1059"/>
      <c r="AJ303" s="1059"/>
      <c r="AK303" s="1059"/>
      <c r="BA303" s="43"/>
    </row>
    <row r="304" spans="2:53" ht="12.95" customHeight="1">
      <c r="BA304" s="43"/>
    </row>
    <row r="305" spans="2:53" ht="12.95" customHeight="1">
      <c r="B305" s="41" t="s">
        <v>704</v>
      </c>
      <c r="C305" s="41"/>
      <c r="D305" s="41"/>
      <c r="E305" s="41"/>
      <c r="F305" s="41"/>
      <c r="H305" s="1059" t="s">
        <v>2416</v>
      </c>
      <c r="I305" s="1059"/>
      <c r="J305" s="1059"/>
      <c r="K305" s="1059"/>
      <c r="L305" s="1059"/>
      <c r="M305" s="1059"/>
      <c r="N305" s="1059"/>
      <c r="O305" s="1059"/>
      <c r="P305" s="1059"/>
      <c r="Q305" s="1059"/>
      <c r="R305" s="1059"/>
      <c r="T305" s="5" t="s">
        <v>1106</v>
      </c>
      <c r="V305" s="41"/>
      <c r="W305" s="41"/>
      <c r="X305" s="41"/>
      <c r="Y305" s="41"/>
      <c r="AA305" s="1101" t="s">
        <v>2422</v>
      </c>
      <c r="AB305" s="1059"/>
      <c r="AC305" s="1059"/>
      <c r="AD305" s="1059"/>
      <c r="AE305" s="1059"/>
      <c r="AF305" s="1059"/>
      <c r="AG305" s="1059"/>
      <c r="AH305" s="1059"/>
      <c r="AI305" s="1059"/>
      <c r="AJ305" s="1059"/>
      <c r="AK305" s="1059"/>
      <c r="BA305" s="43"/>
    </row>
    <row r="306" spans="2:53" ht="12.95" customHeight="1">
      <c r="B306" s="41" t="s">
        <v>700</v>
      </c>
      <c r="C306" s="41"/>
      <c r="D306" s="41"/>
      <c r="E306" s="41"/>
      <c r="F306" s="41"/>
      <c r="H306" s="1056" t="s">
        <v>2417</v>
      </c>
      <c r="I306" s="1056"/>
      <c r="J306" s="1056"/>
      <c r="K306" s="1056"/>
      <c r="L306" s="1056"/>
      <c r="M306" s="1056"/>
      <c r="N306" s="1056"/>
      <c r="O306" s="1056"/>
      <c r="P306" s="1056"/>
      <c r="Q306" s="1056"/>
      <c r="R306" s="1056"/>
      <c r="T306" s="41" t="s">
        <v>700</v>
      </c>
      <c r="V306" s="41"/>
      <c r="W306" s="41"/>
      <c r="X306" s="41"/>
      <c r="Y306" s="41"/>
      <c r="AA306" s="1058" t="s">
        <v>2423</v>
      </c>
      <c r="AB306" s="1056"/>
      <c r="AC306" s="1056"/>
      <c r="AD306" s="1056"/>
      <c r="AE306" s="1056"/>
      <c r="AF306" s="1056"/>
      <c r="AG306" s="1056"/>
      <c r="AH306" s="1056"/>
      <c r="AI306" s="1056"/>
      <c r="AJ306" s="1056"/>
      <c r="AK306" s="1056"/>
      <c r="BA306" s="43"/>
    </row>
    <row r="307" spans="2:53" ht="12.95" customHeight="1">
      <c r="B307" s="41" t="s">
        <v>702</v>
      </c>
      <c r="C307" s="41"/>
      <c r="D307" s="41"/>
      <c r="E307" s="41"/>
      <c r="F307" s="41"/>
      <c r="H307" s="1056" t="s">
        <v>2418</v>
      </c>
      <c r="I307" s="1056"/>
      <c r="J307" s="1056"/>
      <c r="K307" s="1056"/>
      <c r="L307" s="1056"/>
      <c r="M307" s="1056"/>
      <c r="N307" s="1056"/>
      <c r="O307" s="1056"/>
      <c r="P307" s="1056"/>
      <c r="Q307" s="1056"/>
      <c r="R307" s="1056"/>
      <c r="T307" s="41" t="s">
        <v>701</v>
      </c>
      <c r="V307" s="41"/>
      <c r="W307" s="41"/>
      <c r="X307" s="41"/>
      <c r="Y307" s="41"/>
      <c r="AA307" s="1058" t="s">
        <v>2424</v>
      </c>
      <c r="AB307" s="1056"/>
      <c r="AC307" s="1056"/>
      <c r="AD307" s="1056"/>
      <c r="AE307" s="1056"/>
      <c r="AF307" s="1056"/>
      <c r="AG307" s="1056"/>
      <c r="AH307" s="1056"/>
      <c r="AI307" s="1056"/>
      <c r="AJ307" s="1056"/>
      <c r="AK307" s="1056"/>
      <c r="BA307" s="43"/>
    </row>
    <row r="308" spans="2:53" ht="12.95" customHeight="1">
      <c r="B308" s="41" t="s">
        <v>375</v>
      </c>
      <c r="C308" s="41"/>
      <c r="D308" s="41"/>
      <c r="E308" s="41"/>
      <c r="F308" s="41"/>
      <c r="H308" s="1056" t="s">
        <v>2419</v>
      </c>
      <c r="I308" s="1056"/>
      <c r="J308" s="1056"/>
      <c r="K308" s="1056"/>
      <c r="L308" s="1056"/>
      <c r="M308" s="1056"/>
      <c r="N308" s="1056"/>
      <c r="O308" s="1056"/>
      <c r="P308" s="1056"/>
      <c r="Q308" s="1056"/>
      <c r="R308" s="1056"/>
      <c r="T308" s="41" t="s">
        <v>375</v>
      </c>
      <c r="V308" s="41"/>
      <c r="W308" s="41"/>
      <c r="X308" s="41"/>
      <c r="Y308" s="41"/>
      <c r="AA308" s="1058" t="s">
        <v>2425</v>
      </c>
      <c r="AB308" s="1056"/>
      <c r="AC308" s="1056"/>
      <c r="AD308" s="1056"/>
      <c r="AE308" s="1056"/>
      <c r="AF308" s="1056"/>
      <c r="AG308" s="1056"/>
      <c r="AH308" s="1056"/>
      <c r="AI308" s="1056"/>
      <c r="AJ308" s="1056"/>
      <c r="AK308" s="1056"/>
      <c r="BA308" s="43"/>
    </row>
    <row r="309" spans="2:53" ht="12.95" customHeight="1">
      <c r="B309" s="41" t="s">
        <v>376</v>
      </c>
      <c r="C309" s="41"/>
      <c r="D309" s="41"/>
      <c r="E309" s="41"/>
      <c r="F309" s="41"/>
      <c r="G309" s="41"/>
      <c r="H309" s="1060" t="s">
        <v>2420</v>
      </c>
      <c r="I309" s="1060"/>
      <c r="J309" s="1060"/>
      <c r="K309" s="1060"/>
      <c r="L309" s="1060"/>
      <c r="M309" s="1060"/>
      <c r="N309" s="5" t="s">
        <v>819</v>
      </c>
      <c r="O309" s="5"/>
      <c r="P309" s="1055"/>
      <c r="Q309" s="1055"/>
      <c r="R309" s="1055"/>
      <c r="S309" s="41"/>
      <c r="T309" s="41" t="s">
        <v>376</v>
      </c>
      <c r="V309" s="41"/>
      <c r="W309" s="41"/>
      <c r="X309" s="41"/>
      <c r="Y309" s="41"/>
      <c r="AA309" s="1062" t="s">
        <v>2426</v>
      </c>
      <c r="AB309" s="1060"/>
      <c r="AC309" s="1060"/>
      <c r="AD309" s="1060"/>
      <c r="AE309" s="1060"/>
      <c r="AF309" s="1060"/>
      <c r="AG309" s="5" t="s">
        <v>819</v>
      </c>
      <c r="AH309" s="5"/>
      <c r="AI309" s="1055"/>
      <c r="AJ309" s="1055"/>
      <c r="AK309" s="1055"/>
      <c r="BA309" s="43"/>
    </row>
    <row r="310" spans="2:53" ht="12.95" customHeight="1">
      <c r="B310" s="41" t="s">
        <v>377</v>
      </c>
      <c r="C310" s="41"/>
      <c r="D310" s="41"/>
      <c r="E310" s="41"/>
      <c r="F310" s="41"/>
      <c r="G310" s="41"/>
      <c r="H310" s="1061"/>
      <c r="I310" s="1061"/>
      <c r="J310" s="1061"/>
      <c r="K310" s="1061"/>
      <c r="L310" s="1061"/>
      <c r="M310" s="1061"/>
      <c r="N310" s="5"/>
      <c r="O310" s="5"/>
      <c r="P310" s="44"/>
      <c r="Q310" s="44"/>
      <c r="R310" s="44"/>
      <c r="S310" s="41"/>
      <c r="T310" s="41" t="s">
        <v>377</v>
      </c>
      <c r="V310" s="41"/>
      <c r="W310" s="41"/>
      <c r="X310" s="41"/>
      <c r="Y310" s="41"/>
      <c r="AA310" s="1061"/>
      <c r="AB310" s="1061"/>
      <c r="AC310" s="1061"/>
      <c r="AD310" s="1061"/>
      <c r="AE310" s="1061"/>
      <c r="AF310" s="1061"/>
      <c r="AG310" s="5"/>
      <c r="AH310" s="5"/>
      <c r="AI310" s="44"/>
      <c r="AJ310" s="44"/>
      <c r="AK310" s="44"/>
      <c r="BA310" s="43"/>
    </row>
    <row r="311" spans="2:53" ht="12.95" customHeight="1">
      <c r="B311" s="41" t="s">
        <v>703</v>
      </c>
      <c r="C311" s="41"/>
      <c r="D311" s="41"/>
      <c r="E311" s="41"/>
      <c r="F311" s="41"/>
      <c r="G311" s="41"/>
      <c r="H311" s="1056" t="s">
        <v>2421</v>
      </c>
      <c r="I311" s="1056"/>
      <c r="J311" s="1056"/>
      <c r="K311" s="1056"/>
      <c r="L311" s="1056"/>
      <c r="M311" s="1056"/>
      <c r="N311" s="1059"/>
      <c r="O311" s="1059"/>
      <c r="P311" s="1059"/>
      <c r="Q311" s="1059"/>
      <c r="R311" s="1059"/>
      <c r="S311" s="41"/>
      <c r="T311" s="41" t="s">
        <v>703</v>
      </c>
      <c r="V311" s="41"/>
      <c r="W311" s="41"/>
      <c r="X311" s="41"/>
      <c r="Y311" s="41"/>
      <c r="AA311" s="1058" t="s">
        <v>2427</v>
      </c>
      <c r="AB311" s="1056"/>
      <c r="AC311" s="1056"/>
      <c r="AD311" s="1056"/>
      <c r="AE311" s="1056"/>
      <c r="AF311" s="1056"/>
      <c r="AG311" s="1059"/>
      <c r="AH311" s="1059"/>
      <c r="AI311" s="1059"/>
      <c r="AJ311" s="1059"/>
      <c r="AK311" s="1059"/>
      <c r="BA311" s="43"/>
    </row>
    <row r="312" spans="2:53" ht="12.95" customHeight="1">
      <c r="BA312" s="43"/>
    </row>
    <row r="313" spans="2:53" ht="12.95" customHeight="1">
      <c r="B313" s="5" t="s">
        <v>1147</v>
      </c>
      <c r="C313" s="41"/>
      <c r="D313" s="41"/>
      <c r="E313" s="41"/>
      <c r="F313" s="41"/>
      <c r="H313" s="1059" t="s">
        <v>2416</v>
      </c>
      <c r="I313" s="1059"/>
      <c r="J313" s="1059"/>
      <c r="K313" s="1059"/>
      <c r="L313" s="1059"/>
      <c r="M313" s="1059"/>
      <c r="N313" s="1059"/>
      <c r="O313" s="1059"/>
      <c r="P313" s="1059"/>
      <c r="Q313" s="1059"/>
      <c r="R313" s="1059"/>
      <c r="T313" s="41" t="s">
        <v>36</v>
      </c>
      <c r="V313" s="41"/>
      <c r="W313" s="41"/>
      <c r="X313" s="41"/>
      <c r="Y313" s="41"/>
      <c r="AA313" s="1059" t="s">
        <v>2344</v>
      </c>
      <c r="AB313" s="1059"/>
      <c r="AC313" s="1059"/>
      <c r="AD313" s="1059"/>
      <c r="AE313" s="1059"/>
      <c r="AF313" s="1059"/>
      <c r="AG313" s="1059"/>
      <c r="AH313" s="1059"/>
      <c r="AI313" s="1059"/>
      <c r="AJ313" s="1059"/>
      <c r="AK313" s="1059"/>
      <c r="BA313" s="43"/>
    </row>
    <row r="314" spans="2:53" ht="12.95" customHeight="1">
      <c r="B314" s="41" t="s">
        <v>700</v>
      </c>
      <c r="C314" s="41"/>
      <c r="D314" s="41"/>
      <c r="E314" s="41"/>
      <c r="F314" s="41"/>
      <c r="H314" s="1056" t="s">
        <v>2417</v>
      </c>
      <c r="I314" s="1056"/>
      <c r="J314" s="1056"/>
      <c r="K314" s="1056"/>
      <c r="L314" s="1056"/>
      <c r="M314" s="1056"/>
      <c r="N314" s="1056"/>
      <c r="O314" s="1056"/>
      <c r="P314" s="1056"/>
      <c r="Q314" s="1056"/>
      <c r="R314" s="1056"/>
      <c r="T314" s="41" t="s">
        <v>700</v>
      </c>
      <c r="V314" s="41"/>
      <c r="W314" s="41"/>
      <c r="X314" s="41"/>
      <c r="Y314" s="41"/>
      <c r="AA314" s="1056"/>
      <c r="AB314" s="1056"/>
      <c r="AC314" s="1056"/>
      <c r="AD314" s="1056"/>
      <c r="AE314" s="1056"/>
      <c r="AF314" s="1056"/>
      <c r="AG314" s="1056"/>
      <c r="AH314" s="1056"/>
      <c r="AI314" s="1056"/>
      <c r="AJ314" s="1056"/>
      <c r="AK314" s="1056"/>
      <c r="BA314" s="43"/>
    </row>
    <row r="315" spans="2:53" ht="12.95" customHeight="1">
      <c r="B315" s="41" t="s">
        <v>702</v>
      </c>
      <c r="C315" s="41"/>
      <c r="D315" s="41"/>
      <c r="E315" s="41"/>
      <c r="F315" s="41"/>
      <c r="H315" s="1056" t="s">
        <v>2418</v>
      </c>
      <c r="I315" s="1056"/>
      <c r="J315" s="1056"/>
      <c r="K315" s="1056"/>
      <c r="L315" s="1056"/>
      <c r="M315" s="1056"/>
      <c r="N315" s="1056"/>
      <c r="O315" s="1056"/>
      <c r="P315" s="1056"/>
      <c r="Q315" s="1056"/>
      <c r="R315" s="1056"/>
      <c r="T315" s="41" t="s">
        <v>701</v>
      </c>
      <c r="V315" s="41"/>
      <c r="W315" s="41"/>
      <c r="X315" s="41"/>
      <c r="Y315" s="41"/>
      <c r="AA315" s="1056"/>
      <c r="AB315" s="1056"/>
      <c r="AC315" s="1056"/>
      <c r="AD315" s="1056"/>
      <c r="AE315" s="1056"/>
      <c r="AF315" s="1056"/>
      <c r="AG315" s="1056"/>
      <c r="AH315" s="1056"/>
      <c r="AI315" s="1056"/>
      <c r="AJ315" s="1056"/>
      <c r="AK315" s="1056"/>
      <c r="BA315" s="43"/>
    </row>
    <row r="316" spans="2:53" ht="12.95" customHeight="1">
      <c r="B316" s="41" t="s">
        <v>375</v>
      </c>
      <c r="C316" s="41"/>
      <c r="D316" s="41"/>
      <c r="E316" s="41"/>
      <c r="F316" s="41"/>
      <c r="H316" s="1056" t="s">
        <v>2419</v>
      </c>
      <c r="I316" s="1056"/>
      <c r="J316" s="1056"/>
      <c r="K316" s="1056"/>
      <c r="L316" s="1056"/>
      <c r="M316" s="1056"/>
      <c r="N316" s="1056"/>
      <c r="O316" s="1056"/>
      <c r="P316" s="1056"/>
      <c r="Q316" s="1056"/>
      <c r="R316" s="1056"/>
      <c r="T316" s="41" t="s">
        <v>375</v>
      </c>
      <c r="V316" s="41"/>
      <c r="W316" s="41"/>
      <c r="X316" s="41"/>
      <c r="Y316" s="41"/>
      <c r="AA316" s="1056"/>
      <c r="AB316" s="1056"/>
      <c r="AC316" s="1056"/>
      <c r="AD316" s="1056"/>
      <c r="AE316" s="1056"/>
      <c r="AF316" s="1056"/>
      <c r="AG316" s="1056"/>
      <c r="AH316" s="1056"/>
      <c r="AI316" s="1056"/>
      <c r="AJ316" s="1056"/>
      <c r="AK316" s="1056"/>
      <c r="BA316" s="43"/>
    </row>
    <row r="317" spans="2:53" ht="12.95" customHeight="1">
      <c r="B317" s="41" t="s">
        <v>376</v>
      </c>
      <c r="C317" s="41"/>
      <c r="D317" s="41"/>
      <c r="E317" s="41"/>
      <c r="F317" s="41"/>
      <c r="G317" s="41"/>
      <c r="H317" s="1060" t="s">
        <v>2420</v>
      </c>
      <c r="I317" s="1060"/>
      <c r="J317" s="1060"/>
      <c r="K317" s="1060"/>
      <c r="L317" s="1060"/>
      <c r="M317" s="1060"/>
      <c r="N317" s="5" t="s">
        <v>819</v>
      </c>
      <c r="O317" s="5"/>
      <c r="P317" s="1055"/>
      <c r="Q317" s="1055"/>
      <c r="R317" s="1055"/>
      <c r="S317" s="41"/>
      <c r="T317" s="41" t="s">
        <v>376</v>
      </c>
      <c r="V317" s="41"/>
      <c r="W317" s="41"/>
      <c r="X317" s="41"/>
      <c r="Y317" s="41"/>
      <c r="AA317" s="1060"/>
      <c r="AB317" s="1060"/>
      <c r="AC317" s="1060"/>
      <c r="AD317" s="1060"/>
      <c r="AE317" s="1060"/>
      <c r="AF317" s="1060"/>
      <c r="AG317" s="5" t="s">
        <v>819</v>
      </c>
      <c r="AH317" s="5"/>
      <c r="AI317" s="1055"/>
      <c r="AJ317" s="1055"/>
      <c r="AK317" s="1055"/>
      <c r="BA317" s="43"/>
    </row>
    <row r="318" spans="2:53" ht="12.95" customHeight="1">
      <c r="B318" s="41" t="s">
        <v>377</v>
      </c>
      <c r="C318" s="41"/>
      <c r="D318" s="41"/>
      <c r="E318" s="41"/>
      <c r="F318" s="41"/>
      <c r="G318" s="41"/>
      <c r="H318" s="1061"/>
      <c r="I318" s="1061"/>
      <c r="J318" s="1061"/>
      <c r="K318" s="1061"/>
      <c r="L318" s="1061"/>
      <c r="M318" s="1061"/>
      <c r="N318" s="5"/>
      <c r="O318" s="5"/>
      <c r="P318" s="44"/>
      <c r="Q318" s="44"/>
      <c r="R318" s="44"/>
      <c r="S318" s="41"/>
      <c r="T318" s="41" t="s">
        <v>377</v>
      </c>
      <c r="V318" s="41"/>
      <c r="W318" s="41"/>
      <c r="X318" s="41"/>
      <c r="Y318" s="41"/>
      <c r="AA318" s="1061"/>
      <c r="AB318" s="1061"/>
      <c r="AC318" s="1061"/>
      <c r="AD318" s="1061"/>
      <c r="AE318" s="1061"/>
      <c r="AF318" s="1061"/>
      <c r="AG318" s="5"/>
      <c r="AH318" s="5"/>
      <c r="AI318" s="44"/>
      <c r="AJ318" s="44"/>
      <c r="AK318" s="44"/>
      <c r="BA318" s="43"/>
    </row>
    <row r="319" spans="2:53" ht="12.95" customHeight="1">
      <c r="B319" s="41" t="s">
        <v>703</v>
      </c>
      <c r="C319" s="41"/>
      <c r="D319" s="41"/>
      <c r="E319" s="41"/>
      <c r="F319" s="41"/>
      <c r="G319" s="41"/>
      <c r="H319" s="1056" t="s">
        <v>2421</v>
      </c>
      <c r="I319" s="1056"/>
      <c r="J319" s="1056"/>
      <c r="K319" s="1056"/>
      <c r="L319" s="1056"/>
      <c r="M319" s="1056"/>
      <c r="N319" s="1059"/>
      <c r="O319" s="1059"/>
      <c r="P319" s="1059"/>
      <c r="Q319" s="1059"/>
      <c r="R319" s="1059"/>
      <c r="S319" s="41"/>
      <c r="T319" s="41" t="s">
        <v>703</v>
      </c>
      <c r="V319" s="41"/>
      <c r="W319" s="41"/>
      <c r="X319" s="41"/>
      <c r="Y319" s="41"/>
      <c r="AA319" s="1056"/>
      <c r="AB319" s="1056"/>
      <c r="AC319" s="1056"/>
      <c r="AD319" s="1056"/>
      <c r="AE319" s="1056"/>
      <c r="AF319" s="1056"/>
      <c r="AG319" s="1059"/>
      <c r="AH319" s="1059"/>
      <c r="AI319" s="1059"/>
      <c r="AJ319" s="1059"/>
      <c r="AK319" s="1059"/>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1148</v>
      </c>
      <c r="C321" s="41"/>
      <c r="D321" s="41"/>
      <c r="E321" s="41"/>
      <c r="F321" s="41"/>
      <c r="H321" s="1101" t="s">
        <v>2345</v>
      </c>
      <c r="I321" s="1059"/>
      <c r="J321" s="1059"/>
      <c r="K321" s="1059"/>
      <c r="L321" s="1059"/>
      <c r="M321" s="1059"/>
      <c r="N321" s="1059"/>
      <c r="O321" s="1059"/>
      <c r="P321" s="1059"/>
      <c r="Q321" s="1059"/>
      <c r="R321" s="1059"/>
      <c r="T321" s="41" t="s">
        <v>37</v>
      </c>
      <c r="V321" s="41"/>
      <c r="W321" s="41"/>
      <c r="X321" s="41"/>
      <c r="Y321" s="41"/>
      <c r="AA321" s="1101" t="s">
        <v>2357</v>
      </c>
      <c r="AB321" s="1059"/>
      <c r="AC321" s="1059"/>
      <c r="AD321" s="1059"/>
      <c r="AE321" s="1059"/>
      <c r="AF321" s="1059"/>
      <c r="AG321" s="1059"/>
      <c r="AH321" s="1059"/>
      <c r="AI321" s="1059"/>
      <c r="AJ321" s="1059"/>
      <c r="AK321" s="1059"/>
      <c r="BA321" s="43"/>
    </row>
    <row r="322" spans="2:53" ht="12.95" customHeight="1">
      <c r="B322" s="41" t="s">
        <v>700</v>
      </c>
      <c r="C322" s="41"/>
      <c r="D322" s="41"/>
      <c r="E322" s="41"/>
      <c r="F322" s="41"/>
      <c r="H322" s="1058" t="s">
        <v>2346</v>
      </c>
      <c r="I322" s="1056"/>
      <c r="J322" s="1056"/>
      <c r="K322" s="1056"/>
      <c r="L322" s="1056"/>
      <c r="M322" s="1056"/>
      <c r="N322" s="1056"/>
      <c r="O322" s="1056"/>
      <c r="P322" s="1056"/>
      <c r="Q322" s="1056"/>
      <c r="R322" s="1056"/>
      <c r="T322" s="41" t="s">
        <v>700</v>
      </c>
      <c r="V322" s="41"/>
      <c r="W322" s="41"/>
      <c r="X322" s="41"/>
      <c r="Y322" s="41"/>
      <c r="AA322" s="1058" t="s">
        <v>2358</v>
      </c>
      <c r="AB322" s="1056"/>
      <c r="AC322" s="1056"/>
      <c r="AD322" s="1056"/>
      <c r="AE322" s="1056"/>
      <c r="AF322" s="1056"/>
      <c r="AG322" s="1056"/>
      <c r="AH322" s="1056"/>
      <c r="AI322" s="1056"/>
      <c r="AJ322" s="1056"/>
      <c r="AK322" s="1056"/>
      <c r="BA322" s="43"/>
    </row>
    <row r="323" spans="2:53" ht="12.95" customHeight="1">
      <c r="B323" s="41" t="s">
        <v>702</v>
      </c>
      <c r="C323" s="41"/>
      <c r="D323" s="41"/>
      <c r="E323" s="41"/>
      <c r="F323" s="41"/>
      <c r="H323" s="1058" t="s">
        <v>2347</v>
      </c>
      <c r="I323" s="1056"/>
      <c r="J323" s="1056"/>
      <c r="K323" s="1056"/>
      <c r="L323" s="1056"/>
      <c r="M323" s="1056"/>
      <c r="N323" s="1056"/>
      <c r="O323" s="1056"/>
      <c r="P323" s="1056"/>
      <c r="Q323" s="1056"/>
      <c r="R323" s="1056"/>
      <c r="T323" s="41" t="s">
        <v>701</v>
      </c>
      <c r="V323" s="41"/>
      <c r="W323" s="41"/>
      <c r="X323" s="41"/>
      <c r="Y323" s="41"/>
      <c r="AA323" s="1058" t="s">
        <v>2359</v>
      </c>
      <c r="AB323" s="1056"/>
      <c r="AC323" s="1056"/>
      <c r="AD323" s="1056"/>
      <c r="AE323" s="1056"/>
      <c r="AF323" s="1056"/>
      <c r="AG323" s="1056"/>
      <c r="AH323" s="1056"/>
      <c r="AI323" s="1056"/>
      <c r="AJ323" s="1056"/>
      <c r="AK323" s="1056"/>
      <c r="BA323" s="43"/>
    </row>
    <row r="324" spans="2:53" ht="12.95" customHeight="1">
      <c r="B324" s="41" t="s">
        <v>375</v>
      </c>
      <c r="C324" s="41"/>
      <c r="D324" s="41"/>
      <c r="E324" s="41"/>
      <c r="F324" s="41"/>
      <c r="H324" s="1058" t="s">
        <v>2389</v>
      </c>
      <c r="I324" s="1056"/>
      <c r="J324" s="1056"/>
      <c r="K324" s="1056"/>
      <c r="L324" s="1056"/>
      <c r="M324" s="1056"/>
      <c r="N324" s="1056"/>
      <c r="O324" s="1056"/>
      <c r="P324" s="1056"/>
      <c r="Q324" s="1056"/>
      <c r="R324" s="1056"/>
      <c r="T324" s="41" t="s">
        <v>375</v>
      </c>
      <c r="V324" s="41"/>
      <c r="W324" s="41"/>
      <c r="X324" s="41"/>
      <c r="Y324" s="41"/>
      <c r="AA324" s="1058" t="s">
        <v>2360</v>
      </c>
      <c r="AB324" s="1056"/>
      <c r="AC324" s="1056"/>
      <c r="AD324" s="1056"/>
      <c r="AE324" s="1056"/>
      <c r="AF324" s="1056"/>
      <c r="AG324" s="1056"/>
      <c r="AH324" s="1056"/>
      <c r="AI324" s="1056"/>
      <c r="AJ324" s="1056"/>
      <c r="AK324" s="1056"/>
      <c r="BA324" s="43"/>
    </row>
    <row r="325" spans="2:53" ht="12.95" customHeight="1">
      <c r="B325" s="41" t="s">
        <v>376</v>
      </c>
      <c r="C325" s="41"/>
      <c r="D325" s="41"/>
      <c r="E325" s="41"/>
      <c r="F325" s="41"/>
      <c r="G325" s="41"/>
      <c r="H325" s="1062" t="s">
        <v>2390</v>
      </c>
      <c r="I325" s="1060"/>
      <c r="J325" s="1060"/>
      <c r="K325" s="1060"/>
      <c r="L325" s="1060"/>
      <c r="M325" s="1060"/>
      <c r="N325" s="5" t="s">
        <v>819</v>
      </c>
      <c r="O325" s="5"/>
      <c r="P325" s="1055">
        <v>216</v>
      </c>
      <c r="Q325" s="1055"/>
      <c r="R325" s="1055"/>
      <c r="S325" s="41"/>
      <c r="T325" s="41" t="s">
        <v>376</v>
      </c>
      <c r="V325" s="41"/>
      <c r="W325" s="41"/>
      <c r="X325" s="41"/>
      <c r="Y325" s="41"/>
      <c r="AA325" s="1062" t="s">
        <v>2361</v>
      </c>
      <c r="AB325" s="1060"/>
      <c r="AC325" s="1060"/>
      <c r="AD325" s="1060"/>
      <c r="AE325" s="1060"/>
      <c r="AF325" s="1060"/>
      <c r="AG325" s="5" t="s">
        <v>819</v>
      </c>
      <c r="AH325" s="5"/>
      <c r="AI325" s="1055"/>
      <c r="AJ325" s="1055"/>
      <c r="AK325" s="1055"/>
      <c r="BA325" s="43"/>
    </row>
    <row r="326" spans="2:53" ht="12.95" customHeight="1">
      <c r="B326" s="41" t="s">
        <v>377</v>
      </c>
      <c r="C326" s="41"/>
      <c r="D326" s="41"/>
      <c r="E326" s="41"/>
      <c r="F326" s="41"/>
      <c r="G326" s="41"/>
      <c r="H326" s="1061"/>
      <c r="I326" s="1061"/>
      <c r="J326" s="1061"/>
      <c r="K326" s="1061"/>
      <c r="L326" s="1061"/>
      <c r="M326" s="1061"/>
      <c r="N326" s="5"/>
      <c r="O326" s="5"/>
      <c r="P326" s="44"/>
      <c r="Q326" s="44"/>
      <c r="R326" s="44"/>
      <c r="S326" s="41"/>
      <c r="T326" s="41" t="s">
        <v>377</v>
      </c>
      <c r="V326" s="41"/>
      <c r="W326" s="41"/>
      <c r="X326" s="41"/>
      <c r="Y326" s="41"/>
      <c r="AA326" s="1061"/>
      <c r="AB326" s="1061"/>
      <c r="AC326" s="1061"/>
      <c r="AD326" s="1061"/>
      <c r="AE326" s="1061"/>
      <c r="AF326" s="1061"/>
      <c r="AG326" s="5"/>
      <c r="AH326" s="5"/>
      <c r="AI326" s="44"/>
      <c r="AJ326" s="44"/>
      <c r="AK326" s="44"/>
      <c r="BA326" s="43"/>
    </row>
    <row r="327" spans="2:53" ht="12.95" customHeight="1">
      <c r="B327" s="41" t="s">
        <v>703</v>
      </c>
      <c r="C327" s="41"/>
      <c r="D327" s="41"/>
      <c r="E327" s="41"/>
      <c r="F327" s="41"/>
      <c r="G327" s="41"/>
      <c r="H327" s="1056" t="s">
        <v>2391</v>
      </c>
      <c r="I327" s="1056"/>
      <c r="J327" s="1056"/>
      <c r="K327" s="1056"/>
      <c r="L327" s="1056"/>
      <c r="M327" s="1056"/>
      <c r="N327" s="1059"/>
      <c r="O327" s="1059"/>
      <c r="P327" s="1059"/>
      <c r="Q327" s="1059"/>
      <c r="R327" s="1059"/>
      <c r="S327" s="41"/>
      <c r="T327" s="41" t="s">
        <v>703</v>
      </c>
      <c r="V327" s="41"/>
      <c r="W327" s="41"/>
      <c r="X327" s="41"/>
      <c r="Y327" s="41"/>
      <c r="AA327" s="1058" t="s">
        <v>2362</v>
      </c>
      <c r="AB327" s="1056"/>
      <c r="AC327" s="1056"/>
      <c r="AD327" s="1056"/>
      <c r="AE327" s="1056"/>
      <c r="AF327" s="1056"/>
      <c r="AG327" s="1059"/>
      <c r="AH327" s="1059"/>
      <c r="AI327" s="1059"/>
      <c r="AJ327" s="1059"/>
      <c r="AK327" s="1059"/>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01" t="s">
        <v>2351</v>
      </c>
      <c r="I329" s="1059"/>
      <c r="J329" s="1059"/>
      <c r="K329" s="1059"/>
      <c r="L329" s="1059"/>
      <c r="M329" s="1059"/>
      <c r="N329" s="1059"/>
      <c r="O329" s="1059"/>
      <c r="P329" s="1059"/>
      <c r="Q329" s="1059"/>
      <c r="R329" s="1059"/>
      <c r="T329" s="5" t="s">
        <v>1107</v>
      </c>
      <c r="V329" s="41"/>
      <c r="W329" s="41"/>
      <c r="X329" s="41"/>
      <c r="Y329" s="41"/>
      <c r="AA329" s="1101" t="s">
        <v>2323</v>
      </c>
      <c r="AB329" s="1059"/>
      <c r="AC329" s="1059"/>
      <c r="AD329" s="1059"/>
      <c r="AE329" s="1059"/>
      <c r="AF329" s="1059"/>
      <c r="AG329" s="1059"/>
      <c r="AH329" s="1059"/>
      <c r="AI329" s="1059"/>
      <c r="AJ329" s="1059"/>
      <c r="AK329" s="1059"/>
      <c r="BA329" s="43"/>
    </row>
    <row r="330" spans="2:53" ht="12.95" customHeight="1">
      <c r="B330" s="41" t="s">
        <v>700</v>
      </c>
      <c r="C330" s="41"/>
      <c r="D330" s="41"/>
      <c r="E330" s="41"/>
      <c r="F330" s="41"/>
      <c r="H330" s="1058" t="s">
        <v>2352</v>
      </c>
      <c r="I330" s="1056"/>
      <c r="J330" s="1056"/>
      <c r="K330" s="1056"/>
      <c r="L330" s="1056"/>
      <c r="M330" s="1056"/>
      <c r="N330" s="1056"/>
      <c r="O330" s="1056"/>
      <c r="P330" s="1056"/>
      <c r="Q330" s="1056"/>
      <c r="R330" s="1056"/>
      <c r="T330" s="41" t="s">
        <v>700</v>
      </c>
      <c r="V330" s="41"/>
      <c r="W330" s="41"/>
      <c r="X330" s="41"/>
      <c r="Y330" s="41"/>
      <c r="AA330" s="1058" t="s">
        <v>2324</v>
      </c>
      <c r="AB330" s="1056"/>
      <c r="AC330" s="1056"/>
      <c r="AD330" s="1056"/>
      <c r="AE330" s="1056"/>
      <c r="AF330" s="1056"/>
      <c r="AG330" s="1056"/>
      <c r="AH330" s="1056"/>
      <c r="AI330" s="1056"/>
      <c r="AJ330" s="1056"/>
      <c r="AK330" s="1056"/>
      <c r="BA330" s="43"/>
    </row>
    <row r="331" spans="2:53" ht="12.95" customHeight="1">
      <c r="B331" s="41" t="s">
        <v>702</v>
      </c>
      <c r="C331" s="41"/>
      <c r="D331" s="41"/>
      <c r="E331" s="41"/>
      <c r="F331" s="41"/>
      <c r="G331" s="41"/>
      <c r="H331" s="1058" t="s">
        <v>2353</v>
      </c>
      <c r="I331" s="1056"/>
      <c r="J331" s="1056"/>
      <c r="K331" s="1056"/>
      <c r="L331" s="1056"/>
      <c r="M331" s="1056"/>
      <c r="N331" s="1056"/>
      <c r="O331" s="1056"/>
      <c r="P331" s="1056"/>
      <c r="Q331" s="1056"/>
      <c r="R331" s="1056"/>
      <c r="T331" s="41" t="s">
        <v>701</v>
      </c>
      <c r="V331" s="41"/>
      <c r="W331" s="41"/>
      <c r="X331" s="41"/>
      <c r="Y331" s="41"/>
      <c r="AA331" s="1058" t="s">
        <v>2325</v>
      </c>
      <c r="AB331" s="1056"/>
      <c r="AC331" s="1056"/>
      <c r="AD331" s="1056"/>
      <c r="AE331" s="1056"/>
      <c r="AF331" s="1056"/>
      <c r="AG331" s="1056"/>
      <c r="AH331" s="1056"/>
      <c r="AI331" s="1056"/>
      <c r="AJ331" s="1056"/>
      <c r="AK331" s="1056"/>
      <c r="BA331" s="43"/>
    </row>
    <row r="332" spans="2:53" ht="12.95" customHeight="1">
      <c r="B332" s="41" t="s">
        <v>375</v>
      </c>
      <c r="C332" s="41"/>
      <c r="D332" s="41"/>
      <c r="E332" s="41"/>
      <c r="F332" s="41"/>
      <c r="H332" s="1058" t="s">
        <v>2354</v>
      </c>
      <c r="I332" s="1056"/>
      <c r="J332" s="1056"/>
      <c r="K332" s="1056"/>
      <c r="L332" s="1056"/>
      <c r="M332" s="1056"/>
      <c r="N332" s="1056"/>
      <c r="O332" s="1056"/>
      <c r="P332" s="1056"/>
      <c r="Q332" s="1056"/>
      <c r="R332" s="1056"/>
      <c r="T332" s="41" t="s">
        <v>375</v>
      </c>
      <c r="V332" s="41"/>
      <c r="W332" s="41"/>
      <c r="X332" s="41"/>
      <c r="Y332" s="41"/>
      <c r="AA332" s="1058" t="s">
        <v>2326</v>
      </c>
      <c r="AB332" s="1056"/>
      <c r="AC332" s="1056"/>
      <c r="AD332" s="1056"/>
      <c r="AE332" s="1056"/>
      <c r="AF332" s="1056"/>
      <c r="AG332" s="1056"/>
      <c r="AH332" s="1056"/>
      <c r="AI332" s="1056"/>
      <c r="AJ332" s="1056"/>
      <c r="AK332" s="1056"/>
      <c r="BA332" s="43"/>
    </row>
    <row r="333" spans="2:53" ht="12.95" customHeight="1">
      <c r="B333" s="41" t="s">
        <v>376</v>
      </c>
      <c r="C333" s="41"/>
      <c r="D333" s="41"/>
      <c r="E333" s="41"/>
      <c r="F333" s="41"/>
      <c r="G333" s="41"/>
      <c r="H333" s="1062" t="s">
        <v>2356</v>
      </c>
      <c r="I333" s="1060"/>
      <c r="J333" s="1060"/>
      <c r="K333" s="1060"/>
      <c r="L333" s="1060"/>
      <c r="M333" s="1060"/>
      <c r="N333" s="5" t="s">
        <v>819</v>
      </c>
      <c r="O333" s="5"/>
      <c r="P333" s="1055"/>
      <c r="Q333" s="1055"/>
      <c r="R333" s="1055"/>
      <c r="T333" s="41" t="s">
        <v>376</v>
      </c>
      <c r="V333" s="41"/>
      <c r="W333" s="41"/>
      <c r="X333" s="41"/>
      <c r="Y333" s="41"/>
      <c r="AA333" s="1060" t="s">
        <v>2428</v>
      </c>
      <c r="AB333" s="1060"/>
      <c r="AC333" s="1060"/>
      <c r="AD333" s="1060"/>
      <c r="AE333" s="1060"/>
      <c r="AF333" s="1060"/>
      <c r="AG333" s="5" t="s">
        <v>819</v>
      </c>
      <c r="AH333" s="5"/>
      <c r="AI333" s="1055"/>
      <c r="AJ333" s="1055"/>
      <c r="AK333" s="1055"/>
      <c r="BA333" s="43"/>
    </row>
    <row r="334" spans="2:53" ht="12.95" customHeight="1">
      <c r="B334" s="41" t="s">
        <v>377</v>
      </c>
      <c r="C334" s="41"/>
      <c r="D334" s="41"/>
      <c r="E334" s="41"/>
      <c r="F334" s="41"/>
      <c r="G334" s="41"/>
      <c r="H334" s="1061"/>
      <c r="I334" s="1061"/>
      <c r="J334" s="1061"/>
      <c r="K334" s="1061"/>
      <c r="L334" s="1061"/>
      <c r="M334" s="1061"/>
      <c r="N334" s="5"/>
      <c r="O334" s="5"/>
      <c r="P334" s="44"/>
      <c r="Q334" s="44"/>
      <c r="R334" s="44"/>
      <c r="T334" s="41" t="s">
        <v>377</v>
      </c>
      <c r="V334" s="41"/>
      <c r="W334" s="41"/>
      <c r="X334" s="41"/>
      <c r="Y334" s="41"/>
      <c r="AA334" s="1061"/>
      <c r="AB334" s="1061"/>
      <c r="AC334" s="1061"/>
      <c r="AD334" s="1061"/>
      <c r="AE334" s="1061"/>
      <c r="AF334" s="1061"/>
      <c r="AG334" s="5"/>
      <c r="AH334" s="5"/>
      <c r="AI334" s="44"/>
      <c r="AJ334" s="44"/>
      <c r="AK334" s="44"/>
      <c r="BA334" s="43"/>
    </row>
    <row r="335" spans="2:53" ht="12.95" customHeight="1">
      <c r="B335" s="41" t="s">
        <v>703</v>
      </c>
      <c r="C335" s="41"/>
      <c r="D335" s="41"/>
      <c r="E335" s="41"/>
      <c r="F335" s="41"/>
      <c r="G335" s="41"/>
      <c r="H335" s="1058" t="s">
        <v>2355</v>
      </c>
      <c r="I335" s="1056"/>
      <c r="J335" s="1056"/>
      <c r="K335" s="1056"/>
      <c r="L335" s="1056"/>
      <c r="M335" s="1056"/>
      <c r="N335" s="1059"/>
      <c r="O335" s="1059"/>
      <c r="P335" s="1059"/>
      <c r="Q335" s="1059"/>
      <c r="R335" s="1059"/>
      <c r="T335" s="41" t="s">
        <v>703</v>
      </c>
      <c r="V335" s="41"/>
      <c r="W335" s="41"/>
      <c r="X335" s="41"/>
      <c r="Y335" s="41"/>
      <c r="AA335" s="1056" t="s">
        <v>2429</v>
      </c>
      <c r="AB335" s="1056"/>
      <c r="AC335" s="1056"/>
      <c r="AD335" s="1056"/>
      <c r="AE335" s="1056"/>
      <c r="AF335" s="1056"/>
      <c r="AG335" s="1059"/>
      <c r="AH335" s="1059"/>
      <c r="AI335" s="1059"/>
      <c r="AJ335" s="1059"/>
      <c r="AK335" s="1059"/>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01" t="s">
        <v>124</v>
      </c>
      <c r="I337" s="1059"/>
      <c r="J337" s="1059"/>
      <c r="K337" s="1059"/>
      <c r="L337" s="1059"/>
      <c r="M337" s="1059"/>
      <c r="N337" s="1059"/>
      <c r="O337" s="1059"/>
      <c r="P337" s="1059"/>
      <c r="Q337" s="1059"/>
      <c r="R337" s="1059"/>
      <c r="T337" s="361" t="s">
        <v>1146</v>
      </c>
      <c r="AA337" s="1059" t="s">
        <v>124</v>
      </c>
      <c r="AB337" s="1059"/>
      <c r="AC337" s="1059"/>
      <c r="AD337" s="1059"/>
      <c r="AE337" s="1059"/>
      <c r="AF337" s="1059"/>
      <c r="AG337" s="1059"/>
      <c r="AH337" s="1059"/>
      <c r="AI337" s="1059"/>
      <c r="AJ337" s="1059"/>
      <c r="AK337" s="1059"/>
      <c r="BA337" s="43"/>
    </row>
    <row r="338" spans="1:53" ht="12.95" customHeight="1">
      <c r="B338" s="361" t="s">
        <v>700</v>
      </c>
      <c r="C338" s="361"/>
      <c r="D338" s="361"/>
      <c r="E338" s="361"/>
      <c r="F338" s="361"/>
      <c r="G338" s="361"/>
      <c r="H338" s="1056"/>
      <c r="I338" s="1056"/>
      <c r="J338" s="1056"/>
      <c r="K338" s="1056"/>
      <c r="L338" s="1056"/>
      <c r="M338" s="1056"/>
      <c r="N338" s="1056"/>
      <c r="O338" s="1056"/>
      <c r="P338" s="1056"/>
      <c r="Q338" s="1056"/>
      <c r="R338" s="1056"/>
      <c r="T338" s="41" t="s">
        <v>700</v>
      </c>
      <c r="AA338" s="1056"/>
      <c r="AB338" s="1056"/>
      <c r="AC338" s="1056"/>
      <c r="AD338" s="1056"/>
      <c r="AE338" s="1056"/>
      <c r="AF338" s="1056"/>
      <c r="AG338" s="1056"/>
      <c r="AH338" s="1056"/>
      <c r="AI338" s="1056"/>
      <c r="AJ338" s="1056"/>
      <c r="AK338" s="1056"/>
      <c r="BA338" s="43"/>
    </row>
    <row r="339" spans="1:53" ht="12.95" customHeight="1">
      <c r="B339" s="361" t="s">
        <v>702</v>
      </c>
      <c r="C339" s="361"/>
      <c r="D339" s="361"/>
      <c r="E339" s="361"/>
      <c r="F339" s="361"/>
      <c r="G339" s="361"/>
      <c r="H339" s="1056"/>
      <c r="I339" s="1056"/>
      <c r="J339" s="1056"/>
      <c r="K339" s="1056"/>
      <c r="L339" s="1056"/>
      <c r="M339" s="1056"/>
      <c r="N339" s="1056"/>
      <c r="O339" s="1056"/>
      <c r="P339" s="1056"/>
      <c r="Q339" s="1056"/>
      <c r="R339" s="1056"/>
      <c r="T339" s="41" t="s">
        <v>701</v>
      </c>
      <c r="AA339" s="1056"/>
      <c r="AB339" s="1056"/>
      <c r="AC339" s="1056"/>
      <c r="AD339" s="1056"/>
      <c r="AE339" s="1056"/>
      <c r="AF339" s="1056"/>
      <c r="AG339" s="1056"/>
      <c r="AH339" s="1056"/>
      <c r="AI339" s="1056"/>
      <c r="AJ339" s="1056"/>
      <c r="AK339" s="1056"/>
    </row>
    <row r="340" spans="1:53" ht="12.95" customHeight="1">
      <c r="B340" s="361" t="s">
        <v>375</v>
      </c>
      <c r="C340" s="361"/>
      <c r="D340" s="361"/>
      <c r="E340" s="361"/>
      <c r="F340" s="361"/>
      <c r="G340" s="361"/>
      <c r="H340" s="1056"/>
      <c r="I340" s="1056"/>
      <c r="J340" s="1056"/>
      <c r="K340" s="1056"/>
      <c r="L340" s="1056"/>
      <c r="M340" s="1056"/>
      <c r="N340" s="1056"/>
      <c r="O340" s="1056"/>
      <c r="P340" s="1056"/>
      <c r="Q340" s="1056"/>
      <c r="R340" s="1056"/>
      <c r="T340" s="41" t="s">
        <v>375</v>
      </c>
      <c r="AA340" s="1056"/>
      <c r="AB340" s="1056"/>
      <c r="AC340" s="1056"/>
      <c r="AD340" s="1056"/>
      <c r="AE340" s="1056"/>
      <c r="AF340" s="1056"/>
      <c r="AG340" s="1056"/>
      <c r="AH340" s="1056"/>
      <c r="AI340" s="1056"/>
      <c r="AJ340" s="1056"/>
      <c r="AK340" s="1056"/>
    </row>
    <row r="341" spans="1:53" ht="12.95" customHeight="1">
      <c r="B341" s="361" t="s">
        <v>376</v>
      </c>
      <c r="C341" s="361"/>
      <c r="D341" s="361"/>
      <c r="E341" s="361"/>
      <c r="F341" s="361"/>
      <c r="G341" s="361"/>
      <c r="H341" s="1060"/>
      <c r="I341" s="1060"/>
      <c r="J341" s="1060"/>
      <c r="K341" s="1060"/>
      <c r="L341" s="1060"/>
      <c r="M341" s="1060"/>
      <c r="N341" s="5" t="s">
        <v>819</v>
      </c>
      <c r="O341" s="5"/>
      <c r="P341" s="1055"/>
      <c r="Q341" s="1055"/>
      <c r="R341" s="1055"/>
      <c r="T341" s="41" t="s">
        <v>376</v>
      </c>
      <c r="AA341" s="1060"/>
      <c r="AB341" s="1060"/>
      <c r="AC341" s="1060"/>
      <c r="AD341" s="1060"/>
      <c r="AE341" s="1060"/>
      <c r="AF341" s="1060"/>
      <c r="AG341" s="5" t="s">
        <v>819</v>
      </c>
      <c r="AH341" s="5"/>
      <c r="AI341" s="1055"/>
      <c r="AJ341" s="1055"/>
      <c r="AK341" s="1055"/>
    </row>
    <row r="342" spans="1:53" ht="12.95" customHeight="1">
      <c r="B342" s="361" t="s">
        <v>377</v>
      </c>
      <c r="C342" s="361"/>
      <c r="D342" s="361"/>
      <c r="E342" s="361"/>
      <c r="F342" s="361"/>
      <c r="G342" s="361"/>
      <c r="H342" s="1061"/>
      <c r="I342" s="1061"/>
      <c r="J342" s="1061"/>
      <c r="K342" s="1061"/>
      <c r="L342" s="1061"/>
      <c r="M342" s="1061"/>
      <c r="N342" s="5"/>
      <c r="O342" s="5"/>
      <c r="P342" s="44"/>
      <c r="Q342" s="44"/>
      <c r="R342" s="44"/>
      <c r="T342" s="41" t="s">
        <v>377</v>
      </c>
      <c r="AA342" s="1061"/>
      <c r="AB342" s="1061"/>
      <c r="AC342" s="1061"/>
      <c r="AD342" s="1061"/>
      <c r="AE342" s="1061"/>
      <c r="AF342" s="1061"/>
      <c r="AG342" s="5"/>
      <c r="AH342" s="5"/>
      <c r="AI342" s="44"/>
      <c r="AJ342" s="44"/>
      <c r="AK342" s="44"/>
    </row>
    <row r="343" spans="1:53" ht="12.95" customHeight="1">
      <c r="B343" s="361" t="s">
        <v>703</v>
      </c>
      <c r="C343" s="361"/>
      <c r="D343" s="361"/>
      <c r="E343" s="361"/>
      <c r="F343" s="361"/>
      <c r="G343" s="361"/>
      <c r="H343" s="1056"/>
      <c r="I343" s="1056"/>
      <c r="J343" s="1056"/>
      <c r="K343" s="1056"/>
      <c r="L343" s="1056"/>
      <c r="M343" s="1056"/>
      <c r="N343" s="1059"/>
      <c r="O343" s="1059"/>
      <c r="P343" s="1059"/>
      <c r="Q343" s="1059"/>
      <c r="R343" s="1059"/>
      <c r="T343" s="41" t="s">
        <v>703</v>
      </c>
      <c r="AA343" s="1056"/>
      <c r="AB343" s="1056"/>
      <c r="AC343" s="1056"/>
      <c r="AD343" s="1056"/>
      <c r="AE343" s="1056"/>
      <c r="AF343" s="1056"/>
      <c r="AG343" s="1059"/>
      <c r="AH343" s="1059"/>
      <c r="AI343" s="1059"/>
      <c r="AJ343" s="1059"/>
      <c r="AK343" s="1059"/>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7" t="s">
        <v>498</v>
      </c>
      <c r="B345" s="1057"/>
      <c r="C345" s="1057"/>
      <c r="D345" s="1057"/>
      <c r="E345" s="1057"/>
      <c r="F345" s="1057"/>
      <c r="G345" s="1057"/>
      <c r="H345" s="1057"/>
      <c r="I345" s="1057"/>
      <c r="J345" s="1057"/>
      <c r="K345" s="1057"/>
      <c r="L345" s="1057"/>
      <c r="M345" s="1057"/>
      <c r="N345" s="1057"/>
      <c r="O345" s="1057"/>
      <c r="P345" s="1057"/>
      <c r="Q345" s="1057"/>
      <c r="R345" s="1057"/>
      <c r="S345" s="1057"/>
      <c r="T345" s="1057"/>
      <c r="U345" s="1057"/>
      <c r="V345" s="1057"/>
      <c r="W345" s="1057"/>
      <c r="X345" s="1057"/>
      <c r="Y345" s="1057"/>
      <c r="Z345" s="1057"/>
      <c r="AA345" s="1057"/>
      <c r="AB345" s="1057"/>
      <c r="AC345" s="1057"/>
      <c r="AD345" s="1057"/>
      <c r="AE345" s="1057"/>
      <c r="AF345" s="1057"/>
      <c r="AG345" s="1057"/>
      <c r="AH345" s="1057"/>
      <c r="AI345" s="1057"/>
      <c r="AJ345" s="1057"/>
      <c r="AK345" s="1057"/>
      <c r="AL345" s="1057"/>
      <c r="AM345" s="1057"/>
      <c r="AN345" s="1057"/>
      <c r="AO345" s="1057"/>
      <c r="AP345" s="1057"/>
      <c r="AQ345" s="1057"/>
      <c r="AR345" s="1057"/>
      <c r="AS345" s="1057"/>
      <c r="AT345" s="1057"/>
    </row>
    <row r="346" spans="1:53" ht="12.95" customHeight="1">
      <c r="A346" s="1057"/>
      <c r="B346" s="1057"/>
      <c r="C346" s="1057"/>
      <c r="D346" s="1057"/>
      <c r="E346" s="1057"/>
      <c r="F346" s="1057"/>
      <c r="G346" s="1057"/>
      <c r="H346" s="1057"/>
      <c r="I346" s="1057"/>
      <c r="J346" s="1057"/>
      <c r="K346" s="1057"/>
      <c r="L346" s="1057"/>
      <c r="M346" s="1057"/>
      <c r="N346" s="1057"/>
      <c r="O346" s="1057"/>
      <c r="P346" s="1057"/>
      <c r="Q346" s="1057"/>
      <c r="R346" s="1057"/>
      <c r="S346" s="1057"/>
      <c r="T346" s="1057"/>
      <c r="U346" s="1057"/>
      <c r="V346" s="1057"/>
      <c r="W346" s="1057"/>
      <c r="X346" s="1057"/>
      <c r="Y346" s="1057"/>
      <c r="Z346" s="1057"/>
      <c r="AA346" s="1057"/>
      <c r="AB346" s="1057"/>
      <c r="AC346" s="1057"/>
      <c r="AD346" s="1057"/>
      <c r="AE346" s="1057"/>
      <c r="AF346" s="1057"/>
      <c r="AG346" s="1057"/>
      <c r="AH346" s="1057"/>
      <c r="AI346" s="1057"/>
      <c r="AJ346" s="1057"/>
      <c r="AK346" s="1057"/>
      <c r="AL346" s="1057"/>
      <c r="AM346" s="1057"/>
      <c r="AN346" s="1057"/>
      <c r="AO346" s="1057"/>
      <c r="AP346" s="1057"/>
      <c r="AQ346" s="1057"/>
      <c r="AR346" s="1057"/>
      <c r="AS346" s="1057"/>
      <c r="AT346" s="1057"/>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654</v>
      </c>
      <c r="B348" s="3"/>
      <c r="C348" s="3" t="s">
        <v>532</v>
      </c>
    </row>
    <row r="349" spans="1:53" ht="12.95" customHeight="1">
      <c r="D349" t="s">
        <v>40</v>
      </c>
      <c r="M349" s="1120" t="s">
        <v>108</v>
      </c>
      <c r="N349" s="1120"/>
      <c r="P349" t="s">
        <v>1965</v>
      </c>
      <c r="AJ349" s="1120" t="s">
        <v>483</v>
      </c>
      <c r="AK349" s="1120"/>
    </row>
    <row r="350" spans="1:53" ht="12.95" customHeight="1">
      <c r="D350" s="41" t="s">
        <v>1891</v>
      </c>
      <c r="M350" s="1120" t="s">
        <v>124</v>
      </c>
      <c r="N350" s="1120"/>
      <c r="P350" s="41" t="s">
        <v>1966</v>
      </c>
      <c r="AJ350" s="1149"/>
      <c r="AK350" s="1149"/>
    </row>
    <row r="351" spans="1:53" ht="12.95" customHeight="1">
      <c r="D351" t="s">
        <v>314</v>
      </c>
      <c r="M351" s="1120" t="s">
        <v>124</v>
      </c>
      <c r="N351" s="1120"/>
      <c r="P351" t="s">
        <v>1967</v>
      </c>
      <c r="AJ351" s="1120" t="s">
        <v>483</v>
      </c>
      <c r="AK351" s="1120"/>
    </row>
    <row r="352" spans="1:53" ht="12.95" customHeight="1">
      <c r="D352" t="s">
        <v>315</v>
      </c>
      <c r="M352" s="1120" t="s">
        <v>124</v>
      </c>
      <c r="N352" s="1120"/>
      <c r="Q352" s="41"/>
    </row>
    <row r="353" spans="1:57" ht="12.95" customHeight="1">
      <c r="P353" s="361"/>
      <c r="Q353" s="361"/>
      <c r="R353" s="361"/>
    </row>
    <row r="354" spans="1:57" ht="12.95" customHeight="1"/>
    <row r="355" spans="1:57" ht="12.95" customHeight="1">
      <c r="A355" s="3" t="s">
        <v>8</v>
      </c>
      <c r="B355" s="3"/>
      <c r="C355" s="3" t="s">
        <v>882</v>
      </c>
      <c r="D355" s="3"/>
    </row>
    <row r="356" spans="1:57" ht="12.95" customHeight="1">
      <c r="D356" s="48" t="s">
        <v>894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895</v>
      </c>
      <c r="E357" s="49"/>
      <c r="F357" s="49"/>
      <c r="G357" s="49"/>
      <c r="H357" s="49"/>
      <c r="I357" s="49"/>
      <c r="J357" s="49"/>
      <c r="K357" s="49"/>
      <c r="L357" s="49"/>
      <c r="M357" s="49"/>
      <c r="N357" s="1120" t="s">
        <v>124</v>
      </c>
      <c r="O357" s="1120"/>
      <c r="P357" s="49"/>
      <c r="Q357" s="49"/>
      <c r="R357" s="49"/>
      <c r="S357" s="49"/>
      <c r="T357" s="49"/>
      <c r="U357" s="49"/>
      <c r="V357" s="49"/>
      <c r="W357" s="49"/>
      <c r="X357" s="49"/>
      <c r="Y357" s="49"/>
      <c r="Z357" s="49"/>
      <c r="AC357" s="49"/>
      <c r="AD357" s="49"/>
      <c r="AE357" s="49"/>
    </row>
    <row r="358" spans="1:57" ht="12.95" customHeight="1">
      <c r="E358" t="s">
        <v>734</v>
      </c>
      <c r="Y358" s="1120" t="s">
        <v>124</v>
      </c>
      <c r="Z358" s="1120"/>
    </row>
    <row r="359" spans="1:57" ht="12.95" customHeight="1">
      <c r="D359" t="s">
        <v>896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897</v>
      </c>
      <c r="E360" s="49"/>
      <c r="F360" s="49"/>
      <c r="G360" s="49"/>
      <c r="H360" s="49"/>
      <c r="I360" s="49"/>
      <c r="J360" s="1120" t="s">
        <v>124</v>
      </c>
      <c r="K360" s="1120"/>
      <c r="L360" s="49"/>
      <c r="M360" s="49"/>
      <c r="N360" s="49"/>
      <c r="O360" s="49"/>
      <c r="P360" s="49"/>
      <c r="Q360" s="49"/>
      <c r="R360" s="49"/>
      <c r="S360" s="49"/>
      <c r="T360" s="49"/>
      <c r="U360" s="49"/>
      <c r="V360" s="49"/>
      <c r="W360" s="49"/>
      <c r="X360" s="49"/>
      <c r="Y360" s="49"/>
      <c r="Z360" s="49"/>
      <c r="AC360" s="49"/>
      <c r="AD360" s="49"/>
      <c r="AE360" s="49"/>
    </row>
    <row r="361" spans="1:57" ht="12.95" customHeight="1">
      <c r="E361" s="980" t="s">
        <v>316</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124</v>
      </c>
    </row>
    <row r="362" spans="1:57" ht="12.95"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483</v>
      </c>
    </row>
    <row r="363" spans="1:57" ht="12.95" customHeight="1">
      <c r="E363" s="5" t="s">
        <v>591</v>
      </c>
      <c r="F363" s="5"/>
      <c r="G363" s="5"/>
      <c r="H363" s="5"/>
      <c r="I363" s="5"/>
      <c r="J363" s="5"/>
      <c r="K363" s="5"/>
      <c r="L363" s="5"/>
      <c r="N363" s="1150" t="s">
        <v>124</v>
      </c>
      <c r="O363" s="1118"/>
      <c r="P363" s="1118"/>
      <c r="Q363" s="1118"/>
      <c r="R363" s="5"/>
      <c r="U363" s="5" t="s">
        <v>592</v>
      </c>
      <c r="V363" s="5"/>
      <c r="W363" s="5"/>
      <c r="X363" s="5"/>
      <c r="Y363" s="5"/>
      <c r="Z363" s="5"/>
      <c r="AA363" s="5"/>
      <c r="AB363" s="5"/>
      <c r="AC363" s="1118" t="s">
        <v>124</v>
      </c>
      <c r="AD363" s="1118"/>
      <c r="AE363" s="1118"/>
      <c r="AF363" s="1118"/>
      <c r="BE363" t="s">
        <v>108</v>
      </c>
    </row>
    <row r="364" spans="1:57" ht="12.95" customHeight="1">
      <c r="E364" s="5" t="s">
        <v>593</v>
      </c>
      <c r="F364" s="5"/>
      <c r="G364" s="5"/>
      <c r="H364" s="5"/>
      <c r="I364" s="5"/>
      <c r="J364" s="5"/>
      <c r="K364" s="5"/>
      <c r="L364" s="5"/>
      <c r="N364" s="1118" t="s">
        <v>124</v>
      </c>
      <c r="O364" s="1118"/>
      <c r="P364" s="1118"/>
      <c r="Q364" s="1118"/>
      <c r="R364" s="5"/>
      <c r="U364" s="5" t="s">
        <v>594</v>
      </c>
      <c r="V364" s="5"/>
      <c r="W364" s="5"/>
      <c r="X364" s="5"/>
      <c r="Y364" s="5"/>
      <c r="Z364" s="5"/>
      <c r="AA364" s="5"/>
      <c r="AB364" s="5"/>
      <c r="AC364" s="1118" t="s">
        <v>124</v>
      </c>
      <c r="AD364" s="1118"/>
      <c r="AE364" s="1118"/>
      <c r="AF364" s="1118"/>
    </row>
    <row r="365" spans="1:57" ht="12.95" customHeight="1">
      <c r="E365" s="5" t="s">
        <v>64</v>
      </c>
      <c r="F365" s="5"/>
      <c r="G365" s="5"/>
      <c r="H365" s="5"/>
      <c r="I365" s="5"/>
      <c r="J365" s="5"/>
      <c r="K365" s="5"/>
      <c r="L365" s="5"/>
      <c r="N365" s="1118" t="s">
        <v>124</v>
      </c>
      <c r="O365" s="1118"/>
      <c r="P365" s="1118"/>
      <c r="Q365" s="1118"/>
      <c r="R365" s="5"/>
      <c r="V365" s="5"/>
      <c r="W365" s="5"/>
      <c r="X365" s="5"/>
      <c r="Y365" s="5"/>
      <c r="Z365" s="5"/>
      <c r="AA365" s="5"/>
      <c r="AB365" s="5"/>
    </row>
    <row r="366" spans="1:57" ht="12.95" customHeight="1">
      <c r="E366" s="5" t="s">
        <v>65</v>
      </c>
      <c r="F366" s="5"/>
      <c r="G366" s="5"/>
      <c r="H366" s="5"/>
      <c r="I366" s="5"/>
      <c r="J366" s="5"/>
      <c r="K366" s="5"/>
      <c r="L366" s="5"/>
      <c r="N366" s="1353" t="s">
        <v>124</v>
      </c>
      <c r="O366" s="1353"/>
      <c r="P366" s="1353"/>
      <c r="Q366" s="1353"/>
      <c r="R366" s="1353"/>
      <c r="S366" s="1353"/>
      <c r="T366" s="1353"/>
      <c r="U366" s="1353"/>
      <c r="V366" s="1353"/>
      <c r="W366" s="1353"/>
      <c r="X366" s="1353"/>
      <c r="Y366" s="1353"/>
      <c r="Z366" s="1353"/>
      <c r="AA366" s="1353"/>
      <c r="AB366" s="1353"/>
      <c r="AC366" s="1353"/>
      <c r="AD366" s="1353"/>
      <c r="AE366" s="1353"/>
      <c r="AF366" s="1353"/>
    </row>
    <row r="367" spans="1:57" ht="12.95" customHeight="1">
      <c r="E367" s="5"/>
      <c r="F367" s="5"/>
      <c r="G367" s="5"/>
      <c r="H367" s="5"/>
      <c r="I367" s="5"/>
      <c r="J367" s="5"/>
      <c r="K367" s="5"/>
      <c r="L367" s="5"/>
      <c r="N367" s="1354"/>
      <c r="O367" s="1354"/>
      <c r="P367" s="1354"/>
      <c r="Q367" s="1354"/>
      <c r="R367" s="1354"/>
      <c r="S367" s="1354"/>
      <c r="T367" s="1354"/>
      <c r="U367" s="1354"/>
      <c r="V367" s="1354"/>
      <c r="W367" s="1354"/>
      <c r="X367" s="1354"/>
      <c r="Y367" s="1354"/>
      <c r="Z367" s="1354"/>
      <c r="AA367" s="1354"/>
      <c r="AB367" s="1354"/>
      <c r="AC367" s="1354"/>
      <c r="AD367" s="1354"/>
      <c r="AE367" s="1354"/>
      <c r="AF367" s="1354"/>
    </row>
    <row r="368" spans="1:57" ht="12.95" customHeight="1">
      <c r="E368" s="5"/>
      <c r="F368" s="5"/>
      <c r="G368" s="5"/>
      <c r="H368" s="5"/>
      <c r="I368" s="5"/>
      <c r="J368" s="5"/>
      <c r="K368" s="5"/>
      <c r="L368" s="5"/>
    </row>
    <row r="369" spans="1:36" ht="12.95" customHeight="1">
      <c r="D369" s="373" t="s">
        <v>1235</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2112</v>
      </c>
      <c r="F370" s="361"/>
      <c r="G370" s="361"/>
      <c r="H370" s="361"/>
      <c r="I370" s="361"/>
      <c r="J370" s="361"/>
      <c r="K370" s="361"/>
      <c r="L370" s="361"/>
      <c r="M370" s="361"/>
      <c r="O370" s="361"/>
      <c r="P370" s="940" t="s">
        <v>2108</v>
      </c>
      <c r="Q370" s="361" t="s">
        <v>231</v>
      </c>
      <c r="R370" s="361"/>
      <c r="S370" s="1348"/>
      <c r="T370" s="1348"/>
      <c r="U370" s="370" t="s">
        <v>232</v>
      </c>
      <c r="V370" s="1348"/>
      <c r="W370" s="1348"/>
      <c r="X370" s="361"/>
      <c r="Z370" s="361"/>
      <c r="AA370" s="940" t="s">
        <v>2108</v>
      </c>
      <c r="AB370" s="361" t="s">
        <v>231</v>
      </c>
      <c r="AC370" s="361"/>
      <c r="AD370" s="1348"/>
      <c r="AE370" s="1348"/>
      <c r="AF370" s="370" t="s">
        <v>232</v>
      </c>
      <c r="AG370" s="1348"/>
      <c r="AH370" s="1348"/>
    </row>
    <row r="371" spans="1:36" ht="12.95" customHeight="1">
      <c r="D371" s="361"/>
      <c r="E371" s="361" t="s">
        <v>1236</v>
      </c>
      <c r="F371" s="361"/>
      <c r="G371" s="361"/>
      <c r="H371" s="361"/>
      <c r="I371" s="361"/>
      <c r="J371" s="361"/>
      <c r="K371" s="361"/>
      <c r="L371" s="361"/>
      <c r="M371" s="361"/>
      <c r="N371" s="1348"/>
      <c r="O371" s="1348"/>
      <c r="P371" s="1348"/>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2113</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7" t="s">
        <v>124</v>
      </c>
      <c r="AH372" s="1117"/>
    </row>
    <row r="373" spans="1:36" ht="12.95" customHeight="1">
      <c r="D373" s="361"/>
      <c r="E373" s="361"/>
      <c r="F373" s="361"/>
      <c r="G373" s="361" t="s">
        <v>2114</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7" t="s">
        <v>124</v>
      </c>
      <c r="AH373" s="1117"/>
    </row>
    <row r="374" spans="1:36" ht="12.95" customHeight="1">
      <c r="D374" s="361"/>
      <c r="E374" s="361"/>
      <c r="F374" s="361"/>
      <c r="G374" s="505" t="s">
        <v>1286</v>
      </c>
      <c r="H374" s="361"/>
      <c r="I374" s="361"/>
      <c r="J374" s="361"/>
      <c r="K374" s="361"/>
      <c r="L374" s="361"/>
      <c r="M374" s="361"/>
      <c r="N374" s="361"/>
      <c r="O374" s="361"/>
      <c r="P374" s="361"/>
      <c r="Q374" s="361"/>
      <c r="R374" s="361"/>
      <c r="S374" s="361"/>
      <c r="T374" s="361"/>
      <c r="U374" s="361"/>
      <c r="V374" s="1117" t="s">
        <v>124</v>
      </c>
      <c r="W374" s="1117"/>
      <c r="X374" s="361"/>
      <c r="Y374" s="451" t="s">
        <v>1237</v>
      </c>
      <c r="Z374" s="361"/>
      <c r="AA374" s="361"/>
      <c r="AB374" s="361"/>
      <c r="AC374" s="361"/>
      <c r="AD374" s="361"/>
      <c r="AE374" s="361"/>
      <c r="AF374" s="361"/>
      <c r="AG374" s="361"/>
      <c r="AH374" s="361"/>
    </row>
    <row r="375" spans="1:36" ht="12.95" customHeight="1">
      <c r="D375" s="361"/>
      <c r="E375" s="361" t="s">
        <v>1238</v>
      </c>
      <c r="F375" s="361"/>
      <c r="G375" s="361"/>
      <c r="H375" s="361"/>
      <c r="I375" s="361"/>
      <c r="J375" s="361"/>
      <c r="K375" s="361"/>
      <c r="L375" s="361"/>
      <c r="M375" s="361"/>
      <c r="N375" s="361"/>
      <c r="O375" s="361"/>
      <c r="P375" s="361"/>
      <c r="Q375" s="361"/>
      <c r="R375" s="361"/>
      <c r="S375" s="361"/>
      <c r="T375" s="361"/>
      <c r="U375" s="361"/>
      <c r="V375" s="1117" t="s">
        <v>124</v>
      </c>
      <c r="W375" s="1117"/>
      <c r="X375" s="361"/>
      <c r="Y375" s="361" t="s">
        <v>1239</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101" t="s">
        <v>2329</v>
      </c>
      <c r="K378" s="1059"/>
      <c r="L378" s="1059"/>
      <c r="M378" s="1059"/>
      <c r="N378" s="1059"/>
      <c r="O378" s="1059"/>
      <c r="P378" s="1059"/>
      <c r="Q378" s="1059"/>
      <c r="R378" s="1059"/>
      <c r="S378" s="1059"/>
      <c r="T378" s="1059"/>
      <c r="U378" s="1059"/>
      <c r="V378" s="12" t="s">
        <v>711</v>
      </c>
      <c r="W378" s="12"/>
      <c r="X378" s="12"/>
      <c r="Y378" s="12"/>
      <c r="Z378" s="12"/>
      <c r="AA378" s="12"/>
      <c r="AB378" s="12"/>
      <c r="AC378" s="1101" t="s">
        <v>2330</v>
      </c>
      <c r="AD378" s="1059"/>
      <c r="AE378" s="1059"/>
      <c r="AF378" s="1059"/>
      <c r="AG378" s="1059"/>
      <c r="AH378" s="1059"/>
      <c r="AI378" s="1059"/>
      <c r="AJ378" s="1059"/>
    </row>
    <row r="379" spans="1:36" ht="12.95" customHeight="1">
      <c r="D379" s="41" t="s">
        <v>1968</v>
      </c>
      <c r="J379" s="1058" t="s">
        <v>2330</v>
      </c>
      <c r="K379" s="1056"/>
      <c r="L379" s="1056"/>
      <c r="M379" s="1056"/>
      <c r="N379" s="1056"/>
      <c r="O379" s="1056"/>
      <c r="P379" s="1056"/>
      <c r="Q379" s="1056"/>
      <c r="R379" s="1056"/>
      <c r="S379" s="1056"/>
      <c r="T379" s="1056"/>
      <c r="U379" s="1056"/>
      <c r="V379" s="41" t="s">
        <v>1968</v>
      </c>
      <c r="W379" s="12"/>
      <c r="X379" s="12"/>
      <c r="Y379" s="12"/>
      <c r="Z379" s="12"/>
      <c r="AA379" s="12"/>
      <c r="AB379" s="12"/>
      <c r="AC379" s="1059"/>
      <c r="AD379" s="1059"/>
      <c r="AE379" s="1059"/>
      <c r="AF379" s="1059"/>
      <c r="AG379" s="1059"/>
      <c r="AH379" s="1059"/>
      <c r="AI379" s="1059"/>
      <c r="AJ379" s="1059"/>
    </row>
    <row r="380" spans="1:36" ht="12.95" customHeight="1">
      <c r="D380" s="41" t="s">
        <v>545</v>
      </c>
      <c r="J380" s="1058" t="s">
        <v>546</v>
      </c>
      <c r="K380" s="1056"/>
      <c r="L380" s="1056"/>
      <c r="M380" s="1056"/>
      <c r="N380" s="1056"/>
      <c r="O380" s="1056"/>
      <c r="P380" s="1056"/>
      <c r="Q380" s="1056"/>
      <c r="R380" s="1056"/>
      <c r="S380" s="1056"/>
      <c r="T380" s="1056"/>
      <c r="U380" s="1056"/>
      <c r="V380" s="41" t="s">
        <v>545</v>
      </c>
      <c r="W380" s="12"/>
      <c r="X380" s="12"/>
      <c r="Y380" s="12"/>
      <c r="Z380" s="12"/>
      <c r="AA380" s="12"/>
      <c r="AB380" s="12"/>
      <c r="AC380" s="1101" t="s">
        <v>546</v>
      </c>
      <c r="AD380" s="1059"/>
      <c r="AE380" s="1059"/>
      <c r="AF380" s="1059"/>
      <c r="AG380" s="1059"/>
      <c r="AH380" s="1059"/>
      <c r="AI380" s="1059"/>
      <c r="AJ380" s="1059"/>
    </row>
    <row r="381" spans="1:36" ht="12.95" customHeight="1">
      <c r="D381" t="s">
        <v>1969</v>
      </c>
      <c r="J381" s="1469" t="s">
        <v>2430</v>
      </c>
      <c r="K381" s="1147"/>
      <c r="L381" s="1147"/>
      <c r="M381" s="1147"/>
      <c r="N381" s="1147"/>
      <c r="O381" s="1147"/>
      <c r="P381" s="1147"/>
      <c r="Q381" s="1147"/>
      <c r="R381" s="1147"/>
      <c r="S381" s="1147"/>
      <c r="T381" s="1147"/>
      <c r="U381" s="1147"/>
      <c r="V381" s="1059"/>
      <c r="W381" s="1059"/>
      <c r="X381" s="1059"/>
      <c r="Y381" s="1059"/>
      <c r="Z381" s="1059"/>
      <c r="AA381" s="1059"/>
      <c r="AB381" s="1059"/>
      <c r="AC381" s="1059"/>
      <c r="AD381" s="1059"/>
      <c r="AE381" s="1059"/>
      <c r="AF381" s="1059"/>
      <c r="AG381" s="1059"/>
      <c r="AH381" s="1059"/>
      <c r="AI381" s="1059"/>
      <c r="AJ381" s="1059"/>
    </row>
    <row r="382" spans="1:36" ht="12.95" customHeight="1">
      <c r="D382" t="s">
        <v>555</v>
      </c>
      <c r="Q382" s="1477">
        <v>45190</v>
      </c>
      <c r="R382" s="1477"/>
      <c r="S382" s="1477"/>
      <c r="T382" s="1477"/>
      <c r="U382" s="1477"/>
      <c r="V382" t="s">
        <v>168</v>
      </c>
      <c r="AI382" s="1120" t="s">
        <v>483</v>
      </c>
      <c r="AJ382" s="1120"/>
    </row>
    <row r="383" spans="1:36" ht="12.95" customHeight="1">
      <c r="D383" t="s">
        <v>556</v>
      </c>
      <c r="Q383" s="1264">
        <v>45927</v>
      </c>
      <c r="R383" s="1355"/>
      <c r="S383" s="1355"/>
      <c r="T383" s="1355"/>
      <c r="U383" s="1355"/>
      <c r="W383" s="29" t="s">
        <v>20</v>
      </c>
      <c r="AG383" s="1135"/>
      <c r="AH383" s="1135"/>
      <c r="AI383" s="1135"/>
      <c r="AJ383" s="1135"/>
    </row>
    <row r="384" spans="1:36" ht="12.95" customHeight="1">
      <c r="D384" t="s">
        <v>274</v>
      </c>
      <c r="Q384" s="1119">
        <v>1</v>
      </c>
      <c r="R384" s="1119"/>
      <c r="S384" s="1119"/>
      <c r="T384" s="1119"/>
      <c r="U384" s="1119"/>
      <c r="V384" s="41" t="s">
        <v>1970</v>
      </c>
      <c r="AG384" s="1282">
        <v>45566</v>
      </c>
      <c r="AH384" s="1282"/>
      <c r="AI384" s="1282"/>
      <c r="AJ384" s="1282"/>
    </row>
    <row r="385" spans="4:36" ht="12.95" customHeight="1">
      <c r="D385" t="s">
        <v>376</v>
      </c>
      <c r="I385" s="1062" t="s">
        <v>2431</v>
      </c>
      <c r="J385" s="1062"/>
      <c r="K385" s="1062"/>
      <c r="L385" s="1062"/>
      <c r="M385" s="1062"/>
      <c r="N385" s="1062"/>
      <c r="Q385" s="41" t="s">
        <v>819</v>
      </c>
      <c r="S385" s="1152"/>
      <c r="T385" s="1152"/>
      <c r="U385" s="1152"/>
      <c r="V385" t="s">
        <v>19</v>
      </c>
      <c r="AI385" s="1120" t="s">
        <v>483</v>
      </c>
      <c r="AJ385" s="1120"/>
    </row>
    <row r="386" spans="4:36" ht="12.95" customHeight="1">
      <c r="D386" t="s">
        <v>169</v>
      </c>
      <c r="Q386" s="1178"/>
      <c r="R386" s="1178"/>
      <c r="S386" s="1178"/>
      <c r="T386" s="1178"/>
      <c r="U386" s="1178"/>
      <c r="V386" t="s">
        <v>170</v>
      </c>
      <c r="AG386" s="1135"/>
      <c r="AH386" s="1135"/>
      <c r="AI386" s="1135"/>
      <c r="AJ386" s="1135"/>
    </row>
    <row r="387" spans="4:36" ht="12.95" customHeight="1">
      <c r="D387" t="s">
        <v>25</v>
      </c>
      <c r="Q387" s="1418"/>
      <c r="R387" s="1418"/>
      <c r="S387" s="1418"/>
      <c r="T387" s="1418"/>
      <c r="U387" s="1418"/>
      <c r="V387" t="s">
        <v>1683</v>
      </c>
      <c r="AG387" s="1135"/>
      <c r="AH387" s="1135"/>
      <c r="AI387" s="1135"/>
      <c r="AJ387" s="1135"/>
    </row>
    <row r="388" spans="4:36" ht="12.95" customHeight="1">
      <c r="D388" t="s">
        <v>1971</v>
      </c>
      <c r="AG388" s="1135"/>
      <c r="AH388" s="1135"/>
      <c r="AI388" s="1135"/>
      <c r="AJ388" s="1135"/>
    </row>
    <row r="389" spans="4:36" ht="12.95" customHeight="1">
      <c r="AG389" s="832"/>
      <c r="AH389" s="832"/>
      <c r="AI389" s="832"/>
      <c r="AJ389" s="832"/>
    </row>
    <row r="390" spans="4:36" ht="12.95" customHeight="1">
      <c r="D390" s="41" t="s">
        <v>2210</v>
      </c>
      <c r="AG390" s="832"/>
      <c r="AH390" s="832"/>
      <c r="AI390" s="1120" t="s">
        <v>483</v>
      </c>
      <c r="AJ390" s="1120"/>
    </row>
    <row r="391" spans="4:36" ht="12.95" customHeight="1">
      <c r="D391" s="41" t="s">
        <v>1972</v>
      </c>
      <c r="T391" s="1133"/>
      <c r="U391" s="1133"/>
      <c r="V391" s="1133"/>
      <c r="W391" s="1133"/>
      <c r="X391" s="1133"/>
      <c r="Y391" s="1133"/>
      <c r="Z391" s="1133"/>
      <c r="AA391" s="1133"/>
      <c r="AB391" s="1133"/>
      <c r="AC391" s="1133"/>
      <c r="AD391" s="1133"/>
      <c r="AE391" s="1133"/>
      <c r="AF391" s="1133"/>
      <c r="AG391" s="1133"/>
      <c r="AH391" s="1133"/>
      <c r="AI391" s="1133"/>
      <c r="AJ391" s="1133"/>
    </row>
    <row r="392" spans="4:36" ht="12.95" customHeight="1">
      <c r="D392" s="41" t="s">
        <v>1973</v>
      </c>
      <c r="T392" s="1133"/>
      <c r="U392" s="1133"/>
      <c r="V392" s="1133"/>
      <c r="W392" s="1133"/>
      <c r="X392" s="1133"/>
      <c r="Y392" s="1133"/>
      <c r="Z392" s="1133"/>
      <c r="AA392" s="1133"/>
      <c r="AB392" s="1133"/>
      <c r="AC392" s="1133"/>
      <c r="AD392" s="1133"/>
      <c r="AE392" s="1133"/>
      <c r="AF392" s="1133"/>
      <c r="AG392" s="1133"/>
      <c r="AH392" s="1133"/>
      <c r="AI392" s="1133"/>
      <c r="AJ392" s="1133"/>
    </row>
    <row r="393" spans="4:36" ht="12.95" customHeight="1">
      <c r="AG393" s="832"/>
      <c r="AH393" s="832"/>
      <c r="AI393" s="832"/>
      <c r="AJ393" s="832"/>
    </row>
    <row r="394" spans="4:36" ht="12.95" customHeight="1">
      <c r="D394" s="41" t="s">
        <v>1974</v>
      </c>
      <c r="S394" s="1133" t="s">
        <v>483</v>
      </c>
      <c r="T394" s="1133"/>
      <c r="U394" s="1133"/>
      <c r="V394" t="s">
        <v>1975</v>
      </c>
      <c r="AG394" s="1476"/>
      <c r="AH394" s="1476"/>
      <c r="AI394" s="1476"/>
      <c r="AJ394" s="1476"/>
    </row>
    <row r="395" spans="4:36" ht="12.95" customHeight="1">
      <c r="D395" s="41" t="s">
        <v>1976</v>
      </c>
      <c r="S395" s="1133" t="s">
        <v>124</v>
      </c>
      <c r="T395" s="1133"/>
      <c r="U395" s="1133"/>
      <c r="V395" t="s">
        <v>1977</v>
      </c>
      <c r="AE395" s="1134"/>
      <c r="AF395" s="1134"/>
      <c r="AG395" s="1134"/>
      <c r="AH395" s="1134"/>
      <c r="AI395" s="1134"/>
      <c r="AJ395" s="1134"/>
    </row>
    <row r="396" spans="4:36" ht="12.95" customHeight="1">
      <c r="D396" s="41" t="s">
        <v>1978</v>
      </c>
      <c r="K396" s="1323"/>
      <c r="L396" s="1323"/>
      <c r="M396" s="1323"/>
      <c r="N396" s="1323"/>
      <c r="O396" s="1323"/>
      <c r="P396" s="1323"/>
      <c r="Q396" s="1323"/>
      <c r="R396" s="1323"/>
      <c r="S396" s="1323"/>
      <c r="T396" s="1323"/>
      <c r="U396" s="1323"/>
      <c r="V396" s="1323"/>
      <c r="W396" s="1323"/>
      <c r="X396" s="1323"/>
      <c r="Y396" s="1323"/>
      <c r="Z396" s="1323"/>
      <c r="AA396" s="1323"/>
      <c r="AB396" s="1323"/>
      <c r="AC396" s="1323"/>
      <c r="AD396" s="1323"/>
      <c r="AE396" s="1323"/>
      <c r="AF396" s="1323"/>
      <c r="AG396" s="1323"/>
      <c r="AH396" s="1323"/>
      <c r="AI396" s="1323"/>
      <c r="AJ396" s="1323"/>
    </row>
    <row r="397" spans="4:36" ht="12.95" customHeight="1">
      <c r="D397" s="41" t="s">
        <v>1979</v>
      </c>
      <c r="K397" s="1323"/>
      <c r="L397" s="1323"/>
      <c r="M397" s="1323"/>
      <c r="N397" s="1323"/>
      <c r="O397" s="1323"/>
      <c r="P397" s="1323"/>
      <c r="Q397" s="1323"/>
      <c r="R397" s="1323"/>
      <c r="S397" s="1323"/>
      <c r="T397" s="1323"/>
      <c r="U397" s="1323"/>
      <c r="V397" s="1323"/>
      <c r="W397" s="1323"/>
      <c r="X397" s="1323"/>
      <c r="Y397" s="1323"/>
      <c r="Z397" s="1323"/>
      <c r="AA397" s="1323"/>
      <c r="AB397" s="1323"/>
      <c r="AC397" s="1323"/>
      <c r="AD397" s="1323"/>
      <c r="AE397" s="1323"/>
      <c r="AF397" s="1323"/>
      <c r="AG397" s="1323"/>
      <c r="AH397" s="1323"/>
      <c r="AI397" s="1323"/>
      <c r="AJ397" s="1323"/>
    </row>
    <row r="398" spans="4:36" ht="12.95" customHeight="1">
      <c r="D398" s="41" t="s">
        <v>1980</v>
      </c>
      <c r="E398" s="813"/>
      <c r="F398" s="813"/>
      <c r="G398" s="813"/>
      <c r="H398" s="813"/>
      <c r="I398" s="813"/>
      <c r="J398" s="813"/>
      <c r="K398" s="813"/>
      <c r="L398" s="813"/>
      <c r="M398" s="813"/>
      <c r="N398" s="813"/>
      <c r="O398" s="813"/>
      <c r="P398" s="813"/>
      <c r="Q398" s="813"/>
      <c r="R398" s="813"/>
      <c r="S398" s="1478" t="s">
        <v>1981</v>
      </c>
      <c r="T398" s="1478"/>
      <c r="U398" s="1478"/>
      <c r="V398" s="1478"/>
      <c r="W398" s="1478"/>
      <c r="X398" s="1478"/>
      <c r="Y398" s="1478"/>
      <c r="Z398" s="1478"/>
      <c r="AA398" s="1478"/>
      <c r="AB398" s="1478"/>
      <c r="AC398" s="1478"/>
      <c r="AD398" s="1478"/>
      <c r="AE398" s="1478"/>
      <c r="AF398" s="1478"/>
      <c r="AG398" s="1478"/>
      <c r="AH398" s="1478"/>
      <c r="AI398" s="1478"/>
      <c r="AJ398" s="1478"/>
    </row>
    <row r="399" spans="4:36" ht="12.95" customHeight="1">
      <c r="D399" s="977" t="s">
        <v>1982</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2.95"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2.95" customHeight="1">
      <c r="AG401" s="832"/>
      <c r="AH401" s="832"/>
      <c r="AI401" s="832"/>
      <c r="AJ401" s="832"/>
    </row>
    <row r="402" spans="1:36" ht="12.95" customHeight="1">
      <c r="A402" s="3" t="s">
        <v>122</v>
      </c>
      <c r="B402" s="3"/>
      <c r="C402" s="3" t="s">
        <v>900</v>
      </c>
    </row>
    <row r="403" spans="1:36" ht="12.95" customHeight="1">
      <c r="D403" s="3" t="s">
        <v>1737</v>
      </c>
      <c r="I403" s="1101" t="s">
        <v>2363</v>
      </c>
      <c r="J403" s="1101"/>
      <c r="K403" s="1101"/>
      <c r="L403" s="1101"/>
      <c r="M403" s="1101"/>
      <c r="N403" s="1101"/>
      <c r="O403" s="1101"/>
      <c r="P403" s="1101"/>
      <c r="Q403" s="1101"/>
      <c r="R403" s="1101"/>
      <c r="S403" s="1101"/>
      <c r="T403" s="1101"/>
      <c r="U403" s="1101"/>
      <c r="V403" s="1101"/>
      <c r="W403" s="1101"/>
      <c r="X403" s="1101"/>
      <c r="Y403" s="1101"/>
      <c r="Z403" s="1101"/>
      <c r="AA403" s="1101"/>
      <c r="AB403" s="1101"/>
      <c r="AC403" s="1101"/>
      <c r="AD403" s="1101"/>
    </row>
    <row r="404" spans="1:36" ht="12.95" customHeight="1">
      <c r="E404" t="s">
        <v>856</v>
      </c>
      <c r="R404" s="1120" t="s">
        <v>108</v>
      </c>
      <c r="S404" s="1120"/>
      <c r="T404" t="s">
        <v>291</v>
      </c>
      <c r="AD404" s="1118">
        <v>4</v>
      </c>
      <c r="AE404" s="1118"/>
    </row>
    <row r="405" spans="1:36" ht="12.95" customHeight="1">
      <c r="E405" t="s">
        <v>857</v>
      </c>
      <c r="R405" s="1120" t="s">
        <v>124</v>
      </c>
      <c r="S405" s="1120"/>
      <c r="T405" t="s">
        <v>291</v>
      </c>
      <c r="AD405" s="1118">
        <v>0</v>
      </c>
      <c r="AE405" s="1118"/>
    </row>
    <row r="406" spans="1:36" ht="12.95" customHeight="1">
      <c r="E406" t="s">
        <v>858</v>
      </c>
      <c r="S406" s="1120" t="s">
        <v>124</v>
      </c>
      <c r="T406" s="1120"/>
    </row>
    <row r="407" spans="1:36" ht="12.95" customHeight="1">
      <c r="E407" t="s">
        <v>283</v>
      </c>
      <c r="H407" s="1570" t="s">
        <v>2367</v>
      </c>
      <c r="I407" s="1570"/>
      <c r="J407" s="1570"/>
      <c r="K407" s="1570"/>
      <c r="L407" s="1570"/>
      <c r="M407" s="1570"/>
      <c r="N407" s="1570"/>
      <c r="O407" s="1570"/>
      <c r="P407" s="1570"/>
      <c r="Q407" s="1570"/>
      <c r="R407" s="1570"/>
      <c r="S407" s="1570"/>
      <c r="T407" s="1570"/>
      <c r="U407" s="1570"/>
      <c r="V407" s="1570"/>
      <c r="W407" s="1570"/>
      <c r="X407" s="1570"/>
      <c r="Y407" s="1570"/>
      <c r="Z407" s="1570"/>
      <c r="AA407" s="1570"/>
      <c r="AB407" s="1570"/>
      <c r="AC407" s="1570"/>
      <c r="AD407" s="1570"/>
      <c r="AE407" s="1570"/>
      <c r="AF407" s="1570"/>
      <c r="AG407" s="1570"/>
      <c r="AH407" s="1570"/>
      <c r="AI407" s="1570"/>
      <c r="AJ407" s="1570"/>
    </row>
    <row r="408" spans="1:36" ht="12.95" customHeight="1">
      <c r="H408" s="1571"/>
      <c r="I408" s="1571"/>
      <c r="J408" s="1571"/>
      <c r="K408" s="1571"/>
      <c r="L408" s="1571"/>
      <c r="M408" s="1571"/>
      <c r="N408" s="1571"/>
      <c r="O408" s="1571"/>
      <c r="P408" s="1571"/>
      <c r="Q408" s="1571"/>
      <c r="R408" s="1571"/>
      <c r="S408" s="1571"/>
      <c r="T408" s="1571"/>
      <c r="U408" s="1571"/>
      <c r="V408" s="1571"/>
      <c r="W408" s="1571"/>
      <c r="X408" s="1571"/>
      <c r="Y408" s="1571"/>
      <c r="Z408" s="1571"/>
      <c r="AA408" s="1571"/>
      <c r="AB408" s="1571"/>
      <c r="AC408" s="1571"/>
      <c r="AD408" s="1571"/>
      <c r="AE408" s="1571"/>
      <c r="AF408" s="1571"/>
      <c r="AG408" s="1571"/>
      <c r="AH408" s="1571"/>
      <c r="AI408" s="1571"/>
      <c r="AJ408" s="1571"/>
    </row>
    <row r="409" spans="1:36" ht="12.95" customHeight="1"/>
    <row r="410" spans="1:36" ht="12.95" customHeight="1">
      <c r="A410" s="3" t="s">
        <v>123</v>
      </c>
      <c r="B410" s="3"/>
      <c r="C410" s="3"/>
      <c r="D410" s="3" t="s">
        <v>903</v>
      </c>
      <c r="AE410" s="5"/>
      <c r="AF410" s="3" t="s">
        <v>1215</v>
      </c>
    </row>
    <row r="411" spans="1:36" ht="12.95" customHeight="1">
      <c r="E411" s="1433"/>
      <c r="F411" s="1433"/>
      <c r="G411" s="1433"/>
      <c r="H411" s="18" t="s">
        <v>904</v>
      </c>
      <c r="I411" s="1433"/>
      <c r="J411" s="1433"/>
      <c r="K411" s="1433"/>
      <c r="L411" t="s">
        <v>905</v>
      </c>
      <c r="N411" s="34" t="s">
        <v>852</v>
      </c>
      <c r="P411" s="1435">
        <v>3.53</v>
      </c>
      <c r="Q411" s="1435"/>
      <c r="R411" s="1435"/>
      <c r="S411" t="s">
        <v>906</v>
      </c>
      <c r="W411" s="1436">
        <f>IF(E411&gt;0,(E411*I411),(P411*43560))</f>
        <v>153766.79999999999</v>
      </c>
      <c r="X411" s="1436"/>
      <c r="Y411" s="1436"/>
      <c r="Z411" t="s">
        <v>907</v>
      </c>
      <c r="AF411" s="1493" cm="1">
        <f t="array" ref="AF411">_xlfn.IFS(P411&gt;0,(AG430/P411),W411&gt;0,(AG430/(W411/43560)),TRUE,0)</f>
        <v>16.430594900849858</v>
      </c>
      <c r="AG411" s="1493"/>
      <c r="AH411" s="1493"/>
    </row>
    <row r="412" spans="1:36" ht="12.95" customHeight="1">
      <c r="E412" t="s">
        <v>203</v>
      </c>
    </row>
    <row r="413" spans="1:36" ht="12.95" customHeight="1">
      <c r="E413" s="1475"/>
      <c r="F413" s="1475"/>
      <c r="G413" s="1475"/>
      <c r="H413" s="1475"/>
      <c r="I413" s="1475"/>
      <c r="J413" s="1475"/>
      <c r="K413" s="1475"/>
      <c r="L413" s="1475"/>
      <c r="M413" s="1475"/>
      <c r="N413" s="1475"/>
      <c r="O413" s="1475"/>
      <c r="P413" s="1475"/>
      <c r="Q413" s="1475"/>
      <c r="R413" s="1475"/>
      <c r="S413" s="1475"/>
      <c r="T413" s="1475"/>
      <c r="U413" s="1475"/>
      <c r="V413" s="1475"/>
      <c r="W413" s="1475"/>
      <c r="X413" s="1475"/>
      <c r="Y413" s="1475"/>
      <c r="Z413" s="1475"/>
      <c r="AA413" s="1475"/>
      <c r="AB413" s="1475"/>
      <c r="AC413" s="1475"/>
      <c r="AD413" s="1475"/>
      <c r="AE413" s="1475"/>
      <c r="AF413" s="1475"/>
      <c r="AG413" s="1475"/>
      <c r="AH413" s="1475"/>
      <c r="AI413" s="1475"/>
      <c r="AJ413" s="1475"/>
    </row>
    <row r="414" spans="1:36" ht="12.95" customHeight="1">
      <c r="E414" s="270" t="s">
        <v>1983</v>
      </c>
      <c r="F414" s="29"/>
      <c r="G414" s="29"/>
      <c r="H414" s="29"/>
      <c r="I414" s="1471">
        <f>P411</f>
        <v>3.53</v>
      </c>
      <c r="J414" s="1471"/>
      <c r="K414" s="1471"/>
      <c r="L414" s="29"/>
      <c r="M414" s="270"/>
      <c r="N414" s="29"/>
      <c r="O414" s="29"/>
      <c r="P414" s="1492">
        <f>(CQ628+CS633+CQ647)/I414</f>
        <v>29.17847025495751</v>
      </c>
      <c r="Q414" s="1492"/>
      <c r="R414" s="1492"/>
      <c r="S414" s="270" t="s">
        <v>1984</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909</v>
      </c>
    </row>
    <row r="417" spans="1:36" ht="12.95" customHeight="1">
      <c r="E417" t="s">
        <v>452</v>
      </c>
      <c r="P417" s="1120">
        <v>2</v>
      </c>
      <c r="Q417" s="1120"/>
      <c r="S417" t="s">
        <v>134</v>
      </c>
      <c r="AE417" s="1120">
        <v>2</v>
      </c>
      <c r="AF417" s="1120"/>
    </row>
    <row r="418" spans="1:36" ht="12.95" customHeight="1">
      <c r="E418" t="s">
        <v>135</v>
      </c>
      <c r="P418" s="1120">
        <v>0</v>
      </c>
      <c r="Q418" s="1120"/>
      <c r="S418" t="s">
        <v>727</v>
      </c>
      <c r="AE418" s="1120" t="s">
        <v>124</v>
      </c>
      <c r="AF418" s="1120"/>
    </row>
    <row r="419" spans="1:36" ht="12.95" customHeight="1">
      <c r="F419" s="36" t="s">
        <v>221</v>
      </c>
    </row>
    <row r="420" spans="1:36" ht="12.95" customHeight="1">
      <c r="F420" s="1338"/>
      <c r="G420" s="1338"/>
      <c r="H420" s="1338"/>
      <c r="I420" s="1338"/>
      <c r="J420" s="1338"/>
      <c r="K420" s="1338"/>
      <c r="L420" s="1338"/>
      <c r="M420" s="1338"/>
      <c r="N420" s="1338"/>
      <c r="O420" s="1338"/>
      <c r="P420" s="1338"/>
      <c r="Q420" s="1338"/>
      <c r="R420" s="1338"/>
      <c r="S420" s="1338"/>
      <c r="T420" s="1338"/>
      <c r="U420" s="1338"/>
      <c r="V420" s="1338"/>
      <c r="W420" s="1338"/>
      <c r="X420" s="1338"/>
      <c r="Y420" s="1338"/>
      <c r="Z420" s="1338"/>
      <c r="AA420" s="1338"/>
      <c r="AB420" s="1338"/>
      <c r="AC420" s="1338"/>
      <c r="AD420" s="1338"/>
      <c r="AE420" s="1338"/>
      <c r="AF420" s="1338"/>
      <c r="AG420" s="1338"/>
      <c r="AH420" s="1338"/>
    </row>
    <row r="421" spans="1:36" ht="12.95" customHeight="1">
      <c r="F421" s="1339"/>
      <c r="G421" s="1339"/>
      <c r="H421" s="1339"/>
      <c r="I421" s="1339"/>
      <c r="J421" s="1339"/>
      <c r="K421" s="1339"/>
      <c r="L421" s="1339"/>
      <c r="M421" s="1339"/>
      <c r="N421" s="1339"/>
      <c r="O421" s="1339"/>
      <c r="P421" s="1339"/>
      <c r="Q421" s="1339"/>
      <c r="R421" s="1339"/>
      <c r="S421" s="1339"/>
      <c r="T421" s="1339"/>
      <c r="U421" s="1339"/>
      <c r="V421" s="1339"/>
      <c r="W421" s="1339"/>
      <c r="X421" s="1339"/>
      <c r="Y421" s="1339"/>
      <c r="Z421" s="1339"/>
      <c r="AA421" s="1339"/>
      <c r="AB421" s="1339"/>
      <c r="AC421" s="1339"/>
      <c r="AD421" s="1339"/>
      <c r="AE421" s="1339"/>
      <c r="AF421" s="1339"/>
      <c r="AG421" s="1339"/>
      <c r="AH421" s="1339"/>
    </row>
    <row r="422" spans="1:36" ht="12.95" customHeight="1">
      <c r="E422" t="s">
        <v>859</v>
      </c>
      <c r="P422" s="1"/>
      <c r="Q422" s="1120" t="s">
        <v>108</v>
      </c>
      <c r="R422" s="1120"/>
      <c r="AE422" s="1"/>
      <c r="AF422" s="1"/>
    </row>
    <row r="423" spans="1:36" ht="12.95" customHeight="1">
      <c r="F423" t="s">
        <v>860</v>
      </c>
      <c r="P423" s="1"/>
      <c r="Q423" s="1"/>
      <c r="AE423" s="1120" t="s">
        <v>124</v>
      </c>
      <c r="AF423" s="1344"/>
    </row>
    <row r="424" spans="1:36" ht="12.95" customHeight="1"/>
    <row r="425" spans="1:36" ht="12.95" customHeight="1">
      <c r="A425" s="3"/>
      <c r="B425" s="3"/>
      <c r="C425" s="3"/>
      <c r="E425" s="5" t="s">
        <v>80</v>
      </c>
      <c r="Z425" s="1120" t="s">
        <v>483</v>
      </c>
      <c r="AA425" s="1120"/>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20" t="s">
        <v>124</v>
      </c>
      <c r="AA427" s="1120"/>
    </row>
    <row r="428" spans="1:36" ht="12.95" customHeight="1"/>
    <row r="429" spans="1:36" ht="12.95" customHeight="1">
      <c r="A429" s="3" t="s">
        <v>368</v>
      </c>
      <c r="B429" s="3"/>
      <c r="C429" s="3"/>
      <c r="D429" s="3" t="s">
        <v>172</v>
      </c>
      <c r="AF429" s="54"/>
    </row>
    <row r="430" spans="1:36" ht="12.95" customHeight="1">
      <c r="D430" s="1186" t="s">
        <v>357</v>
      </c>
      <c r="E430" s="1187"/>
      <c r="F430" s="1187"/>
      <c r="G430" s="1187"/>
      <c r="H430" s="1187"/>
      <c r="I430" s="1187"/>
      <c r="J430" s="1187"/>
      <c r="K430" s="1187"/>
      <c r="L430" s="1187"/>
      <c r="M430" s="1187"/>
      <c r="N430" s="1187"/>
      <c r="O430" s="1187"/>
      <c r="P430" s="1187"/>
      <c r="Q430" s="1187"/>
      <c r="R430" s="1187"/>
      <c r="S430" s="1187"/>
      <c r="T430" s="1187"/>
      <c r="U430" s="1187"/>
      <c r="V430" s="1187"/>
      <c r="W430" s="1187"/>
      <c r="X430" s="1187"/>
      <c r="Y430" s="1187"/>
      <c r="Z430" s="1187"/>
      <c r="AA430" s="1187"/>
      <c r="AB430" s="1187"/>
      <c r="AC430" s="1187"/>
      <c r="AD430" s="1187"/>
      <c r="AE430" s="1187"/>
      <c r="AF430" s="1474"/>
      <c r="AG430" s="1468">
        <v>58</v>
      </c>
      <c r="AH430" s="1468"/>
      <c r="AI430" s="1468"/>
      <c r="AJ430" s="1468"/>
    </row>
    <row r="431" spans="1:36" ht="12.95" customHeight="1">
      <c r="D431" s="1434" t="s">
        <v>2277</v>
      </c>
      <c r="E431" s="1126"/>
      <c r="F431" s="1126"/>
      <c r="G431" s="1126"/>
      <c r="H431" s="1126"/>
      <c r="I431" s="1126"/>
      <c r="J431" s="1126"/>
      <c r="K431" s="1126"/>
      <c r="L431" s="1126"/>
      <c r="M431" s="1126"/>
      <c r="N431" s="1126"/>
      <c r="O431" s="1126"/>
      <c r="P431" s="1126"/>
      <c r="Q431" s="1126"/>
      <c r="R431" s="1126"/>
      <c r="S431" s="1126"/>
      <c r="T431" s="1126"/>
      <c r="U431" s="1126"/>
      <c r="V431" s="1126"/>
      <c r="W431" s="1126"/>
      <c r="X431" s="1126"/>
      <c r="Y431" s="1126"/>
      <c r="Z431" s="1126"/>
      <c r="AA431" s="1126"/>
      <c r="AB431" s="1126"/>
      <c r="AC431" s="1126"/>
      <c r="AD431" s="1126"/>
      <c r="AE431" s="1126"/>
      <c r="AF431" s="1127"/>
      <c r="AG431" s="1159">
        <v>0</v>
      </c>
      <c r="AH431" s="1160"/>
      <c r="AI431" s="1160"/>
      <c r="AJ431" s="1160"/>
    </row>
    <row r="432" spans="1:36" ht="12.95" customHeight="1">
      <c r="D432" s="1125" t="s">
        <v>1370</v>
      </c>
      <c r="E432" s="1126"/>
      <c r="F432" s="1126"/>
      <c r="G432" s="1126"/>
      <c r="H432" s="1126"/>
      <c r="I432" s="1126"/>
      <c r="J432" s="1126"/>
      <c r="K432" s="1126"/>
      <c r="L432" s="1126"/>
      <c r="M432" s="1126"/>
      <c r="N432" s="1126"/>
      <c r="O432" s="1126"/>
      <c r="P432" s="1126"/>
      <c r="Q432" s="1126"/>
      <c r="R432" s="1126"/>
      <c r="S432" s="1126"/>
      <c r="T432" s="1126"/>
      <c r="U432" s="1126"/>
      <c r="V432" s="1126"/>
      <c r="W432" s="1126"/>
      <c r="X432" s="1126"/>
      <c r="Y432" s="1126"/>
      <c r="Z432" s="1126"/>
      <c r="AA432" s="1126"/>
      <c r="AB432" s="1126"/>
      <c r="AC432" s="1126"/>
      <c r="AD432" s="1126"/>
      <c r="AE432" s="1126"/>
      <c r="AF432" s="1127"/>
      <c r="AG432" s="1468">
        <v>57</v>
      </c>
      <c r="AH432" s="1468"/>
      <c r="AI432" s="1468"/>
      <c r="AJ432" s="1468"/>
    </row>
    <row r="433" spans="4:36" ht="12.95" customHeight="1">
      <c r="D433" s="1125" t="s">
        <v>1367</v>
      </c>
      <c r="E433" s="1126"/>
      <c r="F433" s="1126"/>
      <c r="G433" s="1126"/>
      <c r="H433" s="1126"/>
      <c r="I433" s="1126"/>
      <c r="J433" s="1126"/>
      <c r="K433" s="1126"/>
      <c r="L433" s="1126"/>
      <c r="M433" s="1126"/>
      <c r="N433" s="1126"/>
      <c r="O433" s="1126"/>
      <c r="P433" s="1126"/>
      <c r="Q433" s="1126"/>
      <c r="R433" s="1126"/>
      <c r="S433" s="1126"/>
      <c r="T433" s="1126"/>
      <c r="U433" s="1126"/>
      <c r="V433" s="1126"/>
      <c r="W433" s="1126"/>
      <c r="X433" s="1126"/>
      <c r="Y433" s="1126"/>
      <c r="Z433" s="1126"/>
      <c r="AA433" s="1126"/>
      <c r="AB433" s="1126"/>
      <c r="AC433" s="1126"/>
      <c r="AD433" s="1126"/>
      <c r="AE433" s="1126"/>
      <c r="AF433" s="1127"/>
      <c r="AG433" s="1468">
        <v>57</v>
      </c>
      <c r="AH433" s="1468"/>
      <c r="AI433" s="1468"/>
      <c r="AJ433" s="1468"/>
    </row>
    <row r="434" spans="4:36" ht="12.95" customHeight="1">
      <c r="D434" s="1125" t="s">
        <v>1371</v>
      </c>
      <c r="E434" s="1126"/>
      <c r="F434" s="1126"/>
      <c r="G434" s="1126"/>
      <c r="H434" s="1126"/>
      <c r="I434" s="1126"/>
      <c r="J434" s="1126"/>
      <c r="K434" s="1126"/>
      <c r="L434" s="1126"/>
      <c r="M434" s="1126"/>
      <c r="N434" s="1126"/>
      <c r="O434" s="1126"/>
      <c r="P434" s="1126"/>
      <c r="Q434" s="1126"/>
      <c r="R434" s="1126"/>
      <c r="S434" s="1126"/>
      <c r="T434" s="1126"/>
      <c r="U434" s="1126"/>
      <c r="V434" s="1126"/>
      <c r="W434" s="1126"/>
      <c r="X434" s="1126"/>
      <c r="Y434" s="1126"/>
      <c r="Z434" s="1126"/>
      <c r="AA434" s="1126"/>
      <c r="AB434" s="1126"/>
      <c r="AC434" s="1126"/>
      <c r="AD434" s="1126"/>
      <c r="AE434" s="1126"/>
      <c r="AF434" s="1127"/>
      <c r="AG434" s="1153">
        <f>IF(ISERROR(AG433/AG432),"",AG433/AG432)</f>
        <v>1</v>
      </c>
      <c r="AH434" s="1153"/>
      <c r="AI434" s="1153"/>
      <c r="AJ434" s="1153"/>
    </row>
    <row r="435" spans="4:36" ht="12.95" customHeight="1">
      <c r="D435" s="1125" t="s">
        <v>1369</v>
      </c>
      <c r="E435" s="1126"/>
      <c r="F435" s="1126"/>
      <c r="G435" s="1126"/>
      <c r="H435" s="1126"/>
      <c r="I435" s="1126"/>
      <c r="J435" s="1126"/>
      <c r="K435" s="1126"/>
      <c r="L435" s="1126"/>
      <c r="M435" s="1126"/>
      <c r="N435" s="1126"/>
      <c r="O435" s="1126"/>
      <c r="P435" s="1126"/>
      <c r="Q435" s="1126"/>
      <c r="R435" s="1126"/>
      <c r="S435" s="1126"/>
      <c r="T435" s="1126"/>
      <c r="U435" s="1126"/>
      <c r="V435" s="1126"/>
      <c r="W435" s="1126"/>
      <c r="X435" s="1126"/>
      <c r="Y435" s="1126"/>
      <c r="Z435" s="1126"/>
      <c r="AA435" s="1126"/>
      <c r="AB435" s="1126"/>
      <c r="AC435" s="1126"/>
      <c r="AD435" s="1126"/>
      <c r="AE435" s="1126"/>
      <c r="AF435" s="1127"/>
      <c r="AG435" s="1428">
        <v>43438</v>
      </c>
      <c r="AH435" s="1428"/>
      <c r="AI435" s="1428"/>
      <c r="AJ435" s="1428"/>
    </row>
    <row r="436" spans="4:36" ht="12.95" customHeight="1">
      <c r="D436" s="1125" t="s">
        <v>1368</v>
      </c>
      <c r="E436" s="1126"/>
      <c r="F436" s="1126"/>
      <c r="G436" s="1126"/>
      <c r="H436" s="1126"/>
      <c r="I436" s="1126"/>
      <c r="J436" s="1126"/>
      <c r="K436" s="1126"/>
      <c r="L436" s="1126"/>
      <c r="M436" s="1126"/>
      <c r="N436" s="1126"/>
      <c r="O436" s="1126"/>
      <c r="P436" s="1126"/>
      <c r="Q436" s="1126"/>
      <c r="R436" s="1126"/>
      <c r="S436" s="1126"/>
      <c r="T436" s="1126"/>
      <c r="U436" s="1126"/>
      <c r="V436" s="1126"/>
      <c r="W436" s="1126"/>
      <c r="X436" s="1126"/>
      <c r="Y436" s="1126"/>
      <c r="Z436" s="1126"/>
      <c r="AA436" s="1126"/>
      <c r="AB436" s="1126"/>
      <c r="AC436" s="1126"/>
      <c r="AD436" s="1126"/>
      <c r="AE436" s="1126"/>
      <c r="AF436" s="1127"/>
      <c r="AG436" s="1428">
        <v>43438</v>
      </c>
      <c r="AH436" s="1428"/>
      <c r="AI436" s="1428"/>
      <c r="AJ436" s="1428"/>
    </row>
    <row r="437" spans="4:36" ht="12.95" customHeight="1">
      <c r="D437" s="1125" t="s">
        <v>1374</v>
      </c>
      <c r="E437" s="1126"/>
      <c r="F437" s="1126"/>
      <c r="G437" s="1126"/>
      <c r="H437" s="1126"/>
      <c r="I437" s="1126"/>
      <c r="J437" s="1126"/>
      <c r="K437" s="1126"/>
      <c r="L437" s="1126"/>
      <c r="M437" s="1126"/>
      <c r="N437" s="1126"/>
      <c r="O437" s="1126"/>
      <c r="P437" s="1126"/>
      <c r="Q437" s="1126"/>
      <c r="R437" s="1126"/>
      <c r="S437" s="1126"/>
      <c r="T437" s="1126"/>
      <c r="U437" s="1126"/>
      <c r="V437" s="1126"/>
      <c r="W437" s="1126"/>
      <c r="X437" s="1126"/>
      <c r="Y437" s="1126"/>
      <c r="Z437" s="1126"/>
      <c r="AA437" s="1126"/>
      <c r="AB437" s="1126"/>
      <c r="AC437" s="1126"/>
      <c r="AD437" s="1126"/>
      <c r="AE437" s="1126"/>
      <c r="AF437" s="1127"/>
      <c r="AG437" s="1153">
        <f>IF(ISERROR(AG436/AG435),"",AG436/AG435)</f>
        <v>1</v>
      </c>
      <c r="AH437" s="1153"/>
      <c r="AI437" s="1153"/>
      <c r="AJ437" s="1153"/>
    </row>
    <row r="438" spans="4:36" ht="12.95" customHeight="1">
      <c r="D438" s="1125" t="s">
        <v>1372</v>
      </c>
      <c r="E438" s="1126"/>
      <c r="F438" s="1126"/>
      <c r="G438" s="1126"/>
      <c r="H438" s="1126"/>
      <c r="I438" s="1126"/>
      <c r="J438" s="1126"/>
      <c r="K438" s="1126"/>
      <c r="L438" s="1126"/>
      <c r="M438" s="1126"/>
      <c r="N438" s="1126"/>
      <c r="O438" s="1126"/>
      <c r="P438" s="1126"/>
      <c r="Q438" s="1126"/>
      <c r="R438" s="1126"/>
      <c r="S438" s="1126"/>
      <c r="T438" s="1126"/>
      <c r="U438" s="1126"/>
      <c r="V438" s="1126"/>
      <c r="W438" s="1126"/>
      <c r="X438" s="1126"/>
      <c r="Y438" s="1126"/>
      <c r="Z438" s="1126"/>
      <c r="AA438" s="1126"/>
      <c r="AB438" s="1126"/>
      <c r="AC438" s="1126"/>
      <c r="AD438" s="1126"/>
      <c r="AE438" s="1126"/>
      <c r="AF438" s="1127"/>
      <c r="AG438" s="1153">
        <f>MIN(IF(AG434&gt;AG437,AG437,AG434),1)</f>
        <v>1</v>
      </c>
      <c r="AH438" s="1153"/>
      <c r="AI438" s="1153"/>
      <c r="AJ438" s="1153"/>
    </row>
    <row r="439" spans="4:36" ht="12.95" customHeight="1">
      <c r="D439" s="1434" t="s">
        <v>2115</v>
      </c>
      <c r="E439" s="1187"/>
      <c r="F439" s="1187"/>
      <c r="G439" s="1187"/>
      <c r="H439" s="1187"/>
      <c r="I439" s="1187"/>
      <c r="J439" s="1187"/>
      <c r="K439" s="1187"/>
      <c r="L439" s="1187"/>
      <c r="M439" s="1187"/>
      <c r="N439" s="1187"/>
      <c r="O439" s="1187"/>
      <c r="P439" s="1187"/>
      <c r="Q439" s="1187"/>
      <c r="R439" s="1187"/>
      <c r="S439" s="1187"/>
      <c r="T439" s="1187"/>
      <c r="U439" s="1187"/>
      <c r="V439" s="1187"/>
      <c r="W439" s="1187"/>
      <c r="X439" s="1187"/>
      <c r="Y439" s="1187"/>
      <c r="Z439" s="1187"/>
      <c r="AA439" s="1187"/>
      <c r="AB439" s="1187"/>
      <c r="AC439" s="1187"/>
      <c r="AD439" s="1187"/>
      <c r="AE439" s="1187"/>
      <c r="AF439" s="1474"/>
      <c r="AG439" s="1428">
        <f>2363+299+235</f>
        <v>2897</v>
      </c>
      <c r="AH439" s="1428"/>
      <c r="AI439" s="1428"/>
      <c r="AJ439" s="1428"/>
    </row>
    <row r="440" spans="4:36" ht="12.95" customHeight="1">
      <c r="D440" s="1125" t="s">
        <v>208</v>
      </c>
      <c r="E440" s="1126"/>
      <c r="F440" s="1126"/>
      <c r="G440" s="1126"/>
      <c r="H440" s="1126"/>
      <c r="I440" s="1126"/>
      <c r="J440" s="1126"/>
      <c r="K440" s="1126"/>
      <c r="L440" s="1126"/>
      <c r="M440" s="1126"/>
      <c r="N440" s="1126"/>
      <c r="O440" s="1126"/>
      <c r="P440" s="1126"/>
      <c r="Q440" s="1126"/>
      <c r="R440" s="1126"/>
      <c r="S440" s="1126"/>
      <c r="T440" s="1126"/>
      <c r="U440" s="1126"/>
      <c r="V440" s="1126"/>
      <c r="W440" s="1126"/>
      <c r="X440" s="1126"/>
      <c r="Y440" s="1126"/>
      <c r="Z440" s="1126"/>
      <c r="AA440" s="1126"/>
      <c r="AB440" s="1126"/>
      <c r="AC440" s="1126"/>
      <c r="AD440" s="1126"/>
      <c r="AE440" s="1126"/>
      <c r="AF440" s="1127"/>
      <c r="AG440" s="1428">
        <v>0</v>
      </c>
      <c r="AH440" s="1428"/>
      <c r="AI440" s="1428"/>
      <c r="AJ440" s="1428"/>
    </row>
    <row r="441" spans="4:36" ht="12.95" customHeight="1">
      <c r="D441" s="1434" t="s">
        <v>1738</v>
      </c>
      <c r="E441" s="1126"/>
      <c r="F441" s="1126"/>
      <c r="G441" s="1126"/>
      <c r="H441" s="1126"/>
      <c r="I441" s="1126"/>
      <c r="J441" s="1126"/>
      <c r="K441" s="1126"/>
      <c r="L441" s="1126"/>
      <c r="M441" s="1126"/>
      <c r="N441" s="1126"/>
      <c r="O441" s="1126"/>
      <c r="P441" s="1126"/>
      <c r="Q441" s="1126"/>
      <c r="R441" s="1126"/>
      <c r="S441" s="1126"/>
      <c r="T441" s="1126"/>
      <c r="U441" s="1126"/>
      <c r="V441" s="1126"/>
      <c r="W441" s="1126"/>
      <c r="X441" s="1126"/>
      <c r="Y441" s="1126"/>
      <c r="Z441" s="1126"/>
      <c r="AA441" s="1126"/>
      <c r="AB441" s="1126"/>
      <c r="AC441" s="1126"/>
      <c r="AD441" s="1126"/>
      <c r="AE441" s="1126"/>
      <c r="AF441" s="1127"/>
      <c r="AG441" s="1428">
        <v>15135</v>
      </c>
      <c r="AH441" s="1428"/>
      <c r="AI441" s="1428"/>
      <c r="AJ441" s="1428"/>
    </row>
    <row r="442" spans="4:36" ht="12.95" customHeight="1">
      <c r="D442" s="1125" t="s">
        <v>1373</v>
      </c>
      <c r="E442" s="1126"/>
      <c r="F442" s="1126"/>
      <c r="G442" s="1126"/>
      <c r="H442" s="1126"/>
      <c r="I442" s="1126"/>
      <c r="J442" s="1126"/>
      <c r="K442" s="1126"/>
      <c r="L442" s="1126"/>
      <c r="M442" s="1126"/>
      <c r="N442" s="1126"/>
      <c r="O442" s="1126"/>
      <c r="P442" s="1126"/>
      <c r="Q442" s="1126"/>
      <c r="R442" s="1126"/>
      <c r="S442" s="1126"/>
      <c r="T442" s="1126"/>
      <c r="U442" s="1126"/>
      <c r="V442" s="1126"/>
      <c r="W442" s="1126"/>
      <c r="X442" s="1126"/>
      <c r="Y442" s="1126"/>
      <c r="Z442" s="1126"/>
      <c r="AA442" s="1126"/>
      <c r="AB442" s="1126"/>
      <c r="AC442" s="1126"/>
      <c r="AD442" s="1126"/>
      <c r="AE442" s="1126"/>
      <c r="AF442" s="1127"/>
      <c r="AG442" s="1428">
        <v>0</v>
      </c>
      <c r="AH442" s="1428"/>
      <c r="AI442" s="1428"/>
      <c r="AJ442" s="1428"/>
    </row>
    <row r="443" spans="4:36" ht="12.95" customHeight="1">
      <c r="D443" s="1125" t="s">
        <v>1375</v>
      </c>
      <c r="E443" s="1126"/>
      <c r="F443" s="1126"/>
      <c r="G443" s="1126"/>
      <c r="H443" s="1126"/>
      <c r="I443" s="1126"/>
      <c r="J443" s="1126"/>
      <c r="K443" s="1126"/>
      <c r="L443" s="1126"/>
      <c r="M443" s="1126"/>
      <c r="N443" s="1126"/>
      <c r="O443" s="1126"/>
      <c r="P443" s="1126"/>
      <c r="Q443" s="1126"/>
      <c r="R443" s="1126"/>
      <c r="S443" s="1126"/>
      <c r="T443" s="1126"/>
      <c r="U443" s="1126"/>
      <c r="V443" s="1126"/>
      <c r="W443" s="1126"/>
      <c r="X443" s="1126"/>
      <c r="Y443" s="1126"/>
      <c r="Z443" s="1126"/>
      <c r="AA443" s="1126"/>
      <c r="AB443" s="1126"/>
      <c r="AC443" s="1126"/>
      <c r="AD443" s="1126"/>
      <c r="AE443" s="1126"/>
      <c r="AF443" s="1127"/>
      <c r="AG443" s="1470">
        <f>AG435+AG439+AG441+AG442</f>
        <v>61470</v>
      </c>
      <c r="AH443" s="1470"/>
      <c r="AI443" s="1470"/>
      <c r="AJ443" s="1470"/>
    </row>
    <row r="444" spans="4:36" ht="12.95" customHeight="1">
      <c r="D444" s="1472" t="s">
        <v>1739</v>
      </c>
      <c r="E444" s="1472"/>
      <c r="F444" s="1472"/>
      <c r="G444" s="1472"/>
      <c r="H444" s="1472"/>
      <c r="I444" s="1472"/>
      <c r="J444" s="1472"/>
      <c r="K444" s="1472"/>
      <c r="L444" s="1472"/>
      <c r="M444" s="1472"/>
      <c r="N444" s="1472"/>
      <c r="O444" s="1472"/>
      <c r="P444" s="1472"/>
      <c r="Q444" s="1472"/>
      <c r="R444" s="1472"/>
      <c r="S444" s="1472"/>
      <c r="T444" s="1472"/>
      <c r="U444" s="1472"/>
      <c r="V444" s="1472"/>
      <c r="W444" s="1472"/>
      <c r="X444" s="1472"/>
      <c r="Y444" s="1472"/>
      <c r="Z444" s="1472"/>
      <c r="AA444" s="1472"/>
      <c r="AB444" s="1472"/>
      <c r="AC444" s="1472"/>
      <c r="AD444" s="1472"/>
      <c r="AE444" s="1472"/>
      <c r="AF444" s="1472"/>
      <c r="AG444" s="1472"/>
      <c r="AH444" s="1472"/>
      <c r="AI444" s="1472"/>
      <c r="AJ444" s="1472"/>
    </row>
    <row r="445" spans="4:36" ht="12.95" customHeight="1">
      <c r="D445" s="1473"/>
      <c r="E445" s="1473"/>
      <c r="F445" s="1473"/>
      <c r="G445" s="1473"/>
      <c r="H445" s="1473"/>
      <c r="I445" s="1473"/>
      <c r="J445" s="1473"/>
      <c r="K445" s="1473"/>
      <c r="L445" s="1473"/>
      <c r="M445" s="1473"/>
      <c r="N445" s="1473"/>
      <c r="O445" s="1473"/>
      <c r="P445" s="1473"/>
      <c r="Q445" s="1473"/>
      <c r="R445" s="1473"/>
      <c r="S445" s="1473"/>
      <c r="T445" s="1473"/>
      <c r="U445" s="1473"/>
      <c r="V445" s="1473"/>
      <c r="W445" s="1473"/>
      <c r="X445" s="1473"/>
      <c r="Y445" s="1473"/>
      <c r="Z445" s="1473"/>
      <c r="AA445" s="1473"/>
      <c r="AB445" s="1473"/>
      <c r="AC445" s="1473"/>
      <c r="AD445" s="1473"/>
      <c r="AE445" s="1473"/>
      <c r="AF445" s="1473"/>
      <c r="AG445" s="1473"/>
      <c r="AH445" s="1473"/>
      <c r="AI445" s="1473"/>
      <c r="AJ445" s="1473"/>
    </row>
    <row r="446" spans="4:36" ht="12.95" customHeight="1">
      <c r="D446" s="1464"/>
      <c r="E446" s="1464"/>
      <c r="F446" s="1464"/>
      <c r="G446" s="1464"/>
      <c r="H446" s="1464"/>
      <c r="I446" s="1464"/>
      <c r="J446" s="1464"/>
      <c r="K446" s="1464"/>
      <c r="L446" s="1464"/>
      <c r="M446" s="1464"/>
      <c r="N446" s="1464"/>
      <c r="O446" s="1464"/>
      <c r="P446" s="1464"/>
      <c r="Q446" s="1464"/>
      <c r="R446" s="1464"/>
      <c r="S446" s="1464"/>
      <c r="T446" s="1464"/>
      <c r="U446" s="1464"/>
      <c r="V446" s="1464"/>
      <c r="W446" s="1464"/>
      <c r="X446" s="1464"/>
      <c r="Y446" s="1464"/>
      <c r="Z446" s="1464"/>
      <c r="AA446" s="1464"/>
      <c r="AB446" s="1464"/>
      <c r="AC446" s="1464"/>
      <c r="AD446" s="1464"/>
      <c r="AE446" s="1464"/>
      <c r="AF446" s="1464"/>
      <c r="AG446" s="1464"/>
      <c r="AH446" s="1464"/>
      <c r="AI446" s="1464"/>
      <c r="AJ446" s="1464"/>
    </row>
    <row r="447" spans="4:36" ht="12.95" customHeight="1">
      <c r="D447" s="3" t="s">
        <v>1037</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61">
        <f>IF(AG430=0,"",'Sources and Uses Budget'!B104/Application!AG430)</f>
        <v>761151.86206896557</v>
      </c>
      <c r="AD447" s="1161"/>
      <c r="AE447" s="1161"/>
      <c r="AF447" s="1161"/>
      <c r="AG447" s="1479"/>
      <c r="AH447" s="1479"/>
      <c r="AI447" s="1479"/>
      <c r="AJ447" s="1479"/>
    </row>
    <row r="448" spans="4:36" ht="12.95" customHeight="1">
      <c r="D448" s="3" t="s">
        <v>1038</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61">
        <f>IF(AG430=0,"",'Sources and Uses Budget'!C104/Application!AG430)</f>
        <v>761151.86206896557</v>
      </c>
      <c r="AD448" s="1161"/>
      <c r="AE448" s="1161"/>
      <c r="AF448" s="1161"/>
      <c r="AG448" s="1479"/>
      <c r="AH448" s="1479"/>
      <c r="AI448" s="1479"/>
      <c r="AJ448" s="1479"/>
    </row>
    <row r="449" spans="1:38" ht="12.95" customHeight="1">
      <c r="D449" s="373" t="s">
        <v>1045</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61">
        <f>IF(AG430=0,"",('Sources and Uses Budget'!S106+'Sources and Uses Budget'!T106)/Application!AG430)</f>
        <v>679043.17241379316</v>
      </c>
      <c r="AD449" s="1161"/>
      <c r="AE449" s="1161"/>
      <c r="AF449" s="1161"/>
      <c r="AG449" s="362"/>
      <c r="AH449" s="362"/>
      <c r="AI449" s="362"/>
      <c r="AJ449" s="362"/>
    </row>
    <row r="450" spans="1:38" ht="12.95" customHeight="1">
      <c r="D450" s="373"/>
      <c r="E450" s="307"/>
      <c r="F450" s="1572"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72"/>
      <c r="H450" s="1572"/>
      <c r="I450" s="1572"/>
      <c r="J450" s="1572"/>
      <c r="K450" s="1572"/>
      <c r="L450" s="1572"/>
      <c r="M450" s="1572"/>
      <c r="N450" s="1572"/>
      <c r="O450" s="1572"/>
      <c r="P450" s="1572"/>
      <c r="Q450" s="1572"/>
      <c r="R450" s="1572"/>
      <c r="S450" s="1572"/>
      <c r="T450" s="1572"/>
      <c r="U450" s="1572"/>
      <c r="V450" s="1572"/>
      <c r="W450" s="1572"/>
      <c r="X450" s="1572"/>
      <c r="Y450" s="1572"/>
      <c r="Z450" s="1572"/>
      <c r="AA450" s="1572"/>
      <c r="AB450" s="1572"/>
      <c r="AC450" s="293"/>
      <c r="AD450" s="293"/>
      <c r="AE450" s="293"/>
      <c r="AF450" s="293"/>
      <c r="AG450" s="362"/>
      <c r="AH450" s="362"/>
      <c r="AI450" s="362"/>
      <c r="AJ450" s="362"/>
    </row>
    <row r="451" spans="1:38" ht="12.95" customHeight="1">
      <c r="D451" s="373"/>
      <c r="E451" s="307"/>
      <c r="F451" s="1572"/>
      <c r="G451" s="1572"/>
      <c r="H451" s="1572"/>
      <c r="I451" s="1572"/>
      <c r="J451" s="1572"/>
      <c r="K451" s="1572"/>
      <c r="L451" s="1572"/>
      <c r="M451" s="1572"/>
      <c r="N451" s="1572"/>
      <c r="O451" s="1572"/>
      <c r="P451" s="1572"/>
      <c r="Q451" s="1572"/>
      <c r="R451" s="1572"/>
      <c r="S451" s="1572"/>
      <c r="T451" s="1572"/>
      <c r="U451" s="1572"/>
      <c r="V451" s="1572"/>
      <c r="W451" s="1572"/>
      <c r="X451" s="1572"/>
      <c r="Y451" s="1572"/>
      <c r="Z451" s="1572"/>
      <c r="AA451" s="1572"/>
      <c r="AB451" s="1572"/>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697</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22" t="s">
        <v>2107</v>
      </c>
      <c r="E460" s="1123"/>
      <c r="F460" s="1123"/>
      <c r="G460" s="1123"/>
      <c r="H460" s="1123"/>
      <c r="I460" s="1123"/>
      <c r="J460" s="1123"/>
      <c r="K460" s="1123"/>
      <c r="L460" s="1123"/>
      <c r="M460" s="1123"/>
      <c r="N460" s="1123"/>
      <c r="O460" s="1123"/>
      <c r="P460" s="1123"/>
      <c r="Q460" s="1123"/>
      <c r="R460" s="1123"/>
      <c r="S460" s="1123"/>
      <c r="T460" s="1123"/>
      <c r="U460" s="1123"/>
      <c r="V460" s="1124"/>
      <c r="W460" s="1128">
        <v>6</v>
      </c>
      <c r="X460" s="1129"/>
      <c r="Y460" s="1130"/>
      <c r="Z460" s="310"/>
      <c r="AA460" s="310"/>
      <c r="AB460" s="310"/>
      <c r="AC460" s="310"/>
      <c r="AD460" s="310"/>
      <c r="AE460" s="310"/>
      <c r="AF460" s="310"/>
      <c r="AG460" s="310"/>
      <c r="AH460" s="310"/>
      <c r="AI460" s="310"/>
      <c r="AJ460" s="41"/>
      <c r="AK460" s="41"/>
      <c r="AL460" s="41"/>
    </row>
    <row r="461" spans="1:38" ht="12.95" customHeight="1">
      <c r="A461" s="41"/>
      <c r="B461" s="41"/>
      <c r="C461" s="41"/>
      <c r="D461" s="1122" t="s">
        <v>213</v>
      </c>
      <c r="E461" s="1123"/>
      <c r="F461" s="1123"/>
      <c r="G461" s="1123"/>
      <c r="H461" s="1123"/>
      <c r="I461" s="1123"/>
      <c r="J461" s="1123"/>
      <c r="K461" s="1123"/>
      <c r="L461" s="1123"/>
      <c r="M461" s="1123"/>
      <c r="N461" s="1123"/>
      <c r="O461" s="1123"/>
      <c r="P461" s="1123"/>
      <c r="Q461" s="1123"/>
      <c r="R461" s="1123"/>
      <c r="S461" s="1123"/>
      <c r="T461" s="1123"/>
      <c r="U461" s="1123"/>
      <c r="V461" s="1124"/>
      <c r="W461" s="1128">
        <v>0</v>
      </c>
      <c r="X461" s="1129"/>
      <c r="Y461" s="1130"/>
      <c r="Z461" s="310"/>
      <c r="AA461" s="310"/>
      <c r="AB461" s="310"/>
      <c r="AC461" s="310"/>
      <c r="AD461" s="310"/>
      <c r="AE461" s="310"/>
      <c r="AF461" s="310"/>
      <c r="AG461" s="310"/>
      <c r="AH461" s="310"/>
      <c r="AI461" s="310"/>
      <c r="AJ461" s="41"/>
      <c r="AK461" s="41"/>
      <c r="AL461" s="41"/>
    </row>
    <row r="462" spans="1:38" ht="12.95" customHeight="1">
      <c r="A462" s="41"/>
      <c r="B462" s="41"/>
      <c r="C462" s="41"/>
      <c r="D462" s="1122" t="s">
        <v>214</v>
      </c>
      <c r="E462" s="1123"/>
      <c r="F462" s="1123"/>
      <c r="G462" s="1123"/>
      <c r="H462" s="1123"/>
      <c r="I462" s="1123"/>
      <c r="J462" s="1123"/>
      <c r="K462" s="1123"/>
      <c r="L462" s="1123"/>
      <c r="M462" s="1123"/>
      <c r="N462" s="1123"/>
      <c r="O462" s="1123"/>
      <c r="P462" s="1123"/>
      <c r="Q462" s="1123"/>
      <c r="R462" s="1123"/>
      <c r="S462" s="1123"/>
      <c r="T462" s="1123"/>
      <c r="U462" s="1123"/>
      <c r="V462" s="1124"/>
      <c r="W462" s="1128">
        <v>0</v>
      </c>
      <c r="X462" s="1129"/>
      <c r="Y462" s="1130"/>
      <c r="Z462" s="310"/>
      <c r="AA462" s="310"/>
      <c r="AB462" s="310"/>
      <c r="AC462" s="310"/>
      <c r="AD462" s="310"/>
      <c r="AE462" s="310"/>
      <c r="AF462" s="310"/>
      <c r="AG462" s="310"/>
      <c r="AH462" s="310"/>
      <c r="AI462" s="310"/>
      <c r="AJ462" s="41"/>
      <c r="AK462" s="41"/>
      <c r="AL462" s="41"/>
    </row>
    <row r="463" spans="1:38" ht="12.95" customHeight="1">
      <c r="A463" s="41"/>
      <c r="B463" s="41"/>
      <c r="C463" s="41"/>
      <c r="D463" s="1122" t="s">
        <v>216</v>
      </c>
      <c r="E463" s="1123"/>
      <c r="F463" s="1123"/>
      <c r="G463" s="1123"/>
      <c r="H463" s="1123"/>
      <c r="I463" s="1123"/>
      <c r="J463" s="1123"/>
      <c r="K463" s="1123"/>
      <c r="L463" s="1123"/>
      <c r="M463" s="1123"/>
      <c r="N463" s="1123"/>
      <c r="O463" s="1123"/>
      <c r="P463" s="1123"/>
      <c r="Q463" s="1123"/>
      <c r="R463" s="1123"/>
      <c r="S463" s="1123"/>
      <c r="T463" s="1123"/>
      <c r="U463" s="1123"/>
      <c r="V463" s="1124"/>
      <c r="W463" s="1128">
        <v>0</v>
      </c>
      <c r="X463" s="1129"/>
      <c r="Y463" s="1130"/>
      <c r="Z463" s="310"/>
      <c r="AA463" s="310"/>
      <c r="AB463" s="310"/>
      <c r="AC463" s="310"/>
      <c r="AD463" s="310"/>
      <c r="AE463" s="310"/>
      <c r="AF463" s="310"/>
      <c r="AG463" s="310"/>
      <c r="AH463" s="310"/>
      <c r="AI463" s="310"/>
      <c r="AJ463" s="41"/>
      <c r="AK463" s="41"/>
      <c r="AL463" s="41"/>
    </row>
    <row r="464" spans="1:38" ht="12.95" customHeight="1">
      <c r="A464" s="41"/>
      <c r="B464" s="41"/>
      <c r="C464" s="41"/>
      <c r="D464" s="1486" t="s">
        <v>1110</v>
      </c>
      <c r="E464" s="1123"/>
      <c r="F464" s="1123"/>
      <c r="G464" s="1123"/>
      <c r="H464" s="1123"/>
      <c r="I464" s="1123"/>
      <c r="J464" s="1123"/>
      <c r="K464" s="1123"/>
      <c r="L464" s="1123"/>
      <c r="M464" s="1123"/>
      <c r="N464" s="1123"/>
      <c r="O464" s="1123"/>
      <c r="P464" s="1123"/>
      <c r="Q464" s="1123"/>
      <c r="R464" s="1123"/>
      <c r="S464" s="1123"/>
      <c r="T464" s="1123"/>
      <c r="U464" s="1123"/>
      <c r="V464" s="1124"/>
      <c r="W464" s="1128">
        <v>0</v>
      </c>
      <c r="X464" s="1129"/>
      <c r="Y464" s="1130"/>
      <c r="Z464" s="310"/>
      <c r="AA464" s="310"/>
      <c r="AB464" s="310"/>
      <c r="AC464" s="310"/>
      <c r="AD464" s="310"/>
      <c r="AE464" s="310"/>
      <c r="AF464" s="310"/>
      <c r="AG464" s="310"/>
      <c r="AH464" s="310"/>
      <c r="AI464" s="310"/>
      <c r="AJ464" s="41"/>
      <c r="AK464" s="41"/>
      <c r="AL464" s="41"/>
    </row>
    <row r="465" spans="1:97" ht="12.95" customHeight="1">
      <c r="A465" s="41"/>
      <c r="B465" s="41"/>
      <c r="C465" s="41"/>
      <c r="D465" s="1122" t="s">
        <v>220</v>
      </c>
      <c r="E465" s="1123"/>
      <c r="F465" s="1123"/>
      <c r="G465" s="1123"/>
      <c r="H465" s="1123"/>
      <c r="I465" s="1123"/>
      <c r="J465" s="1123"/>
      <c r="K465" s="1123"/>
      <c r="L465" s="1123"/>
      <c r="M465" s="1123"/>
      <c r="N465" s="1123"/>
      <c r="O465" s="1123"/>
      <c r="P465" s="1123"/>
      <c r="Q465" s="1123"/>
      <c r="R465" s="1123"/>
      <c r="S465" s="1123"/>
      <c r="T465" s="1123"/>
      <c r="U465" s="1123"/>
      <c r="V465" s="1124"/>
      <c r="W465" s="1128">
        <v>27</v>
      </c>
      <c r="X465" s="1129"/>
      <c r="Y465" s="1130"/>
      <c r="Z465" s="310"/>
      <c r="AA465" s="310"/>
      <c r="AB465" s="310"/>
      <c r="AC465" s="310"/>
      <c r="AD465" s="310"/>
      <c r="AE465" s="310"/>
      <c r="AF465" s="310"/>
      <c r="AG465" s="310"/>
      <c r="AH465" s="310"/>
      <c r="AI465" s="310"/>
      <c r="AJ465" s="41"/>
      <c r="AK465" s="41"/>
      <c r="AL465" s="41"/>
    </row>
    <row r="466" spans="1:97" ht="12.95" customHeight="1">
      <c r="A466" s="557"/>
      <c r="B466" s="557"/>
      <c r="C466" s="557"/>
      <c r="D466" s="1486" t="s">
        <v>1309</v>
      </c>
      <c r="E466" s="1490"/>
      <c r="F466" s="1490"/>
      <c r="G466" s="1490"/>
      <c r="H466" s="1490"/>
      <c r="I466" s="1490"/>
      <c r="J466" s="1490"/>
      <c r="K466" s="1490"/>
      <c r="L466" s="1490"/>
      <c r="M466" s="1490"/>
      <c r="N466" s="1490"/>
      <c r="O466" s="1490"/>
      <c r="P466" s="1490"/>
      <c r="Q466" s="1490"/>
      <c r="R466" s="1490"/>
      <c r="S466" s="1490"/>
      <c r="T466" s="1490"/>
      <c r="U466" s="1490"/>
      <c r="V466" s="1491"/>
      <c r="W466" s="1465">
        <v>0</v>
      </c>
      <c r="X466" s="1466"/>
      <c r="Y466" s="1467"/>
      <c r="Z466" s="558"/>
      <c r="AA466" s="558"/>
      <c r="AB466" s="558"/>
      <c r="AC466" s="558"/>
      <c r="AD466" s="559"/>
      <c r="AE466" s="559"/>
      <c r="AF466" s="559"/>
      <c r="AG466" s="559"/>
      <c r="AH466" s="559"/>
      <c r="AI466" s="559"/>
      <c r="AJ466" s="362"/>
    </row>
    <row r="467" spans="1:97" ht="12.95" customHeight="1">
      <c r="A467" s="557"/>
      <c r="B467" s="557"/>
      <c r="C467" s="557"/>
      <c r="D467" s="1122" t="s">
        <v>2286</v>
      </c>
      <c r="E467" s="1123"/>
      <c r="F467" s="1123"/>
      <c r="G467" s="1123"/>
      <c r="H467" s="1123"/>
      <c r="I467" s="1123"/>
      <c r="J467" s="1123"/>
      <c r="K467" s="1123"/>
      <c r="L467" s="1123"/>
      <c r="M467" s="1123"/>
      <c r="N467" s="1123"/>
      <c r="O467" s="1123"/>
      <c r="P467" s="1123"/>
      <c r="Q467" s="1123"/>
      <c r="R467" s="1123"/>
      <c r="S467" s="1123"/>
      <c r="T467" s="1123"/>
      <c r="U467" s="1123"/>
      <c r="V467" s="1124"/>
      <c r="W467" s="1465">
        <v>0</v>
      </c>
      <c r="X467" s="1466"/>
      <c r="Y467" s="1467"/>
      <c r="Z467" s="558"/>
      <c r="AA467" s="558"/>
      <c r="AB467" s="558"/>
      <c r="AC467" s="558"/>
      <c r="AD467" s="559"/>
      <c r="AE467" s="559"/>
      <c r="AF467" s="559"/>
      <c r="AG467" s="559"/>
      <c r="AH467" s="559"/>
      <c r="AI467" s="559"/>
      <c r="AJ467" s="362"/>
    </row>
    <row r="468" spans="1:97" ht="12.95" customHeight="1">
      <c r="A468" s="41"/>
      <c r="B468" s="41"/>
      <c r="C468" s="41"/>
      <c r="D468" s="1122" t="s">
        <v>2220</v>
      </c>
      <c r="E468" s="1490"/>
      <c r="F468" s="1490"/>
      <c r="G468" s="1490"/>
      <c r="H468" s="1490"/>
      <c r="I468" s="1490"/>
      <c r="J468" s="1490"/>
      <c r="K468" s="1490"/>
      <c r="L468" s="1490"/>
      <c r="M468" s="1490"/>
      <c r="N468" s="1490"/>
      <c r="O468" s="1490"/>
      <c r="P468" s="1490"/>
      <c r="Q468" s="1490"/>
      <c r="R468" s="1490"/>
      <c r="S468" s="1490"/>
      <c r="T468" s="1490"/>
      <c r="U468" s="1490"/>
      <c r="V468" s="1491"/>
      <c r="W468" s="1465">
        <v>0</v>
      </c>
      <c r="X468" s="1466"/>
      <c r="Y468" s="1467"/>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156"/>
      <c r="H469" s="1157"/>
      <c r="I469" s="1157"/>
      <c r="J469" s="1157"/>
      <c r="K469" s="1157"/>
      <c r="L469" s="1157"/>
      <c r="M469" s="1157"/>
      <c r="N469" s="1157"/>
      <c r="O469" s="1157"/>
      <c r="P469" s="1157"/>
      <c r="Q469" s="1157"/>
      <c r="R469" s="1157"/>
      <c r="S469" s="1157"/>
      <c r="T469" s="1157"/>
      <c r="U469" s="1157"/>
      <c r="V469" s="1158"/>
      <c r="W469" s="1128">
        <v>0</v>
      </c>
      <c r="X469" s="1129"/>
      <c r="Y469" s="1130"/>
      <c r="Z469" s="310"/>
      <c r="AA469" s="310"/>
      <c r="AB469" s="310"/>
      <c r="AC469" s="310"/>
      <c r="AD469" s="310"/>
      <c r="AE469" s="310"/>
      <c r="AF469" s="310"/>
      <c r="AG469" s="310"/>
      <c r="AH469" s="310"/>
      <c r="AI469" s="310"/>
      <c r="AJ469" s="41"/>
      <c r="AK469" s="41"/>
      <c r="AL469" s="41"/>
    </row>
    <row r="470" spans="1:97" ht="12.95" customHeight="1">
      <c r="A470" s="41"/>
      <c r="B470" s="41"/>
      <c r="C470" s="41"/>
      <c r="D470" s="949" t="s">
        <v>1310</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560"/>
      <c r="E471" s="1560"/>
      <c r="F471" s="1560"/>
      <c r="G471" s="1560"/>
      <c r="H471" s="1560"/>
      <c r="I471" s="1560"/>
      <c r="J471" s="1560"/>
      <c r="K471" s="1560"/>
      <c r="L471" s="1560"/>
      <c r="M471" s="1560"/>
      <c r="N471" s="1560"/>
      <c r="O471" s="1560"/>
      <c r="P471" s="1560"/>
      <c r="Q471" s="1560"/>
      <c r="R471" s="1560"/>
      <c r="S471" s="1560"/>
      <c r="T471" s="1560"/>
      <c r="U471" s="1560"/>
      <c r="V471" s="1560"/>
      <c r="W471" s="1560"/>
      <c r="X471" s="1560"/>
      <c r="Y471" s="1560"/>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61"/>
      <c r="E472" s="1561"/>
      <c r="F472" s="1561"/>
      <c r="G472" s="1561"/>
      <c r="H472" s="1561"/>
      <c r="I472" s="1561"/>
      <c r="J472" s="1561"/>
      <c r="K472" s="1561"/>
      <c r="L472" s="1561"/>
      <c r="M472" s="1561"/>
      <c r="N472" s="1561"/>
      <c r="O472" s="1561"/>
      <c r="P472" s="1561"/>
      <c r="Q472" s="1561"/>
      <c r="R472" s="1561"/>
      <c r="S472" s="1561"/>
      <c r="T472" s="1561"/>
      <c r="U472" s="1561"/>
      <c r="V472" s="1561"/>
      <c r="W472" s="1561"/>
      <c r="X472" s="1561"/>
      <c r="Y472" s="1561"/>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61"/>
      <c r="E473" s="1561"/>
      <c r="F473" s="1561"/>
      <c r="G473" s="1561"/>
      <c r="H473" s="1561"/>
      <c r="I473" s="1561"/>
      <c r="J473" s="1561"/>
      <c r="K473" s="1561"/>
      <c r="L473" s="1561"/>
      <c r="M473" s="1561"/>
      <c r="N473" s="1561"/>
      <c r="O473" s="1561"/>
      <c r="P473" s="1561"/>
      <c r="Q473" s="1561"/>
      <c r="R473" s="1561"/>
      <c r="S473" s="1561"/>
      <c r="T473" s="1561"/>
      <c r="U473" s="1561"/>
      <c r="V473" s="1561"/>
      <c r="W473" s="1561"/>
      <c r="X473" s="1561"/>
      <c r="Y473" s="1561"/>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7" t="s">
        <v>1029</v>
      </c>
      <c r="B476" s="1057"/>
      <c r="C476" s="1057"/>
      <c r="D476" s="1057"/>
      <c r="E476" s="1057"/>
      <c r="F476" s="1057"/>
      <c r="G476" s="1057"/>
      <c r="H476" s="1057"/>
      <c r="I476" s="1057"/>
      <c r="J476" s="1057"/>
      <c r="K476" s="1057"/>
      <c r="L476" s="1057"/>
      <c r="M476" s="1057"/>
      <c r="N476" s="1057"/>
      <c r="O476" s="1057"/>
      <c r="P476" s="1057"/>
      <c r="Q476" s="1057"/>
      <c r="R476" s="1057"/>
      <c r="S476" s="1057"/>
      <c r="T476" s="1057"/>
      <c r="U476" s="1057"/>
      <c r="V476" s="1057"/>
      <c r="W476" s="1057"/>
      <c r="X476" s="1057"/>
      <c r="Y476" s="1057"/>
      <c r="Z476" s="1057"/>
      <c r="AA476" s="1057"/>
      <c r="AB476" s="1057"/>
      <c r="AC476" s="1057"/>
      <c r="AD476" s="1057"/>
      <c r="AE476" s="1057"/>
      <c r="AF476" s="1057"/>
      <c r="AG476" s="1057"/>
      <c r="AH476" s="1057"/>
      <c r="AI476" s="1057"/>
      <c r="AJ476" s="1057"/>
      <c r="AK476" s="1057"/>
      <c r="AL476" s="1057"/>
      <c r="AM476" s="1057"/>
      <c r="AN476" s="1057"/>
      <c r="AO476" s="1057"/>
      <c r="AP476" s="1057"/>
      <c r="AQ476" s="1057"/>
      <c r="AR476" s="1057"/>
      <c r="AS476" s="1057"/>
      <c r="AT476" s="1057"/>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7"/>
      <c r="B477" s="1057"/>
      <c r="C477" s="1057"/>
      <c r="D477" s="1057"/>
      <c r="E477" s="1057"/>
      <c r="F477" s="1057"/>
      <c r="G477" s="1057"/>
      <c r="H477" s="1057"/>
      <c r="I477" s="1057"/>
      <c r="J477" s="1057"/>
      <c r="K477" s="1057"/>
      <c r="L477" s="1057"/>
      <c r="M477" s="1057"/>
      <c r="N477" s="1057"/>
      <c r="O477" s="1057"/>
      <c r="P477" s="1057"/>
      <c r="Q477" s="1057"/>
      <c r="R477" s="1057"/>
      <c r="S477" s="1057"/>
      <c r="T477" s="1057"/>
      <c r="U477" s="1057"/>
      <c r="V477" s="1057"/>
      <c r="W477" s="1057"/>
      <c r="X477" s="1057"/>
      <c r="Y477" s="1057"/>
      <c r="Z477" s="1057"/>
      <c r="AA477" s="1057"/>
      <c r="AB477" s="1057"/>
      <c r="AC477" s="1057"/>
      <c r="AD477" s="1057"/>
      <c r="AE477" s="1057"/>
      <c r="AF477" s="1057"/>
      <c r="AG477" s="1057"/>
      <c r="AH477" s="1057"/>
      <c r="AI477" s="1057"/>
      <c r="AJ477" s="1057"/>
      <c r="AK477" s="1057"/>
      <c r="AL477" s="1057"/>
      <c r="AM477" s="1057"/>
      <c r="AN477" s="1057"/>
      <c r="AO477" s="1057"/>
      <c r="AP477" s="1057"/>
      <c r="AQ477" s="1057"/>
      <c r="AR477" s="1057"/>
      <c r="AS477" s="1057"/>
      <c r="AT477" s="1057"/>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654</v>
      </c>
      <c r="C479" s="3" t="s">
        <v>1028</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25" t="s">
        <v>238</v>
      </c>
      <c r="R481" s="1426"/>
      <c r="S481" s="1426"/>
      <c r="T481" s="1426"/>
      <c r="U481" s="1426"/>
      <c r="V481" s="1426"/>
      <c r="W481" s="1426"/>
      <c r="X481" s="1426"/>
      <c r="Y481" s="1426"/>
      <c r="Z481" s="1426"/>
      <c r="AA481" s="1426"/>
      <c r="AB481" s="1426"/>
      <c r="AC481" s="1426"/>
      <c r="AD481" s="1426"/>
      <c r="AE481" s="1426"/>
      <c r="AF481" s="1426"/>
      <c r="AG481" s="1426"/>
      <c r="AH481" s="1426"/>
      <c r="AI481" s="1426"/>
      <c r="AJ481" s="1426"/>
      <c r="AK481" s="142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424" t="s">
        <v>2393</v>
      </c>
      <c r="R482" s="1056"/>
      <c r="S482" s="1056"/>
      <c r="T482" s="1056"/>
      <c r="U482" s="1056"/>
      <c r="V482" s="1056"/>
      <c r="W482" s="1056"/>
      <c r="X482" s="1056"/>
      <c r="Y482" s="1056"/>
      <c r="Z482" s="1056"/>
      <c r="AA482" s="1056"/>
      <c r="AB482" s="1056"/>
      <c r="AC482" s="1056"/>
      <c r="AD482" s="1056"/>
      <c r="AE482" s="1056"/>
      <c r="AF482" s="1056"/>
      <c r="AG482" s="1056"/>
      <c r="AH482" s="1056"/>
      <c r="AI482" s="1056"/>
      <c r="AJ482" s="1056"/>
      <c r="AK482" s="113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131" t="s">
        <v>2364</v>
      </c>
      <c r="R483" s="1056"/>
      <c r="S483" s="1056"/>
      <c r="T483" s="1056"/>
      <c r="U483" s="1056"/>
      <c r="V483" s="1056"/>
      <c r="W483" s="1056"/>
      <c r="X483" s="1056"/>
      <c r="Y483" s="1056"/>
      <c r="Z483" s="1056"/>
      <c r="AA483" s="1056"/>
      <c r="AB483" s="1056"/>
      <c r="AC483" s="1056"/>
      <c r="AD483" s="1056"/>
      <c r="AE483" s="1056"/>
      <c r="AF483" s="1056"/>
      <c r="AG483" s="1056"/>
      <c r="AH483" s="1056"/>
      <c r="AI483" s="1056"/>
      <c r="AJ483" s="1056"/>
      <c r="AK483" s="1132"/>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131" t="s">
        <v>2394</v>
      </c>
      <c r="R484" s="1056"/>
      <c r="S484" s="1056"/>
      <c r="T484" s="1056"/>
      <c r="U484" s="1056"/>
      <c r="V484" s="1056"/>
      <c r="W484" s="1056"/>
      <c r="X484" s="1056"/>
      <c r="Y484" s="1056"/>
      <c r="Z484" s="1056"/>
      <c r="AA484" s="1056"/>
      <c r="AB484" s="1056"/>
      <c r="AC484" s="1056"/>
      <c r="AD484" s="1056"/>
      <c r="AE484" s="1056"/>
      <c r="AF484" s="1056"/>
      <c r="AG484" s="1056"/>
      <c r="AH484" s="1056"/>
      <c r="AI484" s="1056"/>
      <c r="AJ484" s="1056"/>
      <c r="AK484" s="1132"/>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80" t="s">
        <v>242</v>
      </c>
      <c r="C485" s="1481"/>
      <c r="D485" s="1481"/>
      <c r="E485" s="1481"/>
      <c r="F485" s="1481"/>
      <c r="G485" s="1481"/>
      <c r="H485" s="1481"/>
      <c r="I485" s="1481"/>
      <c r="J485" s="1481"/>
      <c r="K485" s="1481"/>
      <c r="L485" s="1481"/>
      <c r="M485" s="1481"/>
      <c r="N485" s="1481"/>
      <c r="O485" s="1481"/>
      <c r="P485" s="1482"/>
      <c r="Q485" s="1494" t="s">
        <v>483</v>
      </c>
      <c r="R485" s="1495"/>
      <c r="S485" s="1498" t="s">
        <v>53</v>
      </c>
      <c r="T485" s="1499"/>
      <c r="U485" s="1499"/>
      <c r="V485" s="1499"/>
      <c r="W485" s="1499"/>
      <c r="X485" s="1499"/>
      <c r="Y485" s="1499"/>
      <c r="Z485" s="1499"/>
      <c r="AA485" s="1499"/>
      <c r="AB485" s="1499"/>
      <c r="AC485" s="1499"/>
      <c r="AD485" s="1499"/>
      <c r="AE485" s="1499"/>
      <c r="AF485" s="1499"/>
      <c r="AG485" s="1499"/>
      <c r="AH485" s="1499"/>
      <c r="AI485" s="1499"/>
      <c r="AJ485" s="1499"/>
      <c r="AK485" s="150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83"/>
      <c r="C486" s="1484"/>
      <c r="D486" s="1484"/>
      <c r="E486" s="1484"/>
      <c r="F486" s="1484"/>
      <c r="G486" s="1484"/>
      <c r="H486" s="1484"/>
      <c r="I486" s="1484"/>
      <c r="J486" s="1484"/>
      <c r="K486" s="1484"/>
      <c r="L486" s="1484"/>
      <c r="M486" s="1484"/>
      <c r="N486" s="1484"/>
      <c r="O486" s="1484"/>
      <c r="P486" s="1485"/>
      <c r="Q486" s="1496"/>
      <c r="R486" s="1497"/>
      <c r="S486" s="1501"/>
      <c r="T486" s="1502"/>
      <c r="U486" s="1502"/>
      <c r="V486" s="1502"/>
      <c r="W486" s="1502"/>
      <c r="X486" s="1502"/>
      <c r="Y486" s="1502"/>
      <c r="Z486" s="1502"/>
      <c r="AA486" s="1502"/>
      <c r="AB486" s="1502"/>
      <c r="AC486" s="1502"/>
      <c r="AD486" s="1502"/>
      <c r="AE486" s="1502"/>
      <c r="AF486" s="1502"/>
      <c r="AG486" s="1502"/>
      <c r="AH486" s="1502"/>
      <c r="AI486" s="1502"/>
      <c r="AJ486" s="1502"/>
      <c r="AK486" s="1503"/>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2215</v>
      </c>
      <c r="C487" s="814"/>
      <c r="D487" s="814"/>
      <c r="E487" s="814"/>
      <c r="F487" s="814"/>
      <c r="G487" s="814"/>
      <c r="H487" s="814"/>
      <c r="I487" s="814"/>
      <c r="J487" s="814"/>
      <c r="K487" s="814"/>
      <c r="L487" s="814"/>
      <c r="M487" s="814"/>
      <c r="N487" s="814"/>
      <c r="O487" s="814"/>
      <c r="P487" s="814"/>
      <c r="Q487" s="1504" t="s">
        <v>483</v>
      </c>
      <c r="R487" s="1505"/>
      <c r="S487" s="1505"/>
      <c r="T487" s="1505"/>
      <c r="U487" s="1505"/>
      <c r="V487" s="1505"/>
      <c r="W487" s="1505"/>
      <c r="X487" s="1505"/>
      <c r="Y487" s="1505"/>
      <c r="Z487" s="1505"/>
      <c r="AA487" s="1505"/>
      <c r="AB487" s="1505"/>
      <c r="AC487" s="1505"/>
      <c r="AD487" s="1505"/>
      <c r="AE487" s="1505"/>
      <c r="AF487" s="1505"/>
      <c r="AG487" s="1505"/>
      <c r="AH487" s="1505"/>
      <c r="AI487" s="1505"/>
      <c r="AJ487" s="1505"/>
      <c r="AK487" s="1506"/>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424" t="s">
        <v>2432</v>
      </c>
      <c r="R488" s="1056"/>
      <c r="S488" s="1056"/>
      <c r="T488" s="1056"/>
      <c r="U488" s="1056"/>
      <c r="V488" s="1056"/>
      <c r="W488" s="1056"/>
      <c r="X488" s="1056"/>
      <c r="Y488" s="1056"/>
      <c r="Z488" s="1056"/>
      <c r="AA488" s="1056"/>
      <c r="AB488" s="1056"/>
      <c r="AC488" s="1056"/>
      <c r="AD488" s="1056"/>
      <c r="AE488" s="1056"/>
      <c r="AF488" s="1056"/>
      <c r="AG488" s="1056"/>
      <c r="AH488" s="1056"/>
      <c r="AI488" s="1056"/>
      <c r="AJ488" s="1056"/>
      <c r="AK488" s="113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424" t="s">
        <v>2433</v>
      </c>
      <c r="R489" s="1056"/>
      <c r="S489" s="1056"/>
      <c r="T489" s="1056"/>
      <c r="U489" s="1056"/>
      <c r="V489" s="1056"/>
      <c r="W489" s="1056"/>
      <c r="X489" s="1056"/>
      <c r="Y489" s="1056"/>
      <c r="Z489" s="1056"/>
      <c r="AA489" s="1056"/>
      <c r="AB489" s="1056"/>
      <c r="AC489" s="1056"/>
      <c r="AD489" s="1056"/>
      <c r="AE489" s="1056"/>
      <c r="AF489" s="1056"/>
      <c r="AG489" s="1056"/>
      <c r="AH489" s="1056"/>
      <c r="AI489" s="1056"/>
      <c r="AJ489" s="1056"/>
      <c r="AK489" s="113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1986</v>
      </c>
      <c r="C490" s="9"/>
      <c r="D490" s="9"/>
      <c r="E490" s="9"/>
      <c r="F490" s="9"/>
      <c r="G490" s="9"/>
      <c r="H490" s="9"/>
      <c r="I490" s="9"/>
      <c r="J490" s="9"/>
      <c r="K490" s="9"/>
      <c r="L490" s="9"/>
      <c r="M490" s="9"/>
      <c r="N490" s="9"/>
      <c r="O490" s="9"/>
      <c r="P490" s="9"/>
      <c r="Q490" s="1131">
        <v>104</v>
      </c>
      <c r="R490" s="1056"/>
      <c r="S490" s="1056"/>
      <c r="T490" s="1056"/>
      <c r="U490" s="1056"/>
      <c r="V490" s="1056"/>
      <c r="W490" s="1056"/>
      <c r="X490" s="1056"/>
      <c r="Y490" s="1056"/>
      <c r="Z490" s="1056"/>
      <c r="AA490" s="1056"/>
      <c r="AB490" s="1056"/>
      <c r="AC490" s="1056"/>
      <c r="AD490" s="1056"/>
      <c r="AE490" s="1056"/>
      <c r="AF490" s="1056"/>
      <c r="AG490" s="1056"/>
      <c r="AH490" s="1056"/>
      <c r="AI490" s="1056"/>
      <c r="AJ490" s="1056"/>
      <c r="AK490" s="113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1987</v>
      </c>
      <c r="C491" s="9"/>
      <c r="D491" s="9"/>
      <c r="E491" s="9"/>
      <c r="F491" s="9"/>
      <c r="G491" s="9"/>
      <c r="H491" s="9"/>
      <c r="I491" s="9"/>
      <c r="J491" s="9"/>
      <c r="K491" s="9"/>
      <c r="L491" s="9"/>
      <c r="M491" s="1341">
        <v>0</v>
      </c>
      <c r="N491" s="1149"/>
      <c r="O491" s="1149"/>
      <c r="P491" s="1342"/>
      <c r="Q491" s="214" t="s">
        <v>1988</v>
      </c>
      <c r="R491" s="9"/>
      <c r="S491" s="9"/>
      <c r="T491" s="9"/>
      <c r="U491" s="9"/>
      <c r="V491" s="9"/>
      <c r="W491" s="9"/>
      <c r="X491" s="9"/>
      <c r="Y491" s="9"/>
      <c r="Z491" s="9"/>
      <c r="AA491" s="9"/>
      <c r="AB491" s="9"/>
      <c r="AC491" s="9"/>
      <c r="AD491" s="9"/>
      <c r="AE491" s="9"/>
      <c r="AF491" s="9"/>
      <c r="AG491" s="9"/>
      <c r="AH491" s="1341">
        <v>104</v>
      </c>
      <c r="AI491" s="1149"/>
      <c r="AJ491" s="1149"/>
      <c r="AK491" s="134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5" t="s">
        <v>246</v>
      </c>
      <c r="AD495" s="1426"/>
      <c r="AE495" s="1426"/>
      <c r="AF495" s="1426"/>
      <c r="AG495" s="1426"/>
      <c r="AH495" s="1426"/>
      <c r="AI495" s="1426"/>
      <c r="AJ495" s="1426"/>
      <c r="AK495" s="142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5" t="s">
        <v>247</v>
      </c>
      <c r="AD496" s="1426"/>
      <c r="AE496" s="1426"/>
      <c r="AF496" s="1426"/>
      <c r="AG496" s="56" t="s">
        <v>248</v>
      </c>
      <c r="AH496" s="1426" t="s">
        <v>249</v>
      </c>
      <c r="AI496" s="1426"/>
      <c r="AJ496" s="1426"/>
      <c r="AK496" s="142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6" t="s">
        <v>250</v>
      </c>
      <c r="C497" s="1137"/>
      <c r="D497" s="1137"/>
      <c r="E497" s="1137"/>
      <c r="F497" s="1137"/>
      <c r="G497" s="1137"/>
      <c r="H497" s="1138"/>
      <c r="I497" s="7" t="s">
        <v>672</v>
      </c>
      <c r="J497" s="7"/>
      <c r="K497" s="7"/>
      <c r="L497" s="7"/>
      <c r="M497" s="7"/>
      <c r="N497" s="7"/>
      <c r="O497" s="7"/>
      <c r="P497" s="7"/>
      <c r="Q497" s="7"/>
      <c r="R497" s="7"/>
      <c r="S497" s="7"/>
      <c r="T497" s="7"/>
      <c r="U497" s="7"/>
      <c r="V497" s="7"/>
      <c r="W497" s="7"/>
      <c r="AC497" s="1121">
        <v>9</v>
      </c>
      <c r="AD497" s="1118"/>
      <c r="AE497" s="1118"/>
      <c r="AF497" s="1118"/>
      <c r="AG497" s="18" t="s">
        <v>248</v>
      </c>
      <c r="AH497" s="1147">
        <v>2022</v>
      </c>
      <c r="AI497" s="1147"/>
      <c r="AJ497" s="1147"/>
      <c r="AK497" s="114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39"/>
      <c r="C498" s="1140"/>
      <c r="D498" s="1140"/>
      <c r="E498" s="1140"/>
      <c r="F498" s="1140"/>
      <c r="G498" s="1140"/>
      <c r="H498" s="1141"/>
      <c r="I498" s="54" t="s">
        <v>673</v>
      </c>
      <c r="J498" s="54"/>
      <c r="K498" s="54"/>
      <c r="L498" s="54"/>
      <c r="M498" s="54"/>
      <c r="N498" s="54"/>
      <c r="O498" s="54"/>
      <c r="P498" s="54"/>
      <c r="Q498" s="54"/>
      <c r="R498" s="54"/>
      <c r="S498" s="54"/>
      <c r="T498" s="54"/>
      <c r="U498" s="54"/>
      <c r="V498" s="54"/>
      <c r="W498" s="54"/>
      <c r="X498" s="54"/>
      <c r="Y498" s="54"/>
      <c r="Z498" s="54"/>
      <c r="AA498" s="54"/>
      <c r="AB498" s="54"/>
      <c r="AC498" s="1121">
        <v>10</v>
      </c>
      <c r="AD498" s="1118"/>
      <c r="AE498" s="1118"/>
      <c r="AF498" s="1118"/>
      <c r="AG498" s="47" t="s">
        <v>248</v>
      </c>
      <c r="AH498" s="1147">
        <v>2024</v>
      </c>
      <c r="AI498" s="1147"/>
      <c r="AJ498" s="1147"/>
      <c r="AK498" s="114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6" t="s">
        <v>674</v>
      </c>
      <c r="C499" s="1137"/>
      <c r="D499" s="1137"/>
      <c r="E499" s="1137"/>
      <c r="F499" s="1137"/>
      <c r="G499" s="1137"/>
      <c r="H499" s="1138"/>
      <c r="I499" s="7" t="s">
        <v>675</v>
      </c>
      <c r="J499" s="7"/>
      <c r="K499" s="7"/>
      <c r="L499" s="7"/>
      <c r="M499" s="7"/>
      <c r="N499" s="7"/>
      <c r="O499" s="7"/>
      <c r="P499" s="7"/>
      <c r="Q499" s="7"/>
      <c r="R499" s="7"/>
      <c r="S499" s="7"/>
      <c r="T499" s="7"/>
      <c r="U499" s="7"/>
      <c r="V499" s="7"/>
      <c r="W499" s="7"/>
      <c r="AC499" s="1121">
        <v>9</v>
      </c>
      <c r="AD499" s="1118"/>
      <c r="AE499" s="1118"/>
      <c r="AF499" s="1118"/>
      <c r="AG499" s="18" t="s">
        <v>248</v>
      </c>
      <c r="AH499" s="1147">
        <v>2022</v>
      </c>
      <c r="AI499" s="1147"/>
      <c r="AJ499" s="1147"/>
      <c r="AK499" s="114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39"/>
      <c r="C500" s="1140"/>
      <c r="D500" s="1140"/>
      <c r="E500" s="1140"/>
      <c r="F500" s="1140"/>
      <c r="G500" s="1140"/>
      <c r="H500" s="1141"/>
      <c r="I500" t="s">
        <v>676</v>
      </c>
      <c r="AC500" s="1121" t="s">
        <v>124</v>
      </c>
      <c r="AD500" s="1118"/>
      <c r="AE500" s="1118"/>
      <c r="AF500" s="1118"/>
      <c r="AG500" s="18" t="s">
        <v>248</v>
      </c>
      <c r="AH500" s="1147"/>
      <c r="AI500" s="1147"/>
      <c r="AJ500" s="1147"/>
      <c r="AK500" s="114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39"/>
      <c r="C501" s="1140"/>
      <c r="D501" s="1140"/>
      <c r="E501" s="1140"/>
      <c r="F501" s="1140"/>
      <c r="G501" s="1140"/>
      <c r="H501" s="1141"/>
      <c r="I501" t="s">
        <v>677</v>
      </c>
      <c r="AC501" s="1121">
        <v>2</v>
      </c>
      <c r="AD501" s="1118"/>
      <c r="AE501" s="1118"/>
      <c r="AF501" s="1118"/>
      <c r="AG501" s="18" t="s">
        <v>248</v>
      </c>
      <c r="AH501" s="1147">
        <v>2022</v>
      </c>
      <c r="AI501" s="1147"/>
      <c r="AJ501" s="1147"/>
      <c r="AK501" s="114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39"/>
      <c r="C502" s="1140"/>
      <c r="D502" s="1140"/>
      <c r="E502" s="1140"/>
      <c r="F502" s="1140"/>
      <c r="G502" s="1140"/>
      <c r="H502" s="1141"/>
      <c r="I502" t="s">
        <v>678</v>
      </c>
      <c r="AC502" s="1121" t="s">
        <v>124</v>
      </c>
      <c r="AD502" s="1118"/>
      <c r="AE502" s="1118"/>
      <c r="AF502" s="1118"/>
      <c r="AG502" s="18" t="s">
        <v>248</v>
      </c>
      <c r="AH502" s="1147"/>
      <c r="AI502" s="1147"/>
      <c r="AJ502" s="1147"/>
      <c r="AK502" s="114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39"/>
      <c r="C503" s="1140"/>
      <c r="D503" s="1140"/>
      <c r="E503" s="1140"/>
      <c r="F503" s="1140"/>
      <c r="G503" s="1140"/>
      <c r="H503" s="1141"/>
      <c r="I503" s="41" t="s">
        <v>679</v>
      </c>
      <c r="AC503" s="1083" t="s">
        <v>124</v>
      </c>
      <c r="AD503" s="1084"/>
      <c r="AE503" s="1084"/>
      <c r="AF503" s="1084"/>
      <c r="AG503" s="18" t="s">
        <v>248</v>
      </c>
      <c r="AH503" s="1147"/>
      <c r="AI503" s="1147"/>
      <c r="AJ503" s="1147"/>
      <c r="AK503" s="114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39"/>
      <c r="C504" s="1140"/>
      <c r="D504" s="1140"/>
      <c r="E504" s="1140"/>
      <c r="F504" s="1140"/>
      <c r="G504" s="1140"/>
      <c r="H504" s="1141"/>
      <c r="I504" s="410" t="s">
        <v>283</v>
      </c>
      <c r="J504" s="54"/>
      <c r="K504" s="54"/>
      <c r="L504" s="1154" t="s">
        <v>563</v>
      </c>
      <c r="M504" s="1133"/>
      <c r="N504" s="1133"/>
      <c r="O504" s="1133"/>
      <c r="P504" s="1133"/>
      <c r="Q504" s="1133"/>
      <c r="R504" s="1133"/>
      <c r="S504" s="1133"/>
      <c r="T504" s="1133"/>
      <c r="U504" s="1133"/>
      <c r="V504" s="1133"/>
      <c r="W504" s="1133"/>
      <c r="X504" s="1133"/>
      <c r="Y504" s="1133"/>
      <c r="Z504" s="1133"/>
      <c r="AA504" s="1133"/>
      <c r="AB504" s="1155"/>
      <c r="AC504" s="1432" t="s">
        <v>124</v>
      </c>
      <c r="AD504" s="1150"/>
      <c r="AE504" s="1150"/>
      <c r="AF504" s="1150"/>
      <c r="AG504" s="47" t="s">
        <v>248</v>
      </c>
      <c r="AH504" s="1147"/>
      <c r="AI504" s="1147"/>
      <c r="AJ504" s="1147"/>
      <c r="AK504" s="114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39"/>
      <c r="C505" s="1140"/>
      <c r="D505" s="1140"/>
      <c r="E505" s="1140"/>
      <c r="F505" s="1140"/>
      <c r="G505" s="1140"/>
      <c r="H505" s="1141"/>
      <c r="I505" s="41" t="s">
        <v>1989</v>
      </c>
      <c r="AC505" s="1429" t="s">
        <v>483</v>
      </c>
      <c r="AD505" s="1429"/>
      <c r="AE505" s="1429"/>
      <c r="AF505" s="1429"/>
      <c r="AG505" s="18"/>
      <c r="AH505" s="1430"/>
      <c r="AI505" s="1430"/>
      <c r="AJ505" s="1430"/>
      <c r="AK505" s="143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39"/>
      <c r="C506" s="1140"/>
      <c r="D506" s="1140"/>
      <c r="E506" s="1140"/>
      <c r="F506" s="1140"/>
      <c r="G506" s="1140"/>
      <c r="H506" s="1141"/>
      <c r="I506" t="s">
        <v>1990</v>
      </c>
      <c r="AC506" s="1083"/>
      <c r="AD506" s="1084"/>
      <c r="AE506" s="1084"/>
      <c r="AF506" s="1085"/>
      <c r="AG506" s="18"/>
      <c r="AH506" s="1430"/>
      <c r="AI506" s="1430"/>
      <c r="AJ506" s="1430"/>
      <c r="AK506" s="143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39"/>
      <c r="C507" s="1140"/>
      <c r="D507" s="1140"/>
      <c r="E507" s="1140"/>
      <c r="F507" s="1140"/>
      <c r="G507" s="1140"/>
      <c r="H507" s="1141"/>
      <c r="I507" t="s">
        <v>1991</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39"/>
      <c r="C508" s="1140"/>
      <c r="D508" s="1140"/>
      <c r="E508" s="1140"/>
      <c r="F508" s="1140"/>
      <c r="G508" s="1140"/>
      <c r="H508" s="1141"/>
      <c r="I508" s="838" t="s">
        <v>1992</v>
      </c>
      <c r="J508" s="54"/>
      <c r="K508" s="54"/>
      <c r="L508" s="54"/>
      <c r="M508" s="54"/>
      <c r="N508" s="54"/>
      <c r="O508" s="54"/>
      <c r="P508" s="54"/>
      <c r="Q508" s="54"/>
      <c r="R508" s="54"/>
      <c r="S508" s="54"/>
      <c r="T508" s="54"/>
      <c r="U508" s="54"/>
      <c r="V508" s="54"/>
      <c r="W508" s="54"/>
      <c r="X508" s="54"/>
      <c r="Y508" s="54"/>
      <c r="Z508" s="54"/>
      <c r="AA508" s="54"/>
      <c r="AB508" s="54"/>
      <c r="AC508" s="1487"/>
      <c r="AD508" s="1488"/>
      <c r="AE508" s="1488"/>
      <c r="AF508" s="1489"/>
      <c r="AG508" s="47"/>
      <c r="AH508" s="1145"/>
      <c r="AI508" s="1145"/>
      <c r="AJ508" s="1145"/>
      <c r="AK508" s="114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6" t="s">
        <v>680</v>
      </c>
      <c r="C509" s="1137"/>
      <c r="D509" s="1137"/>
      <c r="E509" s="1137"/>
      <c r="F509" s="1137"/>
      <c r="G509" s="1137"/>
      <c r="H509" s="1138"/>
      <c r="I509" s="7" t="s">
        <v>681</v>
      </c>
      <c r="J509" s="7"/>
      <c r="K509" s="7"/>
      <c r="L509" s="7"/>
      <c r="M509" s="7"/>
      <c r="N509" s="7"/>
      <c r="O509" s="7"/>
      <c r="P509" s="7"/>
      <c r="Q509" s="7"/>
      <c r="R509" s="7"/>
      <c r="S509" s="7"/>
      <c r="T509" s="7"/>
      <c r="U509" s="7"/>
      <c r="V509" s="7"/>
      <c r="W509" s="7"/>
      <c r="AC509" s="1121">
        <v>7</v>
      </c>
      <c r="AD509" s="1118"/>
      <c r="AE509" s="1118"/>
      <c r="AF509" s="1118"/>
      <c r="AG509" s="18" t="s">
        <v>248</v>
      </c>
      <c r="AH509" s="1147">
        <v>2024</v>
      </c>
      <c r="AI509" s="1147"/>
      <c r="AJ509" s="1147"/>
      <c r="AK509" s="114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39"/>
      <c r="C510" s="1140"/>
      <c r="D510" s="1140"/>
      <c r="E510" s="1140"/>
      <c r="F510" s="1140"/>
      <c r="G510" s="1140"/>
      <c r="H510" s="1141"/>
      <c r="I510" t="s">
        <v>682</v>
      </c>
      <c r="AC510" s="1121">
        <v>2</v>
      </c>
      <c r="AD510" s="1118"/>
      <c r="AE510" s="1118"/>
      <c r="AF510" s="1118"/>
      <c r="AG510" s="18" t="s">
        <v>248</v>
      </c>
      <c r="AH510" s="1147">
        <v>2024</v>
      </c>
      <c r="AI510" s="1147"/>
      <c r="AJ510" s="1147"/>
      <c r="AK510" s="114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39"/>
      <c r="C511" s="1140"/>
      <c r="D511" s="1140"/>
      <c r="E511" s="1140"/>
      <c r="F511" s="1140"/>
      <c r="G511" s="1140"/>
      <c r="H511" s="1141"/>
      <c r="I511" s="54" t="s">
        <v>683</v>
      </c>
      <c r="J511" s="54"/>
      <c r="K511" s="54"/>
      <c r="L511" s="54"/>
      <c r="M511" s="54"/>
      <c r="N511" s="54"/>
      <c r="O511" s="54"/>
      <c r="P511" s="54"/>
      <c r="Q511" s="54"/>
      <c r="R511" s="54"/>
      <c r="S511" s="54"/>
      <c r="T511" s="54"/>
      <c r="U511" s="54"/>
      <c r="V511" s="54"/>
      <c r="W511" s="54"/>
      <c r="X511" s="54"/>
      <c r="Y511" s="54"/>
      <c r="Z511" s="54"/>
      <c r="AA511" s="54"/>
      <c r="AB511" s="54"/>
      <c r="AC511" s="1121">
        <v>10</v>
      </c>
      <c r="AD511" s="1118"/>
      <c r="AE511" s="1118"/>
      <c r="AF511" s="1118"/>
      <c r="AG511" s="47" t="s">
        <v>248</v>
      </c>
      <c r="AH511" s="1147">
        <v>2024</v>
      </c>
      <c r="AI511" s="1147"/>
      <c r="AJ511" s="1147"/>
      <c r="AK511" s="114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6" t="s">
        <v>684</v>
      </c>
      <c r="C512" s="1137"/>
      <c r="D512" s="1137"/>
      <c r="E512" s="1137"/>
      <c r="F512" s="1137"/>
      <c r="G512" s="1137"/>
      <c r="H512" s="1138"/>
      <c r="I512" s="7" t="s">
        <v>681</v>
      </c>
      <c r="J512" s="7"/>
      <c r="K512" s="7"/>
      <c r="L512" s="7"/>
      <c r="M512" s="7"/>
      <c r="N512" s="7"/>
      <c r="O512" s="7"/>
      <c r="P512" s="7"/>
      <c r="Q512" s="7"/>
      <c r="R512" s="7"/>
      <c r="S512" s="7"/>
      <c r="T512" s="7"/>
      <c r="U512" s="7"/>
      <c r="V512" s="7"/>
      <c r="W512" s="7"/>
      <c r="X512" s="7"/>
      <c r="Y512" s="7"/>
      <c r="Z512" s="7"/>
      <c r="AA512" s="7"/>
      <c r="AB512" s="7"/>
      <c r="AC512" s="1313">
        <v>6</v>
      </c>
      <c r="AD512" s="1314"/>
      <c r="AE512" s="1314"/>
      <c r="AF512" s="1314"/>
      <c r="AG512" s="230" t="s">
        <v>248</v>
      </c>
      <c r="AH512" s="1147">
        <v>2026</v>
      </c>
      <c r="AI512" s="1147"/>
      <c r="AJ512" s="1147"/>
      <c r="AK512" s="114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39"/>
      <c r="C513" s="1140"/>
      <c r="D513" s="1140"/>
      <c r="E513" s="1140"/>
      <c r="F513" s="1140"/>
      <c r="G513" s="1140"/>
      <c r="H513" s="1141"/>
      <c r="I513" t="s">
        <v>682</v>
      </c>
      <c r="AC513" s="1121">
        <v>2</v>
      </c>
      <c r="AD513" s="1118"/>
      <c r="AE513" s="1118"/>
      <c r="AF513" s="1118"/>
      <c r="AG513" s="18" t="s">
        <v>248</v>
      </c>
      <c r="AH513" s="1147">
        <v>2024</v>
      </c>
      <c r="AI513" s="1147"/>
      <c r="AJ513" s="1147"/>
      <c r="AK513" s="114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42"/>
      <c r="C514" s="1143"/>
      <c r="D514" s="1143"/>
      <c r="E514" s="1143"/>
      <c r="F514" s="1143"/>
      <c r="G514" s="1143"/>
      <c r="H514" s="1144"/>
      <c r="I514" s="54" t="s">
        <v>683</v>
      </c>
      <c r="J514" s="54"/>
      <c r="K514" s="54"/>
      <c r="L514" s="54"/>
      <c r="M514" s="54"/>
      <c r="N514" s="54"/>
      <c r="O514" s="54"/>
      <c r="P514" s="54"/>
      <c r="Q514" s="54"/>
      <c r="R514" s="54"/>
      <c r="S514" s="54"/>
      <c r="T514" s="54"/>
      <c r="U514" s="54"/>
      <c r="V514" s="54"/>
      <c r="W514" s="54"/>
      <c r="X514" s="54"/>
      <c r="Y514" s="54"/>
      <c r="Z514" s="54"/>
      <c r="AA514" s="54"/>
      <c r="AB514" s="54"/>
      <c r="AC514" s="1121">
        <v>8</v>
      </c>
      <c r="AD514" s="1118"/>
      <c r="AE514" s="1118"/>
      <c r="AF514" s="1118"/>
      <c r="AG514" s="47" t="s">
        <v>248</v>
      </c>
      <c r="AH514" s="1147">
        <v>2026</v>
      </c>
      <c r="AI514" s="1147"/>
      <c r="AJ514" s="1147"/>
      <c r="AK514" s="114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6" t="s">
        <v>685</v>
      </c>
      <c r="C515" s="1137"/>
      <c r="D515" s="1137"/>
      <c r="E515" s="1137"/>
      <c r="F515" s="1137"/>
      <c r="G515" s="1137"/>
      <c r="H515" s="1138"/>
      <c r="I515" s="6" t="s">
        <v>686</v>
      </c>
      <c r="J515" s="7"/>
      <c r="K515" s="7"/>
      <c r="L515" s="7"/>
      <c r="M515" s="7"/>
      <c r="N515" s="7"/>
      <c r="O515" s="1154" t="s">
        <v>2369</v>
      </c>
      <c r="P515" s="1133"/>
      <c r="Q515" s="1133"/>
      <c r="R515" s="1133"/>
      <c r="S515" s="1133"/>
      <c r="T515" s="1133"/>
      <c r="U515" s="1133"/>
      <c r="V515" s="1133"/>
      <c r="W515" s="1133"/>
      <c r="X515" s="1133"/>
      <c r="Y515" s="1133"/>
      <c r="Z515" s="1133"/>
      <c r="AA515" s="1133"/>
      <c r="AB515" s="64"/>
      <c r="AC515" s="1313">
        <v>2</v>
      </c>
      <c r="AD515" s="1314"/>
      <c r="AE515" s="1314"/>
      <c r="AF515" s="1314"/>
      <c r="AG515" s="230" t="s">
        <v>248</v>
      </c>
      <c r="AH515" s="1147">
        <v>2023</v>
      </c>
      <c r="AI515" s="1147"/>
      <c r="AJ515" s="1147"/>
      <c r="AK515" s="1148"/>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39"/>
      <c r="C516" s="1140"/>
      <c r="D516" s="1140"/>
      <c r="E516" s="1140"/>
      <c r="F516" s="1140"/>
      <c r="G516" s="1140"/>
      <c r="H516" s="1141"/>
      <c r="I516" s="204" t="s">
        <v>687</v>
      </c>
      <c r="AB516" s="71"/>
      <c r="AC516" s="1121">
        <v>2</v>
      </c>
      <c r="AD516" s="1118"/>
      <c r="AE516" s="1118"/>
      <c r="AF516" s="1118"/>
      <c r="AG516" s="18" t="s">
        <v>248</v>
      </c>
      <c r="AH516" s="1147">
        <v>2023</v>
      </c>
      <c r="AI516" s="1147"/>
      <c r="AJ516" s="1147"/>
      <c r="AK516" s="114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9"/>
      <c r="C517" s="1140"/>
      <c r="D517" s="1140"/>
      <c r="E517" s="1140"/>
      <c r="F517" s="1140"/>
      <c r="G517" s="1140"/>
      <c r="H517" s="1141"/>
      <c r="I517" s="53" t="s">
        <v>688</v>
      </c>
      <c r="J517" s="54"/>
      <c r="K517" s="54"/>
      <c r="L517" s="54"/>
      <c r="M517" s="54"/>
      <c r="N517" s="54"/>
      <c r="O517" s="54"/>
      <c r="P517" s="54"/>
      <c r="Q517" s="54"/>
      <c r="R517" s="54"/>
      <c r="S517" s="54"/>
      <c r="T517" s="54"/>
      <c r="U517" s="54"/>
      <c r="V517" s="54"/>
      <c r="W517" s="54"/>
      <c r="X517" s="54"/>
      <c r="Y517" s="54"/>
      <c r="Z517" s="54"/>
      <c r="AA517" s="54"/>
      <c r="AB517" s="55"/>
      <c r="AC517" s="1121">
        <v>10</v>
      </c>
      <c r="AD517" s="1118"/>
      <c r="AE517" s="1118"/>
      <c r="AF517" s="1118"/>
      <c r="AG517" s="47" t="s">
        <v>248</v>
      </c>
      <c r="AH517" s="1147">
        <v>2024</v>
      </c>
      <c r="AI517" s="1147"/>
      <c r="AJ517" s="1147"/>
      <c r="AK517" s="1148"/>
      <c r="AM517" s="41"/>
      <c r="AN517" s="41"/>
      <c r="AO517" s="41"/>
      <c r="AP517" s="41"/>
      <c r="AQ517" s="41"/>
      <c r="AR517" s="41"/>
      <c r="AS517" s="41"/>
      <c r="AT517" s="41"/>
      <c r="AU517" s="41"/>
      <c r="AV517" s="41"/>
      <c r="AW517" s="41"/>
      <c r="AX517" s="41"/>
      <c r="AY517" s="41"/>
      <c r="AZ517" s="41" t="s">
        <v>1981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39"/>
      <c r="C518" s="1140"/>
      <c r="D518" s="1140"/>
      <c r="E518" s="1140"/>
      <c r="F518" s="1140"/>
      <c r="G518" s="1140"/>
      <c r="H518" s="1141"/>
      <c r="I518" s="7" t="s">
        <v>689</v>
      </c>
      <c r="J518" s="7"/>
      <c r="K518" s="7"/>
      <c r="L518" s="7"/>
      <c r="M518" s="7"/>
      <c r="N518" s="7"/>
      <c r="O518" s="1154" t="s">
        <v>2370</v>
      </c>
      <c r="P518" s="1133"/>
      <c r="Q518" s="1133"/>
      <c r="R518" s="1133"/>
      <c r="S518" s="1133"/>
      <c r="T518" s="1133"/>
      <c r="U518" s="1133"/>
      <c r="V518" s="1133"/>
      <c r="W518" s="1133"/>
      <c r="X518" s="1133"/>
      <c r="Y518" s="1133"/>
      <c r="Z518" s="1133"/>
      <c r="AA518" s="1133"/>
      <c r="AC518" s="1121">
        <v>2</v>
      </c>
      <c r="AD518" s="1118"/>
      <c r="AE518" s="1118"/>
      <c r="AF518" s="1118"/>
      <c r="AG518" s="18" t="s">
        <v>248</v>
      </c>
      <c r="AH518" s="1147">
        <v>2023</v>
      </c>
      <c r="AI518" s="1147"/>
      <c r="AJ518" s="1147"/>
      <c r="AK518" s="1148"/>
      <c r="AM518" s="41"/>
      <c r="AN518" s="41"/>
      <c r="AO518" s="41"/>
      <c r="AP518" s="41"/>
      <c r="AQ518" s="41"/>
      <c r="AR518" s="41"/>
      <c r="AS518" s="41"/>
      <c r="AT518" s="41"/>
      <c r="AU518" s="41"/>
      <c r="AV518" s="41"/>
      <c r="AW518" s="41"/>
      <c r="AX518" s="41"/>
      <c r="AY518" s="41"/>
      <c r="AZ518" s="41" t="s">
        <v>2173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39"/>
      <c r="C519" s="1140"/>
      <c r="D519" s="1140"/>
      <c r="E519" s="1140"/>
      <c r="F519" s="1140"/>
      <c r="G519" s="1140"/>
      <c r="H519" s="1141"/>
      <c r="I519" t="s">
        <v>687</v>
      </c>
      <c r="AC519" s="1121">
        <v>2</v>
      </c>
      <c r="AD519" s="1118"/>
      <c r="AE519" s="1118"/>
      <c r="AF519" s="1118"/>
      <c r="AG519" s="18" t="s">
        <v>248</v>
      </c>
      <c r="AH519" s="1147">
        <v>2023</v>
      </c>
      <c r="AI519" s="1147"/>
      <c r="AJ519" s="1147"/>
      <c r="AK519" s="1148"/>
      <c r="AM519" s="41"/>
      <c r="AN519" s="41"/>
      <c r="AO519" s="41"/>
      <c r="AP519" s="41"/>
      <c r="AQ519" s="41"/>
      <c r="AR519" s="41"/>
      <c r="AS519" s="41"/>
      <c r="AT519" s="41"/>
      <c r="AU519" s="41"/>
      <c r="AV519" s="41"/>
      <c r="AW519" s="41"/>
      <c r="AX519" s="41"/>
      <c r="AY519" s="41"/>
      <c r="AZ519" s="41" t="s">
        <v>2174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9"/>
      <c r="C520" s="1140"/>
      <c r="D520" s="1140"/>
      <c r="E520" s="1140"/>
      <c r="F520" s="1140"/>
      <c r="G520" s="1140"/>
      <c r="H520" s="1141"/>
      <c r="I520" s="54" t="s">
        <v>688</v>
      </c>
      <c r="J520" s="54"/>
      <c r="K520" s="54"/>
      <c r="L520" s="54"/>
      <c r="M520" s="54"/>
      <c r="N520" s="54"/>
      <c r="O520" s="54"/>
      <c r="P520" s="54"/>
      <c r="Q520" s="54"/>
      <c r="R520" s="54"/>
      <c r="S520" s="54"/>
      <c r="T520" s="54"/>
      <c r="U520" s="54"/>
      <c r="V520" s="54"/>
      <c r="W520" s="54"/>
      <c r="X520" s="54"/>
      <c r="Y520" s="54"/>
      <c r="Z520" s="54"/>
      <c r="AA520" s="54"/>
      <c r="AB520" s="54"/>
      <c r="AC520" s="1121">
        <v>10</v>
      </c>
      <c r="AD520" s="1118"/>
      <c r="AE520" s="1118"/>
      <c r="AF520" s="1118"/>
      <c r="AG520" s="47" t="s">
        <v>248</v>
      </c>
      <c r="AH520" s="1147">
        <v>2024</v>
      </c>
      <c r="AI520" s="1147"/>
      <c r="AJ520" s="1147"/>
      <c r="AK520" s="1148"/>
      <c r="AM520" s="41"/>
      <c r="AN520" s="41"/>
      <c r="AO520" s="41"/>
      <c r="AP520" s="41"/>
      <c r="AQ520" s="41"/>
      <c r="AR520" s="41"/>
      <c r="AS520" s="41"/>
      <c r="AT520" s="41"/>
      <c r="AU520" s="41"/>
      <c r="AV520" s="41"/>
      <c r="AW520" s="41"/>
      <c r="AX520" s="41"/>
      <c r="AY520" s="41"/>
      <c r="AZ520" s="41" t="s">
        <v>2175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39"/>
      <c r="C521" s="1140"/>
      <c r="D521" s="1140"/>
      <c r="E521" s="1140"/>
      <c r="F521" s="1140"/>
      <c r="G521" s="1140"/>
      <c r="H521" s="1141"/>
      <c r="I521" s="7" t="s">
        <v>689</v>
      </c>
      <c r="J521" s="7"/>
      <c r="K521" s="7"/>
      <c r="L521" s="7"/>
      <c r="M521" s="7"/>
      <c r="N521" s="7"/>
      <c r="O521" s="1154" t="s">
        <v>2371</v>
      </c>
      <c r="P521" s="1133"/>
      <c r="Q521" s="1133"/>
      <c r="R521" s="1133"/>
      <c r="S521" s="1133"/>
      <c r="T521" s="1133"/>
      <c r="U521" s="1133"/>
      <c r="V521" s="1133"/>
      <c r="W521" s="1133"/>
      <c r="X521" s="1133"/>
      <c r="Y521" s="1133"/>
      <c r="Z521" s="1133"/>
      <c r="AA521" s="1133"/>
      <c r="AC521" s="1121">
        <v>7</v>
      </c>
      <c r="AD521" s="1118"/>
      <c r="AE521" s="1118"/>
      <c r="AF521" s="1118"/>
      <c r="AG521" s="18" t="s">
        <v>248</v>
      </c>
      <c r="AH521" s="1147">
        <v>2023</v>
      </c>
      <c r="AI521" s="1147"/>
      <c r="AJ521" s="1147"/>
      <c r="AK521" s="1148"/>
      <c r="AM521" s="41"/>
      <c r="AN521" s="41"/>
      <c r="AO521" s="41"/>
      <c r="AP521" s="41"/>
      <c r="AQ521" s="41"/>
      <c r="AR521" s="41"/>
      <c r="AS521" s="41"/>
      <c r="AT521" s="41"/>
      <c r="AU521" s="41"/>
      <c r="AV521" s="41"/>
      <c r="AW521" s="41"/>
      <c r="AX521" s="41"/>
      <c r="AY521" s="41"/>
      <c r="AZ521" s="41" t="s">
        <v>2176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39"/>
      <c r="C522" s="1140"/>
      <c r="D522" s="1140"/>
      <c r="E522" s="1140"/>
      <c r="F522" s="1140"/>
      <c r="G522" s="1140"/>
      <c r="H522" s="1141"/>
      <c r="I522" t="s">
        <v>687</v>
      </c>
      <c r="AC522" s="1121">
        <v>7</v>
      </c>
      <c r="AD522" s="1118"/>
      <c r="AE522" s="1118"/>
      <c r="AF522" s="1118"/>
      <c r="AG522" s="18" t="s">
        <v>248</v>
      </c>
      <c r="AH522" s="1147">
        <v>2023</v>
      </c>
      <c r="AI522" s="1147"/>
      <c r="AJ522" s="1147"/>
      <c r="AK522" s="1148"/>
      <c r="AM522" s="41"/>
      <c r="AN522" s="41"/>
      <c r="AO522" s="41"/>
      <c r="AP522" s="41"/>
      <c r="AQ522" s="41"/>
      <c r="AR522" s="41"/>
      <c r="AS522" s="41"/>
      <c r="AT522" s="41"/>
      <c r="AU522" s="41"/>
      <c r="AV522" s="41"/>
      <c r="AW522" s="41"/>
      <c r="AX522" s="41"/>
      <c r="AY522" s="41"/>
      <c r="AZ522" s="41" t="s">
        <v>2177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9"/>
      <c r="C523" s="1140"/>
      <c r="D523" s="1140"/>
      <c r="E523" s="1140"/>
      <c r="F523" s="1140"/>
      <c r="G523" s="1140"/>
      <c r="H523" s="1141"/>
      <c r="I523" s="54" t="s">
        <v>688</v>
      </c>
      <c r="J523" s="54"/>
      <c r="K523" s="54"/>
      <c r="L523" s="54"/>
      <c r="M523" s="54"/>
      <c r="N523" s="54"/>
      <c r="O523" s="54"/>
      <c r="P523" s="54"/>
      <c r="Q523" s="54"/>
      <c r="R523" s="54"/>
      <c r="S523" s="54"/>
      <c r="T523" s="54"/>
      <c r="U523" s="54"/>
      <c r="V523" s="54"/>
      <c r="W523" s="54"/>
      <c r="X523" s="54"/>
      <c r="Y523" s="54"/>
      <c r="Z523" s="54"/>
      <c r="AA523" s="54"/>
      <c r="AB523" s="54"/>
      <c r="AC523" s="1121">
        <v>2</v>
      </c>
      <c r="AD523" s="1118"/>
      <c r="AE523" s="1118"/>
      <c r="AF523" s="1118"/>
      <c r="AG523" s="47" t="s">
        <v>248</v>
      </c>
      <c r="AH523" s="1147">
        <v>2024</v>
      </c>
      <c r="AI523" s="1147"/>
      <c r="AJ523" s="1147"/>
      <c r="AK523" s="1148"/>
      <c r="AM523" s="41"/>
      <c r="AN523" s="41"/>
      <c r="AO523" s="41"/>
      <c r="AP523" s="41"/>
      <c r="AQ523" s="41"/>
      <c r="AR523" s="41"/>
      <c r="AS523" s="41"/>
      <c r="AT523" s="41"/>
      <c r="AU523" s="41"/>
      <c r="AV523" s="41"/>
      <c r="AW523" s="41"/>
      <c r="AX523" s="41"/>
      <c r="AY523" s="41"/>
      <c r="AZ523" s="41" t="s">
        <v>2178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39"/>
      <c r="C524" s="1140"/>
      <c r="D524" s="1140"/>
      <c r="E524" s="1140"/>
      <c r="F524" s="1140"/>
      <c r="G524" s="1140"/>
      <c r="H524" s="1141"/>
      <c r="I524" s="7" t="s">
        <v>689</v>
      </c>
      <c r="J524" s="7"/>
      <c r="K524" s="7"/>
      <c r="L524" s="7"/>
      <c r="M524" s="7"/>
      <c r="N524" s="7"/>
      <c r="O524" s="1154" t="s">
        <v>2392</v>
      </c>
      <c r="P524" s="1133"/>
      <c r="Q524" s="1133"/>
      <c r="R524" s="1133"/>
      <c r="S524" s="1133"/>
      <c r="T524" s="1133"/>
      <c r="U524" s="1133"/>
      <c r="V524" s="1133"/>
      <c r="W524" s="1133"/>
      <c r="X524" s="1133"/>
      <c r="Y524" s="1133"/>
      <c r="Z524" s="1133"/>
      <c r="AA524" s="1133"/>
      <c r="AC524" s="1121">
        <v>2</v>
      </c>
      <c r="AD524" s="1118"/>
      <c r="AE524" s="1118"/>
      <c r="AF524" s="1118"/>
      <c r="AG524" s="18" t="s">
        <v>248</v>
      </c>
      <c r="AH524" s="1147">
        <v>2024</v>
      </c>
      <c r="AI524" s="1147"/>
      <c r="AJ524" s="1147"/>
      <c r="AK524" s="1148"/>
      <c r="AM524" s="41"/>
      <c r="AN524" s="41"/>
      <c r="AO524" s="41"/>
      <c r="AP524" s="41"/>
      <c r="AQ524" s="41"/>
      <c r="AR524" s="41"/>
      <c r="AS524" s="41"/>
      <c r="AT524" s="41"/>
      <c r="AU524" s="41"/>
      <c r="AV524" s="41"/>
      <c r="AW524" s="41"/>
      <c r="AX524" s="41"/>
      <c r="AY524" s="41"/>
      <c r="AZ524" s="41" t="s">
        <v>2179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39"/>
      <c r="C525" s="1140"/>
      <c r="D525" s="1140"/>
      <c r="E525" s="1140"/>
      <c r="F525" s="1140"/>
      <c r="G525" s="1140"/>
      <c r="H525" s="1141"/>
      <c r="I525" t="s">
        <v>687</v>
      </c>
      <c r="AC525" s="1121" t="s">
        <v>124</v>
      </c>
      <c r="AD525" s="1118"/>
      <c r="AE525" s="1118"/>
      <c r="AF525" s="1118"/>
      <c r="AG525" s="18" t="s">
        <v>248</v>
      </c>
      <c r="AH525" s="1147"/>
      <c r="AI525" s="1147"/>
      <c r="AJ525" s="1147"/>
      <c r="AK525" s="1148"/>
      <c r="AM525" s="41"/>
      <c r="AN525" s="41"/>
      <c r="AO525" s="41"/>
      <c r="AP525" s="41"/>
      <c r="AQ525" s="41"/>
      <c r="AR525" s="41"/>
      <c r="AS525" s="41"/>
      <c r="AT525" s="41"/>
      <c r="AU525" s="41"/>
      <c r="AV525" s="41"/>
      <c r="AW525" s="41"/>
      <c r="AX525" s="41"/>
      <c r="AY525" s="41"/>
      <c r="AZ525" s="41" t="s">
        <v>2180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39"/>
      <c r="C526" s="1140"/>
      <c r="D526" s="1140"/>
      <c r="E526" s="1140"/>
      <c r="F526" s="1140"/>
      <c r="G526" s="1140"/>
      <c r="H526" s="1141"/>
      <c r="I526" s="54" t="s">
        <v>688</v>
      </c>
      <c r="J526" s="54"/>
      <c r="K526" s="54"/>
      <c r="L526" s="54"/>
      <c r="M526" s="54"/>
      <c r="N526" s="54"/>
      <c r="O526" s="54"/>
      <c r="P526" s="54"/>
      <c r="Q526" s="54"/>
      <c r="R526" s="54"/>
      <c r="S526" s="54"/>
      <c r="T526" s="54"/>
      <c r="U526" s="54"/>
      <c r="V526" s="54"/>
      <c r="W526" s="54"/>
      <c r="X526" s="54"/>
      <c r="Y526" s="54"/>
      <c r="Z526" s="54"/>
      <c r="AA526" s="54"/>
      <c r="AB526" s="54"/>
      <c r="AC526" s="1121">
        <v>2</v>
      </c>
      <c r="AD526" s="1118"/>
      <c r="AE526" s="1118"/>
      <c r="AF526" s="1118"/>
      <c r="AG526" s="47" t="s">
        <v>248</v>
      </c>
      <c r="AH526" s="1147">
        <v>2024</v>
      </c>
      <c r="AI526" s="1147"/>
      <c r="AJ526" s="1147"/>
      <c r="AK526" s="1148"/>
      <c r="AM526" s="41"/>
      <c r="AN526" s="41"/>
      <c r="AO526" s="41"/>
      <c r="AP526" s="41"/>
      <c r="AQ526" s="41"/>
      <c r="AR526" s="41"/>
      <c r="AS526" s="41"/>
      <c r="AT526" s="41"/>
      <c r="AU526" s="41"/>
      <c r="AV526" s="41"/>
      <c r="AW526" s="41"/>
      <c r="AX526" s="41"/>
      <c r="AY526" s="41"/>
      <c r="AZ526" s="41" t="s">
        <v>2181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39"/>
      <c r="C527" s="1140"/>
      <c r="D527" s="1140"/>
      <c r="E527" s="1140"/>
      <c r="F527" s="1140"/>
      <c r="G527" s="1140"/>
      <c r="H527" s="1141"/>
      <c r="I527" s="7" t="s">
        <v>689</v>
      </c>
      <c r="J527" s="7"/>
      <c r="K527" s="7"/>
      <c r="L527" s="7"/>
      <c r="M527" s="7"/>
      <c r="N527" s="7"/>
      <c r="O527" s="1154" t="s">
        <v>2372</v>
      </c>
      <c r="P527" s="1133"/>
      <c r="Q527" s="1133"/>
      <c r="R527" s="1133"/>
      <c r="S527" s="1133"/>
      <c r="T527" s="1133"/>
      <c r="U527" s="1133"/>
      <c r="V527" s="1133"/>
      <c r="W527" s="1133"/>
      <c r="X527" s="1133"/>
      <c r="Y527" s="1133"/>
      <c r="Z527" s="1133"/>
      <c r="AA527" s="1133"/>
      <c r="AC527" s="1121">
        <v>9</v>
      </c>
      <c r="AD527" s="1118"/>
      <c r="AE527" s="1118"/>
      <c r="AF527" s="1118"/>
      <c r="AG527" s="18" t="s">
        <v>248</v>
      </c>
      <c r="AH527" s="1147">
        <v>2023</v>
      </c>
      <c r="AI527" s="1147"/>
      <c r="AJ527" s="1147"/>
      <c r="AK527" s="1148"/>
      <c r="AM527" s="41"/>
      <c r="AN527" s="41"/>
      <c r="AO527" s="41"/>
      <c r="AP527" s="41"/>
      <c r="AQ527" s="41"/>
      <c r="AR527" s="41"/>
      <c r="AS527" s="41"/>
      <c r="AT527" s="41"/>
      <c r="AU527" s="41"/>
      <c r="AV527" s="41"/>
      <c r="AW527" s="41"/>
      <c r="AX527" s="41"/>
      <c r="AY527" s="41"/>
      <c r="AZ527" s="41" t="s">
        <v>2182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39"/>
      <c r="C528" s="1140"/>
      <c r="D528" s="1140"/>
      <c r="E528" s="1140"/>
      <c r="F528" s="1140"/>
      <c r="G528" s="1140"/>
      <c r="H528" s="1141"/>
      <c r="I528" t="s">
        <v>687</v>
      </c>
      <c r="AC528" s="1121" t="s">
        <v>124</v>
      </c>
      <c r="AD528" s="1118"/>
      <c r="AE528" s="1118"/>
      <c r="AF528" s="1118"/>
      <c r="AG528" s="47" t="s">
        <v>248</v>
      </c>
      <c r="AH528" s="1147"/>
      <c r="AI528" s="1147"/>
      <c r="AJ528" s="1147"/>
      <c r="AK528" s="1148"/>
      <c r="AM528" s="41"/>
      <c r="AN528" s="41"/>
      <c r="AO528" s="41"/>
      <c r="AP528" s="41"/>
      <c r="AQ528" s="41"/>
      <c r="AR528" s="41"/>
      <c r="AS528" s="41"/>
      <c r="AT528" s="41"/>
      <c r="AU528" s="41"/>
      <c r="AV528" s="41"/>
      <c r="AW528" s="41"/>
      <c r="AX528" s="41"/>
      <c r="AY528" s="41"/>
      <c r="AZ528" s="41" t="s">
        <v>2183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39"/>
      <c r="C529" s="1140"/>
      <c r="D529" s="1140"/>
      <c r="E529" s="1140"/>
      <c r="F529" s="1140"/>
      <c r="G529" s="1140"/>
      <c r="H529" s="1141"/>
      <c r="I529" s="54" t="s">
        <v>688</v>
      </c>
      <c r="J529" s="54"/>
      <c r="K529" s="54"/>
      <c r="L529" s="54"/>
      <c r="M529" s="54"/>
      <c r="N529" s="54"/>
      <c r="O529" s="54"/>
      <c r="P529" s="54"/>
      <c r="Q529" s="54"/>
      <c r="R529" s="54"/>
      <c r="S529" s="54"/>
      <c r="T529" s="54"/>
      <c r="U529" s="54"/>
      <c r="V529" s="54"/>
      <c r="W529" s="54"/>
      <c r="X529" s="54"/>
      <c r="Y529" s="54"/>
      <c r="Z529" s="54"/>
      <c r="AA529" s="54"/>
      <c r="AB529" s="54"/>
      <c r="AC529" s="1121">
        <v>10</v>
      </c>
      <c r="AD529" s="1118"/>
      <c r="AE529" s="1118"/>
      <c r="AF529" s="1118"/>
      <c r="AG529" s="18" t="s">
        <v>248</v>
      </c>
      <c r="AH529" s="1147">
        <v>2024</v>
      </c>
      <c r="AI529" s="1147"/>
      <c r="AJ529" s="1147"/>
      <c r="AK529" s="1148"/>
      <c r="AM529" s="41"/>
      <c r="AN529" s="41"/>
      <c r="AO529" s="41"/>
      <c r="AP529" s="41"/>
      <c r="AQ529" s="41"/>
      <c r="AR529" s="41"/>
      <c r="AS529" s="41"/>
      <c r="AT529" s="41"/>
      <c r="AU529" s="41"/>
      <c r="AV529" s="41"/>
      <c r="AW529" s="41"/>
      <c r="AX529" s="41"/>
      <c r="AY529" s="41"/>
      <c r="AZ529" s="41" t="s">
        <v>2184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39"/>
      <c r="C530" s="1140"/>
      <c r="D530" s="1140"/>
      <c r="E530" s="1140"/>
      <c r="F530" s="1140"/>
      <c r="G530" s="1140"/>
      <c r="H530" s="1141"/>
      <c r="I530" s="7" t="s">
        <v>689</v>
      </c>
      <c r="J530" s="7"/>
      <c r="K530" s="7"/>
      <c r="L530" s="7"/>
      <c r="M530" s="7"/>
      <c r="N530" s="7"/>
      <c r="O530" s="1154" t="s">
        <v>563</v>
      </c>
      <c r="P530" s="1133"/>
      <c r="Q530" s="1133"/>
      <c r="R530" s="1133"/>
      <c r="S530" s="1133"/>
      <c r="T530" s="1133"/>
      <c r="U530" s="1133"/>
      <c r="V530" s="1133"/>
      <c r="W530" s="1133"/>
      <c r="X530" s="1133"/>
      <c r="Y530" s="1133"/>
      <c r="Z530" s="1133"/>
      <c r="AA530" s="1133"/>
      <c r="AC530" s="1121" t="s">
        <v>124</v>
      </c>
      <c r="AD530" s="1118"/>
      <c r="AE530" s="1118"/>
      <c r="AF530" s="1118"/>
      <c r="AG530" s="47" t="s">
        <v>248</v>
      </c>
      <c r="AH530" s="1147"/>
      <c r="AI530" s="1147"/>
      <c r="AJ530" s="1147"/>
      <c r="AK530" s="1148"/>
      <c r="AM530" s="41"/>
      <c r="AN530" s="41"/>
      <c r="AO530" s="41"/>
      <c r="AP530" s="41"/>
      <c r="AQ530" s="41"/>
      <c r="AR530" s="41"/>
      <c r="AS530" s="41"/>
      <c r="AT530" s="41"/>
      <c r="AU530" s="41"/>
      <c r="AV530" s="41"/>
      <c r="AW530" s="41"/>
      <c r="AX530" s="41"/>
      <c r="AY530" s="41"/>
      <c r="AZ530" s="41" t="s">
        <v>2185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39"/>
      <c r="C531" s="1140"/>
      <c r="D531" s="1140"/>
      <c r="E531" s="1140"/>
      <c r="F531" s="1140"/>
      <c r="G531" s="1140"/>
      <c r="H531" s="1141"/>
      <c r="I531" t="s">
        <v>687</v>
      </c>
      <c r="AC531" s="1121" t="s">
        <v>124</v>
      </c>
      <c r="AD531" s="1118"/>
      <c r="AE531" s="1118"/>
      <c r="AF531" s="1118"/>
      <c r="AG531" s="18" t="s">
        <v>248</v>
      </c>
      <c r="AH531" s="1147"/>
      <c r="AI531" s="1147"/>
      <c r="AJ531" s="1147"/>
      <c r="AK531" s="1148"/>
      <c r="AM531" s="41"/>
      <c r="AN531" s="41"/>
      <c r="AO531" s="41"/>
      <c r="AP531" s="41"/>
      <c r="AQ531" s="41"/>
      <c r="AR531" s="41"/>
      <c r="AS531" s="41"/>
      <c r="AT531" s="41"/>
      <c r="AU531" s="41"/>
      <c r="AV531" s="41"/>
      <c r="AW531" s="41"/>
      <c r="AX531" s="41"/>
      <c r="AY531" s="41"/>
      <c r="AZ531" s="41" t="s">
        <v>2186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39"/>
      <c r="C532" s="1140"/>
      <c r="D532" s="1140"/>
      <c r="E532" s="1140"/>
      <c r="F532" s="1140"/>
      <c r="G532" s="1140"/>
      <c r="H532" s="1141"/>
      <c r="I532" s="54" t="s">
        <v>688</v>
      </c>
      <c r="J532" s="54"/>
      <c r="K532" s="54"/>
      <c r="L532" s="54"/>
      <c r="M532" s="54"/>
      <c r="N532" s="54"/>
      <c r="O532" s="54"/>
      <c r="P532" s="54"/>
      <c r="Q532" s="54"/>
      <c r="R532" s="54"/>
      <c r="S532" s="54"/>
      <c r="T532" s="54"/>
      <c r="U532" s="54"/>
      <c r="V532" s="54"/>
      <c r="W532" s="54"/>
      <c r="X532" s="54"/>
      <c r="Y532" s="54"/>
      <c r="Z532" s="54"/>
      <c r="AA532" s="54"/>
      <c r="AB532" s="54"/>
      <c r="AC532" s="1121" t="s">
        <v>124</v>
      </c>
      <c r="AD532" s="1118"/>
      <c r="AE532" s="1118"/>
      <c r="AF532" s="1118"/>
      <c r="AG532" s="47" t="s">
        <v>248</v>
      </c>
      <c r="AH532" s="1147"/>
      <c r="AI532" s="1147"/>
      <c r="AJ532" s="1147"/>
      <c r="AK532" s="1148"/>
      <c r="AM532" s="41"/>
      <c r="AN532" s="41"/>
      <c r="AO532" s="41"/>
      <c r="AP532" s="41"/>
      <c r="AQ532" s="41"/>
      <c r="AR532" s="41"/>
      <c r="AS532" s="41"/>
      <c r="AT532" s="41"/>
      <c r="AU532" s="41"/>
      <c r="AV532" s="41"/>
      <c r="AW532" s="41"/>
      <c r="AX532" s="41"/>
      <c r="AY532" s="41"/>
      <c r="AZ532" s="41" t="s">
        <v>2187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39"/>
      <c r="C533" s="1140"/>
      <c r="D533" s="1140"/>
      <c r="E533" s="1140"/>
      <c r="F533" s="1140"/>
      <c r="G533" s="1140"/>
      <c r="H533" s="1141"/>
      <c r="I533" s="7" t="s">
        <v>736</v>
      </c>
      <c r="J533" s="7"/>
      <c r="K533" s="7"/>
      <c r="L533" s="7"/>
      <c r="M533" s="7"/>
      <c r="N533" s="7"/>
      <c r="O533" s="7"/>
      <c r="P533" s="7"/>
      <c r="Q533" s="7"/>
      <c r="R533" s="7"/>
      <c r="S533" s="7"/>
      <c r="T533" s="7"/>
      <c r="U533" s="7"/>
      <c r="V533" s="7"/>
      <c r="W533" s="7"/>
      <c r="AC533" s="1121">
        <v>3</v>
      </c>
      <c r="AD533" s="1118"/>
      <c r="AE533" s="1118"/>
      <c r="AF533" s="1118"/>
      <c r="AG533" s="47" t="s">
        <v>248</v>
      </c>
      <c r="AH533" s="1147">
        <v>2025</v>
      </c>
      <c r="AI533" s="1147"/>
      <c r="AJ533" s="1147"/>
      <c r="AK533" s="1148"/>
      <c r="AM533" s="41"/>
      <c r="AN533" s="41"/>
      <c r="AO533" s="41"/>
      <c r="AP533" s="41"/>
      <c r="AQ533" s="41"/>
      <c r="AR533" s="41"/>
      <c r="AS533" s="41"/>
      <c r="AT533" s="41"/>
      <c r="AU533" s="41"/>
      <c r="AV533" s="41"/>
      <c r="AW533" s="41"/>
      <c r="AX533" s="41"/>
      <c r="AY533" s="41"/>
      <c r="AZ533" s="41" t="s">
        <v>2188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39"/>
      <c r="C534" s="1140"/>
      <c r="D534" s="1140"/>
      <c r="E534" s="1140"/>
      <c r="F534" s="1140"/>
      <c r="G534" s="1140"/>
      <c r="H534" s="1141"/>
      <c r="I534" t="s">
        <v>737</v>
      </c>
      <c r="AC534" s="1121">
        <v>10</v>
      </c>
      <c r="AD534" s="1118"/>
      <c r="AE534" s="1118"/>
      <c r="AF534" s="1118"/>
      <c r="AG534" s="18" t="s">
        <v>248</v>
      </c>
      <c r="AH534" s="1147">
        <v>2024</v>
      </c>
      <c r="AI534" s="1147"/>
      <c r="AJ534" s="1147"/>
      <c r="AK534" s="1148"/>
      <c r="AM534" s="41"/>
      <c r="AN534" s="41"/>
      <c r="AO534" s="41"/>
      <c r="AP534" s="41"/>
      <c r="AQ534" s="41"/>
      <c r="AR534" s="41"/>
      <c r="AS534" s="41"/>
      <c r="AT534" s="41"/>
      <c r="AU534" s="41"/>
      <c r="AV534" s="41"/>
      <c r="AW534" s="41"/>
      <c r="AX534" s="41"/>
      <c r="AY534" s="41"/>
      <c r="AZ534" s="41" t="s">
        <v>2189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39"/>
      <c r="C535" s="1140"/>
      <c r="D535" s="1140"/>
      <c r="E535" s="1140"/>
      <c r="F535" s="1140"/>
      <c r="G535" s="1140"/>
      <c r="H535" s="1141"/>
      <c r="I535" t="s">
        <v>738</v>
      </c>
      <c r="AC535" s="1121">
        <v>4</v>
      </c>
      <c r="AD535" s="1118"/>
      <c r="AE535" s="1118"/>
      <c r="AF535" s="1118"/>
      <c r="AG535" s="47" t="s">
        <v>248</v>
      </c>
      <c r="AH535" s="1147">
        <v>2026</v>
      </c>
      <c r="AI535" s="1147"/>
      <c r="AJ535" s="1147"/>
      <c r="AK535" s="1148"/>
      <c r="AM535" s="41"/>
      <c r="AN535" s="41"/>
      <c r="AO535" s="41"/>
      <c r="AP535" s="41"/>
      <c r="AQ535" s="41"/>
      <c r="AR535" s="41"/>
      <c r="AS535" s="41"/>
      <c r="AT535" s="41"/>
      <c r="AU535" s="41"/>
      <c r="AV535" s="41"/>
      <c r="AW535" s="41"/>
      <c r="AX535" s="41"/>
      <c r="AY535" s="41"/>
      <c r="AZ535" s="41" t="s">
        <v>2190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39"/>
      <c r="C536" s="1140"/>
      <c r="D536" s="1140"/>
      <c r="E536" s="1140"/>
      <c r="F536" s="1140"/>
      <c r="G536" s="1140"/>
      <c r="H536" s="1141"/>
      <c r="I536" t="s">
        <v>739</v>
      </c>
      <c r="AC536" s="1121">
        <v>4</v>
      </c>
      <c r="AD536" s="1118"/>
      <c r="AE536" s="1118"/>
      <c r="AF536" s="1118"/>
      <c r="AG536" s="47" t="s">
        <v>248</v>
      </c>
      <c r="AH536" s="1147">
        <v>2026</v>
      </c>
      <c r="AI536" s="1147"/>
      <c r="AJ536" s="1147"/>
      <c r="AK536" s="1148"/>
      <c r="AM536" s="41"/>
      <c r="AN536" s="41"/>
      <c r="AO536" s="41"/>
      <c r="AP536" s="41"/>
      <c r="AQ536" s="41"/>
      <c r="AR536" s="41"/>
      <c r="AS536" s="41"/>
      <c r="AT536" s="41"/>
      <c r="AU536" s="41"/>
      <c r="AV536" s="41"/>
      <c r="AW536" s="41"/>
      <c r="AX536" s="41"/>
      <c r="AY536" s="41"/>
      <c r="AZ536" s="41" t="s">
        <v>2191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42"/>
      <c r="C537" s="1143"/>
      <c r="D537" s="1143"/>
      <c r="E537" s="1143"/>
      <c r="F537" s="1143"/>
      <c r="G537" s="1143"/>
      <c r="H537" s="1144"/>
      <c r="I537" s="54" t="s">
        <v>1366</v>
      </c>
      <c r="J537" s="54"/>
      <c r="K537" s="54"/>
      <c r="L537" s="54"/>
      <c r="M537" s="54"/>
      <c r="N537" s="54"/>
      <c r="O537" s="54"/>
      <c r="P537" s="54"/>
      <c r="Q537" s="54"/>
      <c r="R537" s="54"/>
      <c r="S537" s="54"/>
      <c r="T537" s="54"/>
      <c r="U537" s="54"/>
      <c r="V537" s="54"/>
      <c r="W537" s="54"/>
      <c r="X537" s="54"/>
      <c r="Y537" s="54"/>
      <c r="Z537" s="54"/>
      <c r="AA537" s="54"/>
      <c r="AB537" s="54"/>
      <c r="AC537" s="1121">
        <v>7</v>
      </c>
      <c r="AD537" s="1118"/>
      <c r="AE537" s="1118"/>
      <c r="AF537" s="1118"/>
      <c r="AG537" s="47" t="s">
        <v>248</v>
      </c>
      <c r="AH537" s="1147">
        <v>2026</v>
      </c>
      <c r="AI537" s="1147"/>
      <c r="AJ537" s="1147"/>
      <c r="AK537" s="1148"/>
      <c r="AM537" s="41"/>
      <c r="AN537" s="41"/>
      <c r="AO537" s="41"/>
      <c r="AP537" s="41"/>
      <c r="AQ537" s="41"/>
      <c r="AR537" s="41"/>
      <c r="AS537" s="41"/>
      <c r="AT537" s="41"/>
      <c r="AU537" s="41"/>
      <c r="AV537" s="41"/>
      <c r="AW537" s="41"/>
      <c r="AX537" s="41"/>
      <c r="AY537" s="41"/>
      <c r="AZ537" s="41" t="s">
        <v>2192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0" t="s">
        <v>499</v>
      </c>
      <c r="B539" s="970"/>
      <c r="C539" s="970"/>
      <c r="D539" s="970"/>
      <c r="E539" s="970"/>
      <c r="F539" s="970"/>
      <c r="G539" s="970"/>
      <c r="H539" s="970"/>
      <c r="I539" s="970"/>
      <c r="J539" s="970"/>
      <c r="K539" s="970"/>
      <c r="L539" s="970"/>
      <c r="M539" s="970"/>
      <c r="N539" s="970"/>
      <c r="O539" s="970"/>
      <c r="P539" s="970"/>
      <c r="Q539" s="970"/>
      <c r="R539" s="970"/>
      <c r="S539" s="970"/>
      <c r="T539" s="970"/>
      <c r="U539" s="970"/>
      <c r="V539" s="970"/>
      <c r="W539" s="970"/>
      <c r="X539" s="970"/>
      <c r="Y539" s="970"/>
      <c r="Z539" s="970"/>
      <c r="AA539" s="970"/>
      <c r="AB539" s="970"/>
      <c r="AC539" s="970"/>
      <c r="AD539" s="970"/>
      <c r="AE539" s="970"/>
      <c r="AF539" s="970"/>
      <c r="AG539" s="970"/>
      <c r="AH539" s="970"/>
      <c r="AI539" s="970"/>
      <c r="AJ539" s="970"/>
      <c r="AK539" s="970"/>
      <c r="AL539" s="970"/>
      <c r="AM539" s="970"/>
      <c r="AN539" s="970"/>
      <c r="AO539" s="970"/>
      <c r="AP539" s="970"/>
      <c r="AQ539" s="970"/>
      <c r="AR539" s="970"/>
      <c r="AS539" s="970"/>
      <c r="AT539" s="970"/>
      <c r="AU539" s="41"/>
      <c r="AV539" s="41"/>
      <c r="AW539" s="41"/>
      <c r="AX539" s="41"/>
      <c r="AY539" s="41"/>
      <c r="AZ539" s="41" t="s">
        <v>2194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0"/>
      <c r="B540" s="970"/>
      <c r="C540" s="970"/>
      <c r="D540" s="970"/>
      <c r="E540" s="970"/>
      <c r="F540" s="970"/>
      <c r="G540" s="970"/>
      <c r="H540" s="970"/>
      <c r="I540" s="970"/>
      <c r="J540" s="970"/>
      <c r="K540" s="970"/>
      <c r="L540" s="970"/>
      <c r="M540" s="970"/>
      <c r="N540" s="970"/>
      <c r="O540" s="970"/>
      <c r="P540" s="970"/>
      <c r="Q540" s="970"/>
      <c r="R540" s="970"/>
      <c r="S540" s="970"/>
      <c r="T540" s="970"/>
      <c r="U540" s="970"/>
      <c r="V540" s="970"/>
      <c r="W540" s="970"/>
      <c r="X540" s="970"/>
      <c r="Y540" s="970"/>
      <c r="Z540" s="970"/>
      <c r="AA540" s="970"/>
      <c r="AB540" s="970"/>
      <c r="AC540" s="970"/>
      <c r="AD540" s="970"/>
      <c r="AE540" s="970"/>
      <c r="AF540" s="970"/>
      <c r="AG540" s="970"/>
      <c r="AH540" s="970"/>
      <c r="AI540" s="970"/>
      <c r="AJ540" s="970"/>
      <c r="AK540" s="970"/>
      <c r="AL540" s="970"/>
      <c r="AM540" s="970"/>
      <c r="AN540" s="970"/>
      <c r="AO540" s="970"/>
      <c r="AP540" s="970"/>
      <c r="AQ540" s="970"/>
      <c r="AR540" s="970"/>
      <c r="AS540" s="970"/>
      <c r="AT540" s="970"/>
      <c r="AU540" s="41"/>
      <c r="AV540" s="41"/>
      <c r="AW540" s="41"/>
      <c r="AX540" s="41"/>
      <c r="AY540" s="41"/>
      <c r="AZ540" s="41" t="s">
        <v>2195</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2196</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654</v>
      </c>
      <c r="B542" s="3"/>
      <c r="C542" s="3" t="s">
        <v>740</v>
      </c>
      <c r="AT542" s="41"/>
      <c r="AU542" s="41"/>
      <c r="AV542" s="41"/>
      <c r="AW542" s="41"/>
      <c r="AX542" s="41"/>
      <c r="AY542" s="41"/>
      <c r="AZ542" t="s">
        <v>2197</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2129</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6" t="s">
        <v>2198</v>
      </c>
      <c r="C546" s="1137"/>
      <c r="D546" s="1137"/>
      <c r="E546" s="1137"/>
      <c r="F546" s="1137"/>
      <c r="G546" s="1137"/>
      <c r="H546" s="1137"/>
      <c r="I546" s="1137"/>
      <c r="J546" s="1137"/>
      <c r="K546" s="1137"/>
      <c r="L546" s="1137"/>
      <c r="M546" s="1151" t="s">
        <v>2172</v>
      </c>
      <c r="N546" s="1151"/>
      <c r="O546" s="1151"/>
      <c r="P546" s="1151"/>
      <c r="Q546" s="1136" t="s">
        <v>441</v>
      </c>
      <c r="R546" s="1137"/>
      <c r="S546" s="1138"/>
      <c r="T546" s="1136" t="s">
        <v>1993</v>
      </c>
      <c r="U546" s="1137"/>
      <c r="V546" s="1138"/>
      <c r="W546" s="1136" t="s">
        <v>741</v>
      </c>
      <c r="X546" s="1137"/>
      <c r="Y546" s="1138"/>
      <c r="Z546" s="1136" t="s">
        <v>1995</v>
      </c>
      <c r="AA546" s="1137"/>
      <c r="AB546" s="1137"/>
      <c r="AC546" s="1137"/>
      <c r="AD546" s="1138"/>
      <c r="AE546" s="1136" t="s">
        <v>1994</v>
      </c>
      <c r="AF546" s="1137"/>
      <c r="AG546" s="1137"/>
      <c r="AH546" s="1138"/>
      <c r="AI546" s="1136" t="s">
        <v>1996</v>
      </c>
      <c r="AJ546" s="1137"/>
      <c r="AK546" s="1137"/>
      <c r="AL546" s="1138"/>
      <c r="AM546" s="1136" t="s">
        <v>742</v>
      </c>
      <c r="AN546" s="1137"/>
      <c r="AO546" s="1137"/>
      <c r="AP546" s="1137"/>
      <c r="AQ546" s="1137"/>
      <c r="AR546" s="1137"/>
      <c r="AS546" s="1138"/>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39"/>
      <c r="C547" s="1140"/>
      <c r="D547" s="1140"/>
      <c r="E547" s="1140"/>
      <c r="F547" s="1140"/>
      <c r="G547" s="1140"/>
      <c r="H547" s="1140"/>
      <c r="I547" s="1140"/>
      <c r="J547" s="1140"/>
      <c r="K547" s="1140"/>
      <c r="L547" s="1140"/>
      <c r="M547" s="1151"/>
      <c r="N547" s="1151"/>
      <c r="O547" s="1151"/>
      <c r="P547" s="1151"/>
      <c r="Q547" s="1139"/>
      <c r="R547" s="1140"/>
      <c r="S547" s="1141"/>
      <c r="T547" s="1139"/>
      <c r="U547" s="1140"/>
      <c r="V547" s="1141"/>
      <c r="W547" s="1139"/>
      <c r="X547" s="1140"/>
      <c r="Y547" s="1141"/>
      <c r="Z547" s="1139"/>
      <c r="AA547" s="1140"/>
      <c r="AB547" s="1140"/>
      <c r="AC547" s="1140"/>
      <c r="AD547" s="1141"/>
      <c r="AE547" s="1139"/>
      <c r="AF547" s="1140"/>
      <c r="AG547" s="1140"/>
      <c r="AH547" s="1141"/>
      <c r="AI547" s="1139"/>
      <c r="AJ547" s="1140"/>
      <c r="AK547" s="1140"/>
      <c r="AL547" s="1141"/>
      <c r="AM547" s="1139"/>
      <c r="AN547" s="1140"/>
      <c r="AO547" s="1140"/>
      <c r="AP547" s="1140"/>
      <c r="AQ547" s="1140"/>
      <c r="AR547" s="1140"/>
      <c r="AS547" s="1141"/>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42"/>
      <c r="C548" s="1143"/>
      <c r="D548" s="1143"/>
      <c r="E548" s="1143"/>
      <c r="F548" s="1143"/>
      <c r="G548" s="1143"/>
      <c r="H548" s="1143"/>
      <c r="I548" s="1143"/>
      <c r="J548" s="1143"/>
      <c r="K548" s="1143"/>
      <c r="L548" s="1143"/>
      <c r="M548" s="1151"/>
      <c r="N548" s="1151"/>
      <c r="O548" s="1151"/>
      <c r="P548" s="1151"/>
      <c r="Q548" s="1142"/>
      <c r="R548" s="1143"/>
      <c r="S548" s="1144"/>
      <c r="T548" s="1142"/>
      <c r="U548" s="1143"/>
      <c r="V548" s="1144"/>
      <c r="W548" s="1142"/>
      <c r="X548" s="1143"/>
      <c r="Y548" s="1144"/>
      <c r="Z548" s="1142"/>
      <c r="AA548" s="1143"/>
      <c r="AB548" s="1143"/>
      <c r="AC548" s="1143"/>
      <c r="AD548" s="1144"/>
      <c r="AE548" s="1142"/>
      <c r="AF548" s="1143"/>
      <c r="AG548" s="1143"/>
      <c r="AH548" s="1144"/>
      <c r="AI548" s="1142"/>
      <c r="AJ548" s="1143"/>
      <c r="AK548" s="1143"/>
      <c r="AL548" s="1144"/>
      <c r="AM548" s="1142"/>
      <c r="AN548" s="1143"/>
      <c r="AO548" s="1143"/>
      <c r="AP548" s="1143"/>
      <c r="AQ548" s="1143"/>
      <c r="AR548" s="1143"/>
      <c r="AS548" s="1144"/>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901</v>
      </c>
      <c r="C549" s="1103" t="s">
        <v>2481</v>
      </c>
      <c r="D549" s="1103"/>
      <c r="E549" s="1103"/>
      <c r="F549" s="1103"/>
      <c r="G549" s="1103"/>
      <c r="H549" s="1103"/>
      <c r="I549" s="1103"/>
      <c r="J549" s="1103"/>
      <c r="K549" s="1103"/>
      <c r="L549" s="1103"/>
      <c r="M549" s="1102" t="s">
        <v>2187</v>
      </c>
      <c r="N549" s="1102"/>
      <c r="O549" s="1102"/>
      <c r="P549" s="1102"/>
      <c r="Q549" s="1105">
        <v>23</v>
      </c>
      <c r="R549" s="1105"/>
      <c r="S549" s="1106"/>
      <c r="T549" s="1104">
        <v>23</v>
      </c>
      <c r="U549" s="1105"/>
      <c r="V549" s="1106"/>
      <c r="W549" s="1440">
        <v>7.7600000000000002E-2</v>
      </c>
      <c r="X549" s="1441"/>
      <c r="Y549" s="1442"/>
      <c r="Z549" s="1443" t="s">
        <v>2398</v>
      </c>
      <c r="AA549" s="1443"/>
      <c r="AB549" s="1443"/>
      <c r="AC549" s="1443"/>
      <c r="AD549" s="1443"/>
      <c r="AE549" s="1444">
        <v>1</v>
      </c>
      <c r="AF549" s="1445"/>
      <c r="AG549" s="1445"/>
      <c r="AH549" s="1446"/>
      <c r="AI549" s="1437"/>
      <c r="AJ549" s="1438"/>
      <c r="AK549" s="1438"/>
      <c r="AL549" s="1439"/>
      <c r="AM549" s="1220">
        <v>23132088</v>
      </c>
      <c r="AN549" s="1221"/>
      <c r="AO549" s="1221"/>
      <c r="AP549" s="1221"/>
      <c r="AQ549" s="1221"/>
      <c r="AR549" s="1221"/>
      <c r="AS549" s="1222"/>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902</v>
      </c>
      <c r="C550" s="1103" t="s">
        <v>2369</v>
      </c>
      <c r="D550" s="1103"/>
      <c r="E550" s="1103"/>
      <c r="F550" s="1103"/>
      <c r="G550" s="1103"/>
      <c r="H550" s="1103"/>
      <c r="I550" s="1103"/>
      <c r="J550" s="1103"/>
      <c r="K550" s="1103"/>
      <c r="L550" s="1103"/>
      <c r="M550" s="1102" t="s">
        <v>2184</v>
      </c>
      <c r="N550" s="1102"/>
      <c r="O550" s="1102"/>
      <c r="P550" s="1102"/>
      <c r="Q550" s="1104">
        <v>23</v>
      </c>
      <c r="R550" s="1105"/>
      <c r="S550" s="1106"/>
      <c r="T550" s="1104">
        <v>23</v>
      </c>
      <c r="U550" s="1105"/>
      <c r="V550" s="1106"/>
      <c r="W550" s="1440">
        <v>0.03</v>
      </c>
      <c r="X550" s="1441"/>
      <c r="Y550" s="1442"/>
      <c r="Z550" s="1443" t="s">
        <v>2398</v>
      </c>
      <c r="AA550" s="1443"/>
      <c r="AB550" s="1443"/>
      <c r="AC550" s="1443"/>
      <c r="AD550" s="1443"/>
      <c r="AE550" s="1444">
        <v>3</v>
      </c>
      <c r="AF550" s="1445"/>
      <c r="AG550" s="1445"/>
      <c r="AH550" s="1446"/>
      <c r="AI550" s="1437"/>
      <c r="AJ550" s="1438"/>
      <c r="AK550" s="1438"/>
      <c r="AL550" s="1439"/>
      <c r="AM550" s="1220">
        <v>612751</v>
      </c>
      <c r="AN550" s="1221"/>
      <c r="AO550" s="1221"/>
      <c r="AP550" s="1221"/>
      <c r="AQ550" s="1221"/>
      <c r="AR550" s="1221"/>
      <c r="AS550" s="1222"/>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908</v>
      </c>
      <c r="C551" s="1103" t="s">
        <v>2370</v>
      </c>
      <c r="D551" s="1103"/>
      <c r="E551" s="1103"/>
      <c r="F551" s="1103"/>
      <c r="G551" s="1103"/>
      <c r="H551" s="1103"/>
      <c r="I551" s="1103"/>
      <c r="J551" s="1103"/>
      <c r="K551" s="1103"/>
      <c r="L551" s="1103"/>
      <c r="M551" s="1102" t="s">
        <v>2184</v>
      </c>
      <c r="N551" s="1102"/>
      <c r="O551" s="1102"/>
      <c r="P551" s="1102"/>
      <c r="Q551" s="1104">
        <v>23</v>
      </c>
      <c r="R551" s="1105"/>
      <c r="S551" s="1106"/>
      <c r="T551" s="1104">
        <v>23</v>
      </c>
      <c r="U551" s="1105"/>
      <c r="V551" s="1106"/>
      <c r="W551" s="1440">
        <v>0.03</v>
      </c>
      <c r="X551" s="1441"/>
      <c r="Y551" s="1442"/>
      <c r="Z551" s="1443" t="s">
        <v>2398</v>
      </c>
      <c r="AA551" s="1443"/>
      <c r="AB551" s="1443"/>
      <c r="AC551" s="1443"/>
      <c r="AD551" s="1443"/>
      <c r="AE551" s="1444">
        <v>3</v>
      </c>
      <c r="AF551" s="1445"/>
      <c r="AG551" s="1445"/>
      <c r="AH551" s="1446"/>
      <c r="AI551" s="1437"/>
      <c r="AJ551" s="1438"/>
      <c r="AK551" s="1438"/>
      <c r="AL551" s="1439"/>
      <c r="AM551" s="1220">
        <v>1079394</v>
      </c>
      <c r="AN551" s="1221"/>
      <c r="AO551" s="1221"/>
      <c r="AP551" s="1221"/>
      <c r="AQ551" s="1221"/>
      <c r="AR551" s="1221"/>
      <c r="AS551" s="1222"/>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432</v>
      </c>
      <c r="C552" s="1103" t="s">
        <v>2371</v>
      </c>
      <c r="D552" s="1103"/>
      <c r="E552" s="1103"/>
      <c r="F552" s="1103"/>
      <c r="G552" s="1103"/>
      <c r="H552" s="1103"/>
      <c r="I552" s="1103"/>
      <c r="J552" s="1103"/>
      <c r="K552" s="1103"/>
      <c r="L552" s="1103"/>
      <c r="M552" s="1102" t="s">
        <v>2184</v>
      </c>
      <c r="N552" s="1102"/>
      <c r="O552" s="1102"/>
      <c r="P552" s="1102"/>
      <c r="Q552" s="1104">
        <v>23</v>
      </c>
      <c r="R552" s="1105"/>
      <c r="S552" s="1106"/>
      <c r="T552" s="1104">
        <v>23</v>
      </c>
      <c r="U552" s="1105"/>
      <c r="V552" s="1106"/>
      <c r="W552" s="1440">
        <v>0.03</v>
      </c>
      <c r="X552" s="1441"/>
      <c r="Y552" s="1442"/>
      <c r="Z552" s="1443" t="s">
        <v>2398</v>
      </c>
      <c r="AA552" s="1443"/>
      <c r="AB552" s="1443"/>
      <c r="AC552" s="1443"/>
      <c r="AD552" s="1443"/>
      <c r="AE552" s="1444">
        <v>2</v>
      </c>
      <c r="AF552" s="1445"/>
      <c r="AG552" s="1445"/>
      <c r="AH552" s="1446"/>
      <c r="AI552" s="1437"/>
      <c r="AJ552" s="1438"/>
      <c r="AK552" s="1438"/>
      <c r="AL552" s="1439"/>
      <c r="AM552" s="1220">
        <v>9709674</v>
      </c>
      <c r="AN552" s="1221"/>
      <c r="AO552" s="1221"/>
      <c r="AP552" s="1221"/>
      <c r="AQ552" s="1221"/>
      <c r="AR552" s="1221"/>
      <c r="AS552" s="1222"/>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103" t="s">
        <v>2329</v>
      </c>
      <c r="D553" s="1103"/>
      <c r="E553" s="1103"/>
      <c r="F553" s="1103"/>
      <c r="G553" s="1103"/>
      <c r="H553" s="1103"/>
      <c r="I553" s="1103"/>
      <c r="J553" s="1103"/>
      <c r="K553" s="1103"/>
      <c r="L553" s="1103"/>
      <c r="M553" s="1102" t="s">
        <v>2184</v>
      </c>
      <c r="N553" s="1102"/>
      <c r="O553" s="1102"/>
      <c r="P553" s="1102"/>
      <c r="Q553" s="1104">
        <v>23</v>
      </c>
      <c r="R553" s="1105"/>
      <c r="S553" s="1106"/>
      <c r="T553" s="1104">
        <v>23</v>
      </c>
      <c r="U553" s="1105"/>
      <c r="V553" s="1106"/>
      <c r="W553" s="1440">
        <v>0.03</v>
      </c>
      <c r="X553" s="1441"/>
      <c r="Y553" s="1442"/>
      <c r="Z553" s="1443" t="s">
        <v>2398</v>
      </c>
      <c r="AA553" s="1443"/>
      <c r="AB553" s="1443"/>
      <c r="AC553" s="1443"/>
      <c r="AD553" s="1443"/>
      <c r="AE553" s="1444">
        <v>3</v>
      </c>
      <c r="AF553" s="1445"/>
      <c r="AG553" s="1445"/>
      <c r="AH553" s="1446"/>
      <c r="AI553" s="1437"/>
      <c r="AJ553" s="1438"/>
      <c r="AK553" s="1438"/>
      <c r="AL553" s="1439"/>
      <c r="AM553" s="1220">
        <v>1000000</v>
      </c>
      <c r="AN553" s="1221"/>
      <c r="AO553" s="1221"/>
      <c r="AP553" s="1221"/>
      <c r="AQ553" s="1221"/>
      <c r="AR553" s="1221"/>
      <c r="AS553" s="1222"/>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435</v>
      </c>
      <c r="C554" s="1103" t="s">
        <v>2372</v>
      </c>
      <c r="D554" s="1103"/>
      <c r="E554" s="1103"/>
      <c r="F554" s="1103"/>
      <c r="G554" s="1103"/>
      <c r="H554" s="1103"/>
      <c r="I554" s="1103"/>
      <c r="J554" s="1103"/>
      <c r="K554" s="1103"/>
      <c r="L554" s="1103"/>
      <c r="M554" s="1102" t="s">
        <v>2195</v>
      </c>
      <c r="N554" s="1102"/>
      <c r="O554" s="1102"/>
      <c r="P554" s="1102"/>
      <c r="Q554" s="1104"/>
      <c r="R554" s="1105"/>
      <c r="S554" s="1106"/>
      <c r="T554" s="1104"/>
      <c r="U554" s="1105"/>
      <c r="V554" s="1106"/>
      <c r="W554" s="1440"/>
      <c r="X554" s="1441"/>
      <c r="Y554" s="1442"/>
      <c r="Z554" s="1443" t="s">
        <v>1981</v>
      </c>
      <c r="AA554" s="1443"/>
      <c r="AB554" s="1443"/>
      <c r="AC554" s="1443"/>
      <c r="AD554" s="1443"/>
      <c r="AE554" s="1444"/>
      <c r="AF554" s="1445"/>
      <c r="AG554" s="1445"/>
      <c r="AH554" s="1446"/>
      <c r="AI554" s="1437"/>
      <c r="AJ554" s="1438"/>
      <c r="AK554" s="1438"/>
      <c r="AL554" s="1439"/>
      <c r="AM554" s="1220">
        <v>2610000</v>
      </c>
      <c r="AN554" s="1221"/>
      <c r="AO554" s="1221"/>
      <c r="AP554" s="1221"/>
      <c r="AQ554" s="1221"/>
      <c r="AR554" s="1221"/>
      <c r="AS554" s="1222"/>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743</v>
      </c>
      <c r="C555" s="1103" t="s">
        <v>2373</v>
      </c>
      <c r="D555" s="1103"/>
      <c r="E555" s="1103"/>
      <c r="F555" s="1103"/>
      <c r="G555" s="1103"/>
      <c r="H555" s="1103"/>
      <c r="I555" s="1103"/>
      <c r="J555" s="1103"/>
      <c r="K555" s="1103"/>
      <c r="L555" s="1103"/>
      <c r="M555" s="1102" t="s">
        <v>2174</v>
      </c>
      <c r="N555" s="1102"/>
      <c r="O555" s="1102"/>
      <c r="P555" s="1102"/>
      <c r="Q555" s="1104"/>
      <c r="R555" s="1105"/>
      <c r="S555" s="1106"/>
      <c r="T555" s="1104"/>
      <c r="U555" s="1105"/>
      <c r="V555" s="1106"/>
      <c r="W555" s="1440"/>
      <c r="X555" s="1441"/>
      <c r="Y555" s="1442"/>
      <c r="Z555" s="1443" t="s">
        <v>1981</v>
      </c>
      <c r="AA555" s="1443"/>
      <c r="AB555" s="1443"/>
      <c r="AC555" s="1443"/>
      <c r="AD555" s="1443"/>
      <c r="AE555" s="1444"/>
      <c r="AF555" s="1445"/>
      <c r="AG555" s="1445"/>
      <c r="AH555" s="1446"/>
      <c r="AI555" s="1437"/>
      <c r="AJ555" s="1438"/>
      <c r="AK555" s="1438"/>
      <c r="AL555" s="1439"/>
      <c r="AM555" s="1220">
        <f>2224438*0+2225653</f>
        <v>2225653</v>
      </c>
      <c r="AN555" s="1221"/>
      <c r="AO555" s="1221"/>
      <c r="AP555" s="1221"/>
      <c r="AQ555" s="1221"/>
      <c r="AR555" s="1221"/>
      <c r="AS555" s="1222"/>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744</v>
      </c>
      <c r="C556" s="1103" t="s">
        <v>2374</v>
      </c>
      <c r="D556" s="1103"/>
      <c r="E556" s="1103"/>
      <c r="F556" s="1103"/>
      <c r="G556" s="1103"/>
      <c r="H556" s="1103"/>
      <c r="I556" s="1103"/>
      <c r="J556" s="1103"/>
      <c r="K556" s="1103"/>
      <c r="L556" s="1103"/>
      <c r="M556" s="1102" t="s">
        <v>2179</v>
      </c>
      <c r="N556" s="1102"/>
      <c r="O556" s="1102"/>
      <c r="P556" s="1102"/>
      <c r="Q556" s="1104"/>
      <c r="R556" s="1105"/>
      <c r="S556" s="1106"/>
      <c r="T556" s="1104"/>
      <c r="U556" s="1105"/>
      <c r="V556" s="1106"/>
      <c r="W556" s="1440"/>
      <c r="X556" s="1441"/>
      <c r="Y556" s="1442"/>
      <c r="Z556" s="1443" t="s">
        <v>1981</v>
      </c>
      <c r="AA556" s="1443"/>
      <c r="AB556" s="1443"/>
      <c r="AC556" s="1443"/>
      <c r="AD556" s="1443"/>
      <c r="AE556" s="1444"/>
      <c r="AF556" s="1445"/>
      <c r="AG556" s="1445"/>
      <c r="AH556" s="1446"/>
      <c r="AI556" s="1437"/>
      <c r="AJ556" s="1438"/>
      <c r="AK556" s="1438"/>
      <c r="AL556" s="1439"/>
      <c r="AM556" s="1220">
        <f>3872034*0+3872248-95000</f>
        <v>3777248</v>
      </c>
      <c r="AN556" s="1221"/>
      <c r="AO556" s="1221"/>
      <c r="AP556" s="1221"/>
      <c r="AQ556" s="1221"/>
      <c r="AR556" s="1221"/>
      <c r="AS556" s="1222"/>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547</v>
      </c>
      <c r="C557" s="1103"/>
      <c r="D557" s="1103"/>
      <c r="E557" s="1103"/>
      <c r="F557" s="1103"/>
      <c r="G557" s="1103"/>
      <c r="H557" s="1103"/>
      <c r="I557" s="1103"/>
      <c r="J557" s="1103"/>
      <c r="K557" s="1103"/>
      <c r="L557" s="1103"/>
      <c r="M557" s="1102" t="s">
        <v>1981</v>
      </c>
      <c r="N557" s="1102"/>
      <c r="O557" s="1102"/>
      <c r="P557" s="1102"/>
      <c r="Q557" s="1104"/>
      <c r="R557" s="1105"/>
      <c r="S557" s="1106"/>
      <c r="T557" s="1104"/>
      <c r="U557" s="1105"/>
      <c r="V557" s="1106"/>
      <c r="W557" s="1440"/>
      <c r="X557" s="1441"/>
      <c r="Y557" s="1442"/>
      <c r="Z557" s="1443" t="s">
        <v>1981</v>
      </c>
      <c r="AA557" s="1443"/>
      <c r="AB557" s="1443"/>
      <c r="AC557" s="1443"/>
      <c r="AD557" s="1443"/>
      <c r="AE557" s="1444"/>
      <c r="AF557" s="1445"/>
      <c r="AG557" s="1445"/>
      <c r="AH557" s="1446"/>
      <c r="AI557" s="1437"/>
      <c r="AJ557" s="1438"/>
      <c r="AK557" s="1438"/>
      <c r="AL557" s="1439"/>
      <c r="AM557" s="1220"/>
      <c r="AN557" s="1221"/>
      <c r="AO557" s="1221"/>
      <c r="AP557" s="1221"/>
      <c r="AQ557" s="1221"/>
      <c r="AR557" s="1221"/>
      <c r="AS557" s="1222"/>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103"/>
      <c r="D558" s="1103"/>
      <c r="E558" s="1103"/>
      <c r="F558" s="1103"/>
      <c r="G558" s="1103"/>
      <c r="H558" s="1103"/>
      <c r="I558" s="1103"/>
      <c r="J558" s="1103"/>
      <c r="K558" s="1103"/>
      <c r="L558" s="1103"/>
      <c r="M558" s="1102" t="s">
        <v>1981</v>
      </c>
      <c r="N558" s="1102"/>
      <c r="O558" s="1102"/>
      <c r="P558" s="1102"/>
      <c r="Q558" s="1104"/>
      <c r="R558" s="1105"/>
      <c r="S558" s="1106"/>
      <c r="T558" s="1104"/>
      <c r="U558" s="1105"/>
      <c r="V558" s="1106"/>
      <c r="W558" s="1440"/>
      <c r="X558" s="1441"/>
      <c r="Y558" s="1442"/>
      <c r="Z558" s="1443" t="s">
        <v>1981</v>
      </c>
      <c r="AA558" s="1443"/>
      <c r="AB558" s="1443"/>
      <c r="AC558" s="1443"/>
      <c r="AD558" s="1443"/>
      <c r="AE558" s="1444"/>
      <c r="AF558" s="1445"/>
      <c r="AG558" s="1445"/>
      <c r="AH558" s="1446"/>
      <c r="AI558" s="1437"/>
      <c r="AJ558" s="1438"/>
      <c r="AK558" s="1438"/>
      <c r="AL558" s="1439"/>
      <c r="AM558" s="1220"/>
      <c r="AN558" s="1221"/>
      <c r="AO558" s="1221"/>
      <c r="AP558" s="1221"/>
      <c r="AQ558" s="1221"/>
      <c r="AR558" s="1221"/>
      <c r="AS558" s="1222"/>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103"/>
      <c r="D559" s="1103"/>
      <c r="E559" s="1103"/>
      <c r="F559" s="1103"/>
      <c r="G559" s="1103"/>
      <c r="H559" s="1103"/>
      <c r="I559" s="1103"/>
      <c r="J559" s="1103"/>
      <c r="K559" s="1103"/>
      <c r="L559" s="1103"/>
      <c r="M559" s="1102" t="s">
        <v>1981</v>
      </c>
      <c r="N559" s="1102"/>
      <c r="O559" s="1102"/>
      <c r="P559" s="1102"/>
      <c r="Q559" s="1104"/>
      <c r="R559" s="1105"/>
      <c r="S559" s="1106"/>
      <c r="T559" s="1104"/>
      <c r="U559" s="1105"/>
      <c r="V559" s="1106"/>
      <c r="W559" s="1440"/>
      <c r="X559" s="1441"/>
      <c r="Y559" s="1442"/>
      <c r="Z559" s="1443" t="s">
        <v>1981</v>
      </c>
      <c r="AA559" s="1443"/>
      <c r="AB559" s="1443"/>
      <c r="AC559" s="1443"/>
      <c r="AD559" s="1443"/>
      <c r="AE559" s="1444"/>
      <c r="AF559" s="1445"/>
      <c r="AG559" s="1445"/>
      <c r="AH559" s="1446"/>
      <c r="AI559" s="1437"/>
      <c r="AJ559" s="1438"/>
      <c r="AK559" s="1438"/>
      <c r="AL559" s="1439"/>
      <c r="AM559" s="1220"/>
      <c r="AN559" s="1221"/>
      <c r="AO559" s="1221"/>
      <c r="AP559" s="1221"/>
      <c r="AQ559" s="1221"/>
      <c r="AR559" s="1221"/>
      <c r="AS559" s="1222"/>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103"/>
      <c r="D560" s="1103"/>
      <c r="E560" s="1103"/>
      <c r="F560" s="1103"/>
      <c r="G560" s="1103"/>
      <c r="H560" s="1103"/>
      <c r="I560" s="1103"/>
      <c r="J560" s="1103"/>
      <c r="K560" s="1103"/>
      <c r="L560" s="1103"/>
      <c r="M560" s="1102" t="s">
        <v>1981</v>
      </c>
      <c r="N560" s="1102"/>
      <c r="O560" s="1102"/>
      <c r="P560" s="1102"/>
      <c r="Q560" s="1104"/>
      <c r="R560" s="1105"/>
      <c r="S560" s="1106"/>
      <c r="T560" s="1104"/>
      <c r="U560" s="1105"/>
      <c r="V560" s="1106"/>
      <c r="W560" s="1440"/>
      <c r="X560" s="1441"/>
      <c r="Y560" s="1442"/>
      <c r="Z560" s="1443" t="s">
        <v>1981</v>
      </c>
      <c r="AA560" s="1443"/>
      <c r="AB560" s="1443"/>
      <c r="AC560" s="1443"/>
      <c r="AD560" s="1443"/>
      <c r="AE560" s="1444"/>
      <c r="AF560" s="1445"/>
      <c r="AG560" s="1445"/>
      <c r="AH560" s="1446"/>
      <c r="AI560" s="1437"/>
      <c r="AJ560" s="1438"/>
      <c r="AK560" s="1438"/>
      <c r="AL560" s="1439"/>
      <c r="AM560" s="1220"/>
      <c r="AN560" s="1221"/>
      <c r="AO560" s="1221"/>
      <c r="AP560" s="1221"/>
      <c r="AQ560" s="1221"/>
      <c r="AR560" s="1221"/>
      <c r="AS560" s="1222"/>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7" t="s">
        <v>358</v>
      </c>
      <c r="C561" s="1108"/>
      <c r="D561" s="1108"/>
      <c r="E561" s="1108"/>
      <c r="F561" s="1108"/>
      <c r="G561" s="1108"/>
      <c r="H561" s="1108"/>
      <c r="I561" s="1108"/>
      <c r="J561" s="1108"/>
      <c r="K561" s="1108"/>
      <c r="L561" s="1108"/>
      <c r="M561" s="1108"/>
      <c r="N561" s="1108"/>
      <c r="O561" s="1108"/>
      <c r="P561" s="1108"/>
      <c r="Q561" s="1108"/>
      <c r="R561" s="1108"/>
      <c r="S561" s="1108"/>
      <c r="T561" s="1108"/>
      <c r="U561" s="1109"/>
      <c r="V561" s="1108"/>
      <c r="W561" s="1108"/>
      <c r="X561" s="1108"/>
      <c r="Y561" s="1108"/>
      <c r="Z561" s="1108"/>
      <c r="AA561" s="1108"/>
      <c r="AB561" s="1108"/>
      <c r="AC561" s="1108"/>
      <c r="AD561" s="1108"/>
      <c r="AE561" s="1108"/>
      <c r="AF561" s="1108"/>
      <c r="AG561" s="1108"/>
      <c r="AH561" s="1108"/>
      <c r="AI561" s="1108"/>
      <c r="AJ561" s="1108"/>
      <c r="AK561" s="1108"/>
      <c r="AL561" s="1110"/>
      <c r="AM561" s="1231">
        <f>SUM(AM549:AS560)</f>
        <v>44146808</v>
      </c>
      <c r="AN561" s="1232"/>
      <c r="AO561" s="1232"/>
      <c r="AP561" s="1232"/>
      <c r="AQ561" s="1232"/>
      <c r="AR561" s="1232"/>
      <c r="AS561" s="1233"/>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901</v>
      </c>
      <c r="B563" t="s">
        <v>82</v>
      </c>
      <c r="G563" s="1189" t="str">
        <f>C549</f>
        <v>FCB Conventional Construction Loan</v>
      </c>
      <c r="H563" s="1189"/>
      <c r="I563" s="1189"/>
      <c r="J563" s="1189"/>
      <c r="K563" s="1189"/>
      <c r="L563" s="1189"/>
      <c r="M563" s="1189"/>
      <c r="N563" s="1189"/>
      <c r="O563" s="1189"/>
      <c r="P563" s="1189"/>
      <c r="Q563" s="1189"/>
      <c r="R563" s="1189"/>
      <c r="S563" s="12"/>
      <c r="T563" s="61" t="s">
        <v>902</v>
      </c>
      <c r="U563" t="s">
        <v>82</v>
      </c>
      <c r="Z563" s="1189" t="str">
        <f>C550</f>
        <v>Sonoma County HOME</v>
      </c>
      <c r="AA563" s="1189"/>
      <c r="AB563" s="1189"/>
      <c r="AC563" s="1189"/>
      <c r="AD563" s="1189"/>
      <c r="AE563" s="1189"/>
      <c r="AF563" s="1189"/>
      <c r="AG563" s="1189"/>
      <c r="AH563" s="1189"/>
      <c r="AI563" s="1189"/>
      <c r="AJ563" s="1189"/>
      <c r="AK563" s="1189"/>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373</v>
      </c>
      <c r="G564" s="1059" t="s">
        <v>2477</v>
      </c>
      <c r="H564" s="1059"/>
      <c r="I564" s="1059"/>
      <c r="J564" s="1059"/>
      <c r="K564" s="1059"/>
      <c r="L564" s="1059"/>
      <c r="M564" s="1059"/>
      <c r="N564" s="1059"/>
      <c r="O564" s="1059"/>
      <c r="P564" s="1059"/>
      <c r="Q564" s="1059"/>
      <c r="R564" s="1059"/>
      <c r="S564" s="12"/>
      <c r="T564" s="4"/>
      <c r="U564" t="s">
        <v>373</v>
      </c>
      <c r="Z564" s="1059" t="s">
        <v>2375</v>
      </c>
      <c r="AA564" s="1059"/>
      <c r="AB564" s="1059"/>
      <c r="AC564" s="1059"/>
      <c r="AD564" s="1059"/>
      <c r="AE564" s="1059"/>
      <c r="AF564" s="1059"/>
      <c r="AG564" s="1059"/>
      <c r="AH564" s="1059"/>
      <c r="AI564" s="1059"/>
      <c r="AJ564" s="1059"/>
      <c r="AK564" s="1059"/>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431</v>
      </c>
      <c r="G565" s="1059" t="s">
        <v>2478</v>
      </c>
      <c r="H565" s="1059"/>
      <c r="I565" s="1059"/>
      <c r="J565" s="1059"/>
      <c r="K565" s="1059"/>
      <c r="L565" s="1059"/>
      <c r="M565" s="1059"/>
      <c r="N565" s="1059"/>
      <c r="O565" s="1059"/>
      <c r="P565" s="1059"/>
      <c r="Q565" s="1059"/>
      <c r="R565" s="1059"/>
      <c r="T565" s="4"/>
      <c r="U565" t="s">
        <v>431</v>
      </c>
      <c r="Z565" s="1056" t="s">
        <v>2376</v>
      </c>
      <c r="AA565" s="1056"/>
      <c r="AB565" s="1056"/>
      <c r="AC565" s="1056"/>
      <c r="AD565" s="1056"/>
      <c r="AE565" s="1056"/>
      <c r="AF565" s="1056"/>
      <c r="AG565" s="1056"/>
      <c r="AH565" s="1056"/>
      <c r="AI565" s="1056"/>
      <c r="AJ565" s="1056"/>
      <c r="AK565" s="105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834</v>
      </c>
      <c r="G566" s="1059" t="s">
        <v>2475</v>
      </c>
      <c r="H566" s="1059"/>
      <c r="I566" s="1059"/>
      <c r="J566" s="1059"/>
      <c r="K566" s="1059"/>
      <c r="L566" s="1059"/>
      <c r="M566" s="1059"/>
      <c r="N566" s="1059"/>
      <c r="O566" s="1059"/>
      <c r="P566" s="1059"/>
      <c r="Q566" s="1059"/>
      <c r="R566" s="1059"/>
      <c r="S566" s="12"/>
      <c r="T566" s="4"/>
      <c r="U566" t="s">
        <v>834</v>
      </c>
      <c r="Z566" s="1056" t="s">
        <v>2377</v>
      </c>
      <c r="AA566" s="1056"/>
      <c r="AB566" s="1056"/>
      <c r="AC566" s="1056"/>
      <c r="AD566" s="1056"/>
      <c r="AE566" s="1056"/>
      <c r="AF566" s="1056"/>
      <c r="AG566" s="1056"/>
      <c r="AH566" s="1056"/>
      <c r="AI566" s="1056"/>
      <c r="AJ566" s="1056"/>
      <c r="AK566" s="1056"/>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651</v>
      </c>
      <c r="G567" s="1320" t="s">
        <v>2476</v>
      </c>
      <c r="H567" s="1061"/>
      <c r="I567" s="1061"/>
      <c r="J567" s="1061"/>
      <c r="K567" s="1061"/>
      <c r="L567" s="1061"/>
      <c r="O567" s="42" t="s">
        <v>819</v>
      </c>
      <c r="P567" s="1319"/>
      <c r="Q567" s="1319"/>
      <c r="R567" s="1319"/>
      <c r="S567" s="14"/>
      <c r="T567" s="4"/>
      <c r="U567" t="s">
        <v>651</v>
      </c>
      <c r="Z567" s="1320" t="s">
        <v>2381</v>
      </c>
      <c r="AA567" s="1061"/>
      <c r="AB567" s="1061"/>
      <c r="AC567" s="1061"/>
      <c r="AD567" s="1061"/>
      <c r="AE567" s="1061"/>
      <c r="AH567" s="42" t="s">
        <v>819</v>
      </c>
      <c r="AI567" s="1319"/>
      <c r="AJ567" s="1319"/>
      <c r="AK567" s="131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835</v>
      </c>
      <c r="H568" s="1059" t="s">
        <v>2474</v>
      </c>
      <c r="I568" s="1059"/>
      <c r="J568" s="1059"/>
      <c r="K568" s="1059"/>
      <c r="L568" s="1059"/>
      <c r="M568" s="1059"/>
      <c r="N568" s="1059"/>
      <c r="O568" s="1059"/>
      <c r="P568" s="1059"/>
      <c r="Q568" s="1059"/>
      <c r="R568" s="1059"/>
      <c r="S568" s="12"/>
      <c r="T568" s="4"/>
      <c r="U568" t="s">
        <v>835</v>
      </c>
      <c r="AA568" s="1059" t="s">
        <v>2480</v>
      </c>
      <c r="AB568" s="1059"/>
      <c r="AC568" s="1059"/>
      <c r="AD568" s="1059"/>
      <c r="AE568" s="1059"/>
      <c r="AF568" s="1059"/>
      <c r="AG568" s="1059"/>
      <c r="AH568" s="1059"/>
      <c r="AI568" s="1059"/>
      <c r="AJ568" s="1059"/>
      <c r="AK568" s="105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837</v>
      </c>
      <c r="N569" s="1120" t="s">
        <v>108</v>
      </c>
      <c r="O569" s="1120"/>
      <c r="T569" s="4"/>
      <c r="U569" t="s">
        <v>837</v>
      </c>
      <c r="AG569" s="1120" t="s">
        <v>108</v>
      </c>
      <c r="AH569" s="1120"/>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908</v>
      </c>
      <c r="B571" t="s">
        <v>82</v>
      </c>
      <c r="G571" s="1189" t="str">
        <f>C551</f>
        <v>Sonoma County CDBG</v>
      </c>
      <c r="H571" s="1189"/>
      <c r="I571" s="1189"/>
      <c r="J571" s="1189"/>
      <c r="K571" s="1189"/>
      <c r="L571" s="1189"/>
      <c r="M571" s="1189"/>
      <c r="N571" s="1189"/>
      <c r="O571" s="1189"/>
      <c r="P571" s="1189"/>
      <c r="Q571" s="1189"/>
      <c r="R571" s="1189"/>
      <c r="T571" s="61" t="s">
        <v>432</v>
      </c>
      <c r="U571" t="s">
        <v>82</v>
      </c>
      <c r="Z571" s="1189" t="str">
        <f>C552</f>
        <v>HCD Joe Serna</v>
      </c>
      <c r="AA571" s="1189"/>
      <c r="AB571" s="1189"/>
      <c r="AC571" s="1189"/>
      <c r="AD571" s="1189"/>
      <c r="AE571" s="1189"/>
      <c r="AF571" s="1189"/>
      <c r="AG571" s="1189"/>
      <c r="AH571" s="1189"/>
      <c r="AI571" s="1189"/>
      <c r="AJ571" s="1189"/>
      <c r="AK571" s="118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373</v>
      </c>
      <c r="G572" s="1059" t="s">
        <v>2375</v>
      </c>
      <c r="H572" s="1059"/>
      <c r="I572" s="1059"/>
      <c r="J572" s="1059"/>
      <c r="K572" s="1059"/>
      <c r="L572" s="1059"/>
      <c r="M572" s="1059"/>
      <c r="N572" s="1059"/>
      <c r="O572" s="1059"/>
      <c r="P572" s="1059"/>
      <c r="Q572" s="1059"/>
      <c r="R572" s="1059"/>
      <c r="T572" s="4"/>
      <c r="U572" t="s">
        <v>373</v>
      </c>
      <c r="Z572" s="1059" t="s">
        <v>2383</v>
      </c>
      <c r="AA572" s="1059"/>
      <c r="AB572" s="1059"/>
      <c r="AC572" s="1059"/>
      <c r="AD572" s="1059"/>
      <c r="AE572" s="1059"/>
      <c r="AF572" s="1059"/>
      <c r="AG572" s="1059"/>
      <c r="AH572" s="1059"/>
      <c r="AI572" s="1059"/>
      <c r="AJ572" s="1059"/>
      <c r="AK572" s="105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431</v>
      </c>
      <c r="G573" s="1056" t="s">
        <v>2376</v>
      </c>
      <c r="H573" s="1056"/>
      <c r="I573" s="1056"/>
      <c r="J573" s="1056"/>
      <c r="K573" s="1056"/>
      <c r="L573" s="1056"/>
      <c r="M573" s="1056"/>
      <c r="N573" s="1056"/>
      <c r="O573" s="1056"/>
      <c r="P573" s="1056"/>
      <c r="Q573" s="1056"/>
      <c r="R573" s="1056"/>
      <c r="T573" s="4"/>
      <c r="U573" t="s">
        <v>431</v>
      </c>
      <c r="Z573" s="1056" t="s">
        <v>2384</v>
      </c>
      <c r="AA573" s="1056"/>
      <c r="AB573" s="1056"/>
      <c r="AC573" s="1056"/>
      <c r="AD573" s="1056"/>
      <c r="AE573" s="1056"/>
      <c r="AF573" s="1056"/>
      <c r="AG573" s="1056"/>
      <c r="AH573" s="1056"/>
      <c r="AI573" s="1056"/>
      <c r="AJ573" s="1056"/>
      <c r="AK573" s="105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834</v>
      </c>
      <c r="G574" s="1056" t="s">
        <v>2377</v>
      </c>
      <c r="H574" s="1056"/>
      <c r="I574" s="1056"/>
      <c r="J574" s="1056"/>
      <c r="K574" s="1056"/>
      <c r="L574" s="1056"/>
      <c r="M574" s="1056"/>
      <c r="N574" s="1056"/>
      <c r="O574" s="1056"/>
      <c r="P574" s="1056"/>
      <c r="Q574" s="1056"/>
      <c r="R574" s="1056"/>
      <c r="T574" s="4"/>
      <c r="U574" t="s">
        <v>834</v>
      </c>
      <c r="Z574" s="1056" t="s">
        <v>2385</v>
      </c>
      <c r="AA574" s="1056"/>
      <c r="AB574" s="1056"/>
      <c r="AC574" s="1056"/>
      <c r="AD574" s="1056"/>
      <c r="AE574" s="1056"/>
      <c r="AF574" s="1056"/>
      <c r="AG574" s="1056"/>
      <c r="AH574" s="1056"/>
      <c r="AI574" s="1056"/>
      <c r="AJ574" s="1056"/>
      <c r="AK574" s="1056"/>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651</v>
      </c>
      <c r="G575" s="1061" t="s">
        <v>2381</v>
      </c>
      <c r="H575" s="1061"/>
      <c r="I575" s="1061"/>
      <c r="J575" s="1061"/>
      <c r="K575" s="1061"/>
      <c r="L575" s="1061"/>
      <c r="O575" s="42" t="s">
        <v>819</v>
      </c>
      <c r="P575" s="1319"/>
      <c r="Q575" s="1319"/>
      <c r="R575" s="1319"/>
      <c r="T575" s="4"/>
      <c r="U575" t="s">
        <v>651</v>
      </c>
      <c r="Z575" s="1061"/>
      <c r="AA575" s="1061"/>
      <c r="AB575" s="1061"/>
      <c r="AC575" s="1061"/>
      <c r="AD575" s="1061"/>
      <c r="AE575" s="1061"/>
      <c r="AH575" s="42" t="s">
        <v>819</v>
      </c>
      <c r="AI575" s="1319"/>
      <c r="AJ575" s="1319"/>
      <c r="AK575" s="131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835</v>
      </c>
      <c r="H576" s="1059" t="s">
        <v>2480</v>
      </c>
      <c r="I576" s="1059"/>
      <c r="J576" s="1059"/>
      <c r="K576" s="1059"/>
      <c r="L576" s="1059"/>
      <c r="M576" s="1059"/>
      <c r="N576" s="1059"/>
      <c r="O576" s="1059"/>
      <c r="P576" s="1059"/>
      <c r="Q576" s="1059"/>
      <c r="R576" s="1059"/>
      <c r="T576" s="4"/>
      <c r="U576" t="s">
        <v>835</v>
      </c>
      <c r="AA576" s="1059" t="s">
        <v>2480</v>
      </c>
      <c r="AB576" s="1059"/>
      <c r="AC576" s="1059"/>
      <c r="AD576" s="1059"/>
      <c r="AE576" s="1059"/>
      <c r="AF576" s="1059"/>
      <c r="AG576" s="1059"/>
      <c r="AH576" s="1059"/>
      <c r="AI576" s="1059"/>
      <c r="AJ576" s="1059"/>
      <c r="AK576" s="105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837</v>
      </c>
      <c r="N577" s="1147" t="s">
        <v>108</v>
      </c>
      <c r="O577" s="1147"/>
      <c r="T577" s="4"/>
      <c r="U577" t="s">
        <v>837</v>
      </c>
      <c r="AG577" s="1147" t="s">
        <v>108</v>
      </c>
      <c r="AH577" s="1147"/>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189" t="str">
        <f>C553</f>
        <v>City of Healdsburg</v>
      </c>
      <c r="H579" s="1189"/>
      <c r="I579" s="1189"/>
      <c r="J579" s="1189"/>
      <c r="K579" s="1189"/>
      <c r="L579" s="1189"/>
      <c r="M579" s="1189"/>
      <c r="N579" s="1189"/>
      <c r="O579" s="1189"/>
      <c r="P579" s="1189"/>
      <c r="Q579" s="1189"/>
      <c r="R579" s="1189"/>
      <c r="T579" s="61" t="s">
        <v>435</v>
      </c>
      <c r="U579" t="s">
        <v>82</v>
      </c>
      <c r="Z579" s="1189" t="str">
        <f>C554</f>
        <v>Donated Land</v>
      </c>
      <c r="AA579" s="1189"/>
      <c r="AB579" s="1189"/>
      <c r="AC579" s="1189"/>
      <c r="AD579" s="1189"/>
      <c r="AE579" s="1189"/>
      <c r="AF579" s="1189"/>
      <c r="AG579" s="1189"/>
      <c r="AH579" s="1189"/>
      <c r="AI579" s="1189"/>
      <c r="AJ579" s="1189"/>
      <c r="AK579" s="118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373</v>
      </c>
      <c r="G580" s="1059" t="s">
        <v>2331</v>
      </c>
      <c r="H580" s="1059"/>
      <c r="I580" s="1059"/>
      <c r="J580" s="1059"/>
      <c r="K580" s="1059"/>
      <c r="L580" s="1059"/>
      <c r="M580" s="1059"/>
      <c r="N580" s="1059"/>
      <c r="O580" s="1059"/>
      <c r="P580" s="1059"/>
      <c r="Q580" s="1059"/>
      <c r="R580" s="1059"/>
      <c r="T580" s="4"/>
      <c r="U580" t="s">
        <v>373</v>
      </c>
      <c r="Z580" s="1059" t="s">
        <v>2331</v>
      </c>
      <c r="AA580" s="1059"/>
      <c r="AB580" s="1059"/>
      <c r="AC580" s="1059"/>
      <c r="AD580" s="1059"/>
      <c r="AE580" s="1059"/>
      <c r="AF580" s="1059"/>
      <c r="AG580" s="1059"/>
      <c r="AH580" s="1059"/>
      <c r="AI580" s="1059"/>
      <c r="AJ580" s="1059"/>
      <c r="AK580" s="105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431</v>
      </c>
      <c r="G581" s="1059" t="s">
        <v>2378</v>
      </c>
      <c r="H581" s="1059"/>
      <c r="I581" s="1059"/>
      <c r="J581" s="1059"/>
      <c r="K581" s="1059"/>
      <c r="L581" s="1059"/>
      <c r="M581" s="1059"/>
      <c r="N581" s="1059"/>
      <c r="O581" s="1059"/>
      <c r="P581" s="1059"/>
      <c r="Q581" s="1059"/>
      <c r="R581" s="1059"/>
      <c r="T581" s="4"/>
      <c r="U581" t="s">
        <v>431</v>
      </c>
      <c r="Z581" s="1056" t="s">
        <v>2378</v>
      </c>
      <c r="AA581" s="1056"/>
      <c r="AB581" s="1056"/>
      <c r="AC581" s="1056"/>
      <c r="AD581" s="1056"/>
      <c r="AE581" s="1056"/>
      <c r="AF581" s="1056"/>
      <c r="AG581" s="1056"/>
      <c r="AH581" s="1056"/>
      <c r="AI581" s="1056"/>
      <c r="AJ581" s="1056"/>
      <c r="AK581" s="105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834</v>
      </c>
      <c r="G582" s="1059" t="s">
        <v>2379</v>
      </c>
      <c r="H582" s="1059"/>
      <c r="I582" s="1059"/>
      <c r="J582" s="1059"/>
      <c r="K582" s="1059"/>
      <c r="L582" s="1059"/>
      <c r="M582" s="1059"/>
      <c r="N582" s="1059"/>
      <c r="O582" s="1059"/>
      <c r="P582" s="1059"/>
      <c r="Q582" s="1059"/>
      <c r="R582" s="1059"/>
      <c r="T582" s="4"/>
      <c r="U582" t="s">
        <v>834</v>
      </c>
      <c r="Z582" s="1056" t="s">
        <v>2379</v>
      </c>
      <c r="AA582" s="1056"/>
      <c r="AB582" s="1056"/>
      <c r="AC582" s="1056"/>
      <c r="AD582" s="1056"/>
      <c r="AE582" s="1056"/>
      <c r="AF582" s="1056"/>
      <c r="AG582" s="1056"/>
      <c r="AH582" s="1056"/>
      <c r="AI582" s="1056"/>
      <c r="AJ582" s="1056"/>
      <c r="AK582" s="105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651</v>
      </c>
      <c r="G583" s="1320" t="s">
        <v>2382</v>
      </c>
      <c r="H583" s="1061"/>
      <c r="I583" s="1061"/>
      <c r="J583" s="1061"/>
      <c r="K583" s="1061"/>
      <c r="L583" s="1061"/>
      <c r="O583" s="42" t="s">
        <v>819</v>
      </c>
      <c r="P583" s="1319"/>
      <c r="Q583" s="1319"/>
      <c r="R583" s="1319"/>
      <c r="T583" s="4"/>
      <c r="U583" t="s">
        <v>651</v>
      </c>
      <c r="Z583" s="1061" t="s">
        <v>2382</v>
      </c>
      <c r="AA583" s="1061"/>
      <c r="AB583" s="1061"/>
      <c r="AC583" s="1061"/>
      <c r="AD583" s="1061"/>
      <c r="AE583" s="1061"/>
      <c r="AH583" s="42" t="s">
        <v>819</v>
      </c>
      <c r="AI583" s="1319"/>
      <c r="AJ583" s="1319"/>
      <c r="AK583" s="131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835</v>
      </c>
      <c r="H584" s="1059" t="s">
        <v>2480</v>
      </c>
      <c r="I584" s="1059"/>
      <c r="J584" s="1059"/>
      <c r="K584" s="1059"/>
      <c r="L584" s="1059"/>
      <c r="M584" s="1059"/>
      <c r="N584" s="1059"/>
      <c r="O584" s="1059"/>
      <c r="P584" s="1059"/>
      <c r="Q584" s="1059"/>
      <c r="R584" s="1059"/>
      <c r="T584" s="4"/>
      <c r="U584" t="s">
        <v>835</v>
      </c>
      <c r="AA584" s="1059" t="s">
        <v>2380</v>
      </c>
      <c r="AB584" s="1059"/>
      <c r="AC584" s="1059"/>
      <c r="AD584" s="1059"/>
      <c r="AE584" s="1059"/>
      <c r="AF584" s="1059"/>
      <c r="AG584" s="1059"/>
      <c r="AH584" s="1059"/>
      <c r="AI584" s="1059"/>
      <c r="AJ584" s="1059"/>
      <c r="AK584" s="105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837</v>
      </c>
      <c r="N585" s="1147" t="s">
        <v>108</v>
      </c>
      <c r="O585" s="1147"/>
      <c r="T585" s="4"/>
      <c r="U585" t="s">
        <v>837</v>
      </c>
      <c r="AG585" s="1147" t="s">
        <v>108</v>
      </c>
      <c r="AH585" s="1147"/>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743</v>
      </c>
      <c r="B587" t="s">
        <v>82</v>
      </c>
      <c r="G587" s="1189" t="str">
        <f>C555</f>
        <v>Costs Deferred Until Conversion</v>
      </c>
      <c r="H587" s="1189"/>
      <c r="I587" s="1189"/>
      <c r="J587" s="1189"/>
      <c r="K587" s="1189"/>
      <c r="L587" s="1189"/>
      <c r="M587" s="1189"/>
      <c r="N587" s="1189"/>
      <c r="O587" s="1189"/>
      <c r="P587" s="1189"/>
      <c r="Q587" s="1189"/>
      <c r="R587" s="1189"/>
      <c r="T587" s="61" t="s">
        <v>744</v>
      </c>
      <c r="U587" t="s">
        <v>82</v>
      </c>
      <c r="Z587" s="1189" t="str">
        <f>C556</f>
        <v xml:space="preserve">LIHTC Equity </v>
      </c>
      <c r="AA587" s="1189"/>
      <c r="AB587" s="1189"/>
      <c r="AC587" s="1189"/>
      <c r="AD587" s="1189"/>
      <c r="AE587" s="1189"/>
      <c r="AF587" s="1189"/>
      <c r="AG587" s="1189"/>
      <c r="AH587" s="1189"/>
      <c r="AI587" s="1189"/>
      <c r="AJ587" s="1189"/>
      <c r="AK587" s="118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373</v>
      </c>
      <c r="G588" s="1059"/>
      <c r="H588" s="1059"/>
      <c r="I588" s="1059"/>
      <c r="J588" s="1059"/>
      <c r="K588" s="1059"/>
      <c r="L588" s="1059"/>
      <c r="M588" s="1059"/>
      <c r="N588" s="1059"/>
      <c r="O588" s="1059"/>
      <c r="P588" s="1059"/>
      <c r="Q588" s="1059"/>
      <c r="R588" s="1059"/>
      <c r="T588" s="4"/>
      <c r="U588" t="s">
        <v>373</v>
      </c>
      <c r="Z588" s="1059" t="s">
        <v>2344</v>
      </c>
      <c r="AA588" s="1059"/>
      <c r="AB588" s="1059"/>
      <c r="AC588" s="1059"/>
      <c r="AD588" s="1059"/>
      <c r="AE588" s="1059"/>
      <c r="AF588" s="1059"/>
      <c r="AG588" s="1059"/>
      <c r="AH588" s="1059"/>
      <c r="AI588" s="1059"/>
      <c r="AJ588" s="1059"/>
      <c r="AK588" s="1059"/>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431</v>
      </c>
      <c r="C589"/>
      <c r="D589"/>
      <c r="E589"/>
      <c r="F589"/>
      <c r="G589" s="1059"/>
      <c r="H589" s="1059"/>
      <c r="I589" s="1059"/>
      <c r="J589" s="1059"/>
      <c r="K589" s="1059"/>
      <c r="L589" s="1059"/>
      <c r="M589" s="1059"/>
      <c r="N589" s="1059"/>
      <c r="O589" s="1059"/>
      <c r="P589" s="1059"/>
      <c r="Q589" s="1059"/>
      <c r="R589" s="1059"/>
      <c r="S589"/>
      <c r="T589" s="4"/>
      <c r="U589" t="s">
        <v>431</v>
      </c>
      <c r="V589"/>
      <c r="W589"/>
      <c r="X589"/>
      <c r="Y589"/>
      <c r="Z589" s="1056"/>
      <c r="AA589" s="1056"/>
      <c r="AB589" s="1056"/>
      <c r="AC589" s="1056"/>
      <c r="AD589" s="1056"/>
      <c r="AE589" s="1056"/>
      <c r="AF589" s="1056"/>
      <c r="AG589" s="1056"/>
      <c r="AH589" s="1056"/>
      <c r="AI589" s="1056"/>
      <c r="AJ589" s="1056"/>
      <c r="AK589" s="1056"/>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864</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834</v>
      </c>
      <c r="C590"/>
      <c r="D590"/>
      <c r="E590"/>
      <c r="F590"/>
      <c r="G590" s="1059"/>
      <c r="H590" s="1059"/>
      <c r="I590" s="1059"/>
      <c r="J590" s="1059"/>
      <c r="K590" s="1059"/>
      <c r="L590" s="1059"/>
      <c r="M590" s="1059"/>
      <c r="N590" s="1059"/>
      <c r="O590" s="1059"/>
      <c r="P590" s="1059"/>
      <c r="Q590" s="1059"/>
      <c r="R590" s="1059"/>
      <c r="S590"/>
      <c r="T590" s="4"/>
      <c r="U590" t="s">
        <v>834</v>
      </c>
      <c r="V590"/>
      <c r="W590"/>
      <c r="X590"/>
      <c r="Y590"/>
      <c r="Z590" s="1056"/>
      <c r="AA590" s="1056"/>
      <c r="AB590" s="1056"/>
      <c r="AC590" s="1056"/>
      <c r="AD590" s="1056"/>
      <c r="AE590" s="1056"/>
      <c r="AF590" s="1056"/>
      <c r="AG590" s="1056"/>
      <c r="AH590" s="1056"/>
      <c r="AI590" s="1056"/>
      <c r="AJ590" s="1056"/>
      <c r="AK590" s="1056"/>
      <c r="AL590"/>
      <c r="AM590" s="41"/>
      <c r="AN590" s="41"/>
      <c r="AO590" s="41"/>
      <c r="AP590" s="41"/>
      <c r="AQ590" s="41"/>
      <c r="AR590" s="41"/>
      <c r="AS590" s="41"/>
      <c r="AT590" s="41"/>
      <c r="AU590" s="41"/>
      <c r="AV590" s="41"/>
      <c r="AW590" s="41"/>
      <c r="AX590" s="41"/>
      <c r="AY590" s="41"/>
      <c r="AZ590" s="41"/>
      <c r="BN590" s="840" t="s">
        <v>420</v>
      </c>
      <c r="BO590" s="840"/>
      <c r="BP590" s="840"/>
      <c r="BQ590" s="177"/>
      <c r="BR590" s="841"/>
      <c r="BS590" s="840" t="s">
        <v>443</v>
      </c>
      <c r="BT590" s="840"/>
      <c r="BU590" s="840"/>
      <c r="BV590" s="177"/>
      <c r="BW590" s="841"/>
      <c r="BX590" s="841" t="s">
        <v>781</v>
      </c>
      <c r="BY590" s="840"/>
      <c r="BZ590" s="840"/>
      <c r="CA590" s="840"/>
      <c r="CB590" s="840"/>
      <c r="CC590" s="840" t="s">
        <v>782</v>
      </c>
      <c r="CD590" s="840"/>
      <c r="CE590" s="840"/>
      <c r="CF590" s="840"/>
      <c r="CG590" s="840"/>
      <c r="CH590" s="840" t="s">
        <v>783</v>
      </c>
      <c r="CI590" s="840"/>
      <c r="CJ590" s="840"/>
      <c r="CK590" s="840"/>
      <c r="CL590" s="840"/>
      <c r="CM590" s="840" t="s">
        <v>2242</v>
      </c>
      <c r="CN590" s="840"/>
      <c r="CO590" s="840"/>
      <c r="CP590" s="177"/>
      <c r="CQ590" s="841"/>
      <c r="CS590" s="41" t="s">
        <v>885</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651</v>
      </c>
      <c r="C591"/>
      <c r="D591"/>
      <c r="E591"/>
      <c r="F591"/>
      <c r="G591" s="1061"/>
      <c r="H591" s="1061"/>
      <c r="I591" s="1061"/>
      <c r="J591" s="1061"/>
      <c r="K591" s="1061"/>
      <c r="L591" s="1061"/>
      <c r="M591"/>
      <c r="N591"/>
      <c r="O591" s="42" t="s">
        <v>819</v>
      </c>
      <c r="P591" s="1319"/>
      <c r="Q591" s="1319"/>
      <c r="R591" s="1319"/>
      <c r="S591"/>
      <c r="T591" s="4"/>
      <c r="U591" t="s">
        <v>651</v>
      </c>
      <c r="V591"/>
      <c r="W591"/>
      <c r="X591"/>
      <c r="Y591"/>
      <c r="Z591" s="1061"/>
      <c r="AA591" s="1061"/>
      <c r="AB591" s="1061"/>
      <c r="AC591" s="1061"/>
      <c r="AD591" s="1061"/>
      <c r="AE591" s="1061"/>
      <c r="AF591"/>
      <c r="AG591"/>
      <c r="AH591" s="42" t="s">
        <v>819</v>
      </c>
      <c r="AI591" s="1319"/>
      <c r="AJ591" s="1319"/>
      <c r="AK591" s="1319"/>
      <c r="AL591"/>
      <c r="AZ591" s="5" t="s">
        <v>442</v>
      </c>
      <c r="BA591" s="41"/>
      <c r="BB591" s="41"/>
      <c r="BC591" s="41"/>
      <c r="BD591" s="41"/>
      <c r="BE591" s="214" t="s">
        <v>352</v>
      </c>
      <c r="BF591" s="215"/>
      <c r="BG591" s="1072"/>
      <c r="BH591" s="1075"/>
      <c r="BI591" s="214" t="s">
        <v>353</v>
      </c>
      <c r="BJ591" s="215"/>
      <c r="BK591" s="1072"/>
      <c r="BL591" s="1075"/>
      <c r="BN591" s="1072">
        <f t="shared" ref="BN591" si="1">IF(B695="SRO/Studio",G695,0)</f>
        <v>0</v>
      </c>
      <c r="BO591" s="1073"/>
      <c r="BP591" s="1073"/>
      <c r="BQ591" s="1073"/>
      <c r="BR591" s="1074"/>
      <c r="BS591" s="1072">
        <f t="shared" ref="BS591" si="2">IF(B695="1 Bedroom",G695,0)</f>
        <v>5</v>
      </c>
      <c r="BT591" s="1073"/>
      <c r="BU591" s="1073"/>
      <c r="BV591" s="1073"/>
      <c r="BW591" s="1075"/>
      <c r="BX591" s="1072">
        <f t="shared" ref="BX591" si="3">IF(B695="2 Bedrooms",G695,0)</f>
        <v>0</v>
      </c>
      <c r="BY591" s="1073"/>
      <c r="BZ591" s="1073"/>
      <c r="CA591" s="1073"/>
      <c r="CB591" s="1075"/>
      <c r="CC591" s="1072">
        <f t="shared" ref="CC591" si="4">IF(B695="3 Bedrooms",G695,0)</f>
        <v>0</v>
      </c>
      <c r="CD591" s="1073"/>
      <c r="CE591" s="1073"/>
      <c r="CF591" s="1073"/>
      <c r="CG591" s="1075"/>
      <c r="CH591" s="1072">
        <f t="shared" ref="CH591" si="5">IF(B695="4 Bedrooms",G695,0)</f>
        <v>0</v>
      </c>
      <c r="CI591" s="1073"/>
      <c r="CJ591" s="1073"/>
      <c r="CK591" s="1073"/>
      <c r="CL591" s="1075"/>
      <c r="CM591" s="1076">
        <f t="shared" ref="CM591" si="6">IF(B695="5 Bedrooms",G695,0)</f>
        <v>0</v>
      </c>
      <c r="CN591" s="1077"/>
      <c r="CO591" s="1077"/>
      <c r="CP591" s="1077"/>
      <c r="CQ591" s="1074"/>
      <c r="CS591" s="840" t="s">
        <v>420</v>
      </c>
      <c r="CT591" s="840"/>
      <c r="CU591" s="840"/>
      <c r="CV591" s="840"/>
      <c r="CW591" s="840"/>
      <c r="CX591" s="840" t="s">
        <v>443</v>
      </c>
      <c r="CY591" s="840"/>
      <c r="CZ591" s="177"/>
      <c r="DA591" s="178"/>
      <c r="DB591" s="841"/>
      <c r="DC591" s="840" t="s">
        <v>781</v>
      </c>
      <c r="DD591" s="840"/>
      <c r="DE591" s="840"/>
      <c r="DF591" s="840"/>
      <c r="DG591" s="840"/>
      <c r="DH591" s="840" t="s">
        <v>782</v>
      </c>
      <c r="DI591" s="840"/>
      <c r="DJ591" s="840"/>
      <c r="DK591" s="840"/>
      <c r="DL591" s="840"/>
      <c r="DM591" s="840" t="s">
        <v>792</v>
      </c>
      <c r="DN591" s="840"/>
      <c r="DO591" s="840"/>
      <c r="DP591" s="840"/>
      <c r="DQ591" s="840"/>
      <c r="DR591" s="840" t="s">
        <v>345</v>
      </c>
      <c r="DS591" s="840"/>
      <c r="DT591" s="840"/>
      <c r="DU591" s="840"/>
      <c r="DV591" s="840"/>
    </row>
    <row r="592" spans="1:126" s="5" customFormat="1" ht="12.95" customHeight="1">
      <c r="A592" s="4"/>
      <c r="B592" t="s">
        <v>835</v>
      </c>
      <c r="C592"/>
      <c r="D592"/>
      <c r="E592"/>
      <c r="F592"/>
      <c r="G592"/>
      <c r="H592" s="1059"/>
      <c r="I592" s="1059"/>
      <c r="J592" s="1059"/>
      <c r="K592" s="1059"/>
      <c r="L592" s="1059"/>
      <c r="M592" s="1059"/>
      <c r="N592" s="1059"/>
      <c r="O592" s="1059"/>
      <c r="P592" s="1059"/>
      <c r="Q592" s="1059"/>
      <c r="R592" s="1059"/>
      <c r="S592"/>
      <c r="T592" s="4"/>
      <c r="U592" t="s">
        <v>835</v>
      </c>
      <c r="V592"/>
      <c r="W592"/>
      <c r="X592"/>
      <c r="Y592"/>
      <c r="Z592"/>
      <c r="AA592" s="1059"/>
      <c r="AB592" s="1059"/>
      <c r="AC592" s="1059"/>
      <c r="AD592" s="1059"/>
      <c r="AE592" s="1059"/>
      <c r="AF592" s="1059"/>
      <c r="AG592" s="1059"/>
      <c r="AH592" s="1059"/>
      <c r="AI592" s="1059"/>
      <c r="AJ592" s="1059"/>
      <c r="AK592" s="1059"/>
      <c r="AL592"/>
      <c r="AZ592" s="5" t="s">
        <v>443</v>
      </c>
      <c r="BA592" s="41"/>
      <c r="BB592" s="41"/>
      <c r="BC592" s="41"/>
      <c r="BD592" s="41"/>
      <c r="BE592" s="1078">
        <f>IF(AND(AH695&lt;=0.5,AH695&gt;=0.36),1,0)</f>
        <v>0</v>
      </c>
      <c r="BF592" s="1079"/>
      <c r="BG592" s="1072">
        <f t="shared" ref="BG592:BG615" si="7">IF(BE592=1,G695,0)</f>
        <v>0</v>
      </c>
      <c r="BH592" s="1075"/>
      <c r="BI592" s="1078">
        <f>IF(AND(AH695&lt;=0.35,AH695&gt;0),1,0)</f>
        <v>1</v>
      </c>
      <c r="BJ592" s="1079"/>
      <c r="BK592" s="1072">
        <f t="shared" ref="BK592:BK615" si="8">IF(BI592=1,G695,0)</f>
        <v>5</v>
      </c>
      <c r="BL592" s="1075"/>
      <c r="BN592" s="1072">
        <f t="shared" ref="BN592:BN625" si="9">IF(B696="SRO/Studio",G696,0)</f>
        <v>0</v>
      </c>
      <c r="BO592" s="1073"/>
      <c r="BP592" s="1073"/>
      <c r="BQ592" s="1073"/>
      <c r="BR592" s="1074"/>
      <c r="BS592" s="1072">
        <f t="shared" ref="BS592:BS625" si="10">IF(B696="1 Bedroom",G696,0)</f>
        <v>0</v>
      </c>
      <c r="BT592" s="1073"/>
      <c r="BU592" s="1073"/>
      <c r="BV592" s="1073"/>
      <c r="BW592" s="1075"/>
      <c r="BX592" s="1072">
        <f t="shared" ref="BX592:BX625" si="11">IF(B696="2 Bedrooms",G696,0)</f>
        <v>1</v>
      </c>
      <c r="BY592" s="1073"/>
      <c r="BZ592" s="1073"/>
      <c r="CA592" s="1073"/>
      <c r="CB592" s="1075"/>
      <c r="CC592" s="1072">
        <f t="shared" ref="CC592:CC625" si="12">IF(B696="3 Bedrooms",G696,0)</f>
        <v>0</v>
      </c>
      <c r="CD592" s="1073"/>
      <c r="CE592" s="1073"/>
      <c r="CF592" s="1073"/>
      <c r="CG592" s="1075"/>
      <c r="CH592" s="1072">
        <f t="shared" ref="CH592:CH625" si="13">IF(B696="4 Bedrooms",G696,0)</f>
        <v>0</v>
      </c>
      <c r="CI592" s="1073"/>
      <c r="CJ592" s="1073"/>
      <c r="CK592" s="1073"/>
      <c r="CL592" s="1075"/>
      <c r="CM592" s="1076">
        <f t="shared" ref="CM592:CM625" si="14">IF(B696="5 Bedrooms",G696,0)</f>
        <v>0</v>
      </c>
      <c r="CN592" s="1077"/>
      <c r="CO592" s="1077"/>
      <c r="CP592" s="1077"/>
      <c r="CQ592" s="1074"/>
      <c r="CS592" s="1069">
        <f>IF(AND(B695="SRO/Studio",AH695&lt;=0.3),G695,0)</f>
        <v>0</v>
      </c>
      <c r="CT592" s="1070"/>
      <c r="CU592" s="1070"/>
      <c r="CV592" s="1070"/>
      <c r="CW592" s="1071"/>
      <c r="CX592" s="1069">
        <f>IF(AND(B695="1 Bedroom",AH695&lt;=0.3),G695,0)</f>
        <v>5</v>
      </c>
      <c r="CY592" s="1070"/>
      <c r="CZ592" s="1070"/>
      <c r="DA592" s="1070"/>
      <c r="DB592" s="1071"/>
      <c r="DC592" s="1069">
        <f>IF(AND(B695="2 Bedrooms",AH695&lt;=0.3),G695,0)</f>
        <v>0</v>
      </c>
      <c r="DD592" s="1070"/>
      <c r="DE592" s="1070"/>
      <c r="DF592" s="1070"/>
      <c r="DG592" s="1071"/>
      <c r="DH592" s="1069">
        <f>IF(AND(B695="3 Bedrooms",AH695&lt;=0.3),G695,0)</f>
        <v>0</v>
      </c>
      <c r="DI592" s="1070"/>
      <c r="DJ592" s="1070"/>
      <c r="DK592" s="1070"/>
      <c r="DL592" s="1071"/>
      <c r="DM592" s="1069">
        <f>IF(AND(B695="4 Bedrooms",AH695&lt;=0.3),G695,0)</f>
        <v>0</v>
      </c>
      <c r="DN592" s="1070"/>
      <c r="DO592" s="1070"/>
      <c r="DP592" s="1070"/>
      <c r="DQ592" s="1071"/>
      <c r="DR592" s="1069">
        <f>IF(AND(B695="5 Bedrooms",AH695&lt;=0.3),G695,0)</f>
        <v>0</v>
      </c>
      <c r="DS592" s="1070"/>
      <c r="DT592" s="1070"/>
      <c r="DU592" s="1070"/>
      <c r="DV592" s="1071"/>
    </row>
    <row r="593" spans="1:126" s="5" customFormat="1" ht="12.95" customHeight="1">
      <c r="A593" s="4"/>
      <c r="B593" t="s">
        <v>837</v>
      </c>
      <c r="C593"/>
      <c r="D593"/>
      <c r="E593"/>
      <c r="F593"/>
      <c r="G593"/>
      <c r="H593"/>
      <c r="I593"/>
      <c r="J593"/>
      <c r="K593"/>
      <c r="L593"/>
      <c r="M593"/>
      <c r="N593" s="1147" t="s">
        <v>108</v>
      </c>
      <c r="O593" s="1147"/>
      <c r="P593"/>
      <c r="Q593"/>
      <c r="R593"/>
      <c r="S593"/>
      <c r="T593" s="4"/>
      <c r="U593" t="s">
        <v>837</v>
      </c>
      <c r="V593"/>
      <c r="W593"/>
      <c r="X593"/>
      <c r="Y593"/>
      <c r="Z593"/>
      <c r="AA593"/>
      <c r="AB593"/>
      <c r="AC593"/>
      <c r="AD593"/>
      <c r="AE593"/>
      <c r="AF593"/>
      <c r="AG593" s="1147" t="s">
        <v>483</v>
      </c>
      <c r="AH593" s="1147"/>
      <c r="AI593"/>
      <c r="AJ593"/>
      <c r="AK593"/>
      <c r="AL593"/>
      <c r="AZ593" s="5" t="s">
        <v>781</v>
      </c>
      <c r="BA593" s="41"/>
      <c r="BB593" s="41"/>
      <c r="BC593" s="41"/>
      <c r="BD593" s="41"/>
      <c r="BE593" s="1078">
        <f t="shared" ref="BE593:BE615" si="15">IF(AND(AH696&lt;=0.5,AH696&gt;=0.36),1,0)</f>
        <v>0</v>
      </c>
      <c r="BF593" s="1079"/>
      <c r="BG593" s="1072">
        <f t="shared" si="7"/>
        <v>0</v>
      </c>
      <c r="BH593" s="1075"/>
      <c r="BI593" s="1078">
        <f t="shared" ref="BI593:BI615" si="16">IF(AND(AH696&lt;=0.35,AH696&gt;0),1,0)</f>
        <v>1</v>
      </c>
      <c r="BJ593" s="1079"/>
      <c r="BK593" s="1072">
        <f t="shared" si="8"/>
        <v>1</v>
      </c>
      <c r="BL593" s="1075"/>
      <c r="BN593" s="1072">
        <f t="shared" si="9"/>
        <v>0</v>
      </c>
      <c r="BO593" s="1073"/>
      <c r="BP593" s="1073"/>
      <c r="BQ593" s="1073"/>
      <c r="BR593" s="1074"/>
      <c r="BS593" s="1072">
        <f t="shared" si="10"/>
        <v>1</v>
      </c>
      <c r="BT593" s="1073"/>
      <c r="BU593" s="1073"/>
      <c r="BV593" s="1073"/>
      <c r="BW593" s="1075"/>
      <c r="BX593" s="1072">
        <f t="shared" si="11"/>
        <v>0</v>
      </c>
      <c r="BY593" s="1073"/>
      <c r="BZ593" s="1073"/>
      <c r="CA593" s="1073"/>
      <c r="CB593" s="1075"/>
      <c r="CC593" s="1072">
        <f t="shared" si="12"/>
        <v>0</v>
      </c>
      <c r="CD593" s="1073"/>
      <c r="CE593" s="1073"/>
      <c r="CF593" s="1073"/>
      <c r="CG593" s="1075"/>
      <c r="CH593" s="1072">
        <f t="shared" si="13"/>
        <v>0</v>
      </c>
      <c r="CI593" s="1073"/>
      <c r="CJ593" s="1073"/>
      <c r="CK593" s="1073"/>
      <c r="CL593" s="1075"/>
      <c r="CM593" s="1076">
        <f t="shared" si="14"/>
        <v>0</v>
      </c>
      <c r="CN593" s="1077"/>
      <c r="CO593" s="1077"/>
      <c r="CP593" s="1077"/>
      <c r="CQ593" s="1074"/>
      <c r="CS593" s="1069">
        <f t="shared" ref="CS593:CS615" si="17">IF(AND(B696="SRO/Studio",AH696&lt;=0.3),G696,0)</f>
        <v>0</v>
      </c>
      <c r="CT593" s="1070"/>
      <c r="CU593" s="1070"/>
      <c r="CV593" s="1070"/>
      <c r="CW593" s="1071"/>
      <c r="CX593" s="1069">
        <f t="shared" ref="CX593:CX615" si="18">IF(AND(B696="1 Bedroom",AH696&lt;=0.3),G696,0)</f>
        <v>0</v>
      </c>
      <c r="CY593" s="1070"/>
      <c r="CZ593" s="1070"/>
      <c r="DA593" s="1070"/>
      <c r="DB593" s="1071"/>
      <c r="DC593" s="1069">
        <f t="shared" ref="DC593:DC615" si="19">IF(AND(B696="2 Bedrooms",AH696&lt;=0.3),G696,0)</f>
        <v>1</v>
      </c>
      <c r="DD593" s="1070"/>
      <c r="DE593" s="1070"/>
      <c r="DF593" s="1070"/>
      <c r="DG593" s="1071"/>
      <c r="DH593" s="1069">
        <f t="shared" ref="DH593:DH615" si="20">IF(AND(B696="3 Bedrooms",AH696&lt;=0.3),G696,0)</f>
        <v>0</v>
      </c>
      <c r="DI593" s="1070"/>
      <c r="DJ593" s="1070"/>
      <c r="DK593" s="1070"/>
      <c r="DL593" s="1071"/>
      <c r="DM593" s="1069">
        <f t="shared" ref="DM593:DM615" si="21">IF(AND(B696="4 Bedrooms",AH696&lt;=0.3),G696,0)</f>
        <v>0</v>
      </c>
      <c r="DN593" s="1070"/>
      <c r="DO593" s="1070"/>
      <c r="DP593" s="1070"/>
      <c r="DQ593" s="1071"/>
      <c r="DR593" s="1069">
        <f t="shared" ref="DR593:DR615" si="22">IF(AND(B696="5 Bedrooms",AH696&lt;=0.3),G696,0)</f>
        <v>0</v>
      </c>
      <c r="DS593" s="1070"/>
      <c r="DT593" s="1070"/>
      <c r="DU593" s="1070"/>
      <c r="DV593" s="1071"/>
    </row>
    <row r="594" spans="1:126" ht="12.95" customHeight="1">
      <c r="AZ594" s="5" t="s">
        <v>782</v>
      </c>
      <c r="BA594" s="41"/>
      <c r="BB594" s="41"/>
      <c r="BC594" s="41"/>
      <c r="BD594" s="41"/>
      <c r="BE594" s="1078">
        <f t="shared" si="15"/>
        <v>0</v>
      </c>
      <c r="BF594" s="1079"/>
      <c r="BG594" s="1072">
        <f t="shared" si="7"/>
        <v>0</v>
      </c>
      <c r="BH594" s="1075"/>
      <c r="BI594" s="1078">
        <f t="shared" si="16"/>
        <v>1</v>
      </c>
      <c r="BJ594" s="1079"/>
      <c r="BK594" s="1072">
        <f t="shared" si="8"/>
        <v>1</v>
      </c>
      <c r="BL594" s="1075"/>
      <c r="BN594" s="1072">
        <f t="shared" si="9"/>
        <v>0</v>
      </c>
      <c r="BO594" s="1073"/>
      <c r="BP594" s="1073"/>
      <c r="BQ594" s="1073"/>
      <c r="BR594" s="1074"/>
      <c r="BS594" s="1072">
        <f t="shared" si="10"/>
        <v>0</v>
      </c>
      <c r="BT594" s="1073"/>
      <c r="BU594" s="1073"/>
      <c r="BV594" s="1073"/>
      <c r="BW594" s="1075"/>
      <c r="BX594" s="1072">
        <f t="shared" si="11"/>
        <v>1</v>
      </c>
      <c r="BY594" s="1073"/>
      <c r="BZ594" s="1073"/>
      <c r="CA594" s="1073"/>
      <c r="CB594" s="1075"/>
      <c r="CC594" s="1072">
        <f t="shared" si="12"/>
        <v>0</v>
      </c>
      <c r="CD594" s="1073"/>
      <c r="CE594" s="1073"/>
      <c r="CF594" s="1073"/>
      <c r="CG594" s="1075"/>
      <c r="CH594" s="1072">
        <f t="shared" si="13"/>
        <v>0</v>
      </c>
      <c r="CI594" s="1073"/>
      <c r="CJ594" s="1073"/>
      <c r="CK594" s="1073"/>
      <c r="CL594" s="1075"/>
      <c r="CM594" s="1076">
        <f t="shared" si="14"/>
        <v>0</v>
      </c>
      <c r="CN594" s="1077"/>
      <c r="CO594" s="1077"/>
      <c r="CP594" s="1077"/>
      <c r="CQ594" s="1074"/>
      <c r="CS594" s="1069">
        <f t="shared" si="17"/>
        <v>0</v>
      </c>
      <c r="CT594" s="1070"/>
      <c r="CU594" s="1070"/>
      <c r="CV594" s="1070"/>
      <c r="CW594" s="1071"/>
      <c r="CX594" s="1069">
        <f t="shared" si="18"/>
        <v>1</v>
      </c>
      <c r="CY594" s="1070"/>
      <c r="CZ594" s="1070"/>
      <c r="DA594" s="1070"/>
      <c r="DB594" s="1071"/>
      <c r="DC594" s="1069">
        <f t="shared" si="19"/>
        <v>0</v>
      </c>
      <c r="DD594" s="1070"/>
      <c r="DE594" s="1070"/>
      <c r="DF594" s="1070"/>
      <c r="DG594" s="1071"/>
      <c r="DH594" s="1069">
        <f t="shared" si="20"/>
        <v>0</v>
      </c>
      <c r="DI594" s="1070"/>
      <c r="DJ594" s="1070"/>
      <c r="DK594" s="1070"/>
      <c r="DL594" s="1071"/>
      <c r="DM594" s="1069">
        <f t="shared" si="21"/>
        <v>0</v>
      </c>
      <c r="DN594" s="1070"/>
      <c r="DO594" s="1070"/>
      <c r="DP594" s="1070"/>
      <c r="DQ594" s="1071"/>
      <c r="DR594" s="1069">
        <f t="shared" si="22"/>
        <v>0</v>
      </c>
      <c r="DS594" s="1070"/>
      <c r="DT594" s="1070"/>
      <c r="DU594" s="1070"/>
      <c r="DV594" s="1071"/>
    </row>
    <row r="595" spans="1:126" ht="12.95" customHeight="1">
      <c r="A595" s="61" t="s">
        <v>547</v>
      </c>
      <c r="B595" t="s">
        <v>82</v>
      </c>
      <c r="G595" s="1189">
        <f>C557</f>
        <v>0</v>
      </c>
      <c r="H595" s="1189"/>
      <c r="I595" s="1189"/>
      <c r="J595" s="1189"/>
      <c r="K595" s="1189"/>
      <c r="L595" s="1189"/>
      <c r="M595" s="1189"/>
      <c r="N595" s="1189"/>
      <c r="O595" s="1189"/>
      <c r="P595" s="1189"/>
      <c r="Q595" s="1189"/>
      <c r="R595" s="1189"/>
      <c r="T595" s="61" t="s">
        <v>174</v>
      </c>
      <c r="U595" t="s">
        <v>82</v>
      </c>
      <c r="Z595" s="1189">
        <f>C558</f>
        <v>0</v>
      </c>
      <c r="AA595" s="1189"/>
      <c r="AB595" s="1189"/>
      <c r="AC595" s="1189"/>
      <c r="AD595" s="1189"/>
      <c r="AE595" s="1189"/>
      <c r="AF595" s="1189"/>
      <c r="AG595" s="1189"/>
      <c r="AH595" s="1189"/>
      <c r="AI595" s="1189"/>
      <c r="AJ595" s="1189"/>
      <c r="AK595" s="1189"/>
      <c r="AZ595" s="5" t="s">
        <v>783</v>
      </c>
      <c r="BA595" s="41"/>
      <c r="BB595" s="41"/>
      <c r="BC595" s="41"/>
      <c r="BD595" s="41"/>
      <c r="BE595" s="1078">
        <f t="shared" si="15"/>
        <v>0</v>
      </c>
      <c r="BF595" s="1079"/>
      <c r="BG595" s="1072">
        <f t="shared" si="7"/>
        <v>0</v>
      </c>
      <c r="BH595" s="1075"/>
      <c r="BI595" s="1078">
        <f t="shared" si="16"/>
        <v>1</v>
      </c>
      <c r="BJ595" s="1079"/>
      <c r="BK595" s="1072">
        <f t="shared" si="8"/>
        <v>1</v>
      </c>
      <c r="BL595" s="1075"/>
      <c r="BN595" s="1072">
        <f t="shared" si="9"/>
        <v>0</v>
      </c>
      <c r="BO595" s="1073"/>
      <c r="BP595" s="1073"/>
      <c r="BQ595" s="1073"/>
      <c r="BR595" s="1074"/>
      <c r="BS595" s="1072">
        <f t="shared" si="10"/>
        <v>0</v>
      </c>
      <c r="BT595" s="1073"/>
      <c r="BU595" s="1073"/>
      <c r="BV595" s="1073"/>
      <c r="BW595" s="1075"/>
      <c r="BX595" s="1072">
        <f t="shared" si="11"/>
        <v>0</v>
      </c>
      <c r="BY595" s="1073"/>
      <c r="BZ595" s="1073"/>
      <c r="CA595" s="1073"/>
      <c r="CB595" s="1075"/>
      <c r="CC595" s="1072">
        <f t="shared" si="12"/>
        <v>2</v>
      </c>
      <c r="CD595" s="1073"/>
      <c r="CE595" s="1073"/>
      <c r="CF595" s="1073"/>
      <c r="CG595" s="1075"/>
      <c r="CH595" s="1072">
        <f t="shared" si="13"/>
        <v>0</v>
      </c>
      <c r="CI595" s="1073"/>
      <c r="CJ595" s="1073"/>
      <c r="CK595" s="1073"/>
      <c r="CL595" s="1075"/>
      <c r="CM595" s="1076">
        <f t="shared" si="14"/>
        <v>0</v>
      </c>
      <c r="CN595" s="1077"/>
      <c r="CO595" s="1077"/>
      <c r="CP595" s="1077"/>
      <c r="CQ595" s="1074"/>
      <c r="CS595" s="1069">
        <f t="shared" si="17"/>
        <v>0</v>
      </c>
      <c r="CT595" s="1070"/>
      <c r="CU595" s="1070"/>
      <c r="CV595" s="1070"/>
      <c r="CW595" s="1071"/>
      <c r="CX595" s="1069">
        <f t="shared" si="18"/>
        <v>0</v>
      </c>
      <c r="CY595" s="1070"/>
      <c r="CZ595" s="1070"/>
      <c r="DA595" s="1070"/>
      <c r="DB595" s="1071"/>
      <c r="DC595" s="1069">
        <f t="shared" si="19"/>
        <v>1</v>
      </c>
      <c r="DD595" s="1070"/>
      <c r="DE595" s="1070"/>
      <c r="DF595" s="1070"/>
      <c r="DG595" s="1071"/>
      <c r="DH595" s="1069">
        <f t="shared" si="20"/>
        <v>0</v>
      </c>
      <c r="DI595" s="1070"/>
      <c r="DJ595" s="1070"/>
      <c r="DK595" s="1070"/>
      <c r="DL595" s="1071"/>
      <c r="DM595" s="1069">
        <f t="shared" si="21"/>
        <v>0</v>
      </c>
      <c r="DN595" s="1070"/>
      <c r="DO595" s="1070"/>
      <c r="DP595" s="1070"/>
      <c r="DQ595" s="1071"/>
      <c r="DR595" s="1069">
        <f t="shared" si="22"/>
        <v>0</v>
      </c>
      <c r="DS595" s="1070"/>
      <c r="DT595" s="1070"/>
      <c r="DU595" s="1070"/>
      <c r="DV595" s="1071"/>
    </row>
    <row r="596" spans="1:126" ht="12.95" customHeight="1">
      <c r="A596" s="4"/>
      <c r="B596" t="s">
        <v>373</v>
      </c>
      <c r="G596" s="1059"/>
      <c r="H596" s="1059"/>
      <c r="I596" s="1059"/>
      <c r="J596" s="1059"/>
      <c r="K596" s="1059"/>
      <c r="L596" s="1059"/>
      <c r="M596" s="1059"/>
      <c r="N596" s="1059"/>
      <c r="O596" s="1059"/>
      <c r="P596" s="1059"/>
      <c r="Q596" s="1059"/>
      <c r="R596" s="1059"/>
      <c r="T596" s="4"/>
      <c r="U596" t="s">
        <v>373</v>
      </c>
      <c r="Z596" s="1059"/>
      <c r="AA596" s="1059"/>
      <c r="AB596" s="1059"/>
      <c r="AC596" s="1059"/>
      <c r="AD596" s="1059"/>
      <c r="AE596" s="1059"/>
      <c r="AF596" s="1059"/>
      <c r="AG596" s="1059"/>
      <c r="AH596" s="1059"/>
      <c r="AI596" s="1059"/>
      <c r="AJ596" s="1059"/>
      <c r="AK596" s="1059"/>
      <c r="AZ596" s="5" t="s">
        <v>345</v>
      </c>
      <c r="BA596" s="41"/>
      <c r="BB596" s="41"/>
      <c r="BC596" s="41"/>
      <c r="BD596" s="41"/>
      <c r="BE596" s="1078">
        <f t="shared" si="15"/>
        <v>0</v>
      </c>
      <c r="BF596" s="1079"/>
      <c r="BG596" s="1072">
        <f t="shared" si="7"/>
        <v>0</v>
      </c>
      <c r="BH596" s="1075"/>
      <c r="BI596" s="1078">
        <f t="shared" si="16"/>
        <v>1</v>
      </c>
      <c r="BJ596" s="1079"/>
      <c r="BK596" s="1072">
        <f t="shared" si="8"/>
        <v>2</v>
      </c>
      <c r="BL596" s="1075"/>
      <c r="BN596" s="1072">
        <f t="shared" si="9"/>
        <v>0</v>
      </c>
      <c r="BO596" s="1073"/>
      <c r="BP596" s="1073"/>
      <c r="BQ596" s="1073"/>
      <c r="BR596" s="1074"/>
      <c r="BS596" s="1072">
        <f t="shared" si="10"/>
        <v>3</v>
      </c>
      <c r="BT596" s="1073"/>
      <c r="BU596" s="1073"/>
      <c r="BV596" s="1073"/>
      <c r="BW596" s="1075"/>
      <c r="BX596" s="1072">
        <f t="shared" si="11"/>
        <v>0</v>
      </c>
      <c r="BY596" s="1073"/>
      <c r="BZ596" s="1073"/>
      <c r="CA596" s="1073"/>
      <c r="CB596" s="1075"/>
      <c r="CC596" s="1072">
        <f t="shared" si="12"/>
        <v>0</v>
      </c>
      <c r="CD596" s="1073"/>
      <c r="CE596" s="1073"/>
      <c r="CF596" s="1073"/>
      <c r="CG596" s="1075"/>
      <c r="CH596" s="1072">
        <f t="shared" si="13"/>
        <v>0</v>
      </c>
      <c r="CI596" s="1073"/>
      <c r="CJ596" s="1073"/>
      <c r="CK596" s="1073"/>
      <c r="CL596" s="1075"/>
      <c r="CM596" s="1076">
        <f t="shared" si="14"/>
        <v>0</v>
      </c>
      <c r="CN596" s="1077"/>
      <c r="CO596" s="1077"/>
      <c r="CP596" s="1077"/>
      <c r="CQ596" s="1074"/>
      <c r="CS596" s="1069">
        <f t="shared" si="17"/>
        <v>0</v>
      </c>
      <c r="CT596" s="1070"/>
      <c r="CU596" s="1070"/>
      <c r="CV596" s="1070"/>
      <c r="CW596" s="1071"/>
      <c r="CX596" s="1069">
        <f t="shared" si="18"/>
        <v>0</v>
      </c>
      <c r="CY596" s="1070"/>
      <c r="CZ596" s="1070"/>
      <c r="DA596" s="1070"/>
      <c r="DB596" s="1071"/>
      <c r="DC596" s="1069">
        <f t="shared" si="19"/>
        <v>0</v>
      </c>
      <c r="DD596" s="1070"/>
      <c r="DE596" s="1070"/>
      <c r="DF596" s="1070"/>
      <c r="DG596" s="1071"/>
      <c r="DH596" s="1069">
        <f t="shared" si="20"/>
        <v>2</v>
      </c>
      <c r="DI596" s="1070"/>
      <c r="DJ596" s="1070"/>
      <c r="DK596" s="1070"/>
      <c r="DL596" s="1071"/>
      <c r="DM596" s="1069">
        <f t="shared" si="21"/>
        <v>0</v>
      </c>
      <c r="DN596" s="1070"/>
      <c r="DO596" s="1070"/>
      <c r="DP596" s="1070"/>
      <c r="DQ596" s="1071"/>
      <c r="DR596" s="1069">
        <f t="shared" si="22"/>
        <v>0</v>
      </c>
      <c r="DS596" s="1070"/>
      <c r="DT596" s="1070"/>
      <c r="DU596" s="1070"/>
      <c r="DV596" s="1071"/>
    </row>
    <row r="597" spans="1:126" ht="12.95" customHeight="1">
      <c r="A597" s="4"/>
      <c r="B597" t="s">
        <v>431</v>
      </c>
      <c r="G597" s="1059"/>
      <c r="H597" s="1059"/>
      <c r="I597" s="1059"/>
      <c r="J597" s="1059"/>
      <c r="K597" s="1059"/>
      <c r="L597" s="1059"/>
      <c r="M597" s="1059"/>
      <c r="N597" s="1059"/>
      <c r="O597" s="1059"/>
      <c r="P597" s="1059"/>
      <c r="Q597" s="1059"/>
      <c r="R597" s="1059"/>
      <c r="T597" s="4"/>
      <c r="U597" t="s">
        <v>431</v>
      </c>
      <c r="Z597" s="1056"/>
      <c r="AA597" s="1056"/>
      <c r="AB597" s="1056"/>
      <c r="AC597" s="1056"/>
      <c r="AD597" s="1056"/>
      <c r="AE597" s="1056"/>
      <c r="AF597" s="1056"/>
      <c r="AG597" s="1056"/>
      <c r="AH597" s="1056"/>
      <c r="AI597" s="1056"/>
      <c r="AJ597" s="1056"/>
      <c r="AK597" s="1056"/>
      <c r="AZ597" s="41"/>
      <c r="BA597" s="41"/>
      <c r="BB597" s="41"/>
      <c r="BC597" s="41"/>
      <c r="BD597" s="41"/>
      <c r="BE597" s="1078">
        <f t="shared" si="15"/>
        <v>1</v>
      </c>
      <c r="BF597" s="1079"/>
      <c r="BG597" s="1072">
        <f t="shared" si="7"/>
        <v>3</v>
      </c>
      <c r="BH597" s="1075"/>
      <c r="BI597" s="1078">
        <f t="shared" si="16"/>
        <v>0</v>
      </c>
      <c r="BJ597" s="1079"/>
      <c r="BK597" s="1072">
        <f t="shared" si="8"/>
        <v>0</v>
      </c>
      <c r="BL597" s="1075"/>
      <c r="BN597" s="1072">
        <f t="shared" si="9"/>
        <v>0</v>
      </c>
      <c r="BO597" s="1073"/>
      <c r="BP597" s="1073"/>
      <c r="BQ597" s="1073"/>
      <c r="BR597" s="1074"/>
      <c r="BS597" s="1072">
        <f t="shared" si="10"/>
        <v>0</v>
      </c>
      <c r="BT597" s="1073"/>
      <c r="BU597" s="1073"/>
      <c r="BV597" s="1073"/>
      <c r="BW597" s="1075"/>
      <c r="BX597" s="1072">
        <f t="shared" si="11"/>
        <v>3</v>
      </c>
      <c r="BY597" s="1073"/>
      <c r="BZ597" s="1073"/>
      <c r="CA597" s="1073"/>
      <c r="CB597" s="1075"/>
      <c r="CC597" s="1072">
        <f t="shared" si="12"/>
        <v>0</v>
      </c>
      <c r="CD597" s="1073"/>
      <c r="CE597" s="1073"/>
      <c r="CF597" s="1073"/>
      <c r="CG597" s="1075"/>
      <c r="CH597" s="1072">
        <f t="shared" si="13"/>
        <v>0</v>
      </c>
      <c r="CI597" s="1073"/>
      <c r="CJ597" s="1073"/>
      <c r="CK597" s="1073"/>
      <c r="CL597" s="1075"/>
      <c r="CM597" s="1076">
        <f t="shared" si="14"/>
        <v>0</v>
      </c>
      <c r="CN597" s="1077"/>
      <c r="CO597" s="1077"/>
      <c r="CP597" s="1077"/>
      <c r="CQ597" s="1074"/>
      <c r="CS597" s="1069">
        <f t="shared" si="17"/>
        <v>0</v>
      </c>
      <c r="CT597" s="1070"/>
      <c r="CU597" s="1070"/>
      <c r="CV597" s="1070"/>
      <c r="CW597" s="1071"/>
      <c r="CX597" s="1069">
        <f t="shared" si="18"/>
        <v>0</v>
      </c>
      <c r="CY597" s="1070"/>
      <c r="CZ597" s="1070"/>
      <c r="DA597" s="1070"/>
      <c r="DB597" s="1071"/>
      <c r="DC597" s="1069">
        <f t="shared" si="19"/>
        <v>0</v>
      </c>
      <c r="DD597" s="1070"/>
      <c r="DE597" s="1070"/>
      <c r="DF597" s="1070"/>
      <c r="DG597" s="1071"/>
      <c r="DH597" s="1069">
        <f t="shared" si="20"/>
        <v>0</v>
      </c>
      <c r="DI597" s="1070"/>
      <c r="DJ597" s="1070"/>
      <c r="DK597" s="1070"/>
      <c r="DL597" s="1071"/>
      <c r="DM597" s="1069">
        <f t="shared" si="21"/>
        <v>0</v>
      </c>
      <c r="DN597" s="1070"/>
      <c r="DO597" s="1070"/>
      <c r="DP597" s="1070"/>
      <c r="DQ597" s="1071"/>
      <c r="DR597" s="1069">
        <f t="shared" si="22"/>
        <v>0</v>
      </c>
      <c r="DS597" s="1070"/>
      <c r="DT597" s="1070"/>
      <c r="DU597" s="1070"/>
      <c r="DV597" s="1071"/>
    </row>
    <row r="598" spans="1:126" ht="12.95" customHeight="1">
      <c r="A598" s="4"/>
      <c r="B598" t="s">
        <v>834</v>
      </c>
      <c r="G598" s="1059"/>
      <c r="H598" s="1059"/>
      <c r="I598" s="1059"/>
      <c r="J598" s="1059"/>
      <c r="K598" s="1059"/>
      <c r="L598" s="1059"/>
      <c r="M598" s="1059"/>
      <c r="N598" s="1059"/>
      <c r="O598" s="1059"/>
      <c r="P598" s="1059"/>
      <c r="Q598" s="1059"/>
      <c r="R598" s="1059"/>
      <c r="T598" s="4"/>
      <c r="U598" t="s">
        <v>834</v>
      </c>
      <c r="Z598" s="1056"/>
      <c r="AA598" s="1056"/>
      <c r="AB598" s="1056"/>
      <c r="AC598" s="1056"/>
      <c r="AD598" s="1056"/>
      <c r="AE598" s="1056"/>
      <c r="AF598" s="1056"/>
      <c r="AG598" s="1056"/>
      <c r="AH598" s="1056"/>
      <c r="AI598" s="1056"/>
      <c r="AJ598" s="1056"/>
      <c r="AK598" s="1056"/>
      <c r="AZ598" s="41"/>
      <c r="BA598" s="41"/>
      <c r="BB598" s="41"/>
      <c r="BC598" s="41"/>
      <c r="BD598" s="41"/>
      <c r="BE598" s="1078">
        <f t="shared" si="15"/>
        <v>1</v>
      </c>
      <c r="BF598" s="1079"/>
      <c r="BG598" s="1072">
        <f t="shared" si="7"/>
        <v>3</v>
      </c>
      <c r="BH598" s="1075"/>
      <c r="BI598" s="1078">
        <f t="shared" si="16"/>
        <v>0</v>
      </c>
      <c r="BJ598" s="1079"/>
      <c r="BK598" s="1072">
        <f t="shared" si="8"/>
        <v>0</v>
      </c>
      <c r="BL598" s="1075"/>
      <c r="BN598" s="1072">
        <f t="shared" si="9"/>
        <v>0</v>
      </c>
      <c r="BO598" s="1073"/>
      <c r="BP598" s="1073"/>
      <c r="BQ598" s="1073"/>
      <c r="BR598" s="1074"/>
      <c r="BS598" s="1072">
        <f t="shared" si="10"/>
        <v>0</v>
      </c>
      <c r="BT598" s="1073"/>
      <c r="BU598" s="1073"/>
      <c r="BV598" s="1073"/>
      <c r="BW598" s="1075"/>
      <c r="BX598" s="1072">
        <f t="shared" si="11"/>
        <v>0</v>
      </c>
      <c r="BY598" s="1073"/>
      <c r="BZ598" s="1073"/>
      <c r="CA598" s="1073"/>
      <c r="CB598" s="1075"/>
      <c r="CC598" s="1072">
        <f t="shared" si="12"/>
        <v>4</v>
      </c>
      <c r="CD598" s="1073"/>
      <c r="CE598" s="1073"/>
      <c r="CF598" s="1073"/>
      <c r="CG598" s="1075"/>
      <c r="CH598" s="1072">
        <f t="shared" si="13"/>
        <v>0</v>
      </c>
      <c r="CI598" s="1073"/>
      <c r="CJ598" s="1073"/>
      <c r="CK598" s="1073"/>
      <c r="CL598" s="1075"/>
      <c r="CM598" s="1076">
        <f t="shared" si="14"/>
        <v>0</v>
      </c>
      <c r="CN598" s="1077"/>
      <c r="CO598" s="1077"/>
      <c r="CP598" s="1077"/>
      <c r="CQ598" s="1074"/>
      <c r="CS598" s="1069">
        <f t="shared" si="17"/>
        <v>0</v>
      </c>
      <c r="CT598" s="1070"/>
      <c r="CU598" s="1070"/>
      <c r="CV598" s="1070"/>
      <c r="CW598" s="1071"/>
      <c r="CX598" s="1069">
        <f t="shared" si="18"/>
        <v>0</v>
      </c>
      <c r="CY598" s="1070"/>
      <c r="CZ598" s="1070"/>
      <c r="DA598" s="1070"/>
      <c r="DB598" s="1071"/>
      <c r="DC598" s="1069">
        <f t="shared" si="19"/>
        <v>0</v>
      </c>
      <c r="DD598" s="1070"/>
      <c r="DE598" s="1070"/>
      <c r="DF598" s="1070"/>
      <c r="DG598" s="1071"/>
      <c r="DH598" s="1069">
        <f t="shared" si="20"/>
        <v>0</v>
      </c>
      <c r="DI598" s="1070"/>
      <c r="DJ598" s="1070"/>
      <c r="DK598" s="1070"/>
      <c r="DL598" s="1071"/>
      <c r="DM598" s="1069">
        <f t="shared" si="21"/>
        <v>0</v>
      </c>
      <c r="DN598" s="1070"/>
      <c r="DO598" s="1070"/>
      <c r="DP598" s="1070"/>
      <c r="DQ598" s="1071"/>
      <c r="DR598" s="1069">
        <f t="shared" si="22"/>
        <v>0</v>
      </c>
      <c r="DS598" s="1070"/>
      <c r="DT598" s="1070"/>
      <c r="DU598" s="1070"/>
      <c r="DV598" s="1071"/>
    </row>
    <row r="599" spans="1:126" ht="12.95" customHeight="1">
      <c r="A599" s="4"/>
      <c r="B599" t="s">
        <v>651</v>
      </c>
      <c r="G599" s="1061"/>
      <c r="H599" s="1061"/>
      <c r="I599" s="1061"/>
      <c r="J599" s="1061"/>
      <c r="K599" s="1061"/>
      <c r="L599" s="1061"/>
      <c r="O599" s="42" t="s">
        <v>819</v>
      </c>
      <c r="P599" s="1319"/>
      <c r="Q599" s="1319"/>
      <c r="R599" s="1319"/>
      <c r="T599" s="4"/>
      <c r="U599" t="s">
        <v>651</v>
      </c>
      <c r="Z599" s="1061"/>
      <c r="AA599" s="1061"/>
      <c r="AB599" s="1061"/>
      <c r="AC599" s="1061"/>
      <c r="AD599" s="1061"/>
      <c r="AE599" s="1061"/>
      <c r="AH599" s="42" t="s">
        <v>819</v>
      </c>
      <c r="AI599" s="1319"/>
      <c r="AJ599" s="1319"/>
      <c r="AK599" s="1319"/>
      <c r="AZ599" s="41"/>
      <c r="BA599" s="41"/>
      <c r="BB599" s="41"/>
      <c r="BC599" s="41"/>
      <c r="BD599" s="41"/>
      <c r="BE599" s="1078">
        <f t="shared" si="15"/>
        <v>1</v>
      </c>
      <c r="BF599" s="1079"/>
      <c r="BG599" s="1072">
        <f t="shared" si="7"/>
        <v>4</v>
      </c>
      <c r="BH599" s="1075"/>
      <c r="BI599" s="1078">
        <f t="shared" si="16"/>
        <v>0</v>
      </c>
      <c r="BJ599" s="1079"/>
      <c r="BK599" s="1072">
        <f t="shared" si="8"/>
        <v>0</v>
      </c>
      <c r="BL599" s="1075"/>
      <c r="BN599" s="1072">
        <f t="shared" si="9"/>
        <v>0</v>
      </c>
      <c r="BO599" s="1073"/>
      <c r="BP599" s="1073"/>
      <c r="BQ599" s="1073"/>
      <c r="BR599" s="1074"/>
      <c r="BS599" s="1072">
        <f t="shared" si="10"/>
        <v>0</v>
      </c>
      <c r="BT599" s="1073"/>
      <c r="BU599" s="1073"/>
      <c r="BV599" s="1073"/>
      <c r="BW599" s="1075"/>
      <c r="BX599" s="1072">
        <f t="shared" si="11"/>
        <v>2</v>
      </c>
      <c r="BY599" s="1073"/>
      <c r="BZ599" s="1073"/>
      <c r="CA599" s="1073"/>
      <c r="CB599" s="1075"/>
      <c r="CC599" s="1072">
        <f t="shared" si="12"/>
        <v>0</v>
      </c>
      <c r="CD599" s="1073"/>
      <c r="CE599" s="1073"/>
      <c r="CF599" s="1073"/>
      <c r="CG599" s="1075"/>
      <c r="CH599" s="1072">
        <f t="shared" si="13"/>
        <v>0</v>
      </c>
      <c r="CI599" s="1073"/>
      <c r="CJ599" s="1073"/>
      <c r="CK599" s="1073"/>
      <c r="CL599" s="1075"/>
      <c r="CM599" s="1076">
        <f t="shared" si="14"/>
        <v>0</v>
      </c>
      <c r="CN599" s="1077"/>
      <c r="CO599" s="1077"/>
      <c r="CP599" s="1077"/>
      <c r="CQ599" s="1074"/>
      <c r="CS599" s="1069">
        <f t="shared" si="17"/>
        <v>0</v>
      </c>
      <c r="CT599" s="1070"/>
      <c r="CU599" s="1070"/>
      <c r="CV599" s="1070"/>
      <c r="CW599" s="1071"/>
      <c r="CX599" s="1069">
        <f t="shared" si="18"/>
        <v>0</v>
      </c>
      <c r="CY599" s="1070"/>
      <c r="CZ599" s="1070"/>
      <c r="DA599" s="1070"/>
      <c r="DB599" s="1071"/>
      <c r="DC599" s="1069">
        <f t="shared" si="19"/>
        <v>0</v>
      </c>
      <c r="DD599" s="1070"/>
      <c r="DE599" s="1070"/>
      <c r="DF599" s="1070"/>
      <c r="DG599" s="1071"/>
      <c r="DH599" s="1069">
        <f t="shared" si="20"/>
        <v>0</v>
      </c>
      <c r="DI599" s="1070"/>
      <c r="DJ599" s="1070"/>
      <c r="DK599" s="1070"/>
      <c r="DL599" s="1071"/>
      <c r="DM599" s="1069">
        <f t="shared" si="21"/>
        <v>0</v>
      </c>
      <c r="DN599" s="1070"/>
      <c r="DO599" s="1070"/>
      <c r="DP599" s="1070"/>
      <c r="DQ599" s="1071"/>
      <c r="DR599" s="1069">
        <f t="shared" si="22"/>
        <v>0</v>
      </c>
      <c r="DS599" s="1070"/>
      <c r="DT599" s="1070"/>
      <c r="DU599" s="1070"/>
      <c r="DV599" s="1071"/>
    </row>
    <row r="600" spans="1:126" s="5" customFormat="1" ht="12.95" customHeight="1">
      <c r="A600" s="4"/>
      <c r="B600" t="s">
        <v>835</v>
      </c>
      <c r="C600"/>
      <c r="D600"/>
      <c r="E600"/>
      <c r="F600"/>
      <c r="G600"/>
      <c r="H600" s="1059"/>
      <c r="I600" s="1059"/>
      <c r="J600" s="1059"/>
      <c r="K600" s="1059"/>
      <c r="L600" s="1059"/>
      <c r="M600" s="1059"/>
      <c r="N600" s="1059"/>
      <c r="O600" s="1059"/>
      <c r="P600" s="1059"/>
      <c r="Q600" s="1059"/>
      <c r="R600" s="1059"/>
      <c r="S600"/>
      <c r="T600" s="4"/>
      <c r="U600" t="s">
        <v>835</v>
      </c>
      <c r="V600"/>
      <c r="W600"/>
      <c r="X600"/>
      <c r="Y600"/>
      <c r="Z600"/>
      <c r="AA600" s="1059"/>
      <c r="AB600" s="1059"/>
      <c r="AC600" s="1059"/>
      <c r="AD600" s="1059"/>
      <c r="AE600" s="1059"/>
      <c r="AF600" s="1059"/>
      <c r="AG600" s="1059"/>
      <c r="AH600" s="1059"/>
      <c r="AI600" s="1059"/>
      <c r="AJ600" s="1059"/>
      <c r="AK600" s="1059"/>
      <c r="AL600"/>
      <c r="AZ600" s="41"/>
      <c r="BA600" s="41"/>
      <c r="BB600" s="41"/>
      <c r="BC600" s="41"/>
      <c r="BD600" s="41"/>
      <c r="BE600" s="1078">
        <f t="shared" si="15"/>
        <v>1</v>
      </c>
      <c r="BF600" s="1079"/>
      <c r="BG600" s="1072">
        <f t="shared" si="7"/>
        <v>2</v>
      </c>
      <c r="BH600" s="1075"/>
      <c r="BI600" s="1078">
        <f t="shared" si="16"/>
        <v>0</v>
      </c>
      <c r="BJ600" s="1079"/>
      <c r="BK600" s="1072">
        <f t="shared" si="8"/>
        <v>0</v>
      </c>
      <c r="BL600" s="1075"/>
      <c r="BN600" s="1072">
        <f t="shared" si="9"/>
        <v>0</v>
      </c>
      <c r="BO600" s="1073"/>
      <c r="BP600" s="1073"/>
      <c r="BQ600" s="1073"/>
      <c r="BR600" s="1074"/>
      <c r="BS600" s="1072">
        <f t="shared" si="10"/>
        <v>9</v>
      </c>
      <c r="BT600" s="1073"/>
      <c r="BU600" s="1073"/>
      <c r="BV600" s="1073"/>
      <c r="BW600" s="1075"/>
      <c r="BX600" s="1072">
        <f t="shared" si="11"/>
        <v>0</v>
      </c>
      <c r="BY600" s="1073"/>
      <c r="BZ600" s="1073"/>
      <c r="CA600" s="1073"/>
      <c r="CB600" s="1075"/>
      <c r="CC600" s="1072">
        <f t="shared" si="12"/>
        <v>0</v>
      </c>
      <c r="CD600" s="1073"/>
      <c r="CE600" s="1073"/>
      <c r="CF600" s="1073"/>
      <c r="CG600" s="1075"/>
      <c r="CH600" s="1072">
        <f t="shared" si="13"/>
        <v>0</v>
      </c>
      <c r="CI600" s="1073"/>
      <c r="CJ600" s="1073"/>
      <c r="CK600" s="1073"/>
      <c r="CL600" s="1075"/>
      <c r="CM600" s="1076">
        <f t="shared" si="14"/>
        <v>0</v>
      </c>
      <c r="CN600" s="1077"/>
      <c r="CO600" s="1077"/>
      <c r="CP600" s="1077"/>
      <c r="CQ600" s="1074"/>
      <c r="CS600" s="1069">
        <f t="shared" si="17"/>
        <v>0</v>
      </c>
      <c r="CT600" s="1070"/>
      <c r="CU600" s="1070"/>
      <c r="CV600" s="1070"/>
      <c r="CW600" s="1071"/>
      <c r="CX600" s="1069">
        <f t="shared" si="18"/>
        <v>0</v>
      </c>
      <c r="CY600" s="1070"/>
      <c r="CZ600" s="1070"/>
      <c r="DA600" s="1070"/>
      <c r="DB600" s="1071"/>
      <c r="DC600" s="1069">
        <f t="shared" si="19"/>
        <v>0</v>
      </c>
      <c r="DD600" s="1070"/>
      <c r="DE600" s="1070"/>
      <c r="DF600" s="1070"/>
      <c r="DG600" s="1071"/>
      <c r="DH600" s="1069">
        <f t="shared" si="20"/>
        <v>0</v>
      </c>
      <c r="DI600" s="1070"/>
      <c r="DJ600" s="1070"/>
      <c r="DK600" s="1070"/>
      <c r="DL600" s="1071"/>
      <c r="DM600" s="1069">
        <f t="shared" si="21"/>
        <v>0</v>
      </c>
      <c r="DN600" s="1070"/>
      <c r="DO600" s="1070"/>
      <c r="DP600" s="1070"/>
      <c r="DQ600" s="1071"/>
      <c r="DR600" s="1069">
        <f t="shared" si="22"/>
        <v>0</v>
      </c>
      <c r="DS600" s="1070"/>
      <c r="DT600" s="1070"/>
      <c r="DU600" s="1070"/>
      <c r="DV600" s="1071"/>
    </row>
    <row r="601" spans="1:126" s="5" customFormat="1" ht="12.95" customHeight="1">
      <c r="A601" s="4"/>
      <c r="B601" t="s">
        <v>837</v>
      </c>
      <c r="C601"/>
      <c r="D601"/>
      <c r="E601"/>
      <c r="F601"/>
      <c r="G601"/>
      <c r="H601"/>
      <c r="I601"/>
      <c r="J601"/>
      <c r="K601"/>
      <c r="L601"/>
      <c r="M601"/>
      <c r="N601" s="1147" t="s">
        <v>483</v>
      </c>
      <c r="O601" s="1147"/>
      <c r="P601"/>
      <c r="Q601"/>
      <c r="R601"/>
      <c r="S601"/>
      <c r="T601" s="4"/>
      <c r="U601" t="s">
        <v>837</v>
      </c>
      <c r="V601"/>
      <c r="W601"/>
      <c r="X601"/>
      <c r="Y601"/>
      <c r="Z601"/>
      <c r="AA601"/>
      <c r="AB601"/>
      <c r="AC601"/>
      <c r="AD601"/>
      <c r="AE601"/>
      <c r="AF601"/>
      <c r="AG601" s="1147" t="s">
        <v>483</v>
      </c>
      <c r="AH601" s="1147"/>
      <c r="AI601"/>
      <c r="AJ601"/>
      <c r="AK601"/>
      <c r="AL601"/>
      <c r="AZ601" s="41"/>
      <c r="BA601" s="41"/>
      <c r="BB601" s="41"/>
      <c r="BC601" s="41"/>
      <c r="BD601" s="41"/>
      <c r="BE601" s="1078">
        <f t="shared" si="15"/>
        <v>1</v>
      </c>
      <c r="BF601" s="1079"/>
      <c r="BG601" s="1072">
        <f t="shared" si="7"/>
        <v>9</v>
      </c>
      <c r="BH601" s="1075"/>
      <c r="BI601" s="1078">
        <f t="shared" si="16"/>
        <v>0</v>
      </c>
      <c r="BJ601" s="1079"/>
      <c r="BK601" s="1072">
        <f t="shared" si="8"/>
        <v>0</v>
      </c>
      <c r="BL601" s="1075"/>
      <c r="BN601" s="1072">
        <f t="shared" si="9"/>
        <v>0</v>
      </c>
      <c r="BO601" s="1073"/>
      <c r="BP601" s="1073"/>
      <c r="BQ601" s="1073"/>
      <c r="BR601" s="1074"/>
      <c r="BS601" s="1072">
        <f t="shared" si="10"/>
        <v>0</v>
      </c>
      <c r="BT601" s="1073"/>
      <c r="BU601" s="1073"/>
      <c r="BV601" s="1073"/>
      <c r="BW601" s="1075"/>
      <c r="BX601" s="1072">
        <f t="shared" si="11"/>
        <v>5</v>
      </c>
      <c r="BY601" s="1073"/>
      <c r="BZ601" s="1073"/>
      <c r="CA601" s="1073"/>
      <c r="CB601" s="1075"/>
      <c r="CC601" s="1072">
        <f t="shared" si="12"/>
        <v>0</v>
      </c>
      <c r="CD601" s="1073"/>
      <c r="CE601" s="1073"/>
      <c r="CF601" s="1073"/>
      <c r="CG601" s="1075"/>
      <c r="CH601" s="1072">
        <f t="shared" si="13"/>
        <v>0</v>
      </c>
      <c r="CI601" s="1073"/>
      <c r="CJ601" s="1073"/>
      <c r="CK601" s="1073"/>
      <c r="CL601" s="1075"/>
      <c r="CM601" s="1076">
        <f t="shared" si="14"/>
        <v>0</v>
      </c>
      <c r="CN601" s="1077"/>
      <c r="CO601" s="1077"/>
      <c r="CP601" s="1077"/>
      <c r="CQ601" s="1074"/>
      <c r="CS601" s="1069">
        <f t="shared" si="17"/>
        <v>0</v>
      </c>
      <c r="CT601" s="1070"/>
      <c r="CU601" s="1070"/>
      <c r="CV601" s="1070"/>
      <c r="CW601" s="1071"/>
      <c r="CX601" s="1069">
        <f t="shared" si="18"/>
        <v>0</v>
      </c>
      <c r="CY601" s="1070"/>
      <c r="CZ601" s="1070"/>
      <c r="DA601" s="1070"/>
      <c r="DB601" s="1071"/>
      <c r="DC601" s="1069">
        <f t="shared" si="19"/>
        <v>0</v>
      </c>
      <c r="DD601" s="1070"/>
      <c r="DE601" s="1070"/>
      <c r="DF601" s="1070"/>
      <c r="DG601" s="1071"/>
      <c r="DH601" s="1069">
        <f t="shared" si="20"/>
        <v>0</v>
      </c>
      <c r="DI601" s="1070"/>
      <c r="DJ601" s="1070"/>
      <c r="DK601" s="1070"/>
      <c r="DL601" s="1071"/>
      <c r="DM601" s="1069">
        <f t="shared" si="21"/>
        <v>0</v>
      </c>
      <c r="DN601" s="1070"/>
      <c r="DO601" s="1070"/>
      <c r="DP601" s="1070"/>
      <c r="DQ601" s="1071"/>
      <c r="DR601" s="1069">
        <f t="shared" si="22"/>
        <v>0</v>
      </c>
      <c r="DS601" s="1070"/>
      <c r="DT601" s="1070"/>
      <c r="DU601" s="1070"/>
      <c r="DV601" s="1071"/>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8">
        <f t="shared" si="15"/>
        <v>1</v>
      </c>
      <c r="BF602" s="1079"/>
      <c r="BG602" s="1072">
        <f t="shared" si="7"/>
        <v>5</v>
      </c>
      <c r="BH602" s="1075"/>
      <c r="BI602" s="1078">
        <f t="shared" si="16"/>
        <v>0</v>
      </c>
      <c r="BJ602" s="1079"/>
      <c r="BK602" s="1072">
        <f t="shared" si="8"/>
        <v>0</v>
      </c>
      <c r="BL602" s="1075"/>
      <c r="BN602" s="1072">
        <f t="shared" si="9"/>
        <v>0</v>
      </c>
      <c r="BO602" s="1073"/>
      <c r="BP602" s="1073"/>
      <c r="BQ602" s="1073"/>
      <c r="BR602" s="1074"/>
      <c r="BS602" s="1072">
        <f t="shared" si="10"/>
        <v>0</v>
      </c>
      <c r="BT602" s="1073"/>
      <c r="BU602" s="1073"/>
      <c r="BV602" s="1073"/>
      <c r="BW602" s="1075"/>
      <c r="BX602" s="1072">
        <f t="shared" si="11"/>
        <v>0</v>
      </c>
      <c r="BY602" s="1073"/>
      <c r="BZ602" s="1073"/>
      <c r="CA602" s="1073"/>
      <c r="CB602" s="1075"/>
      <c r="CC602" s="1072">
        <f t="shared" si="12"/>
        <v>8</v>
      </c>
      <c r="CD602" s="1073"/>
      <c r="CE602" s="1073"/>
      <c r="CF602" s="1073"/>
      <c r="CG602" s="1075"/>
      <c r="CH602" s="1072">
        <f t="shared" si="13"/>
        <v>0</v>
      </c>
      <c r="CI602" s="1073"/>
      <c r="CJ602" s="1073"/>
      <c r="CK602" s="1073"/>
      <c r="CL602" s="1075"/>
      <c r="CM602" s="1076">
        <f t="shared" si="14"/>
        <v>0</v>
      </c>
      <c r="CN602" s="1077"/>
      <c r="CO602" s="1077"/>
      <c r="CP602" s="1077"/>
      <c r="CQ602" s="1074"/>
      <c r="CS602" s="1069">
        <f t="shared" si="17"/>
        <v>0</v>
      </c>
      <c r="CT602" s="1070"/>
      <c r="CU602" s="1070"/>
      <c r="CV602" s="1070"/>
      <c r="CW602" s="1071"/>
      <c r="CX602" s="1069">
        <f t="shared" si="18"/>
        <v>0</v>
      </c>
      <c r="CY602" s="1070"/>
      <c r="CZ602" s="1070"/>
      <c r="DA602" s="1070"/>
      <c r="DB602" s="1071"/>
      <c r="DC602" s="1069">
        <f t="shared" si="19"/>
        <v>0</v>
      </c>
      <c r="DD602" s="1070"/>
      <c r="DE602" s="1070"/>
      <c r="DF602" s="1070"/>
      <c r="DG602" s="1071"/>
      <c r="DH602" s="1069">
        <f t="shared" si="20"/>
        <v>0</v>
      </c>
      <c r="DI602" s="1070"/>
      <c r="DJ602" s="1070"/>
      <c r="DK602" s="1070"/>
      <c r="DL602" s="1071"/>
      <c r="DM602" s="1069">
        <f t="shared" si="21"/>
        <v>0</v>
      </c>
      <c r="DN602" s="1070"/>
      <c r="DO602" s="1070"/>
      <c r="DP602" s="1070"/>
      <c r="DQ602" s="1071"/>
      <c r="DR602" s="1069">
        <f t="shared" si="22"/>
        <v>0</v>
      </c>
      <c r="DS602" s="1070"/>
      <c r="DT602" s="1070"/>
      <c r="DU602" s="1070"/>
      <c r="DV602" s="1071"/>
    </row>
    <row r="603" spans="1:126" ht="12.95" customHeight="1">
      <c r="A603" s="61" t="s">
        <v>32</v>
      </c>
      <c r="B603" t="s">
        <v>82</v>
      </c>
      <c r="G603" s="1189">
        <f>C559</f>
        <v>0</v>
      </c>
      <c r="H603" s="1189"/>
      <c r="I603" s="1189"/>
      <c r="J603" s="1189"/>
      <c r="K603" s="1189"/>
      <c r="L603" s="1189"/>
      <c r="M603" s="1189"/>
      <c r="N603" s="1189"/>
      <c r="O603" s="1189"/>
      <c r="P603" s="1189"/>
      <c r="Q603" s="1189"/>
      <c r="R603" s="1189"/>
      <c r="T603" s="61" t="s">
        <v>33</v>
      </c>
      <c r="U603" t="s">
        <v>82</v>
      </c>
      <c r="Z603" s="1189">
        <f>C560</f>
        <v>0</v>
      </c>
      <c r="AA603" s="1189"/>
      <c r="AB603" s="1189"/>
      <c r="AC603" s="1189"/>
      <c r="AD603" s="1189"/>
      <c r="AE603" s="1189"/>
      <c r="AF603" s="1189"/>
      <c r="AG603" s="1189"/>
      <c r="AH603" s="1189"/>
      <c r="AI603" s="1189"/>
      <c r="AJ603" s="1189"/>
      <c r="AK603" s="1189"/>
      <c r="AZ603" s="41"/>
      <c r="BA603" s="41"/>
      <c r="BB603" s="41"/>
      <c r="BC603" s="41"/>
      <c r="BD603" s="41"/>
      <c r="BE603" s="1078">
        <f t="shared" si="15"/>
        <v>1</v>
      </c>
      <c r="BF603" s="1079"/>
      <c r="BG603" s="1072">
        <f t="shared" si="7"/>
        <v>8</v>
      </c>
      <c r="BH603" s="1075"/>
      <c r="BI603" s="1078">
        <f t="shared" si="16"/>
        <v>0</v>
      </c>
      <c r="BJ603" s="1079"/>
      <c r="BK603" s="1072">
        <f t="shared" si="8"/>
        <v>0</v>
      </c>
      <c r="BL603" s="1075"/>
      <c r="BN603" s="1072">
        <f t="shared" si="9"/>
        <v>0</v>
      </c>
      <c r="BO603" s="1073"/>
      <c r="BP603" s="1073"/>
      <c r="BQ603" s="1073"/>
      <c r="BR603" s="1074"/>
      <c r="BS603" s="1072">
        <f t="shared" si="10"/>
        <v>6</v>
      </c>
      <c r="BT603" s="1073"/>
      <c r="BU603" s="1073"/>
      <c r="BV603" s="1073"/>
      <c r="BW603" s="1075"/>
      <c r="BX603" s="1072">
        <f t="shared" si="11"/>
        <v>0</v>
      </c>
      <c r="BY603" s="1073"/>
      <c r="BZ603" s="1073"/>
      <c r="CA603" s="1073"/>
      <c r="CB603" s="1075"/>
      <c r="CC603" s="1072">
        <f t="shared" si="12"/>
        <v>0</v>
      </c>
      <c r="CD603" s="1073"/>
      <c r="CE603" s="1073"/>
      <c r="CF603" s="1073"/>
      <c r="CG603" s="1075"/>
      <c r="CH603" s="1072">
        <f t="shared" si="13"/>
        <v>0</v>
      </c>
      <c r="CI603" s="1073"/>
      <c r="CJ603" s="1073"/>
      <c r="CK603" s="1073"/>
      <c r="CL603" s="1075"/>
      <c r="CM603" s="1076">
        <f t="shared" si="14"/>
        <v>0</v>
      </c>
      <c r="CN603" s="1077"/>
      <c r="CO603" s="1077"/>
      <c r="CP603" s="1077"/>
      <c r="CQ603" s="1074"/>
      <c r="CS603" s="1069">
        <f t="shared" si="17"/>
        <v>0</v>
      </c>
      <c r="CT603" s="1070"/>
      <c r="CU603" s="1070"/>
      <c r="CV603" s="1070"/>
      <c r="CW603" s="1071"/>
      <c r="CX603" s="1069">
        <f t="shared" si="18"/>
        <v>0</v>
      </c>
      <c r="CY603" s="1070"/>
      <c r="CZ603" s="1070"/>
      <c r="DA603" s="1070"/>
      <c r="DB603" s="1071"/>
      <c r="DC603" s="1069">
        <f t="shared" si="19"/>
        <v>0</v>
      </c>
      <c r="DD603" s="1070"/>
      <c r="DE603" s="1070"/>
      <c r="DF603" s="1070"/>
      <c r="DG603" s="1071"/>
      <c r="DH603" s="1069">
        <f t="shared" si="20"/>
        <v>0</v>
      </c>
      <c r="DI603" s="1070"/>
      <c r="DJ603" s="1070"/>
      <c r="DK603" s="1070"/>
      <c r="DL603" s="1071"/>
      <c r="DM603" s="1069">
        <f t="shared" si="21"/>
        <v>0</v>
      </c>
      <c r="DN603" s="1070"/>
      <c r="DO603" s="1070"/>
      <c r="DP603" s="1070"/>
      <c r="DQ603" s="1071"/>
      <c r="DR603" s="1069">
        <f t="shared" si="22"/>
        <v>0</v>
      </c>
      <c r="DS603" s="1070"/>
      <c r="DT603" s="1070"/>
      <c r="DU603" s="1070"/>
      <c r="DV603" s="1071"/>
    </row>
    <row r="604" spans="1:126" ht="12.95" customHeight="1">
      <c r="B604" t="s">
        <v>373</v>
      </c>
      <c r="G604" s="1059"/>
      <c r="H604" s="1059"/>
      <c r="I604" s="1059"/>
      <c r="J604" s="1059"/>
      <c r="K604" s="1059"/>
      <c r="L604" s="1059"/>
      <c r="M604" s="1059"/>
      <c r="N604" s="1059"/>
      <c r="O604" s="1059"/>
      <c r="P604" s="1059"/>
      <c r="Q604" s="1059"/>
      <c r="R604" s="1059"/>
      <c r="U604" t="s">
        <v>373</v>
      </c>
      <c r="Z604" s="1059"/>
      <c r="AA604" s="1059"/>
      <c r="AB604" s="1059"/>
      <c r="AC604" s="1059"/>
      <c r="AD604" s="1059"/>
      <c r="AE604" s="1059"/>
      <c r="AF604" s="1059"/>
      <c r="AG604" s="1059"/>
      <c r="AH604" s="1059"/>
      <c r="AI604" s="1059"/>
      <c r="AJ604" s="1059"/>
      <c r="AK604" s="1059"/>
      <c r="AZ604" s="41"/>
      <c r="BA604" s="41"/>
      <c r="BB604" s="41"/>
      <c r="BC604" s="41"/>
      <c r="BD604" s="41"/>
      <c r="BE604" s="1078">
        <f t="shared" si="15"/>
        <v>1</v>
      </c>
      <c r="BF604" s="1079"/>
      <c r="BG604" s="1072">
        <f t="shared" si="7"/>
        <v>6</v>
      </c>
      <c r="BH604" s="1075"/>
      <c r="BI604" s="1078">
        <f t="shared" si="16"/>
        <v>0</v>
      </c>
      <c r="BJ604" s="1079"/>
      <c r="BK604" s="1072">
        <f t="shared" si="8"/>
        <v>0</v>
      </c>
      <c r="BL604" s="1075"/>
      <c r="BN604" s="1072">
        <f t="shared" si="9"/>
        <v>0</v>
      </c>
      <c r="BO604" s="1073"/>
      <c r="BP604" s="1073"/>
      <c r="BQ604" s="1073"/>
      <c r="BR604" s="1074"/>
      <c r="BS604" s="1072">
        <f t="shared" si="10"/>
        <v>3</v>
      </c>
      <c r="BT604" s="1073"/>
      <c r="BU604" s="1073"/>
      <c r="BV604" s="1073"/>
      <c r="BW604" s="1075"/>
      <c r="BX604" s="1072">
        <f t="shared" si="11"/>
        <v>0</v>
      </c>
      <c r="BY604" s="1073"/>
      <c r="BZ604" s="1073"/>
      <c r="CA604" s="1073"/>
      <c r="CB604" s="1075"/>
      <c r="CC604" s="1072">
        <f t="shared" si="12"/>
        <v>0</v>
      </c>
      <c r="CD604" s="1073"/>
      <c r="CE604" s="1073"/>
      <c r="CF604" s="1073"/>
      <c r="CG604" s="1075"/>
      <c r="CH604" s="1072">
        <f t="shared" si="13"/>
        <v>0</v>
      </c>
      <c r="CI604" s="1073"/>
      <c r="CJ604" s="1073"/>
      <c r="CK604" s="1073"/>
      <c r="CL604" s="1075"/>
      <c r="CM604" s="1076">
        <f t="shared" si="14"/>
        <v>0</v>
      </c>
      <c r="CN604" s="1077"/>
      <c r="CO604" s="1077"/>
      <c r="CP604" s="1077"/>
      <c r="CQ604" s="1074"/>
      <c r="CS604" s="1069">
        <f t="shared" si="17"/>
        <v>0</v>
      </c>
      <c r="CT604" s="1070"/>
      <c r="CU604" s="1070"/>
      <c r="CV604" s="1070"/>
      <c r="CW604" s="1071"/>
      <c r="CX604" s="1069">
        <f t="shared" si="18"/>
        <v>0</v>
      </c>
      <c r="CY604" s="1070"/>
      <c r="CZ604" s="1070"/>
      <c r="DA604" s="1070"/>
      <c r="DB604" s="1071"/>
      <c r="DC604" s="1069">
        <f t="shared" si="19"/>
        <v>0</v>
      </c>
      <c r="DD604" s="1070"/>
      <c r="DE604" s="1070"/>
      <c r="DF604" s="1070"/>
      <c r="DG604" s="1071"/>
      <c r="DH604" s="1069">
        <f t="shared" si="20"/>
        <v>0</v>
      </c>
      <c r="DI604" s="1070"/>
      <c r="DJ604" s="1070"/>
      <c r="DK604" s="1070"/>
      <c r="DL604" s="1071"/>
      <c r="DM604" s="1069">
        <f t="shared" si="21"/>
        <v>0</v>
      </c>
      <c r="DN604" s="1070"/>
      <c r="DO604" s="1070"/>
      <c r="DP604" s="1070"/>
      <c r="DQ604" s="1071"/>
      <c r="DR604" s="1069">
        <f t="shared" si="22"/>
        <v>0</v>
      </c>
      <c r="DS604" s="1070"/>
      <c r="DT604" s="1070"/>
      <c r="DU604" s="1070"/>
      <c r="DV604" s="1071"/>
    </row>
    <row r="605" spans="1:126" ht="12.95" customHeight="1">
      <c r="B605" t="s">
        <v>431</v>
      </c>
      <c r="G605" s="1059"/>
      <c r="H605" s="1059"/>
      <c r="I605" s="1059"/>
      <c r="J605" s="1059"/>
      <c r="K605" s="1059"/>
      <c r="L605" s="1059"/>
      <c r="M605" s="1059"/>
      <c r="N605" s="1059"/>
      <c r="O605" s="1059"/>
      <c r="P605" s="1059"/>
      <c r="Q605" s="1059"/>
      <c r="R605" s="1059"/>
      <c r="U605" t="s">
        <v>431</v>
      </c>
      <c r="Z605" s="1056"/>
      <c r="AA605" s="1056"/>
      <c r="AB605" s="1056"/>
      <c r="AC605" s="1056"/>
      <c r="AD605" s="1056"/>
      <c r="AE605" s="1056"/>
      <c r="AF605" s="1056"/>
      <c r="AG605" s="1056"/>
      <c r="AH605" s="1056"/>
      <c r="AI605" s="1056"/>
      <c r="AJ605" s="1056"/>
      <c r="AK605" s="1056"/>
      <c r="AL605" s="305"/>
      <c r="BA605" s="41"/>
      <c r="BB605" s="41"/>
      <c r="BC605" s="41"/>
      <c r="BD605" s="41"/>
      <c r="BE605" s="1078">
        <f t="shared" si="15"/>
        <v>0</v>
      </c>
      <c r="BF605" s="1079"/>
      <c r="BG605" s="1072">
        <f t="shared" si="7"/>
        <v>0</v>
      </c>
      <c r="BH605" s="1075"/>
      <c r="BI605" s="1078">
        <f t="shared" si="16"/>
        <v>0</v>
      </c>
      <c r="BJ605" s="1079"/>
      <c r="BK605" s="1072">
        <f t="shared" si="8"/>
        <v>0</v>
      </c>
      <c r="BL605" s="1075"/>
      <c r="BN605" s="1072">
        <f t="shared" si="9"/>
        <v>0</v>
      </c>
      <c r="BO605" s="1073"/>
      <c r="BP605" s="1073"/>
      <c r="BQ605" s="1073"/>
      <c r="BR605" s="1074"/>
      <c r="BS605" s="1072">
        <f t="shared" si="10"/>
        <v>0</v>
      </c>
      <c r="BT605" s="1073"/>
      <c r="BU605" s="1073"/>
      <c r="BV605" s="1073"/>
      <c r="BW605" s="1075"/>
      <c r="BX605" s="1072">
        <f t="shared" si="11"/>
        <v>3</v>
      </c>
      <c r="BY605" s="1073"/>
      <c r="BZ605" s="1073"/>
      <c r="CA605" s="1073"/>
      <c r="CB605" s="1075"/>
      <c r="CC605" s="1072">
        <f t="shared" si="12"/>
        <v>0</v>
      </c>
      <c r="CD605" s="1073"/>
      <c r="CE605" s="1073"/>
      <c r="CF605" s="1073"/>
      <c r="CG605" s="1075"/>
      <c r="CH605" s="1072">
        <f t="shared" si="13"/>
        <v>0</v>
      </c>
      <c r="CI605" s="1073"/>
      <c r="CJ605" s="1073"/>
      <c r="CK605" s="1073"/>
      <c r="CL605" s="1075"/>
      <c r="CM605" s="1076">
        <f t="shared" si="14"/>
        <v>0</v>
      </c>
      <c r="CN605" s="1077"/>
      <c r="CO605" s="1077"/>
      <c r="CP605" s="1077"/>
      <c r="CQ605" s="1074"/>
      <c r="CS605" s="1069">
        <f t="shared" si="17"/>
        <v>0</v>
      </c>
      <c r="CT605" s="1070"/>
      <c r="CU605" s="1070"/>
      <c r="CV605" s="1070"/>
      <c r="CW605" s="1071"/>
      <c r="CX605" s="1069">
        <f t="shared" si="18"/>
        <v>0</v>
      </c>
      <c r="CY605" s="1070"/>
      <c r="CZ605" s="1070"/>
      <c r="DA605" s="1070"/>
      <c r="DB605" s="1071"/>
      <c r="DC605" s="1069">
        <f t="shared" si="19"/>
        <v>0</v>
      </c>
      <c r="DD605" s="1070"/>
      <c r="DE605" s="1070"/>
      <c r="DF605" s="1070"/>
      <c r="DG605" s="1071"/>
      <c r="DH605" s="1069">
        <f t="shared" si="20"/>
        <v>0</v>
      </c>
      <c r="DI605" s="1070"/>
      <c r="DJ605" s="1070"/>
      <c r="DK605" s="1070"/>
      <c r="DL605" s="1071"/>
      <c r="DM605" s="1069">
        <f t="shared" si="21"/>
        <v>0</v>
      </c>
      <c r="DN605" s="1070"/>
      <c r="DO605" s="1070"/>
      <c r="DP605" s="1070"/>
      <c r="DQ605" s="1071"/>
      <c r="DR605" s="1069">
        <f t="shared" si="22"/>
        <v>0</v>
      </c>
      <c r="DS605" s="1070"/>
      <c r="DT605" s="1070"/>
      <c r="DU605" s="1070"/>
      <c r="DV605" s="1071"/>
    </row>
    <row r="606" spans="1:126" ht="12.95" customHeight="1">
      <c r="B606" t="s">
        <v>834</v>
      </c>
      <c r="G606" s="1059"/>
      <c r="H606" s="1059"/>
      <c r="I606" s="1059"/>
      <c r="J606" s="1059"/>
      <c r="K606" s="1059"/>
      <c r="L606" s="1059"/>
      <c r="M606" s="1059"/>
      <c r="N606" s="1059"/>
      <c r="O606" s="1059"/>
      <c r="P606" s="1059"/>
      <c r="Q606" s="1059"/>
      <c r="R606" s="1059"/>
      <c r="U606" t="s">
        <v>834</v>
      </c>
      <c r="Z606" s="1056"/>
      <c r="AA606" s="1056"/>
      <c r="AB606" s="1056"/>
      <c r="AC606" s="1056"/>
      <c r="AD606" s="1056"/>
      <c r="AE606" s="1056"/>
      <c r="AF606" s="1056"/>
      <c r="AG606" s="1056"/>
      <c r="AH606" s="1056"/>
      <c r="AI606" s="1056"/>
      <c r="AJ606" s="1056"/>
      <c r="AK606" s="1056"/>
      <c r="AL606" s="305"/>
      <c r="BA606" s="41"/>
      <c r="BB606" s="41"/>
      <c r="BC606" s="41"/>
      <c r="BD606" s="41"/>
      <c r="BE606" s="1078">
        <f t="shared" si="15"/>
        <v>0</v>
      </c>
      <c r="BF606" s="1079"/>
      <c r="BG606" s="1072">
        <f t="shared" si="7"/>
        <v>0</v>
      </c>
      <c r="BH606" s="1075"/>
      <c r="BI606" s="1078">
        <f t="shared" si="16"/>
        <v>0</v>
      </c>
      <c r="BJ606" s="1079"/>
      <c r="BK606" s="1072">
        <f t="shared" si="8"/>
        <v>0</v>
      </c>
      <c r="BL606" s="1075"/>
      <c r="BN606" s="1072">
        <f t="shared" si="9"/>
        <v>0</v>
      </c>
      <c r="BO606" s="1073"/>
      <c r="BP606" s="1073"/>
      <c r="BQ606" s="1073"/>
      <c r="BR606" s="1074"/>
      <c r="BS606" s="1072">
        <f t="shared" si="10"/>
        <v>0</v>
      </c>
      <c r="BT606" s="1073"/>
      <c r="BU606" s="1073"/>
      <c r="BV606" s="1073"/>
      <c r="BW606" s="1075"/>
      <c r="BX606" s="1072">
        <f t="shared" si="11"/>
        <v>0</v>
      </c>
      <c r="BY606" s="1073"/>
      <c r="BZ606" s="1073"/>
      <c r="CA606" s="1073"/>
      <c r="CB606" s="1075"/>
      <c r="CC606" s="1072">
        <f t="shared" si="12"/>
        <v>1</v>
      </c>
      <c r="CD606" s="1073"/>
      <c r="CE606" s="1073"/>
      <c r="CF606" s="1073"/>
      <c r="CG606" s="1075"/>
      <c r="CH606" s="1072">
        <f t="shared" si="13"/>
        <v>0</v>
      </c>
      <c r="CI606" s="1073"/>
      <c r="CJ606" s="1073"/>
      <c r="CK606" s="1073"/>
      <c r="CL606" s="1075"/>
      <c r="CM606" s="1076">
        <f t="shared" si="14"/>
        <v>0</v>
      </c>
      <c r="CN606" s="1077"/>
      <c r="CO606" s="1077"/>
      <c r="CP606" s="1077"/>
      <c r="CQ606" s="1074"/>
      <c r="CS606" s="1069">
        <f t="shared" si="17"/>
        <v>0</v>
      </c>
      <c r="CT606" s="1070"/>
      <c r="CU606" s="1070"/>
      <c r="CV606" s="1070"/>
      <c r="CW606" s="1071"/>
      <c r="CX606" s="1069">
        <f t="shared" si="18"/>
        <v>0</v>
      </c>
      <c r="CY606" s="1070"/>
      <c r="CZ606" s="1070"/>
      <c r="DA606" s="1070"/>
      <c r="DB606" s="1071"/>
      <c r="DC606" s="1069">
        <f t="shared" si="19"/>
        <v>0</v>
      </c>
      <c r="DD606" s="1070"/>
      <c r="DE606" s="1070"/>
      <c r="DF606" s="1070"/>
      <c r="DG606" s="1071"/>
      <c r="DH606" s="1069">
        <f t="shared" si="20"/>
        <v>0</v>
      </c>
      <c r="DI606" s="1070"/>
      <c r="DJ606" s="1070"/>
      <c r="DK606" s="1070"/>
      <c r="DL606" s="1071"/>
      <c r="DM606" s="1069">
        <f t="shared" si="21"/>
        <v>0</v>
      </c>
      <c r="DN606" s="1070"/>
      <c r="DO606" s="1070"/>
      <c r="DP606" s="1070"/>
      <c r="DQ606" s="1071"/>
      <c r="DR606" s="1069">
        <f t="shared" si="22"/>
        <v>0</v>
      </c>
      <c r="DS606" s="1070"/>
      <c r="DT606" s="1070"/>
      <c r="DU606" s="1070"/>
      <c r="DV606" s="1071"/>
    </row>
    <row r="607" spans="1:126" ht="12.95" customHeight="1">
      <c r="B607" t="s">
        <v>651</v>
      </c>
      <c r="G607" s="1061"/>
      <c r="H607" s="1061"/>
      <c r="I607" s="1061"/>
      <c r="J607" s="1061"/>
      <c r="K607" s="1061"/>
      <c r="L607" s="1061"/>
      <c r="O607" s="42" t="s">
        <v>819</v>
      </c>
      <c r="P607" s="1319"/>
      <c r="Q607" s="1319"/>
      <c r="R607" s="1319"/>
      <c r="U607" t="s">
        <v>651</v>
      </c>
      <c r="Z607" s="1061"/>
      <c r="AA607" s="1061"/>
      <c r="AB607" s="1061"/>
      <c r="AC607" s="1061"/>
      <c r="AD607" s="1061"/>
      <c r="AE607" s="1061"/>
      <c r="AH607" s="42" t="s">
        <v>819</v>
      </c>
      <c r="AI607" s="1319"/>
      <c r="AJ607" s="1319"/>
      <c r="AK607" s="1319"/>
      <c r="AZ607" s="41"/>
      <c r="BA607" s="41"/>
      <c r="BB607" s="41"/>
      <c r="BC607" s="41"/>
      <c r="BD607" s="41"/>
      <c r="BE607" s="1078">
        <f t="shared" si="15"/>
        <v>0</v>
      </c>
      <c r="BF607" s="1079"/>
      <c r="BG607" s="1072">
        <f t="shared" si="7"/>
        <v>0</v>
      </c>
      <c r="BH607" s="1075"/>
      <c r="BI607" s="1078">
        <f t="shared" si="16"/>
        <v>0</v>
      </c>
      <c r="BJ607" s="1079"/>
      <c r="BK607" s="1072">
        <f t="shared" si="8"/>
        <v>0</v>
      </c>
      <c r="BL607" s="1075"/>
      <c r="BN607" s="1072">
        <f t="shared" si="9"/>
        <v>0</v>
      </c>
      <c r="BO607" s="1073"/>
      <c r="BP607" s="1073"/>
      <c r="BQ607" s="1073"/>
      <c r="BR607" s="1074"/>
      <c r="BS607" s="1072">
        <f t="shared" si="10"/>
        <v>0</v>
      </c>
      <c r="BT607" s="1073"/>
      <c r="BU607" s="1073"/>
      <c r="BV607" s="1073"/>
      <c r="BW607" s="1075"/>
      <c r="BX607" s="1072">
        <f t="shared" si="11"/>
        <v>0</v>
      </c>
      <c r="BY607" s="1073"/>
      <c r="BZ607" s="1073"/>
      <c r="CA607" s="1073"/>
      <c r="CB607" s="1075"/>
      <c r="CC607" s="1072">
        <f t="shared" si="12"/>
        <v>0</v>
      </c>
      <c r="CD607" s="1073"/>
      <c r="CE607" s="1073"/>
      <c r="CF607" s="1073"/>
      <c r="CG607" s="1075"/>
      <c r="CH607" s="1072">
        <f t="shared" si="13"/>
        <v>0</v>
      </c>
      <c r="CI607" s="1073"/>
      <c r="CJ607" s="1073"/>
      <c r="CK607" s="1073"/>
      <c r="CL607" s="1075"/>
      <c r="CM607" s="1076">
        <f t="shared" si="14"/>
        <v>0</v>
      </c>
      <c r="CN607" s="1077"/>
      <c r="CO607" s="1077"/>
      <c r="CP607" s="1077"/>
      <c r="CQ607" s="1074"/>
      <c r="CS607" s="1069">
        <f t="shared" si="17"/>
        <v>0</v>
      </c>
      <c r="CT607" s="1070"/>
      <c r="CU607" s="1070"/>
      <c r="CV607" s="1070"/>
      <c r="CW607" s="1071"/>
      <c r="CX607" s="1069">
        <f t="shared" si="18"/>
        <v>0</v>
      </c>
      <c r="CY607" s="1070"/>
      <c r="CZ607" s="1070"/>
      <c r="DA607" s="1070"/>
      <c r="DB607" s="1071"/>
      <c r="DC607" s="1069">
        <f t="shared" si="19"/>
        <v>0</v>
      </c>
      <c r="DD607" s="1070"/>
      <c r="DE607" s="1070"/>
      <c r="DF607" s="1070"/>
      <c r="DG607" s="1071"/>
      <c r="DH607" s="1069">
        <f t="shared" si="20"/>
        <v>0</v>
      </c>
      <c r="DI607" s="1070"/>
      <c r="DJ607" s="1070"/>
      <c r="DK607" s="1070"/>
      <c r="DL607" s="1071"/>
      <c r="DM607" s="1069">
        <f t="shared" si="21"/>
        <v>0</v>
      </c>
      <c r="DN607" s="1070"/>
      <c r="DO607" s="1070"/>
      <c r="DP607" s="1070"/>
      <c r="DQ607" s="1071"/>
      <c r="DR607" s="1069">
        <f t="shared" si="22"/>
        <v>0</v>
      </c>
      <c r="DS607" s="1070"/>
      <c r="DT607" s="1070"/>
      <c r="DU607" s="1070"/>
      <c r="DV607" s="1071"/>
    </row>
    <row r="608" spans="1:126" ht="12.95" customHeight="1">
      <c r="B608" t="s">
        <v>835</v>
      </c>
      <c r="H608" s="1059"/>
      <c r="I608" s="1059"/>
      <c r="J608" s="1059"/>
      <c r="K608" s="1059"/>
      <c r="L608" s="1059"/>
      <c r="M608" s="1059"/>
      <c r="N608" s="1059"/>
      <c r="O608" s="1059"/>
      <c r="P608" s="1059"/>
      <c r="Q608" s="1059"/>
      <c r="R608" s="1059"/>
      <c r="U608" t="s">
        <v>835</v>
      </c>
      <c r="AA608" s="1059"/>
      <c r="AB608" s="1059"/>
      <c r="AC608" s="1059"/>
      <c r="AD608" s="1059"/>
      <c r="AE608" s="1059"/>
      <c r="AF608" s="1059"/>
      <c r="AG608" s="1059"/>
      <c r="AH608" s="1059"/>
      <c r="AI608" s="1059"/>
      <c r="AJ608" s="1059"/>
      <c r="AK608" s="1059"/>
      <c r="AZ608" s="41"/>
      <c r="BA608" s="41"/>
      <c r="BB608" s="41"/>
      <c r="BC608" s="41"/>
      <c r="BD608" s="41"/>
      <c r="BE608" s="1078">
        <f t="shared" si="15"/>
        <v>0</v>
      </c>
      <c r="BF608" s="1079"/>
      <c r="BG608" s="1072">
        <f t="shared" si="7"/>
        <v>0</v>
      </c>
      <c r="BH608" s="1075"/>
      <c r="BI608" s="1078">
        <f t="shared" si="16"/>
        <v>0</v>
      </c>
      <c r="BJ608" s="1079"/>
      <c r="BK608" s="1072">
        <f t="shared" si="8"/>
        <v>0</v>
      </c>
      <c r="BL608" s="1075"/>
      <c r="BN608" s="1072">
        <f t="shared" si="9"/>
        <v>0</v>
      </c>
      <c r="BO608" s="1073"/>
      <c r="BP608" s="1073"/>
      <c r="BQ608" s="1073"/>
      <c r="BR608" s="1074"/>
      <c r="BS608" s="1072">
        <f t="shared" si="10"/>
        <v>0</v>
      </c>
      <c r="BT608" s="1073"/>
      <c r="BU608" s="1073"/>
      <c r="BV608" s="1073"/>
      <c r="BW608" s="1075"/>
      <c r="BX608" s="1072">
        <f t="shared" si="11"/>
        <v>0</v>
      </c>
      <c r="BY608" s="1073"/>
      <c r="BZ608" s="1073"/>
      <c r="CA608" s="1073"/>
      <c r="CB608" s="1075"/>
      <c r="CC608" s="1072">
        <f t="shared" si="12"/>
        <v>0</v>
      </c>
      <c r="CD608" s="1073"/>
      <c r="CE608" s="1073"/>
      <c r="CF608" s="1073"/>
      <c r="CG608" s="1075"/>
      <c r="CH608" s="1072">
        <f t="shared" si="13"/>
        <v>0</v>
      </c>
      <c r="CI608" s="1073"/>
      <c r="CJ608" s="1073"/>
      <c r="CK608" s="1073"/>
      <c r="CL608" s="1075"/>
      <c r="CM608" s="1076">
        <f t="shared" si="14"/>
        <v>0</v>
      </c>
      <c r="CN608" s="1077"/>
      <c r="CO608" s="1077"/>
      <c r="CP608" s="1077"/>
      <c r="CQ608" s="1074"/>
      <c r="CS608" s="1069">
        <f t="shared" si="17"/>
        <v>0</v>
      </c>
      <c r="CT608" s="1070"/>
      <c r="CU608" s="1070"/>
      <c r="CV608" s="1070"/>
      <c r="CW608" s="1071"/>
      <c r="CX608" s="1069">
        <f t="shared" si="18"/>
        <v>0</v>
      </c>
      <c r="CY608" s="1070"/>
      <c r="CZ608" s="1070"/>
      <c r="DA608" s="1070"/>
      <c r="DB608" s="1071"/>
      <c r="DC608" s="1069">
        <f t="shared" si="19"/>
        <v>0</v>
      </c>
      <c r="DD608" s="1070"/>
      <c r="DE608" s="1070"/>
      <c r="DF608" s="1070"/>
      <c r="DG608" s="1071"/>
      <c r="DH608" s="1069">
        <f t="shared" si="20"/>
        <v>0</v>
      </c>
      <c r="DI608" s="1070"/>
      <c r="DJ608" s="1070"/>
      <c r="DK608" s="1070"/>
      <c r="DL608" s="1071"/>
      <c r="DM608" s="1069">
        <f t="shared" si="21"/>
        <v>0</v>
      </c>
      <c r="DN608" s="1070"/>
      <c r="DO608" s="1070"/>
      <c r="DP608" s="1070"/>
      <c r="DQ608" s="1071"/>
      <c r="DR608" s="1069">
        <f t="shared" si="22"/>
        <v>0</v>
      </c>
      <c r="DS608" s="1070"/>
      <c r="DT608" s="1070"/>
      <c r="DU608" s="1070"/>
      <c r="DV608" s="1071"/>
    </row>
    <row r="609" spans="1:126" ht="12.95" customHeight="1">
      <c r="B609" t="s">
        <v>837</v>
      </c>
      <c r="N609" s="1120" t="s">
        <v>483</v>
      </c>
      <c r="O609" s="1120"/>
      <c r="U609" t="s">
        <v>837</v>
      </c>
      <c r="AG609" s="1120" t="s">
        <v>483</v>
      </c>
      <c r="AH609" s="1120"/>
      <c r="AZ609" s="41"/>
      <c r="BA609" s="41"/>
      <c r="BB609" s="41"/>
      <c r="BC609" s="41"/>
      <c r="BD609" s="41"/>
      <c r="BE609" s="1078">
        <f t="shared" si="15"/>
        <v>0</v>
      </c>
      <c r="BF609" s="1079"/>
      <c r="BG609" s="1072">
        <f t="shared" si="7"/>
        <v>0</v>
      </c>
      <c r="BH609" s="1075"/>
      <c r="BI609" s="1078">
        <f t="shared" si="16"/>
        <v>0</v>
      </c>
      <c r="BJ609" s="1079"/>
      <c r="BK609" s="1072">
        <f t="shared" si="8"/>
        <v>0</v>
      </c>
      <c r="BL609" s="1075"/>
      <c r="BN609" s="1072">
        <f t="shared" si="9"/>
        <v>0</v>
      </c>
      <c r="BO609" s="1073"/>
      <c r="BP609" s="1073"/>
      <c r="BQ609" s="1073"/>
      <c r="BR609" s="1074"/>
      <c r="BS609" s="1072">
        <f t="shared" si="10"/>
        <v>0</v>
      </c>
      <c r="BT609" s="1073"/>
      <c r="BU609" s="1073"/>
      <c r="BV609" s="1073"/>
      <c r="BW609" s="1075"/>
      <c r="BX609" s="1072">
        <f t="shared" si="11"/>
        <v>0</v>
      </c>
      <c r="BY609" s="1073"/>
      <c r="BZ609" s="1073"/>
      <c r="CA609" s="1073"/>
      <c r="CB609" s="1075"/>
      <c r="CC609" s="1072">
        <f t="shared" si="12"/>
        <v>0</v>
      </c>
      <c r="CD609" s="1073"/>
      <c r="CE609" s="1073"/>
      <c r="CF609" s="1073"/>
      <c r="CG609" s="1075"/>
      <c r="CH609" s="1072">
        <f t="shared" si="13"/>
        <v>0</v>
      </c>
      <c r="CI609" s="1073"/>
      <c r="CJ609" s="1073"/>
      <c r="CK609" s="1073"/>
      <c r="CL609" s="1075"/>
      <c r="CM609" s="1076">
        <f t="shared" si="14"/>
        <v>0</v>
      </c>
      <c r="CN609" s="1077"/>
      <c r="CO609" s="1077"/>
      <c r="CP609" s="1077"/>
      <c r="CQ609" s="1074"/>
      <c r="CS609" s="1069">
        <f t="shared" si="17"/>
        <v>0</v>
      </c>
      <c r="CT609" s="1070"/>
      <c r="CU609" s="1070"/>
      <c r="CV609" s="1070"/>
      <c r="CW609" s="1071"/>
      <c r="CX609" s="1069">
        <f t="shared" si="18"/>
        <v>0</v>
      </c>
      <c r="CY609" s="1070"/>
      <c r="CZ609" s="1070"/>
      <c r="DA609" s="1070"/>
      <c r="DB609" s="1071"/>
      <c r="DC609" s="1069">
        <f t="shared" si="19"/>
        <v>0</v>
      </c>
      <c r="DD609" s="1070"/>
      <c r="DE609" s="1070"/>
      <c r="DF609" s="1070"/>
      <c r="DG609" s="1071"/>
      <c r="DH609" s="1069">
        <f t="shared" si="20"/>
        <v>0</v>
      </c>
      <c r="DI609" s="1070"/>
      <c r="DJ609" s="1070"/>
      <c r="DK609" s="1070"/>
      <c r="DL609" s="1071"/>
      <c r="DM609" s="1069">
        <f t="shared" si="21"/>
        <v>0</v>
      </c>
      <c r="DN609" s="1070"/>
      <c r="DO609" s="1070"/>
      <c r="DP609" s="1070"/>
      <c r="DQ609" s="1071"/>
      <c r="DR609" s="1069">
        <f t="shared" si="22"/>
        <v>0</v>
      </c>
      <c r="DS609" s="1070"/>
      <c r="DT609" s="1070"/>
      <c r="DU609" s="1070"/>
      <c r="DV609" s="1071"/>
    </row>
    <row r="610" spans="1:126" ht="12.95" customHeight="1">
      <c r="AZ610" s="41"/>
      <c r="BA610" s="41"/>
      <c r="BB610" s="41"/>
      <c r="BC610" s="41"/>
      <c r="BD610" s="41"/>
      <c r="BE610" s="1078">
        <f t="shared" si="15"/>
        <v>0</v>
      </c>
      <c r="BF610" s="1079"/>
      <c r="BG610" s="1072">
        <f t="shared" si="7"/>
        <v>0</v>
      </c>
      <c r="BH610" s="1075"/>
      <c r="BI610" s="1078">
        <f t="shared" si="16"/>
        <v>0</v>
      </c>
      <c r="BJ610" s="1079"/>
      <c r="BK610" s="1072">
        <f t="shared" si="8"/>
        <v>0</v>
      </c>
      <c r="BL610" s="1075"/>
      <c r="BN610" s="1072">
        <f t="shared" si="9"/>
        <v>0</v>
      </c>
      <c r="BO610" s="1073"/>
      <c r="BP610" s="1073"/>
      <c r="BQ610" s="1073"/>
      <c r="BR610" s="1074"/>
      <c r="BS610" s="1072">
        <f t="shared" si="10"/>
        <v>0</v>
      </c>
      <c r="BT610" s="1073"/>
      <c r="BU610" s="1073"/>
      <c r="BV610" s="1073"/>
      <c r="BW610" s="1075"/>
      <c r="BX610" s="1072">
        <f t="shared" si="11"/>
        <v>0</v>
      </c>
      <c r="BY610" s="1073"/>
      <c r="BZ610" s="1073"/>
      <c r="CA610" s="1073"/>
      <c r="CB610" s="1075"/>
      <c r="CC610" s="1072">
        <f t="shared" si="12"/>
        <v>0</v>
      </c>
      <c r="CD610" s="1073"/>
      <c r="CE610" s="1073"/>
      <c r="CF610" s="1073"/>
      <c r="CG610" s="1075"/>
      <c r="CH610" s="1072">
        <f t="shared" si="13"/>
        <v>0</v>
      </c>
      <c r="CI610" s="1073"/>
      <c r="CJ610" s="1073"/>
      <c r="CK610" s="1073"/>
      <c r="CL610" s="1075"/>
      <c r="CM610" s="1076">
        <f t="shared" si="14"/>
        <v>0</v>
      </c>
      <c r="CN610" s="1077"/>
      <c r="CO610" s="1077"/>
      <c r="CP610" s="1077"/>
      <c r="CQ610" s="1074"/>
      <c r="CS610" s="1069">
        <f t="shared" si="17"/>
        <v>0</v>
      </c>
      <c r="CT610" s="1070"/>
      <c r="CU610" s="1070"/>
      <c r="CV610" s="1070"/>
      <c r="CW610" s="1071"/>
      <c r="CX610" s="1069">
        <f t="shared" si="18"/>
        <v>0</v>
      </c>
      <c r="CY610" s="1070"/>
      <c r="CZ610" s="1070"/>
      <c r="DA610" s="1070"/>
      <c r="DB610" s="1071"/>
      <c r="DC610" s="1069">
        <f t="shared" si="19"/>
        <v>0</v>
      </c>
      <c r="DD610" s="1070"/>
      <c r="DE610" s="1070"/>
      <c r="DF610" s="1070"/>
      <c r="DG610" s="1071"/>
      <c r="DH610" s="1069">
        <f t="shared" si="20"/>
        <v>0</v>
      </c>
      <c r="DI610" s="1070"/>
      <c r="DJ610" s="1070"/>
      <c r="DK610" s="1070"/>
      <c r="DL610" s="1071"/>
      <c r="DM610" s="1069">
        <f t="shared" si="21"/>
        <v>0</v>
      </c>
      <c r="DN610" s="1070"/>
      <c r="DO610" s="1070"/>
      <c r="DP610" s="1070"/>
      <c r="DQ610" s="1071"/>
      <c r="DR610" s="1069">
        <f t="shared" si="22"/>
        <v>0</v>
      </c>
      <c r="DS610" s="1070"/>
      <c r="DT610" s="1070"/>
      <c r="DU610" s="1070"/>
      <c r="DV610" s="1071"/>
    </row>
    <row r="611" spans="1:126" ht="12.95" customHeight="1">
      <c r="A611" s="970" t="s">
        <v>126</v>
      </c>
      <c r="B611" s="970"/>
      <c r="C611" s="970"/>
      <c r="D611" s="970"/>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970"/>
      <c r="AD611" s="970"/>
      <c r="AE611" s="970"/>
      <c r="AF611" s="970"/>
      <c r="AG611" s="970"/>
      <c r="AH611" s="970"/>
      <c r="AI611" s="970"/>
      <c r="AJ611" s="970"/>
      <c r="AK611" s="970"/>
      <c r="AL611" s="970"/>
      <c r="AM611" s="970"/>
      <c r="AN611" s="970"/>
      <c r="AO611" s="970"/>
      <c r="AP611" s="970"/>
      <c r="AQ611" s="970"/>
      <c r="AR611" s="970"/>
      <c r="AS611" s="970"/>
      <c r="AT611" s="970"/>
      <c r="AZ611" s="41"/>
      <c r="BA611" s="41"/>
      <c r="BB611" s="41"/>
      <c r="BC611" s="41"/>
      <c r="BD611" s="41"/>
      <c r="BE611" s="1078">
        <f t="shared" si="15"/>
        <v>0</v>
      </c>
      <c r="BF611" s="1079"/>
      <c r="BG611" s="1072">
        <f t="shared" si="7"/>
        <v>0</v>
      </c>
      <c r="BH611" s="1075"/>
      <c r="BI611" s="1078">
        <f t="shared" si="16"/>
        <v>0</v>
      </c>
      <c r="BJ611" s="1079"/>
      <c r="BK611" s="1072">
        <f t="shared" si="8"/>
        <v>0</v>
      </c>
      <c r="BL611" s="1075"/>
      <c r="BN611" s="1072">
        <f t="shared" si="9"/>
        <v>0</v>
      </c>
      <c r="BO611" s="1073"/>
      <c r="BP611" s="1073"/>
      <c r="BQ611" s="1073"/>
      <c r="BR611" s="1074"/>
      <c r="BS611" s="1072">
        <f t="shared" si="10"/>
        <v>0</v>
      </c>
      <c r="BT611" s="1073"/>
      <c r="BU611" s="1073"/>
      <c r="BV611" s="1073"/>
      <c r="BW611" s="1075"/>
      <c r="BX611" s="1072">
        <f t="shared" si="11"/>
        <v>0</v>
      </c>
      <c r="BY611" s="1073"/>
      <c r="BZ611" s="1073"/>
      <c r="CA611" s="1073"/>
      <c r="CB611" s="1075"/>
      <c r="CC611" s="1072">
        <f t="shared" si="12"/>
        <v>0</v>
      </c>
      <c r="CD611" s="1073"/>
      <c r="CE611" s="1073"/>
      <c r="CF611" s="1073"/>
      <c r="CG611" s="1075"/>
      <c r="CH611" s="1072">
        <f t="shared" si="13"/>
        <v>0</v>
      </c>
      <c r="CI611" s="1073"/>
      <c r="CJ611" s="1073"/>
      <c r="CK611" s="1073"/>
      <c r="CL611" s="1075"/>
      <c r="CM611" s="1076">
        <f t="shared" si="14"/>
        <v>0</v>
      </c>
      <c r="CN611" s="1077"/>
      <c r="CO611" s="1077"/>
      <c r="CP611" s="1077"/>
      <c r="CQ611" s="1074"/>
      <c r="CS611" s="1069">
        <f t="shared" si="17"/>
        <v>0</v>
      </c>
      <c r="CT611" s="1070"/>
      <c r="CU611" s="1070"/>
      <c r="CV611" s="1070"/>
      <c r="CW611" s="1071"/>
      <c r="CX611" s="1069">
        <f t="shared" si="18"/>
        <v>0</v>
      </c>
      <c r="CY611" s="1070"/>
      <c r="CZ611" s="1070"/>
      <c r="DA611" s="1070"/>
      <c r="DB611" s="1071"/>
      <c r="DC611" s="1069">
        <f t="shared" si="19"/>
        <v>0</v>
      </c>
      <c r="DD611" s="1070"/>
      <c r="DE611" s="1070"/>
      <c r="DF611" s="1070"/>
      <c r="DG611" s="1071"/>
      <c r="DH611" s="1069">
        <f t="shared" si="20"/>
        <v>0</v>
      </c>
      <c r="DI611" s="1070"/>
      <c r="DJ611" s="1070"/>
      <c r="DK611" s="1070"/>
      <c r="DL611" s="1071"/>
      <c r="DM611" s="1069">
        <f t="shared" si="21"/>
        <v>0</v>
      </c>
      <c r="DN611" s="1070"/>
      <c r="DO611" s="1070"/>
      <c r="DP611" s="1070"/>
      <c r="DQ611" s="1071"/>
      <c r="DR611" s="1069">
        <f t="shared" si="22"/>
        <v>0</v>
      </c>
      <c r="DS611" s="1070"/>
      <c r="DT611" s="1070"/>
      <c r="DU611" s="1070"/>
      <c r="DV611" s="1071"/>
    </row>
    <row r="612" spans="1:126" ht="12.95" customHeight="1">
      <c r="A612" s="970"/>
      <c r="B612" s="970"/>
      <c r="C612" s="970"/>
      <c r="D612" s="970"/>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970"/>
      <c r="AD612" s="970"/>
      <c r="AE612" s="970"/>
      <c r="AF612" s="970"/>
      <c r="AG612" s="970"/>
      <c r="AH612" s="970"/>
      <c r="AI612" s="970"/>
      <c r="AJ612" s="970"/>
      <c r="AK612" s="970"/>
      <c r="AL612" s="970"/>
      <c r="AM612" s="970"/>
      <c r="AN612" s="970"/>
      <c r="AO612" s="970"/>
      <c r="AP612" s="970"/>
      <c r="AQ612" s="970"/>
      <c r="AR612" s="970"/>
      <c r="AS612" s="970"/>
      <c r="AT612" s="970"/>
      <c r="AZ612" s="41"/>
      <c r="BA612" s="41"/>
      <c r="BB612" s="41"/>
      <c r="BC612" s="41"/>
      <c r="BD612" s="41"/>
      <c r="BE612" s="1078">
        <f t="shared" si="15"/>
        <v>0</v>
      </c>
      <c r="BF612" s="1079"/>
      <c r="BG612" s="1072">
        <f t="shared" si="7"/>
        <v>0</v>
      </c>
      <c r="BH612" s="1075"/>
      <c r="BI612" s="1078">
        <f t="shared" si="16"/>
        <v>0</v>
      </c>
      <c r="BJ612" s="1079"/>
      <c r="BK612" s="1072">
        <f t="shared" si="8"/>
        <v>0</v>
      </c>
      <c r="BL612" s="1075"/>
      <c r="BN612" s="1072">
        <f t="shared" si="9"/>
        <v>0</v>
      </c>
      <c r="BO612" s="1073"/>
      <c r="BP612" s="1073"/>
      <c r="BQ612" s="1073"/>
      <c r="BR612" s="1074"/>
      <c r="BS612" s="1072">
        <f t="shared" si="10"/>
        <v>0</v>
      </c>
      <c r="BT612" s="1073"/>
      <c r="BU612" s="1073"/>
      <c r="BV612" s="1073"/>
      <c r="BW612" s="1075"/>
      <c r="BX612" s="1072">
        <f t="shared" si="11"/>
        <v>0</v>
      </c>
      <c r="BY612" s="1073"/>
      <c r="BZ612" s="1073"/>
      <c r="CA612" s="1073"/>
      <c r="CB612" s="1075"/>
      <c r="CC612" s="1072">
        <f t="shared" si="12"/>
        <v>0</v>
      </c>
      <c r="CD612" s="1073"/>
      <c r="CE612" s="1073"/>
      <c r="CF612" s="1073"/>
      <c r="CG612" s="1075"/>
      <c r="CH612" s="1072">
        <f t="shared" si="13"/>
        <v>0</v>
      </c>
      <c r="CI612" s="1073"/>
      <c r="CJ612" s="1073"/>
      <c r="CK612" s="1073"/>
      <c r="CL612" s="1075"/>
      <c r="CM612" s="1076">
        <f t="shared" si="14"/>
        <v>0</v>
      </c>
      <c r="CN612" s="1077"/>
      <c r="CO612" s="1077"/>
      <c r="CP612" s="1077"/>
      <c r="CQ612" s="1074"/>
      <c r="CS612" s="1069">
        <f t="shared" si="17"/>
        <v>0</v>
      </c>
      <c r="CT612" s="1070"/>
      <c r="CU612" s="1070"/>
      <c r="CV612" s="1070"/>
      <c r="CW612" s="1071"/>
      <c r="CX612" s="1069">
        <f t="shared" si="18"/>
        <v>0</v>
      </c>
      <c r="CY612" s="1070"/>
      <c r="CZ612" s="1070"/>
      <c r="DA612" s="1070"/>
      <c r="DB612" s="1071"/>
      <c r="DC612" s="1069">
        <f t="shared" si="19"/>
        <v>0</v>
      </c>
      <c r="DD612" s="1070"/>
      <c r="DE612" s="1070"/>
      <c r="DF612" s="1070"/>
      <c r="DG612" s="1071"/>
      <c r="DH612" s="1069">
        <f t="shared" si="20"/>
        <v>0</v>
      </c>
      <c r="DI612" s="1070"/>
      <c r="DJ612" s="1070"/>
      <c r="DK612" s="1070"/>
      <c r="DL612" s="1071"/>
      <c r="DM612" s="1069">
        <f t="shared" si="21"/>
        <v>0</v>
      </c>
      <c r="DN612" s="1070"/>
      <c r="DO612" s="1070"/>
      <c r="DP612" s="1070"/>
      <c r="DQ612" s="1071"/>
      <c r="DR612" s="1069">
        <f t="shared" si="22"/>
        <v>0</v>
      </c>
      <c r="DS612" s="1070"/>
      <c r="DT612" s="1070"/>
      <c r="DU612" s="1070"/>
      <c r="DV612" s="1071"/>
    </row>
    <row r="613" spans="1:126" ht="12.95" customHeight="1">
      <c r="AZ613" s="41"/>
      <c r="BA613" s="41"/>
      <c r="BB613" s="41"/>
      <c r="BC613" s="41"/>
      <c r="BD613" s="41"/>
      <c r="BE613" s="1078">
        <f t="shared" si="15"/>
        <v>0</v>
      </c>
      <c r="BF613" s="1079"/>
      <c r="BG613" s="1072">
        <f t="shared" si="7"/>
        <v>0</v>
      </c>
      <c r="BH613" s="1075"/>
      <c r="BI613" s="1078">
        <f t="shared" si="16"/>
        <v>0</v>
      </c>
      <c r="BJ613" s="1079"/>
      <c r="BK613" s="1072">
        <f t="shared" si="8"/>
        <v>0</v>
      </c>
      <c r="BL613" s="1075"/>
      <c r="BN613" s="1072">
        <f t="shared" si="9"/>
        <v>0</v>
      </c>
      <c r="BO613" s="1073"/>
      <c r="BP613" s="1073"/>
      <c r="BQ613" s="1073"/>
      <c r="BR613" s="1074"/>
      <c r="BS613" s="1072">
        <f t="shared" si="10"/>
        <v>0</v>
      </c>
      <c r="BT613" s="1073"/>
      <c r="BU613" s="1073"/>
      <c r="BV613" s="1073"/>
      <c r="BW613" s="1075"/>
      <c r="BX613" s="1072">
        <f t="shared" si="11"/>
        <v>0</v>
      </c>
      <c r="BY613" s="1073"/>
      <c r="BZ613" s="1073"/>
      <c r="CA613" s="1073"/>
      <c r="CB613" s="1075"/>
      <c r="CC613" s="1072">
        <f t="shared" si="12"/>
        <v>0</v>
      </c>
      <c r="CD613" s="1073"/>
      <c r="CE613" s="1073"/>
      <c r="CF613" s="1073"/>
      <c r="CG613" s="1075"/>
      <c r="CH613" s="1072">
        <f t="shared" si="13"/>
        <v>0</v>
      </c>
      <c r="CI613" s="1073"/>
      <c r="CJ613" s="1073"/>
      <c r="CK613" s="1073"/>
      <c r="CL613" s="1075"/>
      <c r="CM613" s="1076">
        <f t="shared" si="14"/>
        <v>0</v>
      </c>
      <c r="CN613" s="1077"/>
      <c r="CO613" s="1077"/>
      <c r="CP613" s="1077"/>
      <c r="CQ613" s="1074"/>
      <c r="CS613" s="1069">
        <f t="shared" si="17"/>
        <v>0</v>
      </c>
      <c r="CT613" s="1070"/>
      <c r="CU613" s="1070"/>
      <c r="CV613" s="1070"/>
      <c r="CW613" s="1071"/>
      <c r="CX613" s="1069">
        <f t="shared" si="18"/>
        <v>0</v>
      </c>
      <c r="CY613" s="1070"/>
      <c r="CZ613" s="1070"/>
      <c r="DA613" s="1070"/>
      <c r="DB613" s="1071"/>
      <c r="DC613" s="1069">
        <f t="shared" si="19"/>
        <v>0</v>
      </c>
      <c r="DD613" s="1070"/>
      <c r="DE613" s="1070"/>
      <c r="DF613" s="1070"/>
      <c r="DG613" s="1071"/>
      <c r="DH613" s="1069">
        <f t="shared" si="20"/>
        <v>0</v>
      </c>
      <c r="DI613" s="1070"/>
      <c r="DJ613" s="1070"/>
      <c r="DK613" s="1070"/>
      <c r="DL613" s="1071"/>
      <c r="DM613" s="1069">
        <f t="shared" si="21"/>
        <v>0</v>
      </c>
      <c r="DN613" s="1070"/>
      <c r="DO613" s="1070"/>
      <c r="DP613" s="1070"/>
      <c r="DQ613" s="1071"/>
      <c r="DR613" s="1069">
        <f t="shared" si="22"/>
        <v>0</v>
      </c>
      <c r="DS613" s="1070"/>
      <c r="DT613" s="1070"/>
      <c r="DU613" s="1070"/>
      <c r="DV613" s="1071"/>
    </row>
    <row r="614" spans="1:126" ht="12.95" customHeight="1">
      <c r="A614" s="3" t="s">
        <v>654</v>
      </c>
      <c r="B614" s="3"/>
      <c r="C614" s="3" t="s">
        <v>838</v>
      </c>
      <c r="AZ614" s="41"/>
      <c r="BA614" s="41"/>
      <c r="BB614" s="41"/>
      <c r="BC614" s="41"/>
      <c r="BD614" s="41"/>
      <c r="BE614" s="1078">
        <f t="shared" si="15"/>
        <v>0</v>
      </c>
      <c r="BF614" s="1079"/>
      <c r="BG614" s="1072">
        <f t="shared" si="7"/>
        <v>0</v>
      </c>
      <c r="BH614" s="1075"/>
      <c r="BI614" s="1078">
        <f t="shared" si="16"/>
        <v>0</v>
      </c>
      <c r="BJ614" s="1079"/>
      <c r="BK614" s="1072">
        <f t="shared" si="8"/>
        <v>0</v>
      </c>
      <c r="BL614" s="1075"/>
      <c r="BN614" s="1072">
        <f t="shared" si="9"/>
        <v>0</v>
      </c>
      <c r="BO614" s="1073"/>
      <c r="BP614" s="1073"/>
      <c r="BQ614" s="1073"/>
      <c r="BR614" s="1074"/>
      <c r="BS614" s="1072">
        <f t="shared" si="10"/>
        <v>0</v>
      </c>
      <c r="BT614" s="1073"/>
      <c r="BU614" s="1073"/>
      <c r="BV614" s="1073"/>
      <c r="BW614" s="1075"/>
      <c r="BX614" s="1072">
        <f t="shared" si="11"/>
        <v>0</v>
      </c>
      <c r="BY614" s="1073"/>
      <c r="BZ614" s="1073"/>
      <c r="CA614" s="1073"/>
      <c r="CB614" s="1075"/>
      <c r="CC614" s="1072">
        <f t="shared" si="12"/>
        <v>0</v>
      </c>
      <c r="CD614" s="1073"/>
      <c r="CE614" s="1073"/>
      <c r="CF614" s="1073"/>
      <c r="CG614" s="1075"/>
      <c r="CH614" s="1072">
        <f t="shared" si="13"/>
        <v>0</v>
      </c>
      <c r="CI614" s="1073"/>
      <c r="CJ614" s="1073"/>
      <c r="CK614" s="1073"/>
      <c r="CL614" s="1075"/>
      <c r="CM614" s="1076">
        <f t="shared" si="14"/>
        <v>0</v>
      </c>
      <c r="CN614" s="1077"/>
      <c r="CO614" s="1077"/>
      <c r="CP614" s="1077"/>
      <c r="CQ614" s="1074"/>
      <c r="CS614" s="1069">
        <f t="shared" si="17"/>
        <v>0</v>
      </c>
      <c r="CT614" s="1070"/>
      <c r="CU614" s="1070"/>
      <c r="CV614" s="1070"/>
      <c r="CW614" s="1071"/>
      <c r="CX614" s="1069">
        <f t="shared" si="18"/>
        <v>0</v>
      </c>
      <c r="CY614" s="1070"/>
      <c r="CZ614" s="1070"/>
      <c r="DA614" s="1070"/>
      <c r="DB614" s="1071"/>
      <c r="DC614" s="1069">
        <f t="shared" si="19"/>
        <v>0</v>
      </c>
      <c r="DD614" s="1070"/>
      <c r="DE614" s="1070"/>
      <c r="DF614" s="1070"/>
      <c r="DG614" s="1071"/>
      <c r="DH614" s="1069">
        <f t="shared" si="20"/>
        <v>0</v>
      </c>
      <c r="DI614" s="1070"/>
      <c r="DJ614" s="1070"/>
      <c r="DK614" s="1070"/>
      <c r="DL614" s="1071"/>
      <c r="DM614" s="1069">
        <f t="shared" si="21"/>
        <v>0</v>
      </c>
      <c r="DN614" s="1070"/>
      <c r="DO614" s="1070"/>
      <c r="DP614" s="1070"/>
      <c r="DQ614" s="1071"/>
      <c r="DR614" s="1069">
        <f t="shared" si="22"/>
        <v>0</v>
      </c>
      <c r="DS614" s="1070"/>
      <c r="DT614" s="1070"/>
      <c r="DU614" s="1070"/>
      <c r="DV614" s="1071"/>
    </row>
    <row r="615" spans="1:126" ht="12.95" customHeight="1">
      <c r="A615" s="3"/>
      <c r="B615" s="3"/>
      <c r="C615" s="3"/>
      <c r="AZ615" s="41"/>
      <c r="BA615" s="41"/>
      <c r="BB615" s="41"/>
      <c r="BC615" s="41"/>
      <c r="BD615" s="41"/>
      <c r="BE615" s="1078">
        <f t="shared" si="15"/>
        <v>0</v>
      </c>
      <c r="BF615" s="1079"/>
      <c r="BG615" s="1072">
        <f t="shared" si="7"/>
        <v>0</v>
      </c>
      <c r="BH615" s="1075"/>
      <c r="BI615" s="1078">
        <f t="shared" si="16"/>
        <v>0</v>
      </c>
      <c r="BJ615" s="1079"/>
      <c r="BK615" s="1072">
        <f t="shared" si="8"/>
        <v>0</v>
      </c>
      <c r="BL615" s="1075"/>
      <c r="BN615" s="1072">
        <f t="shared" si="9"/>
        <v>0</v>
      </c>
      <c r="BO615" s="1073"/>
      <c r="BP615" s="1073"/>
      <c r="BQ615" s="1073"/>
      <c r="BR615" s="1074"/>
      <c r="BS615" s="1072">
        <f t="shared" si="10"/>
        <v>0</v>
      </c>
      <c r="BT615" s="1073"/>
      <c r="BU615" s="1073"/>
      <c r="BV615" s="1073"/>
      <c r="BW615" s="1075"/>
      <c r="BX615" s="1072">
        <f t="shared" si="11"/>
        <v>0</v>
      </c>
      <c r="BY615" s="1073"/>
      <c r="BZ615" s="1073"/>
      <c r="CA615" s="1073"/>
      <c r="CB615" s="1075"/>
      <c r="CC615" s="1072">
        <f t="shared" si="12"/>
        <v>0</v>
      </c>
      <c r="CD615" s="1073"/>
      <c r="CE615" s="1073"/>
      <c r="CF615" s="1073"/>
      <c r="CG615" s="1075"/>
      <c r="CH615" s="1072">
        <f t="shared" si="13"/>
        <v>0</v>
      </c>
      <c r="CI615" s="1073"/>
      <c r="CJ615" s="1073"/>
      <c r="CK615" s="1073"/>
      <c r="CL615" s="1075"/>
      <c r="CM615" s="1076">
        <f t="shared" si="14"/>
        <v>0</v>
      </c>
      <c r="CN615" s="1077"/>
      <c r="CO615" s="1077"/>
      <c r="CP615" s="1077"/>
      <c r="CQ615" s="1074"/>
      <c r="CS615" s="1069">
        <f t="shared" si="17"/>
        <v>0</v>
      </c>
      <c r="CT615" s="1070"/>
      <c r="CU615" s="1070"/>
      <c r="CV615" s="1070"/>
      <c r="CW615" s="1071"/>
      <c r="CX615" s="1069">
        <f t="shared" si="18"/>
        <v>0</v>
      </c>
      <c r="CY615" s="1070"/>
      <c r="CZ615" s="1070"/>
      <c r="DA615" s="1070"/>
      <c r="DB615" s="1071"/>
      <c r="DC615" s="1069">
        <f t="shared" si="19"/>
        <v>0</v>
      </c>
      <c r="DD615" s="1070"/>
      <c r="DE615" s="1070"/>
      <c r="DF615" s="1070"/>
      <c r="DG615" s="1071"/>
      <c r="DH615" s="1069">
        <f t="shared" si="20"/>
        <v>0</v>
      </c>
      <c r="DI615" s="1070"/>
      <c r="DJ615" s="1070"/>
      <c r="DK615" s="1070"/>
      <c r="DL615" s="1071"/>
      <c r="DM615" s="1069">
        <f t="shared" si="21"/>
        <v>0</v>
      </c>
      <c r="DN615" s="1070"/>
      <c r="DO615" s="1070"/>
      <c r="DP615" s="1070"/>
      <c r="DQ615" s="1071"/>
      <c r="DR615" s="1069">
        <f t="shared" si="22"/>
        <v>0</v>
      </c>
      <c r="DS615" s="1070"/>
      <c r="DT615" s="1070"/>
      <c r="DU615" s="1070"/>
      <c r="DV615" s="1071"/>
    </row>
    <row r="616" spans="1:126" ht="12.95" customHeight="1">
      <c r="C616" s="3" t="s">
        <v>2129</v>
      </c>
      <c r="AZ616" s="41"/>
      <c r="BA616" s="41"/>
      <c r="BB616" s="41"/>
      <c r="BC616" s="41"/>
      <c r="BD616" s="41"/>
      <c r="BE616" s="1078">
        <f t="shared" ref="BE616:BE625" si="23">IF(AND(AH719&lt;=0.5,AH719&gt;=0.36),1,0)</f>
        <v>0</v>
      </c>
      <c r="BF616" s="1079"/>
      <c r="BG616" s="1072">
        <f t="shared" ref="BG616:BG625" si="24">IF(BE616=1,G719,0)</f>
        <v>0</v>
      </c>
      <c r="BH616" s="1075"/>
      <c r="BI616" s="1078">
        <f t="shared" ref="BI616:BI625" si="25">IF(AND(AH719&lt;=0.35,AH719&gt;0),1,0)</f>
        <v>0</v>
      </c>
      <c r="BJ616" s="1079"/>
      <c r="BK616" s="1072">
        <f t="shared" ref="BK616:BK625" si="26">IF(BI616=1,G719,0)</f>
        <v>0</v>
      </c>
      <c r="BL616" s="1075"/>
      <c r="BN616" s="1072">
        <f t="shared" si="9"/>
        <v>0</v>
      </c>
      <c r="BO616" s="1073"/>
      <c r="BP616" s="1073"/>
      <c r="BQ616" s="1073"/>
      <c r="BR616" s="1074"/>
      <c r="BS616" s="1072">
        <f t="shared" si="10"/>
        <v>0</v>
      </c>
      <c r="BT616" s="1073"/>
      <c r="BU616" s="1073"/>
      <c r="BV616" s="1073"/>
      <c r="BW616" s="1075"/>
      <c r="BX616" s="1072">
        <f t="shared" si="11"/>
        <v>0</v>
      </c>
      <c r="BY616" s="1073"/>
      <c r="BZ616" s="1073"/>
      <c r="CA616" s="1073"/>
      <c r="CB616" s="1075"/>
      <c r="CC616" s="1072">
        <f t="shared" si="12"/>
        <v>0</v>
      </c>
      <c r="CD616" s="1073"/>
      <c r="CE616" s="1073"/>
      <c r="CF616" s="1073"/>
      <c r="CG616" s="1075"/>
      <c r="CH616" s="1072">
        <f t="shared" si="13"/>
        <v>0</v>
      </c>
      <c r="CI616" s="1073"/>
      <c r="CJ616" s="1073"/>
      <c r="CK616" s="1073"/>
      <c r="CL616" s="1075"/>
      <c r="CM616" s="1076">
        <f t="shared" si="14"/>
        <v>0</v>
      </c>
      <c r="CN616" s="1077"/>
      <c r="CO616" s="1077"/>
      <c r="CP616" s="1077"/>
      <c r="CQ616" s="1074"/>
      <c r="CS616" s="1069">
        <f t="shared" ref="CS616:CS625" si="27">IF(AND(B719="SRO/Studio",AH719&lt;=0.3),G719,0)</f>
        <v>0</v>
      </c>
      <c r="CT616" s="1070"/>
      <c r="CU616" s="1070"/>
      <c r="CV616" s="1070"/>
      <c r="CW616" s="1071"/>
      <c r="CX616" s="1069">
        <f t="shared" ref="CX616:CX625" si="28">IF(AND(B719="1 Bedroom",AH719&lt;=0.3),G719,0)</f>
        <v>0</v>
      </c>
      <c r="CY616" s="1070"/>
      <c r="CZ616" s="1070"/>
      <c r="DA616" s="1070"/>
      <c r="DB616" s="1071"/>
      <c r="DC616" s="1069">
        <f t="shared" ref="DC616:DC625" si="29">IF(AND(B719="2 Bedrooms",AH719&lt;=0.3),G719,0)</f>
        <v>0</v>
      </c>
      <c r="DD616" s="1070"/>
      <c r="DE616" s="1070"/>
      <c r="DF616" s="1070"/>
      <c r="DG616" s="1071"/>
      <c r="DH616" s="1069">
        <f t="shared" ref="DH616:DH625" si="30">IF(AND(B719="3 Bedrooms",AH719&lt;=0.3),G719,0)</f>
        <v>0</v>
      </c>
      <c r="DI616" s="1070"/>
      <c r="DJ616" s="1070"/>
      <c r="DK616" s="1070"/>
      <c r="DL616" s="1071"/>
      <c r="DM616" s="1069">
        <f t="shared" ref="DM616:DM625" si="31">IF(AND(B719="4 Bedrooms",AH719&lt;=0.3),G719,0)</f>
        <v>0</v>
      </c>
      <c r="DN616" s="1070"/>
      <c r="DO616" s="1070"/>
      <c r="DP616" s="1070"/>
      <c r="DQ616" s="1071"/>
      <c r="DR616" s="1069">
        <f t="shared" ref="DR616:DR625" si="32">IF(AND(B719="5 Bedrooms",AH719&lt;=0.3),G719,0)</f>
        <v>0</v>
      </c>
      <c r="DS616" s="1070"/>
      <c r="DT616" s="1070"/>
      <c r="DU616" s="1070"/>
      <c r="DV616" s="1071"/>
    </row>
    <row r="617" spans="1:126" ht="12.95" customHeight="1">
      <c r="B617" s="839"/>
      <c r="C617" s="3"/>
      <c r="AZ617" s="41"/>
      <c r="BA617" s="41"/>
      <c r="BB617" s="41"/>
      <c r="BC617" s="41"/>
      <c r="BD617" s="41"/>
      <c r="BE617" s="1078">
        <f t="shared" si="23"/>
        <v>0</v>
      </c>
      <c r="BF617" s="1079"/>
      <c r="BG617" s="1072">
        <f t="shared" si="24"/>
        <v>0</v>
      </c>
      <c r="BH617" s="1075"/>
      <c r="BI617" s="1078">
        <f t="shared" si="25"/>
        <v>0</v>
      </c>
      <c r="BJ617" s="1079"/>
      <c r="BK617" s="1072">
        <f t="shared" si="26"/>
        <v>0</v>
      </c>
      <c r="BL617" s="1075"/>
      <c r="BN617" s="1072">
        <f t="shared" si="9"/>
        <v>0</v>
      </c>
      <c r="BO617" s="1073"/>
      <c r="BP617" s="1073"/>
      <c r="BQ617" s="1073"/>
      <c r="BR617" s="1074"/>
      <c r="BS617" s="1072">
        <f t="shared" si="10"/>
        <v>0</v>
      </c>
      <c r="BT617" s="1073"/>
      <c r="BU617" s="1073"/>
      <c r="BV617" s="1073"/>
      <c r="BW617" s="1075"/>
      <c r="BX617" s="1072">
        <f t="shared" si="11"/>
        <v>0</v>
      </c>
      <c r="BY617" s="1073"/>
      <c r="BZ617" s="1073"/>
      <c r="CA617" s="1073"/>
      <c r="CB617" s="1075"/>
      <c r="CC617" s="1072">
        <f t="shared" si="12"/>
        <v>0</v>
      </c>
      <c r="CD617" s="1073"/>
      <c r="CE617" s="1073"/>
      <c r="CF617" s="1073"/>
      <c r="CG617" s="1075"/>
      <c r="CH617" s="1072">
        <f t="shared" si="13"/>
        <v>0</v>
      </c>
      <c r="CI617" s="1073"/>
      <c r="CJ617" s="1073"/>
      <c r="CK617" s="1073"/>
      <c r="CL617" s="1075"/>
      <c r="CM617" s="1076">
        <f t="shared" si="14"/>
        <v>0</v>
      </c>
      <c r="CN617" s="1077"/>
      <c r="CO617" s="1077"/>
      <c r="CP617" s="1077"/>
      <c r="CQ617" s="1074"/>
      <c r="CS617" s="1069">
        <f t="shared" si="27"/>
        <v>0</v>
      </c>
      <c r="CT617" s="1070"/>
      <c r="CU617" s="1070"/>
      <c r="CV617" s="1070"/>
      <c r="CW617" s="1071"/>
      <c r="CX617" s="1069">
        <f t="shared" si="28"/>
        <v>0</v>
      </c>
      <c r="CY617" s="1070"/>
      <c r="CZ617" s="1070"/>
      <c r="DA617" s="1070"/>
      <c r="DB617" s="1071"/>
      <c r="DC617" s="1069">
        <f t="shared" si="29"/>
        <v>0</v>
      </c>
      <c r="DD617" s="1070"/>
      <c r="DE617" s="1070"/>
      <c r="DF617" s="1070"/>
      <c r="DG617" s="1071"/>
      <c r="DH617" s="1069">
        <f t="shared" si="30"/>
        <v>0</v>
      </c>
      <c r="DI617" s="1070"/>
      <c r="DJ617" s="1070"/>
      <c r="DK617" s="1070"/>
      <c r="DL617" s="1071"/>
      <c r="DM617" s="1069">
        <f t="shared" si="31"/>
        <v>0</v>
      </c>
      <c r="DN617" s="1070"/>
      <c r="DO617" s="1070"/>
      <c r="DP617" s="1070"/>
      <c r="DQ617" s="1071"/>
      <c r="DR617" s="1069">
        <f t="shared" si="32"/>
        <v>0</v>
      </c>
      <c r="DS617" s="1070"/>
      <c r="DT617" s="1070"/>
      <c r="DU617" s="1070"/>
      <c r="DV617" s="1071"/>
    </row>
    <row r="618" spans="1:126" ht="12.95" customHeight="1">
      <c r="B618" s="1111" t="s">
        <v>2198</v>
      </c>
      <c r="C618" s="1112"/>
      <c r="D618" s="1112"/>
      <c r="E618" s="1112"/>
      <c r="F618" s="1112"/>
      <c r="G618" s="1112"/>
      <c r="H618" s="1112"/>
      <c r="I618" s="1112"/>
      <c r="J618" s="1112"/>
      <c r="K618" s="1112"/>
      <c r="L618" s="1112"/>
      <c r="M618" s="1151" t="s">
        <v>2172</v>
      </c>
      <c r="N618" s="1151"/>
      <c r="O618" s="1151"/>
      <c r="P618" s="1151"/>
      <c r="Q618" s="1136" t="s">
        <v>2202</v>
      </c>
      <c r="R618" s="1137"/>
      <c r="S618" s="1138"/>
      <c r="T618" s="1136" t="s">
        <v>2201</v>
      </c>
      <c r="U618" s="1137"/>
      <c r="V618" s="1138"/>
      <c r="W618" s="1412" t="s">
        <v>741</v>
      </c>
      <c r="X618" s="1412"/>
      <c r="Y618" s="1413"/>
      <c r="Z618" s="1151" t="s">
        <v>2199</v>
      </c>
      <c r="AA618" s="1151"/>
      <c r="AB618" s="1151"/>
      <c r="AC618" s="1403" t="s">
        <v>1994</v>
      </c>
      <c r="AD618" s="1404"/>
      <c r="AE618" s="1405"/>
      <c r="AF618" s="1136" t="s">
        <v>2130</v>
      </c>
      <c r="AG618" s="1137"/>
      <c r="AH618" s="1137"/>
      <c r="AI618" s="1137"/>
      <c r="AJ618" s="1138"/>
      <c r="AK618" s="1287" t="s">
        <v>2131</v>
      </c>
      <c r="AL618" s="1288"/>
      <c r="AM618" s="1288"/>
      <c r="AN618" s="1289"/>
      <c r="AO618" s="1151" t="s">
        <v>742</v>
      </c>
      <c r="AP618" s="1151"/>
      <c r="AQ618" s="1151"/>
      <c r="AR618" s="1151"/>
      <c r="AS618" s="1151"/>
      <c r="AT618" s="41"/>
      <c r="AU618" s="41"/>
      <c r="AV618" s="41"/>
      <c r="AW618" s="41"/>
      <c r="AX618" s="41"/>
      <c r="AY618" s="41"/>
      <c r="AZ618" s="41"/>
      <c r="BE618" s="1078">
        <f t="shared" si="23"/>
        <v>0</v>
      </c>
      <c r="BF618" s="1079"/>
      <c r="BG618" s="1072">
        <f t="shared" si="24"/>
        <v>0</v>
      </c>
      <c r="BH618" s="1075"/>
      <c r="BI618" s="1078">
        <f t="shared" si="25"/>
        <v>0</v>
      </c>
      <c r="BJ618" s="1079"/>
      <c r="BK618" s="1072">
        <f t="shared" si="26"/>
        <v>0</v>
      </c>
      <c r="BL618" s="1075"/>
      <c r="BN618" s="1072">
        <f t="shared" si="9"/>
        <v>0</v>
      </c>
      <c r="BO618" s="1073"/>
      <c r="BP618" s="1073"/>
      <c r="BQ618" s="1073"/>
      <c r="BR618" s="1074"/>
      <c r="BS618" s="1072">
        <f t="shared" si="10"/>
        <v>0</v>
      </c>
      <c r="BT618" s="1073"/>
      <c r="BU618" s="1073"/>
      <c r="BV618" s="1073"/>
      <c r="BW618" s="1075"/>
      <c r="BX618" s="1072">
        <f t="shared" si="11"/>
        <v>0</v>
      </c>
      <c r="BY618" s="1073"/>
      <c r="BZ618" s="1073"/>
      <c r="CA618" s="1073"/>
      <c r="CB618" s="1075"/>
      <c r="CC618" s="1072">
        <f t="shared" si="12"/>
        <v>0</v>
      </c>
      <c r="CD618" s="1073"/>
      <c r="CE618" s="1073"/>
      <c r="CF618" s="1073"/>
      <c r="CG618" s="1075"/>
      <c r="CH618" s="1072">
        <f t="shared" si="13"/>
        <v>0</v>
      </c>
      <c r="CI618" s="1073"/>
      <c r="CJ618" s="1073"/>
      <c r="CK618" s="1073"/>
      <c r="CL618" s="1075"/>
      <c r="CM618" s="1076">
        <f t="shared" si="14"/>
        <v>0</v>
      </c>
      <c r="CN618" s="1077"/>
      <c r="CO618" s="1077"/>
      <c r="CP618" s="1077"/>
      <c r="CQ618" s="1074"/>
      <c r="CS618" s="1069">
        <f t="shared" si="27"/>
        <v>0</v>
      </c>
      <c r="CT618" s="1070"/>
      <c r="CU618" s="1070"/>
      <c r="CV618" s="1070"/>
      <c r="CW618" s="1071"/>
      <c r="CX618" s="1069">
        <f t="shared" si="28"/>
        <v>0</v>
      </c>
      <c r="CY618" s="1070"/>
      <c r="CZ618" s="1070"/>
      <c r="DA618" s="1070"/>
      <c r="DB618" s="1071"/>
      <c r="DC618" s="1069">
        <f t="shared" si="29"/>
        <v>0</v>
      </c>
      <c r="DD618" s="1070"/>
      <c r="DE618" s="1070"/>
      <c r="DF618" s="1070"/>
      <c r="DG618" s="1071"/>
      <c r="DH618" s="1069">
        <f t="shared" si="30"/>
        <v>0</v>
      </c>
      <c r="DI618" s="1070"/>
      <c r="DJ618" s="1070"/>
      <c r="DK618" s="1070"/>
      <c r="DL618" s="1071"/>
      <c r="DM618" s="1069">
        <f t="shared" si="31"/>
        <v>0</v>
      </c>
      <c r="DN618" s="1070"/>
      <c r="DO618" s="1070"/>
      <c r="DP618" s="1070"/>
      <c r="DQ618" s="1071"/>
      <c r="DR618" s="1069">
        <f t="shared" si="32"/>
        <v>0</v>
      </c>
      <c r="DS618" s="1070"/>
      <c r="DT618" s="1070"/>
      <c r="DU618" s="1070"/>
      <c r="DV618" s="1071"/>
    </row>
    <row r="619" spans="1:126" ht="12.95" customHeight="1">
      <c r="B619" s="1113"/>
      <c r="C619" s="1114"/>
      <c r="D619" s="1114"/>
      <c r="E619" s="1114"/>
      <c r="F619" s="1114"/>
      <c r="G619" s="1114"/>
      <c r="H619" s="1114"/>
      <c r="I619" s="1114"/>
      <c r="J619" s="1114"/>
      <c r="K619" s="1114"/>
      <c r="L619" s="1114"/>
      <c r="M619" s="1151"/>
      <c r="N619" s="1151"/>
      <c r="O619" s="1151"/>
      <c r="P619" s="1151"/>
      <c r="Q619" s="1139"/>
      <c r="R619" s="1140"/>
      <c r="S619" s="1141"/>
      <c r="T619" s="1139"/>
      <c r="U619" s="1140"/>
      <c r="V619" s="1141"/>
      <c r="W619" s="1414"/>
      <c r="X619" s="1414"/>
      <c r="Y619" s="1415"/>
      <c r="Z619" s="1151"/>
      <c r="AA619" s="1151"/>
      <c r="AB619" s="1151"/>
      <c r="AC619" s="1406"/>
      <c r="AD619" s="1407"/>
      <c r="AE619" s="1408"/>
      <c r="AF619" s="1139"/>
      <c r="AG619" s="1140"/>
      <c r="AH619" s="1140"/>
      <c r="AI619" s="1140"/>
      <c r="AJ619" s="1141"/>
      <c r="AK619" s="1290"/>
      <c r="AL619" s="1291"/>
      <c r="AM619" s="1291"/>
      <c r="AN619" s="1292"/>
      <c r="AO619" s="1151"/>
      <c r="AP619" s="1151"/>
      <c r="AQ619" s="1151"/>
      <c r="AR619" s="1151"/>
      <c r="AS619" s="1151"/>
      <c r="AT619" s="41"/>
      <c r="AU619" s="41"/>
      <c r="AV619" s="41"/>
      <c r="AW619" s="41"/>
      <c r="AX619" s="41"/>
      <c r="AY619" s="41"/>
      <c r="AZ619" s="41"/>
      <c r="BE619" s="1078">
        <f t="shared" si="23"/>
        <v>0</v>
      </c>
      <c r="BF619" s="1079"/>
      <c r="BG619" s="1072">
        <f t="shared" si="24"/>
        <v>0</v>
      </c>
      <c r="BH619" s="1075"/>
      <c r="BI619" s="1078">
        <f t="shared" si="25"/>
        <v>0</v>
      </c>
      <c r="BJ619" s="1079"/>
      <c r="BK619" s="1072">
        <f t="shared" si="26"/>
        <v>0</v>
      </c>
      <c r="BL619" s="1075"/>
      <c r="BN619" s="1072">
        <f t="shared" si="9"/>
        <v>0</v>
      </c>
      <c r="BO619" s="1073"/>
      <c r="BP619" s="1073"/>
      <c r="BQ619" s="1073"/>
      <c r="BR619" s="1074"/>
      <c r="BS619" s="1072">
        <f t="shared" si="10"/>
        <v>0</v>
      </c>
      <c r="BT619" s="1073"/>
      <c r="BU619" s="1073"/>
      <c r="BV619" s="1073"/>
      <c r="BW619" s="1075"/>
      <c r="BX619" s="1072">
        <f t="shared" si="11"/>
        <v>0</v>
      </c>
      <c r="BY619" s="1073"/>
      <c r="BZ619" s="1073"/>
      <c r="CA619" s="1073"/>
      <c r="CB619" s="1075"/>
      <c r="CC619" s="1072">
        <f t="shared" si="12"/>
        <v>0</v>
      </c>
      <c r="CD619" s="1073"/>
      <c r="CE619" s="1073"/>
      <c r="CF619" s="1073"/>
      <c r="CG619" s="1075"/>
      <c r="CH619" s="1072">
        <f t="shared" si="13"/>
        <v>0</v>
      </c>
      <c r="CI619" s="1073"/>
      <c r="CJ619" s="1073"/>
      <c r="CK619" s="1073"/>
      <c r="CL619" s="1075"/>
      <c r="CM619" s="1076">
        <f t="shared" si="14"/>
        <v>0</v>
      </c>
      <c r="CN619" s="1077"/>
      <c r="CO619" s="1077"/>
      <c r="CP619" s="1077"/>
      <c r="CQ619" s="1074"/>
      <c r="CS619" s="1069">
        <f t="shared" si="27"/>
        <v>0</v>
      </c>
      <c r="CT619" s="1070"/>
      <c r="CU619" s="1070"/>
      <c r="CV619" s="1070"/>
      <c r="CW619" s="1071"/>
      <c r="CX619" s="1069">
        <f t="shared" si="28"/>
        <v>0</v>
      </c>
      <c r="CY619" s="1070"/>
      <c r="CZ619" s="1070"/>
      <c r="DA619" s="1070"/>
      <c r="DB619" s="1071"/>
      <c r="DC619" s="1069">
        <f t="shared" si="29"/>
        <v>0</v>
      </c>
      <c r="DD619" s="1070"/>
      <c r="DE619" s="1070"/>
      <c r="DF619" s="1070"/>
      <c r="DG619" s="1071"/>
      <c r="DH619" s="1069">
        <f t="shared" si="30"/>
        <v>0</v>
      </c>
      <c r="DI619" s="1070"/>
      <c r="DJ619" s="1070"/>
      <c r="DK619" s="1070"/>
      <c r="DL619" s="1071"/>
      <c r="DM619" s="1069">
        <f t="shared" si="31"/>
        <v>0</v>
      </c>
      <c r="DN619" s="1070"/>
      <c r="DO619" s="1070"/>
      <c r="DP619" s="1070"/>
      <c r="DQ619" s="1071"/>
      <c r="DR619" s="1069">
        <f t="shared" si="32"/>
        <v>0</v>
      </c>
      <c r="DS619" s="1070"/>
      <c r="DT619" s="1070"/>
      <c r="DU619" s="1070"/>
      <c r="DV619" s="1071"/>
    </row>
    <row r="620" spans="1:126" ht="12.95" customHeight="1">
      <c r="B620" s="1115"/>
      <c r="C620" s="1116"/>
      <c r="D620" s="1116"/>
      <c r="E620" s="1116"/>
      <c r="F620" s="1116"/>
      <c r="G620" s="1116"/>
      <c r="H620" s="1116"/>
      <c r="I620" s="1116"/>
      <c r="J620" s="1116"/>
      <c r="K620" s="1116"/>
      <c r="L620" s="1116"/>
      <c r="M620" s="1151"/>
      <c r="N620" s="1151"/>
      <c r="O620" s="1151"/>
      <c r="P620" s="1151"/>
      <c r="Q620" s="1142"/>
      <c r="R620" s="1143"/>
      <c r="S620" s="1144"/>
      <c r="T620" s="1142"/>
      <c r="U620" s="1143"/>
      <c r="V620" s="1144"/>
      <c r="W620" s="1416"/>
      <c r="X620" s="1416"/>
      <c r="Y620" s="1417"/>
      <c r="Z620" s="1151"/>
      <c r="AA620" s="1151"/>
      <c r="AB620" s="1151"/>
      <c r="AC620" s="1409"/>
      <c r="AD620" s="1410"/>
      <c r="AE620" s="1411"/>
      <c r="AF620" s="1142"/>
      <c r="AG620" s="1143"/>
      <c r="AH620" s="1143"/>
      <c r="AI620" s="1143"/>
      <c r="AJ620" s="1144"/>
      <c r="AK620" s="1293"/>
      <c r="AL620" s="1294"/>
      <c r="AM620" s="1294"/>
      <c r="AN620" s="1295"/>
      <c r="AO620" s="1151"/>
      <c r="AP620" s="1151"/>
      <c r="AQ620" s="1151"/>
      <c r="AR620" s="1151"/>
      <c r="AS620" s="1151"/>
      <c r="AT620" s="43"/>
      <c r="AU620" s="43"/>
      <c r="AV620" s="43"/>
      <c r="AW620" s="43"/>
      <c r="AX620" s="43"/>
      <c r="AY620" s="43"/>
      <c r="AZ620" s="43"/>
      <c r="BE620" s="1078">
        <f t="shared" si="23"/>
        <v>0</v>
      </c>
      <c r="BF620" s="1079"/>
      <c r="BG620" s="1072">
        <f t="shared" si="24"/>
        <v>0</v>
      </c>
      <c r="BH620" s="1075"/>
      <c r="BI620" s="1078">
        <f t="shared" si="25"/>
        <v>0</v>
      </c>
      <c r="BJ620" s="1079"/>
      <c r="BK620" s="1072">
        <f t="shared" si="26"/>
        <v>0</v>
      </c>
      <c r="BL620" s="1075"/>
      <c r="BN620" s="1072">
        <f t="shared" si="9"/>
        <v>0</v>
      </c>
      <c r="BO620" s="1073"/>
      <c r="BP620" s="1073"/>
      <c r="BQ620" s="1073"/>
      <c r="BR620" s="1074"/>
      <c r="BS620" s="1072">
        <f t="shared" si="10"/>
        <v>0</v>
      </c>
      <c r="BT620" s="1073"/>
      <c r="BU620" s="1073"/>
      <c r="BV620" s="1073"/>
      <c r="BW620" s="1075"/>
      <c r="BX620" s="1072">
        <f t="shared" si="11"/>
        <v>0</v>
      </c>
      <c r="BY620" s="1073"/>
      <c r="BZ620" s="1073"/>
      <c r="CA620" s="1073"/>
      <c r="CB620" s="1075"/>
      <c r="CC620" s="1072">
        <f t="shared" si="12"/>
        <v>0</v>
      </c>
      <c r="CD620" s="1073"/>
      <c r="CE620" s="1073"/>
      <c r="CF620" s="1073"/>
      <c r="CG620" s="1075"/>
      <c r="CH620" s="1072">
        <f t="shared" si="13"/>
        <v>0</v>
      </c>
      <c r="CI620" s="1073"/>
      <c r="CJ620" s="1073"/>
      <c r="CK620" s="1073"/>
      <c r="CL620" s="1075"/>
      <c r="CM620" s="1076">
        <f t="shared" si="14"/>
        <v>0</v>
      </c>
      <c r="CN620" s="1077"/>
      <c r="CO620" s="1077"/>
      <c r="CP620" s="1077"/>
      <c r="CQ620" s="1074"/>
      <c r="CS620" s="1069">
        <f t="shared" si="27"/>
        <v>0</v>
      </c>
      <c r="CT620" s="1070"/>
      <c r="CU620" s="1070"/>
      <c r="CV620" s="1070"/>
      <c r="CW620" s="1071"/>
      <c r="CX620" s="1069">
        <f t="shared" si="28"/>
        <v>0</v>
      </c>
      <c r="CY620" s="1070"/>
      <c r="CZ620" s="1070"/>
      <c r="DA620" s="1070"/>
      <c r="DB620" s="1071"/>
      <c r="DC620" s="1069">
        <f t="shared" si="29"/>
        <v>0</v>
      </c>
      <c r="DD620" s="1070"/>
      <c r="DE620" s="1070"/>
      <c r="DF620" s="1070"/>
      <c r="DG620" s="1071"/>
      <c r="DH620" s="1069">
        <f t="shared" si="30"/>
        <v>0</v>
      </c>
      <c r="DI620" s="1070"/>
      <c r="DJ620" s="1070"/>
      <c r="DK620" s="1070"/>
      <c r="DL620" s="1071"/>
      <c r="DM620" s="1069">
        <f t="shared" si="31"/>
        <v>0</v>
      </c>
      <c r="DN620" s="1070"/>
      <c r="DO620" s="1070"/>
      <c r="DP620" s="1070"/>
      <c r="DQ620" s="1071"/>
      <c r="DR620" s="1069">
        <f t="shared" si="32"/>
        <v>0</v>
      </c>
      <c r="DS620" s="1070"/>
      <c r="DT620" s="1070"/>
      <c r="DU620" s="1070"/>
      <c r="DV620" s="1071"/>
    </row>
    <row r="621" spans="1:126" ht="12.95" customHeight="1">
      <c r="B621" s="57" t="s">
        <v>901</v>
      </c>
      <c r="C621" s="1102" t="s">
        <v>2482</v>
      </c>
      <c r="D621" s="1102"/>
      <c r="E621" s="1102"/>
      <c r="F621" s="1102"/>
      <c r="G621" s="1102"/>
      <c r="H621" s="1102"/>
      <c r="I621" s="1102"/>
      <c r="J621" s="1102"/>
      <c r="K621" s="1102"/>
      <c r="L621" s="1102"/>
      <c r="M621" s="1283" t="s">
        <v>2182</v>
      </c>
      <c r="N621" s="1283"/>
      <c r="O621" s="1283"/>
      <c r="P621" s="1283"/>
      <c r="Q621" s="1356">
        <f>20*12</f>
        <v>240</v>
      </c>
      <c r="R621" s="1357"/>
      <c r="S621" s="1358"/>
      <c r="T621" s="1382">
        <f>20*12</f>
        <v>240</v>
      </c>
      <c r="U621" s="1383"/>
      <c r="V621" s="1384"/>
      <c r="W621" s="1296">
        <v>6.7760000000000001E-2</v>
      </c>
      <c r="X621" s="1297"/>
      <c r="Y621" s="1298"/>
      <c r="Z621" s="1359" t="s">
        <v>2200</v>
      </c>
      <c r="AA621" s="1360"/>
      <c r="AB621" s="1361"/>
      <c r="AC621" s="1341">
        <v>1</v>
      </c>
      <c r="AD621" s="1149"/>
      <c r="AE621" s="1342"/>
      <c r="AF621" s="1168">
        <f>-PMT(W621/12,Q621,AO621,0)*12</f>
        <v>312230.94878078165</v>
      </c>
      <c r="AG621" s="1169"/>
      <c r="AH621" s="1169"/>
      <c r="AI621" s="1169"/>
      <c r="AJ621" s="1170"/>
      <c r="AK621" s="1284"/>
      <c r="AL621" s="1285"/>
      <c r="AM621" s="1285"/>
      <c r="AN621" s="1286"/>
      <c r="AO621" s="1223">
        <v>3415000</v>
      </c>
      <c r="AP621" s="1223"/>
      <c r="AQ621" s="1223"/>
      <c r="AR621" s="1223"/>
      <c r="AS621" s="1223"/>
      <c r="AT621" s="946" t="str">
        <f t="shared" ref="AT621:AT632" si="33">IF(AND(NOT(C620=""),C621="",NOT(C622="")),"!","")</f>
        <v/>
      </c>
      <c r="AU621" s="43"/>
      <c r="AV621" s="43"/>
      <c r="AW621" s="43"/>
      <c r="AX621" s="43"/>
      <c r="AY621" s="43"/>
      <c r="BA621" s="41" t="s">
        <v>1981</v>
      </c>
      <c r="BC621" s="43"/>
      <c r="BD621" s="43"/>
      <c r="BE621" s="1078">
        <f t="shared" si="23"/>
        <v>0</v>
      </c>
      <c r="BF621" s="1079"/>
      <c r="BG621" s="1072">
        <f t="shared" si="24"/>
        <v>0</v>
      </c>
      <c r="BH621" s="1075"/>
      <c r="BI621" s="1078">
        <f t="shared" si="25"/>
        <v>0</v>
      </c>
      <c r="BJ621" s="1079"/>
      <c r="BK621" s="1072">
        <f t="shared" si="26"/>
        <v>0</v>
      </c>
      <c r="BL621" s="1075"/>
      <c r="BN621" s="1072">
        <f t="shared" si="9"/>
        <v>0</v>
      </c>
      <c r="BO621" s="1073"/>
      <c r="BP621" s="1073"/>
      <c r="BQ621" s="1073"/>
      <c r="BR621" s="1074"/>
      <c r="BS621" s="1072">
        <f t="shared" si="10"/>
        <v>0</v>
      </c>
      <c r="BT621" s="1073"/>
      <c r="BU621" s="1073"/>
      <c r="BV621" s="1073"/>
      <c r="BW621" s="1075"/>
      <c r="BX621" s="1072">
        <f t="shared" si="11"/>
        <v>0</v>
      </c>
      <c r="BY621" s="1073"/>
      <c r="BZ621" s="1073"/>
      <c r="CA621" s="1073"/>
      <c r="CB621" s="1075"/>
      <c r="CC621" s="1072">
        <f t="shared" si="12"/>
        <v>0</v>
      </c>
      <c r="CD621" s="1073"/>
      <c r="CE621" s="1073"/>
      <c r="CF621" s="1073"/>
      <c r="CG621" s="1075"/>
      <c r="CH621" s="1072">
        <f t="shared" si="13"/>
        <v>0</v>
      </c>
      <c r="CI621" s="1073"/>
      <c r="CJ621" s="1073"/>
      <c r="CK621" s="1073"/>
      <c r="CL621" s="1075"/>
      <c r="CM621" s="1076">
        <f t="shared" si="14"/>
        <v>0</v>
      </c>
      <c r="CN621" s="1077"/>
      <c r="CO621" s="1077"/>
      <c r="CP621" s="1077"/>
      <c r="CQ621" s="1074"/>
      <c r="CS621" s="1069">
        <f t="shared" si="27"/>
        <v>0</v>
      </c>
      <c r="CT621" s="1070"/>
      <c r="CU621" s="1070"/>
      <c r="CV621" s="1070"/>
      <c r="CW621" s="1071"/>
      <c r="CX621" s="1069">
        <f t="shared" si="28"/>
        <v>0</v>
      </c>
      <c r="CY621" s="1070"/>
      <c r="CZ621" s="1070"/>
      <c r="DA621" s="1070"/>
      <c r="DB621" s="1071"/>
      <c r="DC621" s="1069">
        <f t="shared" si="29"/>
        <v>0</v>
      </c>
      <c r="DD621" s="1070"/>
      <c r="DE621" s="1070"/>
      <c r="DF621" s="1070"/>
      <c r="DG621" s="1071"/>
      <c r="DH621" s="1069">
        <f t="shared" si="30"/>
        <v>0</v>
      </c>
      <c r="DI621" s="1070"/>
      <c r="DJ621" s="1070"/>
      <c r="DK621" s="1070"/>
      <c r="DL621" s="1071"/>
      <c r="DM621" s="1069">
        <f t="shared" si="31"/>
        <v>0</v>
      </c>
      <c r="DN621" s="1070"/>
      <c r="DO621" s="1070"/>
      <c r="DP621" s="1070"/>
      <c r="DQ621" s="1071"/>
      <c r="DR621" s="1069">
        <f t="shared" si="32"/>
        <v>0</v>
      </c>
      <c r="DS621" s="1070"/>
      <c r="DT621" s="1070"/>
      <c r="DU621" s="1070"/>
      <c r="DV621" s="1071"/>
    </row>
    <row r="622" spans="1:126" ht="12.95" customHeight="1">
      <c r="B622" s="58" t="s">
        <v>902</v>
      </c>
      <c r="C622" s="1102" t="s">
        <v>2369</v>
      </c>
      <c r="D622" s="1102"/>
      <c r="E622" s="1102"/>
      <c r="F622" s="1102"/>
      <c r="G622" s="1102"/>
      <c r="H622" s="1102"/>
      <c r="I622" s="1102"/>
      <c r="J622" s="1102"/>
      <c r="K622" s="1102"/>
      <c r="L622" s="1102"/>
      <c r="M622" s="1283" t="str">
        <f>M550</f>
        <v>Loan, Residual Receipts</v>
      </c>
      <c r="N622" s="1283"/>
      <c r="O622" s="1283"/>
      <c r="P622" s="1283"/>
      <c r="Q622" s="1356">
        <f>55*12</f>
        <v>660</v>
      </c>
      <c r="R622" s="1357"/>
      <c r="S622" s="1358"/>
      <c r="T622" s="1382">
        <f>55*12</f>
        <v>660</v>
      </c>
      <c r="U622" s="1383"/>
      <c r="V622" s="1384"/>
      <c r="W622" s="1296">
        <f>W550</f>
        <v>0.03</v>
      </c>
      <c r="X622" s="1297"/>
      <c r="Y622" s="1298"/>
      <c r="Z622" s="1359" t="s">
        <v>789</v>
      </c>
      <c r="AA622" s="1360"/>
      <c r="AB622" s="1361"/>
      <c r="AC622" s="1341">
        <v>3</v>
      </c>
      <c r="AD622" s="1149"/>
      <c r="AE622" s="1342"/>
      <c r="AF622" s="1168"/>
      <c r="AG622" s="1169"/>
      <c r="AH622" s="1169"/>
      <c r="AI622" s="1169"/>
      <c r="AJ622" s="1170"/>
      <c r="AK622" s="1284"/>
      <c r="AL622" s="1285"/>
      <c r="AM622" s="1285"/>
      <c r="AN622" s="1286"/>
      <c r="AO622" s="1223">
        <f>AM550</f>
        <v>612751</v>
      </c>
      <c r="AP622" s="1223"/>
      <c r="AQ622" s="1223"/>
      <c r="AR622" s="1223"/>
      <c r="AS622" s="1223"/>
      <c r="AT622" s="946" t="str">
        <f t="shared" si="33"/>
        <v/>
      </c>
      <c r="AU622" s="43"/>
      <c r="AV622" s="43"/>
      <c r="AW622" s="43"/>
      <c r="AX622" s="43"/>
      <c r="AY622" s="43"/>
      <c r="BA622" s="41" t="s">
        <v>790</v>
      </c>
      <c r="BC622" s="43"/>
      <c r="BD622" s="43"/>
      <c r="BE622" s="1078">
        <f t="shared" si="23"/>
        <v>0</v>
      </c>
      <c r="BF622" s="1079"/>
      <c r="BG622" s="1072">
        <f t="shared" si="24"/>
        <v>0</v>
      </c>
      <c r="BH622" s="1075"/>
      <c r="BI622" s="1078">
        <f t="shared" si="25"/>
        <v>0</v>
      </c>
      <c r="BJ622" s="1079"/>
      <c r="BK622" s="1072">
        <f t="shared" si="26"/>
        <v>0</v>
      </c>
      <c r="BL622" s="1075"/>
      <c r="BN622" s="1072">
        <f t="shared" si="9"/>
        <v>0</v>
      </c>
      <c r="BO622" s="1073"/>
      <c r="BP622" s="1073"/>
      <c r="BQ622" s="1073"/>
      <c r="BR622" s="1074"/>
      <c r="BS622" s="1072">
        <f t="shared" si="10"/>
        <v>0</v>
      </c>
      <c r="BT622" s="1073"/>
      <c r="BU622" s="1073"/>
      <c r="BV622" s="1073"/>
      <c r="BW622" s="1075"/>
      <c r="BX622" s="1072">
        <f t="shared" si="11"/>
        <v>0</v>
      </c>
      <c r="BY622" s="1073"/>
      <c r="BZ622" s="1073"/>
      <c r="CA622" s="1073"/>
      <c r="CB622" s="1075"/>
      <c r="CC622" s="1072">
        <f t="shared" si="12"/>
        <v>0</v>
      </c>
      <c r="CD622" s="1073"/>
      <c r="CE622" s="1073"/>
      <c r="CF622" s="1073"/>
      <c r="CG622" s="1075"/>
      <c r="CH622" s="1072">
        <f t="shared" si="13"/>
        <v>0</v>
      </c>
      <c r="CI622" s="1073"/>
      <c r="CJ622" s="1073"/>
      <c r="CK622" s="1073"/>
      <c r="CL622" s="1075"/>
      <c r="CM622" s="1076">
        <f t="shared" si="14"/>
        <v>0</v>
      </c>
      <c r="CN622" s="1077"/>
      <c r="CO622" s="1077"/>
      <c r="CP622" s="1077"/>
      <c r="CQ622" s="1074"/>
      <c r="CS622" s="1069">
        <f t="shared" si="27"/>
        <v>0</v>
      </c>
      <c r="CT622" s="1070"/>
      <c r="CU622" s="1070"/>
      <c r="CV622" s="1070"/>
      <c r="CW622" s="1071"/>
      <c r="CX622" s="1069">
        <f t="shared" si="28"/>
        <v>0</v>
      </c>
      <c r="CY622" s="1070"/>
      <c r="CZ622" s="1070"/>
      <c r="DA622" s="1070"/>
      <c r="DB622" s="1071"/>
      <c r="DC622" s="1069">
        <f t="shared" si="29"/>
        <v>0</v>
      </c>
      <c r="DD622" s="1070"/>
      <c r="DE622" s="1070"/>
      <c r="DF622" s="1070"/>
      <c r="DG622" s="1071"/>
      <c r="DH622" s="1069">
        <f t="shared" si="30"/>
        <v>0</v>
      </c>
      <c r="DI622" s="1070"/>
      <c r="DJ622" s="1070"/>
      <c r="DK622" s="1070"/>
      <c r="DL622" s="1071"/>
      <c r="DM622" s="1069">
        <f t="shared" si="31"/>
        <v>0</v>
      </c>
      <c r="DN622" s="1070"/>
      <c r="DO622" s="1070"/>
      <c r="DP622" s="1070"/>
      <c r="DQ622" s="1071"/>
      <c r="DR622" s="1069">
        <f t="shared" si="32"/>
        <v>0</v>
      </c>
      <c r="DS622" s="1070"/>
      <c r="DT622" s="1070"/>
      <c r="DU622" s="1070"/>
      <c r="DV622" s="1071"/>
    </row>
    <row r="623" spans="1:126" ht="12.95" customHeight="1">
      <c r="B623" s="58" t="s">
        <v>908</v>
      </c>
      <c r="C623" s="1102" t="s">
        <v>2370</v>
      </c>
      <c r="D623" s="1102"/>
      <c r="E623" s="1102"/>
      <c r="F623" s="1102"/>
      <c r="G623" s="1102"/>
      <c r="H623" s="1102"/>
      <c r="I623" s="1102"/>
      <c r="J623" s="1102"/>
      <c r="K623" s="1102"/>
      <c r="L623" s="1102"/>
      <c r="M623" s="1283" t="str">
        <f t="shared" ref="M623:M626" si="34">M551</f>
        <v>Loan, Residual Receipts</v>
      </c>
      <c r="N623" s="1283"/>
      <c r="O623" s="1283"/>
      <c r="P623" s="1283"/>
      <c r="Q623" s="1356">
        <f>55*12</f>
        <v>660</v>
      </c>
      <c r="R623" s="1357"/>
      <c r="S623" s="1358"/>
      <c r="T623" s="1382">
        <f>55*12</f>
        <v>660</v>
      </c>
      <c r="U623" s="1383"/>
      <c r="V623" s="1384"/>
      <c r="W623" s="1296">
        <f t="shared" ref="W623:W625" si="35">W551</f>
        <v>0.03</v>
      </c>
      <c r="X623" s="1297"/>
      <c r="Y623" s="1298"/>
      <c r="Z623" s="1359" t="s">
        <v>789</v>
      </c>
      <c r="AA623" s="1360"/>
      <c r="AB623" s="1361"/>
      <c r="AC623" s="1341">
        <v>3</v>
      </c>
      <c r="AD623" s="1149"/>
      <c r="AE623" s="1342"/>
      <c r="AF623" s="1168"/>
      <c r="AG623" s="1169"/>
      <c r="AH623" s="1169"/>
      <c r="AI623" s="1169"/>
      <c r="AJ623" s="1170"/>
      <c r="AK623" s="1284"/>
      <c r="AL623" s="1285"/>
      <c r="AM623" s="1285"/>
      <c r="AN623" s="1286"/>
      <c r="AO623" s="1223">
        <f t="shared" ref="AO623:AO625" si="36">AM551</f>
        <v>1079394</v>
      </c>
      <c r="AP623" s="1223"/>
      <c r="AQ623" s="1223"/>
      <c r="AR623" s="1223"/>
      <c r="AS623" s="1223"/>
      <c r="AT623" s="946" t="str">
        <f t="shared" si="33"/>
        <v/>
      </c>
      <c r="AU623" s="43"/>
      <c r="AV623" s="43"/>
      <c r="AW623" s="43"/>
      <c r="AX623" s="43"/>
      <c r="AY623" s="43"/>
      <c r="AZ623" s="43"/>
      <c r="BA623" s="41" t="s">
        <v>789</v>
      </c>
      <c r="BB623" s="43"/>
      <c r="BC623" s="43"/>
      <c r="BD623" s="43"/>
      <c r="BE623" s="1078">
        <f t="shared" si="23"/>
        <v>0</v>
      </c>
      <c r="BF623" s="1079"/>
      <c r="BG623" s="1072">
        <f t="shared" si="24"/>
        <v>0</v>
      </c>
      <c r="BH623" s="1075"/>
      <c r="BI623" s="1078">
        <f t="shared" si="25"/>
        <v>0</v>
      </c>
      <c r="BJ623" s="1079"/>
      <c r="BK623" s="1072">
        <f t="shared" si="26"/>
        <v>0</v>
      </c>
      <c r="BL623" s="1075"/>
      <c r="BN623" s="1072">
        <f t="shared" si="9"/>
        <v>0</v>
      </c>
      <c r="BO623" s="1073"/>
      <c r="BP623" s="1073"/>
      <c r="BQ623" s="1073"/>
      <c r="BR623" s="1074"/>
      <c r="BS623" s="1072">
        <f t="shared" si="10"/>
        <v>0</v>
      </c>
      <c r="BT623" s="1073"/>
      <c r="BU623" s="1073"/>
      <c r="BV623" s="1073"/>
      <c r="BW623" s="1075"/>
      <c r="BX623" s="1072">
        <f t="shared" si="11"/>
        <v>0</v>
      </c>
      <c r="BY623" s="1073"/>
      <c r="BZ623" s="1073"/>
      <c r="CA623" s="1073"/>
      <c r="CB623" s="1075"/>
      <c r="CC623" s="1072">
        <f t="shared" si="12"/>
        <v>0</v>
      </c>
      <c r="CD623" s="1073"/>
      <c r="CE623" s="1073"/>
      <c r="CF623" s="1073"/>
      <c r="CG623" s="1075"/>
      <c r="CH623" s="1072">
        <f t="shared" si="13"/>
        <v>0</v>
      </c>
      <c r="CI623" s="1073"/>
      <c r="CJ623" s="1073"/>
      <c r="CK623" s="1073"/>
      <c r="CL623" s="1075"/>
      <c r="CM623" s="1076">
        <f t="shared" si="14"/>
        <v>0</v>
      </c>
      <c r="CN623" s="1077"/>
      <c r="CO623" s="1077"/>
      <c r="CP623" s="1077"/>
      <c r="CQ623" s="1074"/>
      <c r="CS623" s="1069">
        <f t="shared" si="27"/>
        <v>0</v>
      </c>
      <c r="CT623" s="1070"/>
      <c r="CU623" s="1070"/>
      <c r="CV623" s="1070"/>
      <c r="CW623" s="1071"/>
      <c r="CX623" s="1069">
        <f t="shared" si="28"/>
        <v>0</v>
      </c>
      <c r="CY623" s="1070"/>
      <c r="CZ623" s="1070"/>
      <c r="DA623" s="1070"/>
      <c r="DB623" s="1071"/>
      <c r="DC623" s="1069">
        <f t="shared" si="29"/>
        <v>0</v>
      </c>
      <c r="DD623" s="1070"/>
      <c r="DE623" s="1070"/>
      <c r="DF623" s="1070"/>
      <c r="DG623" s="1071"/>
      <c r="DH623" s="1069">
        <f t="shared" si="30"/>
        <v>0</v>
      </c>
      <c r="DI623" s="1070"/>
      <c r="DJ623" s="1070"/>
      <c r="DK623" s="1070"/>
      <c r="DL623" s="1071"/>
      <c r="DM623" s="1069">
        <f t="shared" si="31"/>
        <v>0</v>
      </c>
      <c r="DN623" s="1070"/>
      <c r="DO623" s="1070"/>
      <c r="DP623" s="1070"/>
      <c r="DQ623" s="1071"/>
      <c r="DR623" s="1069">
        <f t="shared" si="32"/>
        <v>0</v>
      </c>
      <c r="DS623" s="1070"/>
      <c r="DT623" s="1070"/>
      <c r="DU623" s="1070"/>
      <c r="DV623" s="1071"/>
    </row>
    <row r="624" spans="1:126" ht="12.95" customHeight="1">
      <c r="B624" s="58" t="s">
        <v>432</v>
      </c>
      <c r="C624" s="1102" t="s">
        <v>2371</v>
      </c>
      <c r="D624" s="1102"/>
      <c r="E624" s="1102"/>
      <c r="F624" s="1102"/>
      <c r="G624" s="1102"/>
      <c r="H624" s="1102"/>
      <c r="I624" s="1102"/>
      <c r="J624" s="1102"/>
      <c r="K624" s="1102"/>
      <c r="L624" s="1102"/>
      <c r="M624" s="1283" t="str">
        <f t="shared" si="34"/>
        <v>Loan, Residual Receipts</v>
      </c>
      <c r="N624" s="1283"/>
      <c r="O624" s="1283"/>
      <c r="P624" s="1283"/>
      <c r="Q624" s="1356">
        <f>55*12</f>
        <v>660</v>
      </c>
      <c r="R624" s="1357"/>
      <c r="S624" s="1358"/>
      <c r="T624" s="1382">
        <f>55*12</f>
        <v>660</v>
      </c>
      <c r="U624" s="1383"/>
      <c r="V624" s="1384"/>
      <c r="W624" s="1296">
        <f t="shared" si="35"/>
        <v>0.03</v>
      </c>
      <c r="X624" s="1297"/>
      <c r="Y624" s="1298"/>
      <c r="Z624" s="1359" t="s">
        <v>789</v>
      </c>
      <c r="AA624" s="1360"/>
      <c r="AB624" s="1361"/>
      <c r="AC624" s="1341">
        <v>2</v>
      </c>
      <c r="AD624" s="1149"/>
      <c r="AE624" s="1342"/>
      <c r="AF624" s="1168">
        <f>0.42%*AO624</f>
        <v>40780.630799999999</v>
      </c>
      <c r="AG624" s="1169"/>
      <c r="AH624" s="1169"/>
      <c r="AI624" s="1169"/>
      <c r="AJ624" s="1170"/>
      <c r="AK624" s="1284"/>
      <c r="AL624" s="1285"/>
      <c r="AM624" s="1285"/>
      <c r="AN624" s="1286"/>
      <c r="AO624" s="1223">
        <f t="shared" si="36"/>
        <v>9709674</v>
      </c>
      <c r="AP624" s="1223"/>
      <c r="AQ624" s="1223"/>
      <c r="AR624" s="1223"/>
      <c r="AS624" s="1223"/>
      <c r="AT624" s="946" t="str">
        <f t="shared" si="33"/>
        <v/>
      </c>
      <c r="AU624" s="43"/>
      <c r="AV624" s="43"/>
      <c r="AW624" s="43"/>
      <c r="AX624" s="43"/>
      <c r="AY624" s="43"/>
      <c r="AZ624" s="43"/>
      <c r="BA624" s="41" t="s">
        <v>2200</v>
      </c>
      <c r="BE624" s="1078">
        <f t="shared" si="23"/>
        <v>0</v>
      </c>
      <c r="BF624" s="1079"/>
      <c r="BG624" s="1072">
        <f t="shared" si="24"/>
        <v>0</v>
      </c>
      <c r="BH624" s="1075"/>
      <c r="BI624" s="1078">
        <f t="shared" si="25"/>
        <v>0</v>
      </c>
      <c r="BJ624" s="1079"/>
      <c r="BK624" s="1072">
        <f t="shared" si="26"/>
        <v>0</v>
      </c>
      <c r="BL624" s="1075"/>
      <c r="BN624" s="1072">
        <f t="shared" si="9"/>
        <v>0</v>
      </c>
      <c r="BO624" s="1073"/>
      <c r="BP624" s="1073"/>
      <c r="BQ624" s="1073"/>
      <c r="BR624" s="1074"/>
      <c r="BS624" s="1072">
        <f t="shared" si="10"/>
        <v>0</v>
      </c>
      <c r="BT624" s="1073"/>
      <c r="BU624" s="1073"/>
      <c r="BV624" s="1073"/>
      <c r="BW624" s="1075"/>
      <c r="BX624" s="1072">
        <f t="shared" si="11"/>
        <v>0</v>
      </c>
      <c r="BY624" s="1073"/>
      <c r="BZ624" s="1073"/>
      <c r="CA624" s="1073"/>
      <c r="CB624" s="1075"/>
      <c r="CC624" s="1072">
        <f t="shared" si="12"/>
        <v>0</v>
      </c>
      <c r="CD624" s="1073"/>
      <c r="CE624" s="1073"/>
      <c r="CF624" s="1073"/>
      <c r="CG624" s="1075"/>
      <c r="CH624" s="1072">
        <f t="shared" si="13"/>
        <v>0</v>
      </c>
      <c r="CI624" s="1073"/>
      <c r="CJ624" s="1073"/>
      <c r="CK624" s="1073"/>
      <c r="CL624" s="1075"/>
      <c r="CM624" s="1076">
        <f t="shared" si="14"/>
        <v>0</v>
      </c>
      <c r="CN624" s="1077"/>
      <c r="CO624" s="1077"/>
      <c r="CP624" s="1077"/>
      <c r="CQ624" s="1074"/>
      <c r="CS624" s="1069">
        <f t="shared" si="27"/>
        <v>0</v>
      </c>
      <c r="CT624" s="1070"/>
      <c r="CU624" s="1070"/>
      <c r="CV624" s="1070"/>
      <c r="CW624" s="1071"/>
      <c r="CX624" s="1069">
        <f t="shared" si="28"/>
        <v>0</v>
      </c>
      <c r="CY624" s="1070"/>
      <c r="CZ624" s="1070"/>
      <c r="DA624" s="1070"/>
      <c r="DB624" s="1071"/>
      <c r="DC624" s="1069">
        <f t="shared" si="29"/>
        <v>0</v>
      </c>
      <c r="DD624" s="1070"/>
      <c r="DE624" s="1070"/>
      <c r="DF624" s="1070"/>
      <c r="DG624" s="1071"/>
      <c r="DH624" s="1069">
        <f t="shared" si="30"/>
        <v>0</v>
      </c>
      <c r="DI624" s="1070"/>
      <c r="DJ624" s="1070"/>
      <c r="DK624" s="1070"/>
      <c r="DL624" s="1071"/>
      <c r="DM624" s="1069">
        <f t="shared" si="31"/>
        <v>0</v>
      </c>
      <c r="DN624" s="1070"/>
      <c r="DO624" s="1070"/>
      <c r="DP624" s="1070"/>
      <c r="DQ624" s="1071"/>
      <c r="DR624" s="1069">
        <f t="shared" si="32"/>
        <v>0</v>
      </c>
      <c r="DS624" s="1070"/>
      <c r="DT624" s="1070"/>
      <c r="DU624" s="1070"/>
      <c r="DV624" s="1071"/>
    </row>
    <row r="625" spans="1:126" ht="12.95" customHeight="1">
      <c r="B625" s="58" t="s">
        <v>171</v>
      </c>
      <c r="C625" s="1102" t="s">
        <v>2329</v>
      </c>
      <c r="D625" s="1102"/>
      <c r="E625" s="1102"/>
      <c r="F625" s="1102"/>
      <c r="G625" s="1102"/>
      <c r="H625" s="1102"/>
      <c r="I625" s="1102"/>
      <c r="J625" s="1102"/>
      <c r="K625" s="1102"/>
      <c r="L625" s="1102"/>
      <c r="M625" s="1283" t="str">
        <f t="shared" si="34"/>
        <v>Loan, Residual Receipts</v>
      </c>
      <c r="N625" s="1283"/>
      <c r="O625" s="1283"/>
      <c r="P625" s="1283"/>
      <c r="Q625" s="1356">
        <f>55*12</f>
        <v>660</v>
      </c>
      <c r="R625" s="1357"/>
      <c r="S625" s="1358"/>
      <c r="T625" s="1382">
        <f>55*12</f>
        <v>660</v>
      </c>
      <c r="U625" s="1383"/>
      <c r="V625" s="1384"/>
      <c r="W625" s="1296">
        <f t="shared" si="35"/>
        <v>0.03</v>
      </c>
      <c r="X625" s="1297"/>
      <c r="Y625" s="1298"/>
      <c r="Z625" s="1359" t="s">
        <v>789</v>
      </c>
      <c r="AA625" s="1360"/>
      <c r="AB625" s="1361"/>
      <c r="AC625" s="1341">
        <v>3</v>
      </c>
      <c r="AD625" s="1149"/>
      <c r="AE625" s="1342"/>
      <c r="AF625" s="1168"/>
      <c r="AG625" s="1169"/>
      <c r="AH625" s="1169"/>
      <c r="AI625" s="1169"/>
      <c r="AJ625" s="1170"/>
      <c r="AK625" s="1284"/>
      <c r="AL625" s="1285"/>
      <c r="AM625" s="1285"/>
      <c r="AN625" s="1286"/>
      <c r="AO625" s="1223">
        <f t="shared" si="36"/>
        <v>1000000</v>
      </c>
      <c r="AP625" s="1223"/>
      <c r="AQ625" s="1223"/>
      <c r="AR625" s="1223"/>
      <c r="AS625" s="1223"/>
      <c r="AT625" s="946" t="str">
        <f t="shared" si="33"/>
        <v/>
      </c>
      <c r="AU625" s="43"/>
      <c r="AV625" s="43"/>
      <c r="AW625" s="43"/>
      <c r="AX625" s="43"/>
      <c r="AY625" s="43"/>
      <c r="AZ625" s="43"/>
      <c r="BA625" s="41" t="s">
        <v>500</v>
      </c>
      <c r="BE625" s="1078">
        <f t="shared" si="23"/>
        <v>0</v>
      </c>
      <c r="BF625" s="1079"/>
      <c r="BG625" s="1072">
        <f t="shared" si="24"/>
        <v>0</v>
      </c>
      <c r="BH625" s="1075"/>
      <c r="BI625" s="1078">
        <f t="shared" si="25"/>
        <v>0</v>
      </c>
      <c r="BJ625" s="1079"/>
      <c r="BK625" s="1072">
        <f t="shared" si="26"/>
        <v>0</v>
      </c>
      <c r="BL625" s="1075"/>
      <c r="BN625" s="1072">
        <f t="shared" si="9"/>
        <v>0</v>
      </c>
      <c r="BO625" s="1073"/>
      <c r="BP625" s="1073"/>
      <c r="BQ625" s="1073"/>
      <c r="BR625" s="1074"/>
      <c r="BS625" s="1072">
        <f t="shared" si="10"/>
        <v>0</v>
      </c>
      <c r="BT625" s="1073"/>
      <c r="BU625" s="1073"/>
      <c r="BV625" s="1073"/>
      <c r="BW625" s="1075"/>
      <c r="BX625" s="1072">
        <f t="shared" si="11"/>
        <v>0</v>
      </c>
      <c r="BY625" s="1073"/>
      <c r="BZ625" s="1073"/>
      <c r="CA625" s="1073"/>
      <c r="CB625" s="1075"/>
      <c r="CC625" s="1072">
        <f t="shared" si="12"/>
        <v>0</v>
      </c>
      <c r="CD625" s="1073"/>
      <c r="CE625" s="1073"/>
      <c r="CF625" s="1073"/>
      <c r="CG625" s="1075"/>
      <c r="CH625" s="1072">
        <f t="shared" si="13"/>
        <v>0</v>
      </c>
      <c r="CI625" s="1073"/>
      <c r="CJ625" s="1073"/>
      <c r="CK625" s="1073"/>
      <c r="CL625" s="1075"/>
      <c r="CM625" s="1076">
        <f t="shared" si="14"/>
        <v>0</v>
      </c>
      <c r="CN625" s="1077"/>
      <c r="CO625" s="1077"/>
      <c r="CP625" s="1077"/>
      <c r="CQ625" s="1074"/>
      <c r="CS625" s="1069">
        <f t="shared" si="27"/>
        <v>0</v>
      </c>
      <c r="CT625" s="1070"/>
      <c r="CU625" s="1070"/>
      <c r="CV625" s="1070"/>
      <c r="CW625" s="1071"/>
      <c r="CX625" s="1069">
        <f t="shared" si="28"/>
        <v>0</v>
      </c>
      <c r="CY625" s="1070"/>
      <c r="CZ625" s="1070"/>
      <c r="DA625" s="1070"/>
      <c r="DB625" s="1071"/>
      <c r="DC625" s="1069">
        <f t="shared" si="29"/>
        <v>0</v>
      </c>
      <c r="DD625" s="1070"/>
      <c r="DE625" s="1070"/>
      <c r="DF625" s="1070"/>
      <c r="DG625" s="1071"/>
      <c r="DH625" s="1069">
        <f t="shared" si="30"/>
        <v>0</v>
      </c>
      <c r="DI625" s="1070"/>
      <c r="DJ625" s="1070"/>
      <c r="DK625" s="1070"/>
      <c r="DL625" s="1071"/>
      <c r="DM625" s="1069">
        <f t="shared" si="31"/>
        <v>0</v>
      </c>
      <c r="DN625" s="1070"/>
      <c r="DO625" s="1070"/>
      <c r="DP625" s="1070"/>
      <c r="DQ625" s="1071"/>
      <c r="DR625" s="1069">
        <f t="shared" si="32"/>
        <v>0</v>
      </c>
      <c r="DS625" s="1070"/>
      <c r="DT625" s="1070"/>
      <c r="DU625" s="1070"/>
      <c r="DV625" s="1071"/>
    </row>
    <row r="626" spans="1:126" ht="12.95" customHeight="1">
      <c r="B626" s="58" t="s">
        <v>435</v>
      </c>
      <c r="C626" s="1102" t="s">
        <v>2372</v>
      </c>
      <c r="D626" s="1102"/>
      <c r="E626" s="1102"/>
      <c r="F626" s="1102"/>
      <c r="G626" s="1102"/>
      <c r="H626" s="1102"/>
      <c r="I626" s="1102"/>
      <c r="J626" s="1102"/>
      <c r="K626" s="1102"/>
      <c r="L626" s="1102"/>
      <c r="M626" s="1283" t="str">
        <f t="shared" si="34"/>
        <v>Value of Donation</v>
      </c>
      <c r="N626" s="1283"/>
      <c r="O626" s="1283"/>
      <c r="P626" s="1283"/>
      <c r="Q626" s="1356"/>
      <c r="R626" s="1357"/>
      <c r="S626" s="1358"/>
      <c r="T626" s="1382"/>
      <c r="U626" s="1383"/>
      <c r="V626" s="1384"/>
      <c r="W626" s="1296"/>
      <c r="X626" s="1297"/>
      <c r="Y626" s="1298"/>
      <c r="Z626" s="1359" t="s">
        <v>1981</v>
      </c>
      <c r="AA626" s="1360"/>
      <c r="AB626" s="1361"/>
      <c r="AC626" s="1341"/>
      <c r="AD626" s="1149"/>
      <c r="AE626" s="1342"/>
      <c r="AF626" s="1168"/>
      <c r="AG626" s="1169"/>
      <c r="AH626" s="1169"/>
      <c r="AI626" s="1169"/>
      <c r="AJ626" s="1170"/>
      <c r="AK626" s="1284"/>
      <c r="AL626" s="1285"/>
      <c r="AM626" s="1285"/>
      <c r="AN626" s="1286"/>
      <c r="AO626" s="1223">
        <f t="shared" ref="AO626" si="37">AM554</f>
        <v>2610000</v>
      </c>
      <c r="AP626" s="1223"/>
      <c r="AQ626" s="1223"/>
      <c r="AR626" s="1223"/>
      <c r="AS626" s="1223"/>
      <c r="AT626" s="946" t="str">
        <f t="shared" si="33"/>
        <v/>
      </c>
      <c r="AU626" s="43"/>
      <c r="AV626" s="43"/>
      <c r="AW626" s="43"/>
      <c r="AX626" s="43"/>
      <c r="AY626" s="43"/>
      <c r="AZ626" s="43"/>
      <c r="BE626" s="1078">
        <f>IF(AND(AH729&lt;=0.5,AH729&gt;=0.36),1,0)</f>
        <v>0</v>
      </c>
      <c r="BF626" s="1079"/>
      <c r="BG626" s="1072">
        <f>IF(BE626=1,G729,0)</f>
        <v>0</v>
      </c>
      <c r="BH626" s="1075"/>
      <c r="BI626" s="1078">
        <f>IF(AND(AH729&lt;=0.35,AH729&gt;0),1,0)</f>
        <v>0</v>
      </c>
      <c r="BJ626" s="1079"/>
      <c r="BK626" s="1072">
        <f>IF(BI626=1,G729,0)</f>
        <v>0</v>
      </c>
      <c r="BL626" s="1075"/>
      <c r="BN626" s="1078">
        <f>SUM(BN591:BR625)</f>
        <v>0</v>
      </c>
      <c r="BO626" s="1308"/>
      <c r="BP626" s="1308"/>
      <c r="BQ626" s="1308"/>
      <c r="BR626" s="1079"/>
      <c r="BS626" s="1078">
        <f t="shared" ref="BS626" si="38">SUM(BS591:BW625)</f>
        <v>27</v>
      </c>
      <c r="BT626" s="1308"/>
      <c r="BU626" s="1308"/>
      <c r="BV626" s="1308"/>
      <c r="BW626" s="1079"/>
      <c r="BX626" s="1078">
        <f t="shared" ref="BX626" si="39">SUM(BX591:CB625)</f>
        <v>15</v>
      </c>
      <c r="BY626" s="1308"/>
      <c r="BZ626" s="1308"/>
      <c r="CA626" s="1308"/>
      <c r="CB626" s="1079"/>
      <c r="CC626" s="1078">
        <f t="shared" ref="CC626" si="40">SUM(CC591:CG625)</f>
        <v>15</v>
      </c>
      <c r="CD626" s="1308"/>
      <c r="CE626" s="1308"/>
      <c r="CF626" s="1308"/>
      <c r="CG626" s="1079"/>
      <c r="CH626" s="1078">
        <f t="shared" ref="CH626" si="41">SUM(CH591:CL625)</f>
        <v>0</v>
      </c>
      <c r="CI626" s="1308"/>
      <c r="CJ626" s="1308"/>
      <c r="CK626" s="1308"/>
      <c r="CL626" s="1079"/>
      <c r="CM626" s="1078">
        <f t="shared" ref="CM626" si="42">SUM(CM591:CQ625)</f>
        <v>0</v>
      </c>
      <c r="CN626" s="1308"/>
      <c r="CO626" s="1308"/>
      <c r="CP626" s="1308"/>
      <c r="CQ626" s="1079"/>
      <c r="CS626" s="1069">
        <f>IF(AND(B729="SRO/Studio",AH729&lt;=0.3),G729,0)</f>
        <v>0</v>
      </c>
      <c r="CT626" s="1070"/>
      <c r="CU626" s="1070"/>
      <c r="CV626" s="1070"/>
      <c r="CW626" s="1071"/>
      <c r="CX626" s="1069">
        <f>IF(AND(B729="1 Bedroom",AH729&lt;=0.3),G729,0)</f>
        <v>0</v>
      </c>
      <c r="CY626" s="1070"/>
      <c r="CZ626" s="1070"/>
      <c r="DA626" s="1070"/>
      <c r="DB626" s="1071"/>
      <c r="DC626" s="1069">
        <f>IF(AND(B729="2 Bedrooms",AH729&lt;=0.3),G729,0)</f>
        <v>0</v>
      </c>
      <c r="DD626" s="1070"/>
      <c r="DE626" s="1070"/>
      <c r="DF626" s="1070"/>
      <c r="DG626" s="1071"/>
      <c r="DH626" s="1069">
        <f>IF(AND(B729="3 Bedrooms",AH729&lt;=0.3),G729,0)</f>
        <v>0</v>
      </c>
      <c r="DI626" s="1070"/>
      <c r="DJ626" s="1070"/>
      <c r="DK626" s="1070"/>
      <c r="DL626" s="1071"/>
      <c r="DM626" s="1069">
        <f>IF(AND(B729="4 Bedrooms",AH729&lt;=0.3),G729,0)</f>
        <v>0</v>
      </c>
      <c r="DN626" s="1070"/>
      <c r="DO626" s="1070"/>
      <c r="DP626" s="1070"/>
      <c r="DQ626" s="1071"/>
      <c r="DR626" s="1069">
        <f>IF(AND(B729="5 Bedrooms",AH729&lt;=0.3),G729,0)</f>
        <v>0</v>
      </c>
      <c r="DS626" s="1070"/>
      <c r="DT626" s="1070"/>
      <c r="DU626" s="1070"/>
      <c r="DV626" s="1071"/>
    </row>
    <row r="627" spans="1:126" ht="12.95" customHeight="1" thickBot="1">
      <c r="B627" s="58" t="s">
        <v>743</v>
      </c>
      <c r="C627" s="1102"/>
      <c r="D627" s="1102"/>
      <c r="E627" s="1102"/>
      <c r="F627" s="1102"/>
      <c r="G627" s="1102"/>
      <c r="H627" s="1102"/>
      <c r="I627" s="1102"/>
      <c r="J627" s="1102"/>
      <c r="K627" s="1102"/>
      <c r="L627" s="1102"/>
      <c r="M627" s="1283" t="s">
        <v>1981</v>
      </c>
      <c r="N627" s="1283"/>
      <c r="O627" s="1283"/>
      <c r="P627" s="1283"/>
      <c r="Q627" s="1356"/>
      <c r="R627" s="1357"/>
      <c r="S627" s="1358"/>
      <c r="T627" s="1382"/>
      <c r="U627" s="1383"/>
      <c r="V627" s="1384"/>
      <c r="W627" s="1296"/>
      <c r="X627" s="1297"/>
      <c r="Y627" s="1298"/>
      <c r="Z627" s="1359" t="s">
        <v>1981</v>
      </c>
      <c r="AA627" s="1360"/>
      <c r="AB627" s="1361"/>
      <c r="AC627" s="1341"/>
      <c r="AD627" s="1149"/>
      <c r="AE627" s="1342"/>
      <c r="AF627" s="1168"/>
      <c r="AG627" s="1169"/>
      <c r="AH627" s="1169"/>
      <c r="AI627" s="1169"/>
      <c r="AJ627" s="1170"/>
      <c r="AK627" s="1284"/>
      <c r="AL627" s="1285"/>
      <c r="AM627" s="1285"/>
      <c r="AN627" s="1286"/>
      <c r="AO627" s="1223"/>
      <c r="AP627" s="1223"/>
      <c r="AQ627" s="1223"/>
      <c r="AR627" s="1223"/>
      <c r="AS627" s="1223"/>
      <c r="AT627" s="946" t="str">
        <f t="shared" si="33"/>
        <v/>
      </c>
      <c r="AU627" s="43"/>
      <c r="AV627" s="43"/>
      <c r="AW627" s="43"/>
      <c r="AX627" s="43"/>
      <c r="AY627" s="43"/>
      <c r="AZ627" s="43"/>
      <c r="BE627" s="41"/>
      <c r="BF627" s="41"/>
      <c r="BG627" s="1078">
        <f>SUM(BG592:BH626)</f>
        <v>40</v>
      </c>
      <c r="BH627" s="1079"/>
      <c r="BI627" s="41"/>
      <c r="BJ627" s="41"/>
      <c r="BK627" s="1078">
        <f>SUM(BK592:BL626)</f>
        <v>10</v>
      </c>
      <c r="BL627" s="1079"/>
      <c r="BN627" s="41" t="s">
        <v>1725</v>
      </c>
      <c r="BO627" s="41"/>
      <c r="BP627" s="41"/>
      <c r="BQ627" s="41"/>
      <c r="BR627" s="467">
        <f>BN626*1</f>
        <v>0</v>
      </c>
      <c r="BS627" s="41"/>
      <c r="BT627" s="41"/>
      <c r="BU627" s="41"/>
      <c r="BV627" s="41"/>
      <c r="BW627" s="467">
        <f>BS626*1</f>
        <v>27</v>
      </c>
      <c r="BX627" s="41"/>
      <c r="BY627" s="41"/>
      <c r="BZ627" s="41"/>
      <c r="CA627" s="41"/>
      <c r="CB627" s="467">
        <f>BX626*2</f>
        <v>30</v>
      </c>
      <c r="CC627" s="41"/>
      <c r="CD627" s="41"/>
      <c r="CE627" s="41"/>
      <c r="CF627" s="41"/>
      <c r="CG627" s="467">
        <f>CC626*3</f>
        <v>45</v>
      </c>
      <c r="CH627" s="41"/>
      <c r="CI627" s="41"/>
      <c r="CJ627" s="41"/>
      <c r="CK627" s="41"/>
      <c r="CL627" s="467">
        <f>CH626*4</f>
        <v>0</v>
      </c>
      <c r="CM627" s="41"/>
      <c r="CN627" s="41"/>
      <c r="CO627" s="41"/>
      <c r="CP627" s="41"/>
      <c r="CQ627" s="466">
        <f>CM626*5</f>
        <v>0</v>
      </c>
      <c r="CS627" s="1078">
        <f>SUM(CS592:CW626)</f>
        <v>0</v>
      </c>
      <c r="CT627" s="1308"/>
      <c r="CU627" s="1308"/>
      <c r="CV627" s="1308"/>
      <c r="CW627" s="1079"/>
      <c r="CX627" s="1078">
        <f>SUM(CX592:DB626)</f>
        <v>6</v>
      </c>
      <c r="CY627" s="1308"/>
      <c r="CZ627" s="1308"/>
      <c r="DA627" s="1308"/>
      <c r="DB627" s="1079"/>
      <c r="DC627" s="1078">
        <f>SUM(DC592:DG626)</f>
        <v>2</v>
      </c>
      <c r="DD627" s="1308"/>
      <c r="DE627" s="1308"/>
      <c r="DF627" s="1308"/>
      <c r="DG627" s="1079"/>
      <c r="DH627" s="1078">
        <f>SUM(DH592:DL626)</f>
        <v>2</v>
      </c>
      <c r="DI627" s="1308"/>
      <c r="DJ627" s="1308"/>
      <c r="DK627" s="1308"/>
      <c r="DL627" s="1079"/>
      <c r="DM627" s="1078">
        <f>SUM(DM592:DQ626)</f>
        <v>0</v>
      </c>
      <c r="DN627" s="1308"/>
      <c r="DO627" s="1308"/>
      <c r="DP627" s="1308"/>
      <c r="DQ627" s="1079"/>
      <c r="DR627" s="1078">
        <f>SUM(DR592:DV626)</f>
        <v>0</v>
      </c>
      <c r="DS627" s="1308"/>
      <c r="DT627" s="1308"/>
      <c r="DU627" s="1308"/>
      <c r="DV627" s="1079"/>
    </row>
    <row r="628" spans="1:126" ht="12.95" customHeight="1" thickBot="1">
      <c r="B628" s="58" t="s">
        <v>744</v>
      </c>
      <c r="C628" s="1102"/>
      <c r="D628" s="1102"/>
      <c r="E628" s="1102"/>
      <c r="F628" s="1102"/>
      <c r="G628" s="1102"/>
      <c r="H628" s="1102"/>
      <c r="I628" s="1102"/>
      <c r="J628" s="1102"/>
      <c r="K628" s="1102"/>
      <c r="L628" s="1102"/>
      <c r="M628" s="1283" t="s">
        <v>1981</v>
      </c>
      <c r="N628" s="1283"/>
      <c r="O628" s="1283"/>
      <c r="P628" s="1283"/>
      <c r="Q628" s="1356"/>
      <c r="R628" s="1357"/>
      <c r="S628" s="1358"/>
      <c r="T628" s="1382"/>
      <c r="U628" s="1383"/>
      <c r="V628" s="1384"/>
      <c r="W628" s="1296"/>
      <c r="X628" s="1297"/>
      <c r="Y628" s="1298"/>
      <c r="Z628" s="1359" t="s">
        <v>1981</v>
      </c>
      <c r="AA628" s="1360"/>
      <c r="AB628" s="1361"/>
      <c r="AC628" s="1341"/>
      <c r="AD628" s="1149"/>
      <c r="AE628" s="1342"/>
      <c r="AF628" s="1168"/>
      <c r="AG628" s="1169"/>
      <c r="AH628" s="1169"/>
      <c r="AI628" s="1169"/>
      <c r="AJ628" s="1170"/>
      <c r="AK628" s="1284"/>
      <c r="AL628" s="1285"/>
      <c r="AM628" s="1285"/>
      <c r="AN628" s="1286"/>
      <c r="AO628" s="1223"/>
      <c r="AP628" s="1223"/>
      <c r="AQ628" s="1223"/>
      <c r="AR628" s="1223"/>
      <c r="AS628" s="1223"/>
      <c r="AT628" s="946" t="str">
        <f t="shared" si="33"/>
        <v/>
      </c>
      <c r="AU628" s="43"/>
      <c r="AV628" s="43"/>
      <c r="AW628" s="43"/>
      <c r="AX628" s="43"/>
      <c r="AY628" s="43"/>
      <c r="AZ628" s="43"/>
      <c r="BN628" s="41" t="s">
        <v>865</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1726</v>
      </c>
      <c r="CQ628" s="468">
        <f>BR627+BW627+CB627+CG627+CL627+CQ627</f>
        <v>102</v>
      </c>
      <c r="CR628" s="41"/>
      <c r="CS628" s="41"/>
    </row>
    <row r="629" spans="1:126" ht="12.95" customHeight="1">
      <c r="B629" s="58" t="s">
        <v>547</v>
      </c>
      <c r="C629" s="1102"/>
      <c r="D629" s="1102"/>
      <c r="E629" s="1102"/>
      <c r="F629" s="1102"/>
      <c r="G629" s="1102"/>
      <c r="H629" s="1102"/>
      <c r="I629" s="1102"/>
      <c r="J629" s="1102"/>
      <c r="K629" s="1102"/>
      <c r="L629" s="1102"/>
      <c r="M629" s="1283" t="s">
        <v>1981</v>
      </c>
      <c r="N629" s="1283"/>
      <c r="O629" s="1283"/>
      <c r="P629" s="1283"/>
      <c r="Q629" s="1356"/>
      <c r="R629" s="1357"/>
      <c r="S629" s="1358"/>
      <c r="T629" s="1382"/>
      <c r="U629" s="1383"/>
      <c r="V629" s="1384"/>
      <c r="W629" s="1296"/>
      <c r="X629" s="1297"/>
      <c r="Y629" s="1298"/>
      <c r="Z629" s="1359" t="s">
        <v>1981</v>
      </c>
      <c r="AA629" s="1360"/>
      <c r="AB629" s="1361"/>
      <c r="AC629" s="1341"/>
      <c r="AD629" s="1149"/>
      <c r="AE629" s="1342"/>
      <c r="AF629" s="1168"/>
      <c r="AG629" s="1169"/>
      <c r="AH629" s="1169"/>
      <c r="AI629" s="1169"/>
      <c r="AJ629" s="1170"/>
      <c r="AK629" s="1284"/>
      <c r="AL629" s="1285"/>
      <c r="AM629" s="1285"/>
      <c r="AN629" s="1286"/>
      <c r="AO629" s="1223"/>
      <c r="AP629" s="1223"/>
      <c r="AQ629" s="1223"/>
      <c r="AR629" s="1223"/>
      <c r="AS629" s="1223"/>
      <c r="AT629" s="946" t="str">
        <f t="shared" si="33"/>
        <v/>
      </c>
      <c r="AU629" s="41"/>
      <c r="AV629" s="41"/>
      <c r="AW629" s="41"/>
      <c r="AX629" s="41"/>
      <c r="AY629" s="41"/>
      <c r="AZ629" s="41"/>
      <c r="BN629" s="1072">
        <f>IF(J752="SRO/Studio",O752,0)</f>
        <v>0</v>
      </c>
      <c r="BO629" s="1073"/>
      <c r="BP629" s="1073"/>
      <c r="BQ629" s="1073"/>
      <c r="BR629" s="1075"/>
      <c r="BS629" s="1072">
        <f>IF(J752="1 Bedroom",O752,0)</f>
        <v>1</v>
      </c>
      <c r="BT629" s="1073"/>
      <c r="BU629" s="1073"/>
      <c r="BV629" s="1073"/>
      <c r="BW629" s="1075"/>
      <c r="BX629" s="1072">
        <f>IF(J752="2 Bedrooms",O752,0)</f>
        <v>0</v>
      </c>
      <c r="BY629" s="1073"/>
      <c r="BZ629" s="1073"/>
      <c r="CA629" s="1073"/>
      <c r="CB629" s="1075"/>
      <c r="CC629" s="1072">
        <f>IF(J752="3 Bedrooms",O752,0)</f>
        <v>0</v>
      </c>
      <c r="CD629" s="1073"/>
      <c r="CE629" s="1073"/>
      <c r="CF629" s="1073"/>
      <c r="CG629" s="1075"/>
      <c r="CH629" s="1072">
        <f>IF(J752="4 Bedrooms",O752,0)</f>
        <v>0</v>
      </c>
      <c r="CI629" s="1073"/>
      <c r="CJ629" s="1073"/>
      <c r="CK629" s="1073"/>
      <c r="CL629" s="1075"/>
      <c r="CM629" s="1076">
        <f>IF(J752="5 Bedrooms",O752,0)</f>
        <v>0</v>
      </c>
      <c r="CN629" s="1077"/>
      <c r="CO629" s="1077"/>
      <c r="CP629" s="1077"/>
      <c r="CQ629" s="1074"/>
      <c r="CR629" s="41"/>
      <c r="CS629" s="41"/>
    </row>
    <row r="630" spans="1:126" ht="12.95" customHeight="1">
      <c r="B630" s="58" t="s">
        <v>174</v>
      </c>
      <c r="C630" s="1102"/>
      <c r="D630" s="1102"/>
      <c r="E630" s="1102"/>
      <c r="F630" s="1102"/>
      <c r="G630" s="1102"/>
      <c r="H630" s="1102"/>
      <c r="I630" s="1102"/>
      <c r="J630" s="1102"/>
      <c r="K630" s="1102"/>
      <c r="L630" s="1102"/>
      <c r="M630" s="1283" t="s">
        <v>1981</v>
      </c>
      <c r="N630" s="1283"/>
      <c r="O630" s="1283"/>
      <c r="P630" s="1283"/>
      <c r="Q630" s="1356"/>
      <c r="R630" s="1357"/>
      <c r="S630" s="1358"/>
      <c r="T630" s="1382"/>
      <c r="U630" s="1383"/>
      <c r="V630" s="1384"/>
      <c r="W630" s="1296"/>
      <c r="X630" s="1297"/>
      <c r="Y630" s="1298"/>
      <c r="Z630" s="1359" t="s">
        <v>1981</v>
      </c>
      <c r="AA630" s="1360"/>
      <c r="AB630" s="1361"/>
      <c r="AC630" s="1341"/>
      <c r="AD630" s="1149"/>
      <c r="AE630" s="1342"/>
      <c r="AF630" s="1168"/>
      <c r="AG630" s="1169"/>
      <c r="AH630" s="1169"/>
      <c r="AI630" s="1169"/>
      <c r="AJ630" s="1170"/>
      <c r="AK630" s="1284"/>
      <c r="AL630" s="1285"/>
      <c r="AM630" s="1285"/>
      <c r="AN630" s="1286"/>
      <c r="AO630" s="1223"/>
      <c r="AP630" s="1223"/>
      <c r="AQ630" s="1223"/>
      <c r="AR630" s="1223"/>
      <c r="AS630" s="1223"/>
      <c r="AT630" s="946" t="str">
        <f t="shared" si="33"/>
        <v/>
      </c>
      <c r="AU630" s="41"/>
      <c r="AV630" s="41"/>
      <c r="AW630" s="41"/>
      <c r="AX630" s="41"/>
      <c r="AY630" s="41"/>
      <c r="AZ630" s="41"/>
      <c r="BN630" s="1072">
        <f>IF(J753="SRO/Studio",O753,0)</f>
        <v>0</v>
      </c>
      <c r="BO630" s="1073"/>
      <c r="BP630" s="1073"/>
      <c r="BQ630" s="1073"/>
      <c r="BR630" s="1075"/>
      <c r="BS630" s="1072">
        <f>IF(J753="1 Bedroom",O753,0)</f>
        <v>0</v>
      </c>
      <c r="BT630" s="1073"/>
      <c r="BU630" s="1073"/>
      <c r="BV630" s="1073"/>
      <c r="BW630" s="1075"/>
      <c r="BX630" s="1072">
        <f>IF(J753="2 Bedrooms",O753,0)</f>
        <v>0</v>
      </c>
      <c r="BY630" s="1073"/>
      <c r="BZ630" s="1073"/>
      <c r="CA630" s="1073"/>
      <c r="CB630" s="1075"/>
      <c r="CC630" s="1072">
        <f>IF(J753="3 Bedrooms",O753,0)</f>
        <v>0</v>
      </c>
      <c r="CD630" s="1073"/>
      <c r="CE630" s="1073"/>
      <c r="CF630" s="1073"/>
      <c r="CG630" s="1075"/>
      <c r="CH630" s="1072">
        <f>IF(J753="4 Bedrooms",O753,0)</f>
        <v>0</v>
      </c>
      <c r="CI630" s="1073"/>
      <c r="CJ630" s="1073"/>
      <c r="CK630" s="1073"/>
      <c r="CL630" s="1075"/>
      <c r="CM630" s="1076">
        <f>IF(J753="5 Bedrooms",O753,0)</f>
        <v>0</v>
      </c>
      <c r="CN630" s="1077"/>
      <c r="CO630" s="1077"/>
      <c r="CP630" s="1077"/>
      <c r="CQ630" s="1074"/>
      <c r="CR630" s="41"/>
      <c r="CS630" s="41"/>
    </row>
    <row r="631" spans="1:126" ht="12.95" customHeight="1">
      <c r="B631" s="58" t="s">
        <v>32</v>
      </c>
      <c r="C631" s="1102"/>
      <c r="D631" s="1102"/>
      <c r="E631" s="1102"/>
      <c r="F631" s="1102"/>
      <c r="G631" s="1102"/>
      <c r="H631" s="1102"/>
      <c r="I631" s="1102"/>
      <c r="J631" s="1102"/>
      <c r="K631" s="1102"/>
      <c r="L631" s="1102"/>
      <c r="M631" s="1283" t="s">
        <v>1981</v>
      </c>
      <c r="N631" s="1283"/>
      <c r="O631" s="1283"/>
      <c r="P631" s="1283"/>
      <c r="Q631" s="1356"/>
      <c r="R631" s="1357"/>
      <c r="S631" s="1358"/>
      <c r="T631" s="1382"/>
      <c r="U631" s="1383"/>
      <c r="V631" s="1384"/>
      <c r="W631" s="1296"/>
      <c r="X631" s="1297"/>
      <c r="Y631" s="1298"/>
      <c r="Z631" s="1359" t="s">
        <v>1981</v>
      </c>
      <c r="AA631" s="1360"/>
      <c r="AB631" s="1361"/>
      <c r="AC631" s="1341"/>
      <c r="AD631" s="1149"/>
      <c r="AE631" s="1342"/>
      <c r="AF631" s="1168"/>
      <c r="AG631" s="1169"/>
      <c r="AH631" s="1169"/>
      <c r="AI631" s="1169"/>
      <c r="AJ631" s="1170"/>
      <c r="AK631" s="1284"/>
      <c r="AL631" s="1285"/>
      <c r="AM631" s="1285"/>
      <c r="AN631" s="1286"/>
      <c r="AO631" s="1223"/>
      <c r="AP631" s="1223"/>
      <c r="AQ631" s="1223"/>
      <c r="AR631" s="1223"/>
      <c r="AS631" s="1223"/>
      <c r="AT631" s="946" t="str">
        <f t="shared" si="33"/>
        <v/>
      </c>
      <c r="AU631" s="41"/>
      <c r="AV631" s="41"/>
      <c r="AW631" s="41"/>
      <c r="AX631" s="41"/>
      <c r="AY631" s="41"/>
      <c r="AZ631" s="41"/>
      <c r="BN631" s="1072">
        <f>IF(J754="SRO/Studio",O754,0)</f>
        <v>0</v>
      </c>
      <c r="BO631" s="1073"/>
      <c r="BP631" s="1073"/>
      <c r="BQ631" s="1073"/>
      <c r="BR631" s="1075"/>
      <c r="BS631" s="1072">
        <f>IF(J754="1 Bedroom",O754,0)</f>
        <v>0</v>
      </c>
      <c r="BT631" s="1073"/>
      <c r="BU631" s="1073"/>
      <c r="BV631" s="1073"/>
      <c r="BW631" s="1075"/>
      <c r="BX631" s="1072">
        <f>IF(J754="2 Bedrooms",O754,0)</f>
        <v>0</v>
      </c>
      <c r="BY631" s="1073"/>
      <c r="BZ631" s="1073"/>
      <c r="CA631" s="1073"/>
      <c r="CB631" s="1075"/>
      <c r="CC631" s="1072">
        <f>IF(J754="3 Bedrooms",O754,0)</f>
        <v>0</v>
      </c>
      <c r="CD631" s="1073"/>
      <c r="CE631" s="1073"/>
      <c r="CF631" s="1073"/>
      <c r="CG631" s="1075"/>
      <c r="CH631" s="1072">
        <f>IF(J754="4 Bedrooms",O754,0)</f>
        <v>0</v>
      </c>
      <c r="CI631" s="1073"/>
      <c r="CJ631" s="1073"/>
      <c r="CK631" s="1073"/>
      <c r="CL631" s="1075"/>
      <c r="CM631" s="1076">
        <f>IF(J754="5 Bedrooms",O754,0)</f>
        <v>0</v>
      </c>
      <c r="CN631" s="1077"/>
      <c r="CO631" s="1077"/>
      <c r="CP631" s="1077"/>
      <c r="CQ631" s="1074"/>
      <c r="CR631" s="41"/>
      <c r="CS631" s="41"/>
    </row>
    <row r="632" spans="1:126" ht="12.95" customHeight="1">
      <c r="B632" s="58" t="s">
        <v>33</v>
      </c>
      <c r="C632" s="1102"/>
      <c r="D632" s="1102"/>
      <c r="E632" s="1102"/>
      <c r="F632" s="1102"/>
      <c r="G632" s="1102"/>
      <c r="H632" s="1102"/>
      <c r="I632" s="1102"/>
      <c r="J632" s="1102"/>
      <c r="K632" s="1102"/>
      <c r="L632" s="1102"/>
      <c r="M632" s="1283" t="s">
        <v>1981</v>
      </c>
      <c r="N632" s="1283"/>
      <c r="O632" s="1283"/>
      <c r="P632" s="1283"/>
      <c r="Q632" s="1356"/>
      <c r="R632" s="1357"/>
      <c r="S632" s="1358"/>
      <c r="T632" s="1382"/>
      <c r="U632" s="1383"/>
      <c r="V632" s="1384"/>
      <c r="W632" s="1296"/>
      <c r="X632" s="1297"/>
      <c r="Y632" s="1298"/>
      <c r="Z632" s="1359" t="s">
        <v>1981</v>
      </c>
      <c r="AA632" s="1360"/>
      <c r="AB632" s="1361"/>
      <c r="AC632" s="1341"/>
      <c r="AD632" s="1149"/>
      <c r="AE632" s="1342"/>
      <c r="AF632" s="1168"/>
      <c r="AG632" s="1169"/>
      <c r="AH632" s="1169"/>
      <c r="AI632" s="1169"/>
      <c r="AJ632" s="1170"/>
      <c r="AK632" s="1284"/>
      <c r="AL632" s="1285"/>
      <c r="AM632" s="1285"/>
      <c r="AN632" s="1286"/>
      <c r="AO632" s="1223"/>
      <c r="AP632" s="1223"/>
      <c r="AQ632" s="1223"/>
      <c r="AR632" s="1223"/>
      <c r="AS632" s="1223"/>
      <c r="AT632" s="946" t="str">
        <f t="shared" si="33"/>
        <v/>
      </c>
      <c r="AU632" s="43"/>
      <c r="AV632" s="43"/>
      <c r="AW632" s="43"/>
      <c r="AX632" s="43"/>
      <c r="AY632" s="43"/>
      <c r="AZ632" s="43"/>
      <c r="BN632" s="1072">
        <f>IF(J755="SRO/Studio",O755,0)</f>
        <v>0</v>
      </c>
      <c r="BO632" s="1073"/>
      <c r="BP632" s="1073"/>
      <c r="BQ632" s="1073"/>
      <c r="BR632" s="1075"/>
      <c r="BS632" s="1072">
        <f>IF(J755="1 Bedroom",O755,0)</f>
        <v>0</v>
      </c>
      <c r="BT632" s="1073"/>
      <c r="BU632" s="1073"/>
      <c r="BV632" s="1073"/>
      <c r="BW632" s="1075"/>
      <c r="BX632" s="1072">
        <f>IF(J755="2 Bedrooms",O755,0)</f>
        <v>0</v>
      </c>
      <c r="BY632" s="1073"/>
      <c r="BZ632" s="1073"/>
      <c r="CA632" s="1073"/>
      <c r="CB632" s="1075"/>
      <c r="CC632" s="1072">
        <f>IF(J755="3 Bedrooms",O755,0)</f>
        <v>0</v>
      </c>
      <c r="CD632" s="1073"/>
      <c r="CE632" s="1073"/>
      <c r="CF632" s="1073"/>
      <c r="CG632" s="1075"/>
      <c r="CH632" s="1072">
        <f>IF(J755="4 Bedrooms",O755,0)</f>
        <v>0</v>
      </c>
      <c r="CI632" s="1073"/>
      <c r="CJ632" s="1073"/>
      <c r="CK632" s="1073"/>
      <c r="CL632" s="1075"/>
      <c r="CM632" s="1076">
        <f>IF(J755="5 Bedrooms",O755,0)</f>
        <v>0</v>
      </c>
      <c r="CN632" s="1077"/>
      <c r="CO632" s="1077"/>
      <c r="CP632" s="1077"/>
      <c r="CQ632" s="1074"/>
      <c r="CR632" s="41"/>
      <c r="CS632" s="41"/>
    </row>
    <row r="633" spans="1:126" ht="12.95" customHeight="1">
      <c r="B633" s="1107" t="s">
        <v>359</v>
      </c>
      <c r="C633" s="1108"/>
      <c r="D633" s="1108"/>
      <c r="E633" s="1108"/>
      <c r="F633" s="1108"/>
      <c r="G633" s="1108"/>
      <c r="H633" s="1108"/>
      <c r="I633" s="1108"/>
      <c r="J633" s="1108"/>
      <c r="K633" s="1108"/>
      <c r="L633" s="1108"/>
      <c r="M633" s="1108"/>
      <c r="N633" s="1108"/>
      <c r="O633" s="1108"/>
      <c r="P633" s="1108"/>
      <c r="Q633" s="1108"/>
      <c r="R633" s="1108"/>
      <c r="S633" s="1108"/>
      <c r="T633" s="1108"/>
      <c r="U633" s="1108"/>
      <c r="V633" s="1108"/>
      <c r="W633" s="1108"/>
      <c r="X633" s="1108"/>
      <c r="Y633" s="1108"/>
      <c r="Z633" s="1108"/>
      <c r="AA633" s="1108"/>
      <c r="AB633" s="1108"/>
      <c r="AC633" s="1108"/>
      <c r="AD633" s="1108"/>
      <c r="AE633" s="1108"/>
      <c r="AF633" s="1108"/>
      <c r="AG633" s="1108"/>
      <c r="AH633" s="1108"/>
      <c r="AI633" s="1108"/>
      <c r="AJ633" s="1108"/>
      <c r="AK633" s="1108"/>
      <c r="AL633" s="1108"/>
      <c r="AM633" s="1108"/>
      <c r="AN633" s="1110"/>
      <c r="AO633" s="1231">
        <f>SUM(AO621:AS632)</f>
        <v>18426819</v>
      </c>
      <c r="AP633" s="1232"/>
      <c r="AQ633" s="1232"/>
      <c r="AR633" s="1232"/>
      <c r="AS633" s="1233"/>
      <c r="AT633" s="43"/>
      <c r="AU633" s="43"/>
      <c r="AV633" s="43"/>
      <c r="AW633" s="43"/>
      <c r="AX633" s="43"/>
      <c r="AY633" s="43"/>
      <c r="AZ633" s="43"/>
      <c r="BN633" s="1507">
        <f>SUM(BN629:BR632)</f>
        <v>0</v>
      </c>
      <c r="BO633" s="1508"/>
      <c r="BP633" s="1508"/>
      <c r="BQ633" s="1508"/>
      <c r="BR633" s="1509"/>
      <c r="BS633" s="1507">
        <f>SUM(BS629:BW632)</f>
        <v>1</v>
      </c>
      <c r="BT633" s="1508"/>
      <c r="BU633" s="1508"/>
      <c r="BV633" s="1508"/>
      <c r="BW633" s="1509"/>
      <c r="BX633" s="1507">
        <f>SUM(BX629:CB632)</f>
        <v>0</v>
      </c>
      <c r="BY633" s="1508"/>
      <c r="BZ633" s="1508"/>
      <c r="CA633" s="1508"/>
      <c r="CB633" s="1509"/>
      <c r="CC633" s="1507">
        <f>SUM(CC629:CG632)</f>
        <v>0</v>
      </c>
      <c r="CD633" s="1508"/>
      <c r="CE633" s="1508"/>
      <c r="CF633" s="1508"/>
      <c r="CG633" s="1509"/>
      <c r="CH633" s="1507">
        <f>SUM(CH629:CL632)</f>
        <v>0</v>
      </c>
      <c r="CI633" s="1508"/>
      <c r="CJ633" s="1508"/>
      <c r="CK633" s="1508"/>
      <c r="CL633" s="1509"/>
      <c r="CM633" s="1507">
        <f>SUM(CM629:CQ632)</f>
        <v>0</v>
      </c>
      <c r="CN633" s="1508"/>
      <c r="CO633" s="1508"/>
      <c r="CP633" s="1508"/>
      <c r="CQ633" s="1509"/>
      <c r="CS633" s="467">
        <f>BN633+BS633+BX633+CC633+CH633+CM633</f>
        <v>1</v>
      </c>
      <c r="CT633" s="63" t="s">
        <v>1985</v>
      </c>
      <c r="CU633" s="41"/>
    </row>
    <row r="634" spans="1:126" ht="12.95" customHeight="1">
      <c r="B634" s="1107" t="s">
        <v>360</v>
      </c>
      <c r="C634" s="1108"/>
      <c r="D634" s="1108"/>
      <c r="E634" s="1108"/>
      <c r="F634" s="1108"/>
      <c r="G634" s="1108"/>
      <c r="H634" s="1108"/>
      <c r="I634" s="1108"/>
      <c r="J634" s="1108"/>
      <c r="K634" s="1108"/>
      <c r="L634" s="1108"/>
      <c r="M634" s="1108"/>
      <c r="N634" s="1108"/>
      <c r="O634" s="1108"/>
      <c r="P634" s="1108"/>
      <c r="Q634" s="1108"/>
      <c r="R634" s="1108"/>
      <c r="S634" s="1108"/>
      <c r="T634" s="1108"/>
      <c r="U634" s="1108"/>
      <c r="V634" s="1108"/>
      <c r="W634" s="1108"/>
      <c r="X634" s="1108"/>
      <c r="Y634" s="1108"/>
      <c r="Z634" s="1108"/>
      <c r="AA634" s="1108"/>
      <c r="AB634" s="1108"/>
      <c r="AC634" s="1108"/>
      <c r="AD634" s="1108"/>
      <c r="AE634" s="1108"/>
      <c r="AF634" s="1108"/>
      <c r="AG634" s="1108"/>
      <c r="AH634" s="1108"/>
      <c r="AI634" s="1108"/>
      <c r="AJ634" s="1108"/>
      <c r="AK634" s="1108"/>
      <c r="AL634" s="1108"/>
      <c r="AM634" s="1108"/>
      <c r="AN634" s="1110"/>
      <c r="AO634" s="1220">
        <f>25813561*0+25814988-95000+1</f>
        <v>25719989</v>
      </c>
      <c r="AP634" s="1221"/>
      <c r="AQ634" s="1221"/>
      <c r="AR634" s="1221"/>
      <c r="AS634" s="1222"/>
      <c r="AT634" s="43"/>
      <c r="AU634" s="43"/>
      <c r="AV634" s="43"/>
      <c r="AW634" s="43"/>
      <c r="AX634" s="43"/>
      <c r="AY634" s="43"/>
      <c r="AZ634" s="43"/>
      <c r="BN634" s="43" t="s">
        <v>866</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01" t="s">
        <v>941</v>
      </c>
      <c r="C635" s="1109"/>
      <c r="D635" s="1109"/>
      <c r="E635" s="1109"/>
      <c r="F635" s="1109"/>
      <c r="G635" s="1109"/>
      <c r="H635" s="1109"/>
      <c r="I635" s="1109"/>
      <c r="J635" s="1109"/>
      <c r="K635" s="1109"/>
      <c r="L635" s="1109"/>
      <c r="M635" s="1109"/>
      <c r="N635" s="1109"/>
      <c r="O635" s="1109"/>
      <c r="P635" s="1109"/>
      <c r="Q635" s="1109"/>
      <c r="R635" s="1109"/>
      <c r="S635" s="1109"/>
      <c r="T635" s="1109"/>
      <c r="U635" s="1109"/>
      <c r="V635" s="1109"/>
      <c r="W635" s="1109"/>
      <c r="X635" s="1109"/>
      <c r="Y635" s="1109"/>
      <c r="Z635" s="1109"/>
      <c r="AA635" s="1109"/>
      <c r="AB635" s="1109"/>
      <c r="AC635" s="1109"/>
      <c r="AD635" s="1109"/>
      <c r="AE635" s="1109"/>
      <c r="AF635" s="1109"/>
      <c r="AG635" s="1109"/>
      <c r="AH635" s="1109"/>
      <c r="AI635" s="1109"/>
      <c r="AJ635" s="1109"/>
      <c r="AK635" s="1109"/>
      <c r="AL635" s="1109"/>
      <c r="AM635" s="1109"/>
      <c r="AN635" s="1402"/>
      <c r="AO635" s="1231">
        <f>AO633+AO634</f>
        <v>44146808</v>
      </c>
      <c r="AP635" s="1232"/>
      <c r="AQ635" s="1232"/>
      <c r="AR635" s="1232"/>
      <c r="AS635" s="1233"/>
      <c r="AT635" s="43"/>
      <c r="AU635" s="43"/>
      <c r="AV635" s="43"/>
      <c r="AW635" s="43"/>
      <c r="AX635" s="43"/>
      <c r="AY635" s="43"/>
      <c r="AZ635" s="43"/>
      <c r="BN635" s="1072">
        <f t="shared" ref="BN635:BN644" si="43">IF(J766="SRO/Studio",O766,0)</f>
        <v>0</v>
      </c>
      <c r="BO635" s="1073"/>
      <c r="BP635" s="1073"/>
      <c r="BQ635" s="1073"/>
      <c r="BR635" s="1075"/>
      <c r="BS635" s="1072">
        <f t="shared" ref="BS635:BS644" si="44">IF(J766="1 Bedroom",O766,0)</f>
        <v>0</v>
      </c>
      <c r="BT635" s="1073"/>
      <c r="BU635" s="1073"/>
      <c r="BV635" s="1073"/>
      <c r="BW635" s="1075"/>
      <c r="BX635" s="1072">
        <f t="shared" ref="BX635:BX644" si="45">IF(J766="2 Bedrooms",O766,0)</f>
        <v>0</v>
      </c>
      <c r="BY635" s="1073"/>
      <c r="BZ635" s="1073"/>
      <c r="CA635" s="1073"/>
      <c r="CB635" s="1075"/>
      <c r="CC635" s="1072">
        <f t="shared" ref="CC635:CC644" si="46">IF(J766="3 Bedrooms",O766,0)</f>
        <v>0</v>
      </c>
      <c r="CD635" s="1073"/>
      <c r="CE635" s="1073"/>
      <c r="CF635" s="1073"/>
      <c r="CG635" s="1075"/>
      <c r="CH635" s="1072">
        <f t="shared" ref="CH635:CH644" si="47">IF(J766="4 Bedrooms",O766,0)</f>
        <v>0</v>
      </c>
      <c r="CI635" s="1073"/>
      <c r="CJ635" s="1073"/>
      <c r="CK635" s="1073"/>
      <c r="CL635" s="1075"/>
      <c r="CM635" s="1072">
        <f t="shared" ref="CM635:CM644" si="48">IF(J766="5 Bedrooms",O766,0)</f>
        <v>0</v>
      </c>
      <c r="CN635" s="1073"/>
      <c r="CO635" s="1073"/>
      <c r="CP635" s="1073"/>
      <c r="CQ635" s="1075"/>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2">
        <f t="shared" si="43"/>
        <v>0</v>
      </c>
      <c r="BO636" s="1073"/>
      <c r="BP636" s="1073"/>
      <c r="BQ636" s="1073"/>
      <c r="BR636" s="1075"/>
      <c r="BS636" s="1072">
        <f t="shared" si="44"/>
        <v>0</v>
      </c>
      <c r="BT636" s="1073"/>
      <c r="BU636" s="1073"/>
      <c r="BV636" s="1073"/>
      <c r="BW636" s="1075"/>
      <c r="BX636" s="1072">
        <f t="shared" si="45"/>
        <v>0</v>
      </c>
      <c r="BY636" s="1073"/>
      <c r="BZ636" s="1073"/>
      <c r="CA636" s="1073"/>
      <c r="CB636" s="1075"/>
      <c r="CC636" s="1072">
        <f t="shared" si="46"/>
        <v>0</v>
      </c>
      <c r="CD636" s="1073"/>
      <c r="CE636" s="1073"/>
      <c r="CF636" s="1073"/>
      <c r="CG636" s="1075"/>
      <c r="CH636" s="1072">
        <f t="shared" si="47"/>
        <v>0</v>
      </c>
      <c r="CI636" s="1073"/>
      <c r="CJ636" s="1073"/>
      <c r="CK636" s="1073"/>
      <c r="CL636" s="1075"/>
      <c r="CM636" s="1072">
        <f t="shared" si="48"/>
        <v>0</v>
      </c>
      <c r="CN636" s="1073"/>
      <c r="CO636" s="1073"/>
      <c r="CP636" s="1073"/>
      <c r="CQ636" s="1075"/>
      <c r="CR636" s="41"/>
      <c r="CS636" s="41"/>
    </row>
    <row r="637" spans="1:126" ht="12.95" customHeight="1">
      <c r="A637" s="61" t="s">
        <v>901</v>
      </c>
      <c r="B637" t="s">
        <v>82</v>
      </c>
      <c r="G637" s="1189" t="str">
        <f>C621</f>
        <v>FCB Conventional Perm Loan</v>
      </c>
      <c r="H637" s="1189"/>
      <c r="I637" s="1189"/>
      <c r="J637" s="1189"/>
      <c r="K637" s="1189"/>
      <c r="L637" s="1189"/>
      <c r="M637" s="1189"/>
      <c r="N637" s="1189"/>
      <c r="O637" s="1189"/>
      <c r="P637" s="1189"/>
      <c r="Q637" s="1189"/>
      <c r="R637" s="1189"/>
      <c r="S637" s="12"/>
      <c r="T637" s="61" t="s">
        <v>902</v>
      </c>
      <c r="U637" t="s">
        <v>82</v>
      </c>
      <c r="Z637" s="1189" t="str">
        <f>C622</f>
        <v>Sonoma County HOME</v>
      </c>
      <c r="AA637" s="1189"/>
      <c r="AB637" s="1189"/>
      <c r="AC637" s="1189"/>
      <c r="AD637" s="1189"/>
      <c r="AE637" s="1189"/>
      <c r="AF637" s="1189"/>
      <c r="AG637" s="1189"/>
      <c r="AH637" s="1189"/>
      <c r="AI637" s="1189"/>
      <c r="AJ637" s="1189"/>
      <c r="AK637" s="1189"/>
      <c r="AM637" s="43"/>
      <c r="AN637" s="43"/>
      <c r="AO637" s="43"/>
      <c r="AP637" s="43"/>
      <c r="AQ637" s="43"/>
      <c r="AR637" s="43"/>
      <c r="AS637" s="43"/>
      <c r="AT637" s="43"/>
      <c r="AU637" s="43"/>
      <c r="AV637" s="43"/>
      <c r="AW637" s="43"/>
      <c r="AX637" s="43"/>
      <c r="AY637" s="43"/>
      <c r="AZ637" s="43"/>
      <c r="BN637" s="1072">
        <f t="shared" si="43"/>
        <v>0</v>
      </c>
      <c r="BO637" s="1073"/>
      <c r="BP637" s="1073"/>
      <c r="BQ637" s="1073"/>
      <c r="BR637" s="1075"/>
      <c r="BS637" s="1072">
        <f t="shared" si="44"/>
        <v>0</v>
      </c>
      <c r="BT637" s="1073"/>
      <c r="BU637" s="1073"/>
      <c r="BV637" s="1073"/>
      <c r="BW637" s="1075"/>
      <c r="BX637" s="1072">
        <f t="shared" si="45"/>
        <v>0</v>
      </c>
      <c r="BY637" s="1073"/>
      <c r="BZ637" s="1073"/>
      <c r="CA637" s="1073"/>
      <c r="CB637" s="1075"/>
      <c r="CC637" s="1072">
        <f t="shared" si="46"/>
        <v>0</v>
      </c>
      <c r="CD637" s="1073"/>
      <c r="CE637" s="1073"/>
      <c r="CF637" s="1073"/>
      <c r="CG637" s="1075"/>
      <c r="CH637" s="1072">
        <f t="shared" si="47"/>
        <v>0</v>
      </c>
      <c r="CI637" s="1073"/>
      <c r="CJ637" s="1073"/>
      <c r="CK637" s="1073"/>
      <c r="CL637" s="1075"/>
      <c r="CM637" s="1072">
        <f t="shared" si="48"/>
        <v>0</v>
      </c>
      <c r="CN637" s="1073"/>
      <c r="CO637" s="1073"/>
      <c r="CP637" s="1073"/>
      <c r="CQ637" s="1075"/>
      <c r="CR637" s="41"/>
      <c r="CS637" s="41"/>
    </row>
    <row r="638" spans="1:126" ht="12.95" customHeight="1">
      <c r="A638" s="4"/>
      <c r="B638" t="s">
        <v>373</v>
      </c>
      <c r="G638" s="1059" t="s">
        <v>2477</v>
      </c>
      <c r="H638" s="1059"/>
      <c r="I638" s="1059"/>
      <c r="J638" s="1059"/>
      <c r="K638" s="1059"/>
      <c r="L638" s="1059"/>
      <c r="M638" s="1059"/>
      <c r="N638" s="1059"/>
      <c r="O638" s="1059"/>
      <c r="P638" s="1059"/>
      <c r="Q638" s="1059"/>
      <c r="R638" s="1059"/>
      <c r="S638" s="12"/>
      <c r="T638" s="4"/>
      <c r="U638" t="s">
        <v>373</v>
      </c>
      <c r="Z638" s="1059" t="s">
        <v>2375</v>
      </c>
      <c r="AA638" s="1059"/>
      <c r="AB638" s="1059"/>
      <c r="AC638" s="1059"/>
      <c r="AD638" s="1059"/>
      <c r="AE638" s="1059"/>
      <c r="AF638" s="1059"/>
      <c r="AG638" s="1059"/>
      <c r="AH638" s="1059"/>
      <c r="AI638" s="1059"/>
      <c r="AJ638" s="1059"/>
      <c r="AK638" s="1059"/>
      <c r="AM638" s="43"/>
      <c r="AN638" s="43"/>
      <c r="AO638" s="43"/>
      <c r="AP638" s="43"/>
      <c r="AQ638" s="43"/>
      <c r="AR638" s="43"/>
      <c r="AS638" s="43"/>
      <c r="AT638" s="43"/>
      <c r="AU638" s="43"/>
      <c r="AV638" s="43"/>
      <c r="AW638" s="43"/>
      <c r="AX638" s="43"/>
      <c r="AY638" s="43"/>
      <c r="AZ638" s="43"/>
      <c r="BN638" s="1072">
        <f t="shared" si="43"/>
        <v>0</v>
      </c>
      <c r="BO638" s="1073"/>
      <c r="BP638" s="1073"/>
      <c r="BQ638" s="1073"/>
      <c r="BR638" s="1075"/>
      <c r="BS638" s="1072">
        <f t="shared" si="44"/>
        <v>0</v>
      </c>
      <c r="BT638" s="1073"/>
      <c r="BU638" s="1073"/>
      <c r="BV638" s="1073"/>
      <c r="BW638" s="1075"/>
      <c r="BX638" s="1072">
        <f t="shared" si="45"/>
        <v>0</v>
      </c>
      <c r="BY638" s="1073"/>
      <c r="BZ638" s="1073"/>
      <c r="CA638" s="1073"/>
      <c r="CB638" s="1075"/>
      <c r="CC638" s="1072">
        <f t="shared" si="46"/>
        <v>0</v>
      </c>
      <c r="CD638" s="1073"/>
      <c r="CE638" s="1073"/>
      <c r="CF638" s="1073"/>
      <c r="CG638" s="1075"/>
      <c r="CH638" s="1072">
        <f t="shared" si="47"/>
        <v>0</v>
      </c>
      <c r="CI638" s="1073"/>
      <c r="CJ638" s="1073"/>
      <c r="CK638" s="1073"/>
      <c r="CL638" s="1075"/>
      <c r="CM638" s="1072">
        <f t="shared" si="48"/>
        <v>0</v>
      </c>
      <c r="CN638" s="1073"/>
      <c r="CO638" s="1073"/>
      <c r="CP638" s="1073"/>
      <c r="CQ638" s="1075"/>
      <c r="CR638" s="41"/>
      <c r="CS638" s="41"/>
    </row>
    <row r="639" spans="1:126" ht="12.95" customHeight="1">
      <c r="A639" s="4"/>
      <c r="B639" t="s">
        <v>431</v>
      </c>
      <c r="G639" s="1059" t="s">
        <v>2478</v>
      </c>
      <c r="H639" s="1059"/>
      <c r="I639" s="1059"/>
      <c r="J639" s="1059"/>
      <c r="K639" s="1059"/>
      <c r="L639" s="1059"/>
      <c r="M639" s="1059"/>
      <c r="N639" s="1059"/>
      <c r="O639" s="1059"/>
      <c r="P639" s="1059"/>
      <c r="Q639" s="1059"/>
      <c r="R639" s="1059"/>
      <c r="T639" s="4"/>
      <c r="U639" t="s">
        <v>431</v>
      </c>
      <c r="Z639" s="1056" t="s">
        <v>2376</v>
      </c>
      <c r="AA639" s="1056"/>
      <c r="AB639" s="1056"/>
      <c r="AC639" s="1056"/>
      <c r="AD639" s="1056"/>
      <c r="AE639" s="1056"/>
      <c r="AF639" s="1056"/>
      <c r="AG639" s="1056"/>
      <c r="AH639" s="1056"/>
      <c r="AI639" s="1056"/>
      <c r="AJ639" s="1056"/>
      <c r="AK639" s="1056"/>
      <c r="AM639" s="43"/>
      <c r="AN639" s="43"/>
      <c r="AO639" s="43"/>
      <c r="AP639" s="43"/>
      <c r="AQ639" s="43"/>
      <c r="AR639" s="43"/>
      <c r="AS639" s="43"/>
      <c r="AT639" s="43"/>
      <c r="AU639" s="43"/>
      <c r="AV639" s="43"/>
      <c r="AW639" s="43"/>
      <c r="AX639" s="43"/>
      <c r="AY639" s="43"/>
      <c r="AZ639" s="43"/>
      <c r="BN639" s="1072">
        <f t="shared" si="43"/>
        <v>0</v>
      </c>
      <c r="BO639" s="1073"/>
      <c r="BP639" s="1073"/>
      <c r="BQ639" s="1073"/>
      <c r="BR639" s="1075"/>
      <c r="BS639" s="1072">
        <f t="shared" si="44"/>
        <v>0</v>
      </c>
      <c r="BT639" s="1073"/>
      <c r="BU639" s="1073"/>
      <c r="BV639" s="1073"/>
      <c r="BW639" s="1075"/>
      <c r="BX639" s="1072">
        <f t="shared" si="45"/>
        <v>0</v>
      </c>
      <c r="BY639" s="1073"/>
      <c r="BZ639" s="1073"/>
      <c r="CA639" s="1073"/>
      <c r="CB639" s="1075"/>
      <c r="CC639" s="1072">
        <f t="shared" si="46"/>
        <v>0</v>
      </c>
      <c r="CD639" s="1073"/>
      <c r="CE639" s="1073"/>
      <c r="CF639" s="1073"/>
      <c r="CG639" s="1075"/>
      <c r="CH639" s="1072">
        <f t="shared" si="47"/>
        <v>0</v>
      </c>
      <c r="CI639" s="1073"/>
      <c r="CJ639" s="1073"/>
      <c r="CK639" s="1073"/>
      <c r="CL639" s="1075"/>
      <c r="CM639" s="1072">
        <f t="shared" si="48"/>
        <v>0</v>
      </c>
      <c r="CN639" s="1073"/>
      <c r="CO639" s="1073"/>
      <c r="CP639" s="1073"/>
      <c r="CQ639" s="1075"/>
      <c r="CR639" s="41"/>
      <c r="CS639" s="41"/>
    </row>
    <row r="640" spans="1:126" ht="12.95" customHeight="1">
      <c r="A640" s="4"/>
      <c r="B640" t="s">
        <v>834</v>
      </c>
      <c r="G640" s="1059" t="s">
        <v>2475</v>
      </c>
      <c r="H640" s="1059"/>
      <c r="I640" s="1059"/>
      <c r="J640" s="1059"/>
      <c r="K640" s="1059"/>
      <c r="L640" s="1059"/>
      <c r="M640" s="1059"/>
      <c r="N640" s="1059"/>
      <c r="O640" s="1059"/>
      <c r="P640" s="1059"/>
      <c r="Q640" s="1059"/>
      <c r="R640" s="1059"/>
      <c r="S640" s="12"/>
      <c r="T640" s="4"/>
      <c r="U640" t="s">
        <v>834</v>
      </c>
      <c r="Z640" s="1056" t="s">
        <v>2377</v>
      </c>
      <c r="AA640" s="1056"/>
      <c r="AB640" s="1056"/>
      <c r="AC640" s="1056"/>
      <c r="AD640" s="1056"/>
      <c r="AE640" s="1056"/>
      <c r="AF640" s="1056"/>
      <c r="AG640" s="1056"/>
      <c r="AH640" s="1056"/>
      <c r="AI640" s="1056"/>
      <c r="AJ640" s="1056"/>
      <c r="AK640" s="1056"/>
      <c r="AM640" s="43"/>
      <c r="AN640" s="43"/>
      <c r="AO640" s="43"/>
      <c r="AP640" s="43"/>
      <c r="AQ640" s="43"/>
      <c r="AR640" s="43"/>
      <c r="AS640" s="43"/>
      <c r="AT640" s="43"/>
      <c r="AU640" s="43"/>
      <c r="AV640" s="43"/>
      <c r="AW640" s="43"/>
      <c r="AX640" s="43"/>
      <c r="AY640" s="43"/>
      <c r="AZ640" s="43"/>
      <c r="BN640" s="1072">
        <f t="shared" si="43"/>
        <v>0</v>
      </c>
      <c r="BO640" s="1073"/>
      <c r="BP640" s="1073"/>
      <c r="BQ640" s="1073"/>
      <c r="BR640" s="1075"/>
      <c r="BS640" s="1072">
        <f t="shared" si="44"/>
        <v>0</v>
      </c>
      <c r="BT640" s="1073"/>
      <c r="BU640" s="1073"/>
      <c r="BV640" s="1073"/>
      <c r="BW640" s="1075"/>
      <c r="BX640" s="1072">
        <f t="shared" si="45"/>
        <v>0</v>
      </c>
      <c r="BY640" s="1073"/>
      <c r="BZ640" s="1073"/>
      <c r="CA640" s="1073"/>
      <c r="CB640" s="1075"/>
      <c r="CC640" s="1072">
        <f t="shared" si="46"/>
        <v>0</v>
      </c>
      <c r="CD640" s="1073"/>
      <c r="CE640" s="1073"/>
      <c r="CF640" s="1073"/>
      <c r="CG640" s="1075"/>
      <c r="CH640" s="1072">
        <f t="shared" si="47"/>
        <v>0</v>
      </c>
      <c r="CI640" s="1073"/>
      <c r="CJ640" s="1073"/>
      <c r="CK640" s="1073"/>
      <c r="CL640" s="1075"/>
      <c r="CM640" s="1072">
        <f t="shared" si="48"/>
        <v>0</v>
      </c>
      <c r="CN640" s="1073"/>
      <c r="CO640" s="1073"/>
      <c r="CP640" s="1073"/>
      <c r="CQ640" s="1075"/>
      <c r="CR640" s="41"/>
      <c r="CS640" s="41"/>
    </row>
    <row r="641" spans="1:97" ht="12.95" customHeight="1">
      <c r="A641" s="4"/>
      <c r="B641" t="s">
        <v>651</v>
      </c>
      <c r="G641" s="1061" t="s">
        <v>2476</v>
      </c>
      <c r="H641" s="1061"/>
      <c r="I641" s="1061"/>
      <c r="J641" s="1061"/>
      <c r="K641" s="1061"/>
      <c r="L641" s="1061"/>
      <c r="O641" s="42" t="s">
        <v>819</v>
      </c>
      <c r="P641" s="1319"/>
      <c r="Q641" s="1319"/>
      <c r="R641" s="1319"/>
      <c r="S641" s="14"/>
      <c r="T641" s="4"/>
      <c r="U641" t="s">
        <v>651</v>
      </c>
      <c r="Z641" s="1061" t="s">
        <v>2381</v>
      </c>
      <c r="AA641" s="1061"/>
      <c r="AB641" s="1061"/>
      <c r="AC641" s="1061"/>
      <c r="AD641" s="1061"/>
      <c r="AE641" s="1061"/>
      <c r="AH641" s="42" t="s">
        <v>819</v>
      </c>
      <c r="AI641" s="1319"/>
      <c r="AJ641" s="1319"/>
      <c r="AK641" s="1319"/>
      <c r="AM641" s="43"/>
      <c r="AN641" s="43"/>
      <c r="AO641" s="43"/>
      <c r="AP641" s="43"/>
      <c r="AQ641" s="43"/>
      <c r="AR641" s="43"/>
      <c r="AS641" s="43"/>
      <c r="AT641" s="43"/>
      <c r="AU641" s="43"/>
      <c r="AV641" s="43"/>
      <c r="AW641" s="43"/>
      <c r="AX641" s="43"/>
      <c r="AY641" s="43"/>
      <c r="AZ641" s="43"/>
      <c r="BN641" s="1072">
        <f t="shared" si="43"/>
        <v>0</v>
      </c>
      <c r="BO641" s="1073"/>
      <c r="BP641" s="1073"/>
      <c r="BQ641" s="1073"/>
      <c r="BR641" s="1075"/>
      <c r="BS641" s="1072">
        <f t="shared" si="44"/>
        <v>0</v>
      </c>
      <c r="BT641" s="1073"/>
      <c r="BU641" s="1073"/>
      <c r="BV641" s="1073"/>
      <c r="BW641" s="1075"/>
      <c r="BX641" s="1072">
        <f t="shared" si="45"/>
        <v>0</v>
      </c>
      <c r="BY641" s="1073"/>
      <c r="BZ641" s="1073"/>
      <c r="CA641" s="1073"/>
      <c r="CB641" s="1075"/>
      <c r="CC641" s="1072">
        <f t="shared" si="46"/>
        <v>0</v>
      </c>
      <c r="CD641" s="1073"/>
      <c r="CE641" s="1073"/>
      <c r="CF641" s="1073"/>
      <c r="CG641" s="1075"/>
      <c r="CH641" s="1072">
        <f t="shared" si="47"/>
        <v>0</v>
      </c>
      <c r="CI641" s="1073"/>
      <c r="CJ641" s="1073"/>
      <c r="CK641" s="1073"/>
      <c r="CL641" s="1075"/>
      <c r="CM641" s="1072">
        <f t="shared" si="48"/>
        <v>0</v>
      </c>
      <c r="CN641" s="1073"/>
      <c r="CO641" s="1073"/>
      <c r="CP641" s="1073"/>
      <c r="CQ641" s="1075"/>
      <c r="CR641" s="41"/>
      <c r="CS641" s="41"/>
    </row>
    <row r="642" spans="1:97" ht="12.95" customHeight="1">
      <c r="A642" s="4"/>
      <c r="B642" t="s">
        <v>835</v>
      </c>
      <c r="H642" s="1059" t="s">
        <v>2479</v>
      </c>
      <c r="I642" s="1059"/>
      <c r="J642" s="1059"/>
      <c r="K642" s="1059"/>
      <c r="L642" s="1059"/>
      <c r="M642" s="1059"/>
      <c r="N642" s="1059"/>
      <c r="O642" s="1059"/>
      <c r="P642" s="1059"/>
      <c r="Q642" s="1059"/>
      <c r="R642" s="1059"/>
      <c r="S642" s="12"/>
      <c r="T642" s="4"/>
      <c r="U642" t="s">
        <v>835</v>
      </c>
      <c r="AA642" s="1059" t="s">
        <v>2480</v>
      </c>
      <c r="AB642" s="1059"/>
      <c r="AC642" s="1059"/>
      <c r="AD642" s="1059"/>
      <c r="AE642" s="1059"/>
      <c r="AF642" s="1059"/>
      <c r="AG642" s="1059"/>
      <c r="AH642" s="1059"/>
      <c r="AI642" s="1059"/>
      <c r="AJ642" s="1059"/>
      <c r="AK642" s="1059"/>
      <c r="AM642" s="43"/>
      <c r="AN642" s="43"/>
      <c r="AO642" s="43"/>
      <c r="AP642" s="43"/>
      <c r="AQ642" s="43"/>
      <c r="AR642" s="43"/>
      <c r="AS642" s="43"/>
      <c r="AT642" s="43"/>
      <c r="AU642" s="43"/>
      <c r="AV642" s="43"/>
      <c r="AW642" s="43"/>
      <c r="AX642" s="43"/>
      <c r="AY642" s="43"/>
      <c r="AZ642" s="43"/>
      <c r="BN642" s="1072">
        <f t="shared" si="43"/>
        <v>0</v>
      </c>
      <c r="BO642" s="1073"/>
      <c r="BP642" s="1073"/>
      <c r="BQ642" s="1073"/>
      <c r="BR642" s="1075"/>
      <c r="BS642" s="1072">
        <f t="shared" si="44"/>
        <v>0</v>
      </c>
      <c r="BT642" s="1073"/>
      <c r="BU642" s="1073"/>
      <c r="BV642" s="1073"/>
      <c r="BW642" s="1075"/>
      <c r="BX642" s="1072">
        <f t="shared" si="45"/>
        <v>0</v>
      </c>
      <c r="BY642" s="1073"/>
      <c r="BZ642" s="1073"/>
      <c r="CA642" s="1073"/>
      <c r="CB642" s="1075"/>
      <c r="CC642" s="1072">
        <f t="shared" si="46"/>
        <v>0</v>
      </c>
      <c r="CD642" s="1073"/>
      <c r="CE642" s="1073"/>
      <c r="CF642" s="1073"/>
      <c r="CG642" s="1075"/>
      <c r="CH642" s="1072">
        <f t="shared" si="47"/>
        <v>0</v>
      </c>
      <c r="CI642" s="1073"/>
      <c r="CJ642" s="1073"/>
      <c r="CK642" s="1073"/>
      <c r="CL642" s="1075"/>
      <c r="CM642" s="1072">
        <f t="shared" si="48"/>
        <v>0</v>
      </c>
      <c r="CN642" s="1073"/>
      <c r="CO642" s="1073"/>
      <c r="CP642" s="1073"/>
      <c r="CQ642" s="1075"/>
      <c r="CR642" s="41"/>
      <c r="CS642" s="41"/>
    </row>
    <row r="643" spans="1:97" ht="12.95" customHeight="1">
      <c r="A643" s="5"/>
      <c r="B643" t="s">
        <v>837</v>
      </c>
      <c r="N643" s="1120" t="s">
        <v>108</v>
      </c>
      <c r="O643" s="1120"/>
      <c r="T643" s="4"/>
      <c r="U643" t="s">
        <v>837</v>
      </c>
      <c r="AG643" s="1120" t="s">
        <v>108</v>
      </c>
      <c r="AH643" s="1120"/>
      <c r="AM643" s="43"/>
      <c r="AN643" s="43"/>
      <c r="AO643" s="43"/>
      <c r="AP643" s="43"/>
      <c r="AQ643" s="43"/>
      <c r="AR643" s="43"/>
      <c r="AS643" s="43"/>
      <c r="AT643" s="43"/>
      <c r="AU643" s="43"/>
      <c r="AV643" s="43"/>
      <c r="AW643" s="43"/>
      <c r="AX643" s="43"/>
      <c r="AY643" s="43"/>
      <c r="AZ643" s="43"/>
      <c r="BA643" s="43"/>
      <c r="BB643" s="41"/>
      <c r="BC643" s="41"/>
      <c r="BD643" s="41"/>
      <c r="BN643" s="1072">
        <f t="shared" si="43"/>
        <v>0</v>
      </c>
      <c r="BO643" s="1073"/>
      <c r="BP643" s="1073"/>
      <c r="BQ643" s="1073"/>
      <c r="BR643" s="1075"/>
      <c r="BS643" s="1072">
        <f t="shared" si="44"/>
        <v>0</v>
      </c>
      <c r="BT643" s="1073"/>
      <c r="BU643" s="1073"/>
      <c r="BV643" s="1073"/>
      <c r="BW643" s="1075"/>
      <c r="BX643" s="1072">
        <f t="shared" si="45"/>
        <v>0</v>
      </c>
      <c r="BY643" s="1073"/>
      <c r="BZ643" s="1073"/>
      <c r="CA643" s="1073"/>
      <c r="CB643" s="1075"/>
      <c r="CC643" s="1072">
        <f t="shared" si="46"/>
        <v>0</v>
      </c>
      <c r="CD643" s="1073"/>
      <c r="CE643" s="1073"/>
      <c r="CF643" s="1073"/>
      <c r="CG643" s="1075"/>
      <c r="CH643" s="1072">
        <f t="shared" si="47"/>
        <v>0</v>
      </c>
      <c r="CI643" s="1073"/>
      <c r="CJ643" s="1073"/>
      <c r="CK643" s="1073"/>
      <c r="CL643" s="1075"/>
      <c r="CM643" s="1072">
        <f t="shared" si="48"/>
        <v>0</v>
      </c>
      <c r="CN643" s="1073"/>
      <c r="CO643" s="1073"/>
      <c r="CP643" s="1073"/>
      <c r="CQ643" s="1075"/>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2">
        <f t="shared" si="43"/>
        <v>0</v>
      </c>
      <c r="BO644" s="1073"/>
      <c r="BP644" s="1073"/>
      <c r="BQ644" s="1073"/>
      <c r="BR644" s="1075"/>
      <c r="BS644" s="1072">
        <f t="shared" si="44"/>
        <v>0</v>
      </c>
      <c r="BT644" s="1073"/>
      <c r="BU644" s="1073"/>
      <c r="BV644" s="1073"/>
      <c r="BW644" s="1075"/>
      <c r="BX644" s="1072">
        <f t="shared" si="45"/>
        <v>0</v>
      </c>
      <c r="BY644" s="1073"/>
      <c r="BZ644" s="1073"/>
      <c r="CA644" s="1073"/>
      <c r="CB644" s="1075"/>
      <c r="CC644" s="1072">
        <f t="shared" si="46"/>
        <v>0</v>
      </c>
      <c r="CD644" s="1073"/>
      <c r="CE644" s="1073"/>
      <c r="CF644" s="1073"/>
      <c r="CG644" s="1075"/>
      <c r="CH644" s="1072">
        <f t="shared" si="47"/>
        <v>0</v>
      </c>
      <c r="CI644" s="1073"/>
      <c r="CJ644" s="1073"/>
      <c r="CK644" s="1073"/>
      <c r="CL644" s="1075"/>
      <c r="CM644" s="1072">
        <f t="shared" si="48"/>
        <v>0</v>
      </c>
      <c r="CN644" s="1073"/>
      <c r="CO644" s="1073"/>
      <c r="CP644" s="1073"/>
      <c r="CQ644" s="1075"/>
      <c r="CR644" s="41"/>
      <c r="CS644" s="41"/>
    </row>
    <row r="645" spans="1:97" ht="12.95" customHeight="1">
      <c r="A645" s="61" t="s">
        <v>908</v>
      </c>
      <c r="B645" t="s">
        <v>82</v>
      </c>
      <c r="G645" s="1189" t="str">
        <f>C623</f>
        <v>Sonoma County CDBG</v>
      </c>
      <c r="H645" s="1189"/>
      <c r="I645" s="1189"/>
      <c r="J645" s="1189"/>
      <c r="K645" s="1189"/>
      <c r="L645" s="1189"/>
      <c r="M645" s="1189"/>
      <c r="N645" s="1189"/>
      <c r="O645" s="1189"/>
      <c r="P645" s="1189"/>
      <c r="Q645" s="1189"/>
      <c r="R645" s="1189"/>
      <c r="T645" s="61" t="s">
        <v>432</v>
      </c>
      <c r="U645" t="s">
        <v>82</v>
      </c>
      <c r="Z645" s="1189" t="str">
        <f>C624</f>
        <v>HCD Joe Serna</v>
      </c>
      <c r="AA645" s="1189"/>
      <c r="AB645" s="1189"/>
      <c r="AC645" s="1189"/>
      <c r="AD645" s="1189"/>
      <c r="AE645" s="1189"/>
      <c r="AF645" s="1189"/>
      <c r="AG645" s="1189"/>
      <c r="AH645" s="1189"/>
      <c r="AI645" s="1189"/>
      <c r="AJ645" s="1189"/>
      <c r="AK645" s="1189"/>
      <c r="AM645" s="43"/>
      <c r="AN645" s="43"/>
      <c r="AO645" s="43"/>
      <c r="AP645" s="43"/>
      <c r="AQ645" s="43"/>
      <c r="AR645" s="43"/>
      <c r="AS645" s="43"/>
      <c r="AT645" s="43"/>
      <c r="AU645" s="43"/>
      <c r="AV645" s="43"/>
      <c r="AW645" s="43"/>
      <c r="AX645" s="43"/>
      <c r="AY645" s="43"/>
      <c r="AZ645" s="43"/>
      <c r="BA645" s="43"/>
      <c r="BB645" s="41"/>
      <c r="BC645" s="41"/>
      <c r="BD645" s="41"/>
      <c r="BN645" s="1507">
        <f>SUM(BN635:BR644)</f>
        <v>0</v>
      </c>
      <c r="BO645" s="1508"/>
      <c r="BP645" s="1508"/>
      <c r="BQ645" s="1508"/>
      <c r="BR645" s="1509"/>
      <c r="BS645" s="1507">
        <f>SUM(BS635:BW644)</f>
        <v>0</v>
      </c>
      <c r="BT645" s="1508"/>
      <c r="BU645" s="1508"/>
      <c r="BV645" s="1508"/>
      <c r="BW645" s="1509"/>
      <c r="BX645" s="1507">
        <f>SUM(BX635:CB644)</f>
        <v>0</v>
      </c>
      <c r="BY645" s="1508"/>
      <c r="BZ645" s="1508"/>
      <c r="CA645" s="1508"/>
      <c r="CB645" s="1509"/>
      <c r="CC645" s="1507">
        <f>SUM(CC635:CG644)</f>
        <v>0</v>
      </c>
      <c r="CD645" s="1508"/>
      <c r="CE645" s="1508"/>
      <c r="CF645" s="1508"/>
      <c r="CG645" s="1509"/>
      <c r="CH645" s="1507">
        <f>SUM(CH635:CL644)</f>
        <v>0</v>
      </c>
      <c r="CI645" s="1508"/>
      <c r="CJ645" s="1508"/>
      <c r="CK645" s="1508"/>
      <c r="CL645" s="1509"/>
      <c r="CM645" s="1507">
        <f>SUM(CM635:CQ644)</f>
        <v>0</v>
      </c>
      <c r="CN645" s="1508"/>
      <c r="CO645" s="1508"/>
      <c r="CP645" s="1508"/>
      <c r="CQ645" s="1509"/>
      <c r="CR645" s="41"/>
      <c r="CS645" s="41"/>
    </row>
    <row r="646" spans="1:97" ht="12.95" customHeight="1" thickBot="1">
      <c r="A646" s="4"/>
      <c r="B646" t="s">
        <v>373</v>
      </c>
      <c r="G646" s="1059" t="s">
        <v>2375</v>
      </c>
      <c r="H646" s="1059"/>
      <c r="I646" s="1059"/>
      <c r="J646" s="1059"/>
      <c r="K646" s="1059"/>
      <c r="L646" s="1059"/>
      <c r="M646" s="1059"/>
      <c r="N646" s="1059"/>
      <c r="O646" s="1059"/>
      <c r="P646" s="1059"/>
      <c r="Q646" s="1059"/>
      <c r="R646" s="1059"/>
      <c r="T646" s="4"/>
      <c r="U646" t="s">
        <v>373</v>
      </c>
      <c r="Z646" s="1059" t="s">
        <v>2383</v>
      </c>
      <c r="AA646" s="1059"/>
      <c r="AB646" s="1059"/>
      <c r="AC646" s="1059"/>
      <c r="AD646" s="1059"/>
      <c r="AE646" s="1059"/>
      <c r="AF646" s="1059"/>
      <c r="AG646" s="1059"/>
      <c r="AH646" s="1059"/>
      <c r="AI646" s="1059"/>
      <c r="AJ646" s="1059"/>
      <c r="AK646" s="1059"/>
      <c r="AM646" s="41"/>
      <c r="AN646" s="41"/>
      <c r="AO646" s="41"/>
      <c r="AP646" s="41"/>
      <c r="AQ646" s="41"/>
      <c r="AR646" s="41"/>
      <c r="AS646" s="41"/>
      <c r="AT646" s="41"/>
      <c r="AU646" s="41"/>
      <c r="AV646" s="41"/>
      <c r="AW646" s="41"/>
      <c r="AX646" s="41"/>
      <c r="AY646" s="41"/>
      <c r="AZ646" s="41"/>
      <c r="BA646" s="41"/>
      <c r="BB646" s="41"/>
      <c r="BC646" s="41"/>
      <c r="BD646" s="41"/>
      <c r="BN646" s="41" t="s">
        <v>1728</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431</v>
      </c>
      <c r="G647" s="1056" t="s">
        <v>2376</v>
      </c>
      <c r="H647" s="1056"/>
      <c r="I647" s="1056"/>
      <c r="J647" s="1056"/>
      <c r="K647" s="1056"/>
      <c r="L647" s="1056"/>
      <c r="M647" s="1056"/>
      <c r="N647" s="1056"/>
      <c r="O647" s="1056"/>
      <c r="P647" s="1056"/>
      <c r="Q647" s="1056"/>
      <c r="R647" s="1056"/>
      <c r="T647" s="4"/>
      <c r="U647" t="s">
        <v>431</v>
      </c>
      <c r="Z647" s="1056" t="s">
        <v>2384</v>
      </c>
      <c r="AA647" s="1056"/>
      <c r="AB647" s="1056"/>
      <c r="AC647" s="1056"/>
      <c r="AD647" s="1056"/>
      <c r="AE647" s="1056"/>
      <c r="AF647" s="1056"/>
      <c r="AG647" s="1056"/>
      <c r="AH647" s="1056"/>
      <c r="AI647" s="1056"/>
      <c r="AJ647" s="1056"/>
      <c r="AK647" s="1056"/>
      <c r="AM647" s="41"/>
      <c r="AN647" s="41"/>
      <c r="AO647" s="41"/>
      <c r="AP647" s="41"/>
      <c r="AQ647" s="41"/>
      <c r="AR647" s="41"/>
      <c r="AS647" s="41"/>
      <c r="AT647" s="41"/>
      <c r="AU647" s="41"/>
      <c r="AV647" s="41"/>
      <c r="AW647" s="41"/>
      <c r="AX647" s="41"/>
      <c r="AY647" s="41"/>
      <c r="AZ647" s="41"/>
      <c r="BA647" s="41"/>
      <c r="BB647" s="41"/>
      <c r="BC647" s="41"/>
      <c r="BD647" s="41"/>
      <c r="CP647" s="62" t="s">
        <v>1727</v>
      </c>
      <c r="CQ647" s="468">
        <f>BN645+BS645+BX645+CC645+CH645+CM645</f>
        <v>0</v>
      </c>
      <c r="CR647" s="41"/>
      <c r="CS647" s="41"/>
    </row>
    <row r="648" spans="1:97" ht="12.95" customHeight="1" thickBot="1">
      <c r="A648" s="4"/>
      <c r="B648" t="s">
        <v>834</v>
      </c>
      <c r="G648" s="1056" t="s">
        <v>2377</v>
      </c>
      <c r="H648" s="1056"/>
      <c r="I648" s="1056"/>
      <c r="J648" s="1056"/>
      <c r="K648" s="1056"/>
      <c r="L648" s="1056"/>
      <c r="M648" s="1056"/>
      <c r="N648" s="1056"/>
      <c r="O648" s="1056"/>
      <c r="P648" s="1056"/>
      <c r="Q648" s="1056"/>
      <c r="R648" s="1056"/>
      <c r="T648" s="4"/>
      <c r="U648" t="s">
        <v>834</v>
      </c>
      <c r="Z648" s="1056" t="s">
        <v>2385</v>
      </c>
      <c r="AA648" s="1056"/>
      <c r="AB648" s="1056"/>
      <c r="AC648" s="1056"/>
      <c r="AD648" s="1056"/>
      <c r="AE648" s="1056"/>
      <c r="AF648" s="1056"/>
      <c r="AG648" s="1056"/>
      <c r="AH648" s="1056"/>
      <c r="AI648" s="1056"/>
      <c r="AJ648" s="1056"/>
      <c r="AK648" s="1056"/>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651</v>
      </c>
      <c r="G649" s="1061" t="s">
        <v>2381</v>
      </c>
      <c r="H649" s="1061"/>
      <c r="I649" s="1061"/>
      <c r="J649" s="1061"/>
      <c r="K649" s="1061"/>
      <c r="L649" s="1061"/>
      <c r="O649" s="42" t="s">
        <v>819</v>
      </c>
      <c r="P649" s="1319"/>
      <c r="Q649" s="1319"/>
      <c r="R649" s="1319"/>
      <c r="T649" s="4"/>
      <c r="U649" t="s">
        <v>651</v>
      </c>
      <c r="Z649" s="1061"/>
      <c r="AA649" s="1061"/>
      <c r="AB649" s="1061"/>
      <c r="AC649" s="1061"/>
      <c r="AD649" s="1061"/>
      <c r="AE649" s="1061"/>
      <c r="AH649" s="42" t="s">
        <v>819</v>
      </c>
      <c r="AI649" s="1319"/>
      <c r="AJ649" s="1319"/>
      <c r="AK649" s="1319"/>
      <c r="AL649" s="305"/>
      <c r="AM649" s="41"/>
      <c r="AN649" s="41"/>
      <c r="AO649" s="41"/>
      <c r="AP649" s="41"/>
      <c r="AQ649" s="41"/>
      <c r="AR649" s="41"/>
      <c r="AS649" s="41"/>
      <c r="AT649" s="41"/>
      <c r="AU649" s="41"/>
      <c r="AV649" s="41"/>
      <c r="AW649" s="41"/>
      <c r="AX649" s="41"/>
      <c r="AY649" s="41"/>
      <c r="AZ649" s="41"/>
      <c r="BA649" s="41"/>
      <c r="BB649" s="41"/>
      <c r="BC649" s="41"/>
      <c r="BD649" s="41"/>
      <c r="CP649" s="62" t="s">
        <v>1729</v>
      </c>
      <c r="CQ649" s="468">
        <f>CQ647+CQ628</f>
        <v>102</v>
      </c>
      <c r="CR649" s="41"/>
      <c r="CS649" s="41"/>
    </row>
    <row r="650" spans="1:97" ht="12.95" customHeight="1">
      <c r="A650" s="4"/>
      <c r="B650" t="s">
        <v>835</v>
      </c>
      <c r="H650" s="1059"/>
      <c r="I650" s="1059"/>
      <c r="J650" s="1059"/>
      <c r="K650" s="1059"/>
      <c r="L650" s="1059"/>
      <c r="M650" s="1059"/>
      <c r="N650" s="1059"/>
      <c r="O650" s="1059"/>
      <c r="P650" s="1059"/>
      <c r="Q650" s="1059"/>
      <c r="R650" s="1059"/>
      <c r="T650" s="4"/>
      <c r="U650" t="s">
        <v>835</v>
      </c>
      <c r="AA650" s="1059" t="s">
        <v>2480</v>
      </c>
      <c r="AB650" s="1059"/>
      <c r="AC650" s="1059"/>
      <c r="AD650" s="1059"/>
      <c r="AE650" s="1059"/>
      <c r="AF650" s="1059"/>
      <c r="AG650" s="1059"/>
      <c r="AH650" s="1059"/>
      <c r="AI650" s="1059"/>
      <c r="AJ650" s="1059"/>
      <c r="AK650" s="1059"/>
      <c r="AL650" s="305"/>
      <c r="AM650" s="41"/>
      <c r="AN650" s="41"/>
      <c r="AO650" s="41"/>
      <c r="AP650" s="41"/>
      <c r="AQ650" s="41"/>
      <c r="AR650" s="41"/>
      <c r="AS650" s="41"/>
      <c r="AT650" s="41"/>
      <c r="AU650" s="41"/>
      <c r="AV650" s="41"/>
      <c r="AW650" s="41"/>
      <c r="AX650" s="41"/>
      <c r="AY650" s="41"/>
      <c r="AZ650" s="41"/>
      <c r="BA650" s="41"/>
      <c r="BB650" s="41"/>
      <c r="BC650" s="41"/>
      <c r="BD650" s="41"/>
      <c r="BN650" s="43" t="s">
        <v>867</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837</v>
      </c>
      <c r="N651" s="1120" t="s">
        <v>108</v>
      </c>
      <c r="O651" s="1120"/>
      <c r="T651" s="4"/>
      <c r="U651" t="s">
        <v>837</v>
      </c>
      <c r="AG651" s="1120" t="s">
        <v>108</v>
      </c>
      <c r="AH651" s="1120"/>
      <c r="AM651" s="41"/>
      <c r="AN651" s="41"/>
      <c r="AO651" s="41"/>
      <c r="AP651" s="41"/>
      <c r="AQ651" s="41"/>
      <c r="AR651" s="41"/>
      <c r="AS651" s="41"/>
      <c r="AT651" s="41"/>
      <c r="AU651" s="41"/>
      <c r="AV651" s="41"/>
      <c r="AW651" s="41"/>
      <c r="AX651" s="41"/>
      <c r="AY651" s="41"/>
      <c r="AZ651" s="41"/>
      <c r="BA651" s="41"/>
      <c r="BB651" s="41"/>
      <c r="BC651" s="41"/>
      <c r="BD651" s="41"/>
      <c r="BN651" s="1507">
        <f>BN626+BN633+BN645</f>
        <v>0</v>
      </c>
      <c r="BO651" s="1508"/>
      <c r="BP651" s="1508"/>
      <c r="BQ651" s="1508"/>
      <c r="BR651" s="1509"/>
      <c r="BS651" s="1507">
        <f>BS626+BS633+BS645</f>
        <v>28</v>
      </c>
      <c r="BT651" s="1508"/>
      <c r="BU651" s="1508"/>
      <c r="BV651" s="1508"/>
      <c r="BW651" s="1509"/>
      <c r="BX651" s="1507">
        <f>BX626+BX633+BX645</f>
        <v>15</v>
      </c>
      <c r="BY651" s="1508"/>
      <c r="BZ651" s="1508"/>
      <c r="CA651" s="1508"/>
      <c r="CB651" s="1509"/>
      <c r="CC651" s="1507">
        <f>CC626+CC633+CC645</f>
        <v>15</v>
      </c>
      <c r="CD651" s="1508"/>
      <c r="CE651" s="1508"/>
      <c r="CF651" s="1508"/>
      <c r="CG651" s="1509"/>
      <c r="CH651" s="1507">
        <f>CH626+CH633+CH645</f>
        <v>0</v>
      </c>
      <c r="CI651" s="1508"/>
      <c r="CJ651" s="1508"/>
      <c r="CK651" s="1508"/>
      <c r="CL651" s="1509"/>
      <c r="CM651" s="1078">
        <f>CM645+CM633+CM626</f>
        <v>0</v>
      </c>
      <c r="CN651" s="1308"/>
      <c r="CO651" s="1308"/>
      <c r="CP651" s="1308"/>
      <c r="CQ651" s="1079"/>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189" t="str">
        <f>C625</f>
        <v>City of Healdsburg</v>
      </c>
      <c r="H653" s="1189"/>
      <c r="I653" s="1189"/>
      <c r="J653" s="1189"/>
      <c r="K653" s="1189"/>
      <c r="L653" s="1189"/>
      <c r="M653" s="1189"/>
      <c r="N653" s="1189"/>
      <c r="O653" s="1189"/>
      <c r="P653" s="1189"/>
      <c r="Q653" s="1189"/>
      <c r="R653" s="1189"/>
      <c r="T653" s="61" t="s">
        <v>435</v>
      </c>
      <c r="U653" t="s">
        <v>82</v>
      </c>
      <c r="Z653" s="1189" t="str">
        <f>C626</f>
        <v>Donated Land</v>
      </c>
      <c r="AA653" s="1189"/>
      <c r="AB653" s="1189"/>
      <c r="AC653" s="1189"/>
      <c r="AD653" s="1189"/>
      <c r="AE653" s="1189"/>
      <c r="AF653" s="1189"/>
      <c r="AG653" s="1189"/>
      <c r="AH653" s="1189"/>
      <c r="AI653" s="1189"/>
      <c r="AJ653" s="1189"/>
      <c r="AK653" s="1189"/>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373</v>
      </c>
      <c r="G654" s="1059" t="s">
        <v>2331</v>
      </c>
      <c r="H654" s="1059"/>
      <c r="I654" s="1059"/>
      <c r="J654" s="1059"/>
      <c r="K654" s="1059"/>
      <c r="L654" s="1059"/>
      <c r="M654" s="1059"/>
      <c r="N654" s="1059"/>
      <c r="O654" s="1059"/>
      <c r="P654" s="1059"/>
      <c r="Q654" s="1059"/>
      <c r="R654" s="1059"/>
      <c r="T654" s="4"/>
      <c r="U654" t="s">
        <v>373</v>
      </c>
      <c r="Z654" s="1059" t="s">
        <v>2331</v>
      </c>
      <c r="AA654" s="1059"/>
      <c r="AB654" s="1059"/>
      <c r="AC654" s="1059"/>
      <c r="AD654" s="1059"/>
      <c r="AE654" s="1059"/>
      <c r="AF654" s="1059"/>
      <c r="AG654" s="1059"/>
      <c r="AH654" s="1059"/>
      <c r="AI654" s="1059"/>
      <c r="AJ654" s="1059"/>
      <c r="AK654" s="1059"/>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431</v>
      </c>
      <c r="G655" s="1059" t="s">
        <v>2378</v>
      </c>
      <c r="H655" s="1059"/>
      <c r="I655" s="1059"/>
      <c r="J655" s="1059"/>
      <c r="K655" s="1059"/>
      <c r="L655" s="1059"/>
      <c r="M655" s="1059"/>
      <c r="N655" s="1059"/>
      <c r="O655" s="1059"/>
      <c r="P655" s="1059"/>
      <c r="Q655" s="1059"/>
      <c r="R655" s="1059"/>
      <c r="T655" s="4"/>
      <c r="U655" t="s">
        <v>431</v>
      </c>
      <c r="Z655" s="1056" t="s">
        <v>2378</v>
      </c>
      <c r="AA655" s="1056"/>
      <c r="AB655" s="1056"/>
      <c r="AC655" s="1056"/>
      <c r="AD655" s="1056"/>
      <c r="AE655" s="1056"/>
      <c r="AF655" s="1056"/>
      <c r="AG655" s="1056"/>
      <c r="AH655" s="1056"/>
      <c r="AI655" s="1056"/>
      <c r="AJ655" s="1056"/>
      <c r="AK655" s="1056"/>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834</v>
      </c>
      <c r="G656" s="1059" t="s">
        <v>2379</v>
      </c>
      <c r="H656" s="1059"/>
      <c r="I656" s="1059"/>
      <c r="J656" s="1059"/>
      <c r="K656" s="1059"/>
      <c r="L656" s="1059"/>
      <c r="M656" s="1059"/>
      <c r="N656" s="1059"/>
      <c r="O656" s="1059"/>
      <c r="P656" s="1059"/>
      <c r="Q656" s="1059"/>
      <c r="R656" s="1059"/>
      <c r="T656" s="4"/>
      <c r="U656" t="s">
        <v>834</v>
      </c>
      <c r="Z656" s="1056" t="s">
        <v>2379</v>
      </c>
      <c r="AA656" s="1056"/>
      <c r="AB656" s="1056"/>
      <c r="AC656" s="1056"/>
      <c r="AD656" s="1056"/>
      <c r="AE656" s="1056"/>
      <c r="AF656" s="1056"/>
      <c r="AG656" s="1056"/>
      <c r="AH656" s="1056"/>
      <c r="AI656" s="1056"/>
      <c r="AJ656" s="1056"/>
      <c r="AK656" s="1056"/>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651</v>
      </c>
      <c r="G657" s="1061" t="s">
        <v>2382</v>
      </c>
      <c r="H657" s="1061"/>
      <c r="I657" s="1061"/>
      <c r="J657" s="1061"/>
      <c r="K657" s="1061"/>
      <c r="L657" s="1061"/>
      <c r="O657" s="42" t="s">
        <v>819</v>
      </c>
      <c r="P657" s="1319"/>
      <c r="Q657" s="1319"/>
      <c r="R657" s="1319"/>
      <c r="T657" s="4"/>
      <c r="U657" t="s">
        <v>651</v>
      </c>
      <c r="Z657" s="1061" t="s">
        <v>2382</v>
      </c>
      <c r="AA657" s="1061"/>
      <c r="AB657" s="1061"/>
      <c r="AC657" s="1061"/>
      <c r="AD657" s="1061"/>
      <c r="AE657" s="1061"/>
      <c r="AH657" s="42" t="s">
        <v>819</v>
      </c>
      <c r="AI657" s="1319"/>
      <c r="AJ657" s="1319"/>
      <c r="AK657" s="131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835</v>
      </c>
      <c r="H658" s="1059" t="s">
        <v>2480</v>
      </c>
      <c r="I658" s="1059"/>
      <c r="J658" s="1059"/>
      <c r="K658" s="1059"/>
      <c r="L658" s="1059"/>
      <c r="M658" s="1059"/>
      <c r="N658" s="1059"/>
      <c r="O658" s="1059"/>
      <c r="P658" s="1059"/>
      <c r="Q658" s="1059"/>
      <c r="R658" s="1059"/>
      <c r="T658" s="4"/>
      <c r="U658" t="s">
        <v>835</v>
      </c>
      <c r="AA658" s="1059" t="s">
        <v>2380</v>
      </c>
      <c r="AB658" s="1059"/>
      <c r="AC658" s="1059"/>
      <c r="AD658" s="1059"/>
      <c r="AE658" s="1059"/>
      <c r="AF658" s="1059"/>
      <c r="AG658" s="1059"/>
      <c r="AH658" s="1059"/>
      <c r="AI658" s="1059"/>
      <c r="AJ658" s="1059"/>
      <c r="AK658" s="1059"/>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837</v>
      </c>
      <c r="N659" s="1120" t="s">
        <v>108</v>
      </c>
      <c r="O659" s="1120"/>
      <c r="T659" s="4"/>
      <c r="U659" t="s">
        <v>837</v>
      </c>
      <c r="AG659" s="1120" t="s">
        <v>108</v>
      </c>
      <c r="AH659" s="1120"/>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743</v>
      </c>
      <c r="B661" t="s">
        <v>82</v>
      </c>
      <c r="G661" s="1189">
        <f>C627</f>
        <v>0</v>
      </c>
      <c r="H661" s="1189"/>
      <c r="I661" s="1189"/>
      <c r="J661" s="1189"/>
      <c r="K661" s="1189"/>
      <c r="L661" s="1189"/>
      <c r="M661" s="1189"/>
      <c r="N661" s="1189"/>
      <c r="O661" s="1189"/>
      <c r="P661" s="1189"/>
      <c r="Q661" s="1189"/>
      <c r="R661" s="1189"/>
      <c r="T661" s="61" t="s">
        <v>744</v>
      </c>
      <c r="U661" t="s">
        <v>82</v>
      </c>
      <c r="Z661" s="1189">
        <f>C628</f>
        <v>0</v>
      </c>
      <c r="AA661" s="1189"/>
      <c r="AB661" s="1189"/>
      <c r="AC661" s="1189"/>
      <c r="AD661" s="1189"/>
      <c r="AE661" s="1189"/>
      <c r="AF661" s="1189"/>
      <c r="AG661" s="1189"/>
      <c r="AH661" s="1189"/>
      <c r="AI661" s="1189"/>
      <c r="AJ661" s="1189"/>
      <c r="AK661" s="118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373</v>
      </c>
      <c r="G662" s="1059"/>
      <c r="H662" s="1059"/>
      <c r="I662" s="1059"/>
      <c r="J662" s="1059"/>
      <c r="K662" s="1059"/>
      <c r="L662" s="1059"/>
      <c r="M662" s="1059"/>
      <c r="N662" s="1059"/>
      <c r="O662" s="1059"/>
      <c r="P662" s="1059"/>
      <c r="Q662" s="1059"/>
      <c r="R662" s="1059"/>
      <c r="T662" s="4"/>
      <c r="U662" t="s">
        <v>373</v>
      </c>
      <c r="Z662" s="1059"/>
      <c r="AA662" s="1059"/>
      <c r="AB662" s="1059"/>
      <c r="AC662" s="1059"/>
      <c r="AD662" s="1059"/>
      <c r="AE662" s="1059"/>
      <c r="AF662" s="1059"/>
      <c r="AG662" s="1059"/>
      <c r="AH662" s="1059"/>
      <c r="AI662" s="1059"/>
      <c r="AJ662" s="1059"/>
      <c r="AK662" s="105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431</v>
      </c>
      <c r="G663" s="1059"/>
      <c r="H663" s="1059"/>
      <c r="I663" s="1059"/>
      <c r="J663" s="1059"/>
      <c r="K663" s="1059"/>
      <c r="L663" s="1059"/>
      <c r="M663" s="1059"/>
      <c r="N663" s="1059"/>
      <c r="O663" s="1059"/>
      <c r="P663" s="1059"/>
      <c r="Q663" s="1059"/>
      <c r="R663" s="1059"/>
      <c r="T663" s="4"/>
      <c r="U663" t="s">
        <v>431</v>
      </c>
      <c r="Z663" s="1056"/>
      <c r="AA663" s="1056"/>
      <c r="AB663" s="1056"/>
      <c r="AC663" s="1056"/>
      <c r="AD663" s="1056"/>
      <c r="AE663" s="1056"/>
      <c r="AF663" s="1056"/>
      <c r="AG663" s="1056"/>
      <c r="AH663" s="1056"/>
      <c r="AI663" s="1056"/>
      <c r="AJ663" s="1056"/>
      <c r="AK663" s="105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834</v>
      </c>
      <c r="G664" s="1059"/>
      <c r="H664" s="1059"/>
      <c r="I664" s="1059"/>
      <c r="J664" s="1059"/>
      <c r="K664" s="1059"/>
      <c r="L664" s="1059"/>
      <c r="M664" s="1059"/>
      <c r="N664" s="1059"/>
      <c r="O664" s="1059"/>
      <c r="P664" s="1059"/>
      <c r="Q664" s="1059"/>
      <c r="R664" s="1059"/>
      <c r="T664" s="4"/>
      <c r="U664" t="s">
        <v>834</v>
      </c>
      <c r="Z664" s="1056"/>
      <c r="AA664" s="1056"/>
      <c r="AB664" s="1056"/>
      <c r="AC664" s="1056"/>
      <c r="AD664" s="1056"/>
      <c r="AE664" s="1056"/>
      <c r="AF664" s="1056"/>
      <c r="AG664" s="1056"/>
      <c r="AH664" s="1056"/>
      <c r="AI664" s="1056"/>
      <c r="AJ664" s="1056"/>
      <c r="AK664" s="1056"/>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651</v>
      </c>
      <c r="G665" s="1061"/>
      <c r="H665" s="1061"/>
      <c r="I665" s="1061"/>
      <c r="J665" s="1061"/>
      <c r="K665" s="1061"/>
      <c r="L665" s="1061"/>
      <c r="O665" s="42" t="s">
        <v>819</v>
      </c>
      <c r="P665" s="1319"/>
      <c r="Q665" s="1319"/>
      <c r="R665" s="1319"/>
      <c r="T665" s="4"/>
      <c r="U665" t="s">
        <v>651</v>
      </c>
      <c r="Z665" s="1061"/>
      <c r="AA665" s="1061"/>
      <c r="AB665" s="1061"/>
      <c r="AC665" s="1061"/>
      <c r="AD665" s="1061"/>
      <c r="AE665" s="1061"/>
      <c r="AH665" s="42" t="s">
        <v>819</v>
      </c>
      <c r="AI665" s="1319"/>
      <c r="AJ665" s="1319"/>
      <c r="AK665" s="131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835</v>
      </c>
      <c r="H666" s="1059"/>
      <c r="I666" s="1059"/>
      <c r="J666" s="1059"/>
      <c r="K666" s="1059"/>
      <c r="L666" s="1059"/>
      <c r="M666" s="1059"/>
      <c r="N666" s="1059"/>
      <c r="O666" s="1059"/>
      <c r="P666" s="1059"/>
      <c r="Q666" s="1059"/>
      <c r="R666" s="1059"/>
      <c r="T666" s="4"/>
      <c r="U666" t="s">
        <v>835</v>
      </c>
      <c r="AA666" s="1059"/>
      <c r="AB666" s="1059"/>
      <c r="AC666" s="1059"/>
      <c r="AD666" s="1059"/>
      <c r="AE666" s="1059"/>
      <c r="AF666" s="1059"/>
      <c r="AG666" s="1059"/>
      <c r="AH666" s="1059"/>
      <c r="AI666" s="1059"/>
      <c r="AJ666" s="1059"/>
      <c r="AK666" s="1059"/>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837</v>
      </c>
      <c r="N667" s="1120" t="s">
        <v>483</v>
      </c>
      <c r="O667" s="1120"/>
      <c r="T667" s="4"/>
      <c r="U667" t="s">
        <v>837</v>
      </c>
      <c r="AG667" s="1120" t="s">
        <v>483</v>
      </c>
      <c r="AH667" s="112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547</v>
      </c>
      <c r="B669" t="s">
        <v>82</v>
      </c>
      <c r="G669" s="1189">
        <f>C629</f>
        <v>0</v>
      </c>
      <c r="H669" s="1189"/>
      <c r="I669" s="1189"/>
      <c r="J669" s="1189"/>
      <c r="K669" s="1189"/>
      <c r="L669" s="1189"/>
      <c r="M669" s="1189"/>
      <c r="N669" s="1189"/>
      <c r="O669" s="1189"/>
      <c r="P669" s="1189"/>
      <c r="Q669" s="1189"/>
      <c r="R669" s="1189"/>
      <c r="T669" s="61" t="s">
        <v>174</v>
      </c>
      <c r="U669" t="s">
        <v>82</v>
      </c>
      <c r="Z669" s="1189">
        <f>C630</f>
        <v>0</v>
      </c>
      <c r="AA669" s="1189"/>
      <c r="AB669" s="1189"/>
      <c r="AC669" s="1189"/>
      <c r="AD669" s="1189"/>
      <c r="AE669" s="1189"/>
      <c r="AF669" s="1189"/>
      <c r="AG669" s="1189"/>
      <c r="AH669" s="1189"/>
      <c r="AI669" s="1189"/>
      <c r="AJ669" s="1189"/>
      <c r="AK669" s="1189"/>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373</v>
      </c>
      <c r="G670" s="1059"/>
      <c r="H670" s="1059"/>
      <c r="I670" s="1059"/>
      <c r="J670" s="1059"/>
      <c r="K670" s="1059"/>
      <c r="L670" s="1059"/>
      <c r="M670" s="1059"/>
      <c r="N670" s="1059"/>
      <c r="O670" s="1059"/>
      <c r="P670" s="1059"/>
      <c r="Q670" s="1059"/>
      <c r="R670" s="1059"/>
      <c r="T670" s="4"/>
      <c r="U670" t="s">
        <v>373</v>
      </c>
      <c r="Z670" s="1059"/>
      <c r="AA670" s="1059"/>
      <c r="AB670" s="1059"/>
      <c r="AC670" s="1059"/>
      <c r="AD670" s="1059"/>
      <c r="AE670" s="1059"/>
      <c r="AF670" s="1059"/>
      <c r="AG670" s="1059"/>
      <c r="AH670" s="1059"/>
      <c r="AI670" s="1059"/>
      <c r="AJ670" s="1059"/>
      <c r="AK670" s="105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431</v>
      </c>
      <c r="G671" s="1059"/>
      <c r="H671" s="1059"/>
      <c r="I671" s="1059"/>
      <c r="J671" s="1059"/>
      <c r="K671" s="1059"/>
      <c r="L671" s="1059"/>
      <c r="M671" s="1059"/>
      <c r="N671" s="1059"/>
      <c r="O671" s="1059"/>
      <c r="P671" s="1059"/>
      <c r="Q671" s="1059"/>
      <c r="R671" s="1059"/>
      <c r="T671" s="4"/>
      <c r="U671" t="s">
        <v>431</v>
      </c>
      <c r="Z671" s="1056"/>
      <c r="AA671" s="1056"/>
      <c r="AB671" s="1056"/>
      <c r="AC671" s="1056"/>
      <c r="AD671" s="1056"/>
      <c r="AE671" s="1056"/>
      <c r="AF671" s="1056"/>
      <c r="AG671" s="1056"/>
      <c r="AH671" s="1056"/>
      <c r="AI671" s="1056"/>
      <c r="AJ671" s="1056"/>
      <c r="AK671" s="1056"/>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834</v>
      </c>
      <c r="G672" s="1059"/>
      <c r="H672" s="1059"/>
      <c r="I672" s="1059"/>
      <c r="J672" s="1059"/>
      <c r="K672" s="1059"/>
      <c r="L672" s="1059"/>
      <c r="M672" s="1059"/>
      <c r="N672" s="1059"/>
      <c r="O672" s="1059"/>
      <c r="P672" s="1059"/>
      <c r="Q672" s="1059"/>
      <c r="R672" s="1059"/>
      <c r="T672" s="4"/>
      <c r="U672" t="s">
        <v>834</v>
      </c>
      <c r="Z672" s="1056"/>
      <c r="AA672" s="1056"/>
      <c r="AB672" s="1056"/>
      <c r="AC672" s="1056"/>
      <c r="AD672" s="1056"/>
      <c r="AE672" s="1056"/>
      <c r="AF672" s="1056"/>
      <c r="AG672" s="1056"/>
      <c r="AH672" s="1056"/>
      <c r="AI672" s="1056"/>
      <c r="AJ672" s="1056"/>
      <c r="AK672" s="1056"/>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651</v>
      </c>
      <c r="G673" s="1061"/>
      <c r="H673" s="1061"/>
      <c r="I673" s="1061"/>
      <c r="J673" s="1061"/>
      <c r="K673" s="1061"/>
      <c r="L673" s="1061"/>
      <c r="O673" s="42" t="s">
        <v>819</v>
      </c>
      <c r="P673" s="1319"/>
      <c r="Q673" s="1319"/>
      <c r="R673" s="1319"/>
      <c r="T673" s="4"/>
      <c r="U673" t="s">
        <v>651</v>
      </c>
      <c r="Z673" s="1061"/>
      <c r="AA673" s="1061"/>
      <c r="AB673" s="1061"/>
      <c r="AC673" s="1061"/>
      <c r="AD673" s="1061"/>
      <c r="AE673" s="1061"/>
      <c r="AH673" s="42" t="s">
        <v>819</v>
      </c>
      <c r="AI673" s="1319"/>
      <c r="AJ673" s="1319"/>
      <c r="AK673" s="131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835</v>
      </c>
      <c r="H674" s="1059"/>
      <c r="I674" s="1059"/>
      <c r="J674" s="1059"/>
      <c r="K674" s="1059"/>
      <c r="L674" s="1059"/>
      <c r="M674" s="1059"/>
      <c r="N674" s="1059"/>
      <c r="O674" s="1059"/>
      <c r="P674" s="1059"/>
      <c r="Q674" s="1059"/>
      <c r="R674" s="1059"/>
      <c r="T674" s="4"/>
      <c r="U674" t="s">
        <v>835</v>
      </c>
      <c r="AA674" s="1059"/>
      <c r="AB674" s="1059"/>
      <c r="AC674" s="1059"/>
      <c r="AD674" s="1059"/>
      <c r="AE674" s="1059"/>
      <c r="AF674" s="1059"/>
      <c r="AG674" s="1059"/>
      <c r="AH674" s="1059"/>
      <c r="AI674" s="1059"/>
      <c r="AJ674" s="1059"/>
      <c r="AK674" s="1059"/>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837</v>
      </c>
      <c r="N675" s="1120" t="s">
        <v>483</v>
      </c>
      <c r="O675" s="1120"/>
      <c r="T675" s="4"/>
      <c r="U675" t="s">
        <v>837</v>
      </c>
      <c r="AG675" s="1120" t="s">
        <v>483</v>
      </c>
      <c r="AH675" s="1120"/>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189">
        <f>C631</f>
        <v>0</v>
      </c>
      <c r="H677" s="1189"/>
      <c r="I677" s="1189"/>
      <c r="J677" s="1189"/>
      <c r="K677" s="1189"/>
      <c r="L677" s="1189"/>
      <c r="M677" s="1189"/>
      <c r="N677" s="1189"/>
      <c r="O677" s="1189"/>
      <c r="P677" s="1189"/>
      <c r="Q677" s="1189"/>
      <c r="R677" s="1189"/>
      <c r="T677" s="61" t="s">
        <v>33</v>
      </c>
      <c r="U677" t="s">
        <v>82</v>
      </c>
      <c r="Z677" s="1189">
        <f>C632</f>
        <v>0</v>
      </c>
      <c r="AA677" s="1189"/>
      <c r="AB677" s="1189"/>
      <c r="AC677" s="1189"/>
      <c r="AD677" s="1189"/>
      <c r="AE677" s="1189"/>
      <c r="AF677" s="1189"/>
      <c r="AG677" s="1189"/>
      <c r="AH677" s="1189"/>
      <c r="AI677" s="1189"/>
      <c r="AJ677" s="1189"/>
      <c r="AK677" s="1189"/>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373</v>
      </c>
      <c r="G678" s="1059"/>
      <c r="H678" s="1059"/>
      <c r="I678" s="1059"/>
      <c r="J678" s="1059"/>
      <c r="K678" s="1059"/>
      <c r="L678" s="1059"/>
      <c r="M678" s="1059"/>
      <c r="N678" s="1059"/>
      <c r="O678" s="1059"/>
      <c r="P678" s="1059"/>
      <c r="Q678" s="1059"/>
      <c r="R678" s="1059"/>
      <c r="T678" s="4"/>
      <c r="U678" t="s">
        <v>373</v>
      </c>
      <c r="Z678" s="1059"/>
      <c r="AA678" s="1059"/>
      <c r="AB678" s="1059"/>
      <c r="AC678" s="1059"/>
      <c r="AD678" s="1059"/>
      <c r="AE678" s="1059"/>
      <c r="AF678" s="1059"/>
      <c r="AG678" s="1059"/>
      <c r="AH678" s="1059"/>
      <c r="AI678" s="1059"/>
      <c r="AJ678" s="1059"/>
      <c r="AK678" s="1059"/>
      <c r="AM678" s="43"/>
      <c r="BA678" s="43">
        <f>IF($G695=0,"N/A",VLOOKUP($T$189,TC_Rent,(MATCH($B695,bedrooms,FALSE))))</f>
        <v>2360</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431</v>
      </c>
      <c r="G679" s="1059"/>
      <c r="H679" s="1059"/>
      <c r="I679" s="1059"/>
      <c r="J679" s="1059"/>
      <c r="K679" s="1059"/>
      <c r="L679" s="1059"/>
      <c r="M679" s="1059"/>
      <c r="N679" s="1059"/>
      <c r="O679" s="1059"/>
      <c r="P679" s="1059"/>
      <c r="Q679" s="1059"/>
      <c r="R679" s="1059"/>
      <c r="U679" t="s">
        <v>431</v>
      </c>
      <c r="Z679" s="1056"/>
      <c r="AA679" s="1056"/>
      <c r="AB679" s="1056"/>
      <c r="AC679" s="1056"/>
      <c r="AD679" s="1056"/>
      <c r="AE679" s="1056"/>
      <c r="AF679" s="1056"/>
      <c r="AG679" s="1056"/>
      <c r="AH679" s="1056"/>
      <c r="AI679" s="1056"/>
      <c r="AJ679" s="1056"/>
      <c r="AK679" s="1056"/>
      <c r="AM679" s="43"/>
      <c r="BA679" s="43">
        <f t="shared" ref="BA679:BA701" si="49">IF($G696=0,"N/A",VLOOKUP($T$189,TC_Rent,(MATCH($B696,bedrooms,FALSE))))</f>
        <v>2832</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834</v>
      </c>
      <c r="G680" s="1059"/>
      <c r="H680" s="1059"/>
      <c r="I680" s="1059"/>
      <c r="J680" s="1059"/>
      <c r="K680" s="1059"/>
      <c r="L680" s="1059"/>
      <c r="M680" s="1059"/>
      <c r="N680" s="1059"/>
      <c r="O680" s="1059"/>
      <c r="P680" s="1059"/>
      <c r="Q680" s="1059"/>
      <c r="R680" s="1059"/>
      <c r="U680" t="s">
        <v>834</v>
      </c>
      <c r="Z680" s="1056"/>
      <c r="AA680" s="1056"/>
      <c r="AB680" s="1056"/>
      <c r="AC680" s="1056"/>
      <c r="AD680" s="1056"/>
      <c r="AE680" s="1056"/>
      <c r="AF680" s="1056"/>
      <c r="AG680" s="1056"/>
      <c r="AH680" s="1056"/>
      <c r="AI680" s="1056"/>
      <c r="AJ680" s="1056"/>
      <c r="AK680" s="1056"/>
      <c r="AM680" s="43"/>
      <c r="BA680" s="43">
        <f t="shared" si="49"/>
        <v>2360</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651</v>
      </c>
      <c r="G681" s="1061"/>
      <c r="H681" s="1061"/>
      <c r="I681" s="1061"/>
      <c r="J681" s="1061"/>
      <c r="K681" s="1061"/>
      <c r="L681" s="1061"/>
      <c r="O681" s="42" t="s">
        <v>819</v>
      </c>
      <c r="P681" s="1319"/>
      <c r="Q681" s="1319"/>
      <c r="R681" s="1319"/>
      <c r="U681" t="s">
        <v>651</v>
      </c>
      <c r="Z681" s="1061"/>
      <c r="AA681" s="1061"/>
      <c r="AB681" s="1061"/>
      <c r="AC681" s="1061"/>
      <c r="AD681" s="1061"/>
      <c r="AE681" s="1061"/>
      <c r="AH681" s="42" t="s">
        <v>819</v>
      </c>
      <c r="AI681" s="1319"/>
      <c r="AJ681" s="1319"/>
      <c r="AK681" s="1319"/>
      <c r="AM681" s="43"/>
      <c r="BA681" s="43">
        <f t="shared" si="49"/>
        <v>2832</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835</v>
      </c>
      <c r="H682" s="1059"/>
      <c r="I682" s="1059"/>
      <c r="J682" s="1059"/>
      <c r="K682" s="1059"/>
      <c r="L682" s="1059"/>
      <c r="M682" s="1059"/>
      <c r="N682" s="1059"/>
      <c r="O682" s="1059"/>
      <c r="P682" s="1059"/>
      <c r="Q682" s="1059"/>
      <c r="R682" s="1059"/>
      <c r="U682" t="s">
        <v>835</v>
      </c>
      <c r="AA682" s="1059"/>
      <c r="AB682" s="1059"/>
      <c r="AC682" s="1059"/>
      <c r="AD682" s="1059"/>
      <c r="AE682" s="1059"/>
      <c r="AF682" s="1059"/>
      <c r="AG682" s="1059"/>
      <c r="AH682" s="1059"/>
      <c r="AI682" s="1059"/>
      <c r="AJ682" s="1059"/>
      <c r="AK682" s="1059"/>
      <c r="AM682" s="41"/>
      <c r="BA682" s="43">
        <f t="shared" si="49"/>
        <v>3270</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837</v>
      </c>
      <c r="N683" s="1120" t="s">
        <v>483</v>
      </c>
      <c r="O683" s="1120"/>
      <c r="U683" t="s">
        <v>837</v>
      </c>
      <c r="AG683" s="1120" t="s">
        <v>483</v>
      </c>
      <c r="AH683" s="1120"/>
      <c r="AM683" s="41"/>
      <c r="BA683" s="43">
        <f t="shared" si="49"/>
        <v>2360</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A684" s="43">
        <f t="shared" si="49"/>
        <v>2832</v>
      </c>
      <c r="BB684" s="41"/>
      <c r="BC684" s="41"/>
      <c r="BD684" s="41"/>
      <c r="BE684" s="43"/>
      <c r="BF684" s="43"/>
      <c r="BG684" s="43"/>
      <c r="BH684" s="43"/>
      <c r="BI684" s="43"/>
      <c r="BJ684" s="43"/>
      <c r="BK684" s="43"/>
      <c r="BL684" s="43"/>
      <c r="BM684" s="41"/>
      <c r="BN684" s="41"/>
      <c r="BO684" s="41"/>
      <c r="BP684" s="457" t="s">
        <v>2224</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A685" s="43">
        <f t="shared" si="49"/>
        <v>3270</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7" t="s">
        <v>127</v>
      </c>
      <c r="B686" s="1057"/>
      <c r="C686" s="1057"/>
      <c r="D686" s="1057"/>
      <c r="E686" s="1057"/>
      <c r="F686" s="1057"/>
      <c r="G686" s="1057"/>
      <c r="H686" s="1057"/>
      <c r="I686" s="1057"/>
      <c r="J686" s="1057"/>
      <c r="K686" s="1057"/>
      <c r="L686" s="1057"/>
      <c r="M686" s="1057"/>
      <c r="N686" s="1057"/>
      <c r="O686" s="1057"/>
      <c r="P686" s="1057"/>
      <c r="Q686" s="1057"/>
      <c r="R686" s="1057"/>
      <c r="S686" s="1057"/>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BA686" s="43">
        <f t="shared" si="49"/>
        <v>2832</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7"/>
      <c r="B687" s="1057"/>
      <c r="C687" s="1057"/>
      <c r="D687" s="1057"/>
      <c r="E687" s="1057"/>
      <c r="F687" s="1057"/>
      <c r="G687" s="1057"/>
      <c r="H687" s="1057"/>
      <c r="I687" s="1057"/>
      <c r="J687" s="1057"/>
      <c r="K687" s="1057"/>
      <c r="L687" s="1057"/>
      <c r="M687" s="1057"/>
      <c r="N687" s="1057"/>
      <c r="O687" s="1057"/>
      <c r="P687" s="1057"/>
      <c r="Q687" s="1057"/>
      <c r="R687" s="1057"/>
      <c r="S687" s="1057"/>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BA687" s="43">
        <f t="shared" si="49"/>
        <v>2360</v>
      </c>
      <c r="BE687" s="43"/>
      <c r="BF687" s="43"/>
      <c r="BG687" s="3" t="s">
        <v>1136</v>
      </c>
      <c r="BH687" s="43"/>
      <c r="BI687" s="43"/>
      <c r="BJ687" s="43"/>
      <c r="BK687" s="43"/>
      <c r="BL687" s="43"/>
      <c r="BM687" s="41"/>
      <c r="BN687" s="41"/>
      <c r="BO687" s="41"/>
      <c r="BP687" s="570" t="s">
        <v>301</v>
      </c>
      <c r="BQ687" s="571" t="s">
        <v>442</v>
      </c>
      <c r="BR687" s="571" t="s">
        <v>443</v>
      </c>
      <c r="BS687" s="571" t="s">
        <v>781</v>
      </c>
      <c r="BT687" s="571" t="s">
        <v>782</v>
      </c>
      <c r="BU687" s="571" t="s">
        <v>783</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7"/>
      <c r="B688" s="1057"/>
      <c r="C688" s="1057"/>
      <c r="D688" s="1057"/>
      <c r="E688" s="1057"/>
      <c r="F688" s="1057"/>
      <c r="G688" s="1057"/>
      <c r="H688" s="1057"/>
      <c r="I688" s="1057"/>
      <c r="J688" s="1057"/>
      <c r="K688" s="1057"/>
      <c r="L688" s="1057"/>
      <c r="M688" s="1057"/>
      <c r="N688" s="1057"/>
      <c r="O688" s="1057"/>
      <c r="P688" s="1057"/>
      <c r="Q688" s="1057"/>
      <c r="R688" s="1057"/>
      <c r="S688" s="1057"/>
      <c r="T688" s="1057"/>
      <c r="U688" s="1057"/>
      <c r="V688" s="1057"/>
      <c r="W688" s="1057"/>
      <c r="X688" s="1057"/>
      <c r="Y688" s="1057"/>
      <c r="Z688" s="1057"/>
      <c r="AA688" s="1057"/>
      <c r="AB688" s="1057"/>
      <c r="AC688" s="1057"/>
      <c r="AD688" s="1057"/>
      <c r="AE688" s="1057"/>
      <c r="AF688" s="1057"/>
      <c r="AG688" s="1057"/>
      <c r="AH688" s="1057"/>
      <c r="AI688" s="1057"/>
      <c r="AJ688" s="1057"/>
      <c r="AK688" s="1057"/>
      <c r="AL688" s="1057"/>
      <c r="AM688" s="1057"/>
      <c r="AN688" s="1057"/>
      <c r="AO688" s="1057"/>
      <c r="AP688" s="1057"/>
      <c r="AQ688" s="1057"/>
      <c r="AR688" s="1057"/>
      <c r="AS688" s="1057"/>
      <c r="AT688" s="1057"/>
      <c r="BA688" s="43">
        <f t="shared" si="49"/>
        <v>2832</v>
      </c>
      <c r="BE688" s="43"/>
      <c r="BF688" s="43"/>
      <c r="BG688" s="450" t="s">
        <v>1137</v>
      </c>
      <c r="BH688" s="464" t="s">
        <v>1138</v>
      </c>
      <c r="BI688" s="463" t="s">
        <v>1139</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654</v>
      </c>
      <c r="B689" s="3"/>
      <c r="C689" s="3" t="s">
        <v>836</v>
      </c>
      <c r="BA689" s="43">
        <f t="shared" si="49"/>
        <v>3270</v>
      </c>
      <c r="BE689" s="43"/>
      <c r="BF689" s="43"/>
      <c r="BG689" s="445">
        <f t="shared" ref="BG689:BG712" si="50">G695</f>
        <v>5</v>
      </c>
      <c r="BH689" s="452">
        <f>IF($BG$714=0,"",BG689/$BG$714)</f>
        <v>8.771929824561403E-2</v>
      </c>
      <c r="BI689" s="453">
        <f>IF(BH689="","",BH689*AH695)</f>
        <v>2.6315789473684209E-2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A690" s="43">
        <f t="shared" si="49"/>
        <v>2360</v>
      </c>
      <c r="BE690" s="43"/>
      <c r="BF690" s="43"/>
      <c r="BG690" s="446">
        <f t="shared" si="50"/>
        <v>1</v>
      </c>
      <c r="BH690" s="452">
        <f t="shared" ref="BH690:BH713" si="51">IF($BG$714=0,"",BG690/$BG$714)</f>
        <v>1.7543859649122806E-2</v>
      </c>
      <c r="BI690" s="453">
        <f t="shared" ref="BI690:BI713" si="52">IF(BH690="","",BH690*AH696)</f>
        <v>5.263157894736842E-3</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71" t="s">
        <v>54</v>
      </c>
      <c r="C691" s="1272"/>
      <c r="D691" s="1272"/>
      <c r="E691" s="1272"/>
      <c r="F691" s="1273"/>
      <c r="G691" s="1271" t="s">
        <v>256</v>
      </c>
      <c r="H691" s="1272"/>
      <c r="I691" s="1272"/>
      <c r="J691" s="1273"/>
      <c r="K691" s="1458" t="s">
        <v>1997</v>
      </c>
      <c r="L691" s="1459"/>
      <c r="M691" s="1459"/>
      <c r="N691" s="1460"/>
      <c r="O691" s="1271" t="s">
        <v>590</v>
      </c>
      <c r="P691" s="1272"/>
      <c r="Q691" s="1272"/>
      <c r="R691" s="1272"/>
      <c r="S691" s="1273"/>
      <c r="T691" s="1271" t="s">
        <v>257</v>
      </c>
      <c r="U691" s="1272"/>
      <c r="V691" s="1272"/>
      <c r="W691" s="1272"/>
      <c r="X691" s="1273"/>
      <c r="Y691" s="1271" t="s">
        <v>258</v>
      </c>
      <c r="Z691" s="1272"/>
      <c r="AA691" s="1272"/>
      <c r="AB691" s="1273"/>
      <c r="AC691" s="1271" t="s">
        <v>259</v>
      </c>
      <c r="AD691" s="1272"/>
      <c r="AE691" s="1272"/>
      <c r="AF691" s="1272"/>
      <c r="AG691" s="1273"/>
      <c r="AH691" s="1271" t="s">
        <v>1998</v>
      </c>
      <c r="AI691" s="1272"/>
      <c r="AJ691" s="1272"/>
      <c r="AK691" s="1272"/>
      <c r="AL691" s="1273"/>
      <c r="AM691" s="1271" t="s">
        <v>1999</v>
      </c>
      <c r="AN691" s="1272"/>
      <c r="AO691" s="1273"/>
      <c r="BA691" s="43">
        <f t="shared" si="49"/>
        <v>2360</v>
      </c>
      <c r="BB691" s="41"/>
      <c r="BC691" s="41"/>
      <c r="BD691" s="41"/>
      <c r="BE691" s="41"/>
      <c r="BF691" s="41"/>
      <c r="BG691" s="446">
        <f t="shared" si="50"/>
        <v>1</v>
      </c>
      <c r="BH691" s="452">
        <f t="shared" si="51"/>
        <v>1.7543859649122806E-2</v>
      </c>
      <c r="BI691" s="453">
        <f t="shared" si="52"/>
        <v>5.263157894736842E-3</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74"/>
      <c r="C692" s="1275"/>
      <c r="D692" s="1275"/>
      <c r="E692" s="1275"/>
      <c r="F692" s="1276"/>
      <c r="G692" s="1274"/>
      <c r="H692" s="1275"/>
      <c r="I692" s="1275"/>
      <c r="J692" s="1276"/>
      <c r="K692" s="1461"/>
      <c r="L692" s="1462"/>
      <c r="M692" s="1462"/>
      <c r="N692" s="1463"/>
      <c r="O692" s="1274"/>
      <c r="P692" s="1275"/>
      <c r="Q692" s="1275"/>
      <c r="R692" s="1275"/>
      <c r="S692" s="1276"/>
      <c r="T692" s="1274"/>
      <c r="U692" s="1275"/>
      <c r="V692" s="1275"/>
      <c r="W692" s="1275"/>
      <c r="X692" s="1276"/>
      <c r="Y692" s="1274"/>
      <c r="Z692" s="1275"/>
      <c r="AA692" s="1275"/>
      <c r="AB692" s="1276"/>
      <c r="AC692" s="1274"/>
      <c r="AD692" s="1275"/>
      <c r="AE692" s="1275"/>
      <c r="AF692" s="1275"/>
      <c r="AG692" s="1276"/>
      <c r="AH692" s="1274"/>
      <c r="AI692" s="1275"/>
      <c r="AJ692" s="1275"/>
      <c r="AK692" s="1275"/>
      <c r="AL692" s="1276"/>
      <c r="AM692" s="1274"/>
      <c r="AN692" s="1275"/>
      <c r="AO692" s="1276"/>
      <c r="BA692" s="43">
        <f t="shared" si="49"/>
        <v>2832</v>
      </c>
      <c r="BB692" s="41"/>
      <c r="BC692" s="41"/>
      <c r="BD692" s="41"/>
      <c r="BE692" s="41"/>
      <c r="BF692" s="41"/>
      <c r="BG692" s="446">
        <f t="shared" si="50"/>
        <v>1</v>
      </c>
      <c r="BH692" s="452">
        <f t="shared" si="51"/>
        <v>1.7543859649122806E-2</v>
      </c>
      <c r="BI692" s="453">
        <f t="shared" si="52"/>
        <v>5.263157894736842E-3</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74"/>
      <c r="C693" s="1275"/>
      <c r="D693" s="1275"/>
      <c r="E693" s="1275"/>
      <c r="F693" s="1276"/>
      <c r="G693" s="1274"/>
      <c r="H693" s="1275"/>
      <c r="I693" s="1275"/>
      <c r="J693" s="1276"/>
      <c r="K693" s="1461"/>
      <c r="L693" s="1462"/>
      <c r="M693" s="1462"/>
      <c r="N693" s="1463"/>
      <c r="O693" s="1274"/>
      <c r="P693" s="1275"/>
      <c r="Q693" s="1275"/>
      <c r="R693" s="1275"/>
      <c r="S693" s="1276"/>
      <c r="T693" s="1274"/>
      <c r="U693" s="1275"/>
      <c r="V693" s="1275"/>
      <c r="W693" s="1275"/>
      <c r="X693" s="1276"/>
      <c r="Y693" s="1274"/>
      <c r="Z693" s="1275"/>
      <c r="AA693" s="1275"/>
      <c r="AB693" s="1276"/>
      <c r="AC693" s="1274"/>
      <c r="AD693" s="1275"/>
      <c r="AE693" s="1275"/>
      <c r="AF693" s="1275"/>
      <c r="AG693" s="1276"/>
      <c r="AH693" s="1274"/>
      <c r="AI693" s="1275"/>
      <c r="AJ693" s="1275"/>
      <c r="AK693" s="1275"/>
      <c r="AL693" s="1276"/>
      <c r="AM693" s="1274"/>
      <c r="AN693" s="1275"/>
      <c r="AO693" s="1276"/>
      <c r="BA693" s="43">
        <f t="shared" si="49"/>
        <v>3270</v>
      </c>
      <c r="BB693" s="41"/>
      <c r="BC693" s="41"/>
      <c r="BD693" s="41"/>
      <c r="BE693" s="41"/>
      <c r="BF693" s="41"/>
      <c r="BG693" s="446">
        <f t="shared" si="50"/>
        <v>2</v>
      </c>
      <c r="BH693" s="452">
        <f t="shared" si="51"/>
        <v>3.5087719298245612E-2</v>
      </c>
      <c r="BI693" s="453">
        <f t="shared" si="52"/>
        <v>1.0526315789473684E-2</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7"/>
      <c r="C694" s="1278"/>
      <c r="D694" s="1278"/>
      <c r="E694" s="1278"/>
      <c r="F694" s="1279"/>
      <c r="G694" s="1277"/>
      <c r="H694" s="1278"/>
      <c r="I694" s="1278"/>
      <c r="J694" s="1279"/>
      <c r="K694" s="1461"/>
      <c r="L694" s="1462"/>
      <c r="M694" s="1462"/>
      <c r="N694" s="1463"/>
      <c r="O694" s="1277"/>
      <c r="P694" s="1278"/>
      <c r="Q694" s="1278"/>
      <c r="R694" s="1278"/>
      <c r="S694" s="1279"/>
      <c r="T694" s="1277"/>
      <c r="U694" s="1278"/>
      <c r="V694" s="1278"/>
      <c r="W694" s="1278"/>
      <c r="X694" s="1279"/>
      <c r="Y694" s="1277"/>
      <c r="Z694" s="1278"/>
      <c r="AA694" s="1278"/>
      <c r="AB694" s="1279"/>
      <c r="AC694" s="1277"/>
      <c r="AD694" s="1278"/>
      <c r="AE694" s="1278"/>
      <c r="AF694" s="1278"/>
      <c r="AG694" s="1279"/>
      <c r="AH694" s="1277"/>
      <c r="AI694" s="1278"/>
      <c r="AJ694" s="1278"/>
      <c r="AK694" s="1278"/>
      <c r="AL694" s="1279"/>
      <c r="AM694" s="1277"/>
      <c r="AN694" s="1278"/>
      <c r="AO694" s="1279"/>
      <c r="BA694" s="43" t="str">
        <f t="shared" si="49"/>
        <v>N/A</v>
      </c>
      <c r="BB694" s="41"/>
      <c r="BC694" s="41"/>
      <c r="BD694" s="41"/>
      <c r="BE694" s="41"/>
      <c r="BF694" s="41"/>
      <c r="BG694" s="446">
        <f t="shared" si="50"/>
        <v>3</v>
      </c>
      <c r="BH694" s="452">
        <f t="shared" si="51"/>
        <v>5.2631578947368418E-2</v>
      </c>
      <c r="BI694" s="453">
        <f t="shared" si="52"/>
        <v>2.368421052631579E-2</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83" t="s">
        <v>443</v>
      </c>
      <c r="C695" s="1084"/>
      <c r="D695" s="1084"/>
      <c r="E695" s="1084"/>
      <c r="F695" s="1085"/>
      <c r="G695" s="1086">
        <v>5</v>
      </c>
      <c r="H695" s="1087"/>
      <c r="I695" s="1087"/>
      <c r="J695" s="1088"/>
      <c r="K695" s="1089">
        <v>499</v>
      </c>
      <c r="L695" s="1090"/>
      <c r="M695" s="1090"/>
      <c r="N695" s="1091"/>
      <c r="O695" s="1092">
        <v>557</v>
      </c>
      <c r="P695" s="1093"/>
      <c r="Q695" s="1093"/>
      <c r="R695" s="1093"/>
      <c r="S695" s="1094"/>
      <c r="T695" s="1095">
        <f t="shared" ref="T695:T729" si="53">G695*O695</f>
        <v>2785</v>
      </c>
      <c r="U695" s="1096"/>
      <c r="V695" s="1096"/>
      <c r="W695" s="1096"/>
      <c r="X695" s="1097"/>
      <c r="Y695" s="1092">
        <v>151</v>
      </c>
      <c r="Z695" s="1093"/>
      <c r="AA695" s="1093"/>
      <c r="AB695" s="1094"/>
      <c r="AC695" s="1095">
        <f t="shared" ref="AC695:AC729" si="54">O695+Y695</f>
        <v>708</v>
      </c>
      <c r="AD695" s="1096"/>
      <c r="AE695" s="1096"/>
      <c r="AF695" s="1096"/>
      <c r="AG695" s="1097"/>
      <c r="AH695" s="1350">
        <v>0.3</v>
      </c>
      <c r="AI695" s="1351"/>
      <c r="AJ695" s="1351"/>
      <c r="AK695" s="1351"/>
      <c r="AL695" s="1352"/>
      <c r="AM695" s="1080">
        <f>IF($AH695&gt;0,($AC695/$BA678),"")</f>
        <v>0.3</v>
      </c>
      <c r="AN695" s="1081"/>
      <c r="AO695" s="1082"/>
      <c r="BA695" s="43" t="str">
        <f t="shared" si="49"/>
        <v>N/A</v>
      </c>
      <c r="BB695" s="41"/>
      <c r="BC695" s="41"/>
      <c r="BD695" s="41"/>
      <c r="BE695" s="41"/>
      <c r="BF695" s="41"/>
      <c r="BG695" s="446">
        <f t="shared" si="50"/>
        <v>3</v>
      </c>
      <c r="BH695" s="452">
        <f t="shared" si="51"/>
        <v>5.2631578947368418E-2</v>
      </c>
      <c r="BI695" s="453">
        <f t="shared" si="52"/>
        <v>2.368421052631579E-2</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83" t="s">
        <v>781</v>
      </c>
      <c r="C696" s="1084"/>
      <c r="D696" s="1084"/>
      <c r="E696" s="1084"/>
      <c r="F696" s="1085"/>
      <c r="G696" s="1086">
        <v>1</v>
      </c>
      <c r="H696" s="1087"/>
      <c r="I696" s="1087"/>
      <c r="J696" s="1088"/>
      <c r="K696" s="1089">
        <v>705</v>
      </c>
      <c r="L696" s="1090"/>
      <c r="M696" s="1090"/>
      <c r="N696" s="1091"/>
      <c r="O696" s="1092">
        <v>651</v>
      </c>
      <c r="P696" s="1093"/>
      <c r="Q696" s="1093"/>
      <c r="R696" s="1093"/>
      <c r="S696" s="1094"/>
      <c r="T696" s="1095">
        <f t="shared" si="53"/>
        <v>651</v>
      </c>
      <c r="U696" s="1096"/>
      <c r="V696" s="1096"/>
      <c r="W696" s="1096"/>
      <c r="X696" s="1097"/>
      <c r="Y696" s="1092">
        <v>198</v>
      </c>
      <c r="Z696" s="1093"/>
      <c r="AA696" s="1093"/>
      <c r="AB696" s="1094"/>
      <c r="AC696" s="1095">
        <f t="shared" si="54"/>
        <v>849</v>
      </c>
      <c r="AD696" s="1096"/>
      <c r="AE696" s="1096"/>
      <c r="AF696" s="1096"/>
      <c r="AG696" s="1097"/>
      <c r="AH696" s="1098">
        <v>0.3</v>
      </c>
      <c r="AI696" s="1099"/>
      <c r="AJ696" s="1099"/>
      <c r="AK696" s="1099"/>
      <c r="AL696" s="1100"/>
      <c r="AM696" s="1080">
        <f t="shared" ref="AM696:AM728" si="55">IF($AH696&gt;0,($AC696/$BA679), "")</f>
        <v>0.29978813559322032</v>
      </c>
      <c r="AN696" s="1081"/>
      <c r="AO696" s="1082"/>
      <c r="BA696" s="43" t="str">
        <f t="shared" si="49"/>
        <v>N/A</v>
      </c>
      <c r="BB696" s="41"/>
      <c r="BC696" s="41"/>
      <c r="BD696" s="41"/>
      <c r="BE696" s="41"/>
      <c r="BF696" s="41"/>
      <c r="BG696" s="446">
        <f t="shared" si="50"/>
        <v>4</v>
      </c>
      <c r="BH696" s="452">
        <f t="shared" si="51"/>
        <v>7.0175438596491224E-2</v>
      </c>
      <c r="BI696" s="453">
        <f t="shared" si="52"/>
        <v>3.1578947368421054E-2</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83" t="s">
        <v>443</v>
      </c>
      <c r="C697" s="1084"/>
      <c r="D697" s="1084"/>
      <c r="E697" s="1084"/>
      <c r="F697" s="1085"/>
      <c r="G697" s="1086">
        <v>1</v>
      </c>
      <c r="H697" s="1087"/>
      <c r="I697" s="1087"/>
      <c r="J697" s="1088"/>
      <c r="K697" s="1089">
        <v>499</v>
      </c>
      <c r="L697" s="1090"/>
      <c r="M697" s="1090"/>
      <c r="N697" s="1091"/>
      <c r="O697" s="1092">
        <v>557</v>
      </c>
      <c r="P697" s="1093"/>
      <c r="Q697" s="1093"/>
      <c r="R697" s="1093"/>
      <c r="S697" s="1094"/>
      <c r="T697" s="1095">
        <f t="shared" si="53"/>
        <v>557</v>
      </c>
      <c r="U697" s="1096"/>
      <c r="V697" s="1096"/>
      <c r="W697" s="1096"/>
      <c r="X697" s="1097"/>
      <c r="Y697" s="1092">
        <v>151</v>
      </c>
      <c r="Z697" s="1093"/>
      <c r="AA697" s="1093"/>
      <c r="AB697" s="1094"/>
      <c r="AC697" s="1095">
        <f t="shared" si="54"/>
        <v>708</v>
      </c>
      <c r="AD697" s="1096"/>
      <c r="AE697" s="1096"/>
      <c r="AF697" s="1096"/>
      <c r="AG697" s="1097"/>
      <c r="AH697" s="1098">
        <v>0.3</v>
      </c>
      <c r="AI697" s="1099"/>
      <c r="AJ697" s="1099"/>
      <c r="AK697" s="1099"/>
      <c r="AL697" s="1100"/>
      <c r="AM697" s="1080">
        <f t="shared" si="55"/>
        <v>0.3</v>
      </c>
      <c r="AN697" s="1081"/>
      <c r="AO697" s="1082"/>
      <c r="BA697" s="43" t="str">
        <f t="shared" si="49"/>
        <v>N/A</v>
      </c>
      <c r="BB697" s="41"/>
      <c r="BC697" s="41"/>
      <c r="BD697" s="41"/>
      <c r="BE697" s="41"/>
      <c r="BF697" s="41"/>
      <c r="BG697" s="446">
        <f t="shared" si="50"/>
        <v>2</v>
      </c>
      <c r="BH697" s="452">
        <f t="shared" si="51"/>
        <v>3.5087719298245612E-2</v>
      </c>
      <c r="BI697" s="453">
        <f t="shared" si="52"/>
        <v>1.5789473684210527E-2</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83" t="s">
        <v>781</v>
      </c>
      <c r="C698" s="1084"/>
      <c r="D698" s="1084"/>
      <c r="E698" s="1084"/>
      <c r="F698" s="1085"/>
      <c r="G698" s="1086">
        <v>1</v>
      </c>
      <c r="H698" s="1087"/>
      <c r="I698" s="1087"/>
      <c r="J698" s="1088"/>
      <c r="K698" s="1089">
        <v>705</v>
      </c>
      <c r="L698" s="1090"/>
      <c r="M698" s="1090"/>
      <c r="N698" s="1091"/>
      <c r="O698" s="1092">
        <v>651</v>
      </c>
      <c r="P698" s="1093"/>
      <c r="Q698" s="1093"/>
      <c r="R698" s="1093"/>
      <c r="S698" s="1094"/>
      <c r="T698" s="1095">
        <f t="shared" si="53"/>
        <v>651</v>
      </c>
      <c r="U698" s="1096"/>
      <c r="V698" s="1096"/>
      <c r="W698" s="1096"/>
      <c r="X698" s="1097"/>
      <c r="Y698" s="1092">
        <v>198</v>
      </c>
      <c r="Z698" s="1093"/>
      <c r="AA698" s="1093"/>
      <c r="AB698" s="1094"/>
      <c r="AC698" s="1095">
        <f t="shared" si="54"/>
        <v>849</v>
      </c>
      <c r="AD698" s="1096"/>
      <c r="AE698" s="1096"/>
      <c r="AF698" s="1096"/>
      <c r="AG698" s="1097"/>
      <c r="AH698" s="1098">
        <v>0.3</v>
      </c>
      <c r="AI698" s="1099"/>
      <c r="AJ698" s="1099"/>
      <c r="AK698" s="1099"/>
      <c r="AL698" s="1100"/>
      <c r="AM698" s="1080">
        <f t="shared" si="55"/>
        <v>0.29978813559322032</v>
      </c>
      <c r="AN698" s="1081"/>
      <c r="AO698" s="1082"/>
      <c r="BA698" s="43" t="str">
        <f t="shared" si="49"/>
        <v>N/A</v>
      </c>
      <c r="BB698" s="41"/>
      <c r="BC698" s="41"/>
      <c r="BD698" s="41"/>
      <c r="BE698" s="41"/>
      <c r="BF698" s="41"/>
      <c r="BG698" s="446">
        <f t="shared" si="50"/>
        <v>9</v>
      </c>
      <c r="BH698" s="452">
        <f t="shared" si="51"/>
        <v>0.15789473684210525</v>
      </c>
      <c r="BI698" s="453">
        <f t="shared" si="52"/>
        <v>7.8947368421052627E-2</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83" t="s">
        <v>782</v>
      </c>
      <c r="C699" s="1084"/>
      <c r="D699" s="1084"/>
      <c r="E699" s="1084"/>
      <c r="F699" s="1085"/>
      <c r="G699" s="1086">
        <v>2</v>
      </c>
      <c r="H699" s="1087"/>
      <c r="I699" s="1087"/>
      <c r="J699" s="1088"/>
      <c r="K699" s="1089">
        <v>946</v>
      </c>
      <c r="L699" s="1090"/>
      <c r="M699" s="1090"/>
      <c r="N699" s="1091"/>
      <c r="O699" s="1092">
        <v>742</v>
      </c>
      <c r="P699" s="1093"/>
      <c r="Q699" s="1093"/>
      <c r="R699" s="1093"/>
      <c r="S699" s="1094"/>
      <c r="T699" s="1095">
        <f t="shared" si="53"/>
        <v>1484</v>
      </c>
      <c r="U699" s="1096"/>
      <c r="V699" s="1096"/>
      <c r="W699" s="1096"/>
      <c r="X699" s="1097"/>
      <c r="Y699" s="1092">
        <v>239</v>
      </c>
      <c r="Z699" s="1093"/>
      <c r="AA699" s="1093"/>
      <c r="AB699" s="1094"/>
      <c r="AC699" s="1095">
        <f t="shared" si="54"/>
        <v>981</v>
      </c>
      <c r="AD699" s="1096"/>
      <c r="AE699" s="1096"/>
      <c r="AF699" s="1096"/>
      <c r="AG699" s="1097"/>
      <c r="AH699" s="1098">
        <v>0.3</v>
      </c>
      <c r="AI699" s="1099"/>
      <c r="AJ699" s="1099"/>
      <c r="AK699" s="1099"/>
      <c r="AL699" s="1100"/>
      <c r="AM699" s="1080">
        <f t="shared" si="55"/>
        <v>0.3</v>
      </c>
      <c r="AN699" s="1081"/>
      <c r="AO699" s="1082"/>
      <c r="BA699" s="43" t="str">
        <f t="shared" si="49"/>
        <v>N/A</v>
      </c>
      <c r="BB699" s="41"/>
      <c r="BC699" s="41"/>
      <c r="BD699" s="41"/>
      <c r="BE699" s="41"/>
      <c r="BF699" s="41"/>
      <c r="BG699" s="446">
        <f t="shared" si="50"/>
        <v>5</v>
      </c>
      <c r="BH699" s="452">
        <f t="shared" si="51"/>
        <v>8.771929824561403E-2</v>
      </c>
      <c r="BI699" s="453">
        <f t="shared" si="52"/>
        <v>4.3859649122807015E-2</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83" t="s">
        <v>443</v>
      </c>
      <c r="C700" s="1084"/>
      <c r="D700" s="1084"/>
      <c r="E700" s="1084"/>
      <c r="F700" s="1085"/>
      <c r="G700" s="1086">
        <v>3</v>
      </c>
      <c r="H700" s="1087"/>
      <c r="I700" s="1087"/>
      <c r="J700" s="1088"/>
      <c r="K700" s="1089">
        <v>499</v>
      </c>
      <c r="L700" s="1090"/>
      <c r="M700" s="1090"/>
      <c r="N700" s="1091"/>
      <c r="O700" s="1092">
        <v>911</v>
      </c>
      <c r="P700" s="1093"/>
      <c r="Q700" s="1093"/>
      <c r="R700" s="1093"/>
      <c r="S700" s="1094"/>
      <c r="T700" s="1095">
        <f t="shared" si="53"/>
        <v>2733</v>
      </c>
      <c r="U700" s="1096"/>
      <c r="V700" s="1096"/>
      <c r="W700" s="1096"/>
      <c r="X700" s="1097"/>
      <c r="Y700" s="1092">
        <v>151</v>
      </c>
      <c r="Z700" s="1093"/>
      <c r="AA700" s="1093"/>
      <c r="AB700" s="1094"/>
      <c r="AC700" s="1095">
        <f t="shared" si="54"/>
        <v>1062</v>
      </c>
      <c r="AD700" s="1096"/>
      <c r="AE700" s="1096"/>
      <c r="AF700" s="1096"/>
      <c r="AG700" s="1097"/>
      <c r="AH700" s="1098">
        <v>0.45</v>
      </c>
      <c r="AI700" s="1099"/>
      <c r="AJ700" s="1099"/>
      <c r="AK700" s="1099"/>
      <c r="AL700" s="1100"/>
      <c r="AM700" s="1080">
        <f t="shared" si="55"/>
        <v>0.45</v>
      </c>
      <c r="AN700" s="1081"/>
      <c r="AO700" s="1082"/>
      <c r="BA700" s="43" t="str">
        <f t="shared" si="49"/>
        <v>N/A</v>
      </c>
      <c r="BB700" s="41"/>
      <c r="BC700" s="41"/>
      <c r="BD700" s="41"/>
      <c r="BE700" s="41"/>
      <c r="BF700" s="41"/>
      <c r="BG700" s="446">
        <f t="shared" si="50"/>
        <v>8</v>
      </c>
      <c r="BH700" s="452">
        <f t="shared" si="51"/>
        <v>0.14035087719298245</v>
      </c>
      <c r="BI700" s="453">
        <f t="shared" si="52"/>
        <v>7.0175438596491224E-2</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83" t="s">
        <v>781</v>
      </c>
      <c r="C701" s="1084"/>
      <c r="D701" s="1084"/>
      <c r="E701" s="1084"/>
      <c r="F701" s="1085"/>
      <c r="G701" s="1086">
        <v>3</v>
      </c>
      <c r="H701" s="1087"/>
      <c r="I701" s="1087"/>
      <c r="J701" s="1088"/>
      <c r="K701" s="1089">
        <v>705</v>
      </c>
      <c r="L701" s="1090"/>
      <c r="M701" s="1090"/>
      <c r="N701" s="1091"/>
      <c r="O701" s="1092">
        <v>1076</v>
      </c>
      <c r="P701" s="1093"/>
      <c r="Q701" s="1093"/>
      <c r="R701" s="1093"/>
      <c r="S701" s="1094"/>
      <c r="T701" s="1095">
        <f t="shared" si="53"/>
        <v>3228</v>
      </c>
      <c r="U701" s="1096"/>
      <c r="V701" s="1096"/>
      <c r="W701" s="1096"/>
      <c r="X701" s="1097"/>
      <c r="Y701" s="1092">
        <v>198</v>
      </c>
      <c r="Z701" s="1093"/>
      <c r="AA701" s="1093"/>
      <c r="AB701" s="1094"/>
      <c r="AC701" s="1095">
        <f t="shared" si="54"/>
        <v>1274</v>
      </c>
      <c r="AD701" s="1096"/>
      <c r="AE701" s="1096"/>
      <c r="AF701" s="1096"/>
      <c r="AG701" s="1097"/>
      <c r="AH701" s="1098">
        <v>0.45</v>
      </c>
      <c r="AI701" s="1099"/>
      <c r="AJ701" s="1099"/>
      <c r="AK701" s="1099"/>
      <c r="AL701" s="1100"/>
      <c r="AM701" s="1080">
        <f t="shared" si="55"/>
        <v>0.4498587570621469</v>
      </c>
      <c r="AN701" s="1081"/>
      <c r="AO701" s="1082"/>
      <c r="BA701" s="43" t="str">
        <f t="shared" si="49"/>
        <v>N/A</v>
      </c>
      <c r="BB701" s="41"/>
      <c r="BC701" s="41"/>
      <c r="BD701" s="41"/>
      <c r="BE701" s="41"/>
      <c r="BF701" s="41"/>
      <c r="BG701" s="446">
        <f t="shared" si="50"/>
        <v>6</v>
      </c>
      <c r="BH701" s="452">
        <f t="shared" si="51"/>
        <v>0.10526315789473684</v>
      </c>
      <c r="BI701" s="453">
        <f t="shared" si="52"/>
        <v>5.2631578947368418E-2</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83" t="s">
        <v>782</v>
      </c>
      <c r="C702" s="1084"/>
      <c r="D702" s="1084"/>
      <c r="E702" s="1084"/>
      <c r="F702" s="1085"/>
      <c r="G702" s="1086">
        <v>4</v>
      </c>
      <c r="H702" s="1087"/>
      <c r="I702" s="1087"/>
      <c r="J702" s="1088"/>
      <c r="K702" s="1089">
        <v>946</v>
      </c>
      <c r="L702" s="1090"/>
      <c r="M702" s="1090"/>
      <c r="N702" s="1091"/>
      <c r="O702" s="1092">
        <v>1233</v>
      </c>
      <c r="P702" s="1093"/>
      <c r="Q702" s="1093"/>
      <c r="R702" s="1093"/>
      <c r="S702" s="1094"/>
      <c r="T702" s="1095">
        <f t="shared" si="53"/>
        <v>4932</v>
      </c>
      <c r="U702" s="1096"/>
      <c r="V702" s="1096"/>
      <c r="W702" s="1096"/>
      <c r="X702" s="1097"/>
      <c r="Y702" s="1092">
        <v>239</v>
      </c>
      <c r="Z702" s="1093"/>
      <c r="AA702" s="1093"/>
      <c r="AB702" s="1094"/>
      <c r="AC702" s="1095">
        <f t="shared" si="54"/>
        <v>1472</v>
      </c>
      <c r="AD702" s="1096"/>
      <c r="AE702" s="1096"/>
      <c r="AF702" s="1096"/>
      <c r="AG702" s="1097"/>
      <c r="AH702" s="1098">
        <v>0.45</v>
      </c>
      <c r="AI702" s="1099"/>
      <c r="AJ702" s="1099"/>
      <c r="AK702" s="1099"/>
      <c r="AL702" s="1100"/>
      <c r="AM702" s="1080">
        <f t="shared" si="55"/>
        <v>0.45015290519877676</v>
      </c>
      <c r="AN702" s="1081"/>
      <c r="AO702" s="1082"/>
      <c r="BA702" s="43" t="str">
        <f>IF($G729=0,"N/A",VLOOKUP($T$189,TC_Rent,(MATCH($B729,bedrooms,FALSE))))</f>
        <v>N/A</v>
      </c>
      <c r="BB702" s="41"/>
      <c r="BC702" s="41"/>
      <c r="BD702" s="41"/>
      <c r="BE702" s="41"/>
      <c r="BF702" s="41"/>
      <c r="BG702" s="446">
        <f t="shared" si="50"/>
        <v>3</v>
      </c>
      <c r="BH702" s="452">
        <f t="shared" si="51"/>
        <v>5.2631578947368418E-2</v>
      </c>
      <c r="BI702" s="453">
        <f t="shared" si="52"/>
        <v>3.1578947368421047E-2</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83" t="s">
        <v>781</v>
      </c>
      <c r="C703" s="1084"/>
      <c r="D703" s="1084"/>
      <c r="E703" s="1084"/>
      <c r="F703" s="1085"/>
      <c r="G703" s="1086">
        <v>2</v>
      </c>
      <c r="H703" s="1087"/>
      <c r="I703" s="1087"/>
      <c r="J703" s="1088"/>
      <c r="K703" s="1089">
        <v>705</v>
      </c>
      <c r="L703" s="1090"/>
      <c r="M703" s="1090"/>
      <c r="N703" s="1091"/>
      <c r="O703" s="1092">
        <v>1076</v>
      </c>
      <c r="P703" s="1093"/>
      <c r="Q703" s="1093"/>
      <c r="R703" s="1093"/>
      <c r="S703" s="1094"/>
      <c r="T703" s="1095">
        <f t="shared" si="53"/>
        <v>2152</v>
      </c>
      <c r="U703" s="1096"/>
      <c r="V703" s="1096"/>
      <c r="W703" s="1096"/>
      <c r="X703" s="1097"/>
      <c r="Y703" s="1092">
        <v>198</v>
      </c>
      <c r="Z703" s="1093"/>
      <c r="AA703" s="1093"/>
      <c r="AB703" s="1094"/>
      <c r="AC703" s="1095">
        <f t="shared" si="54"/>
        <v>1274</v>
      </c>
      <c r="AD703" s="1096"/>
      <c r="AE703" s="1096"/>
      <c r="AF703" s="1096"/>
      <c r="AG703" s="1097"/>
      <c r="AH703" s="1098">
        <v>0.45</v>
      </c>
      <c r="AI703" s="1099"/>
      <c r="AJ703" s="1099"/>
      <c r="AK703" s="1099"/>
      <c r="AL703" s="1100"/>
      <c r="AM703" s="1080">
        <f t="shared" si="55"/>
        <v>0.4498587570621469</v>
      </c>
      <c r="AN703" s="1081"/>
      <c r="AO703" s="1082"/>
      <c r="BA703" s="41"/>
      <c r="BB703" s="41"/>
      <c r="BC703" s="41"/>
      <c r="BD703" s="41"/>
      <c r="BE703" s="41"/>
      <c r="BF703" s="41"/>
      <c r="BG703" s="446">
        <f t="shared" si="50"/>
        <v>3</v>
      </c>
      <c r="BH703" s="452">
        <f t="shared" si="51"/>
        <v>5.2631578947368418E-2</v>
      </c>
      <c r="BI703" s="453">
        <f t="shared" si="52"/>
        <v>3.1578947368421047E-2</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83" t="s">
        <v>443</v>
      </c>
      <c r="C704" s="1084"/>
      <c r="D704" s="1084"/>
      <c r="E704" s="1084"/>
      <c r="F704" s="1085"/>
      <c r="G704" s="1086">
        <v>9</v>
      </c>
      <c r="H704" s="1087"/>
      <c r="I704" s="1087"/>
      <c r="J704" s="1088"/>
      <c r="K704" s="1089">
        <v>499</v>
      </c>
      <c r="L704" s="1090"/>
      <c r="M704" s="1090"/>
      <c r="N704" s="1091"/>
      <c r="O704" s="1092">
        <v>1029</v>
      </c>
      <c r="P704" s="1093"/>
      <c r="Q704" s="1093"/>
      <c r="R704" s="1093"/>
      <c r="S704" s="1094"/>
      <c r="T704" s="1095">
        <f t="shared" si="53"/>
        <v>9261</v>
      </c>
      <c r="U704" s="1096"/>
      <c r="V704" s="1096"/>
      <c r="W704" s="1096"/>
      <c r="X704" s="1097"/>
      <c r="Y704" s="1092">
        <v>151</v>
      </c>
      <c r="Z704" s="1093"/>
      <c r="AA704" s="1093"/>
      <c r="AB704" s="1094"/>
      <c r="AC704" s="1095">
        <f t="shared" si="54"/>
        <v>1180</v>
      </c>
      <c r="AD704" s="1096"/>
      <c r="AE704" s="1096"/>
      <c r="AF704" s="1096"/>
      <c r="AG704" s="1097"/>
      <c r="AH704" s="1098">
        <v>0.5</v>
      </c>
      <c r="AI704" s="1099"/>
      <c r="AJ704" s="1099"/>
      <c r="AK704" s="1099"/>
      <c r="AL704" s="1100"/>
      <c r="AM704" s="1080">
        <f t="shared" si="55"/>
        <v>0.5</v>
      </c>
      <c r="AN704" s="1081"/>
      <c r="AO704" s="1082"/>
      <c r="BA704" s="41"/>
      <c r="BB704" s="41"/>
      <c r="BC704" s="41"/>
      <c r="BD704" s="41"/>
      <c r="BE704" s="41"/>
      <c r="BF704" s="41"/>
      <c r="BG704" s="446">
        <f t="shared" si="50"/>
        <v>1</v>
      </c>
      <c r="BH704" s="452">
        <f t="shared" si="51"/>
        <v>1.7543859649122806E-2</v>
      </c>
      <c r="BI704" s="453">
        <f t="shared" si="52"/>
        <v>1.0526315789473684E-2</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83" t="s">
        <v>781</v>
      </c>
      <c r="C705" s="1084"/>
      <c r="D705" s="1084"/>
      <c r="E705" s="1084"/>
      <c r="F705" s="1085"/>
      <c r="G705" s="1086">
        <v>5</v>
      </c>
      <c r="H705" s="1087"/>
      <c r="I705" s="1087"/>
      <c r="J705" s="1088"/>
      <c r="K705" s="1089">
        <v>705</v>
      </c>
      <c r="L705" s="1090"/>
      <c r="M705" s="1090"/>
      <c r="N705" s="1091"/>
      <c r="O705" s="1092">
        <v>1218</v>
      </c>
      <c r="P705" s="1093"/>
      <c r="Q705" s="1093"/>
      <c r="R705" s="1093"/>
      <c r="S705" s="1094"/>
      <c r="T705" s="1095">
        <f t="shared" si="53"/>
        <v>6090</v>
      </c>
      <c r="U705" s="1096"/>
      <c r="V705" s="1096"/>
      <c r="W705" s="1096"/>
      <c r="X705" s="1097"/>
      <c r="Y705" s="1092">
        <v>198</v>
      </c>
      <c r="Z705" s="1093"/>
      <c r="AA705" s="1093"/>
      <c r="AB705" s="1094"/>
      <c r="AC705" s="1095">
        <f t="shared" si="54"/>
        <v>1416</v>
      </c>
      <c r="AD705" s="1096"/>
      <c r="AE705" s="1096"/>
      <c r="AF705" s="1096"/>
      <c r="AG705" s="1097"/>
      <c r="AH705" s="1098">
        <v>0.5</v>
      </c>
      <c r="AI705" s="1099"/>
      <c r="AJ705" s="1099"/>
      <c r="AK705" s="1099"/>
      <c r="AL705" s="1100"/>
      <c r="AM705" s="1080">
        <f t="shared" si="55"/>
        <v>0.5</v>
      </c>
      <c r="AN705" s="1081"/>
      <c r="AO705" s="1082"/>
      <c r="BA705" s="41"/>
      <c r="BB705" s="41"/>
      <c r="BC705" s="41"/>
      <c r="BD705" s="41"/>
      <c r="BE705" s="41"/>
      <c r="BF705" s="41"/>
      <c r="BG705" s="446">
        <f t="shared" si="50"/>
        <v>0</v>
      </c>
      <c r="BH705" s="452">
        <f t="shared" si="51"/>
        <v>0</v>
      </c>
      <c r="BI705" s="453">
        <f t="shared" si="52"/>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83" t="s">
        <v>782</v>
      </c>
      <c r="C706" s="1084"/>
      <c r="D706" s="1084"/>
      <c r="E706" s="1084"/>
      <c r="F706" s="1085"/>
      <c r="G706" s="1086">
        <v>8</v>
      </c>
      <c r="H706" s="1087"/>
      <c r="I706" s="1087"/>
      <c r="J706" s="1088"/>
      <c r="K706" s="1089">
        <v>946</v>
      </c>
      <c r="L706" s="1090"/>
      <c r="M706" s="1090"/>
      <c r="N706" s="1091"/>
      <c r="O706" s="1092">
        <v>1396</v>
      </c>
      <c r="P706" s="1093"/>
      <c r="Q706" s="1093"/>
      <c r="R706" s="1093"/>
      <c r="S706" s="1094"/>
      <c r="T706" s="1095">
        <f t="shared" si="53"/>
        <v>11168</v>
      </c>
      <c r="U706" s="1096"/>
      <c r="V706" s="1096"/>
      <c r="W706" s="1096"/>
      <c r="X706" s="1097"/>
      <c r="Y706" s="1092">
        <v>239</v>
      </c>
      <c r="Z706" s="1093"/>
      <c r="AA706" s="1093"/>
      <c r="AB706" s="1094"/>
      <c r="AC706" s="1095">
        <f t="shared" si="54"/>
        <v>1635</v>
      </c>
      <c r="AD706" s="1096"/>
      <c r="AE706" s="1096"/>
      <c r="AF706" s="1096"/>
      <c r="AG706" s="1097"/>
      <c r="AH706" s="1098">
        <v>0.5</v>
      </c>
      <c r="AI706" s="1099"/>
      <c r="AJ706" s="1099"/>
      <c r="AK706" s="1099"/>
      <c r="AL706" s="1100"/>
      <c r="AM706" s="1080">
        <f t="shared" si="55"/>
        <v>0.5</v>
      </c>
      <c r="AN706" s="1081"/>
      <c r="AO706" s="1082"/>
      <c r="BA706" s="41"/>
      <c r="BB706" s="41"/>
      <c r="BC706" s="41"/>
      <c r="BD706" s="41"/>
      <c r="BE706" s="41"/>
      <c r="BF706" s="41"/>
      <c r="BG706" s="446">
        <f t="shared" si="50"/>
        <v>0</v>
      </c>
      <c r="BH706" s="452">
        <f t="shared" si="51"/>
        <v>0</v>
      </c>
      <c r="BI706" s="453">
        <f t="shared" si="52"/>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83" t="s">
        <v>443</v>
      </c>
      <c r="C707" s="1084"/>
      <c r="D707" s="1084"/>
      <c r="E707" s="1084"/>
      <c r="F707" s="1085"/>
      <c r="G707" s="1086">
        <v>6</v>
      </c>
      <c r="H707" s="1087"/>
      <c r="I707" s="1087"/>
      <c r="J707" s="1088"/>
      <c r="K707" s="1089">
        <v>499</v>
      </c>
      <c r="L707" s="1090"/>
      <c r="M707" s="1090"/>
      <c r="N707" s="1091"/>
      <c r="O707" s="1092">
        <v>1029</v>
      </c>
      <c r="P707" s="1093"/>
      <c r="Q707" s="1093"/>
      <c r="R707" s="1093"/>
      <c r="S707" s="1094"/>
      <c r="T707" s="1095">
        <f t="shared" si="53"/>
        <v>6174</v>
      </c>
      <c r="U707" s="1096"/>
      <c r="V707" s="1096"/>
      <c r="W707" s="1096"/>
      <c r="X707" s="1097"/>
      <c r="Y707" s="1092">
        <v>151</v>
      </c>
      <c r="Z707" s="1093"/>
      <c r="AA707" s="1093"/>
      <c r="AB707" s="1094"/>
      <c r="AC707" s="1095">
        <f t="shared" si="54"/>
        <v>1180</v>
      </c>
      <c r="AD707" s="1096"/>
      <c r="AE707" s="1096"/>
      <c r="AF707" s="1096"/>
      <c r="AG707" s="1097"/>
      <c r="AH707" s="1098">
        <v>0.5</v>
      </c>
      <c r="AI707" s="1099"/>
      <c r="AJ707" s="1099"/>
      <c r="AK707" s="1099"/>
      <c r="AL707" s="1100"/>
      <c r="AM707" s="1080">
        <f t="shared" si="55"/>
        <v>0.5</v>
      </c>
      <c r="AN707" s="1081"/>
      <c r="AO707" s="1082"/>
      <c r="BA707" s="41"/>
      <c r="BB707" s="41"/>
      <c r="BC707" s="41"/>
      <c r="BD707" s="41"/>
      <c r="BE707" s="41"/>
      <c r="BF707" s="41"/>
      <c r="BG707" s="446">
        <f t="shared" si="50"/>
        <v>0</v>
      </c>
      <c r="BH707" s="452">
        <f t="shared" si="51"/>
        <v>0</v>
      </c>
      <c r="BI707" s="453">
        <f t="shared" si="52"/>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83" t="s">
        <v>443</v>
      </c>
      <c r="C708" s="1084"/>
      <c r="D708" s="1084"/>
      <c r="E708" s="1084"/>
      <c r="F708" s="1085"/>
      <c r="G708" s="1086">
        <v>3</v>
      </c>
      <c r="H708" s="1087"/>
      <c r="I708" s="1087"/>
      <c r="J708" s="1088"/>
      <c r="K708" s="1089">
        <v>499</v>
      </c>
      <c r="L708" s="1090"/>
      <c r="M708" s="1090"/>
      <c r="N708" s="1091"/>
      <c r="O708" s="1092">
        <v>1265</v>
      </c>
      <c r="P708" s="1093"/>
      <c r="Q708" s="1093"/>
      <c r="R708" s="1093"/>
      <c r="S708" s="1094"/>
      <c r="T708" s="1095">
        <f t="shared" si="53"/>
        <v>3795</v>
      </c>
      <c r="U708" s="1096"/>
      <c r="V708" s="1096"/>
      <c r="W708" s="1096"/>
      <c r="X708" s="1097"/>
      <c r="Y708" s="1092">
        <v>151</v>
      </c>
      <c r="Z708" s="1093"/>
      <c r="AA708" s="1093"/>
      <c r="AB708" s="1094"/>
      <c r="AC708" s="1095">
        <f t="shared" si="54"/>
        <v>1416</v>
      </c>
      <c r="AD708" s="1096"/>
      <c r="AE708" s="1096"/>
      <c r="AF708" s="1096"/>
      <c r="AG708" s="1097"/>
      <c r="AH708" s="1098">
        <v>0.6</v>
      </c>
      <c r="AI708" s="1099"/>
      <c r="AJ708" s="1099"/>
      <c r="AK708" s="1099"/>
      <c r="AL708" s="1100"/>
      <c r="AM708" s="1080">
        <f t="shared" si="55"/>
        <v>0.6</v>
      </c>
      <c r="AN708" s="1081"/>
      <c r="AO708" s="1082"/>
      <c r="BA708" s="41"/>
      <c r="BB708" s="41"/>
      <c r="BC708" s="41"/>
      <c r="BD708" s="41"/>
      <c r="BE708" s="41"/>
      <c r="BF708" s="41"/>
      <c r="BG708" s="446">
        <f t="shared" si="50"/>
        <v>0</v>
      </c>
      <c r="BH708" s="452">
        <f t="shared" si="51"/>
        <v>0</v>
      </c>
      <c r="BI708" s="453">
        <f t="shared" si="52"/>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83" t="s">
        <v>781</v>
      </c>
      <c r="C709" s="1084"/>
      <c r="D709" s="1084"/>
      <c r="E709" s="1084"/>
      <c r="F709" s="1085"/>
      <c r="G709" s="1086">
        <v>3</v>
      </c>
      <c r="H709" s="1087"/>
      <c r="I709" s="1087"/>
      <c r="J709" s="1088"/>
      <c r="K709" s="1089">
        <v>705</v>
      </c>
      <c r="L709" s="1090"/>
      <c r="M709" s="1090"/>
      <c r="N709" s="1091"/>
      <c r="O709" s="1092">
        <v>1501</v>
      </c>
      <c r="P709" s="1093"/>
      <c r="Q709" s="1093"/>
      <c r="R709" s="1093"/>
      <c r="S709" s="1094"/>
      <c r="T709" s="1095">
        <f t="shared" si="53"/>
        <v>4503</v>
      </c>
      <c r="U709" s="1096"/>
      <c r="V709" s="1096"/>
      <c r="W709" s="1096"/>
      <c r="X709" s="1097"/>
      <c r="Y709" s="1092">
        <v>198</v>
      </c>
      <c r="Z709" s="1093"/>
      <c r="AA709" s="1093"/>
      <c r="AB709" s="1094"/>
      <c r="AC709" s="1095">
        <f t="shared" si="54"/>
        <v>1699</v>
      </c>
      <c r="AD709" s="1096"/>
      <c r="AE709" s="1096"/>
      <c r="AF709" s="1096"/>
      <c r="AG709" s="1097"/>
      <c r="AH709" s="1098">
        <v>0.6</v>
      </c>
      <c r="AI709" s="1099"/>
      <c r="AJ709" s="1099"/>
      <c r="AK709" s="1099"/>
      <c r="AL709" s="1100"/>
      <c r="AM709" s="1080">
        <f t="shared" si="55"/>
        <v>0.59992937853107342</v>
      </c>
      <c r="AN709" s="1081"/>
      <c r="AO709" s="1082"/>
      <c r="BA709" s="41"/>
      <c r="BB709" s="41"/>
      <c r="BC709" s="41"/>
      <c r="BD709" s="41"/>
      <c r="BE709" s="41"/>
      <c r="BF709" s="41"/>
      <c r="BG709" s="446">
        <f t="shared" si="50"/>
        <v>0</v>
      </c>
      <c r="BH709" s="452">
        <f t="shared" si="51"/>
        <v>0</v>
      </c>
      <c r="BI709" s="453">
        <f t="shared" si="52"/>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83" t="s">
        <v>782</v>
      </c>
      <c r="C710" s="1084"/>
      <c r="D710" s="1084"/>
      <c r="E710" s="1084"/>
      <c r="F710" s="1085"/>
      <c r="G710" s="1086">
        <v>1</v>
      </c>
      <c r="H710" s="1087"/>
      <c r="I710" s="1087"/>
      <c r="J710" s="1088"/>
      <c r="K710" s="1089">
        <v>946</v>
      </c>
      <c r="L710" s="1090"/>
      <c r="M710" s="1090"/>
      <c r="N710" s="1091"/>
      <c r="O710" s="1092">
        <v>1723</v>
      </c>
      <c r="P710" s="1093"/>
      <c r="Q710" s="1093"/>
      <c r="R710" s="1093"/>
      <c r="S710" s="1094"/>
      <c r="T710" s="1095">
        <f t="shared" si="53"/>
        <v>1723</v>
      </c>
      <c r="U710" s="1096"/>
      <c r="V710" s="1096"/>
      <c r="W710" s="1096"/>
      <c r="X710" s="1097"/>
      <c r="Y710" s="1092">
        <v>239</v>
      </c>
      <c r="Z710" s="1093"/>
      <c r="AA710" s="1093"/>
      <c r="AB710" s="1094"/>
      <c r="AC710" s="1095">
        <f t="shared" si="54"/>
        <v>1962</v>
      </c>
      <c r="AD710" s="1096"/>
      <c r="AE710" s="1096"/>
      <c r="AF710" s="1096"/>
      <c r="AG710" s="1097"/>
      <c r="AH710" s="1098">
        <v>0.6</v>
      </c>
      <c r="AI710" s="1099"/>
      <c r="AJ710" s="1099"/>
      <c r="AK710" s="1099"/>
      <c r="AL710" s="1100"/>
      <c r="AM710" s="1080">
        <f t="shared" si="55"/>
        <v>0.6</v>
      </c>
      <c r="AN710" s="1081"/>
      <c r="AO710" s="1082"/>
      <c r="BA710" s="41"/>
      <c r="BB710" s="41"/>
      <c r="BC710" s="41"/>
      <c r="BD710" s="41"/>
      <c r="BE710" s="41"/>
      <c r="BF710" s="41"/>
      <c r="BG710" s="446">
        <f t="shared" si="50"/>
        <v>0</v>
      </c>
      <c r="BH710" s="452">
        <f t="shared" si="51"/>
        <v>0</v>
      </c>
      <c r="BI710" s="453">
        <f t="shared" si="52"/>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83"/>
      <c r="C711" s="1084"/>
      <c r="D711" s="1084"/>
      <c r="E711" s="1084"/>
      <c r="F711" s="1085"/>
      <c r="G711" s="1086"/>
      <c r="H711" s="1087"/>
      <c r="I711" s="1087"/>
      <c r="J711" s="1088"/>
      <c r="K711" s="1089"/>
      <c r="L711" s="1090"/>
      <c r="M711" s="1090"/>
      <c r="N711" s="1091"/>
      <c r="O711" s="1092"/>
      <c r="P711" s="1093"/>
      <c r="Q711" s="1093"/>
      <c r="R711" s="1093"/>
      <c r="S711" s="1094"/>
      <c r="T711" s="1095">
        <f t="shared" si="53"/>
        <v>0</v>
      </c>
      <c r="U711" s="1096"/>
      <c r="V711" s="1096"/>
      <c r="W711" s="1096"/>
      <c r="X711" s="1097"/>
      <c r="Y711" s="1092"/>
      <c r="Z711" s="1093"/>
      <c r="AA711" s="1093"/>
      <c r="AB711" s="1094"/>
      <c r="AC711" s="1095">
        <f t="shared" si="54"/>
        <v>0</v>
      </c>
      <c r="AD711" s="1096"/>
      <c r="AE711" s="1096"/>
      <c r="AF711" s="1096"/>
      <c r="AG711" s="1097"/>
      <c r="AH711" s="1098"/>
      <c r="AI711" s="1099"/>
      <c r="AJ711" s="1099"/>
      <c r="AK711" s="1099"/>
      <c r="AL711" s="1100"/>
      <c r="AM711" s="1080" t="str">
        <f t="shared" si="55"/>
        <v/>
      </c>
      <c r="AN711" s="1081"/>
      <c r="AO711" s="1082"/>
      <c r="BA711" s="41"/>
      <c r="BB711" s="41"/>
      <c r="BC711" s="41"/>
      <c r="BD711" s="41"/>
      <c r="BE711" s="41"/>
      <c r="BF711" s="41"/>
      <c r="BG711" s="446">
        <f t="shared" si="50"/>
        <v>0</v>
      </c>
      <c r="BH711" s="452">
        <f t="shared" si="51"/>
        <v>0</v>
      </c>
      <c r="BI711" s="453">
        <f t="shared" si="52"/>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83"/>
      <c r="C712" s="1084"/>
      <c r="D712" s="1084"/>
      <c r="E712" s="1084"/>
      <c r="F712" s="1085"/>
      <c r="G712" s="1086"/>
      <c r="H712" s="1087"/>
      <c r="I712" s="1087"/>
      <c r="J712" s="1088"/>
      <c r="K712" s="1089"/>
      <c r="L712" s="1090"/>
      <c r="M712" s="1090"/>
      <c r="N712" s="1091"/>
      <c r="O712" s="1092"/>
      <c r="P712" s="1093"/>
      <c r="Q712" s="1093"/>
      <c r="R712" s="1093"/>
      <c r="S712" s="1094"/>
      <c r="T712" s="1095">
        <f t="shared" si="53"/>
        <v>0</v>
      </c>
      <c r="U712" s="1096"/>
      <c r="V712" s="1096"/>
      <c r="W712" s="1096"/>
      <c r="X712" s="1097"/>
      <c r="Y712" s="1092"/>
      <c r="Z712" s="1093"/>
      <c r="AA712" s="1093"/>
      <c r="AB712" s="1094"/>
      <c r="AC712" s="1095">
        <f t="shared" si="54"/>
        <v>0</v>
      </c>
      <c r="AD712" s="1096"/>
      <c r="AE712" s="1096"/>
      <c r="AF712" s="1096"/>
      <c r="AG712" s="1097"/>
      <c r="AH712" s="1098"/>
      <c r="AI712" s="1099"/>
      <c r="AJ712" s="1099"/>
      <c r="AK712" s="1099"/>
      <c r="AL712" s="1100"/>
      <c r="AM712" s="1080" t="str">
        <f t="shared" si="55"/>
        <v/>
      </c>
      <c r="AN712" s="1081"/>
      <c r="AO712" s="1082"/>
      <c r="BA712" s="43"/>
      <c r="BB712" s="43"/>
      <c r="BC712" s="43"/>
      <c r="BD712" s="43"/>
      <c r="BE712" s="41"/>
      <c r="BF712" s="41"/>
      <c r="BG712" s="446">
        <f t="shared" si="50"/>
        <v>0</v>
      </c>
      <c r="BH712" s="452">
        <f t="shared" si="51"/>
        <v>0</v>
      </c>
      <c r="BI712" s="453">
        <f t="shared" si="52"/>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83"/>
      <c r="C713" s="1084"/>
      <c r="D713" s="1084"/>
      <c r="E713" s="1084"/>
      <c r="F713" s="1085"/>
      <c r="G713" s="1086"/>
      <c r="H713" s="1087"/>
      <c r="I713" s="1087"/>
      <c r="J713" s="1088"/>
      <c r="K713" s="1089"/>
      <c r="L713" s="1090"/>
      <c r="M713" s="1090"/>
      <c r="N713" s="1091"/>
      <c r="O713" s="1092"/>
      <c r="P713" s="1093"/>
      <c r="Q713" s="1093"/>
      <c r="R713" s="1093"/>
      <c r="S713" s="1094"/>
      <c r="T713" s="1095">
        <f t="shared" si="53"/>
        <v>0</v>
      </c>
      <c r="U713" s="1096"/>
      <c r="V713" s="1096"/>
      <c r="W713" s="1096"/>
      <c r="X713" s="1097"/>
      <c r="Y713" s="1092"/>
      <c r="Z713" s="1093"/>
      <c r="AA713" s="1093"/>
      <c r="AB713" s="1094"/>
      <c r="AC713" s="1095">
        <f t="shared" si="54"/>
        <v>0</v>
      </c>
      <c r="AD713" s="1096"/>
      <c r="AE713" s="1096"/>
      <c r="AF713" s="1096"/>
      <c r="AG713" s="1097"/>
      <c r="AH713" s="1098"/>
      <c r="AI713" s="1099"/>
      <c r="AJ713" s="1099"/>
      <c r="AK713" s="1099"/>
      <c r="AL713" s="1100"/>
      <c r="AM713" s="1080" t="str">
        <f t="shared" si="55"/>
        <v/>
      </c>
      <c r="AN713" s="1081"/>
      <c r="AO713" s="1082"/>
      <c r="BA713" s="43"/>
      <c r="BB713" s="43"/>
      <c r="BC713" s="43"/>
      <c r="BD713" s="43"/>
      <c r="BE713" s="41"/>
      <c r="BF713" s="41"/>
      <c r="BG713" s="447">
        <f>G729</f>
        <v>0</v>
      </c>
      <c r="BH713" s="452">
        <f t="shared" si="51"/>
        <v>0</v>
      </c>
      <c r="BI713" s="453">
        <f t="shared" si="52"/>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83"/>
      <c r="C714" s="1084"/>
      <c r="D714" s="1084"/>
      <c r="E714" s="1084"/>
      <c r="F714" s="1085"/>
      <c r="G714" s="1086"/>
      <c r="H714" s="1087"/>
      <c r="I714" s="1087"/>
      <c r="J714" s="1088"/>
      <c r="K714" s="1089"/>
      <c r="L714" s="1090"/>
      <c r="M714" s="1090"/>
      <c r="N714" s="1091"/>
      <c r="O714" s="1092"/>
      <c r="P714" s="1093"/>
      <c r="Q714" s="1093"/>
      <c r="R714" s="1093"/>
      <c r="S714" s="1094"/>
      <c r="T714" s="1095">
        <f t="shared" si="53"/>
        <v>0</v>
      </c>
      <c r="U714" s="1096"/>
      <c r="V714" s="1096"/>
      <c r="W714" s="1096"/>
      <c r="X714" s="1097"/>
      <c r="Y714" s="1092"/>
      <c r="Z714" s="1093"/>
      <c r="AA714" s="1093"/>
      <c r="AB714" s="1094"/>
      <c r="AC714" s="1095">
        <f t="shared" si="54"/>
        <v>0</v>
      </c>
      <c r="AD714" s="1096"/>
      <c r="AE714" s="1096"/>
      <c r="AF714" s="1096"/>
      <c r="AG714" s="1097"/>
      <c r="AH714" s="1098"/>
      <c r="AI714" s="1099"/>
      <c r="AJ714" s="1099"/>
      <c r="AK714" s="1099"/>
      <c r="AL714" s="1100"/>
      <c r="AM714" s="1080" t="str">
        <f t="shared" si="55"/>
        <v/>
      </c>
      <c r="AN714" s="1081"/>
      <c r="AO714" s="1082"/>
      <c r="BA714" s="43"/>
      <c r="BB714" s="43"/>
      <c r="BC714" s="43"/>
      <c r="BD714" s="43"/>
      <c r="BE714" s="42"/>
      <c r="BF714" s="62" t="s">
        <v>876</v>
      </c>
      <c r="BG714" s="454">
        <f>SUM(BG689:BG713)</f>
        <v>57</v>
      </c>
      <c r="BH714" s="455">
        <f>SUM(BH689:BH713)</f>
        <v>1</v>
      </c>
      <c r="BI714" s="455">
        <f>SUM(BI689:BI713)</f>
        <v>0.46666666666666662</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83"/>
      <c r="C715" s="1084"/>
      <c r="D715" s="1084"/>
      <c r="E715" s="1084"/>
      <c r="F715" s="1085"/>
      <c r="G715" s="1086"/>
      <c r="H715" s="1087"/>
      <c r="I715" s="1087"/>
      <c r="J715" s="1088"/>
      <c r="K715" s="1089"/>
      <c r="L715" s="1090"/>
      <c r="M715" s="1090"/>
      <c r="N715" s="1091"/>
      <c r="O715" s="1092"/>
      <c r="P715" s="1093"/>
      <c r="Q715" s="1093"/>
      <c r="R715" s="1093"/>
      <c r="S715" s="1094"/>
      <c r="T715" s="1095">
        <f t="shared" si="53"/>
        <v>0</v>
      </c>
      <c r="U715" s="1096"/>
      <c r="V715" s="1096"/>
      <c r="W715" s="1096"/>
      <c r="X715" s="1097"/>
      <c r="Y715" s="1092"/>
      <c r="Z715" s="1093"/>
      <c r="AA715" s="1093"/>
      <c r="AB715" s="1094"/>
      <c r="AC715" s="1095">
        <f t="shared" si="54"/>
        <v>0</v>
      </c>
      <c r="AD715" s="1096"/>
      <c r="AE715" s="1096"/>
      <c r="AF715" s="1096"/>
      <c r="AG715" s="1097"/>
      <c r="AH715" s="1098"/>
      <c r="AI715" s="1099"/>
      <c r="AJ715" s="1099"/>
      <c r="AK715" s="1099"/>
      <c r="AL715" s="1100"/>
      <c r="AM715" s="1080" t="str">
        <f t="shared" si="55"/>
        <v/>
      </c>
      <c r="AN715" s="1081"/>
      <c r="AO715" s="1082"/>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83"/>
      <c r="C716" s="1084"/>
      <c r="D716" s="1084"/>
      <c r="E716" s="1084"/>
      <c r="F716" s="1085"/>
      <c r="G716" s="1086"/>
      <c r="H716" s="1087"/>
      <c r="I716" s="1087"/>
      <c r="J716" s="1088"/>
      <c r="K716" s="1089"/>
      <c r="L716" s="1090"/>
      <c r="M716" s="1090"/>
      <c r="N716" s="1091"/>
      <c r="O716" s="1092"/>
      <c r="P716" s="1093"/>
      <c r="Q716" s="1093"/>
      <c r="R716" s="1093"/>
      <c r="S716" s="1094"/>
      <c r="T716" s="1095">
        <f t="shared" si="53"/>
        <v>0</v>
      </c>
      <c r="U716" s="1096"/>
      <c r="V716" s="1096"/>
      <c r="W716" s="1096"/>
      <c r="X716" s="1097"/>
      <c r="Y716" s="1092"/>
      <c r="Z716" s="1093"/>
      <c r="AA716" s="1093"/>
      <c r="AB716" s="1094"/>
      <c r="AC716" s="1095">
        <f t="shared" si="54"/>
        <v>0</v>
      </c>
      <c r="AD716" s="1096"/>
      <c r="AE716" s="1096"/>
      <c r="AF716" s="1096"/>
      <c r="AG716" s="1097"/>
      <c r="AH716" s="1098"/>
      <c r="AI716" s="1099"/>
      <c r="AJ716" s="1099"/>
      <c r="AK716" s="1099"/>
      <c r="AL716" s="1100"/>
      <c r="AM716" s="1080" t="str">
        <f t="shared" si="55"/>
        <v/>
      </c>
      <c r="AN716" s="1081"/>
      <c r="AO716" s="1082"/>
      <c r="BA716" s="43"/>
      <c r="BB716" s="43"/>
      <c r="BC716" s="43"/>
      <c r="BD716" s="43"/>
      <c r="BE716" s="41"/>
      <c r="BF716" s="41"/>
      <c r="BG716" s="41"/>
      <c r="BH716" s="41"/>
      <c r="BI716" s="41"/>
      <c r="BJ716" s="41"/>
      <c r="BK716" s="41"/>
      <c r="BL716" s="41"/>
      <c r="BM716" s="41"/>
      <c r="BN716" s="41"/>
      <c r="BO716" s="41"/>
      <c r="BP716" s="574" t="s">
        <v>840</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83"/>
      <c r="C717" s="1084"/>
      <c r="D717" s="1084"/>
      <c r="E717" s="1084"/>
      <c r="F717" s="1085"/>
      <c r="G717" s="1086"/>
      <c r="H717" s="1087"/>
      <c r="I717" s="1087"/>
      <c r="J717" s="1088"/>
      <c r="K717" s="1089"/>
      <c r="L717" s="1090"/>
      <c r="M717" s="1090"/>
      <c r="N717" s="1091"/>
      <c r="O717" s="1092"/>
      <c r="P717" s="1093"/>
      <c r="Q717" s="1093"/>
      <c r="R717" s="1093"/>
      <c r="S717" s="1094"/>
      <c r="T717" s="1095">
        <f t="shared" si="53"/>
        <v>0</v>
      </c>
      <c r="U717" s="1096"/>
      <c r="V717" s="1096"/>
      <c r="W717" s="1096"/>
      <c r="X717" s="1097"/>
      <c r="Y717" s="1092"/>
      <c r="Z717" s="1093"/>
      <c r="AA717" s="1093"/>
      <c r="AB717" s="1094"/>
      <c r="AC717" s="1095">
        <f t="shared" si="54"/>
        <v>0</v>
      </c>
      <c r="AD717" s="1096"/>
      <c r="AE717" s="1096"/>
      <c r="AF717" s="1096"/>
      <c r="AG717" s="1097"/>
      <c r="AH717" s="1098"/>
      <c r="AI717" s="1099"/>
      <c r="AJ717" s="1099"/>
      <c r="AK717" s="1099"/>
      <c r="AL717" s="1100"/>
      <c r="AM717" s="1080" t="str">
        <f t="shared" si="55"/>
        <v/>
      </c>
      <c r="AN717" s="1081"/>
      <c r="AO717" s="1082"/>
      <c r="BA717" s="3"/>
      <c r="BB717" s="41"/>
      <c r="BC717" s="41"/>
      <c r="BD717" s="41"/>
      <c r="BE717" s="41"/>
      <c r="BF717" s="41"/>
      <c r="BG717" s="41"/>
      <c r="BH717" s="41"/>
      <c r="BI717" s="41"/>
      <c r="BJ717" s="41"/>
      <c r="BK717" s="41"/>
      <c r="BL717" s="41"/>
      <c r="BM717" s="41"/>
      <c r="BN717" s="41"/>
      <c r="BO717" s="41"/>
      <c r="BP717" s="574" t="s">
        <v>841</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83"/>
      <c r="C718" s="1084"/>
      <c r="D718" s="1084"/>
      <c r="E718" s="1084"/>
      <c r="F718" s="1085"/>
      <c r="G718" s="1086"/>
      <c r="H718" s="1087"/>
      <c r="I718" s="1087"/>
      <c r="J718" s="1088"/>
      <c r="K718" s="1089"/>
      <c r="L718" s="1090"/>
      <c r="M718" s="1090"/>
      <c r="N718" s="1091"/>
      <c r="O718" s="1092"/>
      <c r="P718" s="1093"/>
      <c r="Q718" s="1093"/>
      <c r="R718" s="1093"/>
      <c r="S718" s="1094"/>
      <c r="T718" s="1095">
        <f t="shared" si="53"/>
        <v>0</v>
      </c>
      <c r="U718" s="1096"/>
      <c r="V718" s="1096"/>
      <c r="W718" s="1096"/>
      <c r="X718" s="1097"/>
      <c r="Y718" s="1092"/>
      <c r="Z718" s="1093"/>
      <c r="AA718" s="1093"/>
      <c r="AB718" s="1094"/>
      <c r="AC718" s="1095">
        <f t="shared" si="54"/>
        <v>0</v>
      </c>
      <c r="AD718" s="1096"/>
      <c r="AE718" s="1096"/>
      <c r="AF718" s="1096"/>
      <c r="AG718" s="1097"/>
      <c r="AH718" s="1098"/>
      <c r="AI718" s="1099"/>
      <c r="AJ718" s="1099"/>
      <c r="AK718" s="1099"/>
      <c r="AL718" s="1100"/>
      <c r="AM718" s="1080" t="str">
        <f t="shared" si="55"/>
        <v/>
      </c>
      <c r="AN718" s="1081"/>
      <c r="AO718" s="1082"/>
      <c r="BA718" s="41"/>
      <c r="BB718" s="41"/>
      <c r="BC718" s="41"/>
      <c r="BD718" s="41"/>
      <c r="BE718" s="41"/>
      <c r="BF718" s="41"/>
      <c r="BG718" s="846" t="s">
        <v>2000</v>
      </c>
      <c r="BH718" s="847"/>
      <c r="BI718" s="847"/>
      <c r="BJ718" s="41"/>
      <c r="BK718" s="41"/>
      <c r="BL718" s="41"/>
      <c r="BM718" s="41"/>
      <c r="BN718" s="41"/>
      <c r="BO718" s="41"/>
      <c r="BP718" s="574" t="s">
        <v>842</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83"/>
      <c r="C719" s="1084"/>
      <c r="D719" s="1084"/>
      <c r="E719" s="1084"/>
      <c r="F719" s="1085"/>
      <c r="G719" s="1086"/>
      <c r="H719" s="1087"/>
      <c r="I719" s="1087"/>
      <c r="J719" s="1088"/>
      <c r="K719" s="1089"/>
      <c r="L719" s="1090"/>
      <c r="M719" s="1090"/>
      <c r="N719" s="1091"/>
      <c r="O719" s="1092"/>
      <c r="P719" s="1093"/>
      <c r="Q719" s="1093"/>
      <c r="R719" s="1093"/>
      <c r="S719" s="1094"/>
      <c r="T719" s="1095">
        <f t="shared" ref="T719:T728" si="56">G719*O719</f>
        <v>0</v>
      </c>
      <c r="U719" s="1096"/>
      <c r="V719" s="1096"/>
      <c r="W719" s="1096"/>
      <c r="X719" s="1097"/>
      <c r="Y719" s="1092"/>
      <c r="Z719" s="1093"/>
      <c r="AA719" s="1093"/>
      <c r="AB719" s="1094"/>
      <c r="AC719" s="1095">
        <f t="shared" ref="AC719:AC728" si="57">O719+Y719</f>
        <v>0</v>
      </c>
      <c r="AD719" s="1096"/>
      <c r="AE719" s="1096"/>
      <c r="AF719" s="1096"/>
      <c r="AG719" s="1097"/>
      <c r="AH719" s="1098"/>
      <c r="AI719" s="1099"/>
      <c r="AJ719" s="1099"/>
      <c r="AK719" s="1099"/>
      <c r="AL719" s="1100"/>
      <c r="AM719" s="1080" t="str">
        <f t="shared" si="55"/>
        <v/>
      </c>
      <c r="AN719" s="1081"/>
      <c r="AO719" s="1082"/>
      <c r="BA719" s="41"/>
      <c r="BB719" s="41"/>
      <c r="BC719" s="41"/>
      <c r="BD719" s="41"/>
      <c r="BE719" s="41"/>
      <c r="BF719" s="41"/>
      <c r="BG719" s="848" t="s">
        <v>1137</v>
      </c>
      <c r="BH719" s="849" t="s">
        <v>1138</v>
      </c>
      <c r="BI719" s="850" t="s">
        <v>1139</v>
      </c>
      <c r="BJ719" s="41"/>
      <c r="BK719" s="41"/>
      <c r="BL719" s="41"/>
      <c r="BM719" s="41"/>
      <c r="BN719" s="41"/>
      <c r="BO719" s="41"/>
      <c r="BP719" s="574" t="s">
        <v>843</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83"/>
      <c r="C720" s="1084"/>
      <c r="D720" s="1084"/>
      <c r="E720" s="1084"/>
      <c r="F720" s="1085"/>
      <c r="G720" s="1086"/>
      <c r="H720" s="1087"/>
      <c r="I720" s="1087"/>
      <c r="J720" s="1088"/>
      <c r="K720" s="1089"/>
      <c r="L720" s="1090"/>
      <c r="M720" s="1090"/>
      <c r="N720" s="1091"/>
      <c r="O720" s="1092"/>
      <c r="P720" s="1093"/>
      <c r="Q720" s="1093"/>
      <c r="R720" s="1093"/>
      <c r="S720" s="1094"/>
      <c r="T720" s="1095">
        <f t="shared" si="56"/>
        <v>0</v>
      </c>
      <c r="U720" s="1096"/>
      <c r="V720" s="1096"/>
      <c r="W720" s="1096"/>
      <c r="X720" s="1097"/>
      <c r="Y720" s="1092"/>
      <c r="Z720" s="1093"/>
      <c r="AA720" s="1093"/>
      <c r="AB720" s="1094"/>
      <c r="AC720" s="1095">
        <f t="shared" si="57"/>
        <v>0</v>
      </c>
      <c r="AD720" s="1096"/>
      <c r="AE720" s="1096"/>
      <c r="AF720" s="1096"/>
      <c r="AG720" s="1097"/>
      <c r="AH720" s="1098"/>
      <c r="AI720" s="1099"/>
      <c r="AJ720" s="1099"/>
      <c r="AK720" s="1099"/>
      <c r="AL720" s="1100"/>
      <c r="AM720" s="1080" t="str">
        <f t="shared" si="55"/>
        <v/>
      </c>
      <c r="AN720" s="1081"/>
      <c r="AO720" s="1082"/>
      <c r="BA720" s="41"/>
      <c r="BB720" s="41"/>
      <c r="BC720" s="41"/>
      <c r="BD720" s="41"/>
      <c r="BE720" s="41"/>
      <c r="BF720" s="41"/>
      <c r="BG720" s="851">
        <f t="shared" ref="BG720:BG733" si="58">G695</f>
        <v>5</v>
      </c>
      <c r="BH720" s="855">
        <f>IF(BG720=0,"",BG720/$BG$745)</f>
        <v>8.771929824561403E-2</v>
      </c>
      <c r="BI720" s="856">
        <f>IF(BH720="","",BH720*AM695)</f>
        <v>2.6315789473684209E-2</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83"/>
      <c r="C721" s="1084"/>
      <c r="D721" s="1084"/>
      <c r="E721" s="1084"/>
      <c r="F721" s="1085"/>
      <c r="G721" s="1086"/>
      <c r="H721" s="1087"/>
      <c r="I721" s="1087"/>
      <c r="J721" s="1088"/>
      <c r="K721" s="1089"/>
      <c r="L721" s="1090"/>
      <c r="M721" s="1090"/>
      <c r="N721" s="1091"/>
      <c r="O721" s="1092"/>
      <c r="P721" s="1093"/>
      <c r="Q721" s="1093"/>
      <c r="R721" s="1093"/>
      <c r="S721" s="1094"/>
      <c r="T721" s="1095">
        <f t="shared" si="56"/>
        <v>0</v>
      </c>
      <c r="U721" s="1096"/>
      <c r="V721" s="1096"/>
      <c r="W721" s="1096"/>
      <c r="X721" s="1097"/>
      <c r="Y721" s="1092"/>
      <c r="Z721" s="1093"/>
      <c r="AA721" s="1093"/>
      <c r="AB721" s="1094"/>
      <c r="AC721" s="1095">
        <f t="shared" si="57"/>
        <v>0</v>
      </c>
      <c r="AD721" s="1096"/>
      <c r="AE721" s="1096"/>
      <c r="AF721" s="1096"/>
      <c r="AG721" s="1097"/>
      <c r="AH721" s="1098"/>
      <c r="AI721" s="1099"/>
      <c r="AJ721" s="1099"/>
      <c r="AK721" s="1099"/>
      <c r="AL721" s="1100"/>
      <c r="AM721" s="1080" t="str">
        <f t="shared" si="55"/>
        <v/>
      </c>
      <c r="AN721" s="1081"/>
      <c r="AO721" s="1082"/>
      <c r="BA721" s="41"/>
      <c r="BB721" s="41"/>
      <c r="BC721" s="41"/>
      <c r="BD721" s="41"/>
      <c r="BE721" s="41"/>
      <c r="BF721" s="41"/>
      <c r="BG721" s="851">
        <f t="shared" si="58"/>
        <v>1</v>
      </c>
      <c r="BH721" s="855">
        <f t="shared" ref="BH721:BH744" si="59">IF(BG721=0,"",BG721/$BG$745)</f>
        <v>1.7543859649122806E-2</v>
      </c>
      <c r="BI721" s="856">
        <f t="shared" ref="BI721:BI744" si="60">IF(BH721="","",BH721*AM696)</f>
        <v>5.2594409753196547E-3</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83"/>
      <c r="C722" s="1084"/>
      <c r="D722" s="1084"/>
      <c r="E722" s="1084"/>
      <c r="F722" s="1085"/>
      <c r="G722" s="1086"/>
      <c r="H722" s="1087"/>
      <c r="I722" s="1087"/>
      <c r="J722" s="1088"/>
      <c r="K722" s="1089"/>
      <c r="L722" s="1090"/>
      <c r="M722" s="1090"/>
      <c r="N722" s="1091"/>
      <c r="O722" s="1092"/>
      <c r="P722" s="1093"/>
      <c r="Q722" s="1093"/>
      <c r="R722" s="1093"/>
      <c r="S722" s="1094"/>
      <c r="T722" s="1095">
        <f t="shared" si="56"/>
        <v>0</v>
      </c>
      <c r="U722" s="1096"/>
      <c r="V722" s="1096"/>
      <c r="W722" s="1096"/>
      <c r="X722" s="1097"/>
      <c r="Y722" s="1092"/>
      <c r="Z722" s="1093"/>
      <c r="AA722" s="1093"/>
      <c r="AB722" s="1094"/>
      <c r="AC722" s="1095">
        <f t="shared" si="57"/>
        <v>0</v>
      </c>
      <c r="AD722" s="1096"/>
      <c r="AE722" s="1096"/>
      <c r="AF722" s="1096"/>
      <c r="AG722" s="1097"/>
      <c r="AH722" s="1098"/>
      <c r="AI722" s="1099"/>
      <c r="AJ722" s="1099"/>
      <c r="AK722" s="1099"/>
      <c r="AL722" s="1100"/>
      <c r="AM722" s="1080" t="str">
        <f t="shared" si="55"/>
        <v/>
      </c>
      <c r="AN722" s="1081"/>
      <c r="AO722" s="1082"/>
      <c r="BA722" s="41"/>
      <c r="BB722" s="41"/>
      <c r="BC722" s="41"/>
      <c r="BD722" s="41"/>
      <c r="BE722" s="43"/>
      <c r="BF722" s="43"/>
      <c r="BG722" s="851">
        <f t="shared" si="58"/>
        <v>1</v>
      </c>
      <c r="BH722" s="855">
        <f t="shared" si="59"/>
        <v>1.7543859649122806E-2</v>
      </c>
      <c r="BI722" s="856">
        <f t="shared" si="60"/>
        <v>5.263157894736842E-3</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83"/>
      <c r="C723" s="1084"/>
      <c r="D723" s="1084"/>
      <c r="E723" s="1084"/>
      <c r="F723" s="1085"/>
      <c r="G723" s="1086"/>
      <c r="H723" s="1087"/>
      <c r="I723" s="1087"/>
      <c r="J723" s="1088"/>
      <c r="K723" s="1089"/>
      <c r="L723" s="1090"/>
      <c r="M723" s="1090"/>
      <c r="N723" s="1091"/>
      <c r="O723" s="1092"/>
      <c r="P723" s="1093"/>
      <c r="Q723" s="1093"/>
      <c r="R723" s="1093"/>
      <c r="S723" s="1094"/>
      <c r="T723" s="1095">
        <f t="shared" si="56"/>
        <v>0</v>
      </c>
      <c r="U723" s="1096"/>
      <c r="V723" s="1096"/>
      <c r="W723" s="1096"/>
      <c r="X723" s="1097"/>
      <c r="Y723" s="1092"/>
      <c r="Z723" s="1093"/>
      <c r="AA723" s="1093"/>
      <c r="AB723" s="1094"/>
      <c r="AC723" s="1095">
        <f t="shared" si="57"/>
        <v>0</v>
      </c>
      <c r="AD723" s="1096"/>
      <c r="AE723" s="1096"/>
      <c r="AF723" s="1096"/>
      <c r="AG723" s="1097"/>
      <c r="AH723" s="1098"/>
      <c r="AI723" s="1099"/>
      <c r="AJ723" s="1099"/>
      <c r="AK723" s="1099"/>
      <c r="AL723" s="1100"/>
      <c r="AM723" s="1080" t="str">
        <f t="shared" si="55"/>
        <v/>
      </c>
      <c r="AN723" s="1081"/>
      <c r="AO723" s="1082"/>
      <c r="BA723" s="41"/>
      <c r="BB723" s="41"/>
      <c r="BC723" s="41"/>
      <c r="BD723" s="41"/>
      <c r="BE723" s="43"/>
      <c r="BF723" s="43"/>
      <c r="BG723" s="851">
        <f t="shared" si="58"/>
        <v>1</v>
      </c>
      <c r="BH723" s="855">
        <f t="shared" si="59"/>
        <v>1.7543859649122806E-2</v>
      </c>
      <c r="BI723" s="856">
        <f t="shared" si="60"/>
        <v>5.2594409753196547E-3</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83"/>
      <c r="C724" s="1084"/>
      <c r="D724" s="1084"/>
      <c r="E724" s="1084"/>
      <c r="F724" s="1085"/>
      <c r="G724" s="1086"/>
      <c r="H724" s="1087"/>
      <c r="I724" s="1087"/>
      <c r="J724" s="1088"/>
      <c r="K724" s="1089"/>
      <c r="L724" s="1090"/>
      <c r="M724" s="1090"/>
      <c r="N724" s="1091"/>
      <c r="O724" s="1092"/>
      <c r="P724" s="1093"/>
      <c r="Q724" s="1093"/>
      <c r="R724" s="1093"/>
      <c r="S724" s="1094"/>
      <c r="T724" s="1095">
        <f t="shared" si="56"/>
        <v>0</v>
      </c>
      <c r="U724" s="1096"/>
      <c r="V724" s="1096"/>
      <c r="W724" s="1096"/>
      <c r="X724" s="1097"/>
      <c r="Y724" s="1092"/>
      <c r="Z724" s="1093"/>
      <c r="AA724" s="1093"/>
      <c r="AB724" s="1094"/>
      <c r="AC724" s="1095">
        <f t="shared" si="57"/>
        <v>0</v>
      </c>
      <c r="AD724" s="1096"/>
      <c r="AE724" s="1096"/>
      <c r="AF724" s="1096"/>
      <c r="AG724" s="1097"/>
      <c r="AH724" s="1098"/>
      <c r="AI724" s="1099"/>
      <c r="AJ724" s="1099"/>
      <c r="AK724" s="1099"/>
      <c r="AL724" s="1100"/>
      <c r="AM724" s="1080" t="str">
        <f t="shared" si="55"/>
        <v/>
      </c>
      <c r="AN724" s="1081"/>
      <c r="AO724" s="1082"/>
      <c r="BA724" s="41"/>
      <c r="BB724" s="41"/>
      <c r="BC724" s="41"/>
      <c r="BD724" s="41"/>
      <c r="BE724" s="43"/>
      <c r="BF724" s="43"/>
      <c r="BG724" s="851">
        <f t="shared" si="58"/>
        <v>2</v>
      </c>
      <c r="BH724" s="855">
        <f t="shared" si="59"/>
        <v>3.5087719298245612E-2</v>
      </c>
      <c r="BI724" s="856">
        <f t="shared" si="60"/>
        <v>1.0526315789473684E-2</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83"/>
      <c r="C725" s="1084"/>
      <c r="D725" s="1084"/>
      <c r="E725" s="1084"/>
      <c r="F725" s="1085"/>
      <c r="G725" s="1086"/>
      <c r="H725" s="1087"/>
      <c r="I725" s="1087"/>
      <c r="J725" s="1088"/>
      <c r="K725" s="1089"/>
      <c r="L725" s="1090"/>
      <c r="M725" s="1090"/>
      <c r="N725" s="1091"/>
      <c r="O725" s="1092"/>
      <c r="P725" s="1093"/>
      <c r="Q725" s="1093"/>
      <c r="R725" s="1093"/>
      <c r="S725" s="1094"/>
      <c r="T725" s="1095">
        <f t="shared" si="56"/>
        <v>0</v>
      </c>
      <c r="U725" s="1096"/>
      <c r="V725" s="1096"/>
      <c r="W725" s="1096"/>
      <c r="X725" s="1097"/>
      <c r="Y725" s="1092"/>
      <c r="Z725" s="1093"/>
      <c r="AA725" s="1093"/>
      <c r="AB725" s="1094"/>
      <c r="AC725" s="1095">
        <f t="shared" si="57"/>
        <v>0</v>
      </c>
      <c r="AD725" s="1096"/>
      <c r="AE725" s="1096"/>
      <c r="AF725" s="1096"/>
      <c r="AG725" s="1097"/>
      <c r="AH725" s="1098"/>
      <c r="AI725" s="1099"/>
      <c r="AJ725" s="1099"/>
      <c r="AK725" s="1099"/>
      <c r="AL725" s="1100"/>
      <c r="AM725" s="1080" t="str">
        <f t="shared" si="55"/>
        <v/>
      </c>
      <c r="AN725" s="1081"/>
      <c r="AO725" s="1082"/>
      <c r="BA725" s="41"/>
      <c r="BB725" s="41"/>
      <c r="BC725" s="41"/>
      <c r="BD725" s="41"/>
      <c r="BE725" s="43"/>
      <c r="BF725" s="43"/>
      <c r="BG725" s="851">
        <f t="shared" si="58"/>
        <v>3</v>
      </c>
      <c r="BH725" s="855">
        <f t="shared" si="59"/>
        <v>5.2631578947368418E-2</v>
      </c>
      <c r="BI725" s="856">
        <f t="shared" si="60"/>
        <v>2.368421052631579E-2</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83"/>
      <c r="C726" s="1084"/>
      <c r="D726" s="1084"/>
      <c r="E726" s="1084"/>
      <c r="F726" s="1085"/>
      <c r="G726" s="1086"/>
      <c r="H726" s="1087"/>
      <c r="I726" s="1087"/>
      <c r="J726" s="1088"/>
      <c r="K726" s="1089"/>
      <c r="L726" s="1090"/>
      <c r="M726" s="1090"/>
      <c r="N726" s="1091"/>
      <c r="O726" s="1092"/>
      <c r="P726" s="1093"/>
      <c r="Q726" s="1093"/>
      <c r="R726" s="1093"/>
      <c r="S726" s="1094"/>
      <c r="T726" s="1095">
        <f t="shared" si="56"/>
        <v>0</v>
      </c>
      <c r="U726" s="1096"/>
      <c r="V726" s="1096"/>
      <c r="W726" s="1096"/>
      <c r="X726" s="1097"/>
      <c r="Y726" s="1092"/>
      <c r="Z726" s="1093"/>
      <c r="AA726" s="1093"/>
      <c r="AB726" s="1094"/>
      <c r="AC726" s="1095">
        <f t="shared" si="57"/>
        <v>0</v>
      </c>
      <c r="AD726" s="1096"/>
      <c r="AE726" s="1096"/>
      <c r="AF726" s="1096"/>
      <c r="AG726" s="1097"/>
      <c r="AH726" s="1098"/>
      <c r="AI726" s="1099"/>
      <c r="AJ726" s="1099"/>
      <c r="AK726" s="1099"/>
      <c r="AL726" s="1100"/>
      <c r="AM726" s="1080" t="str">
        <f t="shared" si="55"/>
        <v/>
      </c>
      <c r="AN726" s="1081"/>
      <c r="AO726" s="1082"/>
      <c r="BA726" s="41"/>
      <c r="BB726" s="41"/>
      <c r="BC726" s="41"/>
      <c r="BD726" s="41"/>
      <c r="BE726" s="43"/>
      <c r="BF726" s="43"/>
      <c r="BG726" s="851">
        <f t="shared" si="58"/>
        <v>3</v>
      </c>
      <c r="BH726" s="855">
        <f t="shared" si="59"/>
        <v>5.2631578947368418E-2</v>
      </c>
      <c r="BI726" s="856">
        <f t="shared" si="60"/>
        <v>2.3676776687481416E-2</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83"/>
      <c r="C727" s="1084"/>
      <c r="D727" s="1084"/>
      <c r="E727" s="1084"/>
      <c r="F727" s="1085"/>
      <c r="G727" s="1086"/>
      <c r="H727" s="1087"/>
      <c r="I727" s="1087"/>
      <c r="J727" s="1088"/>
      <c r="K727" s="1089"/>
      <c r="L727" s="1090"/>
      <c r="M727" s="1090"/>
      <c r="N727" s="1091"/>
      <c r="O727" s="1092"/>
      <c r="P727" s="1093"/>
      <c r="Q727" s="1093"/>
      <c r="R727" s="1093"/>
      <c r="S727" s="1094"/>
      <c r="T727" s="1095">
        <f t="shared" si="56"/>
        <v>0</v>
      </c>
      <c r="U727" s="1096"/>
      <c r="V727" s="1096"/>
      <c r="W727" s="1096"/>
      <c r="X727" s="1097"/>
      <c r="Y727" s="1092"/>
      <c r="Z727" s="1093"/>
      <c r="AA727" s="1093"/>
      <c r="AB727" s="1094"/>
      <c r="AC727" s="1095">
        <f t="shared" si="57"/>
        <v>0</v>
      </c>
      <c r="AD727" s="1096"/>
      <c r="AE727" s="1096"/>
      <c r="AF727" s="1096"/>
      <c r="AG727" s="1097"/>
      <c r="AH727" s="1098"/>
      <c r="AI727" s="1099"/>
      <c r="AJ727" s="1099"/>
      <c r="AK727" s="1099"/>
      <c r="AL727" s="1100"/>
      <c r="AM727" s="1080" t="str">
        <f t="shared" si="55"/>
        <v/>
      </c>
      <c r="AN727" s="1081"/>
      <c r="AO727" s="1082"/>
      <c r="BA727" s="41"/>
      <c r="BB727" s="41"/>
      <c r="BC727" s="41"/>
      <c r="BD727" s="41"/>
      <c r="BE727" s="43"/>
      <c r="BF727" s="43"/>
      <c r="BG727" s="851">
        <f t="shared" si="58"/>
        <v>4</v>
      </c>
      <c r="BH727" s="855">
        <f t="shared" si="59"/>
        <v>7.0175438596491224E-2</v>
      </c>
      <c r="BI727" s="856">
        <f t="shared" si="60"/>
        <v>3.1589677557808893E-2</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83"/>
      <c r="C728" s="1084"/>
      <c r="D728" s="1084"/>
      <c r="E728" s="1084"/>
      <c r="F728" s="1085"/>
      <c r="G728" s="1086"/>
      <c r="H728" s="1087"/>
      <c r="I728" s="1087"/>
      <c r="J728" s="1088"/>
      <c r="K728" s="1089"/>
      <c r="L728" s="1090"/>
      <c r="M728" s="1090"/>
      <c r="N728" s="1091"/>
      <c r="O728" s="1092"/>
      <c r="P728" s="1093"/>
      <c r="Q728" s="1093"/>
      <c r="R728" s="1093"/>
      <c r="S728" s="1094"/>
      <c r="T728" s="1095">
        <f t="shared" si="56"/>
        <v>0</v>
      </c>
      <c r="U728" s="1096"/>
      <c r="V728" s="1096"/>
      <c r="W728" s="1096"/>
      <c r="X728" s="1097"/>
      <c r="Y728" s="1092"/>
      <c r="Z728" s="1093"/>
      <c r="AA728" s="1093"/>
      <c r="AB728" s="1094"/>
      <c r="AC728" s="1095">
        <f t="shared" si="57"/>
        <v>0</v>
      </c>
      <c r="AD728" s="1096"/>
      <c r="AE728" s="1096"/>
      <c r="AF728" s="1096"/>
      <c r="AG728" s="1097"/>
      <c r="AH728" s="1098"/>
      <c r="AI728" s="1099"/>
      <c r="AJ728" s="1099"/>
      <c r="AK728" s="1099"/>
      <c r="AL728" s="1100"/>
      <c r="AM728" s="1080" t="str">
        <f t="shared" si="55"/>
        <v/>
      </c>
      <c r="AN728" s="1081"/>
      <c r="AO728" s="1082"/>
      <c r="BA728" s="41"/>
      <c r="BB728" s="41"/>
      <c r="BC728" s="41"/>
      <c r="BD728" s="41"/>
      <c r="BE728" s="43"/>
      <c r="BF728" s="43"/>
      <c r="BG728" s="851">
        <f t="shared" si="58"/>
        <v>2</v>
      </c>
      <c r="BH728" s="855">
        <f t="shared" si="59"/>
        <v>3.5087719298245612E-2</v>
      </c>
      <c r="BI728" s="856">
        <f t="shared" si="60"/>
        <v>1.5784517791654275E-2</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3"/>
      <c r="C729" s="1084"/>
      <c r="D729" s="1084"/>
      <c r="E729" s="1084"/>
      <c r="F729" s="1085"/>
      <c r="G729" s="1086"/>
      <c r="H729" s="1087"/>
      <c r="I729" s="1087"/>
      <c r="J729" s="1088"/>
      <c r="K729" s="1089"/>
      <c r="L729" s="1090"/>
      <c r="M729" s="1090"/>
      <c r="N729" s="1091"/>
      <c r="O729" s="1092"/>
      <c r="P729" s="1093"/>
      <c r="Q729" s="1093"/>
      <c r="R729" s="1093"/>
      <c r="S729" s="1094"/>
      <c r="T729" s="1095">
        <f t="shared" si="53"/>
        <v>0</v>
      </c>
      <c r="U729" s="1096"/>
      <c r="V729" s="1096"/>
      <c r="W729" s="1096"/>
      <c r="X729" s="1097"/>
      <c r="Y729" s="1092"/>
      <c r="Z729" s="1093"/>
      <c r="AA729" s="1093"/>
      <c r="AB729" s="1094"/>
      <c r="AC729" s="1095">
        <f t="shared" si="54"/>
        <v>0</v>
      </c>
      <c r="AD729" s="1096"/>
      <c r="AE729" s="1096"/>
      <c r="AF729" s="1096"/>
      <c r="AG729" s="1097"/>
      <c r="AH729" s="1098"/>
      <c r="AI729" s="1099"/>
      <c r="AJ729" s="1099"/>
      <c r="AK729" s="1099"/>
      <c r="AL729" s="1100"/>
      <c r="AM729" s="1080" t="str">
        <f>IF($AH729&gt;0,($AC729/$BA702), "")</f>
        <v/>
      </c>
      <c r="AN729" s="1081"/>
      <c r="AO729" s="1082"/>
      <c r="BA729" s="41"/>
      <c r="BB729" s="41"/>
      <c r="BC729" s="41"/>
      <c r="BD729" s="41"/>
      <c r="BE729" s="43"/>
      <c r="BF729" s="43"/>
      <c r="BG729" s="851">
        <f t="shared" si="58"/>
        <v>9</v>
      </c>
      <c r="BH729" s="855">
        <f t="shared" si="59"/>
        <v>0.15789473684210525</v>
      </c>
      <c r="BI729" s="856">
        <f t="shared" si="60"/>
        <v>7.8947368421052627E-2</v>
      </c>
      <c r="BJ729" s="43"/>
      <c r="BK729" s="43"/>
      <c r="BL729" s="43"/>
      <c r="BM729" s="43"/>
      <c r="BN729" s="43"/>
      <c r="BO729" s="43"/>
      <c r="BP729" s="574" t="s">
        <v>804</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7" t="s">
        <v>878</v>
      </c>
      <c r="C730" s="1108"/>
      <c r="D730" s="1108"/>
      <c r="E730" s="1108"/>
      <c r="F730" s="1110"/>
      <c r="G730" s="1304">
        <f>SUM(G695:J729)</f>
        <v>57</v>
      </c>
      <c r="H730" s="1305"/>
      <c r="I730" s="1305"/>
      <c r="J730" s="1306"/>
      <c r="O730" s="430" t="s">
        <v>877</v>
      </c>
      <c r="P730" s="168"/>
      <c r="Q730" s="168"/>
      <c r="R730" s="168"/>
      <c r="S730" s="842"/>
      <c r="T730" s="1095">
        <f>SUM(T695:X729)</f>
        <v>61887</v>
      </c>
      <c r="U730" s="1096"/>
      <c r="V730" s="1096"/>
      <c r="W730" s="1096"/>
      <c r="X730" s="1097"/>
      <c r="AC730" s="843" t="s">
        <v>1140</v>
      </c>
      <c r="AD730" s="844"/>
      <c r="AE730" s="844"/>
      <c r="AF730" s="844"/>
      <c r="AG730" s="845"/>
      <c r="AH730" s="1510">
        <f>BI714</f>
        <v>0.46666666666666662</v>
      </c>
      <c r="AI730" s="1511"/>
      <c r="AJ730" s="1511"/>
      <c r="AK730" s="1511"/>
      <c r="AL730" s="1512"/>
      <c r="AM730" s="1510">
        <f>IFERROR(BI745,0)</f>
        <v>0.46665385636641227</v>
      </c>
      <c r="AN730" s="1511"/>
      <c r="AO730" s="1512"/>
      <c r="BA730" s="41"/>
      <c r="BB730" s="41"/>
      <c r="BC730" s="41"/>
      <c r="BD730" s="41"/>
      <c r="BE730" s="43"/>
      <c r="BF730" s="43"/>
      <c r="BG730" s="851">
        <f t="shared" si="58"/>
        <v>5</v>
      </c>
      <c r="BH730" s="855">
        <f t="shared" si="59"/>
        <v>8.771929824561403E-2</v>
      </c>
      <c r="BI730" s="856">
        <f t="shared" si="60"/>
        <v>4.3859649122807015E-2</v>
      </c>
      <c r="BJ730" s="43"/>
      <c r="BK730" s="43"/>
      <c r="BL730" s="43"/>
      <c r="BM730" s="43"/>
      <c r="BN730" s="43"/>
      <c r="BO730" s="43"/>
      <c r="BP730" s="574" t="s">
        <v>805</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14" t="s">
        <v>2063</v>
      </c>
      <c r="D731" s="1114"/>
      <c r="E731" s="1114"/>
      <c r="F731" s="1114"/>
      <c r="G731" s="1114"/>
      <c r="H731" s="1114"/>
      <c r="I731" s="1114"/>
      <c r="J731" s="1114"/>
      <c r="K731" s="1114"/>
      <c r="L731" s="1114"/>
      <c r="M731" s="1114"/>
      <c r="N731" s="1114"/>
      <c r="O731" s="1114"/>
      <c r="P731" s="1114"/>
      <c r="Q731" s="1114"/>
      <c r="R731" s="1114"/>
      <c r="S731" s="1114"/>
      <c r="T731" s="1114"/>
      <c r="U731" s="1114"/>
      <c r="V731" s="1114"/>
      <c r="W731" s="1114"/>
      <c r="X731" s="1114"/>
      <c r="Y731" s="1114"/>
      <c r="Z731" s="1114"/>
      <c r="AA731" s="1114"/>
      <c r="AB731" s="1114"/>
      <c r="AC731" s="1114"/>
      <c r="AD731" s="1114"/>
      <c r="AE731" s="1114"/>
      <c r="AF731" s="1114"/>
      <c r="AG731" s="1114"/>
      <c r="AH731" s="1114"/>
      <c r="AL731" s="41"/>
      <c r="AM731" s="43"/>
      <c r="BA731" s="41"/>
      <c r="BB731" s="41"/>
      <c r="BC731" s="41"/>
      <c r="BD731" s="41"/>
      <c r="BE731" s="41"/>
      <c r="BF731" s="41"/>
      <c r="BG731" s="851">
        <f t="shared" si="58"/>
        <v>8</v>
      </c>
      <c r="BH731" s="855">
        <f t="shared" si="59"/>
        <v>0.14035087719298245</v>
      </c>
      <c r="BI731" s="856">
        <f t="shared" si="60"/>
        <v>7.0175438596491224E-2</v>
      </c>
      <c r="BJ731" s="41"/>
      <c r="BK731" s="41"/>
      <c r="BL731" s="41"/>
      <c r="BM731" s="41"/>
      <c r="BN731" s="41"/>
      <c r="BO731" s="41"/>
      <c r="BP731" s="574" t="s">
        <v>806</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14"/>
      <c r="D732" s="1114"/>
      <c r="E732" s="1114"/>
      <c r="F732" s="1114"/>
      <c r="G732" s="1114"/>
      <c r="H732" s="1114"/>
      <c r="I732" s="1114"/>
      <c r="J732" s="1114"/>
      <c r="K732" s="1114"/>
      <c r="L732" s="1114"/>
      <c r="M732" s="1114"/>
      <c r="N732" s="1114"/>
      <c r="O732" s="1114"/>
      <c r="P732" s="1114"/>
      <c r="Q732" s="1114"/>
      <c r="R732" s="1114"/>
      <c r="S732" s="1114"/>
      <c r="T732" s="1114"/>
      <c r="U732" s="1114"/>
      <c r="V732" s="1114"/>
      <c r="W732" s="1114"/>
      <c r="X732" s="1114"/>
      <c r="Y732" s="1114"/>
      <c r="Z732" s="1114"/>
      <c r="AA732" s="1114"/>
      <c r="AB732" s="1114"/>
      <c r="AC732" s="1114"/>
      <c r="AD732" s="1114"/>
      <c r="AE732" s="1114"/>
      <c r="AF732" s="1114"/>
      <c r="AG732" s="1114"/>
      <c r="AH732" s="1114"/>
      <c r="AL732" s="41"/>
      <c r="AM732" s="41"/>
      <c r="BA732" s="41"/>
      <c r="BB732" s="41"/>
      <c r="BC732" s="41"/>
      <c r="BD732" s="41"/>
      <c r="BE732" s="41"/>
      <c r="BF732" s="41"/>
      <c r="BG732" s="851">
        <f t="shared" si="58"/>
        <v>6</v>
      </c>
      <c r="BH732" s="855">
        <f t="shared" si="59"/>
        <v>0.10526315789473684</v>
      </c>
      <c r="BI732" s="856">
        <f t="shared" si="60"/>
        <v>5.2631578947368418E-2</v>
      </c>
      <c r="BJ732" s="41"/>
      <c r="BK732" s="41"/>
      <c r="BL732" s="41"/>
      <c r="BM732" s="41"/>
      <c r="BN732" s="41"/>
      <c r="BO732" s="41"/>
      <c r="BP732" s="574" t="s">
        <v>807</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2064</v>
      </c>
      <c r="D733" s="922"/>
      <c r="E733" s="922"/>
      <c r="F733" s="922"/>
      <c r="G733" s="923"/>
      <c r="H733" s="923"/>
      <c r="I733" s="923"/>
      <c r="J733" s="923"/>
      <c r="K733" s="922"/>
      <c r="L733" s="922"/>
      <c r="M733" s="922"/>
      <c r="N733" s="922"/>
      <c r="O733" s="1244">
        <f>CQ628</f>
        <v>102</v>
      </c>
      <c r="P733" s="1244"/>
      <c r="Q733" s="1244"/>
      <c r="R733" s="1244"/>
      <c r="S733" s="924"/>
      <c r="T733" s="924"/>
      <c r="U733" s="270" t="s">
        <v>2065</v>
      </c>
      <c r="V733" s="922"/>
      <c r="W733" s="922"/>
      <c r="X733" s="922"/>
      <c r="Y733" s="923"/>
      <c r="Z733" s="923"/>
      <c r="AA733" s="923"/>
      <c r="AB733" s="923"/>
      <c r="AC733" s="922"/>
      <c r="AD733" s="922"/>
      <c r="AE733" s="922"/>
      <c r="AF733" s="922"/>
      <c r="AG733" s="1309"/>
      <c r="AH733" s="1309"/>
      <c r="AI733" s="1309"/>
      <c r="AJ733" s="1309"/>
      <c r="AK733" s="41"/>
      <c r="AL733" s="41"/>
      <c r="AM733" s="41"/>
      <c r="BA733" s="41"/>
      <c r="BB733" s="41"/>
      <c r="BC733" s="41"/>
      <c r="BD733" s="41"/>
      <c r="BE733" s="41"/>
      <c r="BF733" s="41"/>
      <c r="BG733" s="851">
        <f t="shared" si="58"/>
        <v>3</v>
      </c>
      <c r="BH733" s="855">
        <f t="shared" si="59"/>
        <v>5.2631578947368418E-2</v>
      </c>
      <c r="BI733" s="856">
        <f t="shared" si="60"/>
        <v>3.1578947368421047E-2</v>
      </c>
      <c r="BJ733" s="41"/>
      <c r="BK733" s="41"/>
      <c r="BL733" s="41"/>
      <c r="BM733" s="41"/>
      <c r="BN733" s="41"/>
      <c r="BO733" s="41"/>
      <c r="BP733" s="574" t="s">
        <v>808</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72" t="str">
        <f>IF(G730&lt;&gt;AG433,"! Total Low-Income Units in the Unit Mix Table above does not match the number of Total Low-Income Units on row #"&amp;TEXT(ROW(AG433),"#"),"")</f>
        <v/>
      </c>
      <c r="D734" s="1572"/>
      <c r="E734" s="1572"/>
      <c r="F734" s="1572"/>
      <c r="G734" s="1572"/>
      <c r="H734" s="1572"/>
      <c r="I734" s="1572"/>
      <c r="J734" s="1572"/>
      <c r="K734" s="1572"/>
      <c r="L734" s="1572"/>
      <c r="M734" s="1572"/>
      <c r="N734" s="1572"/>
      <c r="O734" s="1572"/>
      <c r="P734" s="1572"/>
      <c r="Q734" s="1572"/>
      <c r="R734" s="1572"/>
      <c r="S734" s="1572"/>
      <c r="T734" s="1572"/>
      <c r="U734" s="1572"/>
      <c r="V734" s="1572"/>
      <c r="W734" s="1572"/>
      <c r="X734" s="1572"/>
      <c r="Y734" s="1572"/>
      <c r="Z734" s="1572"/>
      <c r="AA734" s="1572"/>
      <c r="AB734" s="1572"/>
      <c r="AC734" s="1572"/>
      <c r="AD734" s="1572"/>
      <c r="AE734" s="1572"/>
      <c r="AF734" s="1572"/>
      <c r="AG734" s="1572"/>
      <c r="AH734" s="1572"/>
      <c r="AI734" s="1572"/>
      <c r="AJ734" s="1572"/>
      <c r="AK734" s="1572"/>
      <c r="AL734" s="1572"/>
      <c r="AM734" s="1572"/>
      <c r="AN734" s="1572"/>
      <c r="BA734" s="41"/>
      <c r="BB734" s="41"/>
      <c r="BC734" s="41"/>
      <c r="BD734" s="41"/>
      <c r="BE734" s="41"/>
      <c r="BF734" s="41"/>
      <c r="BG734" s="851">
        <f t="shared" ref="BG734:BG743" si="61">G709</f>
        <v>3</v>
      </c>
      <c r="BH734" s="855">
        <f t="shared" si="59"/>
        <v>5.2631578947368418E-2</v>
      </c>
      <c r="BI734" s="856">
        <f t="shared" si="60"/>
        <v>3.1575230449003865E-2</v>
      </c>
      <c r="BJ734" s="41"/>
      <c r="BK734" s="41"/>
      <c r="BL734" s="41"/>
      <c r="BM734" s="41"/>
      <c r="BN734" s="41"/>
      <c r="BO734" s="41"/>
      <c r="BP734" s="574" t="s">
        <v>809</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72"/>
      <c r="D735" s="1572"/>
      <c r="E735" s="1572"/>
      <c r="F735" s="1572"/>
      <c r="G735" s="1572"/>
      <c r="H735" s="1572"/>
      <c r="I735" s="1572"/>
      <c r="J735" s="1572"/>
      <c r="K735" s="1572"/>
      <c r="L735" s="1572"/>
      <c r="M735" s="1572"/>
      <c r="N735" s="1572"/>
      <c r="O735" s="1572"/>
      <c r="P735" s="1572"/>
      <c r="Q735" s="1572"/>
      <c r="R735" s="1572"/>
      <c r="S735" s="1572"/>
      <c r="T735" s="1572"/>
      <c r="U735" s="1572"/>
      <c r="V735" s="1572"/>
      <c r="W735" s="1572"/>
      <c r="X735" s="1572"/>
      <c r="Y735" s="1572"/>
      <c r="Z735" s="1572"/>
      <c r="AA735" s="1572"/>
      <c r="AB735" s="1572"/>
      <c r="AC735" s="1572"/>
      <c r="AD735" s="1572"/>
      <c r="AE735" s="1572"/>
      <c r="AF735" s="1572"/>
      <c r="AG735" s="1572"/>
      <c r="AH735" s="1572"/>
      <c r="AI735" s="1572"/>
      <c r="AJ735" s="1572"/>
      <c r="AK735" s="1572"/>
      <c r="AL735" s="1572"/>
      <c r="AM735" s="1572"/>
      <c r="AN735" s="1572"/>
      <c r="BA735" s="41"/>
      <c r="BB735" s="41"/>
      <c r="BC735" s="41"/>
      <c r="BD735" s="41"/>
      <c r="BE735" s="41"/>
      <c r="BF735" s="41"/>
      <c r="BG735" s="851">
        <f t="shared" si="61"/>
        <v>1</v>
      </c>
      <c r="BH735" s="855">
        <f t="shared" si="59"/>
        <v>1.7543859649122806E-2</v>
      </c>
      <c r="BI735" s="856">
        <f t="shared" si="60"/>
        <v>1.0526315789473684E-2</v>
      </c>
      <c r="BJ735" s="41"/>
      <c r="BK735" s="41"/>
      <c r="BL735" s="41"/>
      <c r="BM735" s="41"/>
      <c r="BN735" s="41"/>
      <c r="BO735" s="41"/>
      <c r="BP735" s="574" t="s">
        <v>810</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2062</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6" t="s">
        <v>124</v>
      </c>
      <c r="AA736" s="1516"/>
      <c r="AB736" s="1516"/>
      <c r="AF736" s="361"/>
      <c r="AG736" s="379"/>
      <c r="AH736" s="379"/>
      <c r="AL736" s="41"/>
      <c r="AM736" s="41"/>
      <c r="BA736" s="41"/>
      <c r="BB736" s="41"/>
      <c r="BC736" s="41"/>
      <c r="BD736" s="41"/>
      <c r="BE736" s="41"/>
      <c r="BF736" s="41"/>
      <c r="BG736" s="851">
        <f t="shared" si="61"/>
        <v>0</v>
      </c>
      <c r="BH736" s="855" t="str">
        <f t="shared" si="59"/>
        <v/>
      </c>
      <c r="BI736" s="856" t="str">
        <f t="shared" si="60"/>
        <v/>
      </c>
      <c r="BJ736" s="41"/>
      <c r="BK736" s="41"/>
      <c r="BL736" s="41"/>
      <c r="BM736" s="41"/>
      <c r="BN736" s="41"/>
      <c r="BO736" s="41"/>
      <c r="BP736" s="574" t="s">
        <v>846</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5" t="s">
        <v>2061</v>
      </c>
      <c r="C737" s="975"/>
      <c r="D737" s="975"/>
      <c r="E737" s="975"/>
      <c r="F737" s="975"/>
      <c r="G737" s="975"/>
      <c r="H737" s="975"/>
      <c r="I737" s="975"/>
      <c r="J737" s="975"/>
      <c r="K737" s="975"/>
      <c r="L737" s="975"/>
      <c r="M737" s="975"/>
      <c r="N737" s="975"/>
      <c r="O737" s="975"/>
      <c r="P737" s="975"/>
      <c r="Q737" s="975"/>
      <c r="R737" s="975"/>
      <c r="S737" s="975"/>
      <c r="T737" s="975"/>
      <c r="U737" s="975"/>
      <c r="V737" s="975"/>
      <c r="W737" s="975"/>
      <c r="X737" s="975"/>
      <c r="Y737" s="975"/>
      <c r="Z737" s="975"/>
      <c r="AA737" s="975"/>
      <c r="AB737" s="975"/>
      <c r="AC737" s="975"/>
      <c r="AD737" s="975"/>
      <c r="AE737" s="975"/>
      <c r="AF737" s="975"/>
      <c r="AG737" s="975"/>
      <c r="AH737" s="975"/>
      <c r="AI737" s="975"/>
      <c r="AJ737" s="975"/>
      <c r="AK737" s="975"/>
      <c r="AL737" s="975"/>
      <c r="AM737" s="41"/>
      <c r="BA737" s="41"/>
      <c r="BB737" s="41"/>
      <c r="BC737" s="41"/>
      <c r="BD737" s="41"/>
      <c r="BE737" s="41"/>
      <c r="BF737" s="41"/>
      <c r="BG737" s="851">
        <f t="shared" si="61"/>
        <v>0</v>
      </c>
      <c r="BH737" s="855" t="str">
        <f t="shared" si="59"/>
        <v/>
      </c>
      <c r="BI737" s="856" t="str">
        <f t="shared" si="60"/>
        <v/>
      </c>
      <c r="BJ737" s="41"/>
      <c r="BK737" s="41"/>
      <c r="BL737" s="41"/>
      <c r="BM737" s="41"/>
      <c r="BN737" s="41"/>
      <c r="BO737" s="41"/>
      <c r="BP737" s="574" t="s">
        <v>811</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5"/>
      <c r="C738" s="975"/>
      <c r="D738" s="975"/>
      <c r="E738" s="975"/>
      <c r="F738" s="975"/>
      <c r="G738" s="975"/>
      <c r="H738" s="975"/>
      <c r="I738" s="975"/>
      <c r="J738" s="975"/>
      <c r="K738" s="975"/>
      <c r="L738" s="975"/>
      <c r="M738" s="975"/>
      <c r="N738" s="975"/>
      <c r="O738" s="975"/>
      <c r="P738" s="975"/>
      <c r="Q738" s="975"/>
      <c r="R738" s="975"/>
      <c r="S738" s="975"/>
      <c r="T738" s="975"/>
      <c r="U738" s="975"/>
      <c r="V738" s="975"/>
      <c r="W738" s="975"/>
      <c r="X738" s="975"/>
      <c r="Y738" s="975"/>
      <c r="Z738" s="975"/>
      <c r="AA738" s="975"/>
      <c r="AB738" s="975"/>
      <c r="AC738" s="975"/>
      <c r="AD738" s="975"/>
      <c r="AE738" s="975"/>
      <c r="AF738" s="975"/>
      <c r="AG738" s="975"/>
      <c r="AH738" s="975"/>
      <c r="AI738" s="975"/>
      <c r="AJ738" s="975"/>
      <c r="AK738" s="975"/>
      <c r="AL738" s="975"/>
      <c r="AM738" s="41"/>
      <c r="BE738" s="41"/>
      <c r="BF738" s="41"/>
      <c r="BG738" s="851">
        <f t="shared" si="61"/>
        <v>0</v>
      </c>
      <c r="BH738" s="855" t="str">
        <f t="shared" si="59"/>
        <v/>
      </c>
      <c r="BI738" s="856" t="str">
        <f t="shared" si="60"/>
        <v/>
      </c>
      <c r="BJ738" s="41"/>
      <c r="BK738" s="41"/>
      <c r="BL738" s="41"/>
      <c r="BM738" s="41"/>
      <c r="BN738" s="41"/>
      <c r="BO738" s="41"/>
      <c r="BP738" s="574" t="s">
        <v>812</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355</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61"/>
        <v>0</v>
      </c>
      <c r="BH739" s="855" t="str">
        <f t="shared" si="59"/>
        <v/>
      </c>
      <c r="BI739" s="856" t="str">
        <f t="shared" si="60"/>
        <v/>
      </c>
      <c r="BJ739" s="41"/>
      <c r="BK739" s="41"/>
      <c r="BL739" s="41"/>
      <c r="BM739" s="41"/>
      <c r="BN739" s="41"/>
      <c r="BO739" s="41"/>
      <c r="BP739" s="574" t="s">
        <v>813</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5" t="s">
        <v>1519</v>
      </c>
      <c r="D740" s="975"/>
      <c r="E740" s="975"/>
      <c r="F740" s="975"/>
      <c r="G740" s="975"/>
      <c r="H740" s="975"/>
      <c r="I740" s="975"/>
      <c r="J740" s="975"/>
      <c r="K740" s="975"/>
      <c r="L740" s="975"/>
      <c r="M740" s="975"/>
      <c r="N740" s="975"/>
      <c r="O740" s="975"/>
      <c r="P740" s="975"/>
      <c r="Q740" s="975"/>
      <c r="R740" s="975"/>
      <c r="S740" s="975"/>
      <c r="T740" s="975"/>
      <c r="U740" s="975"/>
      <c r="V740" s="975"/>
      <c r="W740" s="975"/>
      <c r="X740" s="975"/>
      <c r="Y740" s="975"/>
      <c r="Z740" s="975"/>
      <c r="AA740" s="975"/>
      <c r="AB740" s="975"/>
      <c r="AC740" s="975"/>
      <c r="AD740" s="975"/>
      <c r="AE740" s="975"/>
      <c r="AF740" s="975"/>
      <c r="AG740" s="975"/>
      <c r="AH740" s="975"/>
      <c r="AI740" s="975"/>
      <c r="AJ740" s="975"/>
      <c r="AK740" s="975"/>
      <c r="AL740" s="975"/>
      <c r="AM740" s="975"/>
      <c r="AT740" s="41"/>
      <c r="AU740" s="41"/>
      <c r="AV740" s="41"/>
      <c r="AW740" s="41"/>
      <c r="AX740" s="41"/>
      <c r="AY740" s="41"/>
      <c r="AZ740" s="41"/>
      <c r="BA740" s="41"/>
      <c r="BB740" s="41"/>
      <c r="BC740" s="41"/>
      <c r="BD740" s="41"/>
      <c r="BE740" s="41"/>
      <c r="BF740" s="41"/>
      <c r="BG740" s="851">
        <f t="shared" si="61"/>
        <v>0</v>
      </c>
      <c r="BH740" s="855" t="str">
        <f t="shared" si="59"/>
        <v/>
      </c>
      <c r="BI740" s="856" t="str">
        <f t="shared" si="60"/>
        <v/>
      </c>
      <c r="BJ740" s="41"/>
      <c r="BK740" s="41"/>
      <c r="BL740" s="41"/>
      <c r="BM740" s="41"/>
      <c r="BN740" s="41"/>
      <c r="BO740" s="41"/>
      <c r="BP740" s="574" t="s">
        <v>814</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5"/>
      <c r="D741" s="975"/>
      <c r="E741" s="975"/>
      <c r="F741" s="975"/>
      <c r="G741" s="975"/>
      <c r="H741" s="975"/>
      <c r="I741" s="975"/>
      <c r="J741" s="975"/>
      <c r="K741" s="975"/>
      <c r="L741" s="975"/>
      <c r="M741" s="975"/>
      <c r="N741" s="975"/>
      <c r="O741" s="975"/>
      <c r="P741" s="975"/>
      <c r="Q741" s="975"/>
      <c r="R741" s="975"/>
      <c r="S741" s="975"/>
      <c r="T741" s="975"/>
      <c r="U741" s="975"/>
      <c r="V741" s="975"/>
      <c r="W741" s="975"/>
      <c r="X741" s="975"/>
      <c r="Y741" s="975"/>
      <c r="Z741" s="975"/>
      <c r="AA741" s="975"/>
      <c r="AB741" s="975"/>
      <c r="AC741" s="975"/>
      <c r="AD741" s="975"/>
      <c r="AE741" s="975"/>
      <c r="AF741" s="975"/>
      <c r="AG741" s="975"/>
      <c r="AH741" s="975"/>
      <c r="AI741" s="975"/>
      <c r="AJ741" s="975"/>
      <c r="AK741" s="975"/>
      <c r="AL741" s="975"/>
      <c r="AM741" s="975"/>
      <c r="AT741" s="41"/>
      <c r="AU741" s="41"/>
      <c r="AV741" s="41"/>
      <c r="AW741" s="41"/>
      <c r="AX741" s="41"/>
      <c r="AY741" s="41"/>
      <c r="AZ741" s="41"/>
      <c r="BA741" s="41"/>
      <c r="BB741" s="41"/>
      <c r="BC741" s="41"/>
      <c r="BD741" s="41"/>
      <c r="BE741" s="41"/>
      <c r="BF741" s="41"/>
      <c r="BG741" s="851">
        <f t="shared" si="61"/>
        <v>0</v>
      </c>
      <c r="BH741" s="855" t="str">
        <f t="shared" si="59"/>
        <v/>
      </c>
      <c r="BI741" s="856" t="str">
        <f t="shared" si="60"/>
        <v/>
      </c>
      <c r="BJ741" s="41"/>
      <c r="BK741" s="41"/>
      <c r="BL741" s="41"/>
      <c r="BM741" s="41"/>
      <c r="BN741" s="41"/>
      <c r="BO741" s="41"/>
      <c r="BP741" s="574" t="s">
        <v>815</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5"/>
      <c r="D742" s="975"/>
      <c r="E742" s="975"/>
      <c r="F742" s="975"/>
      <c r="G742" s="975"/>
      <c r="H742" s="975"/>
      <c r="I742" s="975"/>
      <c r="J742" s="975"/>
      <c r="K742" s="975"/>
      <c r="L742" s="975"/>
      <c r="M742" s="975"/>
      <c r="N742" s="975"/>
      <c r="O742" s="975"/>
      <c r="P742" s="975"/>
      <c r="Q742" s="975"/>
      <c r="R742" s="975"/>
      <c r="S742" s="975"/>
      <c r="T742" s="975"/>
      <c r="U742" s="975"/>
      <c r="V742" s="975"/>
      <c r="W742" s="975"/>
      <c r="X742" s="975"/>
      <c r="Y742" s="975"/>
      <c r="Z742" s="975"/>
      <c r="AA742" s="975"/>
      <c r="AB742" s="975"/>
      <c r="AC742" s="975"/>
      <c r="AD742" s="975"/>
      <c r="AE742" s="975"/>
      <c r="AF742" s="975"/>
      <c r="AG742" s="975"/>
      <c r="AH742" s="975"/>
      <c r="AI742" s="975"/>
      <c r="AJ742" s="975"/>
      <c r="AK742" s="975"/>
      <c r="AL742" s="975"/>
      <c r="AM742" s="975"/>
      <c r="AT742" s="41"/>
      <c r="AU742" s="41"/>
      <c r="AV742" s="41"/>
      <c r="AW742" s="41"/>
      <c r="AX742" s="41"/>
      <c r="AY742" s="41"/>
      <c r="AZ742" s="41"/>
      <c r="BA742" s="41"/>
      <c r="BB742" s="41"/>
      <c r="BC742" s="41"/>
      <c r="BD742" s="41"/>
      <c r="BE742" s="41"/>
      <c r="BF742" s="41"/>
      <c r="BG742" s="851">
        <f t="shared" si="61"/>
        <v>0</v>
      </c>
      <c r="BH742" s="855" t="str">
        <f t="shared" si="59"/>
        <v/>
      </c>
      <c r="BI742" s="856" t="str">
        <f t="shared" si="60"/>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5"/>
      <c r="D743" s="975"/>
      <c r="E743" s="975"/>
      <c r="F743" s="975"/>
      <c r="G743" s="975"/>
      <c r="H743" s="975"/>
      <c r="I743" s="975"/>
      <c r="J743" s="975"/>
      <c r="K743" s="975"/>
      <c r="L743" s="975"/>
      <c r="M743" s="975"/>
      <c r="N743" s="975"/>
      <c r="O743" s="975"/>
      <c r="P743" s="975"/>
      <c r="Q743" s="975"/>
      <c r="R743" s="975"/>
      <c r="S743" s="975"/>
      <c r="T743" s="975"/>
      <c r="U743" s="975"/>
      <c r="V743" s="975"/>
      <c r="W743" s="975"/>
      <c r="X743" s="975"/>
      <c r="Y743" s="975"/>
      <c r="Z743" s="975"/>
      <c r="AA743" s="975"/>
      <c r="AB743" s="975"/>
      <c r="AC743" s="975"/>
      <c r="AD743" s="975"/>
      <c r="AE743" s="975"/>
      <c r="AF743" s="975"/>
      <c r="AG743" s="975"/>
      <c r="AH743" s="975"/>
      <c r="AI743" s="975"/>
      <c r="AJ743" s="975"/>
      <c r="AK743" s="975"/>
      <c r="AL743" s="975"/>
      <c r="AM743" s="975"/>
      <c r="AT743" s="41"/>
      <c r="AU743" s="41"/>
      <c r="AV743" s="41"/>
      <c r="AW743" s="41"/>
      <c r="AX743" s="41"/>
      <c r="AY743" s="41"/>
      <c r="AZ743" s="41"/>
      <c r="BA743" s="41"/>
      <c r="BB743" s="41"/>
      <c r="BC743" s="41"/>
      <c r="BD743" s="41"/>
      <c r="BE743" s="41"/>
      <c r="BF743" s="41"/>
      <c r="BG743" s="851">
        <f t="shared" si="61"/>
        <v>0</v>
      </c>
      <c r="BH743" s="855" t="str">
        <f t="shared" si="59"/>
        <v/>
      </c>
      <c r="BI743" s="856" t="str">
        <f t="shared" si="60"/>
        <v/>
      </c>
      <c r="BJ743" s="41"/>
      <c r="BK743" s="41"/>
      <c r="BL743" s="41"/>
      <c r="BM743" s="41"/>
      <c r="BN743" s="41"/>
      <c r="BO743" s="41"/>
      <c r="BP743" s="574" t="s">
        <v>816</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5"/>
      <c r="D744" s="975"/>
      <c r="E744" s="975"/>
      <c r="F744" s="975"/>
      <c r="G744" s="975"/>
      <c r="H744" s="975"/>
      <c r="I744" s="975"/>
      <c r="J744" s="975"/>
      <c r="K744" s="975"/>
      <c r="L744" s="975"/>
      <c r="M744" s="975"/>
      <c r="N744" s="975"/>
      <c r="O744" s="975"/>
      <c r="P744" s="975"/>
      <c r="Q744" s="975"/>
      <c r="R744" s="975"/>
      <c r="S744" s="975"/>
      <c r="T744" s="975"/>
      <c r="U744" s="975"/>
      <c r="V744" s="975"/>
      <c r="W744" s="975"/>
      <c r="X744" s="975"/>
      <c r="Y744" s="975"/>
      <c r="Z744" s="975"/>
      <c r="AA744" s="975"/>
      <c r="AB744" s="975"/>
      <c r="AC744" s="975"/>
      <c r="AD744" s="975"/>
      <c r="AE744" s="975"/>
      <c r="AF744" s="975"/>
      <c r="AG744" s="975"/>
      <c r="AH744" s="975"/>
      <c r="AI744" s="975"/>
      <c r="AJ744" s="975"/>
      <c r="AK744" s="975"/>
      <c r="AL744" s="975"/>
      <c r="AM744" s="975"/>
      <c r="AT744" s="41"/>
      <c r="AU744" s="41"/>
      <c r="AV744" s="41"/>
      <c r="AW744" s="41"/>
      <c r="AX744" s="41"/>
      <c r="AY744" s="41"/>
      <c r="AZ744" s="41"/>
      <c r="BA744" s="41"/>
      <c r="BB744" s="41"/>
      <c r="BC744" s="41"/>
      <c r="BD744" s="41"/>
      <c r="BE744" s="41"/>
      <c r="BF744" s="41"/>
      <c r="BG744" s="854">
        <f>G729</f>
        <v>0</v>
      </c>
      <c r="BH744" s="855" t="str">
        <f t="shared" si="59"/>
        <v/>
      </c>
      <c r="BI744" s="856" t="str">
        <f t="shared" si="60"/>
        <v/>
      </c>
      <c r="BJ744" s="41"/>
      <c r="BK744" s="41"/>
      <c r="BL744" s="41"/>
      <c r="BM744" s="41"/>
      <c r="BN744" s="41"/>
      <c r="BO744" s="41"/>
      <c r="BP744" s="574" t="s">
        <v>817</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5"/>
      <c r="D745" s="975"/>
      <c r="E745" s="975"/>
      <c r="F745" s="975"/>
      <c r="G745" s="975"/>
      <c r="H745" s="975"/>
      <c r="I745" s="975"/>
      <c r="J745" s="975"/>
      <c r="K745" s="975"/>
      <c r="L745" s="975"/>
      <c r="M745" s="975"/>
      <c r="N745" s="975"/>
      <c r="O745" s="975"/>
      <c r="P745" s="975"/>
      <c r="Q745" s="975"/>
      <c r="R745" s="975"/>
      <c r="S745" s="975"/>
      <c r="T745" s="975"/>
      <c r="U745" s="975"/>
      <c r="V745" s="975"/>
      <c r="W745" s="975"/>
      <c r="X745" s="975"/>
      <c r="Y745" s="975"/>
      <c r="Z745" s="975"/>
      <c r="AA745" s="975"/>
      <c r="AB745" s="975"/>
      <c r="AC745" s="975"/>
      <c r="AD745" s="975"/>
      <c r="AE745" s="975"/>
      <c r="AF745" s="975"/>
      <c r="AG745" s="975"/>
      <c r="AH745" s="975"/>
      <c r="AI745" s="975"/>
      <c r="AJ745" s="975"/>
      <c r="AK745" s="975"/>
      <c r="AL745" s="975"/>
      <c r="AM745" s="975"/>
      <c r="AT745" s="41"/>
      <c r="AU745" s="41"/>
      <c r="AV745" s="41"/>
      <c r="AW745" s="41"/>
      <c r="AX745" s="41"/>
      <c r="AY745" s="41"/>
      <c r="AZ745" s="41"/>
      <c r="BA745" s="41"/>
      <c r="BB745" s="41"/>
      <c r="BC745" s="41"/>
      <c r="BD745" s="41"/>
      <c r="BE745" s="41"/>
      <c r="BF745" s="41"/>
      <c r="BG745" s="852">
        <f>SUM(BG720:BG744)</f>
        <v>57</v>
      </c>
      <c r="BH745" s="853">
        <f>SUM(BH720:BH744)</f>
        <v>1</v>
      </c>
      <c r="BI745" s="853">
        <f>SUM(BI720:BI744)</f>
        <v>0.46665385636641227</v>
      </c>
      <c r="BJ745" s="41"/>
      <c r="BK745" s="41"/>
      <c r="BL745" s="41"/>
      <c r="BM745" s="41"/>
      <c r="BN745" s="41"/>
      <c r="BO745" s="41"/>
      <c r="BP745" s="574" t="s">
        <v>818</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5"/>
      <c r="D746" s="975"/>
      <c r="E746" s="975"/>
      <c r="F746" s="975"/>
      <c r="G746" s="975"/>
      <c r="H746" s="975"/>
      <c r="I746" s="975"/>
      <c r="J746" s="975"/>
      <c r="K746" s="975"/>
      <c r="L746" s="975"/>
      <c r="M746" s="975"/>
      <c r="N746" s="975"/>
      <c r="O746" s="975"/>
      <c r="P746" s="975"/>
      <c r="Q746" s="975"/>
      <c r="R746" s="975"/>
      <c r="S746" s="975"/>
      <c r="T746" s="975"/>
      <c r="U746" s="975"/>
      <c r="V746" s="975"/>
      <c r="W746" s="975"/>
      <c r="X746" s="975"/>
      <c r="Y746" s="975"/>
      <c r="Z746" s="975"/>
      <c r="AA746" s="975"/>
      <c r="AB746" s="975"/>
      <c r="AC746" s="975"/>
      <c r="AD746" s="975"/>
      <c r="AE746" s="975"/>
      <c r="AF746" s="975"/>
      <c r="AG746" s="975"/>
      <c r="AH746" s="975"/>
      <c r="AI746" s="975"/>
      <c r="AJ746" s="975"/>
      <c r="AK746" s="975"/>
      <c r="AL746" s="975"/>
      <c r="AM746" s="97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5"/>
      <c r="D747" s="975"/>
      <c r="E747" s="975"/>
      <c r="F747" s="975"/>
      <c r="G747" s="975"/>
      <c r="H747" s="975"/>
      <c r="I747" s="975"/>
      <c r="J747" s="975"/>
      <c r="K747" s="975"/>
      <c r="L747" s="975"/>
      <c r="M747" s="975"/>
      <c r="N747" s="975"/>
      <c r="O747" s="975"/>
      <c r="P747" s="975"/>
      <c r="Q747" s="975"/>
      <c r="R747" s="975"/>
      <c r="S747" s="975"/>
      <c r="T747" s="975"/>
      <c r="U747" s="975"/>
      <c r="V747" s="975"/>
      <c r="W747" s="975"/>
      <c r="X747" s="975"/>
      <c r="Y747" s="975"/>
      <c r="Z747" s="975"/>
      <c r="AA747" s="975"/>
      <c r="AB747" s="975"/>
      <c r="AC747" s="975"/>
      <c r="AD747" s="975"/>
      <c r="AE747" s="975"/>
      <c r="AF747" s="975"/>
      <c r="AG747" s="975"/>
      <c r="AH747" s="975"/>
      <c r="AI747" s="975"/>
      <c r="AJ747" s="975"/>
      <c r="AK747" s="975"/>
      <c r="AL747" s="975"/>
      <c r="AM747" s="97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71" t="s">
        <v>54</v>
      </c>
      <c r="K748" s="1272"/>
      <c r="L748" s="1272"/>
      <c r="M748" s="1272"/>
      <c r="N748" s="1273"/>
      <c r="O748" s="1228" t="s">
        <v>256</v>
      </c>
      <c r="P748" s="1228"/>
      <c r="Q748" s="1228"/>
      <c r="R748" s="1228"/>
      <c r="S748" s="1228"/>
      <c r="T748" s="1458" t="s">
        <v>1997</v>
      </c>
      <c r="U748" s="1459"/>
      <c r="V748" s="1459"/>
      <c r="W748" s="1460"/>
      <c r="X748" s="1271" t="s">
        <v>590</v>
      </c>
      <c r="Y748" s="1272"/>
      <c r="Z748" s="1272"/>
      <c r="AA748" s="1272"/>
      <c r="AB748" s="1273"/>
      <c r="AC748" s="1271" t="s">
        <v>257</v>
      </c>
      <c r="AD748" s="1272"/>
      <c r="AE748" s="1272"/>
      <c r="AF748" s="1272"/>
      <c r="AG748" s="1273"/>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74"/>
      <c r="K749" s="1275"/>
      <c r="L749" s="1275"/>
      <c r="M749" s="1275"/>
      <c r="N749" s="1276"/>
      <c r="O749" s="1228"/>
      <c r="P749" s="1228"/>
      <c r="Q749" s="1228"/>
      <c r="R749" s="1228"/>
      <c r="S749" s="1228"/>
      <c r="T749" s="1461"/>
      <c r="U749" s="1462"/>
      <c r="V749" s="1462"/>
      <c r="W749" s="1463"/>
      <c r="X749" s="1274"/>
      <c r="Y749" s="1275"/>
      <c r="Z749" s="1275"/>
      <c r="AA749" s="1275"/>
      <c r="AB749" s="1276"/>
      <c r="AC749" s="1274"/>
      <c r="AD749" s="1275"/>
      <c r="AE749" s="1275"/>
      <c r="AF749" s="1275"/>
      <c r="AG749" s="127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74"/>
      <c r="K750" s="1275"/>
      <c r="L750" s="1275"/>
      <c r="M750" s="1275"/>
      <c r="N750" s="1276"/>
      <c r="O750" s="1228"/>
      <c r="P750" s="1228"/>
      <c r="Q750" s="1228"/>
      <c r="R750" s="1228"/>
      <c r="S750" s="1228"/>
      <c r="T750" s="1461"/>
      <c r="U750" s="1462"/>
      <c r="V750" s="1462"/>
      <c r="W750" s="1463"/>
      <c r="X750" s="1274"/>
      <c r="Y750" s="1275"/>
      <c r="Z750" s="1275"/>
      <c r="AA750" s="1275"/>
      <c r="AB750" s="1276"/>
      <c r="AC750" s="1274"/>
      <c r="AD750" s="1275"/>
      <c r="AE750" s="1275"/>
      <c r="AF750" s="1275"/>
      <c r="AG750" s="1276"/>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77"/>
      <c r="K751" s="1278"/>
      <c r="L751" s="1278"/>
      <c r="M751" s="1278"/>
      <c r="N751" s="1279"/>
      <c r="O751" s="1228"/>
      <c r="P751" s="1228"/>
      <c r="Q751" s="1228"/>
      <c r="R751" s="1228"/>
      <c r="S751" s="1228"/>
      <c r="T751" s="1513"/>
      <c r="U751" s="1514"/>
      <c r="V751" s="1514"/>
      <c r="W751" s="1515"/>
      <c r="X751" s="1277"/>
      <c r="Y751" s="1278"/>
      <c r="Z751" s="1278"/>
      <c r="AA751" s="1278"/>
      <c r="AB751" s="1279"/>
      <c r="AC751" s="1277"/>
      <c r="AD751" s="1278"/>
      <c r="AE751" s="1278"/>
      <c r="AF751" s="1278"/>
      <c r="AG751" s="1279"/>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083" t="s">
        <v>443</v>
      </c>
      <c r="K752" s="1084"/>
      <c r="L752" s="1084"/>
      <c r="M752" s="1084"/>
      <c r="N752" s="1085"/>
      <c r="O752" s="1245">
        <v>1</v>
      </c>
      <c r="P752" s="1245"/>
      <c r="Q752" s="1245"/>
      <c r="R752" s="1245"/>
      <c r="S752" s="1245"/>
      <c r="T752" s="1089">
        <v>499</v>
      </c>
      <c r="U752" s="1090"/>
      <c r="V752" s="1090"/>
      <c r="W752" s="1091"/>
      <c r="X752" s="1092"/>
      <c r="Y752" s="1093"/>
      <c r="Z752" s="1093"/>
      <c r="AA752" s="1093"/>
      <c r="AB752" s="1094"/>
      <c r="AC752" s="1095">
        <f>X752*O752</f>
        <v>0</v>
      </c>
      <c r="AD752" s="1096"/>
      <c r="AE752" s="1096"/>
      <c r="AF752" s="1096"/>
      <c r="AG752" s="109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83"/>
      <c r="K753" s="1084"/>
      <c r="L753" s="1084"/>
      <c r="M753" s="1084"/>
      <c r="N753" s="1085"/>
      <c r="O753" s="1245"/>
      <c r="P753" s="1245"/>
      <c r="Q753" s="1245"/>
      <c r="R753" s="1245"/>
      <c r="S753" s="1245"/>
      <c r="T753" s="1089"/>
      <c r="U753" s="1090"/>
      <c r="V753" s="1090"/>
      <c r="W753" s="1091"/>
      <c r="X753" s="1092"/>
      <c r="Y753" s="1093"/>
      <c r="Z753" s="1093"/>
      <c r="AA753" s="1093"/>
      <c r="AB753" s="1094"/>
      <c r="AC753" s="1095">
        <f>X753*O753</f>
        <v>0</v>
      </c>
      <c r="AD753" s="1096"/>
      <c r="AE753" s="1096"/>
      <c r="AF753" s="1096"/>
      <c r="AG753" s="109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83"/>
      <c r="K754" s="1084"/>
      <c r="L754" s="1084"/>
      <c r="M754" s="1084"/>
      <c r="N754" s="1085"/>
      <c r="O754" s="1245"/>
      <c r="P754" s="1245"/>
      <c r="Q754" s="1245"/>
      <c r="R754" s="1245"/>
      <c r="S754" s="1245"/>
      <c r="T754" s="1089"/>
      <c r="U754" s="1090"/>
      <c r="V754" s="1090"/>
      <c r="W754" s="1091"/>
      <c r="X754" s="1092"/>
      <c r="Y754" s="1093"/>
      <c r="Z754" s="1093"/>
      <c r="AA754" s="1093"/>
      <c r="AB754" s="1094"/>
      <c r="AC754" s="1095">
        <f>X754*O754</f>
        <v>0</v>
      </c>
      <c r="AD754" s="1096"/>
      <c r="AE754" s="1096"/>
      <c r="AF754" s="1096"/>
      <c r="AG754" s="109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83"/>
      <c r="K755" s="1084"/>
      <c r="L755" s="1084"/>
      <c r="M755" s="1084"/>
      <c r="N755" s="1085"/>
      <c r="O755" s="1245"/>
      <c r="P755" s="1245"/>
      <c r="Q755" s="1245"/>
      <c r="R755" s="1245"/>
      <c r="S755" s="1245"/>
      <c r="T755" s="1089"/>
      <c r="U755" s="1090"/>
      <c r="V755" s="1090"/>
      <c r="W755" s="1091"/>
      <c r="X755" s="1092"/>
      <c r="Y755" s="1093"/>
      <c r="Z755" s="1093"/>
      <c r="AA755" s="1093"/>
      <c r="AB755" s="1094"/>
      <c r="AC755" s="1095">
        <f>X755*O755</f>
        <v>0</v>
      </c>
      <c r="AD755" s="1096"/>
      <c r="AE755" s="1096"/>
      <c r="AF755" s="1096"/>
      <c r="AG755" s="1097"/>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7" t="s">
        <v>878</v>
      </c>
      <c r="K756" s="1108"/>
      <c r="L756" s="1108"/>
      <c r="M756" s="1108"/>
      <c r="N756" s="1110"/>
      <c r="O756" s="1078">
        <f>SUM(O752:S755)</f>
        <v>1</v>
      </c>
      <c r="P756" s="1308"/>
      <c r="Q756" s="1308"/>
      <c r="R756" s="1308"/>
      <c r="S756" s="1079"/>
      <c r="X756" s="1107" t="s">
        <v>877</v>
      </c>
      <c r="Y756" s="1108"/>
      <c r="Z756" s="1108"/>
      <c r="AA756" s="1108"/>
      <c r="AB756" s="1110"/>
      <c r="AC756" s="1095">
        <f>SUM(AC752:AG755)</f>
        <v>0</v>
      </c>
      <c r="AD756" s="1096"/>
      <c r="AE756" s="1096"/>
      <c r="AF756" s="1096"/>
      <c r="AG756" s="1097"/>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18" t="s">
        <v>483</v>
      </c>
      <c r="K758" s="1118"/>
      <c r="L758" s="62"/>
      <c r="M758" s="420" t="s">
        <v>1266</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2116</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71" t="s">
        <v>54</v>
      </c>
      <c r="K762" s="1272"/>
      <c r="L762" s="1272"/>
      <c r="M762" s="1272"/>
      <c r="N762" s="1273"/>
      <c r="O762" s="1228" t="s">
        <v>256</v>
      </c>
      <c r="P762" s="1228"/>
      <c r="Q762" s="1228"/>
      <c r="R762" s="1228"/>
      <c r="S762" s="1228"/>
      <c r="T762" s="1458" t="s">
        <v>1997</v>
      </c>
      <c r="U762" s="1459"/>
      <c r="V762" s="1459"/>
      <c r="W762" s="1460"/>
      <c r="X762" s="1271" t="s">
        <v>590</v>
      </c>
      <c r="Y762" s="1272"/>
      <c r="Z762" s="1272"/>
      <c r="AA762" s="1272"/>
      <c r="AB762" s="1273"/>
      <c r="AC762" s="1271" t="s">
        <v>257</v>
      </c>
      <c r="AD762" s="1272"/>
      <c r="AE762" s="1272"/>
      <c r="AF762" s="1272"/>
      <c r="AG762" s="127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74"/>
      <c r="K763" s="1275"/>
      <c r="L763" s="1275"/>
      <c r="M763" s="1275"/>
      <c r="N763" s="1276"/>
      <c r="O763" s="1228"/>
      <c r="P763" s="1228"/>
      <c r="Q763" s="1228"/>
      <c r="R763" s="1228"/>
      <c r="S763" s="1228"/>
      <c r="T763" s="1461"/>
      <c r="U763" s="1462"/>
      <c r="V763" s="1462"/>
      <c r="W763" s="1463"/>
      <c r="X763" s="1274"/>
      <c r="Y763" s="1275"/>
      <c r="Z763" s="1275"/>
      <c r="AA763" s="1275"/>
      <c r="AB763" s="1276"/>
      <c r="AC763" s="1274"/>
      <c r="AD763" s="1275"/>
      <c r="AE763" s="1275"/>
      <c r="AF763" s="1275"/>
      <c r="AG763" s="127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74"/>
      <c r="K764" s="1275"/>
      <c r="L764" s="1275"/>
      <c r="M764" s="1275"/>
      <c r="N764" s="1276"/>
      <c r="O764" s="1228"/>
      <c r="P764" s="1228"/>
      <c r="Q764" s="1228"/>
      <c r="R764" s="1228"/>
      <c r="S764" s="1228"/>
      <c r="T764" s="1461"/>
      <c r="U764" s="1462"/>
      <c r="V764" s="1462"/>
      <c r="W764" s="1463"/>
      <c r="X764" s="1274"/>
      <c r="Y764" s="1275"/>
      <c r="Z764" s="1275"/>
      <c r="AA764" s="1275"/>
      <c r="AB764" s="1276"/>
      <c r="AC764" s="1274"/>
      <c r="AD764" s="1275"/>
      <c r="AE764" s="1275"/>
      <c r="AF764" s="1275"/>
      <c r="AG764" s="127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7"/>
      <c r="K765" s="1278"/>
      <c r="L765" s="1278"/>
      <c r="M765" s="1278"/>
      <c r="N765" s="1279"/>
      <c r="O765" s="1228"/>
      <c r="P765" s="1228"/>
      <c r="Q765" s="1228"/>
      <c r="R765" s="1228"/>
      <c r="S765" s="1228"/>
      <c r="T765" s="1513"/>
      <c r="U765" s="1514"/>
      <c r="V765" s="1514"/>
      <c r="W765" s="1515"/>
      <c r="X765" s="1277"/>
      <c r="Y765" s="1278"/>
      <c r="Z765" s="1278"/>
      <c r="AA765" s="1278"/>
      <c r="AB765" s="1279"/>
      <c r="AC765" s="1277"/>
      <c r="AD765" s="1278"/>
      <c r="AE765" s="1278"/>
      <c r="AF765" s="1278"/>
      <c r="AG765" s="1279"/>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83"/>
      <c r="K766" s="1084"/>
      <c r="L766" s="1084"/>
      <c r="M766" s="1084"/>
      <c r="N766" s="1085"/>
      <c r="O766" s="1245"/>
      <c r="P766" s="1245"/>
      <c r="Q766" s="1245"/>
      <c r="R766" s="1245"/>
      <c r="S766" s="1245"/>
      <c r="T766" s="1089"/>
      <c r="U766" s="1090"/>
      <c r="V766" s="1090"/>
      <c r="W766" s="1091"/>
      <c r="X766" s="1092"/>
      <c r="Y766" s="1093"/>
      <c r="Z766" s="1093"/>
      <c r="AA766" s="1093"/>
      <c r="AB766" s="1094"/>
      <c r="AC766" s="1095">
        <f t="shared" ref="AC766:AC775" si="62">X766*O766</f>
        <v>0</v>
      </c>
      <c r="AD766" s="1096"/>
      <c r="AE766" s="1096"/>
      <c r="AF766" s="1096"/>
      <c r="AG766" s="1097"/>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83"/>
      <c r="K767" s="1084"/>
      <c r="L767" s="1084"/>
      <c r="M767" s="1084"/>
      <c r="N767" s="1085"/>
      <c r="O767" s="1245"/>
      <c r="P767" s="1245"/>
      <c r="Q767" s="1245"/>
      <c r="R767" s="1245"/>
      <c r="S767" s="1245"/>
      <c r="T767" s="1089"/>
      <c r="U767" s="1090"/>
      <c r="V767" s="1090"/>
      <c r="W767" s="1091"/>
      <c r="X767" s="1092"/>
      <c r="Y767" s="1093"/>
      <c r="Z767" s="1093"/>
      <c r="AA767" s="1093"/>
      <c r="AB767" s="1094"/>
      <c r="AC767" s="1095">
        <f t="shared" si="62"/>
        <v>0</v>
      </c>
      <c r="AD767" s="1096"/>
      <c r="AE767" s="1096"/>
      <c r="AF767" s="1096"/>
      <c r="AG767" s="1097"/>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83"/>
      <c r="K768" s="1084"/>
      <c r="L768" s="1084"/>
      <c r="M768" s="1084"/>
      <c r="N768" s="1085"/>
      <c r="O768" s="1245"/>
      <c r="P768" s="1245"/>
      <c r="Q768" s="1245"/>
      <c r="R768" s="1245"/>
      <c r="S768" s="1245"/>
      <c r="T768" s="1089"/>
      <c r="U768" s="1090"/>
      <c r="V768" s="1090"/>
      <c r="W768" s="1091"/>
      <c r="X768" s="1092"/>
      <c r="Y768" s="1093"/>
      <c r="Z768" s="1093"/>
      <c r="AA768" s="1093"/>
      <c r="AB768" s="1094"/>
      <c r="AC768" s="1095">
        <f t="shared" si="62"/>
        <v>0</v>
      </c>
      <c r="AD768" s="1096"/>
      <c r="AE768" s="1096"/>
      <c r="AF768" s="1096"/>
      <c r="AG768" s="1097"/>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83"/>
      <c r="K769" s="1084"/>
      <c r="L769" s="1084"/>
      <c r="M769" s="1084"/>
      <c r="N769" s="1085"/>
      <c r="O769" s="1245"/>
      <c r="P769" s="1245"/>
      <c r="Q769" s="1245"/>
      <c r="R769" s="1245"/>
      <c r="S769" s="1245"/>
      <c r="T769" s="1089"/>
      <c r="U769" s="1090"/>
      <c r="V769" s="1090"/>
      <c r="W769" s="1091"/>
      <c r="X769" s="1092"/>
      <c r="Y769" s="1093"/>
      <c r="Z769" s="1093"/>
      <c r="AA769" s="1093"/>
      <c r="AB769" s="1094"/>
      <c r="AC769" s="1095">
        <f t="shared" si="62"/>
        <v>0</v>
      </c>
      <c r="AD769" s="1096"/>
      <c r="AE769" s="1096"/>
      <c r="AF769" s="1096"/>
      <c r="AG769" s="1097"/>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83"/>
      <c r="K770" s="1084"/>
      <c r="L770" s="1084"/>
      <c r="M770" s="1084"/>
      <c r="N770" s="1085"/>
      <c r="O770" s="1245"/>
      <c r="P770" s="1245"/>
      <c r="Q770" s="1245"/>
      <c r="R770" s="1245"/>
      <c r="S770" s="1245"/>
      <c r="T770" s="1089"/>
      <c r="U770" s="1090"/>
      <c r="V770" s="1090"/>
      <c r="W770" s="1091"/>
      <c r="X770" s="1092"/>
      <c r="Y770" s="1093"/>
      <c r="Z770" s="1093"/>
      <c r="AA770" s="1093"/>
      <c r="AB770" s="1094"/>
      <c r="AC770" s="1095">
        <f t="shared" si="62"/>
        <v>0</v>
      </c>
      <c r="AD770" s="1096"/>
      <c r="AE770" s="1096"/>
      <c r="AF770" s="1096"/>
      <c r="AG770" s="1097"/>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83"/>
      <c r="K771" s="1084"/>
      <c r="L771" s="1084"/>
      <c r="M771" s="1084"/>
      <c r="N771" s="1085"/>
      <c r="O771" s="1245"/>
      <c r="P771" s="1245"/>
      <c r="Q771" s="1245"/>
      <c r="R771" s="1245"/>
      <c r="S771" s="1245"/>
      <c r="T771" s="1089"/>
      <c r="U771" s="1090"/>
      <c r="V771" s="1090"/>
      <c r="W771" s="1091"/>
      <c r="X771" s="1092"/>
      <c r="Y771" s="1093"/>
      <c r="Z771" s="1093"/>
      <c r="AA771" s="1093"/>
      <c r="AB771" s="1094"/>
      <c r="AC771" s="1095">
        <f t="shared" si="62"/>
        <v>0</v>
      </c>
      <c r="AD771" s="1096"/>
      <c r="AE771" s="1096"/>
      <c r="AF771" s="1096"/>
      <c r="AG771" s="1097"/>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83"/>
      <c r="K772" s="1084"/>
      <c r="L772" s="1084"/>
      <c r="M772" s="1084"/>
      <c r="N772" s="1085"/>
      <c r="O772" s="1245"/>
      <c r="P772" s="1245"/>
      <c r="Q772" s="1245"/>
      <c r="R772" s="1245"/>
      <c r="S772" s="1245"/>
      <c r="T772" s="1089"/>
      <c r="U772" s="1090"/>
      <c r="V772" s="1090"/>
      <c r="W772" s="1091"/>
      <c r="X772" s="1092"/>
      <c r="Y772" s="1093"/>
      <c r="Z772" s="1093"/>
      <c r="AA772" s="1093"/>
      <c r="AB772" s="1094"/>
      <c r="AC772" s="1095">
        <f t="shared" si="62"/>
        <v>0</v>
      </c>
      <c r="AD772" s="1096"/>
      <c r="AE772" s="1096"/>
      <c r="AF772" s="1096"/>
      <c r="AG772" s="1097"/>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83"/>
      <c r="K773" s="1084"/>
      <c r="L773" s="1084"/>
      <c r="M773" s="1084"/>
      <c r="N773" s="1085"/>
      <c r="O773" s="1245"/>
      <c r="P773" s="1245"/>
      <c r="Q773" s="1245"/>
      <c r="R773" s="1245"/>
      <c r="S773" s="1245"/>
      <c r="T773" s="1089"/>
      <c r="U773" s="1090"/>
      <c r="V773" s="1090"/>
      <c r="W773" s="1091"/>
      <c r="X773" s="1092"/>
      <c r="Y773" s="1093"/>
      <c r="Z773" s="1093"/>
      <c r="AA773" s="1093"/>
      <c r="AB773" s="1094"/>
      <c r="AC773" s="1095">
        <f t="shared" si="62"/>
        <v>0</v>
      </c>
      <c r="AD773" s="1096"/>
      <c r="AE773" s="1096"/>
      <c r="AF773" s="1096"/>
      <c r="AG773" s="1097"/>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83"/>
      <c r="K774" s="1084"/>
      <c r="L774" s="1084"/>
      <c r="M774" s="1084"/>
      <c r="N774" s="1085"/>
      <c r="O774" s="1245"/>
      <c r="P774" s="1245"/>
      <c r="Q774" s="1245"/>
      <c r="R774" s="1245"/>
      <c r="S774" s="1245"/>
      <c r="T774" s="1089"/>
      <c r="U774" s="1090"/>
      <c r="V774" s="1090"/>
      <c r="W774" s="1091"/>
      <c r="X774" s="1092"/>
      <c r="Y774" s="1093"/>
      <c r="Z774" s="1093"/>
      <c r="AA774" s="1093"/>
      <c r="AB774" s="1094"/>
      <c r="AC774" s="1095">
        <f t="shared" si="62"/>
        <v>0</v>
      </c>
      <c r="AD774" s="1096"/>
      <c r="AE774" s="1096"/>
      <c r="AF774" s="1096"/>
      <c r="AG774" s="1097"/>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83"/>
      <c r="K775" s="1084"/>
      <c r="L775" s="1084"/>
      <c r="M775" s="1084"/>
      <c r="N775" s="1085"/>
      <c r="O775" s="1245"/>
      <c r="P775" s="1245"/>
      <c r="Q775" s="1245"/>
      <c r="R775" s="1245"/>
      <c r="S775" s="1245"/>
      <c r="T775" s="1089"/>
      <c r="U775" s="1090"/>
      <c r="V775" s="1090"/>
      <c r="W775" s="1091"/>
      <c r="X775" s="1092"/>
      <c r="Y775" s="1093"/>
      <c r="Z775" s="1093"/>
      <c r="AA775" s="1093"/>
      <c r="AB775" s="1094"/>
      <c r="AC775" s="1095">
        <f t="shared" si="62"/>
        <v>0</v>
      </c>
      <c r="AD775" s="1096"/>
      <c r="AE775" s="1096"/>
      <c r="AF775" s="1096"/>
      <c r="AG775" s="1097"/>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7" t="s">
        <v>878</v>
      </c>
      <c r="K776" s="1108"/>
      <c r="L776" s="1108"/>
      <c r="M776" s="1108"/>
      <c r="N776" s="1110"/>
      <c r="O776" s="1244">
        <f>SUM(O766:S775)</f>
        <v>0</v>
      </c>
      <c r="P776" s="1244"/>
      <c r="Q776" s="1244"/>
      <c r="R776" s="1244"/>
      <c r="S776" s="1244"/>
      <c r="X776" s="430" t="s">
        <v>877</v>
      </c>
      <c r="Y776" s="168"/>
      <c r="Z776" s="168"/>
      <c r="AA776" s="168"/>
      <c r="AB776" s="842"/>
      <c r="AC776" s="1095">
        <f>SUM(AC766:AG775)</f>
        <v>0</v>
      </c>
      <c r="AD776" s="1096"/>
      <c r="AE776" s="1096"/>
      <c r="AF776" s="1096"/>
      <c r="AG776" s="1097"/>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72" t="str">
        <f>IF(O776&lt;&gt;AG431,"! Total market rate units in the Unit Mix Table above does not match the number of market rate units on row #"&amp;TEXT(ROW(AG431),"#"),"")</f>
        <v/>
      </c>
      <c r="D777" s="1572"/>
      <c r="E777" s="1572"/>
      <c r="F777" s="1572"/>
      <c r="G777" s="1572"/>
      <c r="H777" s="1572"/>
      <c r="I777" s="1572"/>
      <c r="J777" s="1572"/>
      <c r="K777" s="1572"/>
      <c r="L777" s="1572"/>
      <c r="M777" s="1572"/>
      <c r="N777" s="1572"/>
      <c r="O777" s="1572"/>
      <c r="P777" s="1572"/>
      <c r="Q777" s="1572"/>
      <c r="R777" s="1572"/>
      <c r="S777" s="1572"/>
      <c r="T777" s="1572"/>
      <c r="U777" s="1572"/>
      <c r="V777" s="1572"/>
      <c r="W777" s="1572"/>
      <c r="X777" s="1572"/>
      <c r="Y777" s="1572"/>
      <c r="Z777" s="1572"/>
      <c r="AA777" s="1572"/>
      <c r="AB777" s="1572"/>
      <c r="AC777" s="1572"/>
      <c r="AD777" s="1572"/>
      <c r="AE777" s="1572"/>
      <c r="AF777" s="1572"/>
      <c r="AG777" s="1572"/>
      <c r="AH777" s="1572"/>
      <c r="AI777" s="1572"/>
      <c r="AJ777" s="1572"/>
      <c r="AK777" s="1572"/>
      <c r="AL777" s="1572"/>
      <c r="AM777" s="1572"/>
      <c r="AN777" s="1572"/>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72"/>
      <c r="D778" s="1572"/>
      <c r="E778" s="1572"/>
      <c r="F778" s="1572"/>
      <c r="G778" s="1572"/>
      <c r="H778" s="1572"/>
      <c r="I778" s="1572"/>
      <c r="J778" s="1572"/>
      <c r="K778" s="1572"/>
      <c r="L778" s="1572"/>
      <c r="M778" s="1572"/>
      <c r="N778" s="1572"/>
      <c r="O778" s="1572"/>
      <c r="P778" s="1572"/>
      <c r="Q778" s="1572"/>
      <c r="R778" s="1572"/>
      <c r="S778" s="1572"/>
      <c r="T778" s="1572"/>
      <c r="U778" s="1572"/>
      <c r="V778" s="1572"/>
      <c r="W778" s="1572"/>
      <c r="X778" s="1572"/>
      <c r="Y778" s="1572"/>
      <c r="Z778" s="1572"/>
      <c r="AA778" s="1572"/>
      <c r="AB778" s="1572"/>
      <c r="AC778" s="1572"/>
      <c r="AD778" s="1572"/>
      <c r="AE778" s="1572"/>
      <c r="AF778" s="1572"/>
      <c r="AG778" s="1572"/>
      <c r="AH778" s="1572"/>
      <c r="AI778" s="1572"/>
      <c r="AJ778" s="1572"/>
      <c r="AK778" s="1572"/>
      <c r="AL778" s="1572"/>
      <c r="AM778" s="1572"/>
      <c r="AN778" s="1572"/>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779</v>
      </c>
      <c r="Y779" s="1303">
        <f>T730+AC756+AC776</f>
        <v>61887</v>
      </c>
      <c r="Z779" s="1303"/>
      <c r="AA779" s="1303"/>
      <c r="AB779" s="1303"/>
      <c r="AC779" s="130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780</v>
      </c>
      <c r="Y780" s="1303">
        <f>(T730+AC756+AC776)*12</f>
        <v>742644</v>
      </c>
      <c r="Z780" s="1303"/>
      <c r="AA780" s="1303"/>
      <c r="AB780" s="1303"/>
      <c r="AC780" s="130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1173</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328</v>
      </c>
      <c r="I785" s="9"/>
      <c r="J785" s="9"/>
      <c r="K785" s="9"/>
      <c r="L785" s="9"/>
      <c r="M785" s="9"/>
      <c r="N785" s="9"/>
      <c r="O785" s="9"/>
      <c r="P785" s="9"/>
      <c r="Q785" s="9"/>
      <c r="R785" s="9"/>
      <c r="S785" s="9"/>
      <c r="T785" s="9"/>
      <c r="U785" s="9"/>
      <c r="V785" s="9"/>
      <c r="W785" s="9"/>
      <c r="X785" s="9"/>
      <c r="Y785" s="9"/>
      <c r="Z785" s="1196">
        <v>14</v>
      </c>
      <c r="AA785" s="1197"/>
      <c r="AB785" s="1197"/>
      <c r="AC785" s="1197"/>
      <c r="AD785" s="1197"/>
      <c r="AE785" s="1198"/>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329</v>
      </c>
      <c r="I786" s="9"/>
      <c r="J786" s="9"/>
      <c r="K786" s="9"/>
      <c r="L786" s="9"/>
      <c r="M786" s="9"/>
      <c r="N786" s="9"/>
      <c r="O786" s="9"/>
      <c r="P786" s="9"/>
      <c r="Q786" s="9"/>
      <c r="R786" s="9"/>
      <c r="S786" s="9"/>
      <c r="T786" s="9"/>
      <c r="U786" s="9"/>
      <c r="V786" s="9"/>
      <c r="W786" s="9"/>
      <c r="X786" s="9"/>
      <c r="Y786" s="9"/>
      <c r="Z786" s="1450">
        <v>20</v>
      </c>
      <c r="AA786" s="1197"/>
      <c r="AB786" s="1197"/>
      <c r="AC786" s="1197"/>
      <c r="AD786" s="1197"/>
      <c r="AE786" s="1198"/>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690</v>
      </c>
      <c r="I787" s="9"/>
      <c r="J787" s="9"/>
      <c r="K787" s="9"/>
      <c r="L787" s="9"/>
      <c r="M787" s="9"/>
      <c r="N787" s="9"/>
      <c r="O787" s="9"/>
      <c r="P787" s="9"/>
      <c r="Q787" s="9"/>
      <c r="R787" s="9"/>
      <c r="S787" s="9"/>
      <c r="T787" s="9"/>
      <c r="U787" s="9"/>
      <c r="V787" s="9"/>
      <c r="W787" s="9"/>
      <c r="X787" s="9"/>
      <c r="Y787" s="9"/>
      <c r="Z787" s="1457">
        <v>52962</v>
      </c>
      <c r="AA787" s="1264"/>
      <c r="AB787" s="1264"/>
      <c r="AC787" s="1264"/>
      <c r="AD787" s="1264"/>
      <c r="AE787" s="1265"/>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777</v>
      </c>
      <c r="Z788" s="1300">
        <f>'Subsidy Contract Calculation'!I40</f>
        <v>156156</v>
      </c>
      <c r="AA788" s="1301"/>
      <c r="AB788" s="1301"/>
      <c r="AC788" s="1301"/>
      <c r="AD788" s="1301"/>
      <c r="AE788" s="130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691</v>
      </c>
      <c r="I792" s="9"/>
      <c r="J792" s="9"/>
      <c r="K792" s="9"/>
      <c r="L792" s="9"/>
      <c r="M792" s="9"/>
      <c r="N792" s="9"/>
      <c r="O792" s="9"/>
      <c r="P792" s="9"/>
      <c r="Q792" s="9"/>
      <c r="R792" s="9"/>
      <c r="S792" s="9"/>
      <c r="T792" s="9"/>
      <c r="U792" s="9"/>
      <c r="V792" s="9"/>
      <c r="W792" s="9"/>
      <c r="X792" s="9"/>
      <c r="Y792" s="9"/>
      <c r="Z792" s="1220">
        <v>5800</v>
      </c>
      <c r="AA792" s="1221"/>
      <c r="AB792" s="1221"/>
      <c r="AC792" s="1221"/>
      <c r="AD792" s="1221"/>
      <c r="AE792" s="122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692</v>
      </c>
      <c r="I793" s="9"/>
      <c r="J793" s="9"/>
      <c r="K793" s="9"/>
      <c r="L793" s="9"/>
      <c r="M793" s="9"/>
      <c r="N793" s="9"/>
      <c r="O793" s="9"/>
      <c r="P793" s="9"/>
      <c r="Q793" s="9"/>
      <c r="R793" s="9"/>
      <c r="S793" s="9"/>
      <c r="T793" s="9"/>
      <c r="U793" s="9"/>
      <c r="V793" s="9"/>
      <c r="W793" s="9"/>
      <c r="X793" s="9"/>
      <c r="Y793" s="9"/>
      <c r="Z793" s="1220"/>
      <c r="AA793" s="1221"/>
      <c r="AB793" s="1221"/>
      <c r="AC793" s="1221"/>
      <c r="AD793" s="1221"/>
      <c r="AE793" s="12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693</v>
      </c>
      <c r="I794" s="9"/>
      <c r="J794" s="9"/>
      <c r="K794" s="9"/>
      <c r="L794" s="9"/>
      <c r="M794" s="9"/>
      <c r="N794" s="9"/>
      <c r="O794" s="9"/>
      <c r="P794" s="9"/>
      <c r="Q794" s="9"/>
      <c r="R794" s="9"/>
      <c r="S794" s="9"/>
      <c r="T794" s="9"/>
      <c r="U794" s="9"/>
      <c r="V794" s="9"/>
      <c r="W794" s="9"/>
      <c r="X794" s="9"/>
      <c r="Y794" s="9"/>
      <c r="Z794" s="1220"/>
      <c r="AA794" s="1221"/>
      <c r="AB794" s="1221"/>
      <c r="AC794" s="1221"/>
      <c r="AD794" s="1221"/>
      <c r="AE794" s="12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694</v>
      </c>
      <c r="I795" s="9"/>
      <c r="J795" s="9"/>
      <c r="K795" s="9"/>
      <c r="L795" s="9"/>
      <c r="M795" s="9"/>
      <c r="N795" s="9"/>
      <c r="O795" s="9"/>
      <c r="P795" s="1243" t="s">
        <v>2399</v>
      </c>
      <c r="Q795" s="1163"/>
      <c r="R795" s="1163"/>
      <c r="S795" s="1163"/>
      <c r="T795" s="1163"/>
      <c r="U795" s="1163"/>
      <c r="V795" s="1163"/>
      <c r="W795" s="1163"/>
      <c r="X795" s="1163"/>
      <c r="Y795" s="1164"/>
      <c r="Z795" s="1220">
        <v>2900</v>
      </c>
      <c r="AA795" s="1221"/>
      <c r="AB795" s="1221"/>
      <c r="AC795" s="1221"/>
      <c r="AD795" s="1221"/>
      <c r="AE795" s="122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778</v>
      </c>
      <c r="Z796" s="1231">
        <f>SUM(Z792:AE795)</f>
        <v>8700</v>
      </c>
      <c r="AA796" s="1232"/>
      <c r="AB796" s="1232"/>
      <c r="AC796" s="1232"/>
      <c r="AD796" s="1232"/>
      <c r="AE796" s="123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656</v>
      </c>
      <c r="Z797" s="1231">
        <f>Z796+Y780+Z788</f>
        <v>907500</v>
      </c>
      <c r="AA797" s="1232"/>
      <c r="AB797" s="1232"/>
      <c r="AC797" s="1232"/>
      <c r="AD797" s="1232"/>
      <c r="AE797" s="1233"/>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1039</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72" t="s">
        <v>879</v>
      </c>
      <c r="N802" s="1172"/>
      <c r="O802" s="1172"/>
      <c r="P802" s="1229"/>
      <c r="Q802" s="1230" t="s">
        <v>263</v>
      </c>
      <c r="R802" s="1230"/>
      <c r="S802" s="1230"/>
      <c r="T802" s="1230"/>
      <c r="U802" s="1230" t="s">
        <v>264</v>
      </c>
      <c r="V802" s="1230"/>
      <c r="W802" s="1230"/>
      <c r="X802" s="1230"/>
      <c r="Y802" s="1230" t="s">
        <v>265</v>
      </c>
      <c r="Z802" s="1230"/>
      <c r="AA802" s="1230"/>
      <c r="AB802" s="1230"/>
      <c r="AC802" s="1230" t="s">
        <v>31</v>
      </c>
      <c r="AD802" s="1230"/>
      <c r="AE802" s="1230"/>
      <c r="AF802" s="1230"/>
      <c r="AG802" s="1307" t="s">
        <v>564</v>
      </c>
      <c r="AH802" s="1307"/>
      <c r="AI802" s="1307"/>
      <c r="AJ802" s="130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6"/>
      <c r="N803" s="1176"/>
      <c r="O803" s="1176"/>
      <c r="P803" s="1219"/>
      <c r="Q803" s="1230"/>
      <c r="R803" s="1230"/>
      <c r="S803" s="1230"/>
      <c r="T803" s="1230"/>
      <c r="U803" s="1230"/>
      <c r="V803" s="1230"/>
      <c r="W803" s="1230"/>
      <c r="X803" s="1230"/>
      <c r="Y803" s="1230"/>
      <c r="Z803" s="1230"/>
      <c r="AA803" s="1230"/>
      <c r="AB803" s="1230"/>
      <c r="AC803" s="1230"/>
      <c r="AD803" s="1230"/>
      <c r="AE803" s="1230"/>
      <c r="AF803" s="1230"/>
      <c r="AG803" s="1307"/>
      <c r="AH803" s="1307"/>
      <c r="AI803" s="1307"/>
      <c r="AJ803" s="130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88" t="s">
        <v>695</v>
      </c>
      <c r="D804" s="1189"/>
      <c r="E804" s="1189"/>
      <c r="F804" s="1189"/>
      <c r="G804" s="1189"/>
      <c r="H804" s="1189"/>
      <c r="I804" s="54"/>
      <c r="J804" s="54"/>
      <c r="K804" s="54"/>
      <c r="L804" s="55"/>
      <c r="M804" s="1185"/>
      <c r="N804" s="1185"/>
      <c r="O804" s="1185"/>
      <c r="P804" s="1185"/>
      <c r="Q804" s="1185">
        <v>45</v>
      </c>
      <c r="R804" s="1185"/>
      <c r="S804" s="1185"/>
      <c r="T804" s="1185"/>
      <c r="U804" s="1185">
        <v>65</v>
      </c>
      <c r="V804" s="1185"/>
      <c r="W804" s="1185"/>
      <c r="X804" s="1185"/>
      <c r="Y804" s="1185">
        <v>81</v>
      </c>
      <c r="Z804" s="1185"/>
      <c r="AA804" s="1185"/>
      <c r="AB804" s="1185"/>
      <c r="AC804" s="1168"/>
      <c r="AD804" s="1169"/>
      <c r="AE804" s="1169"/>
      <c r="AF804" s="1170"/>
      <c r="AG804" s="1168"/>
      <c r="AH804" s="1169"/>
      <c r="AI804" s="1169"/>
      <c r="AJ804" s="117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6" t="s">
        <v>696</v>
      </c>
      <c r="D805" s="1187"/>
      <c r="E805" s="1187"/>
      <c r="F805" s="1187"/>
      <c r="G805" s="1187"/>
      <c r="H805" s="1187"/>
      <c r="I805" s="9"/>
      <c r="J805" s="9"/>
      <c r="K805" s="9"/>
      <c r="L805" s="52"/>
      <c r="M805" s="1185"/>
      <c r="N805" s="1185"/>
      <c r="O805" s="1185"/>
      <c r="P805" s="1185"/>
      <c r="Q805" s="1185">
        <v>50</v>
      </c>
      <c r="R805" s="1185"/>
      <c r="S805" s="1185"/>
      <c r="T805" s="1185"/>
      <c r="U805" s="1185">
        <v>62</v>
      </c>
      <c r="V805" s="1185"/>
      <c r="W805" s="1185"/>
      <c r="X805" s="1185"/>
      <c r="Y805" s="1185">
        <v>76</v>
      </c>
      <c r="Z805" s="1185"/>
      <c r="AA805" s="1185"/>
      <c r="AB805" s="1185"/>
      <c r="AC805" s="1168"/>
      <c r="AD805" s="1169"/>
      <c r="AE805" s="1169"/>
      <c r="AF805" s="1170"/>
      <c r="AG805" s="1168"/>
      <c r="AH805" s="1169"/>
      <c r="AI805" s="1169"/>
      <c r="AJ805" s="117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6" t="s">
        <v>71</v>
      </c>
      <c r="D806" s="1187"/>
      <c r="E806" s="1187"/>
      <c r="F806" s="1187"/>
      <c r="G806" s="1187"/>
      <c r="H806" s="1187"/>
      <c r="I806" s="66"/>
      <c r="J806" s="66"/>
      <c r="K806" s="66"/>
      <c r="L806" s="67"/>
      <c r="M806" s="1185"/>
      <c r="N806" s="1185"/>
      <c r="O806" s="1185"/>
      <c r="P806" s="1185"/>
      <c r="Q806" s="1185">
        <v>16</v>
      </c>
      <c r="R806" s="1185"/>
      <c r="S806" s="1185"/>
      <c r="T806" s="1185"/>
      <c r="U806" s="1185">
        <v>21</v>
      </c>
      <c r="V806" s="1185"/>
      <c r="W806" s="1185"/>
      <c r="X806" s="1185"/>
      <c r="Y806" s="1185">
        <v>26</v>
      </c>
      <c r="Z806" s="1185"/>
      <c r="AA806" s="1185"/>
      <c r="AB806" s="1185"/>
      <c r="AC806" s="1168"/>
      <c r="AD806" s="1169"/>
      <c r="AE806" s="1169"/>
      <c r="AF806" s="1170"/>
      <c r="AG806" s="1168"/>
      <c r="AH806" s="1169"/>
      <c r="AI806" s="1169"/>
      <c r="AJ806" s="117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6" t="s">
        <v>178</v>
      </c>
      <c r="D807" s="1187"/>
      <c r="E807" s="1187"/>
      <c r="F807" s="1187"/>
      <c r="G807" s="1187"/>
      <c r="H807" s="1187"/>
      <c r="I807" s="66"/>
      <c r="J807" s="66"/>
      <c r="K807" s="66"/>
      <c r="L807" s="67"/>
      <c r="M807" s="1185"/>
      <c r="N807" s="1185"/>
      <c r="O807" s="1185"/>
      <c r="P807" s="1185"/>
      <c r="Q807" s="1185"/>
      <c r="R807" s="1185"/>
      <c r="S807" s="1185"/>
      <c r="T807" s="1185"/>
      <c r="U807" s="1185"/>
      <c r="V807" s="1185"/>
      <c r="W807" s="1185"/>
      <c r="X807" s="1185"/>
      <c r="Y807" s="1185"/>
      <c r="Z807" s="1185"/>
      <c r="AA807" s="1185"/>
      <c r="AB807" s="1185"/>
      <c r="AC807" s="1168"/>
      <c r="AD807" s="1169"/>
      <c r="AE807" s="1169"/>
      <c r="AF807" s="1170"/>
      <c r="AG807" s="1168"/>
      <c r="AH807" s="1169"/>
      <c r="AI807" s="1169"/>
      <c r="AJ807" s="117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6" t="s">
        <v>791</v>
      </c>
      <c r="D808" s="1187"/>
      <c r="E808" s="1187"/>
      <c r="F808" s="1187"/>
      <c r="G808" s="1187"/>
      <c r="H808" s="1187"/>
      <c r="I808" s="66"/>
      <c r="J808" s="66"/>
      <c r="K808" s="66"/>
      <c r="L808" s="67"/>
      <c r="M808" s="1185"/>
      <c r="N808" s="1185"/>
      <c r="O808" s="1185"/>
      <c r="P808" s="1185"/>
      <c r="Q808" s="1185">
        <v>40</v>
      </c>
      <c r="R808" s="1185"/>
      <c r="S808" s="1185"/>
      <c r="T808" s="1185"/>
      <c r="U808" s="1185">
        <v>50</v>
      </c>
      <c r="V808" s="1185"/>
      <c r="W808" s="1185"/>
      <c r="X808" s="1185"/>
      <c r="Y808" s="1185">
        <v>56</v>
      </c>
      <c r="Z808" s="1185"/>
      <c r="AA808" s="1185"/>
      <c r="AB808" s="1185"/>
      <c r="AC808" s="1168"/>
      <c r="AD808" s="1169"/>
      <c r="AE808" s="1169"/>
      <c r="AF808" s="1170"/>
      <c r="AG808" s="1168"/>
      <c r="AH808" s="1169"/>
      <c r="AI808" s="1169"/>
      <c r="AJ808" s="117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5" t="s">
        <v>944</v>
      </c>
      <c r="D809" s="1187"/>
      <c r="E809" s="1187"/>
      <c r="F809" s="1187"/>
      <c r="G809" s="1187"/>
      <c r="H809" s="1187"/>
      <c r="I809" s="66"/>
      <c r="J809" s="66"/>
      <c r="K809" s="66"/>
      <c r="L809" s="67"/>
      <c r="M809" s="1185"/>
      <c r="N809" s="1185"/>
      <c r="O809" s="1185"/>
      <c r="P809" s="1185"/>
      <c r="Q809" s="1185"/>
      <c r="R809" s="1185"/>
      <c r="S809" s="1185"/>
      <c r="T809" s="1185"/>
      <c r="U809" s="1185"/>
      <c r="V809" s="1185"/>
      <c r="W809" s="1185"/>
      <c r="X809" s="1185"/>
      <c r="Y809" s="1185"/>
      <c r="Z809" s="1185"/>
      <c r="AA809" s="1185"/>
      <c r="AB809" s="1185"/>
      <c r="AC809" s="1168"/>
      <c r="AD809" s="1169"/>
      <c r="AE809" s="1169"/>
      <c r="AF809" s="1170"/>
      <c r="AG809" s="1168"/>
      <c r="AH809" s="1169"/>
      <c r="AI809" s="1169"/>
      <c r="AJ809" s="117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162" t="s">
        <v>563</v>
      </c>
      <c r="G810" s="1163"/>
      <c r="H810" s="1163"/>
      <c r="I810" s="1163"/>
      <c r="J810" s="1163"/>
      <c r="K810" s="1163"/>
      <c r="L810" s="1163"/>
      <c r="M810" s="1185"/>
      <c r="N810" s="1185"/>
      <c r="O810" s="1185"/>
      <c r="P810" s="1185"/>
      <c r="Q810" s="1185"/>
      <c r="R810" s="1185"/>
      <c r="S810" s="1185"/>
      <c r="T810" s="1185"/>
      <c r="U810" s="1185"/>
      <c r="V810" s="1185"/>
      <c r="W810" s="1185"/>
      <c r="X810" s="1185"/>
      <c r="Y810" s="1185"/>
      <c r="Z810" s="1185"/>
      <c r="AA810" s="1185"/>
      <c r="AB810" s="1185"/>
      <c r="AC810" s="1168"/>
      <c r="AD810" s="1169"/>
      <c r="AE810" s="1169"/>
      <c r="AF810" s="1170"/>
      <c r="AG810" s="1168"/>
      <c r="AH810" s="1169"/>
      <c r="AI810" s="1169"/>
      <c r="AJ810" s="117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7" t="s">
        <v>877</v>
      </c>
      <c r="D811" s="1108"/>
      <c r="E811" s="1108"/>
      <c r="F811" s="1108"/>
      <c r="G811" s="1108"/>
      <c r="H811" s="1108"/>
      <c r="I811" s="1108"/>
      <c r="J811" s="1108"/>
      <c r="K811" s="1108"/>
      <c r="L811" s="1110"/>
      <c r="M811" s="1299">
        <f>SUM(M804:P810)</f>
        <v>0</v>
      </c>
      <c r="N811" s="1299"/>
      <c r="O811" s="1299"/>
      <c r="P811" s="1299"/>
      <c r="Q811" s="1299">
        <f>SUM(Q804:T810)</f>
        <v>151</v>
      </c>
      <c r="R811" s="1299"/>
      <c r="S811" s="1299"/>
      <c r="T811" s="1299"/>
      <c r="U811" s="1299">
        <f>SUM(U804:X810)</f>
        <v>198</v>
      </c>
      <c r="V811" s="1299"/>
      <c r="W811" s="1299"/>
      <c r="X811" s="1299"/>
      <c r="Y811" s="1299">
        <f>SUM(Y804:AB810)</f>
        <v>239</v>
      </c>
      <c r="Z811" s="1299"/>
      <c r="AA811" s="1299"/>
      <c r="AB811" s="1299"/>
      <c r="AC811" s="1299">
        <f>SUM(AC804:AF810)</f>
        <v>0</v>
      </c>
      <c r="AD811" s="1299"/>
      <c r="AE811" s="1299"/>
      <c r="AF811" s="1299"/>
      <c r="AG811" s="1299">
        <f>SUM(AG804:AJ810)</f>
        <v>0</v>
      </c>
      <c r="AH811" s="1299"/>
      <c r="AI811" s="1299"/>
      <c r="AJ811" s="1299"/>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945</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946</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707</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28" t="s">
        <v>2365</v>
      </c>
      <c r="D816" s="1529"/>
      <c r="E816" s="1529"/>
      <c r="F816" s="1529"/>
      <c r="G816" s="1529"/>
      <c r="H816" s="1529"/>
      <c r="I816" s="1529"/>
      <c r="J816" s="1529"/>
      <c r="K816" s="1529"/>
      <c r="L816" s="1529"/>
      <c r="M816" s="1529"/>
      <c r="N816" s="1529"/>
      <c r="O816" s="1529"/>
      <c r="P816" s="1529"/>
      <c r="Q816" s="1529"/>
      <c r="R816" s="1529"/>
      <c r="S816" s="1529"/>
      <c r="T816" s="1529"/>
      <c r="U816" s="1529"/>
      <c r="V816" s="1529"/>
      <c r="W816" s="1529"/>
      <c r="X816" s="1529"/>
      <c r="Y816" s="1529"/>
      <c r="Z816" s="1529"/>
      <c r="AA816" s="1529"/>
      <c r="AB816" s="1529"/>
      <c r="AC816" s="1529"/>
      <c r="AD816" s="1529"/>
      <c r="AE816" s="1529"/>
      <c r="AF816" s="1529"/>
      <c r="AG816" s="1529"/>
      <c r="AH816" s="1529"/>
      <c r="AI816" s="1529"/>
      <c r="AJ816" s="1530"/>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368</v>
      </c>
      <c r="B819"/>
      <c r="C819" s="3" t="s">
        <v>640</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249" t="s">
        <v>369</v>
      </c>
      <c r="BB819" s="1250"/>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468</v>
      </c>
      <c r="D821"/>
      <c r="E821"/>
      <c r="F821"/>
      <c r="G821"/>
      <c r="H821"/>
      <c r="I821"/>
      <c r="J821" s="8" t="s">
        <v>327</v>
      </c>
      <c r="K821" s="9"/>
      <c r="L821" s="9"/>
      <c r="M821" s="9"/>
      <c r="N821" s="9"/>
      <c r="O821" s="9"/>
      <c r="P821" s="9"/>
      <c r="Q821" s="9"/>
      <c r="R821" s="9"/>
      <c r="S821" s="9"/>
      <c r="T821" s="9"/>
      <c r="U821" s="9"/>
      <c r="V821" s="52"/>
      <c r="W821" s="1223">
        <v>2100</v>
      </c>
      <c r="X821" s="1223"/>
      <c r="Y821" s="1223"/>
      <c r="Z821" s="1223"/>
      <c r="AA821" s="1223"/>
      <c r="AB821" s="1223"/>
      <c r="AC821" s="1223"/>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326</v>
      </c>
      <c r="K822" s="9"/>
      <c r="L822" s="9"/>
      <c r="M822" s="9"/>
      <c r="N822" s="9"/>
      <c r="O822" s="9"/>
      <c r="P822" s="9"/>
      <c r="Q822" s="9"/>
      <c r="R822" s="9"/>
      <c r="S822" s="9"/>
      <c r="T822" s="9"/>
      <c r="U822" s="9"/>
      <c r="V822" s="52"/>
      <c r="W822" s="1223">
        <v>2500</v>
      </c>
      <c r="X822" s="1223"/>
      <c r="Y822" s="1223"/>
      <c r="Z822" s="1223"/>
      <c r="AA822" s="1223"/>
      <c r="AB822" s="1223"/>
      <c r="AC822" s="1223"/>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325</v>
      </c>
      <c r="K823" s="9"/>
      <c r="L823" s="9"/>
      <c r="M823" s="9"/>
      <c r="N823" s="9"/>
      <c r="O823" s="9"/>
      <c r="P823" s="9"/>
      <c r="Q823" s="9"/>
      <c r="R823" s="9"/>
      <c r="S823" s="9"/>
      <c r="T823" s="9"/>
      <c r="U823" s="9"/>
      <c r="V823" s="52"/>
      <c r="W823" s="1223">
        <v>12300</v>
      </c>
      <c r="X823" s="1223"/>
      <c r="Y823" s="1223"/>
      <c r="Z823" s="1223"/>
      <c r="AA823" s="1223"/>
      <c r="AB823" s="1223"/>
      <c r="AC823" s="1223"/>
      <c r="AD823"/>
      <c r="AE823"/>
      <c r="AF823"/>
      <c r="AG823"/>
      <c r="AH823"/>
      <c r="AI823"/>
      <c r="AJ823"/>
      <c r="AK823"/>
      <c r="AL823"/>
      <c r="AM823" s="38"/>
      <c r="AN823" s="38"/>
      <c r="BA823" s="75" t="s">
        <v>369</v>
      </c>
      <c r="BC823" s="317"/>
      <c r="BD823" s="318"/>
      <c r="BE823" s="40"/>
      <c r="BF823" s="40"/>
      <c r="BG823" s="40"/>
    </row>
    <row r="824" spans="1:126" s="5" customFormat="1" ht="12.95" customHeight="1">
      <c r="A824"/>
      <c r="B824"/>
      <c r="C824"/>
      <c r="D824"/>
      <c r="E824"/>
      <c r="F824"/>
      <c r="G824"/>
      <c r="H824"/>
      <c r="I824"/>
      <c r="J824" s="8" t="s">
        <v>324</v>
      </c>
      <c r="K824" s="9"/>
      <c r="L824" s="9"/>
      <c r="M824" s="9"/>
      <c r="N824" s="9"/>
      <c r="O824" s="9"/>
      <c r="P824" s="9"/>
      <c r="Q824" s="9"/>
      <c r="R824" s="9"/>
      <c r="S824" s="9"/>
      <c r="T824" s="9"/>
      <c r="U824" s="9"/>
      <c r="V824" s="52"/>
      <c r="W824" s="1223"/>
      <c r="X824" s="1223"/>
      <c r="Y824" s="1223"/>
      <c r="Z824" s="1223"/>
      <c r="AA824" s="1223"/>
      <c r="AB824" s="1223"/>
      <c r="AC824" s="1223"/>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243" t="s">
        <v>2400</v>
      </c>
      <c r="N825" s="1163"/>
      <c r="O825" s="1163"/>
      <c r="P825" s="1163"/>
      <c r="Q825" s="1163"/>
      <c r="R825" s="1163"/>
      <c r="S825" s="1163"/>
      <c r="T825" s="1163"/>
      <c r="U825" s="1163"/>
      <c r="V825" s="1164"/>
      <c r="W825" s="1223">
        <f>19000*0</f>
        <v>0</v>
      </c>
      <c r="X825" s="1223"/>
      <c r="Y825" s="1223"/>
      <c r="Z825" s="1223"/>
      <c r="AA825" s="1223"/>
      <c r="AB825" s="1223"/>
      <c r="AC825" s="1223"/>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246" t="str">
        <f>T189</f>
        <v>Sonoma</v>
      </c>
      <c r="BP825" s="1247"/>
      <c r="BQ825" s="1247"/>
      <c r="BR825" s="1247"/>
      <c r="BS825" s="1247"/>
      <c r="BT825" s="1247"/>
      <c r="BU825" s="1248"/>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467</v>
      </c>
      <c r="W826" s="1231">
        <f>SUM(W821:AC825)</f>
        <v>16900</v>
      </c>
      <c r="X826" s="1232"/>
      <c r="Y826" s="1232"/>
      <c r="Z826" s="1232"/>
      <c r="AA826" s="1232"/>
      <c r="AB826" s="1232"/>
      <c r="AC826" s="1233"/>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469</v>
      </c>
      <c r="D828"/>
      <c r="E828"/>
      <c r="F828"/>
      <c r="G828"/>
      <c r="H828"/>
      <c r="I828"/>
      <c r="J828" s="1107" t="s">
        <v>470</v>
      </c>
      <c r="K828" s="1108"/>
      <c r="L828" s="1108"/>
      <c r="M828" s="1108"/>
      <c r="N828" s="1108"/>
      <c r="O828" s="1108"/>
      <c r="P828" s="1108"/>
      <c r="Q828" s="1108"/>
      <c r="R828" s="1108"/>
      <c r="S828" s="1108"/>
      <c r="T828" s="1108"/>
      <c r="U828" s="1108"/>
      <c r="V828" s="1110"/>
      <c r="W828" s="1220">
        <v>44500</v>
      </c>
      <c r="X828" s="1221"/>
      <c r="Y828" s="1221"/>
      <c r="Z828" s="1221"/>
      <c r="AA828" s="1221"/>
      <c r="AB828" s="1221"/>
      <c r="AC828" s="1222"/>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2312</v>
      </c>
      <c r="BE829" s="40"/>
      <c r="BF829" s="40"/>
      <c r="BG829" s="40"/>
      <c r="BH829" s="21"/>
      <c r="BI829" s="39" t="s">
        <v>2313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735</v>
      </c>
      <c r="D830"/>
      <c r="E830"/>
      <c r="F830"/>
      <c r="G830"/>
      <c r="H830"/>
      <c r="I830"/>
      <c r="J830" s="8" t="s">
        <v>323</v>
      </c>
      <c r="K830" s="9"/>
      <c r="L830" s="9"/>
      <c r="M830" s="9"/>
      <c r="N830" s="9"/>
      <c r="O830" s="9"/>
      <c r="P830" s="9"/>
      <c r="Q830" s="9"/>
      <c r="R830" s="9"/>
      <c r="S830" s="9"/>
      <c r="T830" s="9"/>
      <c r="U830" s="9"/>
      <c r="V830" s="52"/>
      <c r="W830" s="1281"/>
      <c r="X830" s="1281"/>
      <c r="Y830" s="1281"/>
      <c r="Z830" s="1281"/>
      <c r="AA830" s="1281"/>
      <c r="AB830" s="1281"/>
      <c r="AC830" s="1281"/>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322</v>
      </c>
      <c r="K831" s="9"/>
      <c r="L831" s="9"/>
      <c r="M831" s="9"/>
      <c r="N831" s="9"/>
      <c r="O831" s="9"/>
      <c r="P831" s="9"/>
      <c r="Q831" s="9"/>
      <c r="R831" s="9"/>
      <c r="S831" s="9"/>
      <c r="T831" s="9"/>
      <c r="U831" s="9"/>
      <c r="V831" s="52"/>
      <c r="W831" s="1281">
        <v>2150</v>
      </c>
      <c r="X831" s="1281"/>
      <c r="Y831" s="1281"/>
      <c r="Z831" s="1281"/>
      <c r="AA831" s="1281"/>
      <c r="AB831" s="1281"/>
      <c r="AC831" s="1281"/>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791</v>
      </c>
      <c r="K832" s="9"/>
      <c r="L832" s="9"/>
      <c r="M832" s="9"/>
      <c r="N832" s="9"/>
      <c r="O832" s="9"/>
      <c r="P832" s="9"/>
      <c r="Q832" s="9"/>
      <c r="R832" s="9"/>
      <c r="S832" s="9"/>
      <c r="T832" s="9"/>
      <c r="U832" s="9"/>
      <c r="V832" s="52"/>
      <c r="W832" s="1281">
        <v>10000</v>
      </c>
      <c r="X832" s="1281"/>
      <c r="Y832" s="1281"/>
      <c r="Z832" s="1281"/>
      <c r="AA832" s="1281"/>
      <c r="AB832" s="1281"/>
      <c r="AC832" s="1281"/>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781</v>
      </c>
      <c r="BF832" s="78" t="s">
        <v>782</v>
      </c>
      <c r="BG832" s="78" t="s">
        <v>792</v>
      </c>
      <c r="BH832" s="21"/>
      <c r="BI832" s="21"/>
      <c r="BJ832" s="77" t="s">
        <v>420</v>
      </c>
      <c r="BK832" s="78" t="s">
        <v>443</v>
      </c>
      <c r="BL832" s="78" t="s">
        <v>781</v>
      </c>
      <c r="BM832" s="78" t="s">
        <v>782</v>
      </c>
      <c r="BN832" s="78" t="s">
        <v>792</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463</v>
      </c>
      <c r="K833" s="9"/>
      <c r="L833" s="9"/>
      <c r="M833" s="9"/>
      <c r="N833" s="9"/>
      <c r="O833" s="9"/>
      <c r="P833" s="9"/>
      <c r="Q833" s="9"/>
      <c r="R833" s="9"/>
      <c r="S833" s="9"/>
      <c r="T833" s="9"/>
      <c r="U833" s="9"/>
      <c r="V833" s="52"/>
      <c r="W833" s="1281">
        <v>67500</v>
      </c>
      <c r="X833" s="1281"/>
      <c r="Y833" s="1281"/>
      <c r="Z833" s="1281"/>
      <c r="AA833" s="1281"/>
      <c r="AB833" s="1281"/>
      <c r="AC833" s="1281"/>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80">
        <f>SUM(W830:AC833)</f>
        <v>79650</v>
      </c>
      <c r="X834" s="1280"/>
      <c r="Y834" s="1280"/>
      <c r="Z834" s="1280"/>
      <c r="AA834" s="1280"/>
      <c r="AB834" s="1280"/>
      <c r="AC834" s="1280"/>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471</v>
      </c>
      <c r="D836"/>
      <c r="E836"/>
      <c r="F836"/>
      <c r="G836"/>
      <c r="H836"/>
      <c r="I836"/>
      <c r="J836" s="8" t="s">
        <v>462</v>
      </c>
      <c r="K836" s="9"/>
      <c r="L836" s="9"/>
      <c r="M836" s="9"/>
      <c r="N836" s="9"/>
      <c r="O836" s="9"/>
      <c r="P836" s="9"/>
      <c r="Q836" s="9"/>
      <c r="R836" s="9"/>
      <c r="S836" s="9"/>
      <c r="T836" s="9"/>
      <c r="U836" s="9"/>
      <c r="V836" s="52"/>
      <c r="W836" s="1517">
        <v>42000</v>
      </c>
      <c r="X836" s="1518"/>
      <c r="Y836" s="1518"/>
      <c r="Z836" s="1518"/>
      <c r="AA836" s="1518"/>
      <c r="AB836" s="1518"/>
      <c r="AC836" s="1519"/>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1936</v>
      </c>
      <c r="K837" s="9"/>
      <c r="L837" s="9"/>
      <c r="M837" s="9"/>
      <c r="N837" s="9"/>
      <c r="O837" s="9"/>
      <c r="P837" s="9"/>
      <c r="Q837" s="9"/>
      <c r="R837" s="9"/>
      <c r="S837" s="9"/>
      <c r="T837" s="1522">
        <v>1.25</v>
      </c>
      <c r="U837" s="1523"/>
      <c r="V837" s="1524"/>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868</v>
      </c>
      <c r="D838"/>
      <c r="E838"/>
      <c r="F838"/>
      <c r="G838"/>
      <c r="H838"/>
      <c r="I838"/>
      <c r="J838" s="8" t="s">
        <v>461</v>
      </c>
      <c r="K838" s="9"/>
      <c r="L838" s="9"/>
      <c r="M838" s="9"/>
      <c r="N838" s="9"/>
      <c r="O838" s="9"/>
      <c r="P838" s="9"/>
      <c r="Q838" s="9"/>
      <c r="R838" s="9"/>
      <c r="S838" s="9"/>
      <c r="T838" s="9"/>
      <c r="U838" s="9"/>
      <c r="V838" s="52"/>
      <c r="W838" s="1517">
        <v>14050</v>
      </c>
      <c r="X838" s="1518"/>
      <c r="Y838" s="1518"/>
      <c r="Z838" s="1518"/>
      <c r="AA838" s="1518"/>
      <c r="AB838" s="1518"/>
      <c r="AC838" s="1519"/>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1937</v>
      </c>
      <c r="K839" s="9"/>
      <c r="L839" s="9"/>
      <c r="M839" s="9"/>
      <c r="N839" s="9"/>
      <c r="O839" s="9"/>
      <c r="P839" s="9"/>
      <c r="Q839" s="9"/>
      <c r="R839" s="9"/>
      <c r="S839" s="9"/>
      <c r="T839" s="1522">
        <v>1</v>
      </c>
      <c r="U839" s="1523"/>
      <c r="V839" s="1524"/>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243" t="s">
        <v>2401</v>
      </c>
      <c r="N840" s="1163"/>
      <c r="O840" s="1163"/>
      <c r="P840" s="1163"/>
      <c r="Q840" s="1163"/>
      <c r="R840" s="1163"/>
      <c r="S840" s="1163"/>
      <c r="T840" s="1163"/>
      <c r="U840" s="1163"/>
      <c r="V840" s="1164"/>
      <c r="W840" s="1517">
        <f>46900+10650</f>
        <v>57550</v>
      </c>
      <c r="X840" s="1518"/>
      <c r="Y840" s="1518"/>
      <c r="Z840" s="1518"/>
      <c r="AA840" s="1518"/>
      <c r="AB840" s="1518"/>
      <c r="AC840" s="1519"/>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80">
        <f>SUM(W836:AC840)</f>
        <v>113600</v>
      </c>
      <c r="X841" s="1181"/>
      <c r="Y841" s="1181"/>
      <c r="Z841" s="1181"/>
      <c r="AA841" s="1181"/>
      <c r="AB841" s="1181"/>
      <c r="AC841" s="1182"/>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17">
        <v>23200</v>
      </c>
      <c r="X842" s="1518"/>
      <c r="Y842" s="1518"/>
      <c r="Z842" s="1518"/>
      <c r="AA842" s="1518"/>
      <c r="AB842" s="1518"/>
      <c r="AC842" s="1519"/>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726</v>
      </c>
      <c r="K844" s="9"/>
      <c r="L844" s="9"/>
      <c r="M844" s="9"/>
      <c r="N844" s="9"/>
      <c r="O844" s="9"/>
      <c r="P844" s="9"/>
      <c r="Q844" s="9"/>
      <c r="R844" s="9"/>
      <c r="S844" s="9"/>
      <c r="T844" s="9"/>
      <c r="U844" s="9"/>
      <c r="V844" s="52"/>
      <c r="W844" s="1223">
        <v>1000</v>
      </c>
      <c r="X844" s="1223"/>
      <c r="Y844" s="1223"/>
      <c r="Z844" s="1223"/>
      <c r="AA844" s="1223"/>
      <c r="AB844" s="1223"/>
      <c r="AC844" s="1223"/>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623</v>
      </c>
      <c r="K845" s="9"/>
      <c r="L845" s="9"/>
      <c r="M845" s="9"/>
      <c r="N845" s="9"/>
      <c r="O845" s="9"/>
      <c r="P845" s="9"/>
      <c r="Q845" s="9"/>
      <c r="R845" s="9"/>
      <c r="S845" s="9"/>
      <c r="T845" s="9"/>
      <c r="U845" s="9"/>
      <c r="V845" s="52"/>
      <c r="W845" s="1223">
        <f>25600+2100</f>
        <v>27700</v>
      </c>
      <c r="X845" s="1223"/>
      <c r="Y845" s="1223"/>
      <c r="Z845" s="1223"/>
      <c r="AA845" s="1223"/>
      <c r="AB845" s="1223"/>
      <c r="AC845" s="1223"/>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622</v>
      </c>
      <c r="K846" s="9"/>
      <c r="L846" s="9"/>
      <c r="M846" s="9"/>
      <c r="N846" s="9"/>
      <c r="O846" s="9"/>
      <c r="P846" s="9"/>
      <c r="Q846" s="9"/>
      <c r="R846" s="9"/>
      <c r="S846" s="9"/>
      <c r="T846" s="9"/>
      <c r="U846" s="9"/>
      <c r="V846" s="52"/>
      <c r="W846" s="1223">
        <v>21300</v>
      </c>
      <c r="X846" s="1223"/>
      <c r="Y846" s="1223"/>
      <c r="Z846" s="1223"/>
      <c r="AA846" s="1223"/>
      <c r="AB846" s="1223"/>
      <c r="AC846" s="1223"/>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621</v>
      </c>
      <c r="K847" s="9"/>
      <c r="L847" s="9"/>
      <c r="M847" s="9"/>
      <c r="N847" s="9"/>
      <c r="O847" s="9"/>
      <c r="P847" s="9"/>
      <c r="Q847" s="9"/>
      <c r="R847" s="9"/>
      <c r="S847" s="9"/>
      <c r="T847" s="9"/>
      <c r="U847" s="9"/>
      <c r="V847" s="52"/>
      <c r="W847" s="1223">
        <v>1100</v>
      </c>
      <c r="X847" s="1223"/>
      <c r="Y847" s="1223"/>
      <c r="Z847" s="1223"/>
      <c r="AA847" s="1223"/>
      <c r="AB847" s="1223"/>
      <c r="AC847" s="1223"/>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620</v>
      </c>
      <c r="K848" s="9"/>
      <c r="L848" s="9"/>
      <c r="M848" s="9"/>
      <c r="N848" s="9"/>
      <c r="O848" s="9"/>
      <c r="P848" s="9"/>
      <c r="Q848" s="9"/>
      <c r="R848" s="9"/>
      <c r="S848" s="9"/>
      <c r="T848" s="9"/>
      <c r="U848" s="9"/>
      <c r="V848" s="52"/>
      <c r="W848" s="1223">
        <v>34200</v>
      </c>
      <c r="X848" s="1223"/>
      <c r="Y848" s="1223"/>
      <c r="Z848" s="1223"/>
      <c r="AA848" s="1223"/>
      <c r="AB848" s="1223"/>
      <c r="AC848" s="1223"/>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619</v>
      </c>
      <c r="K849" s="9"/>
      <c r="L849" s="9"/>
      <c r="M849" s="9"/>
      <c r="N849" s="9"/>
      <c r="O849" s="9"/>
      <c r="P849" s="9"/>
      <c r="Q849" s="9"/>
      <c r="R849" s="9"/>
      <c r="S849" s="9"/>
      <c r="T849" s="9"/>
      <c r="U849" s="9"/>
      <c r="V849" s="52"/>
      <c r="W849" s="1223"/>
      <c r="X849" s="1223"/>
      <c r="Y849" s="1223"/>
      <c r="Z849" s="1223"/>
      <c r="AA849" s="1223"/>
      <c r="AB849" s="1223"/>
      <c r="AC849" s="1223"/>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243" t="s">
        <v>2402</v>
      </c>
      <c r="N850" s="1163"/>
      <c r="O850" s="1163"/>
      <c r="P850" s="1163"/>
      <c r="Q850" s="1163"/>
      <c r="R850" s="1163"/>
      <c r="S850" s="1163"/>
      <c r="T850" s="1163"/>
      <c r="U850" s="1163"/>
      <c r="V850" s="1164"/>
      <c r="W850" s="1223">
        <v>4300</v>
      </c>
      <c r="X850" s="1223"/>
      <c r="Y850" s="1223"/>
      <c r="Z850" s="1223"/>
      <c r="AA850" s="1223"/>
      <c r="AB850" s="1223"/>
      <c r="AC850" s="1223"/>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303">
        <f>SUM(W844:AC850)</f>
        <v>89600</v>
      </c>
      <c r="X851" s="1303"/>
      <c r="Y851" s="1303"/>
      <c r="Z851" s="1303"/>
      <c r="AA851" s="1303"/>
      <c r="AB851" s="1303"/>
      <c r="AC851" s="1303"/>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595</v>
      </c>
      <c r="BC851" s="542">
        <v>352022</v>
      </c>
      <c r="BD851" s="542">
        <v>405878</v>
      </c>
      <c r="BE851" s="542">
        <v>489600</v>
      </c>
      <c r="BF851" s="542">
        <v>626688</v>
      </c>
      <c r="BG851" s="542">
        <v>698170</v>
      </c>
      <c r="BH851" s="21"/>
      <c r="BI851" s="30" t="s">
        <v>595</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596</v>
      </c>
      <c r="BC852" s="543">
        <v>437727</v>
      </c>
      <c r="BD852" s="543">
        <v>504695</v>
      </c>
      <c r="BE852" s="543">
        <v>608800</v>
      </c>
      <c r="BF852" s="543">
        <v>779264</v>
      </c>
      <c r="BG852" s="543">
        <v>868149</v>
      </c>
      <c r="BH852" s="21"/>
      <c r="BI852" s="30" t="s">
        <v>596</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1869</v>
      </c>
      <c r="D853"/>
      <c r="E853"/>
      <c r="F853"/>
      <c r="G853"/>
      <c r="H853"/>
      <c r="I853"/>
      <c r="J853" s="8" t="s">
        <v>283</v>
      </c>
      <c r="K853" s="9"/>
      <c r="L853" s="9"/>
      <c r="M853" s="1243" t="s">
        <v>2403</v>
      </c>
      <c r="N853" s="1163"/>
      <c r="O853" s="1163"/>
      <c r="P853" s="1163"/>
      <c r="Q853" s="1163"/>
      <c r="R853" s="1163"/>
      <c r="S853" s="1163"/>
      <c r="T853" s="1163"/>
      <c r="U853" s="1163"/>
      <c r="V853" s="1164"/>
      <c r="W853" s="1220">
        <v>1150</v>
      </c>
      <c r="X853" s="1221"/>
      <c r="Y853" s="1221"/>
      <c r="Z853" s="1221"/>
      <c r="AA853" s="1221"/>
      <c r="AB853" s="1221"/>
      <c r="AC853" s="1222"/>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598</v>
      </c>
      <c r="BC853" s="542">
        <v>307732</v>
      </c>
      <c r="BD853" s="542">
        <v>354812</v>
      </c>
      <c r="BE853" s="542">
        <v>428000</v>
      </c>
      <c r="BF853" s="542">
        <v>547840</v>
      </c>
      <c r="BG853" s="542">
        <v>610328</v>
      </c>
      <c r="BH853" s="21"/>
      <c r="BI853" s="30" t="s">
        <v>598</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1870</v>
      </c>
      <c r="D854"/>
      <c r="E854"/>
      <c r="F854"/>
      <c r="G854"/>
      <c r="H854"/>
      <c r="I854"/>
      <c r="J854" s="8" t="s">
        <v>283</v>
      </c>
      <c r="K854" s="9"/>
      <c r="L854" s="9"/>
      <c r="M854" s="1162" t="s">
        <v>563</v>
      </c>
      <c r="N854" s="1163"/>
      <c r="O854" s="1163"/>
      <c r="P854" s="1163"/>
      <c r="Q854" s="1163"/>
      <c r="R854" s="1163"/>
      <c r="S854" s="1163"/>
      <c r="T854" s="1163"/>
      <c r="U854" s="1163"/>
      <c r="V854" s="1164"/>
      <c r="W854" s="1220"/>
      <c r="X854" s="1221"/>
      <c r="Y854" s="1221"/>
      <c r="Z854" s="1221"/>
      <c r="AA854" s="1221"/>
      <c r="AB854" s="1221"/>
      <c r="AC854" s="1222"/>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599</v>
      </c>
      <c r="BC854" s="543">
        <v>384234</v>
      </c>
      <c r="BD854" s="543">
        <v>443018</v>
      </c>
      <c r="BE854" s="543">
        <v>534400</v>
      </c>
      <c r="BF854" s="543">
        <v>684032</v>
      </c>
      <c r="BG854" s="543">
        <v>762054</v>
      </c>
      <c r="BH854" s="21"/>
      <c r="BI854" s="30" t="s">
        <v>599</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162" t="s">
        <v>563</v>
      </c>
      <c r="N855" s="1163"/>
      <c r="O855" s="1163"/>
      <c r="P855" s="1163"/>
      <c r="Q855" s="1163"/>
      <c r="R855" s="1163"/>
      <c r="S855" s="1163"/>
      <c r="T855" s="1163"/>
      <c r="U855" s="1163"/>
      <c r="V855" s="1164"/>
      <c r="W855" s="1220"/>
      <c r="X855" s="1221"/>
      <c r="Y855" s="1221"/>
      <c r="Z855" s="1221"/>
      <c r="AA855" s="1221"/>
      <c r="AB855" s="1221"/>
      <c r="AC855" s="122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600</v>
      </c>
      <c r="BC855" s="542">
        <v>352022</v>
      </c>
      <c r="BD855" s="542">
        <v>405878</v>
      </c>
      <c r="BE855" s="542">
        <v>489600</v>
      </c>
      <c r="BF855" s="542">
        <v>626688</v>
      </c>
      <c r="BG855" s="542">
        <v>698170</v>
      </c>
      <c r="BH855" s="21"/>
      <c r="BI855" s="30" t="s">
        <v>600</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162" t="s">
        <v>563</v>
      </c>
      <c r="N856" s="1163"/>
      <c r="O856" s="1163"/>
      <c r="P856" s="1163"/>
      <c r="Q856" s="1163"/>
      <c r="R856" s="1163"/>
      <c r="S856" s="1163"/>
      <c r="T856" s="1163"/>
      <c r="U856" s="1163"/>
      <c r="V856" s="1164"/>
      <c r="W856" s="1220"/>
      <c r="X856" s="1221"/>
      <c r="Y856" s="1221"/>
      <c r="Z856" s="1221"/>
      <c r="AA856" s="1221"/>
      <c r="AB856" s="1221"/>
      <c r="AC856" s="122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601</v>
      </c>
      <c r="BC856" s="543">
        <v>352022</v>
      </c>
      <c r="BD856" s="543">
        <v>405878</v>
      </c>
      <c r="BE856" s="543">
        <v>489600</v>
      </c>
      <c r="BF856" s="543">
        <v>626688</v>
      </c>
      <c r="BG856" s="543">
        <v>698170</v>
      </c>
      <c r="BH856" s="21"/>
      <c r="BI856" s="30" t="s">
        <v>601</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162" t="s">
        <v>563</v>
      </c>
      <c r="N857" s="1163"/>
      <c r="O857" s="1163"/>
      <c r="P857" s="1163"/>
      <c r="Q857" s="1163"/>
      <c r="R857" s="1163"/>
      <c r="S857" s="1163"/>
      <c r="T857" s="1163"/>
      <c r="U857" s="1163"/>
      <c r="V857" s="1164"/>
      <c r="W857" s="1220"/>
      <c r="X857" s="1221"/>
      <c r="Y857" s="1221"/>
      <c r="Z857" s="1221"/>
      <c r="AA857" s="1221"/>
      <c r="AB857" s="1221"/>
      <c r="AC857" s="122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603</v>
      </c>
      <c r="BC857" s="542">
        <v>307732</v>
      </c>
      <c r="BD857" s="542">
        <v>354812</v>
      </c>
      <c r="BE857" s="542">
        <v>428000</v>
      </c>
      <c r="BF857" s="542">
        <v>547840</v>
      </c>
      <c r="BG857" s="542">
        <v>610328</v>
      </c>
      <c r="BH857" s="21"/>
      <c r="BI857" s="30" t="s">
        <v>603</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31">
        <f>SUM(W853:AC857)</f>
        <v>1150</v>
      </c>
      <c r="X858" s="1232"/>
      <c r="Y858" s="1232"/>
      <c r="Z858" s="1232"/>
      <c r="AA858" s="1232"/>
      <c r="AB858" s="1232"/>
      <c r="AC858" s="1233"/>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604</v>
      </c>
      <c r="BC858" s="543">
        <v>352022</v>
      </c>
      <c r="BD858" s="543">
        <v>405878</v>
      </c>
      <c r="BE858" s="543">
        <v>489600</v>
      </c>
      <c r="BF858" s="543">
        <v>626688</v>
      </c>
      <c r="BG858" s="543">
        <v>698170</v>
      </c>
      <c r="BH858" s="21"/>
      <c r="BI858" s="30" t="s">
        <v>604</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605</v>
      </c>
      <c r="BC859" s="542">
        <v>352022</v>
      </c>
      <c r="BD859" s="542">
        <v>405878</v>
      </c>
      <c r="BE859" s="542">
        <v>489600</v>
      </c>
      <c r="BF859" s="542">
        <v>626688</v>
      </c>
      <c r="BG859" s="542">
        <v>698170</v>
      </c>
      <c r="BI859" s="30" t="s">
        <v>605</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573</v>
      </c>
      <c r="BC860" s="543">
        <v>387110</v>
      </c>
      <c r="BD860" s="543">
        <v>446334</v>
      </c>
      <c r="BE860" s="543">
        <v>538400</v>
      </c>
      <c r="BF860" s="543">
        <v>689152</v>
      </c>
      <c r="BG860" s="543">
        <v>767758</v>
      </c>
      <c r="BI860" s="30" t="s">
        <v>573</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575</v>
      </c>
      <c r="BC861" s="542">
        <v>384234</v>
      </c>
      <c r="BD861" s="542">
        <v>443018</v>
      </c>
      <c r="BE861" s="542">
        <v>534400</v>
      </c>
      <c r="BF861" s="542">
        <v>684032</v>
      </c>
      <c r="BG861" s="542">
        <v>762054</v>
      </c>
      <c r="BI861" s="30" t="s">
        <v>575</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31">
        <f>W826+W834+W841+W842+W851+W858+W828</f>
        <v>368600</v>
      </c>
      <c r="AD862" s="1232"/>
      <c r="AE862" s="1232"/>
      <c r="AF862" s="1232"/>
      <c r="AG862" s="1232"/>
      <c r="AH862" s="1233"/>
      <c r="AI862"/>
      <c r="AJ862"/>
      <c r="AK862"/>
      <c r="AL862"/>
      <c r="AM862" s="38"/>
      <c r="AN862" s="38"/>
      <c r="BB862" s="30" t="s">
        <v>576</v>
      </c>
      <c r="BC862" s="543">
        <v>352022</v>
      </c>
      <c r="BD862" s="543">
        <v>405878</v>
      </c>
      <c r="BE862" s="543">
        <v>489600</v>
      </c>
      <c r="BF862" s="543">
        <v>626688</v>
      </c>
      <c r="BG862" s="543">
        <v>698170</v>
      </c>
      <c r="BI862" s="30" t="s">
        <v>576</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699</v>
      </c>
      <c r="AC863" s="1538">
        <f>O776+O756+G730</f>
        <v>58</v>
      </c>
      <c r="AD863" s="1539"/>
      <c r="AE863" s="1539"/>
      <c r="AF863" s="1539"/>
      <c r="AG863" s="1539"/>
      <c r="AH863" s="1540"/>
      <c r="AI863"/>
      <c r="AJ863"/>
      <c r="AK863"/>
      <c r="AL863"/>
      <c r="AM863" s="38"/>
      <c r="AN863" s="38"/>
      <c r="BB863" s="30" t="s">
        <v>577</v>
      </c>
      <c r="BC863" s="542">
        <v>396888</v>
      </c>
      <c r="BD863" s="542">
        <v>457608</v>
      </c>
      <c r="BE863" s="542">
        <v>552000</v>
      </c>
      <c r="BF863" s="542">
        <v>706560</v>
      </c>
      <c r="BG863" s="542">
        <v>787152</v>
      </c>
      <c r="BI863" s="30" t="s">
        <v>577</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10" t="s">
        <v>347</v>
      </c>
      <c r="F864" s="1311"/>
      <c r="G864" s="1311"/>
      <c r="H864" s="1311"/>
      <c r="I864" s="1311"/>
      <c r="J864" s="1311"/>
      <c r="K864" s="1311"/>
      <c r="L864" s="1311"/>
      <c r="M864" s="1311"/>
      <c r="N864" s="1311"/>
      <c r="O864" s="1311"/>
      <c r="P864" s="1311"/>
      <c r="Q864" s="1311"/>
      <c r="R864" s="1311"/>
      <c r="S864" s="1311"/>
      <c r="T864" s="1311"/>
      <c r="U864" s="1311"/>
      <c r="V864" s="1311"/>
      <c r="W864" s="1311"/>
      <c r="X864" s="1311"/>
      <c r="Y864" s="1311"/>
      <c r="Z864" s="1311"/>
      <c r="AA864" s="1311"/>
      <c r="AB864" s="1312"/>
      <c r="AC864" s="1520">
        <f>IF(ISERROR((ROUNDDOWN(AC862/AC863,0))),0,(ROUNDDOWN(AC862/AC863,0)))</f>
        <v>6355</v>
      </c>
      <c r="AD864" s="1521"/>
      <c r="AE864" s="1521"/>
      <c r="AF864" s="1521"/>
      <c r="AG864" s="1521"/>
      <c r="AH864" s="1521"/>
      <c r="AI864"/>
      <c r="AJ864"/>
      <c r="AK864"/>
      <c r="AL864" s="3"/>
      <c r="AM864" s="38"/>
      <c r="AN864" s="38"/>
      <c r="BB864" s="30" t="s">
        <v>578</v>
      </c>
      <c r="BC864" s="543">
        <v>331890</v>
      </c>
      <c r="BD864" s="543">
        <v>382666</v>
      </c>
      <c r="BE864" s="543">
        <v>461600</v>
      </c>
      <c r="BF864" s="543">
        <v>590848</v>
      </c>
      <c r="BG864" s="543">
        <v>658242</v>
      </c>
      <c r="BI864" s="30" t="s">
        <v>578</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641</v>
      </c>
      <c r="AC865" s="1179">
        <f>'Sources and Uses Budget'!R74</f>
        <v>202278</v>
      </c>
      <c r="AD865" s="1532"/>
      <c r="AE865" s="1532"/>
      <c r="AF865" s="1532"/>
      <c r="AG865" s="1532"/>
      <c r="AH865" s="1532"/>
      <c r="AI865"/>
      <c r="AJ865"/>
      <c r="AK865"/>
      <c r="AL865"/>
      <c r="AM865" s="38"/>
      <c r="AN865" s="38"/>
      <c r="BB865" s="30" t="s">
        <v>580</v>
      </c>
      <c r="BC865" s="542">
        <v>352022</v>
      </c>
      <c r="BD865" s="542">
        <v>405878</v>
      </c>
      <c r="BE865" s="542">
        <v>489600</v>
      </c>
      <c r="BF865" s="542">
        <v>626688</v>
      </c>
      <c r="BG865" s="542">
        <v>698170</v>
      </c>
      <c r="BI865" s="30" t="s">
        <v>580</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1680</v>
      </c>
      <c r="AC866" s="1222"/>
      <c r="AD866" s="1223"/>
      <c r="AE866" s="1223"/>
      <c r="AF866" s="1223"/>
      <c r="AG866" s="1223"/>
      <c r="AH866" s="1223"/>
      <c r="AI866"/>
      <c r="AJ866"/>
      <c r="AK866"/>
      <c r="AL866"/>
      <c r="AM866" s="38"/>
      <c r="AN866" s="38"/>
      <c r="AV866" s="1240"/>
      <c r="AW866" s="1240"/>
      <c r="AX866" s="1240"/>
      <c r="AY866" s="1240"/>
      <c r="BB866" s="30" t="s">
        <v>581</v>
      </c>
      <c r="BC866" s="543">
        <v>314634</v>
      </c>
      <c r="BD866" s="543">
        <v>362770</v>
      </c>
      <c r="BE866" s="543">
        <v>437600</v>
      </c>
      <c r="BF866" s="543">
        <v>560128</v>
      </c>
      <c r="BG866" s="543">
        <v>624018</v>
      </c>
      <c r="BI866" s="30" t="s">
        <v>581</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20">
        <f>15000+25000</f>
        <v>40000</v>
      </c>
      <c r="AD867" s="1221"/>
      <c r="AE867" s="1221"/>
      <c r="AF867" s="1221"/>
      <c r="AG867" s="1221"/>
      <c r="AH867" s="1222"/>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708</v>
      </c>
      <c r="AC868" s="1220">
        <v>29000</v>
      </c>
      <c r="AD868" s="1221"/>
      <c r="AE868" s="1221"/>
      <c r="AF868" s="1221"/>
      <c r="AG868" s="1221"/>
      <c r="AH868" s="1222"/>
      <c r="AI868"/>
      <c r="AJ868"/>
      <c r="AK868"/>
      <c r="AL868"/>
      <c r="AM868" s="38"/>
      <c r="AN868" s="38"/>
      <c r="BB868" s="30" t="s">
        <v>583</v>
      </c>
      <c r="BC868" s="543">
        <v>352022</v>
      </c>
      <c r="BD868" s="543">
        <v>405878</v>
      </c>
      <c r="BE868" s="543">
        <v>489600</v>
      </c>
      <c r="BF868" s="543">
        <v>626688</v>
      </c>
      <c r="BG868" s="543">
        <v>698170</v>
      </c>
      <c r="BI868" s="30" t="s">
        <v>583</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1939</v>
      </c>
      <c r="AC869" s="1220">
        <v>13500</v>
      </c>
      <c r="AD869" s="1221"/>
      <c r="AE869" s="1221"/>
      <c r="AF869" s="1221"/>
      <c r="AG869" s="1221"/>
      <c r="AH869" s="1222"/>
      <c r="AI869"/>
      <c r="AJ869"/>
      <c r="AK869"/>
      <c r="AL869"/>
      <c r="AM869" s="38"/>
      <c r="AN869" s="38"/>
      <c r="BB869" s="30" t="s">
        <v>584</v>
      </c>
      <c r="BC869" s="542">
        <v>314634</v>
      </c>
      <c r="BD869" s="542">
        <v>362770</v>
      </c>
      <c r="BE869" s="542">
        <v>437600</v>
      </c>
      <c r="BF869" s="542">
        <v>560128</v>
      </c>
      <c r="BG869" s="542">
        <v>624018</v>
      </c>
      <c r="BI869" s="30" t="s">
        <v>584</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709</v>
      </c>
      <c r="AC870" s="1220">
        <v>5000</v>
      </c>
      <c r="AD870" s="1221"/>
      <c r="AE870" s="1221"/>
      <c r="AF870" s="1221"/>
      <c r="AG870" s="1221"/>
      <c r="AH870" s="1222"/>
      <c r="AI870"/>
      <c r="AJ870"/>
      <c r="AK870"/>
      <c r="AL870"/>
      <c r="AM870" s="38"/>
      <c r="AN870" s="38"/>
      <c r="BB870" s="30" t="s">
        <v>585</v>
      </c>
      <c r="BC870" s="543">
        <v>353173</v>
      </c>
      <c r="BD870" s="543">
        <v>407205</v>
      </c>
      <c r="BE870" s="543">
        <v>491200</v>
      </c>
      <c r="BF870" s="543">
        <v>628736</v>
      </c>
      <c r="BG870" s="543">
        <v>700451</v>
      </c>
      <c r="BI870" s="30" t="s">
        <v>585</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1938</v>
      </c>
      <c r="AC871" s="1184"/>
      <c r="AD871" s="1223"/>
      <c r="AE871" s="1223"/>
      <c r="AF871" s="1223"/>
      <c r="AG871" s="1223"/>
      <c r="AH871" s="1223"/>
      <c r="AI871"/>
      <c r="AJ871"/>
      <c r="AK871"/>
      <c r="AL871"/>
      <c r="AM871" s="38"/>
      <c r="AN871" s="38"/>
      <c r="BB871" s="30" t="s">
        <v>754</v>
      </c>
      <c r="BC871" s="542">
        <v>689665</v>
      </c>
      <c r="BD871" s="542">
        <v>795177</v>
      </c>
      <c r="BE871" s="542">
        <v>959200</v>
      </c>
      <c r="BF871" s="542">
        <v>1227776</v>
      </c>
      <c r="BG871" s="542">
        <v>1367819</v>
      </c>
      <c r="BI871" s="30" t="s">
        <v>754</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47" t="s">
        <v>1210</v>
      </c>
      <c r="F872" s="1448"/>
      <c r="G872" s="1448"/>
      <c r="H872" s="1448"/>
      <c r="I872" s="1448"/>
      <c r="J872" s="1448"/>
      <c r="K872" s="1448"/>
      <c r="L872" s="1448"/>
      <c r="M872" s="1448"/>
      <c r="N872" s="1448"/>
      <c r="O872" s="1448"/>
      <c r="P872" s="1448"/>
      <c r="Q872" s="1448"/>
      <c r="R872" s="1448"/>
      <c r="S872" s="1448"/>
      <c r="T872" s="1448"/>
      <c r="U872" s="1448"/>
      <c r="V872" s="1448"/>
      <c r="W872" s="1448"/>
      <c r="X872" s="1448"/>
      <c r="Y872" s="1448"/>
      <c r="Z872" s="1448"/>
      <c r="AA872" s="1448"/>
      <c r="AB872" s="1449"/>
      <c r="AC872" s="1223"/>
      <c r="AD872" s="1223"/>
      <c r="AE872" s="1223"/>
      <c r="AF872" s="1223"/>
      <c r="AG872" s="1223"/>
      <c r="AH872" s="1223"/>
      <c r="AI872"/>
      <c r="AJ872"/>
      <c r="AK872"/>
      <c r="AL872"/>
      <c r="AM872" s="38"/>
      <c r="AN872" s="38"/>
      <c r="BB872" s="30" t="s">
        <v>755</v>
      </c>
      <c r="BC872" s="543">
        <v>307732</v>
      </c>
      <c r="BD872" s="543">
        <v>354812</v>
      </c>
      <c r="BE872" s="543">
        <v>428000</v>
      </c>
      <c r="BF872" s="543">
        <v>547840</v>
      </c>
      <c r="BG872" s="543">
        <v>610328</v>
      </c>
      <c r="BI872" s="30" t="s">
        <v>755</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47" t="s">
        <v>1210</v>
      </c>
      <c r="F873" s="1448"/>
      <c r="G873" s="1448"/>
      <c r="H873" s="1448"/>
      <c r="I873" s="1448"/>
      <c r="J873" s="1448"/>
      <c r="K873" s="1448"/>
      <c r="L873" s="1448"/>
      <c r="M873" s="1448"/>
      <c r="N873" s="1448"/>
      <c r="O873" s="1448"/>
      <c r="P873" s="1448"/>
      <c r="Q873" s="1448"/>
      <c r="R873" s="1448"/>
      <c r="S873" s="1448"/>
      <c r="T873" s="1448"/>
      <c r="U873" s="1448"/>
      <c r="V873" s="1448"/>
      <c r="W873" s="1448"/>
      <c r="X873" s="1448"/>
      <c r="Y873" s="1448"/>
      <c r="Z873" s="1448"/>
      <c r="AA873" s="1448"/>
      <c r="AB873" s="1449"/>
      <c r="AC873" s="1223"/>
      <c r="AD873" s="1223"/>
      <c r="AE873" s="1223"/>
      <c r="AF873" s="1223"/>
      <c r="AG873" s="1223"/>
      <c r="AH873" s="1223"/>
      <c r="AI873"/>
      <c r="AJ873"/>
      <c r="AK873"/>
      <c r="AL873"/>
      <c r="AM873" s="38"/>
      <c r="AN873" s="38"/>
      <c r="BB873" s="30" t="s">
        <v>756</v>
      </c>
      <c r="BC873" s="542">
        <v>387110</v>
      </c>
      <c r="BD873" s="542">
        <v>446334</v>
      </c>
      <c r="BE873" s="542">
        <v>538400</v>
      </c>
      <c r="BF873" s="542">
        <v>689152</v>
      </c>
      <c r="BG873" s="542">
        <v>767758</v>
      </c>
      <c r="BI873" s="30" t="s">
        <v>756</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31"/>
      <c r="AD874" s="1531"/>
      <c r="AE874" s="1531"/>
      <c r="AF874" s="1531"/>
      <c r="AG874" s="1531"/>
      <c r="AH874" s="1531"/>
      <c r="AI874"/>
      <c r="AJ874"/>
      <c r="AK874"/>
      <c r="AL874"/>
      <c r="AM874" s="38"/>
      <c r="AN874" s="38"/>
      <c r="AT874" s="87"/>
      <c r="AU874" s="87"/>
      <c r="AV874" s="87"/>
      <c r="AW874" s="87"/>
      <c r="AX874" s="87"/>
      <c r="AY874" s="87"/>
      <c r="BB874" s="30" t="s">
        <v>757</v>
      </c>
      <c r="BC874" s="541">
        <v>532060</v>
      </c>
      <c r="BD874" s="541">
        <v>613460</v>
      </c>
      <c r="BE874" s="543">
        <v>740000</v>
      </c>
      <c r="BF874" s="541">
        <v>947200</v>
      </c>
      <c r="BG874" s="541">
        <v>1055240</v>
      </c>
      <c r="BI874" s="30" t="s">
        <v>757</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4"/>
      <c r="AO875" s="1224"/>
      <c r="AP875" s="1240"/>
      <c r="AQ875" s="1240"/>
      <c r="AR875" s="1240"/>
      <c r="AS875" s="1240"/>
      <c r="AT875" s="87"/>
      <c r="AU875" s="87"/>
      <c r="AV875" s="87"/>
      <c r="AW875" s="87"/>
      <c r="AX875" s="87"/>
      <c r="AY875" s="87"/>
      <c r="BB875" s="30" t="s">
        <v>758</v>
      </c>
      <c r="BC875" s="542">
        <v>387110</v>
      </c>
      <c r="BD875" s="542">
        <v>446334</v>
      </c>
      <c r="BE875" s="542">
        <v>538400</v>
      </c>
      <c r="BF875" s="542">
        <v>689152</v>
      </c>
      <c r="BG875" s="542">
        <v>767758</v>
      </c>
      <c r="BI875" s="30" t="s">
        <v>758</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40"/>
      <c r="AQ876" s="1240"/>
      <c r="AR876" s="1240"/>
      <c r="AS876" s="1240"/>
      <c r="BB876" s="30" t="s">
        <v>759</v>
      </c>
      <c r="BC876" s="541">
        <v>532060</v>
      </c>
      <c r="BD876" s="541">
        <v>613460</v>
      </c>
      <c r="BE876" s="541">
        <v>740000</v>
      </c>
      <c r="BF876" s="541">
        <v>947200</v>
      </c>
      <c r="BG876" s="541">
        <v>1055240</v>
      </c>
      <c r="BI876" s="30" t="s">
        <v>759</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20">
        <v>0</v>
      </c>
      <c r="AA877" s="1221"/>
      <c r="AB877" s="1221"/>
      <c r="AC877" s="1221"/>
      <c r="AD877" s="1221"/>
      <c r="AE877" s="1222"/>
      <c r="AF877"/>
      <c r="AG877"/>
      <c r="AH877"/>
      <c r="AI877"/>
      <c r="AJ877"/>
      <c r="AK877"/>
      <c r="AL877"/>
      <c r="AM877" s="38"/>
      <c r="AN877" s="38"/>
      <c r="BB877" s="30" t="s">
        <v>659</v>
      </c>
      <c r="BC877" s="542">
        <v>387110</v>
      </c>
      <c r="BD877" s="542">
        <v>446334</v>
      </c>
      <c r="BE877" s="542">
        <v>538400</v>
      </c>
      <c r="BF877" s="542">
        <v>689152</v>
      </c>
      <c r="BG877" s="542">
        <v>767758</v>
      </c>
      <c r="BI877" s="30" t="s">
        <v>659</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20">
        <v>0</v>
      </c>
      <c r="AA878" s="1221"/>
      <c r="AB878" s="1221"/>
      <c r="AC878" s="1221"/>
      <c r="AD878" s="1221"/>
      <c r="AE878" s="1222"/>
      <c r="AF878"/>
      <c r="AG878"/>
      <c r="AH878"/>
      <c r="AI878"/>
      <c r="AJ878"/>
      <c r="AK878"/>
      <c r="AL878"/>
      <c r="AM878" s="38"/>
      <c r="AN878" s="38"/>
      <c r="BB878" s="30" t="s">
        <v>660</v>
      </c>
      <c r="BC878" s="543">
        <v>319236</v>
      </c>
      <c r="BD878" s="543">
        <v>368076</v>
      </c>
      <c r="BE878" s="543">
        <v>444000</v>
      </c>
      <c r="BF878" s="543">
        <v>568320</v>
      </c>
      <c r="BG878" s="543">
        <v>633144</v>
      </c>
      <c r="BI878" s="30" t="s">
        <v>660</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787</v>
      </c>
      <c r="I879" s="9"/>
      <c r="J879" s="9"/>
      <c r="K879" s="9"/>
      <c r="L879" s="9"/>
      <c r="M879" s="9"/>
      <c r="N879" s="9"/>
      <c r="O879" s="9"/>
      <c r="P879" s="9"/>
      <c r="Q879" s="9"/>
      <c r="R879" s="9"/>
      <c r="S879" s="9"/>
      <c r="T879" s="9"/>
      <c r="U879" s="9"/>
      <c r="V879" s="9"/>
      <c r="W879" s="9"/>
      <c r="X879" s="9"/>
      <c r="Y879" s="9"/>
      <c r="Z879" s="1220">
        <v>0</v>
      </c>
      <c r="AA879" s="1221"/>
      <c r="AB879" s="1221"/>
      <c r="AC879" s="1221"/>
      <c r="AD879" s="1221"/>
      <c r="AE879" s="1222"/>
      <c r="AM879" s="38"/>
      <c r="AN879" s="38"/>
      <c r="AO879" s="21"/>
      <c r="AP879" s="21"/>
      <c r="AQ879" s="21"/>
      <c r="AR879" s="21"/>
      <c r="AS879" s="21"/>
      <c r="AT879" s="43"/>
      <c r="AU879" s="43"/>
      <c r="AV879" s="43"/>
      <c r="AW879" s="43"/>
      <c r="AX879" s="43"/>
      <c r="AY879" s="43"/>
      <c r="AZ879" s="43"/>
      <c r="BA879" s="43"/>
      <c r="BB879" s="30" t="s">
        <v>661</v>
      </c>
      <c r="BC879" s="542">
        <v>352022</v>
      </c>
      <c r="BD879" s="542">
        <v>405878</v>
      </c>
      <c r="BE879" s="542">
        <v>489600</v>
      </c>
      <c r="BF879" s="542">
        <v>626688</v>
      </c>
      <c r="BG879" s="542">
        <v>698170</v>
      </c>
      <c r="BH879" s="21"/>
      <c r="BI879" s="30" t="s">
        <v>661</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788</v>
      </c>
      <c r="Z880" s="1231">
        <f>Z877-(Z878+Z879)</f>
        <v>0</v>
      </c>
      <c r="AA880" s="1232"/>
      <c r="AB880" s="1232"/>
      <c r="AC880" s="1232"/>
      <c r="AD880" s="1232"/>
      <c r="AE880" s="1233"/>
      <c r="AM880" s="38"/>
      <c r="AN880" s="38"/>
      <c r="AO880" s="21"/>
      <c r="AP880" s="21"/>
      <c r="AQ880" s="21"/>
      <c r="AR880" s="21"/>
      <c r="AS880" s="21"/>
      <c r="AT880" s="43"/>
      <c r="AU880" s="43"/>
      <c r="AV880" s="43"/>
      <c r="AW880" s="43"/>
      <c r="AX880" s="43"/>
      <c r="AY880" s="43"/>
      <c r="AZ880" s="43"/>
      <c r="BA880" s="43"/>
      <c r="BB880" s="30" t="s">
        <v>662</v>
      </c>
      <c r="BC880" s="543">
        <v>352022</v>
      </c>
      <c r="BD880" s="543">
        <v>405878</v>
      </c>
      <c r="BE880" s="543">
        <v>489600</v>
      </c>
      <c r="BF880" s="543">
        <v>626688</v>
      </c>
      <c r="BG880" s="543">
        <v>698170</v>
      </c>
      <c r="BH880" s="21"/>
      <c r="BI880" s="30" t="s">
        <v>662</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663</v>
      </c>
      <c r="BC881" s="542">
        <v>384234</v>
      </c>
      <c r="BD881" s="542">
        <v>443018</v>
      </c>
      <c r="BE881" s="542">
        <v>534400</v>
      </c>
      <c r="BF881" s="542">
        <v>684032</v>
      </c>
      <c r="BG881" s="542">
        <v>762054</v>
      </c>
      <c r="BH881" s="21"/>
      <c r="BI881" s="30" t="s">
        <v>663</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898</v>
      </c>
      <c r="BC882" s="543">
        <v>384234</v>
      </c>
      <c r="BD882" s="543">
        <v>443018</v>
      </c>
      <c r="BE882" s="543">
        <v>534400</v>
      </c>
      <c r="BF882" s="543">
        <v>684032</v>
      </c>
      <c r="BG882" s="543">
        <v>762054</v>
      </c>
      <c r="BH882" s="21"/>
      <c r="BI882" s="30" t="s">
        <v>898</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899</v>
      </c>
      <c r="BC883" s="542">
        <v>307732</v>
      </c>
      <c r="BD883" s="542">
        <v>354812</v>
      </c>
      <c r="BE883" s="542">
        <v>428000</v>
      </c>
      <c r="BF883" s="542">
        <v>547840</v>
      </c>
      <c r="BG883" s="542">
        <v>610328</v>
      </c>
      <c r="BH883" s="21"/>
      <c r="BI883" s="30" t="s">
        <v>899</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753</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7" t="s">
        <v>128</v>
      </c>
      <c r="B887" s="1057"/>
      <c r="C887" s="1057"/>
      <c r="D887" s="1057"/>
      <c r="E887" s="1057"/>
      <c r="F887" s="1057"/>
      <c r="G887" s="1057"/>
      <c r="H887" s="1057"/>
      <c r="I887" s="1057"/>
      <c r="J887" s="1057"/>
      <c r="K887" s="1057"/>
      <c r="L887" s="1057"/>
      <c r="M887" s="1057"/>
      <c r="N887" s="1057"/>
      <c r="O887" s="1057"/>
      <c r="P887" s="1057"/>
      <c r="Q887" s="1057"/>
      <c r="R887" s="1057"/>
      <c r="S887" s="1057"/>
      <c r="T887" s="1057"/>
      <c r="U887" s="1057"/>
      <c r="V887" s="1057"/>
      <c r="W887" s="1057"/>
      <c r="X887" s="1057"/>
      <c r="Y887" s="1057"/>
      <c r="Z887" s="1057"/>
      <c r="AA887" s="1057"/>
      <c r="AB887" s="1057"/>
      <c r="AC887" s="1057"/>
      <c r="AD887" s="1057"/>
      <c r="AE887" s="1057"/>
      <c r="AF887" s="1057"/>
      <c r="AG887" s="1057"/>
      <c r="AH887" s="1057"/>
      <c r="AI887" s="1057"/>
      <c r="AJ887" s="1057"/>
      <c r="AK887" s="1057"/>
      <c r="AL887" s="1057"/>
      <c r="AM887" s="1057"/>
      <c r="AN887" s="1057"/>
      <c r="AO887" s="1057"/>
      <c r="AP887" s="1057"/>
      <c r="AQ887" s="1057"/>
      <c r="AR887" s="1057"/>
      <c r="AS887" s="1057"/>
      <c r="AT887" s="1057"/>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7"/>
      <c r="B888" s="1057"/>
      <c r="C888" s="1057"/>
      <c r="D888" s="1057"/>
      <c r="E888" s="1057"/>
      <c r="F888" s="1057"/>
      <c r="G888" s="1057"/>
      <c r="H888" s="1057"/>
      <c r="I888" s="1057"/>
      <c r="J888" s="1057"/>
      <c r="K888" s="1057"/>
      <c r="L888" s="1057"/>
      <c r="M888" s="1057"/>
      <c r="N888" s="1057"/>
      <c r="O888" s="1057"/>
      <c r="P888" s="1057"/>
      <c r="Q888" s="1057"/>
      <c r="R888" s="1057"/>
      <c r="S888" s="1057"/>
      <c r="T888" s="1057"/>
      <c r="U888" s="1057"/>
      <c r="V888" s="1057"/>
      <c r="W888" s="1057"/>
      <c r="X888" s="1057"/>
      <c r="Y888" s="1057"/>
      <c r="Z888" s="1057"/>
      <c r="AA888" s="1057"/>
      <c r="AB888" s="1057"/>
      <c r="AC888" s="1057"/>
      <c r="AD888" s="1057"/>
      <c r="AE888" s="1057"/>
      <c r="AF888" s="1057"/>
      <c r="AG888" s="1057"/>
      <c r="AH888" s="1057"/>
      <c r="AI888" s="1057"/>
      <c r="AJ888" s="1057"/>
      <c r="AK888" s="1057"/>
      <c r="AL888" s="1057"/>
      <c r="AM888" s="1057"/>
      <c r="AN888" s="1057"/>
      <c r="AO888" s="1057"/>
      <c r="AP888" s="1057"/>
      <c r="AQ888" s="1057"/>
      <c r="AR888" s="1057"/>
      <c r="AS888" s="1057"/>
      <c r="AT888" s="1057"/>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654</v>
      </c>
      <c r="C890" s="3" t="s">
        <v>550</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5" t="s">
        <v>962</v>
      </c>
      <c r="G892" s="1226"/>
      <c r="H892" s="1226"/>
      <c r="I892" s="1226"/>
      <c r="J892" s="1226"/>
      <c r="K892" s="1226"/>
      <c r="L892" s="1226"/>
      <c r="M892" s="1226"/>
      <c r="N892" s="1226"/>
      <c r="O892" s="1226"/>
      <c r="P892" s="1226"/>
      <c r="Q892" s="1226"/>
      <c r="R892" s="1226"/>
      <c r="S892" s="1226"/>
      <c r="T892" s="1227"/>
      <c r="U892" s="1171" t="s">
        <v>346</v>
      </c>
      <c r="V892" s="1172"/>
      <c r="W892" s="1172"/>
      <c r="X892" s="1172"/>
      <c r="Y892" s="1172"/>
      <c r="Z892" s="1172"/>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73" t="s">
        <v>1040</v>
      </c>
      <c r="G893" s="1174"/>
      <c r="H893" s="1174"/>
      <c r="I893" s="1174"/>
      <c r="J893" s="1174"/>
      <c r="K893" s="1174"/>
      <c r="L893" s="1174"/>
      <c r="M893" s="1174"/>
      <c r="N893" s="1174"/>
      <c r="O893" s="1174"/>
      <c r="P893" s="1174"/>
      <c r="Q893" s="1174"/>
      <c r="R893" s="1174"/>
      <c r="S893" s="1174"/>
      <c r="T893" s="1218"/>
      <c r="U893" s="1173"/>
      <c r="V893" s="1174"/>
      <c r="W893" s="1174"/>
      <c r="X893" s="1174"/>
      <c r="Y893" s="1174"/>
      <c r="Z893" s="1174"/>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5"/>
      <c r="G894" s="1176"/>
      <c r="H894" s="1176"/>
      <c r="I894" s="1176"/>
      <c r="J894" s="1176"/>
      <c r="K894" s="1176"/>
      <c r="L894" s="1176"/>
      <c r="M894" s="1176"/>
      <c r="N894" s="1176"/>
      <c r="O894" s="1176"/>
      <c r="P894" s="1176"/>
      <c r="Q894" s="1176"/>
      <c r="R894" s="1176"/>
      <c r="S894" s="1176"/>
      <c r="T894" s="1219"/>
      <c r="U894" s="1175"/>
      <c r="V894" s="1176"/>
      <c r="W894" s="1176"/>
      <c r="X894" s="1176"/>
      <c r="Y894" s="1176"/>
      <c r="Z894" s="1176"/>
      <c r="AA894" s="198"/>
      <c r="AB894" s="1541" t="s">
        <v>56</v>
      </c>
      <c r="AC894" s="1541"/>
      <c r="AD894" s="1541"/>
      <c r="AE894" s="154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6" t="s">
        <v>158</v>
      </c>
      <c r="G895" s="1317"/>
      <c r="H895" s="1317"/>
      <c r="I895" s="1317"/>
      <c r="J895" s="1317"/>
      <c r="K895" s="1317"/>
      <c r="L895" s="1317"/>
      <c r="M895" s="1317"/>
      <c r="N895" s="1317"/>
      <c r="O895" s="1317"/>
      <c r="P895" s="1317"/>
      <c r="Q895" s="1317"/>
      <c r="R895" s="1317"/>
      <c r="S895" s="1317"/>
      <c r="T895" s="1318"/>
      <c r="U895" s="1217" t="s">
        <v>108</v>
      </c>
      <c r="V895" s="1147"/>
      <c r="W895" s="1147"/>
      <c r="X895" s="1147"/>
      <c r="Y895" s="1147"/>
      <c r="Z895" s="1148"/>
      <c r="AA895" s="1177">
        <v>612751</v>
      </c>
      <c r="AB895" s="1178"/>
      <c r="AC895" s="1178"/>
      <c r="AD895" s="1178"/>
      <c r="AE895" s="1178"/>
      <c r="AF895" s="1179"/>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6" t="s">
        <v>160</v>
      </c>
      <c r="G896" s="1317"/>
      <c r="H896" s="1317"/>
      <c r="I896" s="1317"/>
      <c r="J896" s="1317"/>
      <c r="K896" s="1317"/>
      <c r="L896" s="1317"/>
      <c r="M896" s="1317"/>
      <c r="N896" s="1317"/>
      <c r="O896" s="1317"/>
      <c r="P896" s="1317"/>
      <c r="Q896" s="1317"/>
      <c r="R896" s="1317"/>
      <c r="S896" s="1317"/>
      <c r="T896" s="1318"/>
      <c r="U896" s="1217" t="s">
        <v>108</v>
      </c>
      <c r="V896" s="1147"/>
      <c r="W896" s="1147"/>
      <c r="X896" s="1147"/>
      <c r="Y896" s="1147"/>
      <c r="Z896" s="1148"/>
      <c r="AA896" s="1177">
        <v>1079394</v>
      </c>
      <c r="AB896" s="1178"/>
      <c r="AC896" s="1178"/>
      <c r="AD896" s="1178"/>
      <c r="AE896" s="1178"/>
      <c r="AF896" s="1179"/>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42" t="s">
        <v>947</v>
      </c>
      <c r="G897" s="1543"/>
      <c r="H897" s="1543"/>
      <c r="I897" s="1543"/>
      <c r="J897" s="1543"/>
      <c r="K897" s="1543"/>
      <c r="L897" s="1543"/>
      <c r="M897" s="1543"/>
      <c r="N897" s="1543"/>
      <c r="O897" s="1543"/>
      <c r="P897" s="1543"/>
      <c r="Q897" s="1543"/>
      <c r="R897" s="1543"/>
      <c r="S897" s="1543"/>
      <c r="T897" s="1544"/>
      <c r="U897" s="1217" t="s">
        <v>124</v>
      </c>
      <c r="V897" s="1147"/>
      <c r="W897" s="1147"/>
      <c r="X897" s="1147"/>
      <c r="Y897" s="1147"/>
      <c r="Z897" s="1148"/>
      <c r="AA897" s="1177"/>
      <c r="AB897" s="1178"/>
      <c r="AC897" s="1178"/>
      <c r="AD897" s="1178"/>
      <c r="AE897" s="1178"/>
      <c r="AF897" s="1179"/>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42" t="s">
        <v>948</v>
      </c>
      <c r="G898" s="1543"/>
      <c r="H898" s="1543"/>
      <c r="I898" s="1543"/>
      <c r="J898" s="1543"/>
      <c r="K898" s="1543"/>
      <c r="L898" s="1543"/>
      <c r="M898" s="1543"/>
      <c r="N898" s="1543"/>
      <c r="O898" s="1543"/>
      <c r="P898" s="1543"/>
      <c r="Q898" s="1543"/>
      <c r="R898" s="1543"/>
      <c r="S898" s="1543"/>
      <c r="T898" s="1544"/>
      <c r="U898" s="1217" t="s">
        <v>124</v>
      </c>
      <c r="V898" s="1147"/>
      <c r="W898" s="1147"/>
      <c r="X898" s="1147"/>
      <c r="Y898" s="1147"/>
      <c r="Z898" s="1148"/>
      <c r="AA898" s="1177"/>
      <c r="AB898" s="1178"/>
      <c r="AC898" s="1178"/>
      <c r="AD898" s="1178"/>
      <c r="AE898" s="1178"/>
      <c r="AF898" s="1179"/>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42" t="s">
        <v>949</v>
      </c>
      <c r="G899" s="1543"/>
      <c r="H899" s="1543"/>
      <c r="I899" s="1543"/>
      <c r="J899" s="1543"/>
      <c r="K899" s="1543"/>
      <c r="L899" s="1543"/>
      <c r="M899" s="1543"/>
      <c r="N899" s="1543"/>
      <c r="O899" s="1543"/>
      <c r="P899" s="1543"/>
      <c r="Q899" s="1543"/>
      <c r="R899" s="1543"/>
      <c r="S899" s="1543"/>
      <c r="T899" s="1544"/>
      <c r="U899" s="1217" t="s">
        <v>124</v>
      </c>
      <c r="V899" s="1147"/>
      <c r="W899" s="1147"/>
      <c r="X899" s="1147"/>
      <c r="Y899" s="1147"/>
      <c r="Z899" s="1148"/>
      <c r="AA899" s="1177"/>
      <c r="AB899" s="1178"/>
      <c r="AC899" s="1178"/>
      <c r="AD899" s="1178"/>
      <c r="AE899" s="1178"/>
      <c r="AF899" s="1179"/>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6" t="s">
        <v>159</v>
      </c>
      <c r="G900" s="1317"/>
      <c r="H900" s="1317"/>
      <c r="I900" s="1317"/>
      <c r="J900" s="1317"/>
      <c r="K900" s="1317"/>
      <c r="L900" s="1317"/>
      <c r="M900" s="1317"/>
      <c r="N900" s="1317"/>
      <c r="O900" s="1317"/>
      <c r="P900" s="1317"/>
      <c r="Q900" s="1317"/>
      <c r="R900" s="1317"/>
      <c r="S900" s="1317"/>
      <c r="T900" s="1318"/>
      <c r="U900" s="1217" t="s">
        <v>124</v>
      </c>
      <c r="V900" s="1147"/>
      <c r="W900" s="1147"/>
      <c r="X900" s="1147"/>
      <c r="Y900" s="1147"/>
      <c r="Z900" s="1148"/>
      <c r="AA900" s="1177"/>
      <c r="AB900" s="1178"/>
      <c r="AC900" s="1178"/>
      <c r="AD900" s="1178"/>
      <c r="AE900" s="1178"/>
      <c r="AF900" s="1179"/>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6" t="s">
        <v>2290</v>
      </c>
      <c r="G901" s="1317"/>
      <c r="H901" s="1317"/>
      <c r="I901" s="1317"/>
      <c r="J901" s="1317"/>
      <c r="K901" s="1317"/>
      <c r="L901" s="1317"/>
      <c r="M901" s="1317"/>
      <c r="N901" s="1317"/>
      <c r="O901" s="1317"/>
      <c r="P901" s="1317"/>
      <c r="Q901" s="1317"/>
      <c r="R901" s="1317"/>
      <c r="S901" s="1317"/>
      <c r="T901" s="1318"/>
      <c r="U901" s="1217" t="s">
        <v>124</v>
      </c>
      <c r="V901" s="1147"/>
      <c r="W901" s="1147"/>
      <c r="X901" s="1147"/>
      <c r="Y901" s="1147"/>
      <c r="Z901" s="1148"/>
      <c r="AA901" s="1177"/>
      <c r="AB901" s="1178"/>
      <c r="AC901" s="1178"/>
      <c r="AD901" s="1178"/>
      <c r="AE901" s="1178"/>
      <c r="AF901" s="1179"/>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6" t="s">
        <v>161</v>
      </c>
      <c r="G902" s="1317"/>
      <c r="H902" s="1317"/>
      <c r="I902" s="1317"/>
      <c r="J902" s="1317"/>
      <c r="K902" s="1317"/>
      <c r="L902" s="1317"/>
      <c r="M902" s="1317"/>
      <c r="N902" s="1317"/>
      <c r="O902" s="1317"/>
      <c r="P902" s="1317"/>
      <c r="Q902" s="1317"/>
      <c r="R902" s="1317"/>
      <c r="S902" s="1317"/>
      <c r="T902" s="1318"/>
      <c r="U902" s="1217" t="s">
        <v>124</v>
      </c>
      <c r="V902" s="1147"/>
      <c r="W902" s="1147"/>
      <c r="X902" s="1147"/>
      <c r="Y902" s="1147"/>
      <c r="Z902" s="1148"/>
      <c r="AA902" s="1177"/>
      <c r="AB902" s="1178"/>
      <c r="AC902" s="1178"/>
      <c r="AD902" s="1178"/>
      <c r="AE902" s="1178"/>
      <c r="AF902" s="1179"/>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6" t="s">
        <v>2287</v>
      </c>
      <c r="G903" s="1317"/>
      <c r="H903" s="1317"/>
      <c r="I903" s="1317"/>
      <c r="J903" s="1317"/>
      <c r="K903" s="1317"/>
      <c r="L903" s="1317"/>
      <c r="M903" s="1317"/>
      <c r="N903" s="1317"/>
      <c r="O903" s="1317"/>
      <c r="P903" s="1317"/>
      <c r="Q903" s="1317"/>
      <c r="R903" s="1317"/>
      <c r="S903" s="1317"/>
      <c r="T903" s="1318"/>
      <c r="U903" s="1217" t="s">
        <v>124</v>
      </c>
      <c r="V903" s="1147"/>
      <c r="W903" s="1147"/>
      <c r="X903" s="1147"/>
      <c r="Y903" s="1147"/>
      <c r="Z903" s="1148"/>
      <c r="AA903" s="1177"/>
      <c r="AB903" s="1178"/>
      <c r="AC903" s="1178"/>
      <c r="AD903" s="1178"/>
      <c r="AE903" s="1178"/>
      <c r="AF903" s="1179"/>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6" t="s">
        <v>2288</v>
      </c>
      <c r="G904" s="1317"/>
      <c r="H904" s="1317"/>
      <c r="I904" s="1317"/>
      <c r="J904" s="1317"/>
      <c r="K904" s="1317"/>
      <c r="L904" s="1317"/>
      <c r="M904" s="1317"/>
      <c r="N904" s="1317"/>
      <c r="O904" s="1317"/>
      <c r="P904" s="1317"/>
      <c r="Q904" s="1317"/>
      <c r="R904" s="1317"/>
      <c r="S904" s="1317"/>
      <c r="T904" s="1318"/>
      <c r="U904" s="1217" t="s">
        <v>124</v>
      </c>
      <c r="V904" s="1147"/>
      <c r="W904" s="1147"/>
      <c r="X904" s="1147"/>
      <c r="Y904" s="1147"/>
      <c r="Z904" s="1148"/>
      <c r="AA904" s="1177"/>
      <c r="AB904" s="1178"/>
      <c r="AC904" s="1178"/>
      <c r="AD904" s="1178"/>
      <c r="AE904" s="1178"/>
      <c r="AF904" s="1179"/>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6" t="s">
        <v>2289</v>
      </c>
      <c r="G905" s="1317"/>
      <c r="H905" s="1317"/>
      <c r="I905" s="1317"/>
      <c r="J905" s="1317"/>
      <c r="K905" s="1317"/>
      <c r="L905" s="1317"/>
      <c r="M905" s="1317"/>
      <c r="N905" s="1317"/>
      <c r="O905" s="1317"/>
      <c r="P905" s="1317"/>
      <c r="Q905" s="1317"/>
      <c r="R905" s="1317"/>
      <c r="S905" s="1317"/>
      <c r="T905" s="1318"/>
      <c r="U905" s="1217" t="s">
        <v>124</v>
      </c>
      <c r="V905" s="1147"/>
      <c r="W905" s="1147"/>
      <c r="X905" s="1147"/>
      <c r="Y905" s="1147"/>
      <c r="Z905" s="1148"/>
      <c r="AA905" s="1177"/>
      <c r="AB905" s="1178"/>
      <c r="AC905" s="1178"/>
      <c r="AD905" s="1178"/>
      <c r="AE905" s="1178"/>
      <c r="AF905" s="1179"/>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6" t="s">
        <v>2283</v>
      </c>
      <c r="G906" s="1317"/>
      <c r="H906" s="1317"/>
      <c r="I906" s="1317"/>
      <c r="J906" s="1317"/>
      <c r="K906" s="1317"/>
      <c r="L906" s="1317"/>
      <c r="M906" s="1317"/>
      <c r="N906" s="1317"/>
      <c r="O906" s="1317"/>
      <c r="P906" s="1317"/>
      <c r="Q906" s="1317"/>
      <c r="R906" s="1317"/>
      <c r="S906" s="1317"/>
      <c r="T906" s="1318"/>
      <c r="U906" s="1217" t="s">
        <v>124</v>
      </c>
      <c r="V906" s="1147"/>
      <c r="W906" s="1147"/>
      <c r="X906" s="1147"/>
      <c r="Y906" s="1147"/>
      <c r="Z906" s="1148"/>
      <c r="AA906" s="1177"/>
      <c r="AB906" s="1178"/>
      <c r="AC906" s="1178"/>
      <c r="AD906" s="1178"/>
      <c r="AE906" s="1178"/>
      <c r="AF906" s="1179"/>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6" t="s">
        <v>2280</v>
      </c>
      <c r="G907" s="1317"/>
      <c r="H907" s="1317"/>
      <c r="I907" s="1317"/>
      <c r="J907" s="1317"/>
      <c r="K907" s="1317"/>
      <c r="L907" s="1317"/>
      <c r="M907" s="1317"/>
      <c r="N907" s="1317"/>
      <c r="O907" s="1317"/>
      <c r="P907" s="1317"/>
      <c r="Q907" s="1317"/>
      <c r="R907" s="1317"/>
      <c r="S907" s="1317"/>
      <c r="T907" s="1318"/>
      <c r="U907" s="1217" t="s">
        <v>124</v>
      </c>
      <c r="V907" s="1147"/>
      <c r="W907" s="1147"/>
      <c r="X907" s="1147"/>
      <c r="Y907" s="1147"/>
      <c r="Z907" s="1148"/>
      <c r="AA907" s="1177"/>
      <c r="AB907" s="1178"/>
      <c r="AC907" s="1178"/>
      <c r="AD907" s="1178"/>
      <c r="AE907" s="1178"/>
      <c r="AF907" s="1179"/>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79" t="s">
        <v>157</v>
      </c>
      <c r="G908" s="1580"/>
      <c r="H908" s="1580"/>
      <c r="I908" s="1580"/>
      <c r="J908" s="1580"/>
      <c r="K908" s="1580"/>
      <c r="L908" s="1580"/>
      <c r="M908" s="1580"/>
      <c r="N908" s="1580"/>
      <c r="O908" s="1580"/>
      <c r="P908" s="1580"/>
      <c r="Q908" s="1580"/>
      <c r="R908" s="1580"/>
      <c r="S908" s="1580"/>
      <c r="T908" s="1581"/>
      <c r="U908" s="1217" t="s">
        <v>124</v>
      </c>
      <c r="V908" s="1147"/>
      <c r="W908" s="1147"/>
      <c r="X908" s="1147"/>
      <c r="Y908" s="1147"/>
      <c r="Z908" s="1148"/>
      <c r="AA908" s="1177"/>
      <c r="AB908" s="1178"/>
      <c r="AC908" s="1178"/>
      <c r="AD908" s="1178"/>
      <c r="AE908" s="1178"/>
      <c r="AF908" s="1179"/>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6" t="s">
        <v>1907</v>
      </c>
      <c r="G909" s="1317"/>
      <c r="H909" s="1317"/>
      <c r="I909" s="1317"/>
      <c r="J909" s="1317"/>
      <c r="K909" s="1317"/>
      <c r="L909" s="1317"/>
      <c r="M909" s="1317"/>
      <c r="N909" s="1317"/>
      <c r="O909" s="1317"/>
      <c r="P909" s="1317"/>
      <c r="Q909" s="1317"/>
      <c r="R909" s="1317"/>
      <c r="S909" s="1317"/>
      <c r="T909" s="1318"/>
      <c r="U909" s="1217" t="s">
        <v>124</v>
      </c>
      <c r="V909" s="1147"/>
      <c r="W909" s="1147"/>
      <c r="X909" s="1147"/>
      <c r="Y909" s="1147"/>
      <c r="Z909" s="1148"/>
      <c r="AA909" s="1177"/>
      <c r="AB909" s="1178"/>
      <c r="AC909" s="1178"/>
      <c r="AD909" s="1178"/>
      <c r="AE909" s="1178"/>
      <c r="AF909" s="1179"/>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42" t="s">
        <v>1009</v>
      </c>
      <c r="G910" s="1543"/>
      <c r="H910" s="1543"/>
      <c r="I910" s="1543"/>
      <c r="J910" s="1543"/>
      <c r="K910" s="1543"/>
      <c r="L910" s="1543"/>
      <c r="M910" s="1543"/>
      <c r="N910" s="1543"/>
      <c r="O910" s="1543"/>
      <c r="P910" s="1543"/>
      <c r="Q910" s="1543"/>
      <c r="R910" s="1543"/>
      <c r="S910" s="1543"/>
      <c r="T910" s="1544"/>
      <c r="U910" s="1217" t="s">
        <v>124</v>
      </c>
      <c r="V910" s="1147"/>
      <c r="W910" s="1147"/>
      <c r="X910" s="1147"/>
      <c r="Y910" s="1147"/>
      <c r="Z910" s="1148"/>
      <c r="AA910" s="1177"/>
      <c r="AB910" s="1178"/>
      <c r="AC910" s="1178"/>
      <c r="AD910" s="1178"/>
      <c r="AE910" s="1178"/>
      <c r="AF910" s="1179"/>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67" t="s">
        <v>2291</v>
      </c>
      <c r="G911" s="1568"/>
      <c r="H911" s="1568"/>
      <c r="I911" s="1568"/>
      <c r="J911" s="1568"/>
      <c r="K911" s="1568"/>
      <c r="L911" s="1568"/>
      <c r="M911" s="1568"/>
      <c r="N911" s="1568"/>
      <c r="O911" s="1568"/>
      <c r="P911" s="1568"/>
      <c r="Q911" s="1568"/>
      <c r="R911" s="1568"/>
      <c r="S911" s="1568"/>
      <c r="T911" s="1569"/>
      <c r="U911" s="1217" t="s">
        <v>124</v>
      </c>
      <c r="V911" s="1147"/>
      <c r="W911" s="1147"/>
      <c r="X911" s="1147"/>
      <c r="Y911" s="1147"/>
      <c r="Z911" s="1148"/>
      <c r="AA911" s="1177"/>
      <c r="AB911" s="1178"/>
      <c r="AC911" s="1178"/>
      <c r="AD911" s="1178"/>
      <c r="AE911" s="1178"/>
      <c r="AF911" s="1179"/>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67" t="s">
        <v>2293</v>
      </c>
      <c r="G912" s="1568"/>
      <c r="H912" s="1568"/>
      <c r="I912" s="1568"/>
      <c r="J912" s="1568"/>
      <c r="K912" s="1568"/>
      <c r="L912" s="1568"/>
      <c r="M912" s="1568"/>
      <c r="N912" s="1568"/>
      <c r="O912" s="1568"/>
      <c r="P912" s="1568"/>
      <c r="Q912" s="1568"/>
      <c r="R912" s="1568"/>
      <c r="S912" s="1568"/>
      <c r="T912" s="1569"/>
      <c r="U912" s="1217" t="s">
        <v>124</v>
      </c>
      <c r="V912" s="1147"/>
      <c r="W912" s="1147"/>
      <c r="X912" s="1147"/>
      <c r="Y912" s="1147"/>
      <c r="Z912" s="1148"/>
      <c r="AA912" s="1177"/>
      <c r="AB912" s="1178"/>
      <c r="AC912" s="1178"/>
      <c r="AD912" s="1178"/>
      <c r="AE912" s="1178"/>
      <c r="AF912" s="1179"/>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6" t="s">
        <v>2281</v>
      </c>
      <c r="G913" s="1317"/>
      <c r="H913" s="1317"/>
      <c r="I913" s="1317"/>
      <c r="J913" s="1317"/>
      <c r="K913" s="1317"/>
      <c r="L913" s="1317"/>
      <c r="M913" s="1317"/>
      <c r="N913" s="1317"/>
      <c r="O913" s="1317"/>
      <c r="P913" s="1317"/>
      <c r="Q913" s="1317"/>
      <c r="R913" s="1317"/>
      <c r="S913" s="1317"/>
      <c r="T913" s="1318"/>
      <c r="U913" s="1313" t="s">
        <v>124</v>
      </c>
      <c r="V913" s="1314"/>
      <c r="W913" s="1314"/>
      <c r="X913" s="1314"/>
      <c r="Y913" s="1314"/>
      <c r="Z913" s="1315"/>
      <c r="AA913" s="1268"/>
      <c r="AB913" s="1269"/>
      <c r="AC913" s="1269"/>
      <c r="AD913" s="1269"/>
      <c r="AE913" s="1269"/>
      <c r="AF913" s="1270"/>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6" t="s">
        <v>2285</v>
      </c>
      <c r="G914" s="1317"/>
      <c r="H914" s="1317"/>
      <c r="I914" s="1317"/>
      <c r="J914" s="1317"/>
      <c r="K914" s="1317"/>
      <c r="L914" s="1317"/>
      <c r="M914" s="1317"/>
      <c r="N914" s="1317"/>
      <c r="O914" s="1317"/>
      <c r="P914" s="1317"/>
      <c r="Q914" s="1317"/>
      <c r="R914" s="1317"/>
      <c r="S914" s="1317"/>
      <c r="T914" s="1318"/>
      <c r="U914" s="1313" t="s">
        <v>124</v>
      </c>
      <c r="V914" s="1314"/>
      <c r="W914" s="1314"/>
      <c r="X914" s="1314"/>
      <c r="Y914" s="1314"/>
      <c r="Z914" s="1315"/>
      <c r="AA914" s="1268"/>
      <c r="AB914" s="1269"/>
      <c r="AC914" s="1269"/>
      <c r="AD914" s="1269"/>
      <c r="AE914" s="1269"/>
      <c r="AF914" s="1270"/>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6" t="s">
        <v>2282</v>
      </c>
      <c r="G915" s="1317"/>
      <c r="H915" s="1317"/>
      <c r="I915" s="1317"/>
      <c r="J915" s="1317"/>
      <c r="K915" s="1317"/>
      <c r="L915" s="1317"/>
      <c r="M915" s="1317"/>
      <c r="N915" s="1317"/>
      <c r="O915" s="1317"/>
      <c r="P915" s="1317"/>
      <c r="Q915" s="1317"/>
      <c r="R915" s="1317"/>
      <c r="S915" s="1317"/>
      <c r="T915" s="1318"/>
      <c r="U915" s="1313" t="s">
        <v>124</v>
      </c>
      <c r="V915" s="1314"/>
      <c r="W915" s="1314"/>
      <c r="X915" s="1314"/>
      <c r="Y915" s="1314"/>
      <c r="Z915" s="1315"/>
      <c r="AA915" s="1268"/>
      <c r="AB915" s="1269"/>
      <c r="AC915" s="1269"/>
      <c r="AD915" s="1269"/>
      <c r="AE915" s="1269"/>
      <c r="AF915" s="1270"/>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67" t="s">
        <v>1905</v>
      </c>
      <c r="G916" s="1568"/>
      <c r="H916" s="1568"/>
      <c r="I916" s="1568"/>
      <c r="J916" s="1568"/>
      <c r="K916" s="1568"/>
      <c r="L916" s="1568"/>
      <c r="M916" s="1568"/>
      <c r="N916" s="1568"/>
      <c r="O916" s="1568"/>
      <c r="P916" s="1568"/>
      <c r="Q916" s="1568"/>
      <c r="R916" s="1568"/>
      <c r="S916" s="1568"/>
      <c r="T916" s="1569"/>
      <c r="U916" s="1217" t="s">
        <v>124</v>
      </c>
      <c r="V916" s="1147"/>
      <c r="W916" s="1147"/>
      <c r="X916" s="1147"/>
      <c r="Y916" s="1147"/>
      <c r="Z916" s="1148"/>
      <c r="AA916" s="1177"/>
      <c r="AB916" s="1178"/>
      <c r="AC916" s="1178"/>
      <c r="AD916" s="1178"/>
      <c r="AE916" s="1178"/>
      <c r="AF916" s="1179"/>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67" t="s">
        <v>2294</v>
      </c>
      <c r="G917" s="1568"/>
      <c r="H917" s="1568"/>
      <c r="I917" s="1568"/>
      <c r="J917" s="1568"/>
      <c r="K917" s="1568"/>
      <c r="L917" s="1568"/>
      <c r="M917" s="1568"/>
      <c r="N917" s="1568"/>
      <c r="O917" s="1568"/>
      <c r="P917" s="1568"/>
      <c r="Q917" s="1568"/>
      <c r="R917" s="1568"/>
      <c r="S917" s="1568"/>
      <c r="T917" s="1569"/>
      <c r="U917" s="1217" t="s">
        <v>124</v>
      </c>
      <c r="V917" s="1147"/>
      <c r="W917" s="1147"/>
      <c r="X917" s="1147"/>
      <c r="Y917" s="1147"/>
      <c r="Z917" s="1148"/>
      <c r="AA917" s="1177"/>
      <c r="AB917" s="1178"/>
      <c r="AC917" s="1178"/>
      <c r="AD917" s="1178"/>
      <c r="AE917" s="1178"/>
      <c r="AF917" s="1179"/>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67" t="s">
        <v>1906</v>
      </c>
      <c r="G918" s="1568"/>
      <c r="H918" s="1568"/>
      <c r="I918" s="1568"/>
      <c r="J918" s="1568"/>
      <c r="K918" s="1568"/>
      <c r="L918" s="1568"/>
      <c r="M918" s="1568"/>
      <c r="N918" s="1568"/>
      <c r="O918" s="1568"/>
      <c r="P918" s="1568"/>
      <c r="Q918" s="1568"/>
      <c r="R918" s="1568"/>
      <c r="S918" s="1568"/>
      <c r="T918" s="1569"/>
      <c r="U918" s="1217" t="s">
        <v>124</v>
      </c>
      <c r="V918" s="1147"/>
      <c r="W918" s="1147"/>
      <c r="X918" s="1147"/>
      <c r="Y918" s="1147"/>
      <c r="Z918" s="1148"/>
      <c r="AA918" s="1177"/>
      <c r="AB918" s="1178"/>
      <c r="AC918" s="1178"/>
      <c r="AD918" s="1178"/>
      <c r="AE918" s="1178"/>
      <c r="AF918" s="1179"/>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67" t="s">
        <v>156</v>
      </c>
      <c r="G919" s="1568"/>
      <c r="H919" s="1568"/>
      <c r="I919" s="1568"/>
      <c r="J919" s="1568"/>
      <c r="K919" s="1568"/>
      <c r="L919" s="1568"/>
      <c r="M919" s="1568"/>
      <c r="N919" s="1568"/>
      <c r="O919" s="1568"/>
      <c r="P919" s="1568"/>
      <c r="Q919" s="1568"/>
      <c r="R919" s="1568"/>
      <c r="S919" s="1568"/>
      <c r="T919" s="1569"/>
      <c r="U919" s="1217" t="s">
        <v>124</v>
      </c>
      <c r="V919" s="1147"/>
      <c r="W919" s="1147"/>
      <c r="X919" s="1147"/>
      <c r="Y919" s="1147"/>
      <c r="Z919" s="1148"/>
      <c r="AA919" s="1177"/>
      <c r="AB919" s="1178"/>
      <c r="AC919" s="1178"/>
      <c r="AD919" s="1178"/>
      <c r="AE919" s="1178"/>
      <c r="AF919" s="1179"/>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67" t="s">
        <v>2292</v>
      </c>
      <c r="G920" s="1568"/>
      <c r="H920" s="1568"/>
      <c r="I920" s="1568"/>
      <c r="J920" s="1568"/>
      <c r="K920" s="1568"/>
      <c r="L920" s="1568"/>
      <c r="M920" s="1568"/>
      <c r="N920" s="1568"/>
      <c r="O920" s="1568"/>
      <c r="P920" s="1568"/>
      <c r="Q920" s="1568"/>
      <c r="R920" s="1568"/>
      <c r="S920" s="1568"/>
      <c r="T920" s="1569"/>
      <c r="U920" s="1217" t="s">
        <v>124</v>
      </c>
      <c r="V920" s="1147"/>
      <c r="W920" s="1147"/>
      <c r="X920" s="1147"/>
      <c r="Y920" s="1147"/>
      <c r="Z920" s="1148"/>
      <c r="AA920" s="1177"/>
      <c r="AB920" s="1178"/>
      <c r="AC920" s="1178"/>
      <c r="AD920" s="1178"/>
      <c r="AE920" s="1178"/>
      <c r="AF920" s="1179"/>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1020</v>
      </c>
      <c r="G921" s="9"/>
      <c r="H921" s="9"/>
      <c r="I921" s="9"/>
      <c r="J921" s="9"/>
      <c r="K921" s="9"/>
      <c r="L921" s="9"/>
      <c r="M921" s="9"/>
      <c r="N921" s="9"/>
      <c r="O921" s="9"/>
      <c r="P921" s="1083" t="s">
        <v>483</v>
      </c>
      <c r="Q921" s="1147"/>
      <c r="R921" s="1147"/>
      <c r="S921" s="1147"/>
      <c r="T921" s="1148"/>
      <c r="U921" s="1217" t="s">
        <v>124</v>
      </c>
      <c r="V921" s="1147"/>
      <c r="W921" s="1147"/>
      <c r="X921" s="1147"/>
      <c r="Y921" s="1147"/>
      <c r="Z921" s="1148"/>
      <c r="AA921" s="1177"/>
      <c r="AB921" s="1178"/>
      <c r="AC921" s="1178"/>
      <c r="AD921" s="1178"/>
      <c r="AE921" s="1178"/>
      <c r="AF921" s="1179"/>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6" t="s">
        <v>2284</v>
      </c>
      <c r="G922" s="1317"/>
      <c r="H922" s="1318"/>
      <c r="I922" s="1243" t="s">
        <v>563</v>
      </c>
      <c r="J922" s="1261"/>
      <c r="K922" s="1261"/>
      <c r="L922" s="1261"/>
      <c r="M922" s="1261"/>
      <c r="N922" s="1261"/>
      <c r="O922" s="1261"/>
      <c r="P922" s="1261"/>
      <c r="Q922" s="1261"/>
      <c r="R922" s="1261"/>
      <c r="S922" s="1261"/>
      <c r="T922" s="1262"/>
      <c r="U922" s="1217" t="s">
        <v>124</v>
      </c>
      <c r="V922" s="1147"/>
      <c r="W922" s="1147"/>
      <c r="X922" s="1147"/>
      <c r="Y922" s="1147"/>
      <c r="Z922" s="1148"/>
      <c r="AA922" s="1177"/>
      <c r="AB922" s="1178"/>
      <c r="AC922" s="1178"/>
      <c r="AD922" s="1178"/>
      <c r="AE922" s="1178"/>
      <c r="AF922" s="1179"/>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6" t="s">
        <v>374</v>
      </c>
      <c r="G923" s="1317"/>
      <c r="H923" s="1318"/>
      <c r="I923" s="1243" t="s">
        <v>2371</v>
      </c>
      <c r="J923" s="1261"/>
      <c r="K923" s="1261"/>
      <c r="L923" s="1261"/>
      <c r="M923" s="1261"/>
      <c r="N923" s="1261"/>
      <c r="O923" s="1261"/>
      <c r="P923" s="1261"/>
      <c r="Q923" s="1261"/>
      <c r="R923" s="1261"/>
      <c r="S923" s="1261"/>
      <c r="T923" s="1262"/>
      <c r="U923" s="1217" t="s">
        <v>108</v>
      </c>
      <c r="V923" s="1147"/>
      <c r="W923" s="1147"/>
      <c r="X923" s="1147"/>
      <c r="Y923" s="1147"/>
      <c r="Z923" s="1148"/>
      <c r="AA923" s="1177">
        <v>9709674</v>
      </c>
      <c r="AB923" s="1178"/>
      <c r="AC923" s="1178"/>
      <c r="AD923" s="1178"/>
      <c r="AE923" s="1178"/>
      <c r="AF923" s="1179"/>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6" t="s">
        <v>827</v>
      </c>
      <c r="G924" s="1317"/>
      <c r="H924" s="1318"/>
      <c r="I924" s="1243" t="s">
        <v>2329</v>
      </c>
      <c r="J924" s="1261"/>
      <c r="K924" s="1261"/>
      <c r="L924" s="1261"/>
      <c r="M924" s="1261"/>
      <c r="N924" s="1261"/>
      <c r="O924" s="1261"/>
      <c r="P924" s="1261"/>
      <c r="Q924" s="1261"/>
      <c r="R924" s="1261"/>
      <c r="S924" s="1261"/>
      <c r="T924" s="1262"/>
      <c r="U924" s="1217" t="s">
        <v>108</v>
      </c>
      <c r="V924" s="1147"/>
      <c r="W924" s="1147"/>
      <c r="X924" s="1147"/>
      <c r="Y924" s="1147"/>
      <c r="Z924" s="1148"/>
      <c r="AA924" s="1177">
        <v>1000000</v>
      </c>
      <c r="AB924" s="1178"/>
      <c r="AC924" s="1178"/>
      <c r="AD924" s="1178"/>
      <c r="AE924" s="1178"/>
      <c r="AF924" s="1179"/>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6" t="s">
        <v>283</v>
      </c>
      <c r="G925" s="1317"/>
      <c r="H925" s="1318"/>
      <c r="I925" s="1243" t="s">
        <v>2386</v>
      </c>
      <c r="J925" s="1261"/>
      <c r="K925" s="1261"/>
      <c r="L925" s="1261"/>
      <c r="M925" s="1261"/>
      <c r="N925" s="1261"/>
      <c r="O925" s="1261"/>
      <c r="P925" s="1261"/>
      <c r="Q925" s="1261"/>
      <c r="R925" s="1261"/>
      <c r="S925" s="1261"/>
      <c r="T925" s="1262"/>
      <c r="U925" s="1217" t="s">
        <v>124</v>
      </c>
      <c r="V925" s="1147"/>
      <c r="W925" s="1147"/>
      <c r="X925" s="1147"/>
      <c r="Y925" s="1147"/>
      <c r="Z925" s="1148"/>
      <c r="AA925" s="1177">
        <v>2610000</v>
      </c>
      <c r="AB925" s="1178"/>
      <c r="AC925" s="1178"/>
      <c r="AD925" s="1178"/>
      <c r="AE925" s="1178"/>
      <c r="AF925" s="1179"/>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6" t="s">
        <v>283</v>
      </c>
      <c r="G926" s="1317"/>
      <c r="H926" s="1318"/>
      <c r="I926" s="1243" t="s">
        <v>563</v>
      </c>
      <c r="J926" s="1261"/>
      <c r="K926" s="1261"/>
      <c r="L926" s="1261"/>
      <c r="M926" s="1261"/>
      <c r="N926" s="1261"/>
      <c r="O926" s="1261"/>
      <c r="P926" s="1261"/>
      <c r="Q926" s="1261"/>
      <c r="R926" s="1261"/>
      <c r="S926" s="1261"/>
      <c r="T926" s="1262"/>
      <c r="U926" s="1217" t="s">
        <v>124</v>
      </c>
      <c r="V926" s="1147"/>
      <c r="W926" s="1147"/>
      <c r="X926" s="1147"/>
      <c r="Y926" s="1147"/>
      <c r="Z926" s="1148"/>
      <c r="AA926" s="1177"/>
      <c r="AB926" s="1178"/>
      <c r="AC926" s="1178"/>
      <c r="AD926" s="1178"/>
      <c r="AE926" s="1178"/>
      <c r="AF926" s="1179"/>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828</v>
      </c>
      <c r="D931" s="9"/>
      <c r="E931" s="9"/>
      <c r="F931" s="9"/>
      <c r="G931" s="9"/>
      <c r="H931" s="9"/>
      <c r="I931" s="9"/>
      <c r="J931" s="9"/>
      <c r="K931" s="9"/>
      <c r="L931" s="1263">
        <v>45317</v>
      </c>
      <c r="M931" s="1355"/>
      <c r="N931" s="1355"/>
      <c r="O931" s="1355"/>
      <c r="P931" s="1355"/>
      <c r="Q931" s="1355"/>
      <c r="R931" s="1355"/>
      <c r="S931" s="1456"/>
      <c r="U931" s="72" t="s">
        <v>828</v>
      </c>
      <c r="V931" s="9"/>
      <c r="W931" s="9"/>
      <c r="X931" s="9"/>
      <c r="Y931" s="9"/>
      <c r="Z931" s="9"/>
      <c r="AA931" s="9"/>
      <c r="AB931" s="9"/>
      <c r="AC931" s="9"/>
      <c r="AD931" s="52"/>
      <c r="AE931" s="1263" t="s">
        <v>124</v>
      </c>
      <c r="AF931" s="1264"/>
      <c r="AG931" s="1264"/>
      <c r="AH931" s="1264"/>
      <c r="AI931" s="1264"/>
      <c r="AJ931" s="1264"/>
      <c r="AK931" s="1265"/>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829</v>
      </c>
      <c r="D932" s="9"/>
      <c r="E932" s="9"/>
      <c r="F932" s="9"/>
      <c r="G932" s="9"/>
      <c r="H932" s="9"/>
      <c r="I932" s="9"/>
      <c r="J932" s="9"/>
      <c r="K932" s="9"/>
      <c r="L932" s="1266" t="s">
        <v>2434</v>
      </c>
      <c r="M932" s="1355"/>
      <c r="N932" s="1355"/>
      <c r="O932" s="1355"/>
      <c r="P932" s="1355"/>
      <c r="Q932" s="1355"/>
      <c r="R932" s="1355"/>
      <c r="S932" s="1456"/>
      <c r="U932" s="72" t="s">
        <v>829</v>
      </c>
      <c r="V932" s="9"/>
      <c r="W932" s="9"/>
      <c r="X932" s="9"/>
      <c r="Y932" s="9"/>
      <c r="Z932" s="9"/>
      <c r="AA932" s="9"/>
      <c r="AB932" s="9"/>
      <c r="AC932" s="9"/>
      <c r="AD932" s="52"/>
      <c r="AE932" s="1266" t="s">
        <v>124</v>
      </c>
      <c r="AF932" s="1152"/>
      <c r="AG932" s="1152"/>
      <c r="AH932" s="1152"/>
      <c r="AI932" s="1152"/>
      <c r="AJ932" s="1152"/>
      <c r="AK932" s="1267"/>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1109</v>
      </c>
      <c r="D933" s="9"/>
      <c r="E933" s="9"/>
      <c r="L933" s="1165" t="s">
        <v>2368</v>
      </c>
      <c r="M933" s="1166"/>
      <c r="N933" s="1166"/>
      <c r="O933" s="1166"/>
      <c r="P933" s="1166"/>
      <c r="Q933" s="1166"/>
      <c r="R933" s="1166"/>
      <c r="S933" s="1167"/>
      <c r="U933" s="72" t="s">
        <v>1109</v>
      </c>
      <c r="V933" s="9"/>
      <c r="W933" s="9"/>
      <c r="AE933" s="1165" t="s">
        <v>79</v>
      </c>
      <c r="AF933" s="1166"/>
      <c r="AG933" s="1166"/>
      <c r="AH933" s="1166"/>
      <c r="AI933" s="1166"/>
      <c r="AJ933" s="1166"/>
      <c r="AK933" s="1167"/>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830</v>
      </c>
      <c r="D934" s="9"/>
      <c r="E934" s="9"/>
      <c r="F934" s="9"/>
      <c r="G934" s="9"/>
      <c r="H934" s="9"/>
      <c r="I934" s="9"/>
      <c r="J934" s="9"/>
      <c r="K934" s="9"/>
      <c r="L934" s="1199">
        <f>14/57</f>
        <v>0.24561403508771928</v>
      </c>
      <c r="M934" s="1200"/>
      <c r="N934" s="1200"/>
      <c r="O934" s="1200"/>
      <c r="P934" s="1200"/>
      <c r="Q934" s="1200"/>
      <c r="R934" s="1200"/>
      <c r="S934" s="1201"/>
      <c r="U934" s="72" t="s">
        <v>830</v>
      </c>
      <c r="V934" s="9"/>
      <c r="W934" s="9"/>
      <c r="X934" s="9"/>
      <c r="Y934" s="9"/>
      <c r="Z934" s="9"/>
      <c r="AA934" s="9"/>
      <c r="AB934" s="9"/>
      <c r="AC934" s="9"/>
      <c r="AD934" s="52"/>
      <c r="AE934" s="1199" t="s">
        <v>124</v>
      </c>
      <c r="AF934" s="1200"/>
      <c r="AG934" s="1200"/>
      <c r="AH934" s="1200"/>
      <c r="AI934" s="1200"/>
      <c r="AJ934" s="1200"/>
      <c r="AK934" s="1201"/>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831</v>
      </c>
      <c r="D935" s="9"/>
      <c r="E935" s="9"/>
      <c r="F935" s="9"/>
      <c r="G935" s="9"/>
      <c r="H935" s="9"/>
      <c r="I935" s="9"/>
      <c r="J935" s="9"/>
      <c r="K935" s="9"/>
      <c r="L935" s="1193">
        <v>14</v>
      </c>
      <c r="M935" s="1194"/>
      <c r="N935" s="1194"/>
      <c r="O935" s="1194"/>
      <c r="P935" s="1194"/>
      <c r="Q935" s="1194"/>
      <c r="R935" s="1194"/>
      <c r="S935" s="1195"/>
      <c r="U935" s="72" t="s">
        <v>831</v>
      </c>
      <c r="V935" s="9"/>
      <c r="W935" s="9"/>
      <c r="X935" s="9"/>
      <c r="Y935" s="9"/>
      <c r="Z935" s="9"/>
      <c r="AA935" s="9"/>
      <c r="AB935" s="9"/>
      <c r="AC935" s="9"/>
      <c r="AD935" s="52"/>
      <c r="AE935" s="1196" t="s">
        <v>124</v>
      </c>
      <c r="AF935" s="1197"/>
      <c r="AG935" s="1197"/>
      <c r="AH935" s="1197"/>
      <c r="AI935" s="1197"/>
      <c r="AJ935" s="1197"/>
      <c r="AK935" s="1198"/>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832</v>
      </c>
      <c r="D936" s="9"/>
      <c r="E936" s="9"/>
      <c r="F936" s="9"/>
      <c r="G936" s="9"/>
      <c r="H936" s="9"/>
      <c r="I936" s="9"/>
      <c r="J936" s="9"/>
      <c r="K936" s="9"/>
      <c r="L936" s="1220">
        <f>'Subsidy Contract Calculation'!I40</f>
        <v>156156</v>
      </c>
      <c r="M936" s="1221"/>
      <c r="N936" s="1221"/>
      <c r="O936" s="1221"/>
      <c r="P936" s="1221"/>
      <c r="Q936" s="1221"/>
      <c r="R936" s="1221"/>
      <c r="S936" s="1222"/>
      <c r="U936" s="72" t="s">
        <v>832</v>
      </c>
      <c r="V936" s="9"/>
      <c r="W936" s="9"/>
      <c r="X936" s="9"/>
      <c r="Y936" s="9"/>
      <c r="Z936" s="9"/>
      <c r="AA936" s="9"/>
      <c r="AB936" s="9"/>
      <c r="AC936" s="9"/>
      <c r="AD936" s="52"/>
      <c r="AE936" s="1177" t="s">
        <v>124</v>
      </c>
      <c r="AF936" s="1178"/>
      <c r="AG936" s="1178"/>
      <c r="AH936" s="1178"/>
      <c r="AI936" s="1178"/>
      <c r="AJ936" s="1178"/>
      <c r="AK936" s="1179"/>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833</v>
      </c>
      <c r="D937" s="9"/>
      <c r="E937" s="9"/>
      <c r="F937" s="9"/>
      <c r="G937" s="9"/>
      <c r="H937" s="9"/>
      <c r="I937" s="9"/>
      <c r="J937" s="9"/>
      <c r="K937" s="9"/>
      <c r="L937" s="1220">
        <f>L938*L936</f>
        <v>3123120</v>
      </c>
      <c r="M937" s="1221"/>
      <c r="N937" s="1221"/>
      <c r="O937" s="1221"/>
      <c r="P937" s="1221"/>
      <c r="Q937" s="1221"/>
      <c r="R937" s="1221"/>
      <c r="S937" s="1222"/>
      <c r="U937" s="72" t="s">
        <v>833</v>
      </c>
      <c r="V937" s="9"/>
      <c r="W937" s="9"/>
      <c r="X937" s="9"/>
      <c r="Y937" s="9"/>
      <c r="Z937" s="9"/>
      <c r="AA937" s="9"/>
      <c r="AB937" s="9"/>
      <c r="AC937" s="9"/>
      <c r="AD937" s="52"/>
      <c r="AE937" s="1177" t="s">
        <v>124</v>
      </c>
      <c r="AF937" s="1178"/>
      <c r="AG937" s="1178"/>
      <c r="AH937" s="1178"/>
      <c r="AI937" s="1178"/>
      <c r="AJ937" s="1178"/>
      <c r="AK937" s="1179"/>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1975</v>
      </c>
      <c r="D938" s="9"/>
      <c r="E938" s="9"/>
      <c r="F938" s="9"/>
      <c r="G938" s="9"/>
      <c r="H938" s="9"/>
      <c r="I938" s="9"/>
      <c r="J938" s="9"/>
      <c r="K938" s="9"/>
      <c r="L938" s="1193">
        <v>20</v>
      </c>
      <c r="M938" s="1194"/>
      <c r="N938" s="1194"/>
      <c r="O938" s="1194"/>
      <c r="P938" s="1194"/>
      <c r="Q938" s="1194"/>
      <c r="R938" s="1194"/>
      <c r="S938" s="1195"/>
      <c r="U938" s="214" t="s">
        <v>1975</v>
      </c>
      <c r="V938" s="9"/>
      <c r="W938" s="9"/>
      <c r="X938" s="9"/>
      <c r="Y938" s="9"/>
      <c r="Z938" s="9"/>
      <c r="AA938" s="9"/>
      <c r="AB938" s="9"/>
      <c r="AC938" s="9"/>
      <c r="AD938" s="52"/>
      <c r="AE938" s="1193" t="s">
        <v>124</v>
      </c>
      <c r="AF938" s="1194"/>
      <c r="AG938" s="1194"/>
      <c r="AH938" s="1194"/>
      <c r="AI938" s="1194"/>
      <c r="AJ938" s="1194"/>
      <c r="AK938" s="1195"/>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848</v>
      </c>
      <c r="G943" s="9"/>
      <c r="H943" s="9"/>
      <c r="I943" s="9"/>
      <c r="J943" s="9"/>
      <c r="K943" s="9"/>
      <c r="L943" s="52"/>
      <c r="M943" s="1183" t="s">
        <v>124</v>
      </c>
      <c r="N943" s="1119"/>
      <c r="O943" s="1119"/>
      <c r="P943" s="1119"/>
      <c r="Q943" s="1119"/>
      <c r="R943" s="1119"/>
      <c r="S943" s="1184"/>
      <c r="T943" s="72" t="s">
        <v>951</v>
      </c>
      <c r="U943" s="9"/>
      <c r="V943" s="9"/>
      <c r="W943" s="9"/>
      <c r="X943" s="9"/>
      <c r="Y943" s="9"/>
      <c r="Z943" s="52"/>
      <c r="AA943" s="1183" t="s">
        <v>124</v>
      </c>
      <c r="AB943" s="1119"/>
      <c r="AC943" s="1119"/>
      <c r="AD943" s="1119"/>
      <c r="AE943" s="1119"/>
      <c r="AF943" s="1119"/>
      <c r="AG943" s="1184"/>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849</v>
      </c>
      <c r="G944" s="9"/>
      <c r="H944" s="9"/>
      <c r="I944" s="9"/>
      <c r="J944" s="9"/>
      <c r="K944" s="9"/>
      <c r="L944" s="52"/>
      <c r="M944" s="1183" t="s">
        <v>124</v>
      </c>
      <c r="N944" s="1119"/>
      <c r="O944" s="1119"/>
      <c r="P944" s="1119"/>
      <c r="Q944" s="1119"/>
      <c r="R944" s="1119"/>
      <c r="S944" s="1184"/>
      <c r="T944" s="72" t="s">
        <v>950</v>
      </c>
      <c r="U944" s="9"/>
      <c r="V944" s="9"/>
      <c r="W944" s="9"/>
      <c r="X944" s="9"/>
      <c r="Y944" s="9"/>
      <c r="Z944" s="52"/>
      <c r="AA944" s="1183" t="s">
        <v>124</v>
      </c>
      <c r="AB944" s="1119"/>
      <c r="AC944" s="1119"/>
      <c r="AD944" s="1119"/>
      <c r="AE944" s="1119"/>
      <c r="AF944" s="1119"/>
      <c r="AG944" s="1184"/>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1141</v>
      </c>
      <c r="G945" s="9"/>
      <c r="H945" s="9"/>
      <c r="I945" s="9"/>
      <c r="J945" s="9"/>
      <c r="K945" s="9"/>
      <c r="L945" s="52"/>
      <c r="M945" s="1131" t="s">
        <v>124</v>
      </c>
      <c r="N945" s="1056"/>
      <c r="O945" s="1056"/>
      <c r="P945" s="1056"/>
      <c r="Q945" s="1056"/>
      <c r="R945" s="1056"/>
      <c r="S945" s="1132"/>
      <c r="T945" s="8" t="s">
        <v>567</v>
      </c>
      <c r="U945" s="9"/>
      <c r="V945" s="9"/>
      <c r="W945" s="9"/>
      <c r="X945" s="9"/>
      <c r="Y945" s="9"/>
      <c r="Z945" s="52"/>
      <c r="AA945" s="1183" t="s">
        <v>124</v>
      </c>
      <c r="AB945" s="1119"/>
      <c r="AC945" s="1119"/>
      <c r="AD945" s="1119"/>
      <c r="AE945" s="1119"/>
      <c r="AF945" s="1119"/>
      <c r="AG945" s="1184"/>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850</v>
      </c>
      <c r="G946" s="9"/>
      <c r="H946" s="9"/>
      <c r="I946" s="9"/>
      <c r="J946" s="9"/>
      <c r="K946" s="9"/>
      <c r="L946" s="52"/>
      <c r="M946" s="1183" t="s">
        <v>124</v>
      </c>
      <c r="N946" s="1119"/>
      <c r="O946" s="1119"/>
      <c r="P946" s="1119"/>
      <c r="Q946" s="1119"/>
      <c r="R946" s="1119"/>
      <c r="S946" s="1184"/>
      <c r="T946" s="8" t="s">
        <v>568</v>
      </c>
      <c r="U946" s="9"/>
      <c r="V946" s="9"/>
      <c r="W946" s="9"/>
      <c r="X946" s="9"/>
      <c r="Y946" s="9"/>
      <c r="Z946" s="52"/>
      <c r="AA946" s="1183" t="s">
        <v>124</v>
      </c>
      <c r="AB946" s="1119"/>
      <c r="AC946" s="1119"/>
      <c r="AD946" s="1119"/>
      <c r="AE946" s="1119"/>
      <c r="AF946" s="1119"/>
      <c r="AG946" s="1184"/>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183" t="s">
        <v>124</v>
      </c>
      <c r="N947" s="1119"/>
      <c r="O947" s="1119"/>
      <c r="P947" s="1119"/>
      <c r="Q947" s="1119"/>
      <c r="R947" s="1119"/>
      <c r="S947" s="1184"/>
      <c r="T947" s="8" t="s">
        <v>494</v>
      </c>
      <c r="U947" s="9"/>
      <c r="V947" s="9"/>
      <c r="W947" s="9"/>
      <c r="X947" s="9"/>
      <c r="Y947" s="9"/>
      <c r="Z947" s="52"/>
      <c r="AA947" s="1183" t="s">
        <v>124</v>
      </c>
      <c r="AB947" s="1119"/>
      <c r="AC947" s="1119"/>
      <c r="AD947" s="1119"/>
      <c r="AE947" s="1119"/>
      <c r="AF947" s="1119"/>
      <c r="AG947" s="1184"/>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1109</v>
      </c>
      <c r="G948" s="7"/>
      <c r="H948" s="7"/>
      <c r="I948" s="7"/>
      <c r="J948" s="7"/>
      <c r="K948" s="7"/>
      <c r="L948" s="64"/>
      <c r="M948" s="1165" t="s">
        <v>79</v>
      </c>
      <c r="N948" s="1166"/>
      <c r="O948" s="1166"/>
      <c r="P948" s="1166"/>
      <c r="Q948" s="1166"/>
      <c r="R948" s="1166"/>
      <c r="S948" s="1167"/>
      <c r="T948" s="1395"/>
      <c r="U948" s="1396"/>
      <c r="V948" s="1396"/>
      <c r="W948" s="1396"/>
      <c r="X948" s="1396"/>
      <c r="Y948" s="1396"/>
      <c r="Z948" s="1397"/>
      <c r="AA948" s="1183"/>
      <c r="AB948" s="1119"/>
      <c r="AC948" s="1119"/>
      <c r="AD948" s="1119"/>
      <c r="AE948" s="1119"/>
      <c r="AF948" s="1119"/>
      <c r="AG948" s="1184"/>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183" t="s">
        <v>124</v>
      </c>
      <c r="N949" s="1119"/>
      <c r="O949" s="1119"/>
      <c r="P949" s="1119"/>
      <c r="Q949" s="1119"/>
      <c r="R949" s="1119"/>
      <c r="S949" s="1184"/>
      <c r="T949" s="1395"/>
      <c r="U949" s="1396"/>
      <c r="V949" s="1396"/>
      <c r="W949" s="1396"/>
      <c r="X949" s="1396"/>
      <c r="Y949" s="1396"/>
      <c r="Z949" s="1397"/>
      <c r="AA949" s="1183"/>
      <c r="AB949" s="1119"/>
      <c r="AC949" s="1119"/>
      <c r="AD949" s="1119"/>
      <c r="AE949" s="1119"/>
      <c r="AF949" s="1119"/>
      <c r="AG949" s="1184"/>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566</v>
      </c>
      <c r="G950" s="7"/>
      <c r="H950" s="7"/>
      <c r="I950" s="7"/>
      <c r="J950" s="7"/>
      <c r="K950" s="7"/>
      <c r="L950" s="7"/>
      <c r="M950" s="7"/>
      <c r="N950" s="7"/>
      <c r="O950" s="1131" t="s">
        <v>483</v>
      </c>
      <c r="P950" s="1132"/>
      <c r="Q950" s="146"/>
      <c r="R950" s="146"/>
      <c r="S950" s="147"/>
      <c r="T950" s="6" t="s">
        <v>283</v>
      </c>
      <c r="U950" s="7"/>
      <c r="V950" s="7"/>
      <c r="W950" s="1390" t="s">
        <v>563</v>
      </c>
      <c r="X950" s="1391"/>
      <c r="Y950" s="1391"/>
      <c r="Z950" s="1391"/>
      <c r="AA950" s="1391"/>
      <c r="AB950" s="1391"/>
      <c r="AC950" s="1391"/>
      <c r="AD950" s="1391"/>
      <c r="AE950" s="1391"/>
      <c r="AF950" s="1391"/>
      <c r="AG950" s="1392"/>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88" t="s">
        <v>226</v>
      </c>
      <c r="G951" s="1189"/>
      <c r="H951" s="1189"/>
      <c r="I951" s="1189"/>
      <c r="J951" s="1189"/>
      <c r="K951" s="1189"/>
      <c r="L951" s="1189"/>
      <c r="M951" s="1183"/>
      <c r="N951" s="1119"/>
      <c r="O951" s="1119"/>
      <c r="P951" s="1119"/>
      <c r="Q951" s="1119"/>
      <c r="R951" s="1119"/>
      <c r="S951" s="1184"/>
      <c r="T951" s="53"/>
      <c r="U951" s="54"/>
      <c r="V951" s="54"/>
      <c r="W951" s="54"/>
      <c r="X951" s="54"/>
      <c r="Y951" s="54"/>
      <c r="Z951" s="226" t="s">
        <v>227</v>
      </c>
      <c r="AA951" s="1393"/>
      <c r="AB951" s="1322"/>
      <c r="AC951" s="1322"/>
      <c r="AD951" s="1322"/>
      <c r="AE951" s="1322"/>
      <c r="AF951" s="1322"/>
      <c r="AG951" s="1394"/>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57" t="s">
        <v>129</v>
      </c>
      <c r="B955" s="1057"/>
      <c r="C955" s="1057"/>
      <c r="D955" s="1057"/>
      <c r="E955" s="1057"/>
      <c r="F955" s="1057"/>
      <c r="G955" s="1057"/>
      <c r="H955" s="1057"/>
      <c r="I955" s="1057"/>
      <c r="J955" s="1057"/>
      <c r="K955" s="1057"/>
      <c r="L955" s="1057"/>
      <c r="M955" s="1057"/>
      <c r="N955" s="1057"/>
      <c r="O955" s="1057"/>
      <c r="P955" s="1057"/>
      <c r="Q955" s="1057"/>
      <c r="R955" s="1057"/>
      <c r="S955" s="1057"/>
      <c r="T955" s="1057"/>
      <c r="U955" s="1057"/>
      <c r="V955" s="1057"/>
      <c r="W955" s="1057"/>
      <c r="X955" s="1057"/>
      <c r="Y955" s="1057"/>
      <c r="Z955" s="1057"/>
      <c r="AA955" s="1057"/>
      <c r="AB955" s="1057"/>
      <c r="AC955" s="1057"/>
      <c r="AD955" s="1057"/>
      <c r="AE955" s="1057"/>
      <c r="AF955" s="1057"/>
      <c r="AG955" s="1057"/>
      <c r="AH955" s="1057"/>
      <c r="AI955" s="1057"/>
      <c r="AJ955" s="1057"/>
      <c r="AK955" s="1057"/>
      <c r="AL955" s="1057"/>
      <c r="AM955" s="1057"/>
      <c r="AN955" s="1057"/>
      <c r="AO955" s="1057"/>
      <c r="AP955" s="1057"/>
      <c r="AQ955" s="1057"/>
      <c r="AR955" s="1057"/>
      <c r="AS955" s="1057"/>
      <c r="AT955" s="1057"/>
    </row>
    <row r="956" spans="1:97" s="960" customFormat="1" ht="12.95" customHeight="1">
      <c r="A956" s="1057"/>
      <c r="B956" s="1057"/>
      <c r="C956" s="1057"/>
      <c r="D956" s="1057"/>
      <c r="E956" s="1057"/>
      <c r="F956" s="1057"/>
      <c r="G956" s="1057"/>
      <c r="H956" s="1057"/>
      <c r="I956" s="1057"/>
      <c r="J956" s="1057"/>
      <c r="K956" s="1057"/>
      <c r="L956" s="1057"/>
      <c r="M956" s="1057"/>
      <c r="N956" s="1057"/>
      <c r="O956" s="1057"/>
      <c r="P956" s="1057"/>
      <c r="Q956" s="1057"/>
      <c r="R956" s="1057"/>
      <c r="S956" s="1057"/>
      <c r="T956" s="1057"/>
      <c r="U956" s="1057"/>
      <c r="V956" s="1057"/>
      <c r="W956" s="1057"/>
      <c r="X956" s="1057"/>
      <c r="Y956" s="1057"/>
      <c r="Z956" s="1057"/>
      <c r="AA956" s="1057"/>
      <c r="AB956" s="1057"/>
      <c r="AC956" s="1057"/>
      <c r="AD956" s="1057"/>
      <c r="AE956" s="1057"/>
      <c r="AF956" s="1057"/>
      <c r="AG956" s="1057"/>
      <c r="AH956" s="1057"/>
      <c r="AI956" s="1057"/>
      <c r="AJ956" s="1057"/>
      <c r="AK956" s="1057"/>
      <c r="AL956" s="1057"/>
      <c r="AM956" s="1057"/>
      <c r="AN956" s="1057"/>
      <c r="AO956" s="1057"/>
      <c r="AP956" s="1057"/>
      <c r="AQ956" s="1057"/>
      <c r="AR956" s="1057"/>
      <c r="AS956" s="1057"/>
      <c r="AT956" s="1057"/>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654</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90" t="s">
        <v>425</v>
      </c>
      <c r="E960" s="1191"/>
      <c r="F960" s="1191"/>
      <c r="G960" s="1191"/>
      <c r="H960" s="1191"/>
      <c r="I960" s="1191"/>
      <c r="J960" s="1191"/>
      <c r="K960" s="1191"/>
      <c r="L960" s="1191"/>
      <c r="M960" s="1191"/>
      <c r="N960" s="1191"/>
      <c r="O960" s="1191"/>
      <c r="P960" s="1191"/>
      <c r="Q960" s="1192"/>
      <c r="R960" s="1190" t="s">
        <v>426</v>
      </c>
      <c r="S960" s="1191"/>
      <c r="T960" s="1191"/>
      <c r="U960" s="1191"/>
      <c r="V960" s="1191"/>
      <c r="W960" s="1191"/>
      <c r="X960" s="1191"/>
      <c r="Y960" s="1191"/>
      <c r="Z960" s="1191"/>
      <c r="AA960" s="1192"/>
      <c r="AB960" s="1190" t="s">
        <v>427</v>
      </c>
      <c r="AC960" s="1191"/>
      <c r="AD960" s="1191"/>
      <c r="AE960" s="1191"/>
      <c r="AF960" s="1191"/>
      <c r="AG960" s="1191"/>
      <c r="AH960" s="1191"/>
      <c r="AI960" s="1192"/>
      <c r="AJ960" s="1190" t="s">
        <v>428</v>
      </c>
      <c r="AK960" s="1191"/>
      <c r="AL960" s="1191"/>
      <c r="AM960" s="1191"/>
      <c r="AN960" s="1191"/>
      <c r="AO960" s="1191"/>
      <c r="AP960" s="1191"/>
      <c r="AQ960" s="119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57" t="s">
        <v>420</v>
      </c>
      <c r="E961" s="1258"/>
      <c r="F961" s="1258"/>
      <c r="G961" s="1258"/>
      <c r="H961" s="1258"/>
      <c r="I961" s="1258"/>
      <c r="J961" s="1258"/>
      <c r="K961" s="1258"/>
      <c r="L961" s="1258"/>
      <c r="M961" s="1258"/>
      <c r="N961" s="1258"/>
      <c r="O961" s="1258"/>
      <c r="P961" s="1258"/>
      <c r="Q961" s="1259"/>
      <c r="R961" s="1260">
        <f>IF(ISNA(IF($BA$819="4%",(INDEX($BC$825:$BG$881,MATCH($BO$825,$BB$834:$BB$891,0),MATCH(D961,$BC$822:$BG$822,0))),(INDEX($BJ$834:$BN$891,MATCH($BO$825,$BI$834:$BI$891,0),MATCH(D961,$BJ$832:$BN$832,0))))),0,IF($BA$819="4%",(INDEX($BC$825:$BG$881,MATCH($BO$825,$BB$834:$BB$891,0),MATCH(D961,$BC$822:$BG$822,0))),(INDEX($BJ$834:$BN$891,MATCH($BO$825,$BI$834:$BI$891,0),MATCH(D961,$BJ$832:$BN$832,0)))))</f>
        <v>384234</v>
      </c>
      <c r="S961" s="1260"/>
      <c r="T961" s="1260"/>
      <c r="U961" s="1260"/>
      <c r="V961" s="1260"/>
      <c r="W961" s="1260"/>
      <c r="X961" s="1260"/>
      <c r="Y961" s="1260"/>
      <c r="Z961" s="1260"/>
      <c r="AA961" s="1260"/>
      <c r="AB961" s="1376">
        <f>BN651</f>
        <v>0</v>
      </c>
      <c r="AC961" s="1377"/>
      <c r="AD961" s="1377"/>
      <c r="AE961" s="1377"/>
      <c r="AF961" s="1377"/>
      <c r="AG961" s="1377"/>
      <c r="AH961" s="1377"/>
      <c r="AI961" s="1378"/>
      <c r="AJ961" s="1234">
        <f>IF(ISERROR((R961*AB961)),0,(R961*AB961))</f>
        <v>0</v>
      </c>
      <c r="AK961" s="1235"/>
      <c r="AL961" s="1235"/>
      <c r="AM961" s="1235"/>
      <c r="AN961" s="1235"/>
      <c r="AO961" s="1235"/>
      <c r="AP961" s="1235"/>
      <c r="AQ961" s="123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7" t="s">
        <v>443</v>
      </c>
      <c r="E962" s="1258"/>
      <c r="F962" s="1258"/>
      <c r="G962" s="1258"/>
      <c r="H962" s="1258"/>
      <c r="I962" s="1258"/>
      <c r="J962" s="1258"/>
      <c r="K962" s="1258"/>
      <c r="L962" s="1258"/>
      <c r="M962" s="1258"/>
      <c r="N962" s="1258"/>
      <c r="O962" s="1258"/>
      <c r="P962" s="1258"/>
      <c r="Q962" s="1259"/>
      <c r="R962" s="1260">
        <f>IF(ISNA(IF($BA$819="4%",(INDEX($BC$825:$BG$881,MATCH($BO$825,$BB$834:$BB$891,0),MATCH(D962,$BC$822:$BG$822,0))),(INDEX($BJ$834:$BN$891,MATCH($BO$825,$BI$834:$BI$891,0),MATCH(D962,$BJ$832:$BN$832,0))))),0,IF($BA$819="4%",(INDEX($BC$825:$BG$881,MATCH($BO$825,$BB$834:$BB$891,0),MATCH(D962,$BC$822:$BG$822,0))),(INDEX($BJ$834:$BN$891,MATCH($BO$825,$BI$834:$BI$891,0),MATCH(D962,$BJ$832:$BN$832,0)))))</f>
        <v>443018</v>
      </c>
      <c r="S962" s="1260"/>
      <c r="T962" s="1260"/>
      <c r="U962" s="1260"/>
      <c r="V962" s="1260"/>
      <c r="W962" s="1260"/>
      <c r="X962" s="1260"/>
      <c r="Y962" s="1260"/>
      <c r="Z962" s="1260"/>
      <c r="AA962" s="1260"/>
      <c r="AB962" s="1376">
        <f>BS651</f>
        <v>28</v>
      </c>
      <c r="AC962" s="1377"/>
      <c r="AD962" s="1377"/>
      <c r="AE962" s="1377"/>
      <c r="AF962" s="1377"/>
      <c r="AG962" s="1377"/>
      <c r="AH962" s="1377"/>
      <c r="AI962" s="1378"/>
      <c r="AJ962" s="1234">
        <f>IF(ISERROR((R962*AB962)),0,(R962*AB962))</f>
        <v>12404504</v>
      </c>
      <c r="AK962" s="1235"/>
      <c r="AL962" s="1235"/>
      <c r="AM962" s="1235"/>
      <c r="AN962" s="1235"/>
      <c r="AO962" s="1235"/>
      <c r="AP962" s="1235"/>
      <c r="AQ962" s="123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7" t="s">
        <v>781</v>
      </c>
      <c r="E963" s="1258"/>
      <c r="F963" s="1258"/>
      <c r="G963" s="1258"/>
      <c r="H963" s="1258"/>
      <c r="I963" s="1258"/>
      <c r="J963" s="1258"/>
      <c r="K963" s="1258"/>
      <c r="L963" s="1258"/>
      <c r="M963" s="1258"/>
      <c r="N963" s="1258"/>
      <c r="O963" s="1258"/>
      <c r="P963" s="1258"/>
      <c r="Q963" s="1259"/>
      <c r="R963" s="1260">
        <f>IF(ISNA(IF($BA$819="4%",(INDEX($BC$825:$BG$881,MATCH($BO$825,$BB$834:$BB$891,0),MATCH(D963,$BC$822:$BG$822,0))),(INDEX($BJ$834:$BN$891,MATCH($BO$825,$BI$834:$BI$891,0),MATCH(D963,$BJ$832:$BN$832,0))))),0,IF($BA$819="4%",(INDEX($BC$825:$BG$881,MATCH($BO$825,$BB$834:$BB$891,0),MATCH(D963,$BC$822:$BG$822,0))),(INDEX($BJ$834:$BN$891,MATCH($BO$825,$BI$834:$BI$891,0),MATCH(D963,$BJ$832:$BN$832,0)))))</f>
        <v>534400</v>
      </c>
      <c r="S963" s="1260"/>
      <c r="T963" s="1260"/>
      <c r="U963" s="1260"/>
      <c r="V963" s="1260"/>
      <c r="W963" s="1260"/>
      <c r="X963" s="1260"/>
      <c r="Y963" s="1260"/>
      <c r="Z963" s="1260"/>
      <c r="AA963" s="1260"/>
      <c r="AB963" s="1376">
        <f>BX651</f>
        <v>15</v>
      </c>
      <c r="AC963" s="1377"/>
      <c r="AD963" s="1377"/>
      <c r="AE963" s="1377"/>
      <c r="AF963" s="1377"/>
      <c r="AG963" s="1377"/>
      <c r="AH963" s="1377"/>
      <c r="AI963" s="1378"/>
      <c r="AJ963" s="1234">
        <f>IF(ISERROR((R963*AB963)),0,(R963*AB963))</f>
        <v>8016000</v>
      </c>
      <c r="AK963" s="1235"/>
      <c r="AL963" s="1235"/>
      <c r="AM963" s="1235"/>
      <c r="AN963" s="1235"/>
      <c r="AO963" s="1235"/>
      <c r="AP963" s="1235"/>
      <c r="AQ963" s="123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7" t="s">
        <v>782</v>
      </c>
      <c r="E964" s="1258"/>
      <c r="F964" s="1258"/>
      <c r="G964" s="1258"/>
      <c r="H964" s="1258"/>
      <c r="I964" s="1258"/>
      <c r="J964" s="1258"/>
      <c r="K964" s="1258"/>
      <c r="L964" s="1258"/>
      <c r="M964" s="1258"/>
      <c r="N964" s="1258"/>
      <c r="O964" s="1258"/>
      <c r="P964" s="1258"/>
      <c r="Q964" s="1259"/>
      <c r="R964" s="1260">
        <f>IF(ISNA(IF($BA$819="4%",(INDEX($BC$825:$BG$881,MATCH($BO$825,$BB$834:$BB$891,0),MATCH(D964,$BC$822:$BG$822,0))),(INDEX($BJ$834:$BN$891,MATCH($BO$825,$BI$834:$BI$891,0),MATCH(D964,$BJ$832:$BN$832,0))))),0,IF($BA$819="4%",(INDEX($BC$825:$BG$881,MATCH($BO$825,$BB$834:$BB$891,0),MATCH(D964,$BC$822:$BG$822,0))),(INDEX($BJ$834:$BN$891,MATCH($BO$825,$BI$834:$BI$891,0),MATCH(D964,$BJ$832:$BN$832,0)))))</f>
        <v>684032</v>
      </c>
      <c r="S964" s="1260"/>
      <c r="T964" s="1260"/>
      <c r="U964" s="1260"/>
      <c r="V964" s="1260"/>
      <c r="W964" s="1260"/>
      <c r="X964" s="1260"/>
      <c r="Y964" s="1260"/>
      <c r="Z964" s="1260"/>
      <c r="AA964" s="1260"/>
      <c r="AB964" s="1376">
        <f>CC651</f>
        <v>15</v>
      </c>
      <c r="AC964" s="1377"/>
      <c r="AD964" s="1377"/>
      <c r="AE964" s="1377"/>
      <c r="AF964" s="1377"/>
      <c r="AG964" s="1377"/>
      <c r="AH964" s="1377"/>
      <c r="AI964" s="1378"/>
      <c r="AJ964" s="1234">
        <f>IF(ISERROR((R964*AB964)),0,(R964*AB964))</f>
        <v>10260480</v>
      </c>
      <c r="AK964" s="1235"/>
      <c r="AL964" s="1235"/>
      <c r="AM964" s="1235"/>
      <c r="AN964" s="1235"/>
      <c r="AO964" s="1235"/>
      <c r="AP964" s="1235"/>
      <c r="AQ964" s="123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7" t="s">
        <v>792</v>
      </c>
      <c r="E965" s="1258"/>
      <c r="F965" s="1258"/>
      <c r="G965" s="1258"/>
      <c r="H965" s="1258"/>
      <c r="I965" s="1258"/>
      <c r="J965" s="1258"/>
      <c r="K965" s="1258"/>
      <c r="L965" s="1258"/>
      <c r="M965" s="1258"/>
      <c r="N965" s="1258"/>
      <c r="O965" s="1258"/>
      <c r="P965" s="1258"/>
      <c r="Q965" s="1259"/>
      <c r="R965" s="1260">
        <f>IF(ISNA(IF($BA$819="4%",(INDEX($BC$825:$BG$881,MATCH($BO$825,$BB$834:$BB$891,0),MATCH(D965,$BC$822:$BG$822,0))),(INDEX($BJ$834:$BN$891,MATCH($BO$825,$BI$834:$BI$891,0),MATCH(D965,$BJ$832:$BN$832,0))))),0,IF($BA$819="4%",(INDEX($BC$825:$BG$881,MATCH($BO$825,$BB$834:$BB$891,0),MATCH(D965,$BC$822:$BG$822,0))),(INDEX($BJ$834:$BN$891,MATCH($BO$825,$BI$834:$BI$891,0),MATCH(D965,$BJ$832:$BN$832,0)))))</f>
        <v>762054</v>
      </c>
      <c r="S965" s="1260"/>
      <c r="T965" s="1260"/>
      <c r="U965" s="1260"/>
      <c r="V965" s="1260"/>
      <c r="W965" s="1260"/>
      <c r="X965" s="1260"/>
      <c r="Y965" s="1260"/>
      <c r="Z965" s="1260"/>
      <c r="AA965" s="1260"/>
      <c r="AB965" s="1376">
        <f>CM651+CH651</f>
        <v>0</v>
      </c>
      <c r="AC965" s="1377"/>
      <c r="AD965" s="1377"/>
      <c r="AE965" s="1377"/>
      <c r="AF965" s="1377"/>
      <c r="AG965" s="1377"/>
      <c r="AH965" s="1377"/>
      <c r="AI965" s="1378"/>
      <c r="AJ965" s="1234">
        <f>IF(ISERROR((R965*AB965)),0,(R965*AB965))</f>
        <v>0</v>
      </c>
      <c r="AK965" s="1235"/>
      <c r="AL965" s="1235"/>
      <c r="AM965" s="1235"/>
      <c r="AN965" s="1235"/>
      <c r="AO965" s="1235"/>
      <c r="AP965" s="1235"/>
      <c r="AQ965" s="123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64" t="s">
        <v>961</v>
      </c>
      <c r="C966" s="1565"/>
      <c r="D966" s="1565"/>
      <c r="E966" s="1565"/>
      <c r="F966" s="1565"/>
      <c r="G966" s="1565"/>
      <c r="H966" s="1565"/>
      <c r="I966" s="1565"/>
      <c r="J966" s="1565"/>
      <c r="K966" s="1565"/>
      <c r="L966" s="1565"/>
      <c r="M966" s="1565"/>
      <c r="N966" s="1565"/>
      <c r="O966" s="1565"/>
      <c r="P966" s="1565"/>
      <c r="Q966" s="1565"/>
      <c r="R966" s="1565"/>
      <c r="S966" s="1565"/>
      <c r="T966" s="1565"/>
      <c r="U966" s="1565"/>
      <c r="V966" s="1565"/>
      <c r="W966" s="1565"/>
      <c r="X966" s="1565"/>
      <c r="Y966" s="1565"/>
      <c r="Z966" s="1565"/>
      <c r="AA966" s="1566"/>
      <c r="AB966" s="1376">
        <f>SUM(AB961:AI965)</f>
        <v>58</v>
      </c>
      <c r="AC966" s="1377"/>
      <c r="AD966" s="1377"/>
      <c r="AE966" s="1377"/>
      <c r="AF966" s="1377"/>
      <c r="AG966" s="1377"/>
      <c r="AH966" s="1377"/>
      <c r="AI966" s="1378"/>
      <c r="AJ966" s="1234"/>
      <c r="AK966" s="1235"/>
      <c r="AL966" s="1235"/>
      <c r="AM966" s="1235"/>
      <c r="AN966" s="1235"/>
      <c r="AO966" s="1235"/>
      <c r="AP966" s="1235"/>
      <c r="AQ966" s="123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79" t="s">
        <v>748</v>
      </c>
      <c r="C967" s="1380"/>
      <c r="D967" s="1380"/>
      <c r="E967" s="1380"/>
      <c r="F967" s="1380"/>
      <c r="G967" s="1380"/>
      <c r="H967" s="1380"/>
      <c r="I967" s="1380"/>
      <c r="J967" s="1380"/>
      <c r="K967" s="1380"/>
      <c r="L967" s="1380"/>
      <c r="M967" s="1380"/>
      <c r="N967" s="1380"/>
      <c r="O967" s="1380"/>
      <c r="P967" s="1380"/>
      <c r="Q967" s="1380"/>
      <c r="R967" s="1380"/>
      <c r="S967" s="1380"/>
      <c r="T967" s="1380"/>
      <c r="U967" s="1380"/>
      <c r="V967" s="1380"/>
      <c r="W967" s="1380"/>
      <c r="X967" s="1380"/>
      <c r="Y967" s="1380"/>
      <c r="Z967" s="1380"/>
      <c r="AA967" s="1380"/>
      <c r="AB967" s="1380"/>
      <c r="AC967" s="1380"/>
      <c r="AD967" s="1380"/>
      <c r="AE967" s="1380"/>
      <c r="AF967" s="1380"/>
      <c r="AG967" s="1380"/>
      <c r="AH967" s="1380"/>
      <c r="AI967" s="1381"/>
      <c r="AJ967" s="1234">
        <f>SUM(AJ961:AQ965)</f>
        <v>30680984</v>
      </c>
      <c r="AK967" s="1235"/>
      <c r="AL967" s="1235"/>
      <c r="AM967" s="1235"/>
      <c r="AN967" s="1235"/>
      <c r="AO967" s="1235"/>
      <c r="AP967" s="1235"/>
      <c r="AQ967" s="123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7"/>
      <c r="C968" s="1238"/>
      <c r="D968" s="1238"/>
      <c r="E968" s="1238"/>
      <c r="F968" s="1238"/>
      <c r="G968" s="1238"/>
      <c r="H968" s="1238"/>
      <c r="I968" s="1238"/>
      <c r="J968" s="1238"/>
      <c r="K968" s="1238"/>
      <c r="L968" s="1238"/>
      <c r="M968" s="1238"/>
      <c r="N968" s="1238"/>
      <c r="O968" s="1238"/>
      <c r="P968" s="1238"/>
      <c r="Q968" s="1238"/>
      <c r="R968" s="1238"/>
      <c r="S968" s="1238"/>
      <c r="T968" s="1238"/>
      <c r="U968" s="1238"/>
      <c r="V968" s="1238"/>
      <c r="W968" s="1238"/>
      <c r="X968" s="1238"/>
      <c r="Y968" s="1238"/>
      <c r="Z968" s="1238"/>
      <c r="AA968" s="1238"/>
      <c r="AB968" s="1238"/>
      <c r="AC968" s="1238"/>
      <c r="AD968" s="1238"/>
      <c r="AE968" s="1239"/>
      <c r="AF968" s="1398" t="s">
        <v>480</v>
      </c>
      <c r="AG968" s="1399"/>
      <c r="AH968" s="1399"/>
      <c r="AI968" s="1400"/>
      <c r="AJ968" s="1237"/>
      <c r="AK968" s="1238"/>
      <c r="AL968" s="1238"/>
      <c r="AM968" s="1238"/>
      <c r="AN968" s="1238"/>
      <c r="AO968" s="1238"/>
      <c r="AP968" s="1238"/>
      <c r="AQ968" s="123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482</v>
      </c>
      <c r="D969" s="1207" t="s">
        <v>1892</v>
      </c>
      <c r="E969" s="1208"/>
      <c r="F969" s="1208"/>
      <c r="G969" s="1208"/>
      <c r="H969" s="1208"/>
      <c r="I969" s="1208"/>
      <c r="J969" s="1208"/>
      <c r="K969" s="1208"/>
      <c r="L969" s="1208"/>
      <c r="M969" s="1208"/>
      <c r="N969" s="1208"/>
      <c r="O969" s="1208"/>
      <c r="P969" s="1208"/>
      <c r="Q969" s="1208"/>
      <c r="R969" s="1208"/>
      <c r="S969" s="1208"/>
      <c r="T969" s="1208"/>
      <c r="U969" s="1208"/>
      <c r="V969" s="1208"/>
      <c r="W969" s="1208"/>
      <c r="X969" s="1208"/>
      <c r="Y969" s="1208"/>
      <c r="Z969" s="1208"/>
      <c r="AA969" s="1208"/>
      <c r="AB969" s="1208"/>
      <c r="AC969" s="1208"/>
      <c r="AD969" s="1208"/>
      <c r="AE969" s="1209"/>
      <c r="AF969" s="82"/>
      <c r="AG969" s="1562" t="s">
        <v>108</v>
      </c>
      <c r="AH969" s="1563"/>
      <c r="AI969" s="85"/>
      <c r="AJ969" s="1364">
        <f>ROUND(IF(AND(AG969="yes",D975&lt;&gt;""),AJ967*0.2,0),0)</f>
        <v>6136197</v>
      </c>
      <c r="AK969" s="1365"/>
      <c r="AL969" s="1365"/>
      <c r="AM969" s="1365"/>
      <c r="AN969" s="1365"/>
      <c r="AO969" s="1365"/>
      <c r="AP969" s="1365"/>
      <c r="AQ969" s="136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51" t="s">
        <v>2278</v>
      </c>
      <c r="E970" s="1252"/>
      <c r="F970" s="1252"/>
      <c r="G970" s="1252"/>
      <c r="H970" s="1252"/>
      <c r="I970" s="1252"/>
      <c r="J970" s="1252"/>
      <c r="K970" s="1252"/>
      <c r="L970" s="1252"/>
      <c r="M970" s="1252"/>
      <c r="N970" s="1252"/>
      <c r="O970" s="1252"/>
      <c r="P970" s="1252"/>
      <c r="Q970" s="1252"/>
      <c r="R970" s="1252"/>
      <c r="S970" s="1252"/>
      <c r="T970" s="1252"/>
      <c r="U970" s="1252"/>
      <c r="V970" s="1252"/>
      <c r="W970" s="1252"/>
      <c r="X970" s="1252"/>
      <c r="Y970" s="1252"/>
      <c r="Z970" s="1252"/>
      <c r="AA970" s="1252"/>
      <c r="AB970" s="1252"/>
      <c r="AC970" s="1252"/>
      <c r="AD970" s="1252"/>
      <c r="AE970" s="1253"/>
      <c r="AF970" s="79"/>
      <c r="AG970" s="21"/>
      <c r="AH970" s="21"/>
      <c r="AI970" s="83"/>
      <c r="AJ970" s="1367"/>
      <c r="AK970" s="1368"/>
      <c r="AL970" s="1368"/>
      <c r="AM970" s="1368"/>
      <c r="AN970" s="1368"/>
      <c r="AO970" s="1368"/>
      <c r="AP970" s="1368"/>
      <c r="AQ970" s="136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51"/>
      <c r="E971" s="1252"/>
      <c r="F971" s="1252"/>
      <c r="G971" s="1252"/>
      <c r="H971" s="1252"/>
      <c r="I971" s="1252"/>
      <c r="J971" s="1252"/>
      <c r="K971" s="1252"/>
      <c r="L971" s="1252"/>
      <c r="M971" s="1252"/>
      <c r="N971" s="1252"/>
      <c r="O971" s="1252"/>
      <c r="P971" s="1252"/>
      <c r="Q971" s="1252"/>
      <c r="R971" s="1252"/>
      <c r="S971" s="1252"/>
      <c r="T971" s="1252"/>
      <c r="U971" s="1252"/>
      <c r="V971" s="1252"/>
      <c r="W971" s="1252"/>
      <c r="X971" s="1252"/>
      <c r="Y971" s="1252"/>
      <c r="Z971" s="1252"/>
      <c r="AA971" s="1252"/>
      <c r="AB971" s="1252"/>
      <c r="AC971" s="1252"/>
      <c r="AD971" s="1252"/>
      <c r="AE971" s="1253"/>
      <c r="AF971" s="79"/>
      <c r="AG971" s="21"/>
      <c r="AH971" s="21"/>
      <c r="AI971" s="83"/>
      <c r="AJ971" s="1367"/>
      <c r="AK971" s="1368"/>
      <c r="AL971" s="1368"/>
      <c r="AM971" s="1368"/>
      <c r="AN971" s="1368"/>
      <c r="AO971" s="1368"/>
      <c r="AP971" s="1368"/>
      <c r="AQ971" s="1369"/>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51"/>
      <c r="E972" s="1252"/>
      <c r="F972" s="1252"/>
      <c r="G972" s="1252"/>
      <c r="H972" s="1252"/>
      <c r="I972" s="1252"/>
      <c r="J972" s="1252"/>
      <c r="K972" s="1252"/>
      <c r="L972" s="1252"/>
      <c r="M972" s="1252"/>
      <c r="N972" s="1252"/>
      <c r="O972" s="1252"/>
      <c r="P972" s="1252"/>
      <c r="Q972" s="1252"/>
      <c r="R972" s="1252"/>
      <c r="S972" s="1252"/>
      <c r="T972" s="1252"/>
      <c r="U972" s="1252"/>
      <c r="V972" s="1252"/>
      <c r="W972" s="1252"/>
      <c r="X972" s="1252"/>
      <c r="Y972" s="1252"/>
      <c r="Z972" s="1252"/>
      <c r="AA972" s="1252"/>
      <c r="AB972" s="1252"/>
      <c r="AC972" s="1252"/>
      <c r="AD972" s="1252"/>
      <c r="AE972" s="1253"/>
      <c r="AF972" s="79"/>
      <c r="AG972" s="21"/>
      <c r="AH972" s="21"/>
      <c r="AI972" s="83"/>
      <c r="AJ972" s="1367"/>
      <c r="AK972" s="1368"/>
      <c r="AL972" s="1368"/>
      <c r="AM972" s="1368"/>
      <c r="AN972" s="1368"/>
      <c r="AO972" s="1368"/>
      <c r="AP972" s="1368"/>
      <c r="AQ972" s="1369"/>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51"/>
      <c r="E973" s="1252"/>
      <c r="F973" s="1252"/>
      <c r="G973" s="1252"/>
      <c r="H973" s="1252"/>
      <c r="I973" s="1252"/>
      <c r="J973" s="1252"/>
      <c r="K973" s="1252"/>
      <c r="L973" s="1252"/>
      <c r="M973" s="1252"/>
      <c r="N973" s="1252"/>
      <c r="O973" s="1252"/>
      <c r="P973" s="1252"/>
      <c r="Q973" s="1252"/>
      <c r="R973" s="1252"/>
      <c r="S973" s="1252"/>
      <c r="T973" s="1252"/>
      <c r="U973" s="1252"/>
      <c r="V973" s="1252"/>
      <c r="W973" s="1252"/>
      <c r="X973" s="1252"/>
      <c r="Y973" s="1252"/>
      <c r="Z973" s="1252"/>
      <c r="AA973" s="1252"/>
      <c r="AB973" s="1252"/>
      <c r="AC973" s="1252"/>
      <c r="AD973" s="1252"/>
      <c r="AE973" s="1253"/>
      <c r="AF973" s="79"/>
      <c r="AG973" s="21"/>
      <c r="AH973" s="21"/>
      <c r="AI973" s="83"/>
      <c r="AJ973" s="1367"/>
      <c r="AK973" s="1368"/>
      <c r="AL973" s="1368"/>
      <c r="AM973" s="1368"/>
      <c r="AN973" s="1368"/>
      <c r="AO973" s="1368"/>
      <c r="AP973" s="1368"/>
      <c r="AQ973" s="1369"/>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54" t="s">
        <v>2279</v>
      </c>
      <c r="E974" s="1255"/>
      <c r="F974" s="1255"/>
      <c r="G974" s="1255"/>
      <c r="H974" s="1255"/>
      <c r="I974" s="1255"/>
      <c r="J974" s="1255"/>
      <c r="K974" s="1255"/>
      <c r="L974" s="1255"/>
      <c r="M974" s="1255"/>
      <c r="N974" s="1255"/>
      <c r="O974" s="1255"/>
      <c r="P974" s="1255"/>
      <c r="Q974" s="1255"/>
      <c r="R974" s="1255"/>
      <c r="S974" s="1255"/>
      <c r="T974" s="1255"/>
      <c r="U974" s="1255"/>
      <c r="V974" s="1255"/>
      <c r="W974" s="1255"/>
      <c r="X974" s="1255"/>
      <c r="Y974" s="1255"/>
      <c r="Z974" s="1255"/>
      <c r="AA974" s="1255"/>
      <c r="AB974" s="1255"/>
      <c r="AC974" s="1255"/>
      <c r="AD974" s="1255"/>
      <c r="AE974" s="1256"/>
      <c r="AF974" s="79"/>
      <c r="AG974" s="21"/>
      <c r="AH974" s="21"/>
      <c r="AI974" s="83"/>
      <c r="AJ974" s="1367"/>
      <c r="AK974" s="1368"/>
      <c r="AL974" s="1368"/>
      <c r="AM974" s="1368"/>
      <c r="AN974" s="1368"/>
      <c r="AO974" s="1368"/>
      <c r="AP974" s="1368"/>
      <c r="AQ974" s="1369"/>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387" t="s">
        <v>2435</v>
      </c>
      <c r="E975" s="1388"/>
      <c r="F975" s="1388"/>
      <c r="G975" s="1388"/>
      <c r="H975" s="1388"/>
      <c r="I975" s="1388"/>
      <c r="J975" s="1388"/>
      <c r="K975" s="1388"/>
      <c r="L975" s="1388"/>
      <c r="M975" s="1388"/>
      <c r="N975" s="1388"/>
      <c r="O975" s="1388"/>
      <c r="P975" s="1388"/>
      <c r="Q975" s="1388"/>
      <c r="R975" s="1388"/>
      <c r="S975" s="1388"/>
      <c r="T975" s="1388"/>
      <c r="U975" s="1388"/>
      <c r="V975" s="1388"/>
      <c r="W975" s="1388"/>
      <c r="X975" s="1388"/>
      <c r="Y975" s="1388"/>
      <c r="Z975" s="1388"/>
      <c r="AA975" s="1388"/>
      <c r="AB975" s="1388"/>
      <c r="AC975" s="1388"/>
      <c r="AD975" s="1388"/>
      <c r="AE975" s="1389"/>
      <c r="AF975" s="80"/>
      <c r="AG975" s="11"/>
      <c r="AH975" s="11"/>
      <c r="AI975" s="81"/>
      <c r="AJ975" s="1370"/>
      <c r="AK975" s="1371"/>
      <c r="AL975" s="1371"/>
      <c r="AM975" s="1371"/>
      <c r="AN975" s="1371"/>
      <c r="AO975" s="1371"/>
      <c r="AP975" s="1371"/>
      <c r="AQ975" s="1372"/>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385" t="s">
        <v>2001</v>
      </c>
      <c r="E976" s="1242"/>
      <c r="F976" s="1242"/>
      <c r="G976" s="1242"/>
      <c r="H976" s="1242"/>
      <c r="I976" s="1242"/>
      <c r="J976" s="1242"/>
      <c r="K976" s="1242"/>
      <c r="L976" s="1242"/>
      <c r="M976" s="1242"/>
      <c r="N976" s="1242"/>
      <c r="O976" s="1242"/>
      <c r="P976" s="1242"/>
      <c r="Q976" s="1242"/>
      <c r="R976" s="1242"/>
      <c r="S976" s="1242"/>
      <c r="T976" s="1242"/>
      <c r="U976" s="1242"/>
      <c r="V976" s="1242"/>
      <c r="W976" s="1242"/>
      <c r="X976" s="1242"/>
      <c r="Y976" s="1242"/>
      <c r="Z976" s="1242"/>
      <c r="AA976" s="1242"/>
      <c r="AB976" s="1242"/>
      <c r="AC976" s="1242"/>
      <c r="AD976" s="1242"/>
      <c r="AE976" s="1386"/>
      <c r="AF976" s="82"/>
      <c r="AG976" s="1362" t="s">
        <v>483</v>
      </c>
      <c r="AH976" s="1363"/>
      <c r="AI976" s="85"/>
      <c r="AJ976" s="1364">
        <f>ROUND(IF(AG976="yes",AJ967*0.05,0),0)</f>
        <v>0</v>
      </c>
      <c r="AK976" s="1365"/>
      <c r="AL976" s="1365"/>
      <c r="AM976" s="1365"/>
      <c r="AN976" s="1365"/>
      <c r="AO976" s="1365"/>
      <c r="AP976" s="1365"/>
      <c r="AQ976" s="136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51" t="s">
        <v>1893</v>
      </c>
      <c r="E977" s="1252"/>
      <c r="F977" s="1252"/>
      <c r="G977" s="1252"/>
      <c r="H977" s="1252"/>
      <c r="I977" s="1252"/>
      <c r="J977" s="1252"/>
      <c r="K977" s="1252"/>
      <c r="L977" s="1252"/>
      <c r="M977" s="1252"/>
      <c r="N977" s="1252"/>
      <c r="O977" s="1252"/>
      <c r="P977" s="1252"/>
      <c r="Q977" s="1252"/>
      <c r="R977" s="1252"/>
      <c r="S977" s="1252"/>
      <c r="T977" s="1252"/>
      <c r="U977" s="1252"/>
      <c r="V977" s="1252"/>
      <c r="W977" s="1252"/>
      <c r="X977" s="1252"/>
      <c r="Y977" s="1252"/>
      <c r="Z977" s="1252"/>
      <c r="AA977" s="1252"/>
      <c r="AB977" s="1252"/>
      <c r="AC977" s="1252"/>
      <c r="AD977" s="1252"/>
      <c r="AE977" s="1253"/>
      <c r="AF977" s="79"/>
      <c r="AG977" s="21"/>
      <c r="AH977" s="21"/>
      <c r="AI977" s="83"/>
      <c r="AJ977" s="1367"/>
      <c r="AK977" s="1368"/>
      <c r="AL977" s="1368"/>
      <c r="AM977" s="1368"/>
      <c r="AN977" s="1368"/>
      <c r="AO977" s="1368"/>
      <c r="AP977" s="1368"/>
      <c r="AQ977" s="136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51"/>
      <c r="E978" s="1252"/>
      <c r="F978" s="1252"/>
      <c r="G978" s="1252"/>
      <c r="H978" s="1252"/>
      <c r="I978" s="1252"/>
      <c r="J978" s="1252"/>
      <c r="K978" s="1252"/>
      <c r="L978" s="1252"/>
      <c r="M978" s="1252"/>
      <c r="N978" s="1252"/>
      <c r="O978" s="1252"/>
      <c r="P978" s="1252"/>
      <c r="Q978" s="1252"/>
      <c r="R978" s="1252"/>
      <c r="S978" s="1252"/>
      <c r="T978" s="1252"/>
      <c r="U978" s="1252"/>
      <c r="V978" s="1252"/>
      <c r="W978" s="1252"/>
      <c r="X978" s="1252"/>
      <c r="Y978" s="1252"/>
      <c r="Z978" s="1252"/>
      <c r="AA978" s="1252"/>
      <c r="AB978" s="1252"/>
      <c r="AC978" s="1252"/>
      <c r="AD978" s="1252"/>
      <c r="AE978" s="1253"/>
      <c r="AF978" s="79"/>
      <c r="AG978" s="21"/>
      <c r="AH978" s="21"/>
      <c r="AI978" s="83"/>
      <c r="AJ978" s="1367"/>
      <c r="AK978" s="1368"/>
      <c r="AL978" s="1368"/>
      <c r="AM978" s="1368"/>
      <c r="AN978" s="1368"/>
      <c r="AO978" s="1368"/>
      <c r="AP978" s="1368"/>
      <c r="AQ978" s="136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51"/>
      <c r="E979" s="1252"/>
      <c r="F979" s="1252"/>
      <c r="G979" s="1252"/>
      <c r="H979" s="1252"/>
      <c r="I979" s="1252"/>
      <c r="J979" s="1252"/>
      <c r="K979" s="1252"/>
      <c r="L979" s="1252"/>
      <c r="M979" s="1252"/>
      <c r="N979" s="1252"/>
      <c r="O979" s="1252"/>
      <c r="P979" s="1252"/>
      <c r="Q979" s="1252"/>
      <c r="R979" s="1252"/>
      <c r="S979" s="1252"/>
      <c r="T979" s="1252"/>
      <c r="U979" s="1252"/>
      <c r="V979" s="1252"/>
      <c r="W979" s="1252"/>
      <c r="X979" s="1252"/>
      <c r="Y979" s="1252"/>
      <c r="Z979" s="1252"/>
      <c r="AA979" s="1252"/>
      <c r="AB979" s="1252"/>
      <c r="AC979" s="1252"/>
      <c r="AD979" s="1252"/>
      <c r="AE979" s="1253"/>
      <c r="AF979" s="79"/>
      <c r="AG979" s="21"/>
      <c r="AH979" s="21"/>
      <c r="AI979" s="83"/>
      <c r="AJ979" s="1367"/>
      <c r="AK979" s="1368"/>
      <c r="AL979" s="1368"/>
      <c r="AM979" s="1368"/>
      <c r="AN979" s="1368"/>
      <c r="AO979" s="1368"/>
      <c r="AP979" s="1368"/>
      <c r="AQ979" s="136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51"/>
      <c r="E980" s="1252"/>
      <c r="F980" s="1252"/>
      <c r="G980" s="1252"/>
      <c r="H980" s="1252"/>
      <c r="I980" s="1252"/>
      <c r="J980" s="1252"/>
      <c r="K980" s="1252"/>
      <c r="L980" s="1252"/>
      <c r="M980" s="1252"/>
      <c r="N980" s="1252"/>
      <c r="O980" s="1252"/>
      <c r="P980" s="1252"/>
      <c r="Q980" s="1252"/>
      <c r="R980" s="1252"/>
      <c r="S980" s="1252"/>
      <c r="T980" s="1252"/>
      <c r="U980" s="1252"/>
      <c r="V980" s="1252"/>
      <c r="W980" s="1252"/>
      <c r="X980" s="1252"/>
      <c r="Y980" s="1252"/>
      <c r="Z980" s="1252"/>
      <c r="AA980" s="1252"/>
      <c r="AB980" s="1252"/>
      <c r="AC980" s="1252"/>
      <c r="AD980" s="1252"/>
      <c r="AE980" s="1253"/>
      <c r="AF980" s="79"/>
      <c r="AG980" s="21"/>
      <c r="AH980" s="21"/>
      <c r="AI980" s="83"/>
      <c r="AJ980" s="1367"/>
      <c r="AK980" s="1368"/>
      <c r="AL980" s="1368"/>
      <c r="AM980" s="1368"/>
      <c r="AN980" s="1368"/>
      <c r="AO980" s="1368"/>
      <c r="AP980" s="1368"/>
      <c r="AQ980" s="136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54"/>
      <c r="E981" s="1255"/>
      <c r="F981" s="1255"/>
      <c r="G981" s="1255"/>
      <c r="H981" s="1255"/>
      <c r="I981" s="1255"/>
      <c r="J981" s="1255"/>
      <c r="K981" s="1255"/>
      <c r="L981" s="1255"/>
      <c r="M981" s="1255"/>
      <c r="N981" s="1255"/>
      <c r="O981" s="1255"/>
      <c r="P981" s="1255"/>
      <c r="Q981" s="1255"/>
      <c r="R981" s="1255"/>
      <c r="S981" s="1255"/>
      <c r="T981" s="1255"/>
      <c r="U981" s="1255"/>
      <c r="V981" s="1255"/>
      <c r="W981" s="1255"/>
      <c r="X981" s="1255"/>
      <c r="Y981" s="1255"/>
      <c r="Z981" s="1255"/>
      <c r="AA981" s="1255"/>
      <c r="AB981" s="1255"/>
      <c r="AC981" s="1255"/>
      <c r="AD981" s="1255"/>
      <c r="AE981" s="1256"/>
      <c r="AF981" s="80"/>
      <c r="AG981" s="11"/>
      <c r="AH981" s="11"/>
      <c r="AI981" s="81"/>
      <c r="AJ981" s="1370"/>
      <c r="AK981" s="1371"/>
      <c r="AL981" s="1371"/>
      <c r="AM981" s="1371"/>
      <c r="AN981" s="1371"/>
      <c r="AO981" s="1371"/>
      <c r="AP981" s="1371"/>
      <c r="AQ981" s="137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486</v>
      </c>
      <c r="D982" s="1385" t="s">
        <v>2002</v>
      </c>
      <c r="E982" s="1242"/>
      <c r="F982" s="1242"/>
      <c r="G982" s="1242"/>
      <c r="H982" s="1242"/>
      <c r="I982" s="1242"/>
      <c r="J982" s="1242"/>
      <c r="K982" s="1242"/>
      <c r="L982" s="1242"/>
      <c r="M982" s="1242"/>
      <c r="N982" s="1242"/>
      <c r="O982" s="1242"/>
      <c r="P982" s="1242"/>
      <c r="Q982" s="1242"/>
      <c r="R982" s="1242"/>
      <c r="S982" s="1242"/>
      <c r="T982" s="1242"/>
      <c r="U982" s="1242"/>
      <c r="V982" s="1242"/>
      <c r="W982" s="1242"/>
      <c r="X982" s="1242"/>
      <c r="Y982" s="1242"/>
      <c r="Z982" s="1242"/>
      <c r="AA982" s="1242"/>
      <c r="AB982" s="1242"/>
      <c r="AC982" s="1242"/>
      <c r="AD982" s="1242"/>
      <c r="AE982" s="1386"/>
      <c r="AF982" s="84"/>
      <c r="AG982" s="1362" t="s">
        <v>483</v>
      </c>
      <c r="AH982" s="1363"/>
      <c r="AI982" s="85"/>
      <c r="AJ982" s="1364">
        <f>ROUND(IF(AG982="yes",AJ967*0.1,0),0)</f>
        <v>0</v>
      </c>
      <c r="AK982" s="1365"/>
      <c r="AL982" s="1365"/>
      <c r="AM982" s="1365"/>
      <c r="AN982" s="1365"/>
      <c r="AO982" s="1365"/>
      <c r="AP982" s="1365"/>
      <c r="AQ982" s="136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25" t="s">
        <v>2003</v>
      </c>
      <c r="E983" s="1526"/>
      <c r="F983" s="1526"/>
      <c r="G983" s="1526"/>
      <c r="H983" s="1526"/>
      <c r="I983" s="1526"/>
      <c r="J983" s="1526"/>
      <c r="K983" s="1526"/>
      <c r="L983" s="1526"/>
      <c r="M983" s="1526"/>
      <c r="N983" s="1526"/>
      <c r="O983" s="1526"/>
      <c r="P983" s="1526"/>
      <c r="Q983" s="1526"/>
      <c r="R983" s="1526"/>
      <c r="S983" s="1526"/>
      <c r="T983" s="1526"/>
      <c r="U983" s="1526"/>
      <c r="V983" s="1526"/>
      <c r="W983" s="1526"/>
      <c r="X983" s="1526"/>
      <c r="Y983" s="1526"/>
      <c r="Z983" s="1526"/>
      <c r="AA983" s="1526"/>
      <c r="AB983" s="1526"/>
      <c r="AC983" s="1526"/>
      <c r="AD983" s="1526"/>
      <c r="AE983" s="1527"/>
      <c r="AF983" s="79"/>
      <c r="AI983" s="83"/>
      <c r="AJ983" s="1367"/>
      <c r="AK983" s="1368"/>
      <c r="AL983" s="1368"/>
      <c r="AM983" s="1368"/>
      <c r="AN983" s="1368"/>
      <c r="AO983" s="1368"/>
      <c r="AP983" s="1368"/>
      <c r="AQ983" s="1369"/>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25"/>
      <c r="E984" s="1526"/>
      <c r="F984" s="1526"/>
      <c r="G984" s="1526"/>
      <c r="H984" s="1526"/>
      <c r="I984" s="1526"/>
      <c r="J984" s="1526"/>
      <c r="K984" s="1526"/>
      <c r="L984" s="1526"/>
      <c r="M984" s="1526"/>
      <c r="N984" s="1526"/>
      <c r="O984" s="1526"/>
      <c r="P984" s="1526"/>
      <c r="Q984" s="1526"/>
      <c r="R984" s="1526"/>
      <c r="S984" s="1526"/>
      <c r="T984" s="1526"/>
      <c r="U984" s="1526"/>
      <c r="V984" s="1526"/>
      <c r="W984" s="1526"/>
      <c r="X984" s="1526"/>
      <c r="Y984" s="1526"/>
      <c r="Z984" s="1526"/>
      <c r="AA984" s="1526"/>
      <c r="AB984" s="1526"/>
      <c r="AC984" s="1526"/>
      <c r="AD984" s="1526"/>
      <c r="AE984" s="1527"/>
      <c r="AF984" s="79"/>
      <c r="AG984" s="21"/>
      <c r="AH984" s="21"/>
      <c r="AI984" s="83"/>
      <c r="AJ984" s="1367"/>
      <c r="AK984" s="1368"/>
      <c r="AL984" s="1368"/>
      <c r="AM984" s="1368"/>
      <c r="AN984" s="1368"/>
      <c r="AO984" s="1368"/>
      <c r="AP984" s="1368"/>
      <c r="AQ984" s="1369"/>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373"/>
      <c r="E985" s="1374"/>
      <c r="F985" s="1374"/>
      <c r="G985" s="1374"/>
      <c r="H985" s="1374"/>
      <c r="I985" s="1374"/>
      <c r="J985" s="1374"/>
      <c r="K985" s="1374"/>
      <c r="L985" s="1374"/>
      <c r="M985" s="1374"/>
      <c r="N985" s="1374"/>
      <c r="O985" s="1374"/>
      <c r="P985" s="1374"/>
      <c r="Q985" s="1374"/>
      <c r="R985" s="1374"/>
      <c r="S985" s="1374"/>
      <c r="T985" s="1374"/>
      <c r="U985" s="1374"/>
      <c r="V985" s="1374"/>
      <c r="W985" s="1374"/>
      <c r="X985" s="1374"/>
      <c r="Y985" s="1374"/>
      <c r="Z985" s="1374"/>
      <c r="AA985" s="1374"/>
      <c r="AB985" s="1374"/>
      <c r="AC985" s="1374"/>
      <c r="AD985" s="1374"/>
      <c r="AE985" s="1375"/>
      <c r="AF985" s="80"/>
      <c r="AG985" s="11"/>
      <c r="AH985" s="11"/>
      <c r="AI985" s="81"/>
      <c r="AJ985" s="1370"/>
      <c r="AK985" s="1371"/>
      <c r="AL985" s="1371"/>
      <c r="AM985" s="1371"/>
      <c r="AN985" s="1371"/>
      <c r="AO985" s="1371"/>
      <c r="AP985" s="1371"/>
      <c r="AQ985" s="1372"/>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490</v>
      </c>
      <c r="D986" s="1385" t="s">
        <v>1894</v>
      </c>
      <c r="E986" s="1242"/>
      <c r="F986" s="1242"/>
      <c r="G986" s="1242"/>
      <c r="H986" s="1242"/>
      <c r="I986" s="1242"/>
      <c r="J986" s="1242"/>
      <c r="K986" s="1242"/>
      <c r="L986" s="1242"/>
      <c r="M986" s="1242"/>
      <c r="N986" s="1242"/>
      <c r="O986" s="1242"/>
      <c r="P986" s="1242"/>
      <c r="Q986" s="1242"/>
      <c r="R986" s="1242"/>
      <c r="S986" s="1242"/>
      <c r="T986" s="1242"/>
      <c r="U986" s="1242"/>
      <c r="V986" s="1242"/>
      <c r="W986" s="1242"/>
      <c r="X986" s="1242"/>
      <c r="Y986" s="1242"/>
      <c r="Z986" s="1242"/>
      <c r="AA986" s="1242"/>
      <c r="AB986" s="1242"/>
      <c r="AC986" s="1242"/>
      <c r="AD986" s="1242"/>
      <c r="AE986" s="1386"/>
      <c r="AF986" s="82"/>
      <c r="AG986" s="1362" t="s">
        <v>483</v>
      </c>
      <c r="AH986" s="1363"/>
      <c r="AI986" s="85"/>
      <c r="AJ986" s="1364">
        <f>ROUND(IF(AG986="yes",AJ967*0.02,0),0)</f>
        <v>0</v>
      </c>
      <c r="AK986" s="1365"/>
      <c r="AL986" s="1365"/>
      <c r="AM986" s="1365"/>
      <c r="AN986" s="1365"/>
      <c r="AO986" s="1365"/>
      <c r="AP986" s="1365"/>
      <c r="AQ986" s="1366"/>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73" t="s">
        <v>1895</v>
      </c>
      <c r="E987" s="1374"/>
      <c r="F987" s="1374"/>
      <c r="G987" s="1374"/>
      <c r="H987" s="1374"/>
      <c r="I987" s="1374"/>
      <c r="J987" s="1374"/>
      <c r="K987" s="1374"/>
      <c r="L987" s="1374"/>
      <c r="M987" s="1374"/>
      <c r="N987" s="1374"/>
      <c r="O987" s="1374"/>
      <c r="P987" s="1374"/>
      <c r="Q987" s="1374"/>
      <c r="R987" s="1374"/>
      <c r="S987" s="1374"/>
      <c r="T987" s="1374"/>
      <c r="U987" s="1374"/>
      <c r="V987" s="1374"/>
      <c r="W987" s="1374"/>
      <c r="X987" s="1374"/>
      <c r="Y987" s="1374"/>
      <c r="Z987" s="1374"/>
      <c r="AA987" s="1374"/>
      <c r="AB987" s="1374"/>
      <c r="AC987" s="1374"/>
      <c r="AD987" s="1374"/>
      <c r="AE987" s="1375"/>
      <c r="AF987" s="80"/>
      <c r="AG987" s="11"/>
      <c r="AH987" s="11"/>
      <c r="AI987" s="81"/>
      <c r="AJ987" s="1370"/>
      <c r="AK987" s="1371"/>
      <c r="AL987" s="1371"/>
      <c r="AM987" s="1371"/>
      <c r="AN987" s="1371"/>
      <c r="AO987" s="1371"/>
      <c r="AP987" s="1371"/>
      <c r="AQ987" s="1372"/>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493</v>
      </c>
      <c r="D988" s="1385" t="s">
        <v>1896</v>
      </c>
      <c r="E988" s="1242"/>
      <c r="F988" s="1242"/>
      <c r="G988" s="1242"/>
      <c r="H988" s="1242"/>
      <c r="I988" s="1242"/>
      <c r="J988" s="1242"/>
      <c r="K988" s="1242"/>
      <c r="L988" s="1242"/>
      <c r="M988" s="1242"/>
      <c r="N988" s="1242"/>
      <c r="O988" s="1242"/>
      <c r="P988" s="1242"/>
      <c r="Q988" s="1242"/>
      <c r="R988" s="1242"/>
      <c r="S988" s="1242"/>
      <c r="T988" s="1242"/>
      <c r="U988" s="1242"/>
      <c r="V988" s="1242"/>
      <c r="W988" s="1242"/>
      <c r="X988" s="1242"/>
      <c r="Y988" s="1242"/>
      <c r="Z988" s="1242"/>
      <c r="AA988" s="1242"/>
      <c r="AB988" s="1242"/>
      <c r="AC988" s="1242"/>
      <c r="AD988" s="1242"/>
      <c r="AE988" s="1386"/>
      <c r="AF988" s="82"/>
      <c r="AG988" s="1362" t="s">
        <v>483</v>
      </c>
      <c r="AH988" s="1363"/>
      <c r="AI988" s="82"/>
      <c r="AJ988" s="1364">
        <f>ROUND(IF(AG988="yes",AJ967*0.02,0),0)</f>
        <v>0</v>
      </c>
      <c r="AK988" s="1365"/>
      <c r="AL988" s="1365"/>
      <c r="AM988" s="1365"/>
      <c r="AN988" s="1365"/>
      <c r="AO988" s="1365"/>
      <c r="AP988" s="1365"/>
      <c r="AQ988" s="1366"/>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25" t="s">
        <v>1897</v>
      </c>
      <c r="E989" s="1526"/>
      <c r="F989" s="1526"/>
      <c r="G989" s="1526"/>
      <c r="H989" s="1526"/>
      <c r="I989" s="1526"/>
      <c r="J989" s="1526"/>
      <c r="K989" s="1526"/>
      <c r="L989" s="1526"/>
      <c r="M989" s="1526"/>
      <c r="N989" s="1526"/>
      <c r="O989" s="1526"/>
      <c r="P989" s="1526"/>
      <c r="Q989" s="1526"/>
      <c r="R989" s="1526"/>
      <c r="S989" s="1526"/>
      <c r="T989" s="1526"/>
      <c r="U989" s="1526"/>
      <c r="V989" s="1526"/>
      <c r="W989" s="1526"/>
      <c r="X989" s="1526"/>
      <c r="Y989" s="1526"/>
      <c r="Z989" s="1526"/>
      <c r="AA989" s="1526"/>
      <c r="AB989" s="1526"/>
      <c r="AC989" s="1526"/>
      <c r="AD989" s="1526"/>
      <c r="AE989" s="1527"/>
      <c r="AF989" s="1573" t="str">
        <f>IF(AND(AG988="yes",AF215&lt;&gt;1),"The project may not be eligible for this boost","")</f>
        <v/>
      </c>
      <c r="AG989" s="1574"/>
      <c r="AH989" s="1574"/>
      <c r="AI989" s="1575"/>
      <c r="AJ989" s="1367"/>
      <c r="AK989" s="1368"/>
      <c r="AL989" s="1368"/>
      <c r="AM989" s="1368"/>
      <c r="AN989" s="1368"/>
      <c r="AO989" s="1368"/>
      <c r="AP989" s="1368"/>
      <c r="AQ989" s="1369"/>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373"/>
      <c r="E990" s="1374"/>
      <c r="F990" s="1374"/>
      <c r="G990" s="1374"/>
      <c r="H990" s="1374"/>
      <c r="I990" s="1374"/>
      <c r="J990" s="1374"/>
      <c r="K990" s="1374"/>
      <c r="L990" s="1374"/>
      <c r="M990" s="1374"/>
      <c r="N990" s="1374"/>
      <c r="O990" s="1374"/>
      <c r="P990" s="1374"/>
      <c r="Q990" s="1374"/>
      <c r="R990" s="1374"/>
      <c r="S990" s="1374"/>
      <c r="T990" s="1374"/>
      <c r="U990" s="1374"/>
      <c r="V990" s="1374"/>
      <c r="W990" s="1374"/>
      <c r="X990" s="1374"/>
      <c r="Y990" s="1374"/>
      <c r="Z990" s="1374"/>
      <c r="AA990" s="1374"/>
      <c r="AB990" s="1374"/>
      <c r="AC990" s="1374"/>
      <c r="AD990" s="1374"/>
      <c r="AE990" s="1375"/>
      <c r="AF990" s="1576"/>
      <c r="AG990" s="1577"/>
      <c r="AH990" s="1577"/>
      <c r="AI990" s="1578"/>
      <c r="AJ990" s="1370"/>
      <c r="AK990" s="1371"/>
      <c r="AL990" s="1371"/>
      <c r="AM990" s="1371"/>
      <c r="AN990" s="1371"/>
      <c r="AO990" s="1371"/>
      <c r="AP990" s="1371"/>
      <c r="AQ990" s="1372"/>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597</v>
      </c>
      <c r="D991" s="1207" t="s">
        <v>1898</v>
      </c>
      <c r="E991" s="1208"/>
      <c r="F991" s="1208"/>
      <c r="G991" s="1208"/>
      <c r="H991" s="1208"/>
      <c r="I991" s="1208"/>
      <c r="J991" s="1208"/>
      <c r="K991" s="1208"/>
      <c r="L991" s="1208"/>
      <c r="M991" s="1208"/>
      <c r="N991" s="1208"/>
      <c r="O991" s="1208"/>
      <c r="P991" s="1208"/>
      <c r="Q991" s="1208"/>
      <c r="R991" s="1208"/>
      <c r="S991" s="1208"/>
      <c r="T991" s="1208"/>
      <c r="U991" s="1208"/>
      <c r="V991" s="1208"/>
      <c r="W991" s="1208"/>
      <c r="X991" s="1208"/>
      <c r="Y991" s="1208"/>
      <c r="Z991" s="1208"/>
      <c r="AA991" s="1208"/>
      <c r="AB991" s="1208"/>
      <c r="AC991" s="1208"/>
      <c r="AD991" s="1208"/>
      <c r="AE991" s="1209"/>
      <c r="AF991" s="82"/>
      <c r="AG991" s="1362" t="s">
        <v>483</v>
      </c>
      <c r="AH991" s="1363"/>
      <c r="AI991" s="85"/>
      <c r="AJ991" s="1364">
        <f>IF(AG991="yes",AJ967*BA992,0)</f>
        <v>0</v>
      </c>
      <c r="AK991" s="1365"/>
      <c r="AL991" s="1365"/>
      <c r="AM991" s="1365"/>
      <c r="AN991" s="1365"/>
      <c r="AO991" s="1365"/>
      <c r="AP991" s="1365"/>
      <c r="AQ991" s="1366"/>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25" t="s">
        <v>2004</v>
      </c>
      <c r="E992" s="1526"/>
      <c r="F992" s="1526"/>
      <c r="G992" s="1526"/>
      <c r="H992" s="1526"/>
      <c r="I992" s="1526"/>
      <c r="J992" s="1526"/>
      <c r="K992" s="1526"/>
      <c r="L992" s="1526"/>
      <c r="M992" s="1526"/>
      <c r="N992" s="1526"/>
      <c r="O992" s="1526"/>
      <c r="P992" s="1526"/>
      <c r="Q992" s="1526"/>
      <c r="R992" s="1526"/>
      <c r="S992" s="1526"/>
      <c r="T992" s="1526"/>
      <c r="U992" s="1526"/>
      <c r="V992" s="1526"/>
      <c r="W992" s="1526"/>
      <c r="X992" s="1526"/>
      <c r="Y992" s="1526"/>
      <c r="Z992" s="1526"/>
      <c r="AA992" s="1526"/>
      <c r="AB992" s="1526"/>
      <c r="AC992" s="1526"/>
      <c r="AD992" s="1526"/>
      <c r="AE992" s="1527"/>
      <c r="AF992" s="1210" t="str">
        <f>IF(AND(AG991="Yes",BA992=0),BA994,"")</f>
        <v/>
      </c>
      <c r="AG992" s="1211"/>
      <c r="AH992" s="1211"/>
      <c r="AI992" s="1212"/>
      <c r="AJ992" s="1367"/>
      <c r="AK992" s="1368"/>
      <c r="AL992" s="1368"/>
      <c r="AM992" s="1368"/>
      <c r="AN992" s="1368"/>
      <c r="AO992" s="1368"/>
      <c r="AP992" s="1368"/>
      <c r="AQ992" s="1369"/>
      <c r="AR992" s="43"/>
      <c r="AS992" s="43"/>
      <c r="AT992" s="43"/>
      <c r="AU992" s="43"/>
      <c r="AV992" s="43"/>
      <c r="AW992" s="43"/>
      <c r="AX992" s="43"/>
      <c r="AY992" s="43"/>
      <c r="AZ992" s="43"/>
      <c r="BA992" s="961">
        <f>IF(SUM(BA983:BA991)&lt;=0.1,SUM(BA983:BA991),0.1)</f>
        <v>0</v>
      </c>
      <c r="BB992" s="41" t="s">
        <v>2015</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25"/>
      <c r="E993" s="1526"/>
      <c r="F993" s="1526"/>
      <c r="G993" s="1526"/>
      <c r="H993" s="1526"/>
      <c r="I993" s="1526"/>
      <c r="J993" s="1526"/>
      <c r="K993" s="1526"/>
      <c r="L993" s="1526"/>
      <c r="M993" s="1526"/>
      <c r="N993" s="1526"/>
      <c r="O993" s="1526"/>
      <c r="P993" s="1526"/>
      <c r="Q993" s="1526"/>
      <c r="R993" s="1526"/>
      <c r="S993" s="1526"/>
      <c r="T993" s="1526"/>
      <c r="U993" s="1526"/>
      <c r="V993" s="1526"/>
      <c r="W993" s="1526"/>
      <c r="X993" s="1526"/>
      <c r="Y993" s="1526"/>
      <c r="Z993" s="1526"/>
      <c r="AA993" s="1526"/>
      <c r="AB993" s="1526"/>
      <c r="AC993" s="1526"/>
      <c r="AD993" s="1526"/>
      <c r="AE993" s="1527"/>
      <c r="AF993" s="1210"/>
      <c r="AG993" s="1211"/>
      <c r="AH993" s="1211"/>
      <c r="AI993" s="1212"/>
      <c r="AJ993" s="1367"/>
      <c r="AK993" s="1368"/>
      <c r="AL993" s="1368"/>
      <c r="AM993" s="1368"/>
      <c r="AN993" s="1368"/>
      <c r="AO993" s="1368"/>
      <c r="AP993" s="1368"/>
      <c r="AQ993" s="1369"/>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373"/>
      <c r="E994" s="1374"/>
      <c r="F994" s="1374"/>
      <c r="G994" s="1374"/>
      <c r="H994" s="1374"/>
      <c r="I994" s="1374"/>
      <c r="J994" s="1374"/>
      <c r="K994" s="1374"/>
      <c r="L994" s="1374"/>
      <c r="M994" s="1374"/>
      <c r="N994" s="1374"/>
      <c r="O994" s="1374"/>
      <c r="P994" s="1374"/>
      <c r="Q994" s="1374"/>
      <c r="R994" s="1374"/>
      <c r="S994" s="1374"/>
      <c r="T994" s="1374"/>
      <c r="U994" s="1374"/>
      <c r="V994" s="1374"/>
      <c r="W994" s="1374"/>
      <c r="X994" s="1374"/>
      <c r="Y994" s="1374"/>
      <c r="Z994" s="1374"/>
      <c r="AA994" s="1374"/>
      <c r="AB994" s="1374"/>
      <c r="AC994" s="1374"/>
      <c r="AD994" s="1374"/>
      <c r="AE994" s="1375"/>
      <c r="AF994" s="1557"/>
      <c r="AG994" s="1558"/>
      <c r="AH994" s="1558"/>
      <c r="AI994" s="1559"/>
      <c r="AJ994" s="1370"/>
      <c r="AK994" s="1371"/>
      <c r="AL994" s="1371"/>
      <c r="AM994" s="1371"/>
      <c r="AN994" s="1371"/>
      <c r="AO994" s="1371"/>
      <c r="AP994" s="1371"/>
      <c r="AQ994" s="1372"/>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602</v>
      </c>
      <c r="D995" s="1548" t="s">
        <v>1899</v>
      </c>
      <c r="E995" s="1549"/>
      <c r="F995" s="1549"/>
      <c r="G995" s="1549"/>
      <c r="H995" s="1549"/>
      <c r="I995" s="1549"/>
      <c r="J995" s="1549"/>
      <c r="K995" s="1549"/>
      <c r="L995" s="1549"/>
      <c r="M995" s="1549"/>
      <c r="N995" s="1549"/>
      <c r="O995" s="1549"/>
      <c r="P995" s="1549"/>
      <c r="Q995" s="1549"/>
      <c r="R995" s="1549"/>
      <c r="S995" s="1549"/>
      <c r="T995" s="1549"/>
      <c r="U995" s="1549"/>
      <c r="V995" s="1549"/>
      <c r="W995" s="1549"/>
      <c r="X995" s="1549"/>
      <c r="Y995" s="1549"/>
      <c r="Z995" s="1549"/>
      <c r="AA995" s="1549"/>
      <c r="AB995" s="1549"/>
      <c r="AC995" s="1549"/>
      <c r="AD995" s="1549"/>
      <c r="AE995" s="1550"/>
      <c r="AF995" s="82"/>
      <c r="AG995" s="1362" t="s">
        <v>483</v>
      </c>
      <c r="AH995" s="1363"/>
      <c r="AI995" s="85"/>
      <c r="AJ995" s="1364">
        <f>ROUND(IF(AND(AG995="Yes",AF998&lt;&gt;"",J999&lt;&gt;"N/A"),MIN(AF998,(0.15*AJ967)),0),0)</f>
        <v>0</v>
      </c>
      <c r="AK995" s="1365"/>
      <c r="AL995" s="1365"/>
      <c r="AM995" s="1365"/>
      <c r="AN995" s="1365"/>
      <c r="AO995" s="1365"/>
      <c r="AP995" s="1365"/>
      <c r="AQ995" s="1366"/>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551"/>
      <c r="E996" s="1552"/>
      <c r="F996" s="1552"/>
      <c r="G996" s="1552"/>
      <c r="H996" s="1552"/>
      <c r="I996" s="1552"/>
      <c r="J996" s="1552"/>
      <c r="K996" s="1552"/>
      <c r="L996" s="1552"/>
      <c r="M996" s="1552"/>
      <c r="N996" s="1552"/>
      <c r="O996" s="1552"/>
      <c r="P996" s="1552"/>
      <c r="Q996" s="1552"/>
      <c r="R996" s="1552"/>
      <c r="S996" s="1552"/>
      <c r="T996" s="1552"/>
      <c r="U996" s="1552"/>
      <c r="V996" s="1552"/>
      <c r="W996" s="1552"/>
      <c r="X996" s="1552"/>
      <c r="Y996" s="1552"/>
      <c r="Z996" s="1552"/>
      <c r="AA996" s="1552"/>
      <c r="AB996" s="1552"/>
      <c r="AC996" s="1552"/>
      <c r="AD996" s="1552"/>
      <c r="AE996" s="1553"/>
      <c r="AF996" s="1210" t="str">
        <f>IF(AG995="yes","Please Select Type and Enter Amount:","")</f>
        <v/>
      </c>
      <c r="AG996" s="1211"/>
      <c r="AH996" s="1211"/>
      <c r="AI996" s="1212"/>
      <c r="AJ996" s="1367"/>
      <c r="AK996" s="1368"/>
      <c r="AL996" s="1368"/>
      <c r="AM996" s="1368"/>
      <c r="AN996" s="1368"/>
      <c r="AO996" s="1368"/>
      <c r="AP996" s="1368"/>
      <c r="AQ996" s="1369"/>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525" t="s">
        <v>1900</v>
      </c>
      <c r="E997" s="1526"/>
      <c r="F997" s="1526"/>
      <c r="G997" s="1526"/>
      <c r="H997" s="1526"/>
      <c r="I997" s="1526"/>
      <c r="J997" s="1526"/>
      <c r="K997" s="1526"/>
      <c r="L997" s="1526"/>
      <c r="M997" s="1526"/>
      <c r="N997" s="1526"/>
      <c r="O997" s="1526"/>
      <c r="P997" s="1526"/>
      <c r="Q997" s="1526"/>
      <c r="R997" s="1526"/>
      <c r="S997" s="1526"/>
      <c r="T997" s="1526"/>
      <c r="U997" s="1526"/>
      <c r="V997" s="1526"/>
      <c r="W997" s="1526"/>
      <c r="X997" s="1526"/>
      <c r="Y997" s="1526"/>
      <c r="Z997" s="1526"/>
      <c r="AA997" s="1526"/>
      <c r="AB997" s="1526"/>
      <c r="AC997" s="1526"/>
      <c r="AD997" s="1526"/>
      <c r="AE997" s="1527"/>
      <c r="AF997" s="1210"/>
      <c r="AG997" s="1211"/>
      <c r="AH997" s="1211"/>
      <c r="AI997" s="1212"/>
      <c r="AJ997" s="1367"/>
      <c r="AK997" s="1368"/>
      <c r="AL997" s="1368"/>
      <c r="AM997" s="1368"/>
      <c r="AN997" s="1368"/>
      <c r="AO997" s="1368"/>
      <c r="AP997" s="1368"/>
      <c r="AQ997" s="1369"/>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525"/>
      <c r="E998" s="1526"/>
      <c r="F998" s="1526"/>
      <c r="G998" s="1526"/>
      <c r="H998" s="1526"/>
      <c r="I998" s="1526"/>
      <c r="J998" s="1526"/>
      <c r="K998" s="1526"/>
      <c r="L998" s="1526"/>
      <c r="M998" s="1526"/>
      <c r="N998" s="1526"/>
      <c r="O998" s="1526"/>
      <c r="P998" s="1526"/>
      <c r="Q998" s="1526"/>
      <c r="R998" s="1526"/>
      <c r="S998" s="1526"/>
      <c r="T998" s="1526"/>
      <c r="U998" s="1526"/>
      <c r="V998" s="1526"/>
      <c r="W998" s="1526"/>
      <c r="X998" s="1526"/>
      <c r="Y998" s="1526"/>
      <c r="Z998" s="1526"/>
      <c r="AA998" s="1526"/>
      <c r="AB998" s="1526"/>
      <c r="AC998" s="1526"/>
      <c r="AD998" s="1526"/>
      <c r="AE998" s="1527"/>
      <c r="AF998" s="1213"/>
      <c r="AG998" s="1213"/>
      <c r="AH998" s="1213"/>
      <c r="AI998" s="1213"/>
      <c r="AJ998" s="1367"/>
      <c r="AK998" s="1368"/>
      <c r="AL998" s="1368"/>
      <c r="AM998" s="1368"/>
      <c r="AN998" s="1368"/>
      <c r="AO998" s="1368"/>
      <c r="AP998" s="1368"/>
      <c r="AQ998" s="1369"/>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884</v>
      </c>
      <c r="E999" s="88"/>
      <c r="F999" s="88"/>
      <c r="G999" s="410"/>
      <c r="H999" s="410"/>
      <c r="I999" s="55"/>
      <c r="J999" s="1554" t="s">
        <v>124</v>
      </c>
      <c r="K999" s="1555"/>
      <c r="L999" s="1555"/>
      <c r="M999" s="1555"/>
      <c r="N999" s="1555"/>
      <c r="O999" s="1555"/>
      <c r="P999" s="1555"/>
      <c r="Q999" s="1555"/>
      <c r="R999" s="1555"/>
      <c r="S999" s="1555"/>
      <c r="T999" s="1555"/>
      <c r="U999" s="1555"/>
      <c r="V999" s="1555"/>
      <c r="W999" s="1555"/>
      <c r="X999" s="1555"/>
      <c r="Y999" s="1555"/>
      <c r="Z999" s="1555"/>
      <c r="AA999" s="1555"/>
      <c r="AB999" s="1555"/>
      <c r="AC999" s="1555"/>
      <c r="AD999" s="1555"/>
      <c r="AE999" s="1556"/>
      <c r="AF999" s="1213"/>
      <c r="AG999" s="1213"/>
      <c r="AH999" s="1213"/>
      <c r="AI999" s="1213"/>
      <c r="AJ999" s="1370"/>
      <c r="AK999" s="1371"/>
      <c r="AL999" s="1371"/>
      <c r="AM999" s="1371"/>
      <c r="AN999" s="1371"/>
      <c r="AO999" s="1371"/>
      <c r="AP999" s="1371"/>
      <c r="AQ999" s="1372"/>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574</v>
      </c>
      <c r="D1000" s="1385" t="s">
        <v>1901</v>
      </c>
      <c r="E1000" s="1242"/>
      <c r="F1000" s="1242"/>
      <c r="G1000" s="1242"/>
      <c r="H1000" s="1242"/>
      <c r="I1000" s="1242"/>
      <c r="J1000" s="1242"/>
      <c r="K1000" s="1242"/>
      <c r="L1000" s="1242"/>
      <c r="M1000" s="1242"/>
      <c r="N1000" s="1242"/>
      <c r="O1000" s="1242"/>
      <c r="P1000" s="1242"/>
      <c r="Q1000" s="1242"/>
      <c r="R1000" s="1242"/>
      <c r="S1000" s="1242"/>
      <c r="T1000" s="1242"/>
      <c r="U1000" s="1242"/>
      <c r="V1000" s="1242"/>
      <c r="W1000" s="1242"/>
      <c r="X1000" s="1242"/>
      <c r="Y1000" s="1242"/>
      <c r="Z1000" s="1242"/>
      <c r="AA1000" s="1242"/>
      <c r="AB1000" s="1242"/>
      <c r="AC1000" s="1242"/>
      <c r="AD1000" s="1242"/>
      <c r="AE1000" s="1386"/>
      <c r="AF1000" s="82"/>
      <c r="AG1000" s="1362" t="s">
        <v>108</v>
      </c>
      <c r="AH1000" s="1363"/>
      <c r="AI1000" s="85"/>
      <c r="AJ1000" s="1364">
        <f>ROUND(IF(AG1000="Yes",AF1002,0),0)</f>
        <v>1627184</v>
      </c>
      <c r="AK1000" s="1365"/>
      <c r="AL1000" s="1365"/>
      <c r="AM1000" s="1365"/>
      <c r="AN1000" s="1365"/>
      <c r="AO1000" s="1365"/>
      <c r="AP1000" s="1365"/>
      <c r="AQ1000" s="1366"/>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25" t="s">
        <v>2005</v>
      </c>
      <c r="E1001" s="1526"/>
      <c r="F1001" s="1526"/>
      <c r="G1001" s="1526"/>
      <c r="H1001" s="1526"/>
      <c r="I1001" s="1526"/>
      <c r="J1001" s="1526"/>
      <c r="K1001" s="1526"/>
      <c r="L1001" s="1526"/>
      <c r="M1001" s="1526"/>
      <c r="N1001" s="1526"/>
      <c r="O1001" s="1526"/>
      <c r="P1001" s="1526"/>
      <c r="Q1001" s="1526"/>
      <c r="R1001" s="1526"/>
      <c r="S1001" s="1526"/>
      <c r="T1001" s="1526"/>
      <c r="U1001" s="1526"/>
      <c r="V1001" s="1526"/>
      <c r="W1001" s="1526"/>
      <c r="X1001" s="1526"/>
      <c r="Y1001" s="1526"/>
      <c r="Z1001" s="1526"/>
      <c r="AA1001" s="1526"/>
      <c r="AB1001" s="1526"/>
      <c r="AC1001" s="1526"/>
      <c r="AD1001" s="1526"/>
      <c r="AE1001" s="1527"/>
      <c r="AF1001" s="1214" t="str">
        <f>IF(AG1000="yes","Please Enter Amount:","")</f>
        <v>Please Enter Amount:</v>
      </c>
      <c r="AG1001" s="1215"/>
      <c r="AH1001" s="1215"/>
      <c r="AI1001" s="1216"/>
      <c r="AJ1001" s="1367"/>
      <c r="AK1001" s="1368"/>
      <c r="AL1001" s="1368"/>
      <c r="AM1001" s="1368"/>
      <c r="AN1001" s="1368"/>
      <c r="AO1001" s="1368"/>
      <c r="AP1001" s="1368"/>
      <c r="AQ1001" s="1369"/>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25"/>
      <c r="E1002" s="1526"/>
      <c r="F1002" s="1526"/>
      <c r="G1002" s="1526"/>
      <c r="H1002" s="1526"/>
      <c r="I1002" s="1526"/>
      <c r="J1002" s="1526"/>
      <c r="K1002" s="1526"/>
      <c r="L1002" s="1526"/>
      <c r="M1002" s="1526"/>
      <c r="N1002" s="1526"/>
      <c r="O1002" s="1526"/>
      <c r="P1002" s="1526"/>
      <c r="Q1002" s="1526"/>
      <c r="R1002" s="1526"/>
      <c r="S1002" s="1526"/>
      <c r="T1002" s="1526"/>
      <c r="U1002" s="1526"/>
      <c r="V1002" s="1526"/>
      <c r="W1002" s="1526"/>
      <c r="X1002" s="1526"/>
      <c r="Y1002" s="1526"/>
      <c r="Z1002" s="1526"/>
      <c r="AA1002" s="1526"/>
      <c r="AB1002" s="1526"/>
      <c r="AC1002" s="1526"/>
      <c r="AD1002" s="1526"/>
      <c r="AE1002" s="1527"/>
      <c r="AF1002" s="1213">
        <f>'Sources and Uses Budget'!C84</f>
        <v>1627184</v>
      </c>
      <c r="AG1002" s="1213"/>
      <c r="AH1002" s="1213"/>
      <c r="AI1002" s="1213"/>
      <c r="AJ1002" s="1367"/>
      <c r="AK1002" s="1368"/>
      <c r="AL1002" s="1368"/>
      <c r="AM1002" s="1368"/>
      <c r="AN1002" s="1368"/>
      <c r="AO1002" s="1368"/>
      <c r="AP1002" s="1368"/>
      <c r="AQ1002" s="1369"/>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373"/>
      <c r="E1003" s="1374"/>
      <c r="F1003" s="1374"/>
      <c r="G1003" s="1374"/>
      <c r="H1003" s="1374"/>
      <c r="I1003" s="1374"/>
      <c r="J1003" s="1374"/>
      <c r="K1003" s="1374"/>
      <c r="L1003" s="1374"/>
      <c r="M1003" s="1374"/>
      <c r="N1003" s="1374"/>
      <c r="O1003" s="1374"/>
      <c r="P1003" s="1374"/>
      <c r="Q1003" s="1374"/>
      <c r="R1003" s="1374"/>
      <c r="S1003" s="1374"/>
      <c r="T1003" s="1374"/>
      <c r="U1003" s="1374"/>
      <c r="V1003" s="1374"/>
      <c r="W1003" s="1374"/>
      <c r="X1003" s="1374"/>
      <c r="Y1003" s="1374"/>
      <c r="Z1003" s="1374"/>
      <c r="AA1003" s="1374"/>
      <c r="AB1003" s="1374"/>
      <c r="AC1003" s="1374"/>
      <c r="AD1003" s="1374"/>
      <c r="AE1003" s="1375"/>
      <c r="AF1003" s="1213"/>
      <c r="AG1003" s="1213"/>
      <c r="AH1003" s="1213"/>
      <c r="AI1003" s="1213"/>
      <c r="AJ1003" s="1370"/>
      <c r="AK1003" s="1371"/>
      <c r="AL1003" s="1371"/>
      <c r="AM1003" s="1371"/>
      <c r="AN1003" s="1371"/>
      <c r="AO1003" s="1371"/>
      <c r="AP1003" s="1371"/>
      <c r="AQ1003" s="1372"/>
      <c r="AT1003" s="43"/>
      <c r="AU1003" s="43"/>
      <c r="AV1003" s="43"/>
      <c r="AW1003" s="43"/>
      <c r="AX1003" s="38"/>
      <c r="AY1003" s="38"/>
      <c r="AZ1003" s="21"/>
      <c r="BA1003" s="21"/>
      <c r="BB1003" s="21"/>
      <c r="BC1003" s="43"/>
      <c r="BD1003" s="43"/>
    </row>
    <row r="1004" spans="1:97" ht="12.95" customHeight="1">
      <c r="A1004" s="21"/>
      <c r="B1004" s="82"/>
      <c r="C1004" s="555" t="s">
        <v>579</v>
      </c>
      <c r="D1004" s="1207" t="s">
        <v>1902</v>
      </c>
      <c r="E1004" s="1208"/>
      <c r="F1004" s="1208"/>
      <c r="G1004" s="1208"/>
      <c r="H1004" s="1208"/>
      <c r="I1004" s="1208"/>
      <c r="J1004" s="1208"/>
      <c r="K1004" s="1208"/>
      <c r="L1004" s="1208"/>
      <c r="M1004" s="1208"/>
      <c r="N1004" s="1208"/>
      <c r="O1004" s="1208"/>
      <c r="P1004" s="1208"/>
      <c r="Q1004" s="1208"/>
      <c r="R1004" s="1208"/>
      <c r="S1004" s="1208"/>
      <c r="T1004" s="1208"/>
      <c r="U1004" s="1208"/>
      <c r="V1004" s="1208"/>
      <c r="W1004" s="1208"/>
      <c r="X1004" s="1208"/>
      <c r="Y1004" s="1208"/>
      <c r="Z1004" s="1208"/>
      <c r="AA1004" s="1208"/>
      <c r="AB1004" s="1208"/>
      <c r="AC1004" s="1208"/>
      <c r="AD1004" s="1208"/>
      <c r="AE1004" s="1209"/>
      <c r="AF1004" s="82"/>
      <c r="AG1004" s="1362" t="s">
        <v>108</v>
      </c>
      <c r="AH1004" s="1363"/>
      <c r="AI1004" s="85"/>
      <c r="AJ1004" s="1364">
        <f>ROUND(IF(AG1004="yes",(AJ967*0.1),0),0)</f>
        <v>3068098</v>
      </c>
      <c r="AK1004" s="1365"/>
      <c r="AL1004" s="1365"/>
      <c r="AM1004" s="1365"/>
      <c r="AN1004" s="1365"/>
      <c r="AO1004" s="1365"/>
      <c r="AP1004" s="1365"/>
      <c r="AQ1004" s="1366"/>
      <c r="AT1004" s="43"/>
      <c r="AU1004" s="43"/>
      <c r="AV1004" s="43"/>
      <c r="AW1004" s="43"/>
      <c r="AX1004" s="38"/>
      <c r="AY1004" s="38"/>
      <c r="AZ1004" s="21"/>
      <c r="BA1004" s="21"/>
      <c r="BB1004" s="21"/>
      <c r="BC1004" s="43"/>
      <c r="BD1004" s="43"/>
    </row>
    <row r="1005" spans="1:97" ht="12.95" customHeight="1">
      <c r="A1005" s="21"/>
      <c r="B1005" s="79"/>
      <c r="C1005" s="556"/>
      <c r="D1005" s="1525" t="s">
        <v>1903</v>
      </c>
      <c r="E1005" s="1526"/>
      <c r="F1005" s="1526"/>
      <c r="G1005" s="1526"/>
      <c r="H1005" s="1526"/>
      <c r="I1005" s="1526"/>
      <c r="J1005" s="1526"/>
      <c r="K1005" s="1526"/>
      <c r="L1005" s="1526"/>
      <c r="M1005" s="1526"/>
      <c r="N1005" s="1526"/>
      <c r="O1005" s="1526"/>
      <c r="P1005" s="1526"/>
      <c r="Q1005" s="1526"/>
      <c r="R1005" s="1526"/>
      <c r="S1005" s="1526"/>
      <c r="T1005" s="1526"/>
      <c r="U1005" s="1526"/>
      <c r="V1005" s="1526"/>
      <c r="W1005" s="1526"/>
      <c r="X1005" s="1526"/>
      <c r="Y1005" s="1526"/>
      <c r="Z1005" s="1526"/>
      <c r="AA1005" s="1526"/>
      <c r="AB1005" s="1526"/>
      <c r="AC1005" s="1526"/>
      <c r="AD1005" s="1526"/>
      <c r="AE1005" s="1527"/>
      <c r="AF1005" s="79"/>
      <c r="AG1005" s="21"/>
      <c r="AH1005" s="21"/>
      <c r="AI1005" s="83"/>
      <c r="AJ1005" s="1367"/>
      <c r="AK1005" s="1368"/>
      <c r="AL1005" s="1368"/>
      <c r="AM1005" s="1368"/>
      <c r="AN1005" s="1368"/>
      <c r="AO1005" s="1368"/>
      <c r="AP1005" s="1368"/>
      <c r="AQ1005" s="1369"/>
      <c r="AT1005" s="43"/>
      <c r="AU1005" s="43"/>
      <c r="AV1005" s="43"/>
      <c r="AW1005" s="43"/>
      <c r="AX1005" s="38"/>
      <c r="AY1005" s="38"/>
      <c r="AZ1005" s="21"/>
      <c r="BA1005" s="21"/>
      <c r="BB1005" s="21"/>
      <c r="BC1005" s="43"/>
      <c r="BD1005" s="43"/>
    </row>
    <row r="1006" spans="1:97" ht="12.95" customHeight="1">
      <c r="A1006" s="554"/>
      <c r="B1006" s="80"/>
      <c r="C1006" s="556"/>
      <c r="D1006" s="1373"/>
      <c r="E1006" s="1374"/>
      <c r="F1006" s="1374"/>
      <c r="G1006" s="1374"/>
      <c r="H1006" s="1374"/>
      <c r="I1006" s="1374"/>
      <c r="J1006" s="1374"/>
      <c r="K1006" s="1374"/>
      <c r="L1006" s="1374"/>
      <c r="M1006" s="1374"/>
      <c r="N1006" s="1374"/>
      <c r="O1006" s="1374"/>
      <c r="P1006" s="1374"/>
      <c r="Q1006" s="1374"/>
      <c r="R1006" s="1374"/>
      <c r="S1006" s="1374"/>
      <c r="T1006" s="1374"/>
      <c r="U1006" s="1374"/>
      <c r="V1006" s="1374"/>
      <c r="W1006" s="1374"/>
      <c r="X1006" s="1374"/>
      <c r="Y1006" s="1374"/>
      <c r="Z1006" s="1374"/>
      <c r="AA1006" s="1374"/>
      <c r="AB1006" s="1374"/>
      <c r="AC1006" s="1374"/>
      <c r="AD1006" s="1374"/>
      <c r="AE1006" s="1375"/>
      <c r="AF1006" s="79"/>
      <c r="AG1006" s="21"/>
      <c r="AH1006" s="21"/>
      <c r="AI1006" s="83"/>
      <c r="AJ1006" s="1370"/>
      <c r="AK1006" s="1371"/>
      <c r="AL1006" s="1371"/>
      <c r="AM1006" s="1371"/>
      <c r="AN1006" s="1371"/>
      <c r="AO1006" s="1371"/>
      <c r="AP1006" s="1371"/>
      <c r="AQ1006" s="1372"/>
      <c r="AT1006" s="43"/>
      <c r="AU1006" s="43"/>
      <c r="AV1006" s="43"/>
      <c r="AW1006" s="43"/>
      <c r="AX1006" s="38"/>
      <c r="AY1006" s="38"/>
      <c r="AZ1006" s="21"/>
      <c r="BA1006" s="21"/>
      <c r="BB1006" s="21"/>
      <c r="BC1006" s="43"/>
      <c r="BD1006" s="43"/>
    </row>
    <row r="1007" spans="1:97" ht="12.95" customHeight="1">
      <c r="A1007" s="554"/>
      <c r="B1007" s="79"/>
      <c r="C1007" s="555" t="s">
        <v>582</v>
      </c>
      <c r="D1007" s="1385" t="s">
        <v>2006</v>
      </c>
      <c r="E1007" s="1242"/>
      <c r="F1007" s="1242"/>
      <c r="G1007" s="1242"/>
      <c r="H1007" s="1242"/>
      <c r="I1007" s="1242"/>
      <c r="J1007" s="1242"/>
      <c r="K1007" s="1242"/>
      <c r="L1007" s="1242"/>
      <c r="M1007" s="1242"/>
      <c r="N1007" s="1242"/>
      <c r="O1007" s="1242"/>
      <c r="P1007" s="1242"/>
      <c r="Q1007" s="1242"/>
      <c r="R1007" s="1242"/>
      <c r="S1007" s="1242"/>
      <c r="T1007" s="1242"/>
      <c r="U1007" s="1242"/>
      <c r="V1007" s="1242"/>
      <c r="W1007" s="1242"/>
      <c r="X1007" s="1242"/>
      <c r="Y1007" s="1242"/>
      <c r="Z1007" s="1242"/>
      <c r="AA1007" s="1242"/>
      <c r="AB1007" s="1242"/>
      <c r="AC1007" s="1242"/>
      <c r="AD1007" s="1242"/>
      <c r="AE1007" s="1386"/>
      <c r="AF1007" s="82"/>
      <c r="AG1007" s="1362" t="s">
        <v>483</v>
      </c>
      <c r="AH1007" s="1363"/>
      <c r="AI1007" s="85"/>
      <c r="AJ1007" s="1364">
        <f>ROUND(IF(AG1007="yes",(AJ967*0.15),0),0)</f>
        <v>0</v>
      </c>
      <c r="AK1007" s="1365"/>
      <c r="AL1007" s="1365"/>
      <c r="AM1007" s="1365"/>
      <c r="AN1007" s="1365"/>
      <c r="AO1007" s="1365"/>
      <c r="AP1007" s="1365"/>
      <c r="AQ1007" s="1366"/>
      <c r="AT1007" s="43"/>
      <c r="AU1007" s="43"/>
      <c r="AV1007" s="43"/>
      <c r="AW1007" s="43"/>
      <c r="AX1007" s="43"/>
      <c r="AY1007" s="43"/>
      <c r="AZ1007" s="43"/>
      <c r="BA1007" s="43"/>
      <c r="BB1007" s="43"/>
      <c r="BC1007" s="43"/>
      <c r="BD1007" s="43"/>
    </row>
    <row r="1008" spans="1:97" ht="12.95" customHeight="1">
      <c r="A1008" s="554"/>
      <c r="B1008" s="79"/>
      <c r="C1008" s="556"/>
      <c r="D1008" s="1533" t="s">
        <v>2007</v>
      </c>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1534"/>
      <c r="AF1008" s="871"/>
      <c r="AG1008" s="872"/>
      <c r="AH1008" s="872"/>
      <c r="AI1008" s="873"/>
      <c r="AJ1008" s="1367"/>
      <c r="AK1008" s="1368"/>
      <c r="AL1008" s="1368"/>
      <c r="AM1008" s="1368"/>
      <c r="AN1008" s="1368"/>
      <c r="AO1008" s="1368"/>
      <c r="AP1008" s="1368"/>
      <c r="AQ1008" s="1369"/>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33"/>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1534"/>
      <c r="AF1009" s="871"/>
      <c r="AG1009" s="872"/>
      <c r="AH1009" s="872"/>
      <c r="AI1009" s="873"/>
      <c r="AJ1009" s="1367"/>
      <c r="AK1009" s="1368"/>
      <c r="AL1009" s="1368"/>
      <c r="AM1009" s="1368"/>
      <c r="AN1009" s="1368"/>
      <c r="AO1009" s="1368"/>
      <c r="AP1009" s="1368"/>
      <c r="AQ1009" s="1369"/>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35"/>
      <c r="E1010" s="1536"/>
      <c r="F1010" s="1536"/>
      <c r="G1010" s="1536"/>
      <c r="H1010" s="1536"/>
      <c r="I1010" s="1536"/>
      <c r="J1010" s="1536"/>
      <c r="K1010" s="1536"/>
      <c r="L1010" s="1536"/>
      <c r="M1010" s="1536"/>
      <c r="N1010" s="1536"/>
      <c r="O1010" s="1536"/>
      <c r="P1010" s="1536"/>
      <c r="Q1010" s="1536"/>
      <c r="R1010" s="1536"/>
      <c r="S1010" s="1536"/>
      <c r="T1010" s="1536"/>
      <c r="U1010" s="1536"/>
      <c r="V1010" s="1536"/>
      <c r="W1010" s="1536"/>
      <c r="X1010" s="1536"/>
      <c r="Y1010" s="1536"/>
      <c r="Z1010" s="1536"/>
      <c r="AA1010" s="1536"/>
      <c r="AB1010" s="1536"/>
      <c r="AC1010" s="1536"/>
      <c r="AD1010" s="1536"/>
      <c r="AE1010" s="1537"/>
      <c r="AF1010" s="874"/>
      <c r="AG1010" s="875"/>
      <c r="AH1010" s="875"/>
      <c r="AI1010" s="876"/>
      <c r="AJ1010" s="1370"/>
      <c r="AK1010" s="1371"/>
      <c r="AL1010" s="1371"/>
      <c r="AM1010" s="1371"/>
      <c r="AN1010" s="1371"/>
      <c r="AO1010" s="1371"/>
      <c r="AP1010" s="1371"/>
      <c r="AQ1010" s="1372"/>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582</v>
      </c>
      <c r="D1011" s="1207" t="s">
        <v>2008</v>
      </c>
      <c r="E1011" s="1208"/>
      <c r="F1011" s="1208"/>
      <c r="G1011" s="1208"/>
      <c r="H1011" s="1208"/>
      <c r="I1011" s="1208"/>
      <c r="J1011" s="1208"/>
      <c r="K1011" s="1208"/>
      <c r="L1011" s="1208"/>
      <c r="M1011" s="1208"/>
      <c r="N1011" s="1208"/>
      <c r="O1011" s="1208"/>
      <c r="P1011" s="1208"/>
      <c r="Q1011" s="1208"/>
      <c r="R1011" s="1208"/>
      <c r="S1011" s="1208"/>
      <c r="T1011" s="1208"/>
      <c r="U1011" s="1208"/>
      <c r="V1011" s="1208"/>
      <c r="W1011" s="1208"/>
      <c r="X1011" s="1208"/>
      <c r="Y1011" s="1208"/>
      <c r="Z1011" s="1208"/>
      <c r="AA1011" s="1208"/>
      <c r="AB1011" s="1208"/>
      <c r="AC1011" s="1208"/>
      <c r="AD1011" s="1208"/>
      <c r="AE1011" s="1209"/>
      <c r="AF1011" s="79"/>
      <c r="AG1011" s="1545" t="s">
        <v>108</v>
      </c>
      <c r="AH1011" s="1546"/>
      <c r="AI1011" s="83"/>
      <c r="AJ1011" s="1364">
        <f>ROUND(IF(AG1011="yes",(AJ967*0.1),0),0)</f>
        <v>3068098</v>
      </c>
      <c r="AK1011" s="1365"/>
      <c r="AL1011" s="1365"/>
      <c r="AM1011" s="1365"/>
      <c r="AN1011" s="1365"/>
      <c r="AO1011" s="1365"/>
      <c r="AP1011" s="1365"/>
      <c r="AQ1011" s="1366"/>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33" t="s">
        <v>2009</v>
      </c>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1534"/>
      <c r="AF1012" s="79"/>
      <c r="AG1012" s="21"/>
      <c r="AH1012" s="21"/>
      <c r="AI1012" s="83"/>
      <c r="AJ1012" s="1367"/>
      <c r="AK1012" s="1368"/>
      <c r="AL1012" s="1368"/>
      <c r="AM1012" s="1368"/>
      <c r="AN1012" s="1368"/>
      <c r="AO1012" s="1368"/>
      <c r="AP1012" s="1368"/>
      <c r="AQ1012" s="1369"/>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33"/>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1534"/>
      <c r="AF1013" s="79"/>
      <c r="AG1013" s="21"/>
      <c r="AH1013" s="21"/>
      <c r="AI1013" s="83"/>
      <c r="AJ1013" s="1367"/>
      <c r="AK1013" s="1368"/>
      <c r="AL1013" s="1368"/>
      <c r="AM1013" s="1368"/>
      <c r="AN1013" s="1368"/>
      <c r="AO1013" s="1368"/>
      <c r="AP1013" s="1368"/>
      <c r="AQ1013" s="1369"/>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33"/>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1534"/>
      <c r="AF1014" s="79"/>
      <c r="AG1014" s="21"/>
      <c r="AH1014" s="21"/>
      <c r="AI1014" s="83"/>
      <c r="AJ1014" s="1367"/>
      <c r="AK1014" s="1368"/>
      <c r="AL1014" s="1368"/>
      <c r="AM1014" s="1368"/>
      <c r="AN1014" s="1368"/>
      <c r="AO1014" s="1368"/>
      <c r="AP1014" s="1368"/>
      <c r="AQ1014" s="1369"/>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35"/>
      <c r="E1015" s="1536"/>
      <c r="F1015" s="1536"/>
      <c r="G1015" s="1536"/>
      <c r="H1015" s="1536"/>
      <c r="I1015" s="1536"/>
      <c r="J1015" s="1536"/>
      <c r="K1015" s="1536"/>
      <c r="L1015" s="1536"/>
      <c r="M1015" s="1536"/>
      <c r="N1015" s="1536"/>
      <c r="O1015" s="1536"/>
      <c r="P1015" s="1536"/>
      <c r="Q1015" s="1536"/>
      <c r="R1015" s="1536"/>
      <c r="S1015" s="1536"/>
      <c r="T1015" s="1536"/>
      <c r="U1015" s="1536"/>
      <c r="V1015" s="1536"/>
      <c r="W1015" s="1536"/>
      <c r="X1015" s="1536"/>
      <c r="Y1015" s="1536"/>
      <c r="Z1015" s="1536"/>
      <c r="AA1015" s="1536"/>
      <c r="AB1015" s="1536"/>
      <c r="AC1015" s="1536"/>
      <c r="AD1015" s="1536"/>
      <c r="AE1015" s="1537"/>
      <c r="AF1015" s="79"/>
      <c r="AG1015" s="21"/>
      <c r="AH1015" s="21"/>
      <c r="AI1015" s="83"/>
      <c r="AJ1015" s="1367"/>
      <c r="AK1015" s="1368"/>
      <c r="AL1015" s="1368"/>
      <c r="AM1015" s="1368"/>
      <c r="AN1015" s="1368"/>
      <c r="AO1015" s="1368"/>
      <c r="AP1015" s="1368"/>
      <c r="AQ1015" s="1369"/>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2010</v>
      </c>
      <c r="D1016" s="1385" t="s">
        <v>1904</v>
      </c>
      <c r="E1016" s="1242"/>
      <c r="F1016" s="1242"/>
      <c r="G1016" s="1242"/>
      <c r="H1016" s="1242"/>
      <c r="I1016" s="1242"/>
      <c r="J1016" s="1242"/>
      <c r="K1016" s="1242"/>
      <c r="L1016" s="1242"/>
      <c r="M1016" s="1242"/>
      <c r="N1016" s="1242"/>
      <c r="O1016" s="1242"/>
      <c r="P1016" s="1242"/>
      <c r="Q1016" s="1242"/>
      <c r="R1016" s="1242"/>
      <c r="S1016" s="1242"/>
      <c r="T1016" s="1242"/>
      <c r="U1016" s="1242"/>
      <c r="V1016" s="1242"/>
      <c r="W1016" s="1242"/>
      <c r="X1016" s="1242"/>
      <c r="Y1016" s="1242"/>
      <c r="Z1016" s="1242"/>
      <c r="AA1016" s="1242"/>
      <c r="AB1016" s="1242"/>
      <c r="AC1016" s="1242"/>
      <c r="AD1016" s="1242"/>
      <c r="AE1016" s="1386"/>
      <c r="AF1016" s="82"/>
      <c r="AG1016" s="1362" t="s">
        <v>483</v>
      </c>
      <c r="AH1016" s="1363"/>
      <c r="AI1016" s="85"/>
      <c r="AJ1016" s="1364">
        <f>ROUND(IF(AG1016="yes",(AJ967*0.1),0),0)</f>
        <v>0</v>
      </c>
      <c r="AK1016" s="1365"/>
      <c r="AL1016" s="1365"/>
      <c r="AM1016" s="1365"/>
      <c r="AN1016" s="1365"/>
      <c r="AO1016" s="1365"/>
      <c r="AP1016" s="1365"/>
      <c r="AQ1016" s="1366"/>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25" t="s">
        <v>2218</v>
      </c>
      <c r="E1017" s="1526"/>
      <c r="F1017" s="1526"/>
      <c r="G1017" s="1526"/>
      <c r="H1017" s="1526"/>
      <c r="I1017" s="1526"/>
      <c r="J1017" s="1526"/>
      <c r="K1017" s="1526"/>
      <c r="L1017" s="1526"/>
      <c r="M1017" s="1526"/>
      <c r="N1017" s="1526"/>
      <c r="O1017" s="1526"/>
      <c r="P1017" s="1526"/>
      <c r="Q1017" s="1526"/>
      <c r="R1017" s="1526"/>
      <c r="S1017" s="1526"/>
      <c r="T1017" s="1526"/>
      <c r="U1017" s="1526"/>
      <c r="V1017" s="1526"/>
      <c r="W1017" s="1526"/>
      <c r="X1017" s="1526"/>
      <c r="Y1017" s="1526"/>
      <c r="Z1017" s="1526"/>
      <c r="AA1017" s="1526"/>
      <c r="AB1017" s="1526"/>
      <c r="AC1017" s="1526"/>
      <c r="AD1017" s="1526"/>
      <c r="AE1017" s="1527"/>
      <c r="AF1017" s="79"/>
      <c r="AG1017" s="21"/>
      <c r="AH1017" s="21"/>
      <c r="AI1017" s="83"/>
      <c r="AJ1017" s="1367"/>
      <c r="AK1017" s="1368"/>
      <c r="AL1017" s="1368"/>
      <c r="AM1017" s="1368"/>
      <c r="AN1017" s="1368"/>
      <c r="AO1017" s="1368"/>
      <c r="AP1017" s="1368"/>
      <c r="AQ1017" s="1369"/>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25"/>
      <c r="E1018" s="1526"/>
      <c r="F1018" s="1526"/>
      <c r="G1018" s="1526"/>
      <c r="H1018" s="1526"/>
      <c r="I1018" s="1526"/>
      <c r="J1018" s="1526"/>
      <c r="K1018" s="1526"/>
      <c r="L1018" s="1526"/>
      <c r="M1018" s="1526"/>
      <c r="N1018" s="1526"/>
      <c r="O1018" s="1526"/>
      <c r="P1018" s="1526"/>
      <c r="Q1018" s="1526"/>
      <c r="R1018" s="1526"/>
      <c r="S1018" s="1526"/>
      <c r="T1018" s="1526"/>
      <c r="U1018" s="1526"/>
      <c r="V1018" s="1526"/>
      <c r="W1018" s="1526"/>
      <c r="X1018" s="1526"/>
      <c r="Y1018" s="1526"/>
      <c r="Z1018" s="1526"/>
      <c r="AA1018" s="1526"/>
      <c r="AB1018" s="1526"/>
      <c r="AC1018" s="1526"/>
      <c r="AD1018" s="1526"/>
      <c r="AE1018" s="1527"/>
      <c r="AF1018" s="79"/>
      <c r="AG1018" s="21"/>
      <c r="AH1018" s="21"/>
      <c r="AI1018" s="83"/>
      <c r="AJ1018" s="1367"/>
      <c r="AK1018" s="1368"/>
      <c r="AL1018" s="1368"/>
      <c r="AM1018" s="1368"/>
      <c r="AN1018" s="1368"/>
      <c r="AO1018" s="1368"/>
      <c r="AP1018" s="1368"/>
      <c r="AQ1018" s="1369"/>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73"/>
      <c r="E1019" s="1374"/>
      <c r="F1019" s="1374"/>
      <c r="G1019" s="1374"/>
      <c r="H1019" s="1374"/>
      <c r="I1019" s="1374"/>
      <c r="J1019" s="1374"/>
      <c r="K1019" s="1374"/>
      <c r="L1019" s="1374"/>
      <c r="M1019" s="1374"/>
      <c r="N1019" s="1374"/>
      <c r="O1019" s="1374"/>
      <c r="P1019" s="1374"/>
      <c r="Q1019" s="1374"/>
      <c r="R1019" s="1374"/>
      <c r="S1019" s="1374"/>
      <c r="T1019" s="1374"/>
      <c r="U1019" s="1374"/>
      <c r="V1019" s="1374"/>
      <c r="W1019" s="1374"/>
      <c r="X1019" s="1374"/>
      <c r="Y1019" s="1374"/>
      <c r="Z1019" s="1374"/>
      <c r="AA1019" s="1374"/>
      <c r="AB1019" s="1374"/>
      <c r="AC1019" s="1374"/>
      <c r="AD1019" s="1374"/>
      <c r="AE1019" s="1375"/>
      <c r="AF1019" s="79"/>
      <c r="AG1019" s="21"/>
      <c r="AH1019" s="21"/>
      <c r="AI1019" s="83"/>
      <c r="AJ1019" s="1370"/>
      <c r="AK1019" s="1371"/>
      <c r="AL1019" s="1371"/>
      <c r="AM1019" s="1371"/>
      <c r="AN1019" s="1371"/>
      <c r="AO1019" s="1371"/>
      <c r="AP1019" s="1371"/>
      <c r="AQ1019" s="1372"/>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202" t="s">
        <v>749</v>
      </c>
      <c r="E1020" s="1202"/>
      <c r="F1020" s="1202"/>
      <c r="G1020" s="1202"/>
      <c r="H1020" s="1202"/>
      <c r="I1020" s="1202"/>
      <c r="J1020" s="1202"/>
      <c r="K1020" s="1202"/>
      <c r="L1020" s="1202"/>
      <c r="M1020" s="1202"/>
      <c r="N1020" s="1202"/>
      <c r="O1020" s="1202"/>
      <c r="P1020" s="1202"/>
      <c r="Q1020" s="1202"/>
      <c r="R1020" s="1202"/>
      <c r="S1020" s="1202"/>
      <c r="T1020" s="1202"/>
      <c r="U1020" s="1202"/>
      <c r="V1020" s="1202"/>
      <c r="W1020" s="1202"/>
      <c r="X1020" s="1202"/>
      <c r="Y1020" s="1202"/>
      <c r="Z1020" s="1202"/>
      <c r="AA1020" s="1202"/>
      <c r="AB1020" s="1202"/>
      <c r="AC1020" s="1202"/>
      <c r="AD1020" s="1202"/>
      <c r="AE1020" s="1202"/>
      <c r="AF1020" s="1202"/>
      <c r="AG1020" s="1202"/>
      <c r="AH1020" s="1202"/>
      <c r="AI1020" s="1203"/>
      <c r="AJ1020" s="1204">
        <f>SUM(AJ967:AQ1019)</f>
        <v>44580561</v>
      </c>
      <c r="AK1020" s="1205"/>
      <c r="AL1020" s="1205"/>
      <c r="AM1020" s="1205"/>
      <c r="AN1020" s="1205"/>
      <c r="AO1020" s="1205"/>
      <c r="AP1020" s="1205"/>
      <c r="AQ1020" s="1206"/>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1046</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1041</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5">
        <f>'Sources and Uses Budget'!S106+'Sources and Uses Budget'!T106</f>
        <v>39384504</v>
      </c>
      <c r="Y1024" s="1455"/>
      <c r="Z1024" s="1455"/>
      <c r="AA1024" s="1455"/>
      <c r="AB1024" s="1455"/>
      <c r="AC1024" s="1455"/>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1044</v>
      </c>
      <c r="F1025" s="369"/>
      <c r="G1025" s="369"/>
      <c r="H1025" s="369"/>
      <c r="I1025" s="369"/>
      <c r="J1025" s="369"/>
      <c r="K1025" s="369"/>
      <c r="L1025" s="369"/>
      <c r="M1025" s="369"/>
      <c r="N1025" s="369"/>
      <c r="O1025" s="369"/>
      <c r="P1025" s="369"/>
      <c r="Q1025" s="369"/>
      <c r="R1025" s="369"/>
      <c r="S1025" s="369"/>
      <c r="T1025" s="369"/>
      <c r="U1025" s="369"/>
      <c r="V1025" s="369"/>
      <c r="W1025" s="369"/>
      <c r="X1025" s="1451">
        <f>IFERROR(X1024/AJ1020,"")</f>
        <v>0.88344567938478835</v>
      </c>
      <c r="Y1025" s="1452"/>
      <c r="Z1025" s="1452"/>
      <c r="AA1025" s="1452"/>
      <c r="AB1025" s="1452"/>
      <c r="AC1025" s="1453"/>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4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2"/>
      <c r="F1026" s="1242"/>
      <c r="G1026" s="1242"/>
      <c r="H1026" s="1242"/>
      <c r="I1026" s="1242"/>
      <c r="J1026" s="1242"/>
      <c r="K1026" s="1242"/>
      <c r="L1026" s="1242"/>
      <c r="M1026" s="1242"/>
      <c r="N1026" s="1242"/>
      <c r="O1026" s="1242"/>
      <c r="P1026" s="1242"/>
      <c r="Q1026" s="1242"/>
      <c r="R1026" s="1242"/>
      <c r="S1026" s="1242"/>
      <c r="T1026" s="1242"/>
      <c r="U1026" s="1242"/>
      <c r="V1026" s="1242"/>
      <c r="W1026" s="1242"/>
      <c r="X1026" s="1242"/>
      <c r="Y1026" s="1242"/>
      <c r="Z1026" s="1242"/>
      <c r="AA1026" s="1242"/>
      <c r="AB1026" s="1242"/>
      <c r="AC1026" s="1242"/>
      <c r="AD1026" s="1242"/>
      <c r="AE1026" s="1242"/>
      <c r="AF1026" s="1242"/>
      <c r="AG1026" s="1242"/>
      <c r="AH1026" s="1242"/>
      <c r="AI1026" s="1242"/>
      <c r="AJ1026" s="1242"/>
      <c r="AK1026" s="1242"/>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42"/>
      <c r="E1027" s="1242"/>
      <c r="F1027" s="1242"/>
      <c r="G1027" s="1242"/>
      <c r="H1027" s="1242"/>
      <c r="I1027" s="1242"/>
      <c r="J1027" s="1242"/>
      <c r="K1027" s="1242"/>
      <c r="L1027" s="1242"/>
      <c r="M1027" s="1242"/>
      <c r="N1027" s="1242"/>
      <c r="O1027" s="1242"/>
      <c r="P1027" s="1242"/>
      <c r="Q1027" s="1242"/>
      <c r="R1027" s="1242"/>
      <c r="S1027" s="1242"/>
      <c r="T1027" s="1242"/>
      <c r="U1027" s="1242"/>
      <c r="V1027" s="1242"/>
      <c r="W1027" s="1242"/>
      <c r="X1027" s="1242"/>
      <c r="Y1027" s="1242"/>
      <c r="Z1027" s="1242"/>
      <c r="AA1027" s="1242"/>
      <c r="AB1027" s="1242"/>
      <c r="AC1027" s="1242"/>
      <c r="AD1027" s="1242"/>
      <c r="AE1027" s="1242"/>
      <c r="AF1027" s="1242"/>
      <c r="AG1027" s="1242"/>
      <c r="AH1027" s="1242"/>
      <c r="AI1027" s="1242"/>
      <c r="AJ1027" s="1242"/>
      <c r="AK1027" s="1242"/>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42"/>
      <c r="E1028" s="1242"/>
      <c r="F1028" s="1242"/>
      <c r="G1028" s="1242"/>
      <c r="H1028" s="1242"/>
      <c r="I1028" s="1242"/>
      <c r="J1028" s="1242"/>
      <c r="K1028" s="1242"/>
      <c r="L1028" s="1242"/>
      <c r="M1028" s="1242"/>
      <c r="N1028" s="1242"/>
      <c r="O1028" s="1242"/>
      <c r="P1028" s="1242"/>
      <c r="Q1028" s="1242"/>
      <c r="R1028" s="1242"/>
      <c r="S1028" s="1242"/>
      <c r="T1028" s="1242"/>
      <c r="U1028" s="1242"/>
      <c r="V1028" s="1242"/>
      <c r="W1028" s="1242"/>
      <c r="X1028" s="1242"/>
      <c r="Y1028" s="1242"/>
      <c r="Z1028" s="1242"/>
      <c r="AA1028" s="1242"/>
      <c r="AB1028" s="1242"/>
      <c r="AC1028" s="1242"/>
      <c r="AD1028" s="1242"/>
      <c r="AE1028" s="1242"/>
      <c r="AF1028" s="1242"/>
      <c r="AG1028" s="1242"/>
      <c r="AH1028" s="1242"/>
      <c r="AI1028" s="1242"/>
      <c r="AJ1028" s="1242"/>
      <c r="AK1028" s="1242"/>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54"/>
      <c r="C1031" s="1454"/>
      <c r="D1031" s="1454"/>
      <c r="E1031" s="1454"/>
      <c r="F1031" s="1454"/>
      <c r="G1031" s="1454"/>
      <c r="H1031" s="1454"/>
      <c r="I1031" s="1454"/>
      <c r="J1031" s="1454"/>
      <c r="K1031" s="1454"/>
      <c r="L1031" s="1454"/>
      <c r="M1031" s="1454"/>
      <c r="N1031" s="1454"/>
      <c r="O1031" s="1454"/>
      <c r="P1031" s="1454"/>
      <c r="Q1031" s="1454"/>
      <c r="R1031" s="1454"/>
      <c r="S1031" s="1454"/>
      <c r="T1031" s="1454"/>
      <c r="U1031" s="1454"/>
      <c r="V1031" s="1454"/>
      <c r="W1031" s="1454"/>
      <c r="X1031" s="1454"/>
      <c r="Y1031" s="1454"/>
      <c r="Z1031" s="1454"/>
      <c r="AA1031" s="1454"/>
      <c r="AB1031" s="1454"/>
      <c r="AC1031" s="1454"/>
      <c r="AD1031" s="1454"/>
      <c r="AE1031" s="1454"/>
      <c r="AF1031" s="1454"/>
      <c r="AG1031" s="1454"/>
      <c r="AH1031" s="1454"/>
      <c r="AI1031" s="1454"/>
      <c r="AJ1031" s="1454"/>
      <c r="AK1031" s="1454"/>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47" t="s">
        <v>990</v>
      </c>
      <c r="B1032" s="1547"/>
      <c r="C1032" s="1547"/>
      <c r="D1032" s="1547"/>
      <c r="E1032" s="1547"/>
      <c r="F1032" s="1547"/>
      <c r="G1032" s="1547"/>
      <c r="H1032" s="1547"/>
      <c r="I1032" s="1547"/>
      <c r="J1032" s="1547"/>
      <c r="K1032" s="1547"/>
      <c r="L1032" s="1547"/>
      <c r="M1032" s="1547"/>
      <c r="N1032" s="1547"/>
      <c r="O1032" s="1547"/>
      <c r="P1032" s="1547"/>
      <c r="Q1032" s="1547"/>
      <c r="R1032" s="1547"/>
      <c r="S1032" s="1547"/>
      <c r="T1032" s="1547"/>
      <c r="U1032" s="1547"/>
      <c r="V1032" s="1547"/>
      <c r="W1032" s="1547"/>
      <c r="X1032" s="1547"/>
      <c r="Y1032" s="1547"/>
      <c r="Z1032" s="1547"/>
      <c r="AA1032" s="1547"/>
      <c r="AB1032" s="1547"/>
      <c r="AC1032" s="1547"/>
      <c r="AD1032" s="1547"/>
      <c r="AE1032" s="1547"/>
      <c r="AF1032" s="1547"/>
      <c r="AG1032" s="1547"/>
      <c r="AH1032" s="1547"/>
      <c r="AI1032" s="1547"/>
      <c r="AJ1032" s="1547"/>
      <c r="AK1032" s="1547"/>
      <c r="AL1032" s="1547"/>
      <c r="AM1032" s="1547"/>
      <c r="AN1032" s="1547"/>
      <c r="AO1032" s="1547"/>
      <c r="AP1032" s="1547"/>
      <c r="AQ1032" s="1547"/>
      <c r="AR1032" s="1547"/>
      <c r="AS1032" s="1547"/>
      <c r="AT1032" s="1547"/>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991</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992</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20" t="s">
        <v>124</v>
      </c>
      <c r="B1036" s="1120"/>
      <c r="C1036" s="12">
        <v>1</v>
      </c>
      <c r="D1036" s="980" t="s">
        <v>1520</v>
      </c>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L1036" s="980"/>
      <c r="AM1036" s="980"/>
      <c r="AN1036" s="980"/>
      <c r="AO1036" s="980"/>
      <c r="AP1036" s="980"/>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L1037" s="980"/>
      <c r="AM1037" s="980"/>
      <c r="AN1037" s="980"/>
      <c r="AO1037" s="980"/>
      <c r="AP1037" s="98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80"/>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c r="AL1038" s="980"/>
      <c r="AM1038" s="980"/>
      <c r="AN1038" s="980"/>
      <c r="AO1038" s="980"/>
      <c r="AP1038" s="98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980"/>
      <c r="AM1039" s="980"/>
      <c r="AN1039" s="980"/>
      <c r="AO1039" s="980"/>
      <c r="AP1039" s="98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c r="AL1040" s="980"/>
      <c r="AM1040" s="980"/>
      <c r="AN1040" s="980"/>
      <c r="AO1040" s="980"/>
      <c r="AP1040" s="98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c r="AL1041" s="980"/>
      <c r="AM1041" s="980"/>
      <c r="AN1041" s="980"/>
      <c r="AO1041" s="980"/>
      <c r="AP1041" s="98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20" t="s">
        <v>124</v>
      </c>
      <c r="B1042" s="1120"/>
      <c r="C1042" s="12">
        <v>2</v>
      </c>
      <c r="D1042" s="974" t="s">
        <v>1521</v>
      </c>
      <c r="E1042" s="974"/>
      <c r="F1042" s="974"/>
      <c r="G1042" s="974"/>
      <c r="H1042" s="974"/>
      <c r="I1042" s="974"/>
      <c r="J1042" s="974"/>
      <c r="K1042" s="974"/>
      <c r="L1042" s="974"/>
      <c r="M1042" s="974"/>
      <c r="N1042" s="974"/>
      <c r="O1042" s="974"/>
      <c r="P1042" s="974"/>
      <c r="Q1042" s="974"/>
      <c r="R1042" s="974"/>
      <c r="S1042" s="974"/>
      <c r="T1042" s="974"/>
      <c r="U1042" s="974"/>
      <c r="V1042" s="974"/>
      <c r="W1042" s="974"/>
      <c r="X1042" s="974"/>
      <c r="Y1042" s="974"/>
      <c r="Z1042" s="974"/>
      <c r="AA1042" s="974"/>
      <c r="AB1042" s="974"/>
      <c r="AC1042" s="974"/>
      <c r="AD1042" s="974"/>
      <c r="AE1042" s="974"/>
      <c r="AF1042" s="974"/>
      <c r="AG1042" s="974"/>
      <c r="AH1042" s="974"/>
      <c r="AI1042" s="974"/>
      <c r="AJ1042" s="974"/>
      <c r="AK1042" s="974"/>
      <c r="AL1042" s="974"/>
      <c r="AM1042" s="974"/>
      <c r="AN1042" s="974"/>
      <c r="AO1042" s="974"/>
      <c r="AP1042" s="974"/>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4"/>
      <c r="E1043" s="974"/>
      <c r="F1043" s="974"/>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c r="AL1043" s="974"/>
      <c r="AM1043" s="974"/>
      <c r="AN1043" s="974"/>
      <c r="AO1043" s="974"/>
      <c r="AP1043" s="974"/>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4"/>
      <c r="E1044" s="974"/>
      <c r="F1044" s="974"/>
      <c r="G1044" s="974"/>
      <c r="H1044" s="974"/>
      <c r="I1044" s="974"/>
      <c r="J1044" s="974"/>
      <c r="K1044" s="974"/>
      <c r="L1044" s="974"/>
      <c r="M1044" s="974"/>
      <c r="N1044" s="974"/>
      <c r="O1044" s="974"/>
      <c r="P1044" s="974"/>
      <c r="Q1044" s="974"/>
      <c r="R1044" s="974"/>
      <c r="S1044" s="974"/>
      <c r="T1044" s="974"/>
      <c r="U1044" s="974"/>
      <c r="V1044" s="974"/>
      <c r="W1044" s="974"/>
      <c r="X1044" s="974"/>
      <c r="Y1044" s="974"/>
      <c r="Z1044" s="974"/>
      <c r="AA1044" s="974"/>
      <c r="AB1044" s="974"/>
      <c r="AC1044" s="974"/>
      <c r="AD1044" s="974"/>
      <c r="AE1044" s="974"/>
      <c r="AF1044" s="974"/>
      <c r="AG1044" s="974"/>
      <c r="AH1044" s="974"/>
      <c r="AI1044" s="974"/>
      <c r="AJ1044" s="974"/>
      <c r="AK1044" s="974"/>
      <c r="AL1044" s="974"/>
      <c r="AM1044" s="974"/>
      <c r="AN1044" s="974"/>
      <c r="AO1044" s="974"/>
      <c r="AP1044" s="974"/>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4"/>
      <c r="E1045" s="974"/>
      <c r="F1045" s="974"/>
      <c r="G1045" s="974"/>
      <c r="H1045" s="974"/>
      <c r="I1045" s="974"/>
      <c r="J1045" s="974"/>
      <c r="K1045" s="974"/>
      <c r="L1045" s="974"/>
      <c r="M1045" s="974"/>
      <c r="N1045" s="974"/>
      <c r="O1045" s="974"/>
      <c r="P1045" s="974"/>
      <c r="Q1045" s="974"/>
      <c r="R1045" s="974"/>
      <c r="S1045" s="974"/>
      <c r="T1045" s="974"/>
      <c r="U1045" s="974"/>
      <c r="V1045" s="974"/>
      <c r="W1045" s="974"/>
      <c r="X1045" s="974"/>
      <c r="Y1045" s="974"/>
      <c r="Z1045" s="974"/>
      <c r="AA1045" s="974"/>
      <c r="AB1045" s="974"/>
      <c r="AC1045" s="974"/>
      <c r="AD1045" s="974"/>
      <c r="AE1045" s="974"/>
      <c r="AF1045" s="974"/>
      <c r="AG1045" s="974"/>
      <c r="AH1045" s="974"/>
      <c r="AI1045" s="974"/>
      <c r="AJ1045" s="974"/>
      <c r="AK1045" s="974"/>
      <c r="AL1045" s="974"/>
      <c r="AM1045" s="974"/>
      <c r="AN1045" s="974"/>
      <c r="AO1045" s="974"/>
      <c r="AP1045" s="974"/>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4"/>
      <c r="E1046" s="974"/>
      <c r="F1046" s="974"/>
      <c r="G1046" s="974"/>
      <c r="H1046" s="974"/>
      <c r="I1046" s="974"/>
      <c r="J1046" s="974"/>
      <c r="K1046" s="974"/>
      <c r="L1046" s="974"/>
      <c r="M1046" s="974"/>
      <c r="N1046" s="974"/>
      <c r="O1046" s="974"/>
      <c r="P1046" s="974"/>
      <c r="Q1046" s="974"/>
      <c r="R1046" s="974"/>
      <c r="S1046" s="974"/>
      <c r="T1046" s="974"/>
      <c r="U1046" s="974"/>
      <c r="V1046" s="974"/>
      <c r="W1046" s="974"/>
      <c r="X1046" s="974"/>
      <c r="Y1046" s="974"/>
      <c r="Z1046" s="974"/>
      <c r="AA1046" s="974"/>
      <c r="AB1046" s="974"/>
      <c r="AC1046" s="974"/>
      <c r="AD1046" s="974"/>
      <c r="AE1046" s="974"/>
      <c r="AF1046" s="974"/>
      <c r="AG1046" s="974"/>
      <c r="AH1046" s="974"/>
      <c r="AI1046" s="974"/>
      <c r="AJ1046" s="974"/>
      <c r="AK1046" s="974"/>
      <c r="AL1046" s="974"/>
      <c r="AM1046" s="974"/>
      <c r="AN1046" s="974"/>
      <c r="AO1046" s="974"/>
      <c r="AP1046" s="974"/>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4"/>
      <c r="E1047" s="974"/>
      <c r="F1047" s="974"/>
      <c r="G1047" s="974"/>
      <c r="H1047" s="974"/>
      <c r="I1047" s="974"/>
      <c r="J1047" s="974"/>
      <c r="K1047" s="974"/>
      <c r="L1047" s="974"/>
      <c r="M1047" s="974"/>
      <c r="N1047" s="974"/>
      <c r="O1047" s="974"/>
      <c r="P1047" s="974"/>
      <c r="Q1047" s="974"/>
      <c r="R1047" s="974"/>
      <c r="S1047" s="974"/>
      <c r="T1047" s="974"/>
      <c r="U1047" s="974"/>
      <c r="V1047" s="974"/>
      <c r="W1047" s="974"/>
      <c r="X1047" s="974"/>
      <c r="Y1047" s="974"/>
      <c r="Z1047" s="974"/>
      <c r="AA1047" s="974"/>
      <c r="AB1047" s="974"/>
      <c r="AC1047" s="974"/>
      <c r="AD1047" s="974"/>
      <c r="AE1047" s="974"/>
      <c r="AF1047" s="974"/>
      <c r="AG1047" s="974"/>
      <c r="AH1047" s="974"/>
      <c r="AI1047" s="974"/>
      <c r="AJ1047" s="974"/>
      <c r="AK1047" s="974"/>
      <c r="AL1047" s="974"/>
      <c r="AM1047" s="974"/>
      <c r="AN1047" s="974"/>
      <c r="AO1047" s="974"/>
      <c r="AP1047" s="974"/>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20" t="s">
        <v>124</v>
      </c>
      <c r="B1048" s="1120"/>
      <c r="C1048" s="12">
        <v>3</v>
      </c>
      <c r="D1048" s="974" t="s">
        <v>2217</v>
      </c>
      <c r="E1048" s="974"/>
      <c r="F1048" s="974"/>
      <c r="G1048" s="974"/>
      <c r="H1048" s="974"/>
      <c r="I1048" s="974"/>
      <c r="J1048" s="974"/>
      <c r="K1048" s="974"/>
      <c r="L1048" s="974"/>
      <c r="M1048" s="974"/>
      <c r="N1048" s="974"/>
      <c r="O1048" s="974"/>
      <c r="P1048" s="974"/>
      <c r="Q1048" s="974"/>
      <c r="R1048" s="974"/>
      <c r="S1048" s="974"/>
      <c r="T1048" s="974"/>
      <c r="U1048" s="974"/>
      <c r="V1048" s="974"/>
      <c r="W1048" s="974"/>
      <c r="X1048" s="974"/>
      <c r="Y1048" s="974"/>
      <c r="Z1048" s="974"/>
      <c r="AA1048" s="974"/>
      <c r="AB1048" s="974"/>
      <c r="AC1048" s="974"/>
      <c r="AD1048" s="974"/>
      <c r="AE1048" s="974"/>
      <c r="AF1048" s="974"/>
      <c r="AG1048" s="974"/>
      <c r="AH1048" s="974"/>
      <c r="AI1048" s="974"/>
      <c r="AJ1048" s="974"/>
      <c r="AK1048" s="974"/>
      <c r="AL1048" s="974"/>
      <c r="AM1048" s="974"/>
      <c r="AN1048" s="974"/>
      <c r="AO1048" s="974"/>
      <c r="AP1048" s="974"/>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4"/>
      <c r="E1049" s="974"/>
      <c r="F1049" s="974"/>
      <c r="G1049" s="974"/>
      <c r="H1049" s="974"/>
      <c r="I1049" s="974"/>
      <c r="J1049" s="974"/>
      <c r="K1049" s="974"/>
      <c r="L1049" s="974"/>
      <c r="M1049" s="974"/>
      <c r="N1049" s="974"/>
      <c r="O1049" s="974"/>
      <c r="P1049" s="974"/>
      <c r="Q1049" s="974"/>
      <c r="R1049" s="974"/>
      <c r="S1049" s="974"/>
      <c r="T1049" s="974"/>
      <c r="U1049" s="974"/>
      <c r="V1049" s="974"/>
      <c r="W1049" s="974"/>
      <c r="X1049" s="974"/>
      <c r="Y1049" s="974"/>
      <c r="Z1049" s="974"/>
      <c r="AA1049" s="974"/>
      <c r="AB1049" s="974"/>
      <c r="AC1049" s="974"/>
      <c r="AD1049" s="974"/>
      <c r="AE1049" s="974"/>
      <c r="AF1049" s="974"/>
      <c r="AG1049" s="974"/>
      <c r="AH1049" s="974"/>
      <c r="AI1049" s="974"/>
      <c r="AJ1049" s="974"/>
      <c r="AK1049" s="974"/>
      <c r="AL1049" s="974"/>
      <c r="AM1049" s="974"/>
      <c r="AN1049" s="974"/>
      <c r="AO1049" s="974"/>
      <c r="AP1049" s="974"/>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4"/>
      <c r="E1050" s="974"/>
      <c r="F1050" s="974"/>
      <c r="G1050" s="974"/>
      <c r="H1050" s="974"/>
      <c r="I1050" s="974"/>
      <c r="J1050" s="974"/>
      <c r="K1050" s="974"/>
      <c r="L1050" s="974"/>
      <c r="M1050" s="974"/>
      <c r="N1050" s="974"/>
      <c r="O1050" s="974"/>
      <c r="P1050" s="974"/>
      <c r="Q1050" s="974"/>
      <c r="R1050" s="974"/>
      <c r="S1050" s="974"/>
      <c r="T1050" s="974"/>
      <c r="U1050" s="974"/>
      <c r="V1050" s="974"/>
      <c r="W1050" s="974"/>
      <c r="X1050" s="974"/>
      <c r="Y1050" s="974"/>
      <c r="Z1050" s="974"/>
      <c r="AA1050" s="974"/>
      <c r="AB1050" s="974"/>
      <c r="AC1050" s="974"/>
      <c r="AD1050" s="974"/>
      <c r="AE1050" s="974"/>
      <c r="AF1050" s="974"/>
      <c r="AG1050" s="974"/>
      <c r="AH1050" s="974"/>
      <c r="AI1050" s="974"/>
      <c r="AJ1050" s="974"/>
      <c r="AK1050" s="974"/>
      <c r="AL1050" s="974"/>
      <c r="AM1050" s="974"/>
      <c r="AN1050" s="974"/>
      <c r="AO1050" s="974"/>
      <c r="AP1050" s="974"/>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4"/>
      <c r="E1051" s="974"/>
      <c r="F1051" s="974"/>
      <c r="G1051" s="974"/>
      <c r="H1051" s="974"/>
      <c r="I1051" s="974"/>
      <c r="J1051" s="974"/>
      <c r="K1051" s="974"/>
      <c r="L1051" s="974"/>
      <c r="M1051" s="974"/>
      <c r="N1051" s="974"/>
      <c r="O1051" s="974"/>
      <c r="P1051" s="974"/>
      <c r="Q1051" s="974"/>
      <c r="R1051" s="974"/>
      <c r="S1051" s="974"/>
      <c r="T1051" s="974"/>
      <c r="U1051" s="974"/>
      <c r="V1051" s="974"/>
      <c r="W1051" s="974"/>
      <c r="X1051" s="974"/>
      <c r="Y1051" s="974"/>
      <c r="Z1051" s="974"/>
      <c r="AA1051" s="974"/>
      <c r="AB1051" s="974"/>
      <c r="AC1051" s="974"/>
      <c r="AD1051" s="974"/>
      <c r="AE1051" s="974"/>
      <c r="AF1051" s="974"/>
      <c r="AG1051" s="974"/>
      <c r="AH1051" s="974"/>
      <c r="AI1051" s="974"/>
      <c r="AJ1051" s="974"/>
      <c r="AK1051" s="974"/>
      <c r="AL1051" s="974"/>
      <c r="AM1051" s="974"/>
      <c r="AN1051" s="974"/>
      <c r="AO1051" s="974"/>
      <c r="AP1051" s="974"/>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4"/>
      <c r="E1052" s="974"/>
      <c r="F1052" s="974"/>
      <c r="G1052" s="974"/>
      <c r="H1052" s="974"/>
      <c r="I1052" s="974"/>
      <c r="J1052" s="974"/>
      <c r="K1052" s="974"/>
      <c r="L1052" s="974"/>
      <c r="M1052" s="974"/>
      <c r="N1052" s="974"/>
      <c r="O1052" s="974"/>
      <c r="P1052" s="974"/>
      <c r="Q1052" s="974"/>
      <c r="R1052" s="974"/>
      <c r="S1052" s="974"/>
      <c r="T1052" s="974"/>
      <c r="U1052" s="974"/>
      <c r="V1052" s="974"/>
      <c r="W1052" s="974"/>
      <c r="X1052" s="974"/>
      <c r="Y1052" s="974"/>
      <c r="Z1052" s="974"/>
      <c r="AA1052" s="974"/>
      <c r="AB1052" s="974"/>
      <c r="AC1052" s="974"/>
      <c r="AD1052" s="974"/>
      <c r="AE1052" s="974"/>
      <c r="AF1052" s="974"/>
      <c r="AG1052" s="974"/>
      <c r="AH1052" s="974"/>
      <c r="AI1052" s="974"/>
      <c r="AJ1052" s="974"/>
      <c r="AK1052" s="974"/>
      <c r="AL1052" s="974"/>
      <c r="AM1052" s="974"/>
      <c r="AN1052" s="974"/>
      <c r="AO1052" s="974"/>
      <c r="AP1052" s="974"/>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4"/>
      <c r="E1053" s="974"/>
      <c r="F1053" s="974"/>
      <c r="G1053" s="974"/>
      <c r="H1053" s="974"/>
      <c r="I1053" s="974"/>
      <c r="J1053" s="974"/>
      <c r="K1053" s="974"/>
      <c r="L1053" s="974"/>
      <c r="M1053" s="974"/>
      <c r="N1053" s="974"/>
      <c r="O1053" s="974"/>
      <c r="P1053" s="974"/>
      <c r="Q1053" s="974"/>
      <c r="R1053" s="974"/>
      <c r="S1053" s="974"/>
      <c r="T1053" s="974"/>
      <c r="U1053" s="974"/>
      <c r="V1053" s="974"/>
      <c r="W1053" s="974"/>
      <c r="X1053" s="974"/>
      <c r="Y1053" s="974"/>
      <c r="Z1053" s="974"/>
      <c r="AA1053" s="974"/>
      <c r="AB1053" s="974"/>
      <c r="AC1053" s="974"/>
      <c r="AD1053" s="974"/>
      <c r="AE1053" s="974"/>
      <c r="AF1053" s="974"/>
      <c r="AG1053" s="974"/>
      <c r="AH1053" s="974"/>
      <c r="AI1053" s="974"/>
      <c r="AJ1053" s="974"/>
      <c r="AK1053" s="974"/>
      <c r="AL1053" s="974"/>
      <c r="AM1053" s="974"/>
      <c r="AN1053" s="974"/>
      <c r="AO1053" s="974"/>
      <c r="AP1053" s="974"/>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20" t="s">
        <v>124</v>
      </c>
      <c r="B1055" s="1120"/>
      <c r="C1055" s="12">
        <v>4</v>
      </c>
      <c r="D1055" s="974" t="s">
        <v>2049</v>
      </c>
      <c r="E1055" s="974"/>
      <c r="F1055" s="974"/>
      <c r="G1055" s="974"/>
      <c r="H1055" s="974"/>
      <c r="I1055" s="974"/>
      <c r="J1055" s="974"/>
      <c r="K1055" s="974"/>
      <c r="L1055" s="974"/>
      <c r="M1055" s="974"/>
      <c r="N1055" s="974"/>
      <c r="O1055" s="974"/>
      <c r="P1055" s="974"/>
      <c r="Q1055" s="974"/>
      <c r="R1055" s="974"/>
      <c r="S1055" s="974"/>
      <c r="T1055" s="974"/>
      <c r="U1055" s="974"/>
      <c r="V1055" s="974"/>
      <c r="W1055" s="974"/>
      <c r="X1055" s="974"/>
      <c r="Y1055" s="974"/>
      <c r="Z1055" s="974"/>
      <c r="AA1055" s="974"/>
      <c r="AB1055" s="974"/>
      <c r="AC1055" s="974"/>
      <c r="AD1055" s="974"/>
      <c r="AE1055" s="974"/>
      <c r="AF1055" s="974"/>
      <c r="AG1055" s="974"/>
      <c r="AH1055" s="974"/>
      <c r="AI1055" s="974"/>
      <c r="AJ1055" s="974"/>
      <c r="AK1055" s="974"/>
      <c r="AL1055" s="974"/>
      <c r="AM1055" s="974"/>
      <c r="AN1055" s="974"/>
      <c r="AO1055" s="974"/>
      <c r="AP1055" s="97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4"/>
      <c r="E1056" s="974"/>
      <c r="F1056" s="974"/>
      <c r="G1056" s="974"/>
      <c r="H1056" s="974"/>
      <c r="I1056" s="974"/>
      <c r="J1056" s="974"/>
      <c r="K1056" s="974"/>
      <c r="L1056" s="974"/>
      <c r="M1056" s="974"/>
      <c r="N1056" s="974"/>
      <c r="O1056" s="974"/>
      <c r="P1056" s="974"/>
      <c r="Q1056" s="974"/>
      <c r="R1056" s="974"/>
      <c r="S1056" s="974"/>
      <c r="T1056" s="974"/>
      <c r="U1056" s="974"/>
      <c r="V1056" s="974"/>
      <c r="W1056" s="974"/>
      <c r="X1056" s="974"/>
      <c r="Y1056" s="974"/>
      <c r="Z1056" s="974"/>
      <c r="AA1056" s="974"/>
      <c r="AB1056" s="974"/>
      <c r="AC1056" s="974"/>
      <c r="AD1056" s="974"/>
      <c r="AE1056" s="974"/>
      <c r="AF1056" s="974"/>
      <c r="AG1056" s="974"/>
      <c r="AH1056" s="974"/>
      <c r="AI1056" s="974"/>
      <c r="AJ1056" s="974"/>
      <c r="AK1056" s="974"/>
      <c r="AL1056" s="974"/>
      <c r="AM1056" s="974"/>
      <c r="AN1056" s="974"/>
      <c r="AO1056" s="974"/>
      <c r="AP1056" s="97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4"/>
      <c r="E1057" s="974"/>
      <c r="F1057" s="974"/>
      <c r="G1057" s="974"/>
      <c r="H1057" s="974"/>
      <c r="I1057" s="974"/>
      <c r="J1057" s="974"/>
      <c r="K1057" s="974"/>
      <c r="L1057" s="974"/>
      <c r="M1057" s="974"/>
      <c r="N1057" s="974"/>
      <c r="O1057" s="974"/>
      <c r="P1057" s="974"/>
      <c r="Q1057" s="974"/>
      <c r="R1057" s="974"/>
      <c r="S1057" s="974"/>
      <c r="T1057" s="974"/>
      <c r="U1057" s="974"/>
      <c r="V1057" s="974"/>
      <c r="W1057" s="974"/>
      <c r="X1057" s="974"/>
      <c r="Y1057" s="974"/>
      <c r="Z1057" s="974"/>
      <c r="AA1057" s="974"/>
      <c r="AB1057" s="974"/>
      <c r="AC1057" s="974"/>
      <c r="AD1057" s="974"/>
      <c r="AE1057" s="974"/>
      <c r="AF1057" s="974"/>
      <c r="AG1057" s="974"/>
      <c r="AH1057" s="974"/>
      <c r="AI1057" s="974"/>
      <c r="AJ1057" s="974"/>
      <c r="AK1057" s="974"/>
      <c r="AL1057" s="974"/>
      <c r="AM1057" s="974"/>
      <c r="AN1057" s="974"/>
      <c r="AO1057" s="974"/>
      <c r="AP1057" s="97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20" t="s">
        <v>124</v>
      </c>
      <c r="B1059" s="1120"/>
      <c r="C1059" s="12">
        <v>5</v>
      </c>
      <c r="D1059" s="974" t="s">
        <v>1723</v>
      </c>
      <c r="E1059" s="974"/>
      <c r="F1059" s="974"/>
      <c r="G1059" s="974"/>
      <c r="H1059" s="974"/>
      <c r="I1059" s="974"/>
      <c r="J1059" s="974"/>
      <c r="K1059" s="974"/>
      <c r="L1059" s="974"/>
      <c r="M1059" s="974"/>
      <c r="N1059" s="974"/>
      <c r="O1059" s="974"/>
      <c r="P1059" s="974"/>
      <c r="Q1059" s="974"/>
      <c r="R1059" s="974"/>
      <c r="S1059" s="974"/>
      <c r="T1059" s="974"/>
      <c r="U1059" s="974"/>
      <c r="V1059" s="974"/>
      <c r="W1059" s="974"/>
      <c r="X1059" s="974"/>
      <c r="Y1059" s="974"/>
      <c r="Z1059" s="974"/>
      <c r="AA1059" s="974"/>
      <c r="AB1059" s="974"/>
      <c r="AC1059" s="974"/>
      <c r="AD1059" s="974"/>
      <c r="AE1059" s="974"/>
      <c r="AF1059" s="974"/>
      <c r="AG1059" s="974"/>
      <c r="AH1059" s="974"/>
      <c r="AI1059" s="974"/>
      <c r="AJ1059" s="974"/>
      <c r="AK1059" s="974"/>
      <c r="AL1059" s="974"/>
      <c r="AM1059" s="974"/>
      <c r="AN1059" s="974"/>
      <c r="AO1059" s="974"/>
      <c r="AP1059" s="974"/>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4"/>
      <c r="E1060" s="974"/>
      <c r="F1060" s="974"/>
      <c r="G1060" s="974"/>
      <c r="H1060" s="974"/>
      <c r="I1060" s="974"/>
      <c r="J1060" s="974"/>
      <c r="K1060" s="974"/>
      <c r="L1060" s="974"/>
      <c r="M1060" s="974"/>
      <c r="N1060" s="974"/>
      <c r="O1060" s="974"/>
      <c r="P1060" s="974"/>
      <c r="Q1060" s="974"/>
      <c r="R1060" s="974"/>
      <c r="S1060" s="974"/>
      <c r="T1060" s="974"/>
      <c r="U1060" s="974"/>
      <c r="V1060" s="974"/>
      <c r="W1060" s="974"/>
      <c r="X1060" s="974"/>
      <c r="Y1060" s="974"/>
      <c r="Z1060" s="974"/>
      <c r="AA1060" s="974"/>
      <c r="AB1060" s="974"/>
      <c r="AC1060" s="974"/>
      <c r="AD1060" s="974"/>
      <c r="AE1060" s="974"/>
      <c r="AF1060" s="974"/>
      <c r="AG1060" s="974"/>
      <c r="AH1060" s="974"/>
      <c r="AI1060" s="974"/>
      <c r="AJ1060" s="974"/>
      <c r="AK1060" s="974"/>
      <c r="AL1060" s="974"/>
      <c r="AM1060" s="974"/>
      <c r="AN1060" s="974"/>
      <c r="AO1060" s="974"/>
      <c r="AP1060" s="974"/>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4"/>
      <c r="E1061" s="974"/>
      <c r="F1061" s="974"/>
      <c r="G1061" s="974"/>
      <c r="H1061" s="974"/>
      <c r="I1061" s="974"/>
      <c r="J1061" s="974"/>
      <c r="K1061" s="974"/>
      <c r="L1061" s="974"/>
      <c r="M1061" s="974"/>
      <c r="N1061" s="974"/>
      <c r="O1061" s="974"/>
      <c r="P1061" s="974"/>
      <c r="Q1061" s="974"/>
      <c r="R1061" s="974"/>
      <c r="S1061" s="974"/>
      <c r="T1061" s="974"/>
      <c r="U1061" s="974"/>
      <c r="V1061" s="974"/>
      <c r="W1061" s="974"/>
      <c r="X1061" s="974"/>
      <c r="Y1061" s="974"/>
      <c r="Z1061" s="974"/>
      <c r="AA1061" s="974"/>
      <c r="AB1061" s="974"/>
      <c r="AC1061" s="974"/>
      <c r="AD1061" s="974"/>
      <c r="AE1061" s="974"/>
      <c r="AF1061" s="974"/>
      <c r="AG1061" s="974"/>
      <c r="AH1061" s="974"/>
      <c r="AI1061" s="974"/>
      <c r="AJ1061" s="974"/>
      <c r="AK1061" s="974"/>
      <c r="AL1061" s="974"/>
      <c r="AM1061" s="974"/>
      <c r="AN1061" s="974"/>
      <c r="AO1061" s="974"/>
      <c r="AP1061" s="974"/>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4"/>
      <c r="E1062" s="974"/>
      <c r="F1062" s="974"/>
      <c r="G1062" s="974"/>
      <c r="H1062" s="974"/>
      <c r="I1062" s="974"/>
      <c r="J1062" s="974"/>
      <c r="K1062" s="974"/>
      <c r="L1062" s="974"/>
      <c r="M1062" s="974"/>
      <c r="N1062" s="974"/>
      <c r="O1062" s="974"/>
      <c r="P1062" s="974"/>
      <c r="Q1062" s="974"/>
      <c r="R1062" s="974"/>
      <c r="S1062" s="974"/>
      <c r="T1062" s="974"/>
      <c r="U1062" s="974"/>
      <c r="V1062" s="974"/>
      <c r="W1062" s="974"/>
      <c r="X1062" s="974"/>
      <c r="Y1062" s="974"/>
      <c r="Z1062" s="974"/>
      <c r="AA1062" s="974"/>
      <c r="AB1062" s="974"/>
      <c r="AC1062" s="974"/>
      <c r="AD1062" s="974"/>
      <c r="AE1062" s="974"/>
      <c r="AF1062" s="974"/>
      <c r="AG1062" s="974"/>
      <c r="AH1062" s="974"/>
      <c r="AI1062" s="974"/>
      <c r="AJ1062" s="974"/>
      <c r="AK1062" s="974"/>
      <c r="AL1062" s="974"/>
      <c r="AM1062" s="974"/>
      <c r="AN1062" s="974"/>
      <c r="AO1062" s="974"/>
      <c r="AP1062" s="974"/>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20" t="s">
        <v>124</v>
      </c>
      <c r="B1063" s="1120"/>
      <c r="C1063" s="12">
        <v>6</v>
      </c>
      <c r="D1063" s="980" t="s">
        <v>1522</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20" t="s">
        <v>124</v>
      </c>
      <c r="B1066" s="1120"/>
      <c r="C1066" s="350">
        <v>7</v>
      </c>
      <c r="D1066" s="980" t="s">
        <v>1524</v>
      </c>
      <c r="E1066" s="980"/>
      <c r="F1066" s="980"/>
      <c r="G1066" s="980"/>
      <c r="H1066" s="980"/>
      <c r="I1066" s="980"/>
      <c r="J1066" s="980"/>
      <c r="K1066" s="980"/>
      <c r="L1066" s="980"/>
      <c r="M1066" s="980"/>
      <c r="N1066" s="980"/>
      <c r="O1066" s="980"/>
      <c r="P1066" s="980"/>
      <c r="Q1066" s="980"/>
      <c r="R1066" s="980"/>
      <c r="S1066" s="980"/>
      <c r="T1066" s="980"/>
      <c r="U1066" s="980"/>
      <c r="V1066" s="980"/>
      <c r="W1066" s="980"/>
      <c r="X1066" s="980"/>
      <c r="Y1066" s="980"/>
      <c r="Z1066" s="980"/>
      <c r="AA1066" s="980"/>
      <c r="AB1066" s="980"/>
      <c r="AC1066" s="980"/>
      <c r="AD1066" s="980"/>
      <c r="AE1066" s="980"/>
      <c r="AF1066" s="980"/>
      <c r="AG1066" s="980"/>
      <c r="AH1066" s="980"/>
      <c r="AI1066" s="980"/>
      <c r="AJ1066" s="980"/>
      <c r="AK1066" s="980"/>
      <c r="AL1066" s="980"/>
      <c r="AM1066" s="980"/>
      <c r="AN1066" s="980"/>
      <c r="AO1066" s="980"/>
      <c r="AP1066" s="98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80"/>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20" t="s">
        <v>124</v>
      </c>
      <c r="B1071" s="1120"/>
      <c r="C1071" s="350">
        <v>8</v>
      </c>
      <c r="D1071" s="974" t="s">
        <v>2021</v>
      </c>
      <c r="E1071" s="980"/>
      <c r="F1071" s="980"/>
      <c r="G1071" s="980"/>
      <c r="H1071" s="980"/>
      <c r="I1071" s="980"/>
      <c r="J1071" s="980"/>
      <c r="K1071" s="980"/>
      <c r="L1071" s="980"/>
      <c r="M1071" s="980"/>
      <c r="N1071" s="980"/>
      <c r="O1071" s="980"/>
      <c r="P1071" s="980"/>
      <c r="Q1071" s="980"/>
      <c r="R1071" s="980"/>
      <c r="S1071" s="980"/>
      <c r="T1071" s="980"/>
      <c r="U1071" s="980"/>
      <c r="V1071" s="980"/>
      <c r="W1071" s="980"/>
      <c r="X1071" s="980"/>
      <c r="Y1071" s="980"/>
      <c r="Z1071" s="980"/>
      <c r="AA1071" s="980"/>
      <c r="AB1071" s="980"/>
      <c r="AC1071" s="980"/>
      <c r="AD1071" s="980"/>
      <c r="AE1071" s="980"/>
      <c r="AF1071" s="980"/>
      <c r="AG1071" s="980"/>
      <c r="AH1071" s="980"/>
      <c r="AI1071" s="980"/>
      <c r="AJ1071" s="980"/>
      <c r="AK1071" s="980"/>
    </row>
    <row r="1072" spans="1:97" ht="12.95" customHeight="1">
      <c r="A1072" s="1"/>
      <c r="B1072" s="1"/>
      <c r="C1072" s="350"/>
      <c r="D1072" s="980"/>
      <c r="E1072" s="980"/>
      <c r="F1072" s="980"/>
      <c r="G1072" s="980"/>
      <c r="H1072" s="980"/>
      <c r="I1072" s="980"/>
      <c r="J1072" s="980"/>
      <c r="K1072" s="980"/>
      <c r="L1072" s="980"/>
      <c r="M1072" s="980"/>
      <c r="N1072" s="980"/>
      <c r="O1072" s="980"/>
      <c r="P1072" s="980"/>
      <c r="Q1072" s="980"/>
      <c r="R1072" s="980"/>
      <c r="S1072" s="980"/>
      <c r="T1072" s="980"/>
      <c r="U1072" s="980"/>
      <c r="V1072" s="980"/>
      <c r="W1072" s="980"/>
      <c r="X1072" s="980"/>
      <c r="Y1072" s="980"/>
      <c r="Z1072" s="980"/>
      <c r="AA1072" s="980"/>
      <c r="AB1072" s="980"/>
      <c r="AC1072" s="980"/>
      <c r="AD1072" s="980"/>
      <c r="AE1072" s="980"/>
      <c r="AF1072" s="980"/>
      <c r="AG1072" s="980"/>
      <c r="AH1072" s="980"/>
      <c r="AI1072" s="980"/>
      <c r="AJ1072" s="980"/>
      <c r="AK1072" s="980"/>
    </row>
    <row r="1073" spans="1:46" ht="12.95" customHeight="1">
      <c r="A1073" s="1"/>
      <c r="B1073" s="1"/>
      <c r="C1073" s="350"/>
      <c r="D1073" s="980"/>
      <c r="E1073" s="980"/>
      <c r="F1073" s="980"/>
      <c r="G1073" s="980"/>
      <c r="H1073" s="980"/>
      <c r="I1073" s="980"/>
      <c r="J1073" s="980"/>
      <c r="K1073" s="980"/>
      <c r="L1073" s="980"/>
      <c r="M1073" s="980"/>
      <c r="N1073" s="980"/>
      <c r="O1073" s="980"/>
      <c r="P1073" s="980"/>
      <c r="Q1073" s="980"/>
      <c r="R1073" s="980"/>
      <c r="S1073" s="980"/>
      <c r="T1073" s="980"/>
      <c r="U1073" s="980"/>
      <c r="V1073" s="980"/>
      <c r="W1073" s="980"/>
      <c r="X1073" s="980"/>
      <c r="Y1073" s="980"/>
      <c r="Z1073" s="980"/>
      <c r="AA1073" s="980"/>
      <c r="AB1073" s="980"/>
      <c r="AC1073" s="980"/>
      <c r="AD1073" s="980"/>
      <c r="AE1073" s="980"/>
      <c r="AF1073" s="980"/>
      <c r="AG1073" s="980"/>
      <c r="AH1073" s="980"/>
      <c r="AI1073" s="980"/>
      <c r="AJ1073" s="980"/>
      <c r="AK1073" s="980"/>
    </row>
    <row r="1074" spans="1:46" ht="12.95" customHeight="1">
      <c r="A1074" s="44"/>
      <c r="B1074" s="32"/>
      <c r="C1074" s="350"/>
      <c r="D1074" s="980"/>
      <c r="E1074" s="980"/>
      <c r="F1074" s="980"/>
      <c r="G1074" s="980"/>
      <c r="H1074" s="980"/>
      <c r="I1074" s="980"/>
      <c r="J1074" s="980"/>
      <c r="K1074" s="980"/>
      <c r="L1074" s="980"/>
      <c r="M1074" s="980"/>
      <c r="N1074" s="980"/>
      <c r="O1074" s="980"/>
      <c r="P1074" s="980"/>
      <c r="Q1074" s="980"/>
      <c r="R1074" s="980"/>
      <c r="S1074" s="980"/>
      <c r="T1074" s="980"/>
      <c r="U1074" s="980"/>
      <c r="V1074" s="980"/>
      <c r="W1074" s="980"/>
      <c r="X1074" s="980"/>
      <c r="Y1074" s="980"/>
      <c r="Z1074" s="980"/>
      <c r="AA1074" s="980"/>
      <c r="AB1074" s="980"/>
      <c r="AC1074" s="980"/>
      <c r="AD1074" s="980"/>
      <c r="AE1074" s="980"/>
      <c r="AF1074" s="980"/>
      <c r="AG1074" s="980"/>
      <c r="AH1074" s="980"/>
      <c r="AI1074" s="980"/>
      <c r="AJ1074" s="980"/>
      <c r="AK1074" s="980"/>
    </row>
    <row r="1075" spans="1:46" ht="12.95" customHeight="1">
      <c r="A1075" s="1241" t="s">
        <v>124</v>
      </c>
      <c r="B1075" s="1241"/>
      <c r="C1075" s="350">
        <v>9</v>
      </c>
      <c r="D1075" s="974" t="s">
        <v>1523</v>
      </c>
      <c r="E1075" s="980"/>
      <c r="F1075" s="980"/>
      <c r="G1075" s="980"/>
      <c r="H1075" s="980"/>
      <c r="I1075" s="980"/>
      <c r="J1075" s="980"/>
      <c r="K1075" s="980"/>
      <c r="L1075" s="980"/>
      <c r="M1075" s="980"/>
      <c r="N1075" s="980"/>
      <c r="O1075" s="980"/>
      <c r="P1075" s="980"/>
      <c r="Q1075" s="980"/>
      <c r="R1075" s="980"/>
      <c r="S1075" s="980"/>
      <c r="T1075" s="980"/>
      <c r="U1075" s="980"/>
      <c r="V1075" s="980"/>
      <c r="W1075" s="980"/>
      <c r="X1075" s="980"/>
      <c r="Y1075" s="980"/>
      <c r="Z1075" s="980"/>
      <c r="AA1075" s="980"/>
      <c r="AB1075" s="980"/>
      <c r="AC1075" s="980"/>
      <c r="AD1075" s="980"/>
      <c r="AE1075" s="980"/>
      <c r="AF1075" s="980"/>
      <c r="AG1075" s="980"/>
      <c r="AH1075" s="980"/>
      <c r="AI1075" s="980"/>
      <c r="AJ1075" s="980"/>
      <c r="AK1075" s="980"/>
    </row>
    <row r="1076" spans="1:46" ht="12.95" customHeight="1">
      <c r="A1076" s="44"/>
      <c r="B1076" s="32"/>
      <c r="C1076" s="350"/>
      <c r="D1076" s="980"/>
      <c r="E1076" s="980"/>
      <c r="F1076" s="980"/>
      <c r="G1076" s="980"/>
      <c r="H1076" s="980"/>
      <c r="I1076" s="980"/>
      <c r="J1076" s="980"/>
      <c r="K1076" s="980"/>
      <c r="L1076" s="980"/>
      <c r="M1076" s="980"/>
      <c r="N1076" s="980"/>
      <c r="O1076" s="980"/>
      <c r="P1076" s="980"/>
      <c r="Q1076" s="980"/>
      <c r="R1076" s="980"/>
      <c r="S1076" s="980"/>
      <c r="T1076" s="980"/>
      <c r="U1076" s="980"/>
      <c r="V1076" s="980"/>
      <c r="W1076" s="980"/>
      <c r="X1076" s="980"/>
      <c r="Y1076" s="980"/>
      <c r="Z1076" s="980"/>
      <c r="AA1076" s="980"/>
      <c r="AB1076" s="980"/>
      <c r="AC1076" s="980"/>
      <c r="AD1076" s="980"/>
      <c r="AE1076" s="980"/>
      <c r="AF1076" s="980"/>
      <c r="AG1076" s="980"/>
      <c r="AH1076" s="980"/>
      <c r="AI1076" s="980"/>
      <c r="AJ1076" s="980"/>
      <c r="AK1076" s="980"/>
    </row>
    <row r="1077" spans="1:46" ht="12.95" customHeight="1">
      <c r="D1077" s="980"/>
      <c r="E1077" s="980"/>
      <c r="F1077" s="980"/>
      <c r="G1077" s="980"/>
      <c r="H1077" s="980"/>
      <c r="I1077" s="980"/>
      <c r="J1077" s="980"/>
      <c r="K1077" s="980"/>
      <c r="L1077" s="980"/>
      <c r="M1077" s="980"/>
      <c r="N1077" s="980"/>
      <c r="O1077" s="980"/>
      <c r="P1077" s="980"/>
      <c r="Q1077" s="980"/>
      <c r="R1077" s="980"/>
      <c r="S1077" s="980"/>
      <c r="T1077" s="980"/>
      <c r="U1077" s="980"/>
      <c r="V1077" s="980"/>
      <c r="W1077" s="980"/>
      <c r="X1077" s="980"/>
      <c r="Y1077" s="980"/>
      <c r="Z1077" s="980"/>
      <c r="AA1077" s="980"/>
      <c r="AB1077" s="980"/>
      <c r="AC1077" s="980"/>
      <c r="AD1077" s="980"/>
      <c r="AE1077" s="980"/>
      <c r="AF1077" s="980"/>
      <c r="AG1077" s="980"/>
      <c r="AH1077" s="980"/>
      <c r="AI1077" s="980"/>
      <c r="AJ1077" s="980"/>
      <c r="AK1077" s="980"/>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C61" workbookViewId="0">
      <selection activeCell="S47" sqref="S47"/>
    </sheetView>
  </sheetViews>
  <sheetFormatPr defaultColWidth="8.85546875" defaultRowHeight="12" zeroHeight="1"/>
  <cols>
    <col min="1" max="1" width="32.42578125" style="483" customWidth="1"/>
    <col min="2" max="12" width="12.140625" style="481" customWidth="1"/>
    <col min="13" max="17" width="11.42578125" style="481" customWidth="1"/>
    <col min="18" max="18" width="12.42578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82" t="s">
        <v>184</v>
      </c>
      <c r="G1" s="1583"/>
      <c r="H1" s="1583"/>
      <c r="I1" s="1583"/>
      <c r="J1" s="1583"/>
      <c r="K1" s="1583"/>
      <c r="L1" s="1583"/>
      <c r="M1" s="1583"/>
      <c r="N1" s="1583"/>
      <c r="O1" s="1583"/>
      <c r="P1" s="1583"/>
      <c r="Q1" s="1583"/>
      <c r="R1" s="1584"/>
      <c r="S1" s="202"/>
      <c r="T1" s="201"/>
      <c r="U1" s="203"/>
    </row>
    <row r="2" spans="1:21" s="232" customFormat="1" ht="60" customHeight="1">
      <c r="A2" s="231"/>
      <c r="B2" s="232" t="s">
        <v>798</v>
      </c>
      <c r="C2" s="232" t="s">
        <v>508</v>
      </c>
      <c r="D2" s="232" t="s">
        <v>507</v>
      </c>
      <c r="E2" s="232" t="s">
        <v>799</v>
      </c>
      <c r="F2" s="233" t="str">
        <f>Application!B621&amp;Application!C621</f>
        <v>1)FCB Conventional Perm Loan</v>
      </c>
      <c r="G2" s="233" t="str">
        <f>Application!B622&amp;Application!C622</f>
        <v>2)Sonoma County HOME</v>
      </c>
      <c r="H2" s="233" t="str">
        <f>Application!B623&amp;Application!C623</f>
        <v>3)Sonoma County CDBG</v>
      </c>
      <c r="I2" s="233" t="str">
        <f>Application!B624&amp;Application!C624</f>
        <v>4)HCD Joe Serna</v>
      </c>
      <c r="J2" s="233" t="str">
        <f>Application!B625&amp;Application!C625</f>
        <v>5)City of Healdsburg</v>
      </c>
      <c r="K2" s="233" t="str">
        <f>Application!B626&amp;Application!C626</f>
        <v>6)Donated Land</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800</v>
      </c>
      <c r="U2" s="234"/>
    </row>
    <row r="3" spans="1:21" s="238" customFormat="1">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2610000</v>
      </c>
      <c r="C4" s="241">
        <v>2610000</v>
      </c>
      <c r="D4" s="241"/>
      <c r="E4" s="241"/>
      <c r="F4" s="241"/>
      <c r="G4" s="241"/>
      <c r="H4" s="241"/>
      <c r="I4" s="241"/>
      <c r="J4" s="241"/>
      <c r="K4" s="241">
        <f>K107</f>
        <v>2610000</v>
      </c>
      <c r="L4" s="241"/>
      <c r="M4" s="241"/>
      <c r="N4" s="241"/>
      <c r="O4" s="241"/>
      <c r="P4" s="241"/>
      <c r="Q4" s="241"/>
      <c r="R4" s="241">
        <f>C4</f>
        <v>2610000</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705</v>
      </c>
      <c r="B8" s="240">
        <f>SUM(C8:D8)</f>
        <v>2610000</v>
      </c>
      <c r="C8" s="240">
        <f t="shared" ref="C8:R8" si="0">SUM(C4:C7)</f>
        <v>2610000</v>
      </c>
      <c r="D8" s="240">
        <f t="shared" si="0"/>
        <v>0</v>
      </c>
      <c r="E8" s="240">
        <f t="shared" si="0"/>
        <v>0</v>
      </c>
      <c r="F8" s="240">
        <f t="shared" si="0"/>
        <v>0</v>
      </c>
      <c r="G8" s="240">
        <f t="shared" si="0"/>
        <v>0</v>
      </c>
      <c r="H8" s="240">
        <f t="shared" si="0"/>
        <v>0</v>
      </c>
      <c r="I8" s="240">
        <f t="shared" si="0"/>
        <v>0</v>
      </c>
      <c r="J8" s="240">
        <f t="shared" si="0"/>
        <v>0</v>
      </c>
      <c r="K8" s="240">
        <f t="shared" si="0"/>
        <v>2610000</v>
      </c>
      <c r="L8" s="240">
        <f t="shared" si="0"/>
        <v>0</v>
      </c>
      <c r="M8" s="240">
        <f t="shared" si="0"/>
        <v>0</v>
      </c>
      <c r="N8" s="240">
        <f t="shared" si="0"/>
        <v>0</v>
      </c>
      <c r="O8" s="240">
        <f t="shared" si="0"/>
        <v>0</v>
      </c>
      <c r="P8" s="240">
        <f t="shared" si="0"/>
        <v>0</v>
      </c>
      <c r="Q8" s="240">
        <f t="shared" si="0"/>
        <v>0</v>
      </c>
      <c r="R8" s="240">
        <f t="shared" si="0"/>
        <v>2610000</v>
      </c>
      <c r="S8" s="242"/>
      <c r="T8" s="242"/>
      <c r="U8" s="237"/>
    </row>
    <row r="9" spans="1:21" s="238" customFormat="1">
      <c r="A9" s="239" t="s">
        <v>1722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1500000</v>
      </c>
      <c r="C10" s="241">
        <v>1500000</v>
      </c>
      <c r="D10" s="241"/>
      <c r="E10" s="241">
        <f>B10</f>
        <v>1500000</v>
      </c>
      <c r="F10" s="241"/>
      <c r="G10" s="241"/>
      <c r="H10" s="241"/>
      <c r="I10" s="241"/>
      <c r="J10" s="241"/>
      <c r="K10" s="241"/>
      <c r="L10" s="241"/>
      <c r="M10" s="241"/>
      <c r="N10" s="241"/>
      <c r="O10" s="241"/>
      <c r="P10" s="241"/>
      <c r="Q10" s="241"/>
      <c r="R10" s="241">
        <f>SUM(E10:Q10)</f>
        <v>1500000</v>
      </c>
      <c r="S10" s="241">
        <f>C10</f>
        <v>1500000</v>
      </c>
      <c r="T10" s="241"/>
      <c r="U10" s="237"/>
    </row>
    <row r="11" spans="1:21" s="238" customFormat="1">
      <c r="A11" s="243" t="s">
        <v>587</v>
      </c>
      <c r="B11" s="240">
        <f>SUM(C11:D11)</f>
        <v>1500000</v>
      </c>
      <c r="C11" s="240">
        <f t="shared" ref="C11:T11" si="1">SUM(C9:C10)</f>
        <v>1500000</v>
      </c>
      <c r="D11" s="240">
        <f t="shared" si="1"/>
        <v>0</v>
      </c>
      <c r="E11" s="240">
        <f t="shared" si="1"/>
        <v>1500000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1500000</v>
      </c>
      <c r="S11" s="242"/>
      <c r="T11" s="240">
        <f t="shared" si="1"/>
        <v>0</v>
      </c>
      <c r="U11" s="237"/>
    </row>
    <row r="12" spans="1:21" s="238" customFormat="1">
      <c r="A12" s="243" t="s">
        <v>712</v>
      </c>
      <c r="B12" s="240">
        <f t="shared" ref="B12:R12" si="2">SUM(B8+B11)</f>
        <v>4110000</v>
      </c>
      <c r="C12" s="240">
        <f t="shared" si="2"/>
        <v>4110000</v>
      </c>
      <c r="D12" s="240">
        <f t="shared" si="2"/>
        <v>0</v>
      </c>
      <c r="E12" s="240">
        <f t="shared" si="2"/>
        <v>1500000</v>
      </c>
      <c r="F12" s="240">
        <f t="shared" si="2"/>
        <v>0</v>
      </c>
      <c r="G12" s="240">
        <f t="shared" si="2"/>
        <v>0</v>
      </c>
      <c r="H12" s="240">
        <f t="shared" si="2"/>
        <v>0</v>
      </c>
      <c r="I12" s="240">
        <f t="shared" si="2"/>
        <v>0</v>
      </c>
      <c r="J12" s="240">
        <f t="shared" si="2"/>
        <v>0</v>
      </c>
      <c r="K12" s="240">
        <f t="shared" si="2"/>
        <v>2610000</v>
      </c>
      <c r="L12" s="240">
        <f t="shared" si="2"/>
        <v>0</v>
      </c>
      <c r="M12" s="240">
        <f t="shared" si="2"/>
        <v>0</v>
      </c>
      <c r="N12" s="240">
        <f t="shared" si="2"/>
        <v>0</v>
      </c>
      <c r="O12" s="240">
        <f t="shared" si="2"/>
        <v>0</v>
      </c>
      <c r="P12" s="240">
        <f t="shared" si="2"/>
        <v>0</v>
      </c>
      <c r="Q12" s="240">
        <f t="shared" si="2"/>
        <v>0</v>
      </c>
      <c r="R12" s="240">
        <f t="shared" si="2"/>
        <v>4110000</v>
      </c>
      <c r="S12" s="242"/>
      <c r="T12" s="242"/>
      <c r="U12" s="237"/>
    </row>
    <row r="13" spans="1:21" s="238" customFormat="1">
      <c r="A13" s="456" t="s">
        <v>1111</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1142</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910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918</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911</v>
      </c>
      <c r="B29" s="240">
        <f t="shared" ref="B29:B38" si="6">SUM(C29+D29)</f>
        <v>2409293</v>
      </c>
      <c r="C29" s="241">
        <v>2409293</v>
      </c>
      <c r="D29" s="241"/>
      <c r="E29" s="241">
        <f>C29</f>
        <v>2409293</v>
      </c>
      <c r="F29" s="241"/>
      <c r="G29" s="241"/>
      <c r="H29" s="241"/>
      <c r="I29" s="241"/>
      <c r="J29" s="241"/>
      <c r="K29" s="241"/>
      <c r="L29" s="241"/>
      <c r="M29" s="241"/>
      <c r="N29" s="241"/>
      <c r="O29" s="241"/>
      <c r="P29" s="241"/>
      <c r="Q29" s="241"/>
      <c r="R29" s="241">
        <f t="shared" ref="R29:R37" si="7">SUM(E29:Q29)</f>
        <v>2409293</v>
      </c>
      <c r="S29" s="241">
        <f>R29</f>
        <v>2409293</v>
      </c>
      <c r="T29" s="241"/>
      <c r="U29" s="237"/>
    </row>
    <row r="30" spans="1:21" s="238" customFormat="1">
      <c r="A30" s="239" t="s">
        <v>912</v>
      </c>
      <c r="B30" s="240">
        <f t="shared" si="6"/>
        <v>23231510</v>
      </c>
      <c r="C30" s="241">
        <f>24731510-1500000</f>
        <v>23231510</v>
      </c>
      <c r="D30" s="241"/>
      <c r="E30" s="241">
        <f>C30-SUM(F30:Q30)</f>
        <v>7414691</v>
      </c>
      <c r="F30" s="241">
        <v>3415000</v>
      </c>
      <c r="G30" s="241">
        <v>612751</v>
      </c>
      <c r="H30" s="241">
        <v>1079394</v>
      </c>
      <c r="I30" s="241">
        <v>9709674</v>
      </c>
      <c r="J30" s="241">
        <v>1000000</v>
      </c>
      <c r="K30" s="241"/>
      <c r="L30" s="241"/>
      <c r="M30" s="241"/>
      <c r="N30" s="241"/>
      <c r="O30" s="241"/>
      <c r="P30" s="241"/>
      <c r="Q30" s="241"/>
      <c r="R30" s="241">
        <f t="shared" si="7"/>
        <v>23231510</v>
      </c>
      <c r="S30" s="241">
        <f t="shared" ref="S30:S37" si="8">R30</f>
        <v>23231510</v>
      </c>
      <c r="T30" s="241"/>
      <c r="U30" s="237"/>
    </row>
    <row r="31" spans="1:21" s="238" customFormat="1">
      <c r="A31" s="239" t="s">
        <v>913</v>
      </c>
      <c r="B31" s="240">
        <f t="shared" si="6"/>
        <v>1055919</v>
      </c>
      <c r="C31" s="241">
        <v>1055919</v>
      </c>
      <c r="D31" s="241"/>
      <c r="E31" s="241">
        <f t="shared" ref="E31:E37" si="9">C31-SUM(F31:Q31)</f>
        <v>1055919</v>
      </c>
      <c r="F31" s="241"/>
      <c r="G31" s="241"/>
      <c r="H31" s="241"/>
      <c r="I31" s="241"/>
      <c r="J31" s="241"/>
      <c r="K31" s="241"/>
      <c r="L31" s="241"/>
      <c r="M31" s="241"/>
      <c r="N31" s="241"/>
      <c r="O31" s="241"/>
      <c r="P31" s="241"/>
      <c r="Q31" s="241"/>
      <c r="R31" s="241">
        <f t="shared" si="7"/>
        <v>1055919</v>
      </c>
      <c r="S31" s="241">
        <f t="shared" si="8"/>
        <v>1055919</v>
      </c>
      <c r="T31" s="241"/>
      <c r="U31" s="237"/>
    </row>
    <row r="32" spans="1:21" s="238" customFormat="1">
      <c r="A32" s="239" t="s">
        <v>914</v>
      </c>
      <c r="B32" s="240">
        <f t="shared" si="6"/>
        <v>855906.5</v>
      </c>
      <c r="C32" s="241">
        <f>1711813/2</f>
        <v>855906.5</v>
      </c>
      <c r="D32" s="241"/>
      <c r="E32" s="241">
        <f t="shared" si="9"/>
        <v>855906.5</v>
      </c>
      <c r="F32" s="241"/>
      <c r="G32" s="241"/>
      <c r="H32" s="241"/>
      <c r="I32" s="241"/>
      <c r="J32" s="241"/>
      <c r="K32" s="241"/>
      <c r="L32" s="241"/>
      <c r="M32" s="241"/>
      <c r="N32" s="241"/>
      <c r="O32" s="241"/>
      <c r="P32" s="241"/>
      <c r="Q32" s="241"/>
      <c r="R32" s="241">
        <f t="shared" si="7"/>
        <v>855906.5</v>
      </c>
      <c r="S32" s="241">
        <f t="shared" si="8"/>
        <v>855906.5</v>
      </c>
      <c r="T32" s="241"/>
      <c r="U32" s="237"/>
    </row>
    <row r="33" spans="1:21" s="238" customFormat="1">
      <c r="A33" s="239" t="s">
        <v>915</v>
      </c>
      <c r="B33" s="240">
        <f t="shared" si="6"/>
        <v>855906.5</v>
      </c>
      <c r="C33" s="241">
        <f>C32</f>
        <v>855906.5</v>
      </c>
      <c r="D33" s="241"/>
      <c r="E33" s="241">
        <f t="shared" si="9"/>
        <v>855906.5</v>
      </c>
      <c r="F33" s="241"/>
      <c r="G33" s="241"/>
      <c r="H33" s="241"/>
      <c r="I33" s="241"/>
      <c r="J33" s="241"/>
      <c r="K33" s="241"/>
      <c r="L33" s="241"/>
      <c r="M33" s="241"/>
      <c r="N33" s="241"/>
      <c r="O33" s="241"/>
      <c r="P33" s="241"/>
      <c r="Q33" s="241"/>
      <c r="R33" s="241">
        <f t="shared" si="7"/>
        <v>855906.5</v>
      </c>
      <c r="S33" s="241">
        <f t="shared" si="8"/>
        <v>855906.5</v>
      </c>
      <c r="T33" s="241"/>
      <c r="U33" s="237"/>
    </row>
    <row r="34" spans="1:21" s="238" customFormat="1">
      <c r="A34" s="239" t="s">
        <v>916</v>
      </c>
      <c r="B34" s="240">
        <f t="shared" si="6"/>
        <v>0</v>
      </c>
      <c r="C34" s="241"/>
      <c r="D34" s="241"/>
      <c r="E34" s="241">
        <f t="shared" si="9"/>
        <v>0</v>
      </c>
      <c r="F34" s="241"/>
      <c r="G34" s="241"/>
      <c r="H34" s="241"/>
      <c r="I34" s="241"/>
      <c r="J34" s="241"/>
      <c r="K34" s="241"/>
      <c r="L34" s="241"/>
      <c r="M34" s="241"/>
      <c r="N34" s="241"/>
      <c r="O34" s="241"/>
      <c r="P34" s="241"/>
      <c r="Q34" s="241"/>
      <c r="R34" s="241">
        <f t="shared" si="7"/>
        <v>0</v>
      </c>
      <c r="S34" s="241">
        <f t="shared" si="8"/>
        <v>0</v>
      </c>
      <c r="T34" s="241"/>
      <c r="U34" s="237"/>
    </row>
    <row r="35" spans="1:21" s="238" customFormat="1">
      <c r="A35" s="239" t="s">
        <v>917</v>
      </c>
      <c r="B35" s="240">
        <f t="shared" si="6"/>
        <v>201402</v>
      </c>
      <c r="C35" s="241">
        <v>201402</v>
      </c>
      <c r="D35" s="241"/>
      <c r="E35" s="241">
        <f t="shared" si="9"/>
        <v>201402</v>
      </c>
      <c r="F35" s="241"/>
      <c r="G35" s="241"/>
      <c r="H35" s="241"/>
      <c r="I35" s="241"/>
      <c r="J35" s="241"/>
      <c r="K35" s="241"/>
      <c r="L35" s="241"/>
      <c r="M35" s="241"/>
      <c r="N35" s="241"/>
      <c r="O35" s="241"/>
      <c r="P35" s="241"/>
      <c r="Q35" s="241"/>
      <c r="R35" s="241">
        <f t="shared" si="7"/>
        <v>201402</v>
      </c>
      <c r="S35" s="241">
        <f t="shared" si="8"/>
        <v>201402</v>
      </c>
      <c r="T35" s="241"/>
      <c r="U35" s="237"/>
    </row>
    <row r="36" spans="1:21" s="238" customFormat="1">
      <c r="A36" s="250" t="s">
        <v>1956</v>
      </c>
      <c r="B36" s="240">
        <f t="shared" si="6"/>
        <v>0</v>
      </c>
      <c r="C36" s="241"/>
      <c r="D36" s="241"/>
      <c r="E36" s="241">
        <f t="shared" si="9"/>
        <v>0</v>
      </c>
      <c r="F36" s="241"/>
      <c r="G36" s="241"/>
      <c r="H36" s="241"/>
      <c r="I36" s="241"/>
      <c r="J36" s="241"/>
      <c r="K36" s="241"/>
      <c r="L36" s="241"/>
      <c r="M36" s="241"/>
      <c r="N36" s="241"/>
      <c r="O36" s="241"/>
      <c r="P36" s="241"/>
      <c r="Q36" s="241"/>
      <c r="R36" s="241">
        <f t="shared" si="7"/>
        <v>0</v>
      </c>
      <c r="S36" s="241">
        <f t="shared" si="8"/>
        <v>0</v>
      </c>
      <c r="T36" s="241"/>
      <c r="U36" s="237"/>
    </row>
    <row r="37" spans="1:21" s="238" customFormat="1">
      <c r="A37" s="246" t="s">
        <v>534</v>
      </c>
      <c r="B37" s="240">
        <f t="shared" si="6"/>
        <v>0</v>
      </c>
      <c r="C37" s="241"/>
      <c r="D37" s="241"/>
      <c r="E37" s="241">
        <f t="shared" si="9"/>
        <v>0</v>
      </c>
      <c r="F37" s="241"/>
      <c r="G37" s="241"/>
      <c r="H37" s="241"/>
      <c r="I37" s="241"/>
      <c r="J37" s="241"/>
      <c r="K37" s="241"/>
      <c r="L37" s="241"/>
      <c r="M37" s="241"/>
      <c r="N37" s="241"/>
      <c r="O37" s="241"/>
      <c r="P37" s="241"/>
      <c r="Q37" s="241"/>
      <c r="R37" s="241">
        <f t="shared" si="7"/>
        <v>0</v>
      </c>
      <c r="S37" s="241">
        <f t="shared" si="8"/>
        <v>0</v>
      </c>
      <c r="T37" s="241"/>
      <c r="U37" s="237"/>
    </row>
    <row r="38" spans="1:21" s="238" customFormat="1">
      <c r="A38" s="243" t="s">
        <v>920</v>
      </c>
      <c r="B38" s="240">
        <f t="shared" si="6"/>
        <v>28609937</v>
      </c>
      <c r="C38" s="240">
        <f>SUM(C29:C37)</f>
        <v>28609937</v>
      </c>
      <c r="D38" s="240">
        <f>SUM(D29:D37)</f>
        <v>0</v>
      </c>
      <c r="E38" s="240">
        <f>SUM(E29:E37)</f>
        <v>12793118</v>
      </c>
      <c r="F38" s="240">
        <f t="shared" ref="F38:T38" si="10">SUM(F29:F37)</f>
        <v>3415000</v>
      </c>
      <c r="G38" s="240">
        <f t="shared" si="10"/>
        <v>612751</v>
      </c>
      <c r="H38" s="240">
        <f t="shared" si="10"/>
        <v>1079394</v>
      </c>
      <c r="I38" s="240">
        <f t="shared" si="10"/>
        <v>9709674</v>
      </c>
      <c r="J38" s="240">
        <f t="shared" si="10"/>
        <v>1000000</v>
      </c>
      <c r="K38" s="240">
        <f t="shared" si="10"/>
        <v>0</v>
      </c>
      <c r="L38" s="240">
        <f t="shared" si="10"/>
        <v>0</v>
      </c>
      <c r="M38" s="240">
        <f t="shared" si="10"/>
        <v>0</v>
      </c>
      <c r="N38" s="240">
        <f t="shared" si="10"/>
        <v>0</v>
      </c>
      <c r="O38" s="240">
        <f t="shared" si="10"/>
        <v>0</v>
      </c>
      <c r="P38" s="240">
        <f t="shared" si="10"/>
        <v>0</v>
      </c>
      <c r="Q38" s="240">
        <f t="shared" si="10"/>
        <v>0</v>
      </c>
      <c r="R38" s="240">
        <f t="shared" si="10"/>
        <v>28609937</v>
      </c>
      <c r="S38" s="244">
        <f t="shared" si="10"/>
        <v>28609937</v>
      </c>
      <c r="T38" s="244">
        <f t="shared" si="10"/>
        <v>0</v>
      </c>
      <c r="U38" s="237"/>
    </row>
    <row r="39" spans="1:21" s="238" customFormat="1">
      <c r="A39" s="235" t="s">
        <v>921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922</v>
      </c>
      <c r="B40" s="240">
        <f>SUM(C40+D40)</f>
        <v>1000000</v>
      </c>
      <c r="C40" s="241">
        <v>1000000</v>
      </c>
      <c r="D40" s="241"/>
      <c r="E40" s="241">
        <f>C40</f>
        <v>1000000</v>
      </c>
      <c r="F40" s="241"/>
      <c r="G40" s="241"/>
      <c r="H40" s="241"/>
      <c r="I40" s="241"/>
      <c r="J40" s="241"/>
      <c r="K40" s="241"/>
      <c r="L40" s="241"/>
      <c r="M40" s="241"/>
      <c r="N40" s="241"/>
      <c r="O40" s="241"/>
      <c r="P40" s="241"/>
      <c r="Q40" s="241"/>
      <c r="R40" s="241">
        <f>SUM(E40:Q40)</f>
        <v>1000000</v>
      </c>
      <c r="S40" s="241">
        <f>R40</f>
        <v>1000000</v>
      </c>
      <c r="T40" s="241"/>
      <c r="U40" s="237"/>
    </row>
    <row r="41" spans="1:21" s="238" customFormat="1">
      <c r="A41" s="239" t="s">
        <v>923</v>
      </c>
      <c r="B41" s="240">
        <f>SUM(C41+D41)</f>
        <v>0</v>
      </c>
      <c r="C41" s="241"/>
      <c r="D41" s="241"/>
      <c r="E41" s="241"/>
      <c r="F41" s="241"/>
      <c r="G41" s="241"/>
      <c r="H41" s="241"/>
      <c r="I41" s="241"/>
      <c r="J41" s="241"/>
      <c r="K41" s="241"/>
      <c r="L41" s="241"/>
      <c r="M41" s="241"/>
      <c r="N41" s="241"/>
      <c r="O41" s="241"/>
      <c r="P41" s="241"/>
      <c r="Q41" s="241"/>
      <c r="R41" s="241">
        <f>SUM(E41:Q41)</f>
        <v>0</v>
      </c>
      <c r="S41" s="241">
        <f>R41</f>
        <v>0</v>
      </c>
      <c r="T41" s="241"/>
      <c r="U41" s="237"/>
    </row>
    <row r="42" spans="1:21" s="238" customFormat="1">
      <c r="A42" s="243" t="s">
        <v>924</v>
      </c>
      <c r="B42" s="240">
        <f>SUM(C42:D42)</f>
        <v>1000000</v>
      </c>
      <c r="C42" s="240">
        <f>SUM(C39:C41)</f>
        <v>1000000</v>
      </c>
      <c r="D42" s="240">
        <f>SUM(D39:D41)</f>
        <v>0</v>
      </c>
      <c r="E42" s="240">
        <f t="shared" ref="E42:T42" si="11">SUM(E40:E41)</f>
        <v>1000000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1000000</v>
      </c>
      <c r="S42" s="244">
        <f t="shared" si="11"/>
        <v>1000000</v>
      </c>
      <c r="T42" s="244">
        <f t="shared" si="11"/>
        <v>0</v>
      </c>
      <c r="U42" s="237"/>
    </row>
    <row r="43" spans="1:21" s="238" customFormat="1">
      <c r="A43" s="243" t="s">
        <v>925</v>
      </c>
      <c r="B43" s="240">
        <f>SUM(C43:D43)</f>
        <v>456423</v>
      </c>
      <c r="C43" s="241">
        <f>600000-143577</f>
        <v>456423</v>
      </c>
      <c r="D43" s="241"/>
      <c r="E43" s="241">
        <f>C43</f>
        <v>456423</v>
      </c>
      <c r="F43" s="241">
        <v>0</v>
      </c>
      <c r="G43" s="241"/>
      <c r="H43" s="241"/>
      <c r="I43" s="241"/>
      <c r="J43" s="241"/>
      <c r="K43" s="241"/>
      <c r="L43" s="241"/>
      <c r="M43" s="241"/>
      <c r="N43" s="241"/>
      <c r="O43" s="241"/>
      <c r="P43" s="241"/>
      <c r="Q43" s="241"/>
      <c r="R43" s="241">
        <f>SUM(E43:Q43)</f>
        <v>456423</v>
      </c>
      <c r="S43" s="241">
        <f>R43</f>
        <v>456423</v>
      </c>
      <c r="T43" s="241"/>
      <c r="U43" s="237"/>
    </row>
    <row r="44" spans="1:21" s="238" customFormat="1">
      <c r="A44" s="235" t="s">
        <v>926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927</v>
      </c>
      <c r="B45" s="240">
        <f t="shared" ref="B45:B52" si="12">SUM(C45+D45)</f>
        <v>1982248</v>
      </c>
      <c r="C45" s="241">
        <f>1982034*0+1982248</f>
        <v>1982248</v>
      </c>
      <c r="D45" s="241"/>
      <c r="E45" s="241">
        <f>C45</f>
        <v>1982248</v>
      </c>
      <c r="F45" s="241"/>
      <c r="G45" s="241"/>
      <c r="H45" s="241"/>
      <c r="I45" s="241"/>
      <c r="J45" s="241"/>
      <c r="K45" s="241"/>
      <c r="L45" s="241"/>
      <c r="M45" s="241"/>
      <c r="N45" s="241"/>
      <c r="O45" s="241"/>
      <c r="P45" s="241"/>
      <c r="Q45" s="241"/>
      <c r="R45" s="241">
        <f t="shared" ref="R45:R52" si="13">SUM(E45:Q45)</f>
        <v>1982248</v>
      </c>
      <c r="S45" s="241">
        <v>785334</v>
      </c>
      <c r="T45" s="241"/>
      <c r="U45" s="237"/>
    </row>
    <row r="46" spans="1:21" s="238" customFormat="1">
      <c r="A46" s="239" t="s">
        <v>928</v>
      </c>
      <c r="B46" s="240">
        <f t="shared" si="12"/>
        <v>231321</v>
      </c>
      <c r="C46" s="241">
        <v>231321</v>
      </c>
      <c r="D46" s="241"/>
      <c r="E46" s="241">
        <f t="shared" ref="E46:E52" si="14">C46</f>
        <v>231321</v>
      </c>
      <c r="F46" s="241"/>
      <c r="G46" s="241"/>
      <c r="H46" s="241"/>
      <c r="I46" s="241"/>
      <c r="J46" s="241"/>
      <c r="K46" s="241"/>
      <c r="L46" s="241"/>
      <c r="M46" s="241"/>
      <c r="N46" s="241"/>
      <c r="O46" s="241"/>
      <c r="P46" s="241"/>
      <c r="Q46" s="241"/>
      <c r="R46" s="241">
        <f t="shared" si="13"/>
        <v>231321</v>
      </c>
      <c r="S46" s="241">
        <v>91655</v>
      </c>
      <c r="T46" s="241"/>
      <c r="U46" s="237"/>
    </row>
    <row r="47" spans="1:21" s="238" customFormat="1" ht="12" customHeight="1">
      <c r="A47" s="239" t="s">
        <v>929</v>
      </c>
      <c r="B47" s="240">
        <f t="shared" si="12"/>
        <v>0</v>
      </c>
      <c r="C47" s="241"/>
      <c r="D47" s="241"/>
      <c r="E47" s="241">
        <f t="shared" si="14"/>
        <v>0</v>
      </c>
      <c r="F47" s="241"/>
      <c r="G47" s="241"/>
      <c r="H47" s="241"/>
      <c r="I47" s="241"/>
      <c r="J47" s="241"/>
      <c r="K47" s="241"/>
      <c r="L47" s="241"/>
      <c r="M47" s="241"/>
      <c r="N47" s="241"/>
      <c r="O47" s="241"/>
      <c r="P47" s="241"/>
      <c r="Q47" s="241"/>
      <c r="R47" s="241">
        <f t="shared" si="13"/>
        <v>0</v>
      </c>
      <c r="S47" s="241"/>
      <c r="T47" s="241"/>
      <c r="U47" s="237"/>
    </row>
    <row r="48" spans="1:21" s="238" customFormat="1">
      <c r="A48" s="239" t="s">
        <v>930</v>
      </c>
      <c r="B48" s="240">
        <f t="shared" si="12"/>
        <v>132095</v>
      </c>
      <c r="C48" s="241">
        <v>132095</v>
      </c>
      <c r="D48" s="241"/>
      <c r="E48" s="241">
        <f t="shared" si="14"/>
        <v>132095</v>
      </c>
      <c r="F48" s="241"/>
      <c r="G48" s="241"/>
      <c r="H48" s="241"/>
      <c r="I48" s="241"/>
      <c r="J48" s="241"/>
      <c r="K48" s="241"/>
      <c r="L48" s="241"/>
      <c r="M48" s="241"/>
      <c r="N48" s="241"/>
      <c r="O48" s="241"/>
      <c r="P48" s="241"/>
      <c r="Q48" s="241"/>
      <c r="R48" s="241">
        <f t="shared" si="13"/>
        <v>132095</v>
      </c>
      <c r="S48" s="241">
        <f>R48</f>
        <v>132095</v>
      </c>
      <c r="T48" s="241"/>
      <c r="U48" s="237"/>
    </row>
    <row r="49" spans="1:21" s="238" customFormat="1">
      <c r="A49" s="239" t="s">
        <v>933</v>
      </c>
      <c r="B49" s="240">
        <f t="shared" si="12"/>
        <v>25000</v>
      </c>
      <c r="C49" s="241">
        <v>25000</v>
      </c>
      <c r="D49" s="241"/>
      <c r="E49" s="241">
        <f t="shared" si="14"/>
        <v>25000</v>
      </c>
      <c r="F49" s="241"/>
      <c r="G49" s="241"/>
      <c r="H49" s="241"/>
      <c r="I49" s="241"/>
      <c r="J49" s="241"/>
      <c r="K49" s="241"/>
      <c r="L49" s="241"/>
      <c r="M49" s="241"/>
      <c r="N49" s="241"/>
      <c r="O49" s="241"/>
      <c r="P49" s="241"/>
      <c r="Q49" s="241"/>
      <c r="R49" s="241">
        <f t="shared" si="13"/>
        <v>25000</v>
      </c>
      <c r="S49" s="241">
        <f t="shared" ref="S49:S51" si="15">R49</f>
        <v>25000</v>
      </c>
      <c r="T49" s="241"/>
      <c r="U49" s="237"/>
    </row>
    <row r="50" spans="1:21" s="238" customFormat="1">
      <c r="A50" s="239" t="s">
        <v>931</v>
      </c>
      <c r="B50" s="240">
        <f t="shared" si="12"/>
        <v>10000</v>
      </c>
      <c r="C50" s="241">
        <v>10000</v>
      </c>
      <c r="D50" s="241"/>
      <c r="E50" s="241">
        <f t="shared" si="14"/>
        <v>10000</v>
      </c>
      <c r="F50" s="241"/>
      <c r="G50" s="241"/>
      <c r="H50" s="241"/>
      <c r="I50" s="241"/>
      <c r="J50" s="241"/>
      <c r="K50" s="241"/>
      <c r="L50" s="241"/>
      <c r="M50" s="241"/>
      <c r="N50" s="241"/>
      <c r="O50" s="241"/>
      <c r="P50" s="241"/>
      <c r="Q50" s="241"/>
      <c r="R50" s="241">
        <f t="shared" si="13"/>
        <v>10000</v>
      </c>
      <c r="S50" s="241">
        <f t="shared" si="15"/>
        <v>10000</v>
      </c>
      <c r="T50" s="241"/>
      <c r="U50" s="237"/>
    </row>
    <row r="51" spans="1:21" s="238" customFormat="1">
      <c r="A51" s="239" t="s">
        <v>932</v>
      </c>
      <c r="B51" s="240">
        <f t="shared" si="12"/>
        <v>421000</v>
      </c>
      <c r="C51" s="241">
        <v>421000</v>
      </c>
      <c r="D51" s="241"/>
      <c r="E51" s="241">
        <f t="shared" si="14"/>
        <v>421000</v>
      </c>
      <c r="F51" s="241"/>
      <c r="G51" s="241"/>
      <c r="H51" s="241"/>
      <c r="I51" s="241"/>
      <c r="J51" s="241"/>
      <c r="K51" s="241"/>
      <c r="L51" s="241"/>
      <c r="M51" s="241"/>
      <c r="N51" s="241"/>
      <c r="O51" s="241"/>
      <c r="P51" s="241"/>
      <c r="Q51" s="241"/>
      <c r="R51" s="241">
        <f t="shared" si="13"/>
        <v>421000</v>
      </c>
      <c r="S51" s="241">
        <f t="shared" si="15"/>
        <v>421000</v>
      </c>
      <c r="T51" s="241"/>
      <c r="U51" s="237"/>
    </row>
    <row r="52" spans="1:21" s="238" customFormat="1">
      <c r="A52" s="246" t="s">
        <v>2404</v>
      </c>
      <c r="B52" s="240">
        <f t="shared" si="12"/>
        <v>30000</v>
      </c>
      <c r="C52" s="241">
        <v>30000</v>
      </c>
      <c r="D52" s="241"/>
      <c r="E52" s="241">
        <f t="shared" si="14"/>
        <v>30000</v>
      </c>
      <c r="F52" s="241"/>
      <c r="G52" s="241"/>
      <c r="H52" s="241"/>
      <c r="I52" s="241"/>
      <c r="J52" s="241"/>
      <c r="K52" s="241"/>
      <c r="L52" s="241"/>
      <c r="M52" s="241"/>
      <c r="N52" s="241"/>
      <c r="O52" s="241"/>
      <c r="P52" s="241"/>
      <c r="Q52" s="241"/>
      <c r="R52" s="241">
        <f t="shared" si="13"/>
        <v>30000</v>
      </c>
      <c r="S52" s="241">
        <v>11887</v>
      </c>
      <c r="T52" s="241"/>
      <c r="U52" s="237"/>
    </row>
    <row r="53" spans="1:21" s="248" customFormat="1">
      <c r="A53" s="243" t="s">
        <v>934</v>
      </c>
      <c r="B53" s="244">
        <f>SUM(C53:D53)</f>
        <v>2831664</v>
      </c>
      <c r="C53" s="244">
        <f t="shared" ref="C53:T53" si="16">SUM(C45:C52)</f>
        <v>2831664</v>
      </c>
      <c r="D53" s="244">
        <f t="shared" si="16"/>
        <v>0</v>
      </c>
      <c r="E53" s="244">
        <f t="shared" si="16"/>
        <v>2831664</v>
      </c>
      <c r="F53" s="244">
        <f t="shared" si="16"/>
        <v>0</v>
      </c>
      <c r="G53" s="244">
        <f t="shared" si="16"/>
        <v>0</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2831664</v>
      </c>
      <c r="S53" s="244">
        <f t="shared" si="16"/>
        <v>1476971</v>
      </c>
      <c r="T53" s="244">
        <f t="shared" si="16"/>
        <v>0</v>
      </c>
      <c r="U53" s="247"/>
    </row>
    <row r="54" spans="1:21" s="238" customFormat="1">
      <c r="A54" s="235" t="s">
        <v>684</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935</v>
      </c>
      <c r="B55" s="240">
        <f t="shared" ref="B55:B60" si="17">SUM(C55+D55)</f>
        <v>34150</v>
      </c>
      <c r="C55" s="241">
        <v>34150</v>
      </c>
      <c r="D55" s="241"/>
      <c r="E55" s="241">
        <f>C55</f>
        <v>34150</v>
      </c>
      <c r="F55" s="241"/>
      <c r="G55" s="241"/>
      <c r="H55" s="241"/>
      <c r="I55" s="241"/>
      <c r="J55" s="241"/>
      <c r="K55" s="241"/>
      <c r="L55" s="241"/>
      <c r="M55" s="241"/>
      <c r="N55" s="241"/>
      <c r="O55" s="241"/>
      <c r="P55" s="241"/>
      <c r="Q55" s="241"/>
      <c r="R55" s="241">
        <f t="shared" ref="R55:R60" si="18">SUM(E55:Q55)</f>
        <v>34150</v>
      </c>
      <c r="S55" s="242"/>
      <c r="T55" s="242"/>
      <c r="U55" s="237"/>
    </row>
    <row r="56" spans="1:21" s="238" customFormat="1" ht="12" customHeight="1">
      <c r="A56" s="239" t="s">
        <v>929</v>
      </c>
      <c r="B56" s="240">
        <f t="shared" si="17"/>
        <v>0</v>
      </c>
      <c r="C56" s="241">
        <v>0</v>
      </c>
      <c r="D56" s="241"/>
      <c r="E56" s="241">
        <f t="shared" ref="E56:E60" si="19">C56</f>
        <v>0</v>
      </c>
      <c r="F56" s="241"/>
      <c r="G56" s="241"/>
      <c r="H56" s="241"/>
      <c r="I56" s="241"/>
      <c r="J56" s="241"/>
      <c r="K56" s="241"/>
      <c r="L56" s="241"/>
      <c r="M56" s="241"/>
      <c r="N56" s="241"/>
      <c r="O56" s="241"/>
      <c r="P56" s="241"/>
      <c r="Q56" s="241"/>
      <c r="R56" s="241">
        <f t="shared" si="18"/>
        <v>0</v>
      </c>
      <c r="S56" s="242"/>
      <c r="T56" s="242"/>
      <c r="U56" s="237"/>
    </row>
    <row r="57" spans="1:21" s="238" customFormat="1">
      <c r="A57" s="239" t="s">
        <v>933</v>
      </c>
      <c r="B57" s="240">
        <f t="shared" si="17"/>
        <v>25000</v>
      </c>
      <c r="C57" s="241">
        <v>25000</v>
      </c>
      <c r="D57" s="241"/>
      <c r="E57" s="241">
        <f t="shared" si="19"/>
        <v>25000</v>
      </c>
      <c r="F57" s="241"/>
      <c r="G57" s="241"/>
      <c r="H57" s="241"/>
      <c r="I57" s="241"/>
      <c r="J57" s="241"/>
      <c r="K57" s="241"/>
      <c r="L57" s="241"/>
      <c r="M57" s="241"/>
      <c r="N57" s="241"/>
      <c r="O57" s="241"/>
      <c r="P57" s="241"/>
      <c r="Q57" s="241"/>
      <c r="R57" s="241">
        <f t="shared" si="18"/>
        <v>25000</v>
      </c>
      <c r="S57" s="242"/>
      <c r="T57" s="242"/>
      <c r="U57" s="237"/>
    </row>
    <row r="58" spans="1:21" s="238" customFormat="1">
      <c r="A58" s="239" t="s">
        <v>931</v>
      </c>
      <c r="B58" s="240">
        <f t="shared" si="17"/>
        <v>0</v>
      </c>
      <c r="C58" s="241"/>
      <c r="D58" s="241"/>
      <c r="E58" s="241">
        <f t="shared" si="19"/>
        <v>0</v>
      </c>
      <c r="F58" s="241"/>
      <c r="G58" s="241"/>
      <c r="H58" s="241"/>
      <c r="I58" s="241"/>
      <c r="J58" s="241"/>
      <c r="K58" s="241"/>
      <c r="L58" s="241"/>
      <c r="M58" s="241"/>
      <c r="N58" s="241"/>
      <c r="O58" s="241"/>
      <c r="P58" s="241"/>
      <c r="Q58" s="241"/>
      <c r="R58" s="241">
        <f t="shared" si="18"/>
        <v>0</v>
      </c>
      <c r="S58" s="242"/>
      <c r="T58" s="242"/>
      <c r="U58" s="237"/>
    </row>
    <row r="59" spans="1:21" s="238" customFormat="1">
      <c r="A59" s="239" t="s">
        <v>932</v>
      </c>
      <c r="B59" s="240">
        <f t="shared" si="17"/>
        <v>0</v>
      </c>
      <c r="C59" s="241"/>
      <c r="D59" s="241"/>
      <c r="E59" s="241">
        <f t="shared" si="19"/>
        <v>0</v>
      </c>
      <c r="F59" s="241"/>
      <c r="G59" s="241"/>
      <c r="H59" s="241"/>
      <c r="I59" s="241"/>
      <c r="J59" s="241"/>
      <c r="K59" s="241"/>
      <c r="L59" s="241"/>
      <c r="M59" s="241"/>
      <c r="N59" s="241"/>
      <c r="O59" s="241"/>
      <c r="P59" s="241"/>
      <c r="Q59" s="241"/>
      <c r="R59" s="241">
        <f t="shared" si="18"/>
        <v>0</v>
      </c>
      <c r="S59" s="242"/>
      <c r="T59" s="242"/>
      <c r="U59" s="237"/>
    </row>
    <row r="60" spans="1:21" s="238" customFormat="1">
      <c r="A60" s="246" t="s">
        <v>2405</v>
      </c>
      <c r="B60" s="240">
        <f t="shared" si="17"/>
        <v>40000</v>
      </c>
      <c r="C60" s="241">
        <v>40000</v>
      </c>
      <c r="D60" s="241"/>
      <c r="E60" s="241">
        <f t="shared" si="19"/>
        <v>40000</v>
      </c>
      <c r="F60" s="241"/>
      <c r="G60" s="241"/>
      <c r="H60" s="241"/>
      <c r="I60" s="241"/>
      <c r="J60" s="241"/>
      <c r="K60" s="241"/>
      <c r="L60" s="241"/>
      <c r="M60" s="241"/>
      <c r="N60" s="241"/>
      <c r="O60" s="241"/>
      <c r="P60" s="241"/>
      <c r="Q60" s="241"/>
      <c r="R60" s="241">
        <f t="shared" si="18"/>
        <v>40000</v>
      </c>
      <c r="S60" s="242"/>
      <c r="T60" s="242"/>
      <c r="U60" s="237"/>
    </row>
    <row r="61" spans="1:21" s="238" customFormat="1" ht="14.1" customHeight="1">
      <c r="A61" s="243" t="s">
        <v>501</v>
      </c>
      <c r="B61" s="240">
        <f>SUM(C61:D61)</f>
        <v>99150</v>
      </c>
      <c r="C61" s="240">
        <f t="shared" ref="C61:R61" si="20">SUM(C55:C60)</f>
        <v>99150</v>
      </c>
      <c r="D61" s="240">
        <f t="shared" si="20"/>
        <v>0</v>
      </c>
      <c r="E61" s="240">
        <f t="shared" si="20"/>
        <v>99150</v>
      </c>
      <c r="F61" s="240">
        <f t="shared" si="20"/>
        <v>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99150</v>
      </c>
      <c r="S61" s="242"/>
      <c r="T61" s="242"/>
      <c r="U61" s="237"/>
    </row>
    <row r="62" spans="1:21" s="238" customFormat="1">
      <c r="A62" s="249" t="s">
        <v>502</v>
      </c>
      <c r="B62" s="240">
        <f>SUM(C62:D62)</f>
        <v>37107174</v>
      </c>
      <c r="C62" s="240">
        <f t="shared" ref="C62:R62" si="21">SUM(C8+C11+C13+C14+C15+C26+C27+C38+C42+C43+C53+C61)</f>
        <v>37107174</v>
      </c>
      <c r="D62" s="240">
        <f t="shared" si="21"/>
        <v>0</v>
      </c>
      <c r="E62" s="240">
        <f t="shared" si="21"/>
        <v>18680355</v>
      </c>
      <c r="F62" s="240">
        <f t="shared" si="21"/>
        <v>3415000</v>
      </c>
      <c r="G62" s="240">
        <f t="shared" si="21"/>
        <v>612751</v>
      </c>
      <c r="H62" s="240">
        <f t="shared" si="21"/>
        <v>1079394</v>
      </c>
      <c r="I62" s="240">
        <f t="shared" si="21"/>
        <v>9709674</v>
      </c>
      <c r="J62" s="240">
        <f t="shared" si="21"/>
        <v>1000000</v>
      </c>
      <c r="K62" s="240">
        <f t="shared" si="21"/>
        <v>2610000</v>
      </c>
      <c r="L62" s="240">
        <f t="shared" si="21"/>
        <v>0</v>
      </c>
      <c r="M62" s="240">
        <f t="shared" si="21"/>
        <v>0</v>
      </c>
      <c r="N62" s="240">
        <f t="shared" si="21"/>
        <v>0</v>
      </c>
      <c r="O62" s="240">
        <f t="shared" si="21"/>
        <v>0</v>
      </c>
      <c r="P62" s="240">
        <f t="shared" si="21"/>
        <v>0</v>
      </c>
      <c r="Q62" s="240">
        <f t="shared" si="21"/>
        <v>0</v>
      </c>
      <c r="R62" s="240">
        <f t="shared" si="21"/>
        <v>37107174</v>
      </c>
      <c r="S62" s="240">
        <f>SUM(S10+S13+S14+S15+S26+S27+S38+S42+S43+S53)</f>
        <v>33043331</v>
      </c>
      <c r="T62" s="240">
        <f>SUM(T11+T13+T14+T15+T26+T27+T38+T42+T43+T53)</f>
        <v>0</v>
      </c>
      <c r="U62" s="237"/>
    </row>
    <row r="63" spans="1:21" s="238" customFormat="1" ht="24">
      <c r="A63" s="235" t="s">
        <v>1957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30000</v>
      </c>
      <c r="C64" s="241">
        <v>30000</v>
      </c>
      <c r="D64" s="241"/>
      <c r="E64" s="241">
        <f>C64</f>
        <v>30000</v>
      </c>
      <c r="F64" s="241"/>
      <c r="G64" s="241"/>
      <c r="H64" s="241"/>
      <c r="I64" s="241"/>
      <c r="J64" s="241"/>
      <c r="K64" s="241"/>
      <c r="L64" s="241"/>
      <c r="M64" s="241"/>
      <c r="N64" s="241"/>
      <c r="O64" s="241"/>
      <c r="P64" s="241"/>
      <c r="Q64" s="241"/>
      <c r="R64" s="241">
        <f>SUM(E64:Q64)</f>
        <v>30000</v>
      </c>
      <c r="S64" s="241">
        <v>11887</v>
      </c>
      <c r="T64" s="241"/>
      <c r="U64" s="237"/>
    </row>
    <row r="65" spans="1:21" s="238" customFormat="1" ht="24">
      <c r="A65" s="239" t="s">
        <v>1958</v>
      </c>
      <c r="B65" s="240">
        <f>SUM(C65+D65)</f>
        <v>0</v>
      </c>
      <c r="C65" s="241"/>
      <c r="D65" s="241"/>
      <c r="E65" s="241">
        <f t="shared" ref="E65:E68" si="22">C65</f>
        <v>0</v>
      </c>
      <c r="F65" s="241"/>
      <c r="G65" s="241"/>
      <c r="H65" s="241"/>
      <c r="I65" s="241"/>
      <c r="J65" s="241"/>
      <c r="K65" s="241"/>
      <c r="L65" s="241"/>
      <c r="M65" s="241"/>
      <c r="N65" s="241"/>
      <c r="O65" s="241"/>
      <c r="P65" s="241"/>
      <c r="Q65" s="241"/>
      <c r="R65" s="241">
        <f>SUM(E65:Q65)</f>
        <v>0</v>
      </c>
      <c r="S65" s="241"/>
      <c r="T65" s="241"/>
      <c r="U65" s="237"/>
    </row>
    <row r="66" spans="1:21" s="238" customFormat="1" ht="24">
      <c r="A66" s="239" t="s">
        <v>1959</v>
      </c>
      <c r="B66" s="240">
        <f>SUM(C66+D66)</f>
        <v>0</v>
      </c>
      <c r="C66" s="241"/>
      <c r="D66" s="241"/>
      <c r="E66" s="241">
        <f t="shared" si="22"/>
        <v>0</v>
      </c>
      <c r="F66" s="241"/>
      <c r="G66" s="241"/>
      <c r="H66" s="241"/>
      <c r="I66" s="241"/>
      <c r="J66" s="241"/>
      <c r="K66" s="241"/>
      <c r="L66" s="241"/>
      <c r="M66" s="241"/>
      <c r="N66" s="241"/>
      <c r="O66" s="241"/>
      <c r="P66" s="241"/>
      <c r="Q66" s="241"/>
      <c r="R66" s="241">
        <f>SUM(E66:Q66)</f>
        <v>0</v>
      </c>
      <c r="S66" s="241"/>
      <c r="T66" s="241"/>
      <c r="U66" s="237"/>
    </row>
    <row r="67" spans="1:21" s="238" customFormat="1">
      <c r="A67" s="239" t="s">
        <v>1960</v>
      </c>
      <c r="B67" s="240">
        <f>SUM(C67+D67)</f>
        <v>0</v>
      </c>
      <c r="C67" s="241"/>
      <c r="D67" s="241"/>
      <c r="E67" s="241">
        <f t="shared" si="22"/>
        <v>0</v>
      </c>
      <c r="F67" s="241"/>
      <c r="G67" s="241"/>
      <c r="H67" s="241"/>
      <c r="I67" s="241"/>
      <c r="J67" s="241"/>
      <c r="K67" s="241"/>
      <c r="L67" s="241"/>
      <c r="M67" s="241"/>
      <c r="N67" s="241"/>
      <c r="O67" s="241"/>
      <c r="P67" s="241"/>
      <c r="Q67" s="241"/>
      <c r="R67" s="241">
        <f>SUM(E67:Q67)</f>
        <v>0</v>
      </c>
      <c r="S67" s="241"/>
      <c r="T67" s="241"/>
      <c r="U67" s="237"/>
    </row>
    <row r="68" spans="1:21" s="238" customFormat="1">
      <c r="A68" s="246" t="s">
        <v>2406</v>
      </c>
      <c r="B68" s="240">
        <f>SUM(C68+D68)</f>
        <v>40000</v>
      </c>
      <c r="C68" s="241">
        <v>40000</v>
      </c>
      <c r="D68" s="241"/>
      <c r="E68" s="241">
        <f t="shared" si="22"/>
        <v>40000</v>
      </c>
      <c r="F68" s="241"/>
      <c r="G68" s="241"/>
      <c r="H68" s="241"/>
      <c r="I68" s="241"/>
      <c r="J68" s="241"/>
      <c r="K68" s="241"/>
      <c r="L68" s="241"/>
      <c r="M68" s="241"/>
      <c r="N68" s="241"/>
      <c r="O68" s="241"/>
      <c r="P68" s="241"/>
      <c r="Q68" s="241"/>
      <c r="R68" s="241">
        <f>SUM(E68:Q68)</f>
        <v>40000</v>
      </c>
      <c r="S68" s="241">
        <v>30000</v>
      </c>
      <c r="T68" s="241"/>
      <c r="U68" s="237"/>
    </row>
    <row r="69" spans="1:21" s="238" customFormat="1">
      <c r="A69" s="243" t="s">
        <v>1961</v>
      </c>
      <c r="B69" s="240">
        <f>SUM(C69:D69)</f>
        <v>70000</v>
      </c>
      <c r="C69" s="240">
        <f>SUM(C63:C68)</f>
        <v>70000</v>
      </c>
      <c r="D69" s="240">
        <f>SUM(D63:D68)</f>
        <v>0</v>
      </c>
      <c r="E69" s="240">
        <f t="shared" ref="E69:T69" si="23">SUM(E64:E68)</f>
        <v>70000</v>
      </c>
      <c r="F69" s="240">
        <f t="shared" si="23"/>
        <v>0</v>
      </c>
      <c r="G69" s="240">
        <f t="shared" si="23"/>
        <v>0</v>
      </c>
      <c r="H69" s="240">
        <f t="shared" si="23"/>
        <v>0</v>
      </c>
      <c r="I69" s="240">
        <f t="shared" si="23"/>
        <v>0</v>
      </c>
      <c r="J69" s="240">
        <f t="shared" si="23"/>
        <v>0</v>
      </c>
      <c r="K69" s="240">
        <f t="shared" si="23"/>
        <v>0</v>
      </c>
      <c r="L69" s="240">
        <f t="shared" si="23"/>
        <v>0</v>
      </c>
      <c r="M69" s="240">
        <f t="shared" si="23"/>
        <v>0</v>
      </c>
      <c r="N69" s="240">
        <f t="shared" si="23"/>
        <v>0</v>
      </c>
      <c r="O69" s="240">
        <f t="shared" si="23"/>
        <v>0</v>
      </c>
      <c r="P69" s="240">
        <f t="shared" si="23"/>
        <v>0</v>
      </c>
      <c r="Q69" s="240">
        <f t="shared" si="23"/>
        <v>0</v>
      </c>
      <c r="R69" s="240">
        <f t="shared" si="23"/>
        <v>70000</v>
      </c>
      <c r="S69" s="244">
        <f t="shared" si="23"/>
        <v>41887</v>
      </c>
      <c r="T69" s="244">
        <f t="shared" si="23"/>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200000</v>
      </c>
      <c r="C71" s="241">
        <v>200000</v>
      </c>
      <c r="D71" s="241"/>
      <c r="E71" s="241">
        <f>C71</f>
        <v>200000</v>
      </c>
      <c r="F71" s="241"/>
      <c r="G71" s="241"/>
      <c r="H71" s="241"/>
      <c r="I71" s="241"/>
      <c r="J71" s="241"/>
      <c r="K71" s="241"/>
      <c r="L71" s="241"/>
      <c r="M71" s="241"/>
      <c r="N71" s="241"/>
      <c r="O71" s="241"/>
      <c r="P71" s="241"/>
      <c r="Q71" s="241"/>
      <c r="R71" s="241">
        <f>SUM(E71:Q71)</f>
        <v>200000</v>
      </c>
      <c r="S71" s="242"/>
      <c r="T71" s="242"/>
      <c r="U71" s="237"/>
    </row>
    <row r="72" spans="1:21" s="238" customFormat="1">
      <c r="A72" s="239" t="s">
        <v>287</v>
      </c>
      <c r="B72" s="240">
        <f>SUM(C72+D72)</f>
        <v>0</v>
      </c>
      <c r="C72" s="241"/>
      <c r="D72" s="241"/>
      <c r="E72" s="241">
        <f t="shared" ref="E72:E75" si="24">C72</f>
        <v>0</v>
      </c>
      <c r="F72" s="241"/>
      <c r="G72" s="241"/>
      <c r="H72" s="241"/>
      <c r="I72" s="241"/>
      <c r="J72" s="241"/>
      <c r="K72" s="241"/>
      <c r="L72" s="241"/>
      <c r="M72" s="241"/>
      <c r="N72" s="241"/>
      <c r="O72" s="241"/>
      <c r="P72" s="241"/>
      <c r="Q72" s="241"/>
      <c r="R72" s="241">
        <f>SUM(E72:Q72)</f>
        <v>0</v>
      </c>
      <c r="S72" s="242"/>
      <c r="T72" s="242"/>
      <c r="U72" s="237"/>
    </row>
    <row r="73" spans="1:21" s="238" customFormat="1">
      <c r="A73" s="456" t="s">
        <v>1240</v>
      </c>
      <c r="B73" s="240">
        <f>SUM(C73+D73)</f>
        <v>0</v>
      </c>
      <c r="C73" s="241"/>
      <c r="D73" s="241"/>
      <c r="E73" s="241">
        <f t="shared" si="24"/>
        <v>0</v>
      </c>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202278</v>
      </c>
      <c r="C74" s="241">
        <f>200253*0+202278</f>
        <v>202278</v>
      </c>
      <c r="D74" s="241"/>
      <c r="E74" s="241">
        <f t="shared" si="24"/>
        <v>202278</v>
      </c>
      <c r="F74" s="241"/>
      <c r="G74" s="241"/>
      <c r="H74" s="241"/>
      <c r="I74" s="241"/>
      <c r="J74" s="241"/>
      <c r="K74" s="241"/>
      <c r="L74" s="241"/>
      <c r="M74" s="241"/>
      <c r="N74" s="241"/>
      <c r="O74" s="241"/>
      <c r="P74" s="241"/>
      <c r="Q74" s="241"/>
      <c r="R74" s="241">
        <f>SUM(E74:Q74)</f>
        <v>202278</v>
      </c>
      <c r="S74" s="242"/>
      <c r="T74" s="242"/>
      <c r="U74" s="237"/>
    </row>
    <row r="75" spans="1:21" s="238" customFormat="1" ht="24">
      <c r="A75" s="246" t="s">
        <v>2407</v>
      </c>
      <c r="B75" s="240">
        <f>SUM(C75+D75)</f>
        <v>44595</v>
      </c>
      <c r="C75" s="241">
        <f>45405*0+44595</f>
        <v>44595</v>
      </c>
      <c r="D75" s="241"/>
      <c r="E75" s="241">
        <f t="shared" si="24"/>
        <v>44595</v>
      </c>
      <c r="F75" s="241"/>
      <c r="G75" s="241"/>
      <c r="H75" s="241"/>
      <c r="I75" s="241"/>
      <c r="J75" s="241"/>
      <c r="K75" s="241"/>
      <c r="L75" s="241"/>
      <c r="M75" s="241"/>
      <c r="N75" s="241"/>
      <c r="O75" s="241"/>
      <c r="P75" s="241"/>
      <c r="Q75" s="241"/>
      <c r="R75" s="241">
        <f>SUM(E75:Q75)</f>
        <v>44595</v>
      </c>
      <c r="S75" s="242"/>
      <c r="T75" s="242"/>
      <c r="U75" s="237"/>
    </row>
    <row r="76" spans="1:21" s="238" customFormat="1">
      <c r="A76" s="243" t="s">
        <v>289</v>
      </c>
      <c r="B76" s="240">
        <f>SUM(C76:D76)</f>
        <v>446873</v>
      </c>
      <c r="C76" s="240">
        <f t="shared" ref="C76:Q76" si="25">SUM(C71:C75)</f>
        <v>446873</v>
      </c>
      <c r="D76" s="240">
        <f t="shared" si="25"/>
        <v>0</v>
      </c>
      <c r="E76" s="240">
        <f>SUM(E71:E75)</f>
        <v>446873</v>
      </c>
      <c r="F76" s="240">
        <f>SUM(F71:F75)</f>
        <v>0</v>
      </c>
      <c r="G76" s="240">
        <f>SUM(G71:G75)</f>
        <v>0</v>
      </c>
      <c r="H76" s="240">
        <f t="shared" si="25"/>
        <v>0</v>
      </c>
      <c r="I76" s="240">
        <f t="shared" si="25"/>
        <v>0</v>
      </c>
      <c r="J76" s="240">
        <f t="shared" si="25"/>
        <v>0</v>
      </c>
      <c r="K76" s="240">
        <f t="shared" si="25"/>
        <v>0</v>
      </c>
      <c r="L76" s="240">
        <f t="shared" si="25"/>
        <v>0</v>
      </c>
      <c r="M76" s="240">
        <f t="shared" si="25"/>
        <v>0</v>
      </c>
      <c r="N76" s="240">
        <f t="shared" si="25"/>
        <v>0</v>
      </c>
      <c r="O76" s="240">
        <f t="shared" si="25"/>
        <v>0</v>
      </c>
      <c r="P76" s="240">
        <f t="shared" si="25"/>
        <v>0</v>
      </c>
      <c r="Q76" s="240">
        <f t="shared" si="25"/>
        <v>0</v>
      </c>
      <c r="R76" s="240">
        <f>SUM(R71:R75)</f>
        <v>446873</v>
      </c>
      <c r="S76" s="242"/>
      <c r="T76" s="242"/>
      <c r="U76" s="237"/>
    </row>
    <row r="77" spans="1:21" s="238" customFormat="1" ht="11.85" customHeight="1">
      <c r="A77" s="235" t="s">
        <v>1745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1743</v>
      </c>
      <c r="B78" s="240">
        <f>SUM(C78+D78)</f>
        <v>1512102</v>
      </c>
      <c r="C78" s="241">
        <v>1512102</v>
      </c>
      <c r="D78" s="241"/>
      <c r="E78" s="241">
        <f>C78</f>
        <v>1512102</v>
      </c>
      <c r="F78" s="241"/>
      <c r="G78" s="241"/>
      <c r="H78" s="241"/>
      <c r="I78" s="241"/>
      <c r="J78" s="241"/>
      <c r="K78" s="241"/>
      <c r="L78" s="241"/>
      <c r="M78" s="241"/>
      <c r="N78" s="241"/>
      <c r="O78" s="241"/>
      <c r="P78" s="241"/>
      <c r="Q78" s="241"/>
      <c r="R78" s="241">
        <f>SUM(E78:Q78)</f>
        <v>1512102</v>
      </c>
      <c r="S78" s="241">
        <f>R78</f>
        <v>1512102</v>
      </c>
      <c r="T78" s="241"/>
      <c r="U78" s="237"/>
    </row>
    <row r="79" spans="1:21" s="238" customFormat="1">
      <c r="A79" s="239" t="s">
        <v>539</v>
      </c>
      <c r="B79" s="240">
        <f>SUM(C79+D79)</f>
        <v>300000</v>
      </c>
      <c r="C79" s="241">
        <v>300000</v>
      </c>
      <c r="D79" s="241"/>
      <c r="E79" s="241">
        <f>C79</f>
        <v>300000</v>
      </c>
      <c r="F79" s="241"/>
      <c r="G79" s="241"/>
      <c r="H79" s="241"/>
      <c r="I79" s="241"/>
      <c r="J79" s="241"/>
      <c r="K79" s="241"/>
      <c r="L79" s="241"/>
      <c r="M79" s="241"/>
      <c r="N79" s="241"/>
      <c r="O79" s="241"/>
      <c r="P79" s="241"/>
      <c r="Q79" s="241"/>
      <c r="R79" s="241">
        <f>SUM(E79:Q79)</f>
        <v>300000</v>
      </c>
      <c r="S79" s="241">
        <f>R79</f>
        <v>300000</v>
      </c>
      <c r="T79" s="241"/>
      <c r="U79" s="237"/>
    </row>
    <row r="80" spans="1:21" s="238" customFormat="1">
      <c r="A80" s="243" t="s">
        <v>1744</v>
      </c>
      <c r="B80" s="240">
        <f>SUM(C80:D80)</f>
        <v>1812102</v>
      </c>
      <c r="C80" s="666">
        <f>SUM(C78:C79)</f>
        <v>1812102</v>
      </c>
      <c r="D80" s="666">
        <f t="shared" ref="D80:R80" si="26">SUM(D78:D79)</f>
        <v>0</v>
      </c>
      <c r="E80" s="666">
        <f t="shared" si="26"/>
        <v>1812102</v>
      </c>
      <c r="F80" s="666">
        <f t="shared" si="26"/>
        <v>0</v>
      </c>
      <c r="G80" s="666">
        <f t="shared" si="26"/>
        <v>0</v>
      </c>
      <c r="H80" s="666">
        <f t="shared" si="26"/>
        <v>0</v>
      </c>
      <c r="I80" s="666">
        <f t="shared" si="26"/>
        <v>0</v>
      </c>
      <c r="J80" s="666">
        <f t="shared" si="26"/>
        <v>0</v>
      </c>
      <c r="K80" s="666">
        <f t="shared" si="26"/>
        <v>0</v>
      </c>
      <c r="L80" s="666">
        <f t="shared" si="26"/>
        <v>0</v>
      </c>
      <c r="M80" s="666">
        <f t="shared" si="26"/>
        <v>0</v>
      </c>
      <c r="N80" s="666">
        <f t="shared" si="26"/>
        <v>0</v>
      </c>
      <c r="O80" s="666">
        <f t="shared" si="26"/>
        <v>0</v>
      </c>
      <c r="P80" s="666">
        <f t="shared" si="26"/>
        <v>0</v>
      </c>
      <c r="Q80" s="666">
        <f t="shared" si="26"/>
        <v>0</v>
      </c>
      <c r="R80" s="666">
        <f t="shared" si="26"/>
        <v>1812102</v>
      </c>
      <c r="S80" s="666">
        <f>SUM(S78:S79)</f>
        <v>1812102</v>
      </c>
      <c r="T80" s="666">
        <f>SUM(T78:T79)</f>
        <v>0</v>
      </c>
      <c r="U80" s="237"/>
    </row>
    <row r="81" spans="1:21" s="238" customFormat="1">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2117</v>
      </c>
      <c r="B82" s="240">
        <f>SUM(C82+D82)</f>
        <v>143100</v>
      </c>
      <c r="C82" s="241">
        <v>143100</v>
      </c>
      <c r="D82" s="241"/>
      <c r="E82" s="241">
        <f>C82</f>
        <v>143100</v>
      </c>
      <c r="F82" s="241"/>
      <c r="G82" s="241"/>
      <c r="H82" s="241"/>
      <c r="I82" s="241"/>
      <c r="J82" s="241"/>
      <c r="K82" s="241"/>
      <c r="L82" s="241"/>
      <c r="M82" s="241"/>
      <c r="N82" s="241"/>
      <c r="O82" s="241"/>
      <c r="P82" s="241"/>
      <c r="Q82" s="241"/>
      <c r="R82" s="241">
        <f>SUM(E82:Q82)</f>
        <v>143100</v>
      </c>
      <c r="S82" s="242"/>
      <c r="T82" s="242"/>
      <c r="U82" s="237"/>
    </row>
    <row r="83" spans="1:21" s="238" customFormat="1">
      <c r="A83" s="239" t="s">
        <v>517</v>
      </c>
      <c r="B83" s="240">
        <f t="shared" ref="B83:B93" si="27">SUM(C83+D83)</f>
        <v>300000</v>
      </c>
      <c r="C83" s="241">
        <v>300000</v>
      </c>
      <c r="D83" s="241"/>
      <c r="E83" s="241">
        <f t="shared" ref="E83:E94" si="28">C83</f>
        <v>300000</v>
      </c>
      <c r="F83" s="241"/>
      <c r="G83" s="241"/>
      <c r="H83" s="241"/>
      <c r="I83" s="241"/>
      <c r="J83" s="241"/>
      <c r="K83" s="241"/>
      <c r="L83" s="241"/>
      <c r="M83" s="241"/>
      <c r="N83" s="241"/>
      <c r="O83" s="241"/>
      <c r="P83" s="241"/>
      <c r="Q83" s="241"/>
      <c r="R83" s="241">
        <f t="shared" ref="R83:R93" si="29">SUM(E83:Q83)</f>
        <v>300000</v>
      </c>
      <c r="S83" s="241">
        <f>R83</f>
        <v>300000</v>
      </c>
      <c r="T83" s="241"/>
      <c r="U83" s="237"/>
    </row>
    <row r="84" spans="1:21" s="238" customFormat="1">
      <c r="A84" s="239" t="s">
        <v>518</v>
      </c>
      <c r="B84" s="240">
        <f t="shared" si="27"/>
        <v>1627184</v>
      </c>
      <c r="C84" s="241">
        <f>1483607+143577</f>
        <v>1627184</v>
      </c>
      <c r="D84" s="241"/>
      <c r="E84" s="241">
        <f t="shared" si="28"/>
        <v>1627184</v>
      </c>
      <c r="F84" s="241"/>
      <c r="G84" s="241"/>
      <c r="H84" s="241"/>
      <c r="I84" s="241"/>
      <c r="J84" s="241"/>
      <c r="K84" s="241"/>
      <c r="L84" s="241"/>
      <c r="M84" s="241"/>
      <c r="N84" s="241"/>
      <c r="O84" s="241"/>
      <c r="P84" s="241"/>
      <c r="Q84" s="241"/>
      <c r="R84" s="241">
        <f t="shared" si="29"/>
        <v>1627184</v>
      </c>
      <c r="S84" s="241">
        <f>R84</f>
        <v>1627184</v>
      </c>
      <c r="T84" s="241"/>
      <c r="U84" s="237"/>
    </row>
    <row r="85" spans="1:21" s="238" customFormat="1">
      <c r="A85" s="239" t="s">
        <v>519</v>
      </c>
      <c r="B85" s="240">
        <f t="shared" si="27"/>
        <v>0</v>
      </c>
      <c r="C85" s="241"/>
      <c r="D85" s="241"/>
      <c r="E85" s="241">
        <f t="shared" si="28"/>
        <v>0</v>
      </c>
      <c r="F85" s="241"/>
      <c r="G85" s="241"/>
      <c r="H85" s="241"/>
      <c r="I85" s="241"/>
      <c r="J85" s="241"/>
      <c r="K85" s="241"/>
      <c r="L85" s="241"/>
      <c r="M85" s="241"/>
      <c r="N85" s="241"/>
      <c r="O85" s="241"/>
      <c r="P85" s="241"/>
      <c r="Q85" s="241"/>
      <c r="R85" s="241">
        <f t="shared" si="29"/>
        <v>0</v>
      </c>
      <c r="S85" s="241"/>
      <c r="T85" s="241"/>
      <c r="U85" s="237"/>
    </row>
    <row r="86" spans="1:21" s="238" customFormat="1">
      <c r="A86" s="239" t="s">
        <v>520</v>
      </c>
      <c r="B86" s="240">
        <f t="shared" si="27"/>
        <v>0</v>
      </c>
      <c r="C86" s="241"/>
      <c r="D86" s="241"/>
      <c r="E86" s="241">
        <f t="shared" si="28"/>
        <v>0</v>
      </c>
      <c r="F86" s="241"/>
      <c r="G86" s="241"/>
      <c r="H86" s="241"/>
      <c r="I86" s="241"/>
      <c r="J86" s="241"/>
      <c r="K86" s="241"/>
      <c r="L86" s="241"/>
      <c r="M86" s="241"/>
      <c r="N86" s="241"/>
      <c r="O86" s="241"/>
      <c r="P86" s="241"/>
      <c r="Q86" s="241"/>
      <c r="R86" s="241">
        <f t="shared" si="29"/>
        <v>0</v>
      </c>
      <c r="S86" s="241"/>
      <c r="T86" s="241"/>
      <c r="U86" s="237"/>
    </row>
    <row r="87" spans="1:21" s="238" customFormat="1">
      <c r="A87" s="239" t="s">
        <v>521</v>
      </c>
      <c r="B87" s="240">
        <f t="shared" si="27"/>
        <v>70375</v>
      </c>
      <c r="C87" s="241">
        <v>70375</v>
      </c>
      <c r="D87" s="241"/>
      <c r="E87" s="241">
        <f t="shared" si="28"/>
        <v>70375</v>
      </c>
      <c r="F87" s="241"/>
      <c r="G87" s="241"/>
      <c r="H87" s="241"/>
      <c r="I87" s="241"/>
      <c r="J87" s="241"/>
      <c r="K87" s="241"/>
      <c r="L87" s="241"/>
      <c r="M87" s="241"/>
      <c r="N87" s="241"/>
      <c r="O87" s="241"/>
      <c r="P87" s="241"/>
      <c r="Q87" s="241"/>
      <c r="R87" s="241">
        <f t="shared" si="29"/>
        <v>70375</v>
      </c>
      <c r="S87" s="242"/>
      <c r="T87" s="242"/>
      <c r="U87" s="237"/>
    </row>
    <row r="88" spans="1:21" s="238" customFormat="1">
      <c r="A88" s="239" t="s">
        <v>522</v>
      </c>
      <c r="B88" s="240">
        <f t="shared" si="27"/>
        <v>50000</v>
      </c>
      <c r="C88" s="241">
        <v>50000</v>
      </c>
      <c r="D88" s="241"/>
      <c r="E88" s="241">
        <f t="shared" si="28"/>
        <v>50000</v>
      </c>
      <c r="F88" s="241"/>
      <c r="G88" s="241"/>
      <c r="H88" s="241"/>
      <c r="I88" s="241"/>
      <c r="J88" s="241"/>
      <c r="K88" s="241"/>
      <c r="L88" s="241"/>
      <c r="M88" s="241"/>
      <c r="N88" s="241"/>
      <c r="O88" s="241"/>
      <c r="P88" s="241"/>
      <c r="Q88" s="241"/>
      <c r="R88" s="241">
        <f t="shared" si="29"/>
        <v>50000</v>
      </c>
      <c r="S88" s="241">
        <f>R88</f>
        <v>50000</v>
      </c>
      <c r="T88" s="241"/>
      <c r="U88" s="237"/>
    </row>
    <row r="89" spans="1:21" s="238" customFormat="1">
      <c r="A89" s="239" t="s">
        <v>523</v>
      </c>
      <c r="B89" s="240">
        <f t="shared" si="27"/>
        <v>10000</v>
      </c>
      <c r="C89" s="241">
        <v>10000</v>
      </c>
      <c r="D89" s="241"/>
      <c r="E89" s="241">
        <f t="shared" si="28"/>
        <v>10000</v>
      </c>
      <c r="F89" s="241"/>
      <c r="G89" s="241"/>
      <c r="H89" s="241"/>
      <c r="I89" s="241"/>
      <c r="J89" s="241"/>
      <c r="K89" s="241"/>
      <c r="L89" s="241"/>
      <c r="M89" s="241"/>
      <c r="N89" s="241"/>
      <c r="O89" s="241"/>
      <c r="P89" s="241"/>
      <c r="Q89" s="241"/>
      <c r="R89" s="241">
        <f t="shared" si="29"/>
        <v>10000</v>
      </c>
      <c r="S89" s="241"/>
      <c r="T89" s="241"/>
      <c r="U89" s="237"/>
    </row>
    <row r="90" spans="1:21" s="238" customFormat="1">
      <c r="A90" s="250" t="s">
        <v>1316</v>
      </c>
      <c r="B90" s="240">
        <f t="shared" si="27"/>
        <v>0</v>
      </c>
      <c r="C90" s="241"/>
      <c r="D90" s="241"/>
      <c r="E90" s="241">
        <f t="shared" si="28"/>
        <v>0</v>
      </c>
      <c r="F90" s="241"/>
      <c r="G90" s="241"/>
      <c r="H90" s="241"/>
      <c r="I90" s="241"/>
      <c r="J90" s="241"/>
      <c r="K90" s="241"/>
      <c r="L90" s="241"/>
      <c r="M90" s="241"/>
      <c r="N90" s="241"/>
      <c r="O90" s="241"/>
      <c r="P90" s="241"/>
      <c r="Q90" s="241"/>
      <c r="R90" s="241">
        <f t="shared" si="29"/>
        <v>0</v>
      </c>
      <c r="S90" s="241"/>
      <c r="T90" s="241"/>
      <c r="U90" s="237"/>
    </row>
    <row r="91" spans="1:21" s="238" customFormat="1">
      <c r="A91" s="250" t="s">
        <v>1742</v>
      </c>
      <c r="B91" s="240">
        <f t="shared" si="27"/>
        <v>10000</v>
      </c>
      <c r="C91" s="241">
        <v>10000</v>
      </c>
      <c r="D91" s="241"/>
      <c r="E91" s="241">
        <f t="shared" si="28"/>
        <v>10000</v>
      </c>
      <c r="F91" s="241"/>
      <c r="G91" s="241"/>
      <c r="H91" s="241"/>
      <c r="I91" s="241"/>
      <c r="J91" s="241"/>
      <c r="K91" s="241"/>
      <c r="L91" s="241"/>
      <c r="M91" s="241"/>
      <c r="N91" s="241"/>
      <c r="O91" s="241"/>
      <c r="P91" s="241"/>
      <c r="Q91" s="241"/>
      <c r="R91" s="241">
        <f t="shared" si="29"/>
        <v>10000</v>
      </c>
      <c r="S91" s="241">
        <f>R91</f>
        <v>10000</v>
      </c>
      <c r="T91" s="241"/>
      <c r="U91" s="237"/>
    </row>
    <row r="92" spans="1:21" s="238" customFormat="1">
      <c r="A92" s="246" t="s">
        <v>534</v>
      </c>
      <c r="B92" s="240">
        <f t="shared" si="27"/>
        <v>0</v>
      </c>
      <c r="C92" s="241"/>
      <c r="D92" s="241"/>
      <c r="E92" s="241">
        <f t="shared" si="28"/>
        <v>0</v>
      </c>
      <c r="F92" s="241"/>
      <c r="G92" s="241"/>
      <c r="H92" s="241"/>
      <c r="I92" s="241"/>
      <c r="J92" s="241"/>
      <c r="K92" s="241"/>
      <c r="L92" s="241"/>
      <c r="M92" s="241"/>
      <c r="N92" s="241"/>
      <c r="O92" s="241"/>
      <c r="P92" s="241"/>
      <c r="Q92" s="241"/>
      <c r="R92" s="241">
        <f t="shared" si="29"/>
        <v>0</v>
      </c>
      <c r="S92" s="241"/>
      <c r="T92" s="241"/>
      <c r="U92" s="237"/>
    </row>
    <row r="93" spans="1:21" s="238" customFormat="1">
      <c r="A93" s="246" t="s">
        <v>534</v>
      </c>
      <c r="B93" s="240">
        <f t="shared" si="27"/>
        <v>0</v>
      </c>
      <c r="C93" s="241"/>
      <c r="D93" s="241"/>
      <c r="E93" s="241">
        <f t="shared" si="28"/>
        <v>0</v>
      </c>
      <c r="F93" s="241"/>
      <c r="G93" s="241"/>
      <c r="H93" s="241"/>
      <c r="I93" s="241"/>
      <c r="J93" s="241"/>
      <c r="K93" s="241"/>
      <c r="L93" s="241"/>
      <c r="M93" s="241"/>
      <c r="N93" s="241"/>
      <c r="O93" s="241"/>
      <c r="P93" s="241"/>
      <c r="Q93" s="241"/>
      <c r="R93" s="241">
        <f t="shared" si="29"/>
        <v>0</v>
      </c>
      <c r="S93" s="241"/>
      <c r="T93" s="241"/>
      <c r="U93" s="237"/>
    </row>
    <row r="94" spans="1:21" s="238" customFormat="1">
      <c r="A94" s="246" t="s">
        <v>534</v>
      </c>
      <c r="B94" s="240">
        <f>SUM(C94+D94)</f>
        <v>0</v>
      </c>
      <c r="C94" s="241"/>
      <c r="D94" s="241"/>
      <c r="E94" s="241">
        <f t="shared" si="28"/>
        <v>0</v>
      </c>
      <c r="F94" s="241"/>
      <c r="G94" s="241"/>
      <c r="H94" s="241"/>
      <c r="I94" s="241"/>
      <c r="J94" s="241"/>
      <c r="K94" s="241"/>
      <c r="L94" s="241"/>
      <c r="M94" s="241"/>
      <c r="N94" s="241"/>
      <c r="O94" s="241"/>
      <c r="P94" s="241"/>
      <c r="Q94" s="241"/>
      <c r="R94" s="241">
        <f>SUM(E94:Q94)</f>
        <v>0</v>
      </c>
      <c r="S94" s="241"/>
      <c r="T94" s="241"/>
      <c r="U94" s="237"/>
    </row>
    <row r="95" spans="1:21" s="238" customFormat="1">
      <c r="A95" s="243" t="s">
        <v>524</v>
      </c>
      <c r="B95" s="240">
        <f>SUM(C95:D95)</f>
        <v>2210659</v>
      </c>
      <c r="C95" s="240">
        <f t="shared" ref="C95:R95" si="30">SUM(C82:C94)</f>
        <v>2210659</v>
      </c>
      <c r="D95" s="240">
        <f t="shared" si="30"/>
        <v>0</v>
      </c>
      <c r="E95" s="240">
        <f t="shared" si="30"/>
        <v>2210659</v>
      </c>
      <c r="F95" s="240">
        <f t="shared" si="30"/>
        <v>0</v>
      </c>
      <c r="G95" s="240">
        <f t="shared" si="30"/>
        <v>0</v>
      </c>
      <c r="H95" s="240">
        <f t="shared" si="30"/>
        <v>0</v>
      </c>
      <c r="I95" s="240">
        <f t="shared" si="30"/>
        <v>0</v>
      </c>
      <c r="J95" s="240">
        <f t="shared" si="30"/>
        <v>0</v>
      </c>
      <c r="K95" s="240">
        <f t="shared" si="30"/>
        <v>0</v>
      </c>
      <c r="L95" s="240">
        <f t="shared" si="30"/>
        <v>0</v>
      </c>
      <c r="M95" s="240">
        <f t="shared" si="30"/>
        <v>0</v>
      </c>
      <c r="N95" s="240">
        <f t="shared" si="30"/>
        <v>0</v>
      </c>
      <c r="O95" s="240">
        <f t="shared" si="30"/>
        <v>0</v>
      </c>
      <c r="P95" s="240">
        <f t="shared" si="30"/>
        <v>0</v>
      </c>
      <c r="Q95" s="240">
        <f t="shared" si="30"/>
        <v>0</v>
      </c>
      <c r="R95" s="240">
        <f t="shared" si="30"/>
        <v>2210659</v>
      </c>
      <c r="S95" s="244">
        <f>SUM(S83:S86,S88:S94)</f>
        <v>1987184</v>
      </c>
      <c r="T95" s="240">
        <f>SUM(T83:T86,T88:T94)</f>
        <v>0</v>
      </c>
      <c r="U95" s="237"/>
    </row>
    <row r="96" spans="1:21" s="238" customFormat="1">
      <c r="A96" s="243" t="s">
        <v>525</v>
      </c>
      <c r="B96" s="240">
        <f>SUM(C96:D96)</f>
        <v>41646808</v>
      </c>
      <c r="C96" s="240">
        <f t="shared" ref="C96:R96" si="31">SUM(C62+C69+C76+C80+C95)</f>
        <v>41646808</v>
      </c>
      <c r="D96" s="240">
        <f t="shared" si="31"/>
        <v>0</v>
      </c>
      <c r="E96" s="240">
        <f t="shared" si="31"/>
        <v>23219989</v>
      </c>
      <c r="F96" s="240">
        <f t="shared" si="31"/>
        <v>3415000</v>
      </c>
      <c r="G96" s="240">
        <f t="shared" si="31"/>
        <v>612751</v>
      </c>
      <c r="H96" s="240">
        <f t="shared" si="31"/>
        <v>1079394</v>
      </c>
      <c r="I96" s="240">
        <f t="shared" si="31"/>
        <v>9709674</v>
      </c>
      <c r="J96" s="240">
        <f t="shared" si="31"/>
        <v>1000000</v>
      </c>
      <c r="K96" s="240">
        <f t="shared" si="31"/>
        <v>2610000</v>
      </c>
      <c r="L96" s="240">
        <f t="shared" si="31"/>
        <v>0</v>
      </c>
      <c r="M96" s="240">
        <f t="shared" si="31"/>
        <v>0</v>
      </c>
      <c r="N96" s="240">
        <f t="shared" si="31"/>
        <v>0</v>
      </c>
      <c r="O96" s="240">
        <f t="shared" si="31"/>
        <v>0</v>
      </c>
      <c r="P96" s="240">
        <f t="shared" si="31"/>
        <v>0</v>
      </c>
      <c r="Q96" s="240">
        <f t="shared" si="31"/>
        <v>0</v>
      </c>
      <c r="R96" s="240">
        <f t="shared" si="31"/>
        <v>41646808</v>
      </c>
      <c r="S96" s="244">
        <f>SUM(+S62+S69+S80+S95)</f>
        <v>36884504</v>
      </c>
      <c r="T96" s="244">
        <f>SUM(T62+T69+T80+T95)</f>
        <v>0</v>
      </c>
      <c r="U96" s="237"/>
    </row>
    <row r="97" spans="1:21" s="238" customFormat="1">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527</v>
      </c>
      <c r="B98" s="240">
        <f>SUM(C98+D98)</f>
        <v>2500000</v>
      </c>
      <c r="C98" s="241">
        <v>2500000</v>
      </c>
      <c r="D98" s="241"/>
      <c r="E98" s="241">
        <f>C98</f>
        <v>2500000</v>
      </c>
      <c r="F98" s="241"/>
      <c r="G98" s="241"/>
      <c r="H98" s="241"/>
      <c r="I98" s="241"/>
      <c r="J98" s="241"/>
      <c r="K98" s="241"/>
      <c r="L98" s="241"/>
      <c r="M98" s="241"/>
      <c r="N98" s="241"/>
      <c r="O98" s="241"/>
      <c r="P98" s="241"/>
      <c r="Q98" s="241"/>
      <c r="R98" s="241">
        <f>SUM(E98:Q98)</f>
        <v>2500000</v>
      </c>
      <c r="S98" s="241">
        <f>R98</f>
        <v>2500000</v>
      </c>
      <c r="T98" s="241"/>
      <c r="U98" s="237"/>
    </row>
    <row r="99" spans="1:21" s="238" customFormat="1">
      <c r="A99" s="239" t="s">
        <v>1962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529</v>
      </c>
      <c r="B103" s="240">
        <f>SUM(C103:D103)</f>
        <v>2500000</v>
      </c>
      <c r="C103" s="240">
        <f t="shared" ref="C103:T103" si="32">SUM(C98:C102)</f>
        <v>2500000</v>
      </c>
      <c r="D103" s="240">
        <f t="shared" si="32"/>
        <v>0</v>
      </c>
      <c r="E103" s="240">
        <f t="shared" si="32"/>
        <v>2500000</v>
      </c>
      <c r="F103" s="240">
        <f t="shared" si="32"/>
        <v>0</v>
      </c>
      <c r="G103" s="240">
        <f t="shared" si="32"/>
        <v>0</v>
      </c>
      <c r="H103" s="240">
        <f t="shared" si="32"/>
        <v>0</v>
      </c>
      <c r="I103" s="240">
        <f t="shared" si="32"/>
        <v>0</v>
      </c>
      <c r="J103" s="240">
        <f t="shared" si="32"/>
        <v>0</v>
      </c>
      <c r="K103" s="240">
        <f t="shared" si="32"/>
        <v>0</v>
      </c>
      <c r="L103" s="240">
        <f t="shared" si="32"/>
        <v>0</v>
      </c>
      <c r="M103" s="240">
        <f t="shared" si="32"/>
        <v>0</v>
      </c>
      <c r="N103" s="240">
        <f t="shared" si="32"/>
        <v>0</v>
      </c>
      <c r="O103" s="240">
        <f t="shared" si="32"/>
        <v>0</v>
      </c>
      <c r="P103" s="240">
        <f t="shared" si="32"/>
        <v>0</v>
      </c>
      <c r="Q103" s="240">
        <f t="shared" si="32"/>
        <v>0</v>
      </c>
      <c r="R103" s="240">
        <f t="shared" si="32"/>
        <v>2500000</v>
      </c>
      <c r="S103" s="244">
        <f t="shared" si="32"/>
        <v>2500000</v>
      </c>
      <c r="T103" s="244">
        <f t="shared" si="32"/>
        <v>0</v>
      </c>
      <c r="U103" s="237"/>
    </row>
    <row r="104" spans="1:21" s="238" customFormat="1">
      <c r="A104" s="243" t="s">
        <v>1157</v>
      </c>
      <c r="B104" s="244">
        <f>SUM(C104:D104)</f>
        <v>44146808</v>
      </c>
      <c r="C104" s="244">
        <f t="shared" ref="C104:R104" si="33">SUM(C96+C103)</f>
        <v>44146808</v>
      </c>
      <c r="D104" s="244">
        <f t="shared" si="33"/>
        <v>0</v>
      </c>
      <c r="E104" s="244">
        <f t="shared" si="33"/>
        <v>25719989</v>
      </c>
      <c r="F104" s="244">
        <f t="shared" si="33"/>
        <v>3415000</v>
      </c>
      <c r="G104" s="244">
        <f t="shared" si="33"/>
        <v>612751</v>
      </c>
      <c r="H104" s="244">
        <f t="shared" si="33"/>
        <v>1079394</v>
      </c>
      <c r="I104" s="244">
        <f t="shared" si="33"/>
        <v>9709674</v>
      </c>
      <c r="J104" s="244">
        <f t="shared" si="33"/>
        <v>1000000</v>
      </c>
      <c r="K104" s="244">
        <f t="shared" si="33"/>
        <v>2610000</v>
      </c>
      <c r="L104" s="244">
        <f t="shared" si="33"/>
        <v>0</v>
      </c>
      <c r="M104" s="244">
        <f t="shared" si="33"/>
        <v>0</v>
      </c>
      <c r="N104" s="244">
        <f t="shared" si="33"/>
        <v>0</v>
      </c>
      <c r="O104" s="244">
        <f t="shared" si="33"/>
        <v>0</v>
      </c>
      <c r="P104" s="244">
        <f t="shared" si="33"/>
        <v>0</v>
      </c>
      <c r="Q104" s="244">
        <f t="shared" si="33"/>
        <v>0</v>
      </c>
      <c r="R104" s="240">
        <f t="shared" si="33"/>
        <v>44146808</v>
      </c>
      <c r="S104" s="244">
        <f>S96+S103</f>
        <v>39384504</v>
      </c>
      <c r="T104" s="244">
        <f>T96+T103</f>
        <v>0</v>
      </c>
      <c r="U104" s="237"/>
    </row>
    <row r="105" spans="1:21" s="253" customFormat="1">
      <c r="A105" s="780" t="s">
        <v>1312</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39384504</v>
      </c>
      <c r="T106" s="244">
        <f>T104+T105</f>
        <v>0</v>
      </c>
      <c r="U106" s="256"/>
    </row>
    <row r="107" spans="1:21" s="258" customFormat="1">
      <c r="A107" s="257" t="s">
        <v>1108</v>
      </c>
      <c r="B107" s="252"/>
      <c r="C107" s="252"/>
      <c r="D107" s="252"/>
      <c r="E107" s="240">
        <f>Application!AO634</f>
        <v>25719989</v>
      </c>
      <c r="F107" s="240">
        <f>Application!AO621</f>
        <v>3415000</v>
      </c>
      <c r="G107" s="240">
        <f>Application!AO622</f>
        <v>612751</v>
      </c>
      <c r="H107" s="240">
        <f>Application!AO623</f>
        <v>1079394</v>
      </c>
      <c r="I107" s="240">
        <f>Application!AO624</f>
        <v>9709674</v>
      </c>
      <c r="J107" s="240">
        <f>Application!AO625</f>
        <v>1000000</v>
      </c>
      <c r="K107" s="240">
        <f>Application!AO626</f>
        <v>2610000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1216</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2118</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1313</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1315</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1306</v>
      </c>
      <c r="U121" s="553"/>
    </row>
    <row r="122" spans="1:21" s="253" customFormat="1">
      <c r="A122" s="254" t="s">
        <v>1291</v>
      </c>
      <c r="D122" s="1588" t="s">
        <v>1292</v>
      </c>
      <c r="E122" s="1588"/>
      <c r="F122" s="1588"/>
      <c r="U122" s="256"/>
    </row>
    <row r="123" spans="1:21" s="253" customFormat="1">
      <c r="A123" s="253" t="s">
        <v>1293</v>
      </c>
      <c r="B123" s="546"/>
      <c r="D123" s="1590" t="s">
        <v>1317</v>
      </c>
      <c r="E123" s="1054"/>
      <c r="F123" s="1054"/>
      <c r="G123" s="1054"/>
      <c r="H123" s="1054"/>
      <c r="I123" s="1054"/>
      <c r="J123" s="1054"/>
      <c r="K123" s="1054"/>
      <c r="L123" s="1054"/>
      <c r="M123" s="1054"/>
      <c r="N123" s="1054"/>
      <c r="O123" s="1054"/>
      <c r="P123" s="1054"/>
      <c r="Q123" s="1054"/>
      <c r="R123" s="1054"/>
      <c r="S123" s="1054"/>
      <c r="U123" s="256"/>
    </row>
    <row r="124" spans="1:21" s="253" customFormat="1" ht="12.75">
      <c r="A124" s="209" t="s">
        <v>1294</v>
      </c>
      <c r="B124" s="546"/>
      <c r="C124" s="209"/>
      <c r="D124" s="1054"/>
      <c r="E124" s="1054"/>
      <c r="F124" s="1054"/>
      <c r="G124" s="1054"/>
      <c r="H124" s="1054"/>
      <c r="I124" s="1054"/>
      <c r="J124" s="1054"/>
      <c r="K124" s="1054"/>
      <c r="L124" s="1054"/>
      <c r="M124" s="1054"/>
      <c r="N124" s="1054"/>
      <c r="O124" s="1054"/>
      <c r="P124" s="1054"/>
      <c r="Q124" s="1054"/>
      <c r="R124" s="1054"/>
      <c r="S124" s="1054"/>
      <c r="U124" s="256"/>
    </row>
    <row r="125" spans="1:21" s="253" customFormat="1" ht="12.75">
      <c r="A125" s="209" t="s">
        <v>1295</v>
      </c>
      <c r="B125" s="546">
        <v>10000</v>
      </c>
      <c r="C125" s="209"/>
      <c r="D125" s="1054"/>
      <c r="E125" s="1054"/>
      <c r="F125" s="1054"/>
      <c r="G125" s="1054"/>
      <c r="H125" s="1054"/>
      <c r="I125" s="1054"/>
      <c r="J125" s="1054"/>
      <c r="K125" s="1054"/>
      <c r="L125" s="1054"/>
      <c r="M125" s="1054"/>
      <c r="N125" s="1054"/>
      <c r="O125" s="1054"/>
      <c r="P125" s="1054"/>
      <c r="Q125" s="1054"/>
      <c r="R125" s="1054"/>
      <c r="S125" s="1054"/>
      <c r="U125" s="256"/>
    </row>
    <row r="126" spans="1:21" s="253" customFormat="1" ht="12.75">
      <c r="A126" s="209" t="s">
        <v>1296</v>
      </c>
      <c r="B126" s="546">
        <v>75000</v>
      </c>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1297</v>
      </c>
      <c r="B127" s="546">
        <v>10000</v>
      </c>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1298</v>
      </c>
      <c r="B128" s="546"/>
      <c r="C128" s="209"/>
      <c r="D128" s="1585"/>
      <c r="E128" s="1585"/>
      <c r="F128" s="1585"/>
      <c r="G128" s="1585"/>
      <c r="H128" s="1585"/>
      <c r="I128" s="209"/>
      <c r="J128" s="1586"/>
      <c r="K128" s="1586"/>
      <c r="L128" s="209"/>
      <c r="M128" s="209"/>
      <c r="N128" s="209"/>
      <c r="O128" s="209"/>
      <c r="P128" s="209"/>
      <c r="Q128" s="209"/>
      <c r="R128" s="209"/>
      <c r="S128" s="209"/>
      <c r="U128" s="256"/>
    </row>
    <row r="129" spans="1:21" s="253" customFormat="1" ht="12.75">
      <c r="A129" s="209" t="s">
        <v>500</v>
      </c>
      <c r="B129" s="546"/>
      <c r="C129" s="209"/>
      <c r="D129" s="1587" t="s">
        <v>1299</v>
      </c>
      <c r="E129" s="1587"/>
      <c r="F129" s="1587"/>
      <c r="G129" s="1587"/>
      <c r="H129" s="1587"/>
      <c r="I129" s="209"/>
      <c r="J129" s="209" t="s">
        <v>1300</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1301</v>
      </c>
      <c r="B131" s="547">
        <f>SUM(B123:B129)</f>
        <v>95000</v>
      </c>
      <c r="C131" s="209"/>
      <c r="D131" s="1354"/>
      <c r="E131" s="1354"/>
      <c r="F131" s="1354"/>
      <c r="G131" s="1354"/>
      <c r="H131" s="1354"/>
      <c r="I131" s="209"/>
      <c r="J131" s="1354"/>
      <c r="K131" s="1354"/>
      <c r="L131" s="1354"/>
      <c r="M131" s="1354"/>
      <c r="N131" s="209"/>
      <c r="O131" s="209"/>
      <c r="P131" s="209"/>
      <c r="Q131" s="209"/>
      <c r="R131" s="209"/>
      <c r="S131" s="209"/>
      <c r="U131" s="256"/>
    </row>
    <row r="132" spans="1:21" s="253" customFormat="1" ht="12.75">
      <c r="A132" s="548"/>
      <c r="B132" s="209"/>
      <c r="C132" s="209"/>
      <c r="D132" s="1591" t="s">
        <v>1302</v>
      </c>
      <c r="E132" s="1591"/>
      <c r="F132" s="1591"/>
      <c r="G132" s="1591"/>
      <c r="H132" s="1591"/>
      <c r="I132" s="209"/>
      <c r="J132" s="1591" t="s">
        <v>1303</v>
      </c>
      <c r="K132" s="1591"/>
      <c r="L132" s="1591"/>
      <c r="M132" s="1591"/>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2135</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2"/>
      <c r="B138" s="1585"/>
      <c r="C138" s="1585"/>
      <c r="D138" s="352"/>
      <c r="E138" s="1586"/>
      <c r="F138" s="1586"/>
      <c r="G138" s="209"/>
      <c r="H138" s="209"/>
      <c r="I138" s="209"/>
      <c r="J138" s="209"/>
      <c r="K138" s="209"/>
      <c r="L138" s="209"/>
      <c r="M138" s="209"/>
      <c r="N138" s="209"/>
      <c r="O138" s="209"/>
      <c r="P138" s="209"/>
      <c r="Q138" s="209"/>
      <c r="R138" s="209"/>
      <c r="S138" s="209"/>
    </row>
    <row r="139" spans="1:21" ht="12" customHeight="1">
      <c r="A139" s="1589" t="s">
        <v>1305</v>
      </c>
      <c r="B139" s="1589"/>
      <c r="C139" s="1589"/>
      <c r="D139" s="352"/>
      <c r="E139" s="209" t="s">
        <v>1300</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7" workbookViewId="0">
      <selection activeCell="AH99" sqref="AH99"/>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2" t="s">
        <v>1748</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row>
    <row r="2" spans="1:40" ht="12.95"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654</v>
      </c>
      <c r="C5" s="3" t="s">
        <v>206</v>
      </c>
      <c r="F5" s="3"/>
    </row>
    <row r="6" spans="1:40" ht="12.95" customHeight="1">
      <c r="B6" s="90" t="s">
        <v>1833</v>
      </c>
    </row>
    <row r="7" spans="1:40" ht="12.95" customHeight="1">
      <c r="B7" s="6"/>
      <c r="C7" s="7"/>
      <c r="D7" s="7"/>
      <c r="E7" s="7"/>
      <c r="F7" s="7"/>
      <c r="G7" s="7"/>
      <c r="H7" s="7"/>
      <c r="I7" s="7"/>
      <c r="J7" s="7"/>
      <c r="K7" s="7"/>
      <c r="L7" s="7"/>
      <c r="M7" s="7"/>
      <c r="N7" s="7"/>
      <c r="O7" s="7"/>
      <c r="P7" s="7"/>
      <c r="Q7" s="7"/>
      <c r="R7" s="7"/>
      <c r="S7" s="7"/>
      <c r="T7" s="1600" t="str">
        <f>IF(T25=100%,'Sources and Basis Breakdown'!G2,'Sources and Basis Breakdown'!F2)</f>
        <v>70% PVC for New Const/
Rehabilitation
NON-DDA/
NON-QCT Building(s)</v>
      </c>
      <c r="U7" s="1600"/>
      <c r="V7" s="1600"/>
      <c r="W7" s="1600"/>
      <c r="X7" s="1600"/>
      <c r="Y7" s="1600" t="str">
        <f>IF(T25=100%,"",'Sources and Basis Breakdown'!G2)</f>
        <v/>
      </c>
      <c r="Z7" s="1600"/>
      <c r="AA7" s="1600"/>
      <c r="AB7" s="1600"/>
      <c r="AC7" s="1600"/>
      <c r="AD7" s="1600" t="str">
        <f>IF(T25=100%,'Sources and Basis Breakdown'!J2,'Sources and Basis Breakdown'!I2)</f>
        <v>30% PVC for Acquisition
NON-DDA/
NON-QCT Building(s)</v>
      </c>
      <c r="AE7" s="1600"/>
      <c r="AF7" s="1600"/>
      <c r="AG7" s="1600"/>
      <c r="AH7" s="1600"/>
      <c r="AI7" s="1600" t="str">
        <f>IF(T25=100%,"",'Sources and Basis Breakdown'!J2)</f>
        <v/>
      </c>
      <c r="AJ7" s="1600"/>
      <c r="AK7" s="1600"/>
      <c r="AL7" s="1600"/>
      <c r="AM7" s="1600"/>
    </row>
    <row r="8" spans="1:40" ht="12.95" customHeight="1">
      <c r="B8" s="204"/>
      <c r="T8" s="1600"/>
      <c r="U8" s="1600"/>
      <c r="V8" s="1600"/>
      <c r="W8" s="1600"/>
      <c r="X8" s="1600"/>
      <c r="Y8" s="1600"/>
      <c r="Z8" s="1600"/>
      <c r="AA8" s="1600"/>
      <c r="AB8" s="1600"/>
      <c r="AC8" s="1600"/>
      <c r="AD8" s="1600"/>
      <c r="AE8" s="1600"/>
      <c r="AF8" s="1600"/>
      <c r="AG8" s="1600"/>
      <c r="AH8" s="1600"/>
      <c r="AI8" s="1600"/>
      <c r="AJ8" s="1600"/>
      <c r="AK8" s="1600"/>
      <c r="AL8" s="1600"/>
      <c r="AM8" s="1600"/>
    </row>
    <row r="9" spans="1:40" ht="12.95" customHeight="1">
      <c r="B9" s="204"/>
      <c r="T9" s="1600"/>
      <c r="U9" s="1600"/>
      <c r="V9" s="1600"/>
      <c r="W9" s="1600"/>
      <c r="X9" s="1600"/>
      <c r="Y9" s="1600"/>
      <c r="Z9" s="1600"/>
      <c r="AA9" s="1600"/>
      <c r="AB9" s="1600"/>
      <c r="AC9" s="1600"/>
      <c r="AD9" s="1600"/>
      <c r="AE9" s="1600"/>
      <c r="AF9" s="1600"/>
      <c r="AG9" s="1600"/>
      <c r="AH9" s="1600"/>
      <c r="AI9" s="1600"/>
      <c r="AJ9" s="1600"/>
      <c r="AK9" s="1600"/>
      <c r="AL9" s="1600"/>
      <c r="AM9" s="1600"/>
    </row>
    <row r="10" spans="1:40" ht="12.95" customHeight="1">
      <c r="B10" s="53"/>
      <c r="C10" s="54"/>
      <c r="D10" s="54"/>
      <c r="E10" s="54"/>
      <c r="F10" s="54"/>
      <c r="G10" s="54"/>
      <c r="H10" s="54"/>
      <c r="I10" s="54"/>
      <c r="J10" s="54"/>
      <c r="K10" s="54"/>
      <c r="L10" s="54"/>
      <c r="M10" s="54"/>
      <c r="N10" s="54"/>
      <c r="O10" s="54"/>
      <c r="P10" s="54"/>
      <c r="Q10" s="54"/>
      <c r="R10" s="54"/>
      <c r="S10" s="54"/>
      <c r="T10" s="1600"/>
      <c r="U10" s="1600"/>
      <c r="V10" s="1600"/>
      <c r="W10" s="1600"/>
      <c r="X10" s="1600"/>
      <c r="Y10" s="1600"/>
      <c r="Z10" s="1600"/>
      <c r="AA10" s="1600"/>
      <c r="AB10" s="1600"/>
      <c r="AC10" s="1600"/>
      <c r="AD10" s="1600"/>
      <c r="AE10" s="1600"/>
      <c r="AF10" s="1600"/>
      <c r="AG10" s="1600"/>
      <c r="AH10" s="1600"/>
      <c r="AI10" s="1600"/>
      <c r="AJ10" s="1600"/>
      <c r="AK10" s="1600"/>
      <c r="AL10" s="1600"/>
      <c r="AM10" s="1600"/>
    </row>
    <row r="11" spans="1:40" ht="12.95" customHeight="1">
      <c r="B11" s="1107" t="s">
        <v>509</v>
      </c>
      <c r="C11" s="1108"/>
      <c r="D11" s="1108"/>
      <c r="E11" s="1108"/>
      <c r="F11" s="1108"/>
      <c r="G11" s="1108"/>
      <c r="H11" s="1108"/>
      <c r="I11" s="1108"/>
      <c r="J11" s="1108"/>
      <c r="K11" s="1108"/>
      <c r="L11" s="1108"/>
      <c r="M11" s="1108"/>
      <c r="N11" s="1108"/>
      <c r="O11" s="1108"/>
      <c r="P11" s="1108"/>
      <c r="Q11" s="1108"/>
      <c r="R11" s="1108"/>
      <c r="S11" s="1110"/>
      <c r="T11" s="1630">
        <f>IF('Sources and Basis Breakdown'!F105=0,'Sources and Basis Breakdown'!E105,'Sources and Basis Breakdown'!F105)</f>
        <v>39384504</v>
      </c>
      <c r="U11" s="1617"/>
      <c r="V11" s="1617"/>
      <c r="W11" s="1617"/>
      <c r="X11" s="1617"/>
      <c r="Y11" s="1616">
        <f>IF(Y7="",0,IF('Sources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IF(AI7="",0,IF('Sources and Basis Breakdown'!I105+'Sources and Basis Breakdown'!J105='Sources and Basis Breakdown'!H105,'Sources and Basis Breakdown'!J105,0))</f>
        <v>0</v>
      </c>
      <c r="AJ11" s="1617"/>
      <c r="AK11" s="1617"/>
      <c r="AL11" s="1617"/>
      <c r="AM11" s="1617"/>
    </row>
    <row r="12" spans="1:40" ht="12.95" customHeight="1">
      <c r="B12" s="1624" t="s">
        <v>448</v>
      </c>
      <c r="C12" s="1005"/>
      <c r="D12" s="1005"/>
      <c r="E12" s="1005"/>
      <c r="F12" s="1005"/>
      <c r="G12" s="1005"/>
      <c r="H12" s="1005"/>
      <c r="I12" s="1005"/>
      <c r="J12" s="1005"/>
      <c r="K12" s="1005"/>
      <c r="L12" s="1005"/>
      <c r="M12" s="1005"/>
      <c r="N12" s="1005"/>
      <c r="O12" s="1005"/>
      <c r="P12" s="1005"/>
      <c r="Q12" s="1005"/>
      <c r="R12" s="1005"/>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26" t="s">
        <v>1714</v>
      </c>
      <c r="D13" s="1627"/>
      <c r="E13" s="1627"/>
      <c r="F13" s="1627"/>
      <c r="G13" s="1627"/>
      <c r="H13" s="1627"/>
      <c r="I13" s="1627"/>
      <c r="J13" s="1627"/>
      <c r="K13" s="1627"/>
      <c r="L13" s="1627"/>
      <c r="M13" s="1627"/>
      <c r="N13" s="1627"/>
      <c r="O13" s="1627"/>
      <c r="P13" s="1627"/>
      <c r="Q13" s="1627"/>
      <c r="R13" s="1627"/>
      <c r="S13" s="1628"/>
      <c r="T13" s="1618"/>
      <c r="U13" s="1615"/>
      <c r="V13" s="1615"/>
      <c r="W13" s="1615"/>
      <c r="X13" s="1615"/>
      <c r="Y13" s="1618"/>
      <c r="Z13" s="1615"/>
      <c r="AA13" s="1615"/>
      <c r="AB13" s="1615"/>
      <c r="AC13" s="1615"/>
      <c r="AD13" s="1615"/>
      <c r="AE13" s="1615"/>
      <c r="AF13" s="1615"/>
      <c r="AG13" s="1615"/>
      <c r="AH13" s="1615"/>
      <c r="AI13" s="1615"/>
      <c r="AJ13" s="1615"/>
      <c r="AK13" s="1615"/>
      <c r="AL13" s="1615"/>
      <c r="AM13" s="1615"/>
    </row>
    <row r="14" spans="1:40" ht="12.95" customHeight="1">
      <c r="B14" s="8"/>
      <c r="C14" s="1627" t="s">
        <v>769</v>
      </c>
      <c r="D14" s="1627"/>
      <c r="E14" s="1627"/>
      <c r="F14" s="1627"/>
      <c r="G14" s="1627"/>
      <c r="H14" s="1627"/>
      <c r="I14" s="1627"/>
      <c r="J14" s="1627"/>
      <c r="K14" s="1627"/>
      <c r="L14" s="1627"/>
      <c r="M14" s="1627"/>
      <c r="N14" s="1627"/>
      <c r="O14" s="1627"/>
      <c r="P14" s="1627"/>
      <c r="Q14" s="1627"/>
      <c r="R14" s="1627"/>
      <c r="S14" s="1628"/>
      <c r="T14" s="1170"/>
      <c r="U14" s="1185"/>
      <c r="V14" s="1185"/>
      <c r="W14" s="1185"/>
      <c r="X14" s="1185"/>
      <c r="Y14" s="1170"/>
      <c r="Z14" s="1185"/>
      <c r="AA14" s="1185"/>
      <c r="AB14" s="1185"/>
      <c r="AC14" s="1185"/>
      <c r="AD14" s="1185"/>
      <c r="AE14" s="1185"/>
      <c r="AF14" s="1185"/>
      <c r="AG14" s="1185"/>
      <c r="AH14" s="1185"/>
      <c r="AI14" s="1185"/>
      <c r="AJ14" s="1185"/>
      <c r="AK14" s="1185"/>
      <c r="AL14" s="1185"/>
      <c r="AM14" s="1185"/>
    </row>
    <row r="15" spans="1:40" ht="12.95" customHeight="1">
      <c r="B15" s="8"/>
      <c r="C15" s="1627" t="s">
        <v>770</v>
      </c>
      <c r="D15" s="1627"/>
      <c r="E15" s="1627"/>
      <c r="F15" s="1627"/>
      <c r="G15" s="1627"/>
      <c r="H15" s="1627"/>
      <c r="I15" s="1627"/>
      <c r="J15" s="1627"/>
      <c r="K15" s="1627"/>
      <c r="L15" s="1627"/>
      <c r="M15" s="1627"/>
      <c r="N15" s="1627"/>
      <c r="O15" s="1627"/>
      <c r="P15" s="1627"/>
      <c r="Q15" s="1627"/>
      <c r="R15" s="1627"/>
      <c r="S15" s="1628"/>
      <c r="T15" s="1170"/>
      <c r="U15" s="1185"/>
      <c r="V15" s="1185"/>
      <c r="W15" s="1185"/>
      <c r="X15" s="1185"/>
      <c r="Y15" s="1170"/>
      <c r="Z15" s="1185"/>
      <c r="AA15" s="1185"/>
      <c r="AB15" s="1185"/>
      <c r="AC15" s="1185"/>
      <c r="AD15" s="1185"/>
      <c r="AE15" s="1185"/>
      <c r="AF15" s="1185"/>
      <c r="AG15" s="1185"/>
      <c r="AH15" s="1185"/>
      <c r="AI15" s="1185"/>
      <c r="AJ15" s="1185"/>
      <c r="AK15" s="1185"/>
      <c r="AL15" s="1185"/>
      <c r="AM15" s="1185"/>
    </row>
    <row r="16" spans="1:40" ht="12.95" customHeight="1">
      <c r="B16" s="8"/>
      <c r="C16" s="1626" t="s">
        <v>1013</v>
      </c>
      <c r="D16" s="1626"/>
      <c r="E16" s="1626"/>
      <c r="F16" s="1626"/>
      <c r="G16" s="1626"/>
      <c r="H16" s="1626"/>
      <c r="I16" s="1626"/>
      <c r="J16" s="1626"/>
      <c r="K16" s="1626"/>
      <c r="L16" s="1626"/>
      <c r="M16" s="1626"/>
      <c r="N16" s="1626"/>
      <c r="O16" s="1626"/>
      <c r="P16" s="1626"/>
      <c r="Q16" s="1626"/>
      <c r="R16" s="1626"/>
      <c r="S16" s="1629"/>
      <c r="T16" s="1170"/>
      <c r="U16" s="1185"/>
      <c r="V16" s="1185"/>
      <c r="W16" s="1185"/>
      <c r="X16" s="1185"/>
      <c r="Y16" s="1170"/>
      <c r="Z16" s="1185"/>
      <c r="AA16" s="1185"/>
      <c r="AB16" s="1185"/>
      <c r="AC16" s="1185"/>
      <c r="AD16" s="1185"/>
      <c r="AE16" s="1185"/>
      <c r="AF16" s="1185"/>
      <c r="AG16" s="1185"/>
      <c r="AH16" s="1185"/>
      <c r="AI16" s="1185"/>
      <c r="AJ16" s="1185"/>
      <c r="AK16" s="1185"/>
      <c r="AL16" s="1185"/>
      <c r="AM16" s="1185"/>
    </row>
    <row r="17" spans="1:39" ht="12.95" customHeight="1">
      <c r="B17" s="8"/>
      <c r="C17" s="1627" t="s">
        <v>771</v>
      </c>
      <c r="D17" s="1627"/>
      <c r="E17" s="1627"/>
      <c r="F17" s="1627"/>
      <c r="G17" s="1627"/>
      <c r="H17" s="1627"/>
      <c r="I17" s="1627"/>
      <c r="J17" s="1627"/>
      <c r="K17" s="1627"/>
      <c r="L17" s="1627"/>
      <c r="M17" s="1627"/>
      <c r="N17" s="1627"/>
      <c r="O17" s="1627"/>
      <c r="P17" s="1627"/>
      <c r="Q17" s="1627"/>
      <c r="R17" s="1627"/>
      <c r="S17" s="1628"/>
      <c r="T17" s="1170"/>
      <c r="U17" s="1185"/>
      <c r="V17" s="1185"/>
      <c r="W17" s="1185"/>
      <c r="X17" s="1185"/>
      <c r="Y17" s="1170"/>
      <c r="Z17" s="1185"/>
      <c r="AA17" s="1185"/>
      <c r="AB17" s="1185"/>
      <c r="AC17" s="1185"/>
      <c r="AD17" s="1185"/>
      <c r="AE17" s="1185"/>
      <c r="AF17" s="1185"/>
      <c r="AG17" s="1185"/>
      <c r="AH17" s="1185"/>
      <c r="AI17" s="1185"/>
      <c r="AJ17" s="1185"/>
      <c r="AK17" s="1185"/>
      <c r="AL17" s="1185"/>
      <c r="AM17" s="1185"/>
    </row>
    <row r="18" spans="1:39" ht="12.95" customHeight="1">
      <c r="B18" s="941"/>
      <c r="C18" s="1622" t="s">
        <v>1218</v>
      </c>
      <c r="D18" s="1622"/>
      <c r="E18" s="1622"/>
      <c r="F18" s="1622"/>
      <c r="G18" s="1622"/>
      <c r="H18" s="1622"/>
      <c r="I18" s="1622"/>
      <c r="J18" s="1622"/>
      <c r="K18" s="1622"/>
      <c r="L18" s="1622"/>
      <c r="M18" s="1622"/>
      <c r="N18" s="1622"/>
      <c r="O18" s="1622"/>
      <c r="P18" s="1622"/>
      <c r="Q18" s="1622"/>
      <c r="R18" s="1622"/>
      <c r="S18" s="1623"/>
      <c r="T18" s="1168"/>
      <c r="U18" s="1169"/>
      <c r="V18" s="1169"/>
      <c r="W18" s="1169"/>
      <c r="X18" s="1170"/>
      <c r="Y18" s="1170"/>
      <c r="Z18" s="1185"/>
      <c r="AA18" s="1185"/>
      <c r="AB18" s="1185"/>
      <c r="AC18" s="1185"/>
      <c r="AD18" s="1185"/>
      <c r="AE18" s="1185"/>
      <c r="AF18" s="1185"/>
      <c r="AG18" s="1185"/>
      <c r="AH18" s="1185"/>
      <c r="AI18" s="1185"/>
      <c r="AJ18" s="1185"/>
      <c r="AK18" s="1185"/>
      <c r="AL18" s="1185"/>
      <c r="AM18" s="1185"/>
    </row>
    <row r="19" spans="1:39" ht="12.95" customHeight="1">
      <c r="B19" s="484"/>
      <c r="C19" s="1622" t="s">
        <v>1218</v>
      </c>
      <c r="D19" s="1622"/>
      <c r="E19" s="1622"/>
      <c r="F19" s="1622"/>
      <c r="G19" s="1622"/>
      <c r="H19" s="1622"/>
      <c r="I19" s="1622"/>
      <c r="J19" s="1622"/>
      <c r="K19" s="1622"/>
      <c r="L19" s="1622"/>
      <c r="M19" s="1622"/>
      <c r="N19" s="1622"/>
      <c r="O19" s="1622"/>
      <c r="P19" s="1622"/>
      <c r="Q19" s="1622"/>
      <c r="R19" s="1622"/>
      <c r="S19" s="1623"/>
      <c r="T19" s="1170"/>
      <c r="U19" s="1185"/>
      <c r="V19" s="1185"/>
      <c r="W19" s="1185"/>
      <c r="X19" s="1185"/>
      <c r="Y19" s="1170"/>
      <c r="Z19" s="1185"/>
      <c r="AA19" s="1185"/>
      <c r="AB19" s="1185"/>
      <c r="AC19" s="1185"/>
      <c r="AD19" s="1185"/>
      <c r="AE19" s="1185"/>
      <c r="AF19" s="1185"/>
      <c r="AG19" s="1185"/>
      <c r="AH19" s="1185"/>
      <c r="AI19" s="1185"/>
      <c r="AJ19" s="1185"/>
      <c r="AK19" s="1185"/>
      <c r="AL19" s="1185"/>
      <c r="AM19" s="1185"/>
    </row>
    <row r="20" spans="1:39" ht="12.95" customHeight="1">
      <c r="B20" s="1107" t="s">
        <v>772</v>
      </c>
      <c r="C20" s="1108"/>
      <c r="D20" s="1108"/>
      <c r="E20" s="1108"/>
      <c r="F20" s="1108"/>
      <c r="G20" s="1108"/>
      <c r="H20" s="1108"/>
      <c r="I20" s="1108"/>
      <c r="J20" s="1108"/>
      <c r="K20" s="1108"/>
      <c r="L20" s="1108"/>
      <c r="M20" s="1108"/>
      <c r="N20" s="1108"/>
      <c r="O20" s="1108"/>
      <c r="P20" s="1108"/>
      <c r="Q20" s="1108"/>
      <c r="R20" s="1108"/>
      <c r="S20" s="1110"/>
      <c r="T20" s="1597">
        <f>SUM(T13:X19)</f>
        <v>0</v>
      </c>
      <c r="U20" s="1299"/>
      <c r="V20" s="1299"/>
      <c r="W20" s="1299"/>
      <c r="X20" s="1299"/>
      <c r="Y20" s="1597">
        <f>SUM(Y13:AC19)</f>
        <v>0</v>
      </c>
      <c r="Z20" s="1299"/>
      <c r="AA20" s="1299"/>
      <c r="AB20" s="1299"/>
      <c r="AC20" s="1299"/>
      <c r="AD20" s="1299">
        <f>SUM(AD13:AH19)</f>
        <v>0</v>
      </c>
      <c r="AE20" s="1299"/>
      <c r="AF20" s="1299"/>
      <c r="AG20" s="1299"/>
      <c r="AH20" s="1299"/>
      <c r="AI20" s="1299">
        <f>SUM(AI13:AM19)</f>
        <v>0</v>
      </c>
      <c r="AJ20" s="1299"/>
      <c r="AK20" s="1299"/>
      <c r="AL20" s="1299"/>
      <c r="AM20" s="1299"/>
    </row>
    <row r="21" spans="1:39" ht="12.95" customHeight="1">
      <c r="B21" s="1107" t="s">
        <v>1713</v>
      </c>
      <c r="C21" s="1108"/>
      <c r="D21" s="1108"/>
      <c r="E21" s="1108"/>
      <c r="F21" s="1108"/>
      <c r="G21" s="1108"/>
      <c r="H21" s="1108"/>
      <c r="I21" s="1108"/>
      <c r="J21" s="1108"/>
      <c r="K21" s="1108"/>
      <c r="L21" s="1108"/>
      <c r="M21" s="1108"/>
      <c r="N21" s="1108"/>
      <c r="O21" s="1108"/>
      <c r="P21" s="1108"/>
      <c r="Q21" s="1108"/>
      <c r="R21" s="1108"/>
      <c r="S21" s="1110"/>
      <c r="T21" s="1170">
        <v>11606726</v>
      </c>
      <c r="U21" s="1185"/>
      <c r="V21" s="1185"/>
      <c r="W21" s="1185"/>
      <c r="X21" s="1185"/>
      <c r="Y21" s="1170"/>
      <c r="Z21" s="1185"/>
      <c r="AA21" s="1185"/>
      <c r="AB21" s="1185"/>
      <c r="AC21" s="1185"/>
      <c r="AD21" s="1170"/>
      <c r="AE21" s="1185"/>
      <c r="AF21" s="1185"/>
      <c r="AG21" s="1185"/>
      <c r="AH21" s="1185"/>
      <c r="AI21" s="1170"/>
      <c r="AJ21" s="1185"/>
      <c r="AK21" s="1185"/>
      <c r="AL21" s="1185"/>
      <c r="AM21" s="1185"/>
    </row>
    <row r="22" spans="1:39" ht="12.95" customHeight="1">
      <c r="B22" s="1107" t="s">
        <v>773</v>
      </c>
      <c r="C22" s="1108"/>
      <c r="D22" s="1108"/>
      <c r="E22" s="1108"/>
      <c r="F22" s="1108"/>
      <c r="G22" s="1108"/>
      <c r="H22" s="1108"/>
      <c r="I22" s="1108"/>
      <c r="J22" s="1108"/>
      <c r="K22" s="1108"/>
      <c r="L22" s="1108"/>
      <c r="M22" s="1108"/>
      <c r="N22" s="1108"/>
      <c r="O22" s="1108"/>
      <c r="P22" s="1108"/>
      <c r="Q22" s="1108"/>
      <c r="R22" s="1108"/>
      <c r="S22" s="1110"/>
      <c r="T22" s="1631">
        <f>(ABS(T20)+ABS(T21))*-1</f>
        <v>-11606726</v>
      </c>
      <c r="U22" s="1632"/>
      <c r="V22" s="1632"/>
      <c r="W22" s="1632"/>
      <c r="X22" s="1632"/>
      <c r="Y22" s="1631">
        <f t="shared" ref="Y22" si="0">(ABS(Y20)+ABS(Y21))*-1</f>
        <v>0</v>
      </c>
      <c r="Z22" s="1632"/>
      <c r="AA22" s="1632"/>
      <c r="AB22" s="1632"/>
      <c r="AC22" s="1632"/>
      <c r="AD22" s="1631">
        <f t="shared" ref="AD22" si="1">(ABS(AD20)+ABS(AD21))*-1</f>
        <v>0</v>
      </c>
      <c r="AE22" s="1632"/>
      <c r="AF22" s="1632"/>
      <c r="AG22" s="1632"/>
      <c r="AH22" s="1632"/>
      <c r="AI22" s="1631">
        <f t="shared" ref="AI22" si="2">(ABS(AI20)+ABS(AI21))*-1</f>
        <v>0</v>
      </c>
      <c r="AJ22" s="1632"/>
      <c r="AK22" s="1632"/>
      <c r="AL22" s="1632"/>
      <c r="AM22" s="1632"/>
    </row>
    <row r="23" spans="1:39" ht="12.95" customHeight="1">
      <c r="B23" s="1107" t="s">
        <v>1908</v>
      </c>
      <c r="C23" s="1108"/>
      <c r="D23" s="1108"/>
      <c r="E23" s="1108"/>
      <c r="F23" s="1108"/>
      <c r="G23" s="1108"/>
      <c r="H23" s="1108"/>
      <c r="I23" s="1108"/>
      <c r="J23" s="1108"/>
      <c r="K23" s="1108"/>
      <c r="L23" s="1108"/>
      <c r="M23" s="1108"/>
      <c r="N23" s="1108"/>
      <c r="O23" s="1108"/>
      <c r="P23" s="1108"/>
      <c r="Q23" s="1108"/>
      <c r="R23" s="1108"/>
      <c r="S23" s="1110"/>
      <c r="T23" s="1597">
        <f>T11+T22</f>
        <v>27777778</v>
      </c>
      <c r="U23" s="1299"/>
      <c r="V23" s="1299"/>
      <c r="W23" s="1299"/>
      <c r="X23" s="1299"/>
      <c r="Y23" s="1597">
        <f>Y11+Y22</f>
        <v>0</v>
      </c>
      <c r="Z23" s="1299"/>
      <c r="AA23" s="1299"/>
      <c r="AB23" s="1299"/>
      <c r="AC23" s="1299"/>
      <c r="AD23" s="1597">
        <f>IF(AD11=AD21,0,AD11)</f>
        <v>0</v>
      </c>
      <c r="AE23" s="1299"/>
      <c r="AF23" s="1299"/>
      <c r="AG23" s="1299"/>
      <c r="AH23" s="1299"/>
      <c r="AI23" s="1597">
        <f>IF(AI11=AI21,0,AI11)</f>
        <v>0</v>
      </c>
      <c r="AJ23" s="1299"/>
      <c r="AK23" s="1299"/>
      <c r="AL23" s="1299"/>
      <c r="AM23" s="1299"/>
    </row>
    <row r="24" spans="1:39" ht="12.95" customHeight="1">
      <c r="B24" s="1107" t="s">
        <v>1219</v>
      </c>
      <c r="C24" s="1108"/>
      <c r="D24" s="1108"/>
      <c r="E24" s="1108"/>
      <c r="F24" s="1108"/>
      <c r="G24" s="1108"/>
      <c r="H24" s="1108"/>
      <c r="I24" s="1108"/>
      <c r="J24" s="1108"/>
      <c r="K24" s="1108"/>
      <c r="L24" s="1108"/>
      <c r="M24" s="1108"/>
      <c r="N24" s="1108"/>
      <c r="O24" s="1108"/>
      <c r="P24" s="1108"/>
      <c r="Q24" s="1108"/>
      <c r="R24" s="1108"/>
      <c r="S24" s="1110"/>
      <c r="T24" s="1598">
        <f>Application!AJ1020</f>
        <v>44580561</v>
      </c>
      <c r="U24" s="1599"/>
      <c r="V24" s="1599"/>
      <c r="W24" s="1599"/>
      <c r="X24" s="1599"/>
      <c r="Y24" s="1599"/>
      <c r="Z24" s="1599"/>
      <c r="AA24" s="1599"/>
      <c r="AB24" s="1599"/>
      <c r="AC24" s="1599"/>
      <c r="AD24" s="1599"/>
      <c r="AE24" s="1599"/>
      <c r="AF24" s="1599"/>
      <c r="AG24" s="1599"/>
      <c r="AH24" s="1599"/>
      <c r="AI24" s="1599"/>
      <c r="AJ24" s="1599"/>
      <c r="AK24" s="1599"/>
      <c r="AL24" s="1599"/>
      <c r="AM24" s="1597"/>
    </row>
    <row r="25" spans="1:39" ht="12.95" customHeight="1">
      <c r="B25" s="1638" t="s">
        <v>1910</v>
      </c>
      <c r="C25" s="1639"/>
      <c r="D25" s="1639"/>
      <c r="E25" s="1639"/>
      <c r="F25" s="1639"/>
      <c r="G25" s="1639"/>
      <c r="H25" s="1639"/>
      <c r="I25" s="1639"/>
      <c r="J25" s="1639"/>
      <c r="K25" s="1639"/>
      <c r="L25" s="1639"/>
      <c r="M25" s="1639"/>
      <c r="N25" s="1639"/>
      <c r="O25" s="1639"/>
      <c r="P25" s="1639"/>
      <c r="Q25" s="1639"/>
      <c r="R25" s="1639"/>
      <c r="S25" s="1640"/>
      <c r="T25" s="1633">
        <f>IF(OR(AND(Application!T193="no",Application!T194="no",Application!T196="no",Application!Y211="no"),Application!T195="yes"),1,1.3)</f>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2.95" customHeight="1">
      <c r="B26" s="1107" t="s">
        <v>775</v>
      </c>
      <c r="C26" s="1108"/>
      <c r="D26" s="1108"/>
      <c r="E26" s="1108"/>
      <c r="F26" s="1108"/>
      <c r="G26" s="1108"/>
      <c r="H26" s="1108"/>
      <c r="I26" s="1108"/>
      <c r="J26" s="1108"/>
      <c r="K26" s="1108"/>
      <c r="L26" s="1108"/>
      <c r="M26" s="1108"/>
      <c r="N26" s="1108"/>
      <c r="O26" s="1108"/>
      <c r="P26" s="1108"/>
      <c r="Q26" s="1108"/>
      <c r="R26" s="1108"/>
      <c r="S26" s="1110"/>
      <c r="T26" s="1097">
        <f>T23*T25</f>
        <v>27777778</v>
      </c>
      <c r="U26" s="1609"/>
      <c r="V26" s="1609"/>
      <c r="W26" s="1609"/>
      <c r="X26" s="1609"/>
      <c r="Y26" s="1097">
        <f>Y23*Y25</f>
        <v>0</v>
      </c>
      <c r="Z26" s="1609"/>
      <c r="AA26" s="1609"/>
      <c r="AB26" s="1609"/>
      <c r="AC26" s="1609"/>
      <c r="AD26" s="1097">
        <f>AD23*AD25</f>
        <v>0</v>
      </c>
      <c r="AE26" s="1609"/>
      <c r="AF26" s="1609"/>
      <c r="AG26" s="1609"/>
      <c r="AH26" s="1609"/>
      <c r="AI26" s="1097">
        <f>AI23*AI25</f>
        <v>0</v>
      </c>
      <c r="AJ26" s="1609"/>
      <c r="AK26" s="1609"/>
      <c r="AL26" s="1609"/>
      <c r="AM26" s="1609"/>
    </row>
    <row r="27" spans="1:39" ht="12.95" customHeight="1">
      <c r="A27" s="4"/>
      <c r="B27" s="1641" t="s">
        <v>880</v>
      </c>
      <c r="C27" s="1642"/>
      <c r="D27" s="1642"/>
      <c r="E27" s="1642"/>
      <c r="F27" s="1642"/>
      <c r="G27" s="1642"/>
      <c r="H27" s="1642"/>
      <c r="I27" s="1642"/>
      <c r="J27" s="1642"/>
      <c r="K27" s="1642"/>
      <c r="L27" s="1642"/>
      <c r="M27" s="1642"/>
      <c r="N27" s="1642"/>
      <c r="O27" s="1642"/>
      <c r="P27" s="1642"/>
      <c r="Q27" s="1642"/>
      <c r="R27" s="1642"/>
      <c r="S27" s="1643"/>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5" customHeight="1">
      <c r="A28" s="3"/>
      <c r="B28" s="1107" t="s">
        <v>844</v>
      </c>
      <c r="C28" s="1108"/>
      <c r="D28" s="1108"/>
      <c r="E28" s="1108"/>
      <c r="F28" s="1108"/>
      <c r="G28" s="1108"/>
      <c r="H28" s="1108"/>
      <c r="I28" s="1108"/>
      <c r="J28" s="1108"/>
      <c r="K28" s="1108"/>
      <c r="L28" s="1108"/>
      <c r="M28" s="1108"/>
      <c r="N28" s="1108"/>
      <c r="O28" s="1108"/>
      <c r="P28" s="1108"/>
      <c r="Q28" s="1108"/>
      <c r="R28" s="1108"/>
      <c r="S28" s="1110"/>
      <c r="T28" s="1097">
        <f>IF(ISERROR((T26*T27)),0,(T26*T27))</f>
        <v>27777778</v>
      </c>
      <c r="U28" s="1609"/>
      <c r="V28" s="1609"/>
      <c r="W28" s="1609"/>
      <c r="X28" s="1609"/>
      <c r="Y28" s="1097">
        <f>IF(ISERROR((Y26*Y27)),0,(Y26*Y27))</f>
        <v>0</v>
      </c>
      <c r="Z28" s="1609"/>
      <c r="AA28" s="1609"/>
      <c r="AB28" s="1609"/>
      <c r="AC28" s="1609"/>
      <c r="AD28" s="1097">
        <f>IF(ISERROR((AD26*AD27)),0,(AD26*AD27))</f>
        <v>0</v>
      </c>
      <c r="AE28" s="1609"/>
      <c r="AF28" s="1609"/>
      <c r="AG28" s="1609"/>
      <c r="AH28" s="1609"/>
      <c r="AI28" s="1097">
        <f>IF(ISERROR((AI26*AI27)),0,(AI26*AI27))</f>
        <v>0</v>
      </c>
      <c r="AJ28" s="1609"/>
      <c r="AK28" s="1609"/>
      <c r="AL28" s="1609"/>
      <c r="AM28" s="1609"/>
    </row>
    <row r="29" spans="1:39" ht="12.95" customHeight="1">
      <c r="B29" s="1107" t="s">
        <v>624</v>
      </c>
      <c r="C29" s="1108"/>
      <c r="D29" s="1108"/>
      <c r="E29" s="1108"/>
      <c r="F29" s="1108"/>
      <c r="G29" s="1108"/>
      <c r="H29" s="1108"/>
      <c r="I29" s="1108"/>
      <c r="J29" s="1108"/>
      <c r="K29" s="1108"/>
      <c r="L29" s="1108"/>
      <c r="M29" s="1108"/>
      <c r="N29" s="1108"/>
      <c r="O29" s="1108"/>
      <c r="P29" s="1108"/>
      <c r="Q29" s="1108"/>
      <c r="R29" s="1108"/>
      <c r="S29" s="1110"/>
      <c r="T29" s="1598">
        <f>T28+Y28+AD28+AI28</f>
        <v>27777778</v>
      </c>
      <c r="U29" s="1599"/>
      <c r="V29" s="1599"/>
      <c r="W29" s="1599"/>
      <c r="X29" s="1599"/>
      <c r="Y29" s="1599"/>
      <c r="Z29" s="1599"/>
      <c r="AA29" s="1599"/>
      <c r="AB29" s="1599"/>
      <c r="AC29" s="1599"/>
      <c r="AD29" s="1599"/>
      <c r="AE29" s="1599"/>
      <c r="AF29" s="1599"/>
      <c r="AG29" s="1599"/>
      <c r="AH29" s="1599"/>
      <c r="AI29" s="1599"/>
      <c r="AJ29" s="1599"/>
      <c r="AK29" s="1599"/>
      <c r="AL29" s="1599"/>
      <c r="AM29" s="1597"/>
    </row>
    <row r="30" spans="1:39" ht="12.95" customHeight="1">
      <c r="B30" s="1611" t="s">
        <v>1909</v>
      </c>
      <c r="C30" s="1611"/>
      <c r="D30" s="1611"/>
      <c r="E30" s="1611"/>
      <c r="F30" s="1611"/>
      <c r="G30" s="1611"/>
      <c r="H30" s="1611"/>
      <c r="I30" s="1611"/>
      <c r="J30" s="1611"/>
      <c r="K30" s="1611"/>
      <c r="L30" s="1611"/>
      <c r="M30" s="1611"/>
      <c r="N30" s="1611"/>
      <c r="O30" s="1611"/>
      <c r="P30" s="1611"/>
      <c r="Q30" s="1611"/>
      <c r="R30" s="1611"/>
      <c r="S30" s="1611"/>
      <c r="T30" s="1611"/>
      <c r="U30" s="1611"/>
      <c r="V30" s="1611"/>
      <c r="W30" s="1611"/>
      <c r="X30" s="1611"/>
      <c r="Y30" s="1611"/>
      <c r="Z30" s="1611"/>
      <c r="AA30" s="1611"/>
      <c r="AB30" s="1611"/>
      <c r="AC30" s="1611"/>
      <c r="AD30" s="1611"/>
      <c r="AE30" s="1611"/>
      <c r="AF30" s="1611"/>
      <c r="AG30" s="1611"/>
      <c r="AH30" s="1611"/>
      <c r="AI30" s="1611"/>
      <c r="AJ30" s="1611"/>
      <c r="AK30" s="1611"/>
      <c r="AL30" s="1611"/>
      <c r="AM30" s="1611"/>
    </row>
    <row r="31" spans="1:39" ht="12.95" customHeight="1">
      <c r="B31" s="1593" t="s">
        <v>1911</v>
      </c>
      <c r="C31" s="1593"/>
      <c r="D31" s="1593"/>
      <c r="E31" s="1593"/>
      <c r="F31" s="1593"/>
      <c r="G31" s="1593"/>
      <c r="H31" s="1593"/>
      <c r="I31" s="1593"/>
      <c r="J31" s="1593"/>
      <c r="K31" s="1593"/>
      <c r="L31" s="1593"/>
      <c r="M31" s="1593"/>
      <c r="N31" s="1593"/>
      <c r="O31" s="1593"/>
      <c r="P31" s="1593"/>
      <c r="Q31" s="1593"/>
      <c r="R31" s="1593"/>
      <c r="S31" s="1593"/>
      <c r="T31" s="1593"/>
      <c r="U31" s="1593"/>
      <c r="V31" s="1593"/>
      <c r="W31" s="1593"/>
      <c r="X31" s="1593"/>
      <c r="Y31" s="1593"/>
      <c r="Z31" s="1593"/>
      <c r="AA31" s="1593"/>
      <c r="AB31" s="1593"/>
      <c r="AC31" s="1593"/>
      <c r="AD31" s="1593"/>
      <c r="AE31" s="1593"/>
      <c r="AF31" s="1593"/>
      <c r="AG31" s="1593"/>
      <c r="AH31" s="1593"/>
      <c r="AI31" s="1593"/>
      <c r="AJ31" s="1593"/>
      <c r="AK31" s="1593"/>
      <c r="AL31" s="1593"/>
      <c r="AM31" s="1593"/>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0" t="s">
        <v>1606</v>
      </c>
      <c r="Z35" s="1600"/>
      <c r="AA35" s="1600"/>
      <c r="AB35" s="1600"/>
      <c r="AC35" s="1600"/>
      <c r="AD35" s="1230" t="s">
        <v>41</v>
      </c>
      <c r="AE35" s="1230"/>
      <c r="AF35" s="1230"/>
      <c r="AG35" s="1230"/>
      <c r="AH35" s="1230"/>
    </row>
    <row r="36" spans="1:44" ht="12.95" customHeight="1">
      <c r="B36" s="204"/>
      <c r="X36" s="71"/>
      <c r="Y36" s="1600"/>
      <c r="Z36" s="1600"/>
      <c r="AA36" s="1600"/>
      <c r="AB36" s="1600"/>
      <c r="AC36" s="1600"/>
      <c r="AD36" s="1230"/>
      <c r="AE36" s="1230"/>
      <c r="AF36" s="1230"/>
      <c r="AG36" s="1230"/>
      <c r="AH36" s="1230"/>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0"/>
      <c r="Z37" s="1600"/>
      <c r="AA37" s="1600"/>
      <c r="AB37" s="1600"/>
      <c r="AC37" s="1600"/>
      <c r="AD37" s="1230"/>
      <c r="AE37" s="1230"/>
      <c r="AF37" s="1230"/>
      <c r="AG37" s="1230"/>
      <c r="AH37" s="1230"/>
    </row>
    <row r="38" spans="1:44" ht="12.95" customHeight="1">
      <c r="A38" s="3"/>
      <c r="B38" s="1107" t="s">
        <v>844</v>
      </c>
      <c r="C38" s="1108"/>
      <c r="D38" s="1108"/>
      <c r="E38" s="1108"/>
      <c r="F38" s="1108"/>
      <c r="G38" s="1108"/>
      <c r="H38" s="1108"/>
      <c r="I38" s="1108"/>
      <c r="J38" s="1108"/>
      <c r="K38" s="1108"/>
      <c r="L38" s="1108"/>
      <c r="M38" s="1108"/>
      <c r="N38" s="1108"/>
      <c r="O38" s="1108"/>
      <c r="P38" s="1108"/>
      <c r="Q38" s="1108"/>
      <c r="R38" s="1108"/>
      <c r="S38" s="1108"/>
      <c r="T38" s="1108"/>
      <c r="U38" s="1108"/>
      <c r="V38" s="1108"/>
      <c r="W38" s="1108"/>
      <c r="X38" s="1110"/>
      <c r="Y38" s="1299">
        <f>IF(T24&gt;=(T23+Y23+AD23+AI23),T28+Y28,0)</f>
        <v>27777778</v>
      </c>
      <c r="Z38" s="1299"/>
      <c r="AA38" s="1299"/>
      <c r="AB38" s="1299"/>
      <c r="AC38" s="1299"/>
      <c r="AD38" s="1299">
        <f>IF(T24&gt;=(T23+Y23+AD23+AI23),AD28+AI28,0)</f>
        <v>0</v>
      </c>
      <c r="AE38" s="1299"/>
      <c r="AF38" s="1299"/>
      <c r="AG38" s="1299"/>
      <c r="AH38" s="1299"/>
    </row>
    <row r="39" spans="1:44" ht="12.95" customHeight="1">
      <c r="B39" s="1107" t="s">
        <v>1818</v>
      </c>
      <c r="C39" s="1108"/>
      <c r="D39" s="1108"/>
      <c r="E39" s="1108"/>
      <c r="F39" s="1108"/>
      <c r="G39" s="1108"/>
      <c r="H39" s="1108"/>
      <c r="I39" s="1108"/>
      <c r="J39" s="1108"/>
      <c r="K39" s="1108"/>
      <c r="L39" s="1108"/>
      <c r="M39" s="1108"/>
      <c r="N39" s="1108"/>
      <c r="O39" s="1108"/>
      <c r="P39" s="1108"/>
      <c r="Q39" s="1108"/>
      <c r="R39" s="1108"/>
      <c r="S39" s="1108"/>
      <c r="T39" s="1108"/>
      <c r="U39" s="1108"/>
      <c r="V39" s="1108"/>
      <c r="W39" s="1108"/>
      <c r="X39" s="1110"/>
      <c r="Y39" s="1596">
        <v>0.09</v>
      </c>
      <c r="Z39" s="1596"/>
      <c r="AA39" s="1596"/>
      <c r="AB39" s="1596"/>
      <c r="AC39" s="1596"/>
      <c r="AD39" s="1596">
        <v>0.04</v>
      </c>
      <c r="AE39" s="1596"/>
      <c r="AF39" s="1596"/>
      <c r="AG39" s="1596"/>
      <c r="AH39" s="1596"/>
    </row>
    <row r="40" spans="1:44" ht="12.95" customHeight="1">
      <c r="A40" s="3"/>
      <c r="B40" s="1107" t="s">
        <v>23</v>
      </c>
      <c r="C40" s="1108"/>
      <c r="D40" s="1108"/>
      <c r="E40" s="1108"/>
      <c r="F40" s="1108"/>
      <c r="G40" s="1108"/>
      <c r="H40" s="1108"/>
      <c r="I40" s="1108"/>
      <c r="J40" s="1108"/>
      <c r="K40" s="1108"/>
      <c r="L40" s="1108"/>
      <c r="M40" s="1108"/>
      <c r="N40" s="1108"/>
      <c r="O40" s="1108"/>
      <c r="P40" s="1108"/>
      <c r="Q40" s="1108"/>
      <c r="R40" s="1108"/>
      <c r="S40" s="1108"/>
      <c r="T40" s="1108"/>
      <c r="U40" s="1108"/>
      <c r="V40" s="1108"/>
      <c r="W40" s="1108"/>
      <c r="X40" s="1110"/>
      <c r="Y40" s="1299">
        <f>ROUND(Y38*Y39,0)</f>
        <v>2500000</v>
      </c>
      <c r="Z40" s="1299"/>
      <c r="AA40" s="1299"/>
      <c r="AB40" s="1299"/>
      <c r="AC40" s="1299"/>
      <c r="AD40" s="1597">
        <f>ROUND(AD38*AD39,0)</f>
        <v>0</v>
      </c>
      <c r="AE40" s="1299"/>
      <c r="AF40" s="1299"/>
      <c r="AG40" s="1299"/>
      <c r="AH40" s="1299"/>
    </row>
    <row r="41" spans="1:44" ht="12.95" customHeight="1">
      <c r="B41" s="1107" t="s">
        <v>618</v>
      </c>
      <c r="C41" s="1108"/>
      <c r="D41" s="1108"/>
      <c r="E41" s="1108"/>
      <c r="F41" s="1108"/>
      <c r="G41" s="1108"/>
      <c r="H41" s="1108"/>
      <c r="I41" s="1108"/>
      <c r="J41" s="1108"/>
      <c r="K41" s="1108"/>
      <c r="L41" s="1108"/>
      <c r="M41" s="1108"/>
      <c r="N41" s="1108"/>
      <c r="O41" s="1108"/>
      <c r="P41" s="1108"/>
      <c r="Q41" s="1108"/>
      <c r="R41" s="1108"/>
      <c r="S41" s="1108"/>
      <c r="T41" s="1108"/>
      <c r="U41" s="1108"/>
      <c r="V41" s="1108"/>
      <c r="W41" s="1108"/>
      <c r="X41" s="1110"/>
      <c r="Y41" s="1598">
        <f>IF(Application!Y211="No",'Basis &amp; Credits'!AR42,AR43)</f>
        <v>2500000</v>
      </c>
      <c r="Z41" s="1599"/>
      <c r="AA41" s="1599"/>
      <c r="AB41" s="1599"/>
      <c r="AC41" s="1599"/>
      <c r="AD41" s="1599"/>
      <c r="AE41" s="1599"/>
      <c r="AF41" s="1599"/>
      <c r="AG41" s="1599"/>
      <c r="AH41" s="1597"/>
    </row>
    <row r="42" spans="1:44" ht="12.95" customHeight="1">
      <c r="A42" s="3"/>
      <c r="B42" s="1608" t="s">
        <v>1819</v>
      </c>
      <c r="C42" s="1608"/>
      <c r="D42" s="1608"/>
      <c r="E42" s="1608"/>
      <c r="F42" s="1608"/>
      <c r="G42" s="1608"/>
      <c r="H42" s="1608"/>
      <c r="I42" s="1608"/>
      <c r="J42" s="1608"/>
      <c r="K42" s="1608"/>
      <c r="L42" s="1608"/>
      <c r="M42" s="1608"/>
      <c r="N42" s="1608"/>
      <c r="O42" s="1608"/>
      <c r="P42" s="1608"/>
      <c r="Q42" s="1608"/>
      <c r="R42" s="1608"/>
      <c r="S42" s="1608"/>
      <c r="T42" s="1608"/>
      <c r="U42" s="1608"/>
      <c r="V42" s="1608"/>
      <c r="W42" s="1608"/>
      <c r="X42" s="1608"/>
      <c r="Y42" s="1608"/>
      <c r="Z42" s="1608"/>
      <c r="AA42" s="1608"/>
      <c r="AB42" s="1608"/>
      <c r="AC42" s="1608"/>
      <c r="AD42" s="1608"/>
      <c r="AE42" s="1608"/>
      <c r="AF42" s="1608"/>
      <c r="AG42" s="1608"/>
      <c r="AH42" s="1608"/>
      <c r="AI42" s="26"/>
      <c r="AJ42" s="26"/>
      <c r="AK42" s="26"/>
      <c r="AL42" s="26"/>
      <c r="AM42" s="26"/>
      <c r="AN42" s="26"/>
      <c r="AR42">
        <f>IF((Y40+AD40)&gt;2500000,2500000,Y40+AD40)</f>
        <v>2500000</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2500000</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231">
        <f>'Sources and Uses Budget'!B104-(MAX(IF('Sources and Uses Budget'!B15="",0,'Sources and Uses Budget'!B15),IF(Application!AG387="",0,Application!AG387)))</f>
        <v>44146808</v>
      </c>
      <c r="AC46" s="1232"/>
      <c r="AD46" s="1232"/>
      <c r="AE46" s="1232"/>
      <c r="AF46" s="1233"/>
    </row>
    <row r="47" spans="1:44" ht="12.95" customHeight="1">
      <c r="D47" s="3" t="s">
        <v>838</v>
      </c>
      <c r="AB47" s="1231">
        <f>Application!AO633-MAX(IF('Sources and Uses Budget'!B15="",0,'Sources and Uses Budget'!B15),IF(Application!AG387="",0,Application!AG387))</f>
        <v>18426819</v>
      </c>
      <c r="AC47" s="1232"/>
      <c r="AD47" s="1232"/>
      <c r="AE47" s="1232"/>
      <c r="AF47" s="1233"/>
    </row>
    <row r="48" spans="1:44" ht="12.95" customHeight="1">
      <c r="D48" s="3" t="s">
        <v>379</v>
      </c>
      <c r="AB48" s="1231">
        <f>AB46-AB47</f>
        <v>25719989</v>
      </c>
      <c r="AC48" s="1232"/>
      <c r="AD48" s="1232"/>
      <c r="AE48" s="1232"/>
      <c r="AF48" s="1233"/>
    </row>
    <row r="49" spans="1:40" ht="12.95" customHeight="1">
      <c r="D49" s="3" t="s">
        <v>873</v>
      </c>
      <c r="AA49" s="34"/>
      <c r="AB49" s="1603">
        <v>0.85611399995000004</v>
      </c>
      <c r="AC49" s="1604"/>
      <c r="AD49" s="1604"/>
      <c r="AE49" s="1604"/>
      <c r="AF49" s="1605"/>
    </row>
    <row r="50" spans="1:40" s="323" customFormat="1" ht="12.95" customHeight="1">
      <c r="A50"/>
      <c r="B50"/>
      <c r="C50"/>
      <c r="D50"/>
      <c r="E50" s="1610" t="s">
        <v>1955</v>
      </c>
      <c r="F50" s="1610"/>
      <c r="G50" s="1610"/>
      <c r="H50" s="1610"/>
      <c r="I50" s="1610"/>
      <c r="J50" s="1610"/>
      <c r="K50" s="1610"/>
      <c r="L50" s="1610"/>
      <c r="M50" s="1610"/>
      <c r="N50" s="1610"/>
      <c r="O50" s="1610"/>
      <c r="P50" s="1610"/>
      <c r="Q50" s="1610"/>
      <c r="R50" s="1610"/>
      <c r="S50" s="1610"/>
      <c r="T50" s="1610"/>
      <c r="U50" s="1610"/>
      <c r="V50" s="1610"/>
      <c r="W50" s="1610"/>
      <c r="X50" s="1610"/>
      <c r="Y50" s="1610"/>
      <c r="Z50" s="1610"/>
      <c r="AA50" s="354"/>
      <c r="AB50" s="354"/>
      <c r="AC50" s="354"/>
      <c r="AD50" s="354"/>
      <c r="AE50" s="354"/>
      <c r="AF50" s="354"/>
      <c r="AG50"/>
      <c r="AH50"/>
      <c r="AI50"/>
      <c r="AJ50"/>
      <c r="AK50"/>
      <c r="AL50"/>
      <c r="AM50"/>
      <c r="AN50"/>
    </row>
    <row r="51" spans="1:40" s="323" customFormat="1" ht="12.95" customHeight="1">
      <c r="A51"/>
      <c r="B51"/>
      <c r="C51"/>
      <c r="D51"/>
      <c r="E51" s="1610"/>
      <c r="F51" s="1610"/>
      <c r="G51" s="1610"/>
      <c r="H51" s="1610"/>
      <c r="I51" s="1610"/>
      <c r="J51" s="1610"/>
      <c r="K51" s="1610"/>
      <c r="L51" s="1610"/>
      <c r="M51" s="1610"/>
      <c r="N51" s="1610"/>
      <c r="O51" s="1610"/>
      <c r="P51" s="1610"/>
      <c r="Q51" s="1610"/>
      <c r="R51" s="1610"/>
      <c r="S51" s="1610"/>
      <c r="T51" s="1610"/>
      <c r="U51" s="1610"/>
      <c r="V51" s="1610"/>
      <c r="W51" s="1610"/>
      <c r="X51" s="1610"/>
      <c r="Y51" s="1610"/>
      <c r="Z51" s="1610"/>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31">
        <f>ROUND(IF(ISERROR((AB48/AB49)),0,(AB48/AB49)),0)</f>
        <v>30042715</v>
      </c>
      <c r="AC53" s="1232"/>
      <c r="AD53" s="1232"/>
      <c r="AE53" s="1232"/>
      <c r="AF53" s="1233"/>
    </row>
    <row r="54" spans="1:40" ht="12.95" customHeight="1">
      <c r="D54" s="3" t="s">
        <v>562</v>
      </c>
      <c r="AB54" s="1231">
        <f>(AB53/10)</f>
        <v>3004271.5</v>
      </c>
      <c r="AC54" s="1232"/>
      <c r="AD54" s="1232"/>
      <c r="AE54" s="1232"/>
      <c r="AF54" s="1233"/>
    </row>
    <row r="55" spans="1:40" ht="12.95" customHeight="1">
      <c r="D55" s="3" t="s">
        <v>342</v>
      </c>
      <c r="AB55" s="1231">
        <f>(IF((Y41&lt;AB54),Y41,AB54))</f>
        <v>2500000</v>
      </c>
      <c r="AC55" s="1232"/>
      <c r="AD55" s="1232"/>
      <c r="AE55" s="1232"/>
      <c r="AF55" s="1233"/>
    </row>
    <row r="56" spans="1:40" ht="12.95" customHeight="1">
      <c r="D56" s="3" t="s">
        <v>107</v>
      </c>
      <c r="AB56" s="1231">
        <f>ROUND((10*AB55*AB49),0)</f>
        <v>21402850</v>
      </c>
      <c r="AC56" s="1232"/>
      <c r="AD56" s="1232"/>
      <c r="AE56" s="1232"/>
      <c r="AF56" s="1233"/>
    </row>
    <row r="57" spans="1:40" ht="12.95" customHeight="1">
      <c r="D57" s="3"/>
      <c r="AB57" s="276"/>
      <c r="AC57" s="276"/>
      <c r="AD57" s="276"/>
      <c r="AE57" s="276"/>
      <c r="AF57" s="276"/>
    </row>
    <row r="58" spans="1:40" ht="12.95" customHeight="1">
      <c r="D58" s="3" t="s">
        <v>106</v>
      </c>
      <c r="AB58" s="1303">
        <f>AB48-AB56</f>
        <v>4317139</v>
      </c>
      <c r="AC58" s="1303"/>
      <c r="AD58" s="1303"/>
      <c r="AE58" s="1303"/>
      <c r="AF58" s="1303"/>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4" t="s">
        <v>1752</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2.95"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5" customHeight="1">
      <c r="A62" s="3" t="s">
        <v>122</v>
      </c>
      <c r="C62" s="3" t="s">
        <v>510</v>
      </c>
      <c r="Y62" s="1547" t="s">
        <v>298</v>
      </c>
      <c r="Z62" s="1547"/>
      <c r="AA62" s="1547"/>
      <c r="AB62" s="1547"/>
      <c r="AC62" s="1547"/>
      <c r="AD62" s="1547" t="s">
        <v>41</v>
      </c>
      <c r="AE62" s="1547"/>
      <c r="AF62" s="1547"/>
      <c r="AG62" s="1547"/>
      <c r="AH62" s="1547"/>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609">
        <f>IF(AND(Application!T193="No",Application!T194="No"),T28,IF(OR(AND(T25=1.3,Application!T196="Yes",Application!D214="Special Needs"),T25=1),(T23*T27)+Y28,Y28))</f>
        <v>27777778</v>
      </c>
      <c r="Z63" s="1606"/>
      <c r="AA63" s="1606"/>
      <c r="AB63" s="1606"/>
      <c r="AC63" s="1606"/>
      <c r="AD63" s="1299">
        <f>IF(AND(T25=1.3,Application!D214="At-Risk"),AI28,IF(Application!D214&lt;&gt;"At-Risk",0,AD28))</f>
        <v>0</v>
      </c>
      <c r="AE63" s="1606"/>
      <c r="AF63" s="1606"/>
      <c r="AG63" s="1606"/>
      <c r="AH63" s="1606"/>
    </row>
    <row r="64" spans="1:40" ht="12.95" customHeight="1">
      <c r="C64" s="3"/>
      <c r="E64" s="1595" t="s">
        <v>1290</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21.7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2">
        <f>IF(Application!W198="Yes",95%, 30%)</f>
        <v>0.3</v>
      </c>
      <c r="Z66" s="1602"/>
      <c r="AA66" s="1602"/>
      <c r="AB66" s="1602"/>
      <c r="AC66" s="1602"/>
      <c r="AD66" s="1602">
        <f>IF(Application!W198="Yes",95%, 13%)</f>
        <v>0.13</v>
      </c>
      <c r="AE66" s="1602"/>
      <c r="AF66" s="1602"/>
      <c r="AG66" s="1602"/>
      <c r="AH66" s="1602"/>
    </row>
    <row r="67" spans="1:34" ht="12.95" customHeight="1">
      <c r="C67" s="3"/>
      <c r="D67" s="3" t="s">
        <v>942</v>
      </c>
      <c r="Y67" s="1299">
        <f>ROUND(Y63*Y66,0)</f>
        <v>8333333</v>
      </c>
      <c r="Z67" s="1606"/>
      <c r="AA67" s="1606"/>
      <c r="AB67" s="1606"/>
      <c r="AC67" s="1606"/>
      <c r="AD67" s="1299" t="str">
        <f>IF(OR(Application!D211="At-Risk",Application!D211="At-Risk/Located in Rural Census Tract",Application!D214="At-Risk"),ROUND(AD63*AD66,0),"$0")</f>
        <v>$0</v>
      </c>
      <c r="AE67" s="1299"/>
      <c r="AF67" s="1299"/>
      <c r="AG67" s="1299"/>
      <c r="AH67" s="1299"/>
    </row>
    <row r="68" spans="1:34" ht="12.95" customHeight="1">
      <c r="C68" s="3"/>
      <c r="E68" s="796" t="s">
        <v>1912</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874</v>
      </c>
      <c r="AB70" s="1603">
        <v>0.8</v>
      </c>
      <c r="AC70" s="1604"/>
      <c r="AD70" s="1604"/>
      <c r="AE70" s="1604"/>
      <c r="AF70" s="1605"/>
    </row>
    <row r="71" spans="1:34" ht="12.95" customHeight="1">
      <c r="A71" s="3"/>
      <c r="C71" s="3"/>
      <c r="D71" s="3"/>
      <c r="E71" s="1607" t="s">
        <v>2253</v>
      </c>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253"/>
      <c r="AB71" s="253"/>
      <c r="AC71" s="253"/>
    </row>
    <row r="72" spans="1:34" ht="12.95" customHeight="1">
      <c r="A72" s="3"/>
      <c r="C72" s="3"/>
      <c r="D72" s="3"/>
      <c r="E72" s="1607"/>
      <c r="F72" s="1607"/>
      <c r="G72" s="1607"/>
      <c r="H72" s="1607"/>
      <c r="I72" s="1607"/>
      <c r="J72" s="1607"/>
      <c r="K72" s="1607"/>
      <c r="L72" s="1607"/>
      <c r="M72" s="1607"/>
      <c r="N72" s="1607"/>
      <c r="O72" s="1607"/>
      <c r="P72" s="1607"/>
      <c r="Q72" s="1607"/>
      <c r="R72" s="1607"/>
      <c r="S72" s="1607"/>
      <c r="T72" s="1607"/>
      <c r="U72" s="1607"/>
      <c r="V72" s="1607"/>
      <c r="W72" s="1607"/>
      <c r="X72" s="1607"/>
      <c r="Y72" s="1607"/>
      <c r="Z72" s="1607"/>
      <c r="AA72" s="253"/>
      <c r="AB72" s="253"/>
      <c r="AC72" s="253"/>
    </row>
    <row r="73" spans="1:34" ht="12.95" customHeight="1">
      <c r="A73" s="3"/>
      <c r="C73" s="3"/>
      <c r="D73" s="3"/>
      <c r="E73" s="1607"/>
      <c r="F73" s="1607"/>
      <c r="G73" s="1607"/>
      <c r="H73" s="1607"/>
      <c r="I73" s="1607"/>
      <c r="J73" s="1607"/>
      <c r="K73" s="1607"/>
      <c r="L73" s="1607"/>
      <c r="M73" s="1607"/>
      <c r="N73" s="1607"/>
      <c r="O73" s="1607"/>
      <c r="P73" s="1607"/>
      <c r="Q73" s="1607"/>
      <c r="R73" s="1607"/>
      <c r="S73" s="1607"/>
      <c r="T73" s="1607"/>
      <c r="U73" s="1607"/>
      <c r="V73" s="1607"/>
      <c r="W73" s="1607"/>
      <c r="X73" s="1607"/>
      <c r="Y73" s="1607"/>
      <c r="Z73" s="1607"/>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80">
        <f>ROUND(IF(ISERROR((AB58/AB70)),0,(AB58/AB70)),0)</f>
        <v>5396424</v>
      </c>
      <c r="AC75" s="1280"/>
      <c r="AD75" s="1280"/>
      <c r="AE75" s="1280"/>
      <c r="AF75" s="1280"/>
    </row>
    <row r="76" spans="1:34" ht="12.95" customHeight="1">
      <c r="C76" s="3"/>
      <c r="D76" s="3" t="s">
        <v>105</v>
      </c>
      <c r="AB76" s="1180">
        <f>IF((Y67+AD67&lt;AB75),Y67+AD67,AB75)</f>
        <v>5396424</v>
      </c>
      <c r="AC76" s="1181"/>
      <c r="AD76" s="1181"/>
      <c r="AE76" s="1181"/>
      <c r="AF76" s="1182"/>
    </row>
    <row r="77" spans="1:34" ht="12.95" customHeight="1">
      <c r="C77" s="3"/>
      <c r="D77" s="3" t="s">
        <v>943</v>
      </c>
      <c r="AB77" s="1601">
        <f>AB76*AB70</f>
        <v>4317139.2</v>
      </c>
      <c r="AC77" s="1601"/>
      <c r="AD77" s="1601"/>
      <c r="AE77" s="1601"/>
      <c r="AF77" s="1601"/>
    </row>
    <row r="78" spans="1:34" ht="12.95" customHeight="1">
      <c r="C78" s="3"/>
      <c r="D78" s="3"/>
      <c r="AB78" s="598"/>
      <c r="AC78" s="598"/>
      <c r="AD78" s="598"/>
      <c r="AE78" s="598"/>
      <c r="AF78" s="598"/>
    </row>
    <row r="79" spans="1:34" ht="12.95" customHeight="1">
      <c r="D79" s="3" t="s">
        <v>106</v>
      </c>
      <c r="AB79" s="1303">
        <f>AB48-(AB56+AB77)</f>
        <v>-0.19999999925494194</v>
      </c>
      <c r="AC79" s="1303"/>
      <c r="AD79" s="1303"/>
      <c r="AE79" s="1303"/>
      <c r="AF79" s="1303"/>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5546875" defaultRowHeight="12" zeroHeight="1"/>
  <cols>
    <col min="1" max="1" width="32.42578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4" t="s">
        <v>1826</v>
      </c>
      <c r="B1" s="1645"/>
      <c r="C1" s="1645"/>
      <c r="D1" s="1645"/>
      <c r="E1" s="1645"/>
      <c r="F1" s="1645"/>
      <c r="G1" s="1645"/>
      <c r="H1" s="1645"/>
      <c r="I1" s="1645"/>
      <c r="J1" s="1646"/>
      <c r="K1" s="578"/>
    </row>
    <row r="2" spans="1:11" s="596" customFormat="1" ht="72">
      <c r="A2" s="594"/>
      <c r="B2" s="232" t="s">
        <v>1356</v>
      </c>
      <c r="C2" s="232" t="s">
        <v>1827</v>
      </c>
      <c r="D2" s="232" t="s">
        <v>1828</v>
      </c>
      <c r="E2" s="232" t="s">
        <v>1360</v>
      </c>
      <c r="F2" s="232" t="s">
        <v>1829</v>
      </c>
      <c r="G2" s="232" t="s">
        <v>1830</v>
      </c>
      <c r="H2" s="232" t="s">
        <v>1359</v>
      </c>
      <c r="I2" s="232" t="s">
        <v>1831</v>
      </c>
      <c r="J2" s="664" t="s">
        <v>1832</v>
      </c>
      <c r="K2" s="595"/>
    </row>
    <row r="3" spans="1:11" s="253" customFormat="1">
      <c r="A3" s="235" t="s">
        <v>343</v>
      </c>
      <c r="B3" s="583"/>
      <c r="C3" s="583"/>
      <c r="D3" s="583"/>
      <c r="E3" s="583"/>
      <c r="F3" s="583"/>
      <c r="G3" s="583"/>
      <c r="H3" s="583"/>
      <c r="I3" s="583"/>
      <c r="J3" s="583"/>
      <c r="K3" s="579"/>
    </row>
    <row r="4" spans="1:11" s="253" customFormat="1" ht="13.5">
      <c r="A4" s="300" t="s">
        <v>67</v>
      </c>
      <c r="B4" s="584">
        <f>'Sources and Uses Budget'!C4</f>
        <v>2610000</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344</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705</v>
      </c>
      <c r="B8" s="584">
        <f>'Sources and Uses Budget'!C8</f>
        <v>2610000</v>
      </c>
      <c r="C8" s="584">
        <f>SUM(C4:C7)</f>
        <v>0</v>
      </c>
      <c r="D8" s="584">
        <f>SUM(D4:D7)</f>
        <v>0</v>
      </c>
      <c r="E8" s="586"/>
      <c r="F8" s="586"/>
      <c r="G8" s="586"/>
      <c r="H8" s="586"/>
      <c r="I8" s="586"/>
      <c r="J8" s="586"/>
      <c r="K8" s="579"/>
    </row>
    <row r="9" spans="1:11" s="253" customFormat="1">
      <c r="A9" s="239" t="s">
        <v>1722</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1500000</v>
      </c>
      <c r="C10" s="585"/>
      <c r="D10" s="585"/>
      <c r="E10" s="584">
        <f>'Sources and Uses Budget'!S10</f>
        <v>1500000</v>
      </c>
      <c r="F10" s="585"/>
      <c r="G10" s="585"/>
      <c r="H10" s="584">
        <f>'Sources and Uses Budget'!T10</f>
        <v>0</v>
      </c>
      <c r="I10" s="585"/>
      <c r="J10" s="585"/>
      <c r="K10" s="579"/>
    </row>
    <row r="11" spans="1:11" s="253" customFormat="1">
      <c r="A11" s="243" t="s">
        <v>587</v>
      </c>
      <c r="B11" s="584">
        <f>'Sources and Uses Budget'!C11</f>
        <v>1500000</v>
      </c>
      <c r="C11" s="584">
        <f>SUM(C9:C10)</f>
        <v>0</v>
      </c>
      <c r="D11" s="584">
        <f>SUM(D9:D10)</f>
        <v>0</v>
      </c>
      <c r="E11" s="586"/>
      <c r="F11" s="586"/>
      <c r="G11" s="586"/>
      <c r="H11" s="584">
        <f>'Sources and Uses Budget'!T11</f>
        <v>0</v>
      </c>
      <c r="I11" s="584">
        <f>SUM(I9:I10)</f>
        <v>0</v>
      </c>
      <c r="J11" s="584">
        <f>SUM(J9:J10)</f>
        <v>0</v>
      </c>
      <c r="K11" s="579"/>
    </row>
    <row r="12" spans="1:11" s="253" customFormat="1">
      <c r="A12" s="243" t="s">
        <v>712</v>
      </c>
      <c r="B12" s="584">
        <f>'Sources and Uses Budget'!C12</f>
        <v>4110000</v>
      </c>
      <c r="C12" s="584">
        <f>SUM(C8+C11)</f>
        <v>0</v>
      </c>
      <c r="D12" s="584">
        <f>SUM(D8+D11)</f>
        <v>0</v>
      </c>
      <c r="E12" s="586"/>
      <c r="F12" s="586"/>
      <c r="G12" s="586"/>
      <c r="H12" s="586"/>
      <c r="I12" s="586"/>
      <c r="J12" s="586"/>
      <c r="K12" s="579"/>
    </row>
    <row r="13" spans="1:11" s="253" customFormat="1">
      <c r="A13" s="456" t="s">
        <v>1111</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1142</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1682</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910</v>
      </c>
      <c r="B16" s="583"/>
      <c r="C16" s="583"/>
      <c r="D16" s="583"/>
      <c r="E16" s="583"/>
      <c r="F16" s="583"/>
      <c r="G16" s="583"/>
      <c r="H16" s="583"/>
      <c r="I16" s="583"/>
      <c r="J16" s="583"/>
      <c r="K16" s="579"/>
    </row>
    <row r="17" spans="1:11" s="253" customFormat="1">
      <c r="A17" s="239" t="s">
        <v>911</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912</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913</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914</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915</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916</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917</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918</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919</v>
      </c>
      <c r="B27" s="583"/>
      <c r="C27" s="583"/>
      <c r="D27" s="583"/>
      <c r="E27" s="583"/>
      <c r="F27" s="583"/>
      <c r="G27" s="583"/>
      <c r="H27" s="583"/>
      <c r="I27" s="583"/>
      <c r="J27" s="583"/>
      <c r="K27" s="579"/>
    </row>
    <row r="28" spans="1:11" s="253" customFormat="1">
      <c r="A28" s="239" t="s">
        <v>911</v>
      </c>
      <c r="B28" s="584">
        <f>'Sources and Uses Budget'!C29</f>
        <v>2409293</v>
      </c>
      <c r="C28" s="585"/>
      <c r="D28" s="585"/>
      <c r="E28" s="584">
        <f>'Sources and Uses Budget'!S29</f>
        <v>2409293</v>
      </c>
      <c r="F28" s="585"/>
      <c r="G28" s="585"/>
      <c r="H28" s="584">
        <f>'Sources and Uses Budget'!T29</f>
        <v>0</v>
      </c>
      <c r="I28" s="585"/>
      <c r="J28" s="585"/>
      <c r="K28" s="579"/>
    </row>
    <row r="29" spans="1:11" s="253" customFormat="1">
      <c r="A29" s="239" t="s">
        <v>912</v>
      </c>
      <c r="B29" s="584">
        <f>'Sources and Uses Budget'!C30</f>
        <v>23231510</v>
      </c>
      <c r="C29" s="585"/>
      <c r="D29" s="585"/>
      <c r="E29" s="584">
        <f>'Sources and Uses Budget'!S30</f>
        <v>23231510</v>
      </c>
      <c r="F29" s="585"/>
      <c r="G29" s="585"/>
      <c r="H29" s="584">
        <f>'Sources and Uses Budget'!T30</f>
        <v>0</v>
      </c>
      <c r="I29" s="585"/>
      <c r="J29" s="585"/>
      <c r="K29" s="579"/>
    </row>
    <row r="30" spans="1:11" s="253" customFormat="1">
      <c r="A30" s="239" t="s">
        <v>913</v>
      </c>
      <c r="B30" s="584">
        <f>'Sources and Uses Budget'!C31</f>
        <v>1055919</v>
      </c>
      <c r="C30" s="585"/>
      <c r="D30" s="585"/>
      <c r="E30" s="584">
        <f>'Sources and Uses Budget'!S31</f>
        <v>1055919</v>
      </c>
      <c r="F30" s="585"/>
      <c r="G30" s="585"/>
      <c r="H30" s="584">
        <f>'Sources and Uses Budget'!T31</f>
        <v>0</v>
      </c>
      <c r="I30" s="585"/>
      <c r="J30" s="585"/>
      <c r="K30" s="579"/>
    </row>
    <row r="31" spans="1:11" s="253" customFormat="1">
      <c r="A31" s="239" t="s">
        <v>914</v>
      </c>
      <c r="B31" s="584">
        <f>'Sources and Uses Budget'!C32</f>
        <v>855906.5</v>
      </c>
      <c r="C31" s="585"/>
      <c r="D31" s="585"/>
      <c r="E31" s="584">
        <f>'Sources and Uses Budget'!S32</f>
        <v>855906.5</v>
      </c>
      <c r="F31" s="585"/>
      <c r="G31" s="585"/>
      <c r="H31" s="584">
        <f>'Sources and Uses Budget'!T32</f>
        <v>0</v>
      </c>
      <c r="I31" s="585"/>
      <c r="J31" s="585"/>
      <c r="K31" s="579"/>
    </row>
    <row r="32" spans="1:11" s="253" customFormat="1">
      <c r="A32" s="239" t="s">
        <v>915</v>
      </c>
      <c r="B32" s="584">
        <f>'Sources and Uses Budget'!C33</f>
        <v>855906.5</v>
      </c>
      <c r="C32" s="585"/>
      <c r="D32" s="585"/>
      <c r="E32" s="584">
        <f>'Sources and Uses Budget'!S33</f>
        <v>855906.5</v>
      </c>
      <c r="F32" s="585"/>
      <c r="G32" s="585"/>
      <c r="H32" s="584">
        <f>'Sources and Uses Budget'!T33</f>
        <v>0</v>
      </c>
      <c r="I32" s="585"/>
      <c r="J32" s="585"/>
      <c r="K32" s="579"/>
    </row>
    <row r="33" spans="1:11" s="253" customFormat="1">
      <c r="A33" s="239" t="s">
        <v>916</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917</v>
      </c>
      <c r="B34" s="584">
        <f>'Sources and Uses Budget'!C35</f>
        <v>201402</v>
      </c>
      <c r="C34" s="585"/>
      <c r="D34" s="585"/>
      <c r="E34" s="584">
        <f>'Sources and Uses Budget'!S35</f>
        <v>201402</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920</v>
      </c>
      <c r="B37" s="584">
        <f>'Sources and Uses Budget'!C38</f>
        <v>28609937</v>
      </c>
      <c r="C37" s="584">
        <f>SUM(C28:C36)</f>
        <v>0</v>
      </c>
      <c r="D37" s="584">
        <f>SUM(D28:D36)</f>
        <v>0</v>
      </c>
      <c r="E37" s="584">
        <f>'Sources and Uses Budget'!S38</f>
        <v>28609937</v>
      </c>
      <c r="F37" s="587">
        <f>SUM(F28:F36)</f>
        <v>0</v>
      </c>
      <c r="G37" s="587">
        <f>SUM(G28:G36)</f>
        <v>0</v>
      </c>
      <c r="H37" s="584">
        <f>'Sources and Uses Budget'!T38</f>
        <v>0</v>
      </c>
      <c r="I37" s="587">
        <f>SUM(I28:I36)</f>
        <v>0</v>
      </c>
      <c r="J37" s="587">
        <f>SUM(J28:J36)</f>
        <v>0</v>
      </c>
      <c r="K37" s="579"/>
    </row>
    <row r="38" spans="1:11" s="253" customFormat="1">
      <c r="A38" s="235" t="s">
        <v>921</v>
      </c>
      <c r="B38" s="583"/>
      <c r="C38" s="583"/>
      <c r="D38" s="583"/>
      <c r="E38" s="583"/>
      <c r="F38" s="583"/>
      <c r="G38" s="583"/>
      <c r="H38" s="583"/>
      <c r="I38" s="583"/>
      <c r="J38" s="583"/>
      <c r="K38" s="579"/>
    </row>
    <row r="39" spans="1:11" s="253" customFormat="1">
      <c r="A39" s="239" t="s">
        <v>922</v>
      </c>
      <c r="B39" s="584">
        <f>'Sources and Uses Budget'!C40</f>
        <v>1000000</v>
      </c>
      <c r="C39" s="585"/>
      <c r="D39" s="585"/>
      <c r="E39" s="584">
        <f>'Sources and Uses Budget'!S40</f>
        <v>1000000</v>
      </c>
      <c r="F39" s="585"/>
      <c r="G39" s="585"/>
      <c r="H39" s="584">
        <f>'Sources and Uses Budget'!T40</f>
        <v>0</v>
      </c>
      <c r="I39" s="585"/>
      <c r="J39" s="585"/>
      <c r="K39" s="579"/>
    </row>
    <row r="40" spans="1:11" s="253" customFormat="1">
      <c r="A40" s="239" t="s">
        <v>923</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924</v>
      </c>
      <c r="B41" s="584">
        <f>'Sources and Uses Budget'!C42</f>
        <v>1000000</v>
      </c>
      <c r="C41" s="584">
        <f>SUM(C38:C40)</f>
        <v>0</v>
      </c>
      <c r="D41" s="584">
        <f>SUM(D38:D40)</f>
        <v>0</v>
      </c>
      <c r="E41" s="584">
        <f>'Sources and Uses Budget'!S42</f>
        <v>1000000</v>
      </c>
      <c r="F41" s="587">
        <f>SUM(F39:F40)</f>
        <v>0</v>
      </c>
      <c r="G41" s="587">
        <f>SUM(G39:G40)</f>
        <v>0</v>
      </c>
      <c r="H41" s="584">
        <f>'Sources and Uses Budget'!T42</f>
        <v>0</v>
      </c>
      <c r="I41" s="587">
        <f>SUM(I39:I40)</f>
        <v>0</v>
      </c>
      <c r="J41" s="587">
        <f>SUM(J39:J40)</f>
        <v>0</v>
      </c>
      <c r="K41" s="579"/>
    </row>
    <row r="42" spans="1:11" s="253" customFormat="1">
      <c r="A42" s="243" t="s">
        <v>925</v>
      </c>
      <c r="B42" s="584">
        <f>'Sources and Uses Budget'!C43</f>
        <v>456423</v>
      </c>
      <c r="C42" s="585"/>
      <c r="D42" s="585"/>
      <c r="E42" s="584">
        <f>'Sources and Uses Budget'!S43</f>
        <v>456423</v>
      </c>
      <c r="F42" s="585"/>
      <c r="G42" s="585"/>
      <c r="H42" s="584">
        <f>'Sources and Uses Budget'!T43</f>
        <v>0</v>
      </c>
      <c r="I42" s="585"/>
      <c r="J42" s="585"/>
      <c r="K42" s="579"/>
    </row>
    <row r="43" spans="1:11" s="253" customFormat="1">
      <c r="A43" s="235" t="s">
        <v>926</v>
      </c>
      <c r="B43" s="583"/>
      <c r="C43" s="583"/>
      <c r="D43" s="583"/>
      <c r="E43" s="583"/>
      <c r="F43" s="583"/>
      <c r="G43" s="583"/>
      <c r="H43" s="583"/>
      <c r="I43" s="583"/>
      <c r="J43" s="583"/>
      <c r="K43" s="579"/>
    </row>
    <row r="44" spans="1:11" s="253" customFormat="1">
      <c r="A44" s="239" t="s">
        <v>927</v>
      </c>
      <c r="B44" s="584">
        <f>'Sources and Uses Budget'!C45</f>
        <v>1982248</v>
      </c>
      <c r="C44" s="585"/>
      <c r="D44" s="585"/>
      <c r="E44" s="584">
        <f>'Sources and Uses Budget'!S45</f>
        <v>785334</v>
      </c>
      <c r="F44" s="585"/>
      <c r="G44" s="585"/>
      <c r="H44" s="584">
        <f>'Sources and Uses Budget'!T45</f>
        <v>0</v>
      </c>
      <c r="I44" s="585"/>
      <c r="J44" s="585"/>
      <c r="K44" s="579"/>
    </row>
    <row r="45" spans="1:11" s="253" customFormat="1">
      <c r="A45" s="239" t="s">
        <v>928</v>
      </c>
      <c r="B45" s="584">
        <f>'Sources and Uses Budget'!C46</f>
        <v>231321</v>
      </c>
      <c r="C45" s="585"/>
      <c r="D45" s="585"/>
      <c r="E45" s="584">
        <f>'Sources and Uses Budget'!S46</f>
        <v>91655</v>
      </c>
      <c r="F45" s="585"/>
      <c r="G45" s="585"/>
      <c r="H45" s="584">
        <f>'Sources and Uses Budget'!T46</f>
        <v>0</v>
      </c>
      <c r="I45" s="585"/>
      <c r="J45" s="585"/>
      <c r="K45" s="579"/>
    </row>
    <row r="46" spans="1:11" s="253" customFormat="1" ht="12" customHeight="1">
      <c r="A46" s="239" t="s">
        <v>929</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930</v>
      </c>
      <c r="B47" s="584">
        <f>'Sources and Uses Budget'!C48</f>
        <v>132095</v>
      </c>
      <c r="C47" s="585"/>
      <c r="D47" s="585"/>
      <c r="E47" s="584">
        <f>'Sources and Uses Budget'!S48</f>
        <v>132095</v>
      </c>
      <c r="F47" s="585"/>
      <c r="G47" s="585"/>
      <c r="H47" s="584">
        <f>'Sources and Uses Budget'!T48</f>
        <v>0</v>
      </c>
      <c r="I47" s="585"/>
      <c r="J47" s="585"/>
      <c r="K47" s="579"/>
    </row>
    <row r="48" spans="1:11" s="253" customFormat="1">
      <c r="A48" s="239" t="s">
        <v>933</v>
      </c>
      <c r="B48" s="584">
        <f>'Sources and Uses Budget'!C49</f>
        <v>25000</v>
      </c>
      <c r="C48" s="585"/>
      <c r="D48" s="585"/>
      <c r="E48" s="584">
        <f>'Sources and Uses Budget'!S49</f>
        <v>25000</v>
      </c>
      <c r="F48" s="585"/>
      <c r="G48" s="585"/>
      <c r="H48" s="584">
        <f>'Sources and Uses Budget'!T49</f>
        <v>0</v>
      </c>
      <c r="I48" s="585"/>
      <c r="J48" s="585"/>
      <c r="K48" s="579"/>
    </row>
    <row r="49" spans="1:11" s="253" customFormat="1">
      <c r="A49" s="239" t="s">
        <v>931</v>
      </c>
      <c r="B49" s="584">
        <f>'Sources and Uses Budget'!C50</f>
        <v>10000</v>
      </c>
      <c r="C49" s="585"/>
      <c r="D49" s="585"/>
      <c r="E49" s="584">
        <f>'Sources and Uses Budget'!S50</f>
        <v>10000</v>
      </c>
      <c r="F49" s="585"/>
      <c r="G49" s="585"/>
      <c r="H49" s="584">
        <f>'Sources and Uses Budget'!T50</f>
        <v>0</v>
      </c>
      <c r="I49" s="585"/>
      <c r="J49" s="585"/>
      <c r="K49" s="579"/>
    </row>
    <row r="50" spans="1:11" s="253" customFormat="1">
      <c r="A50" s="239" t="s">
        <v>932</v>
      </c>
      <c r="B50" s="584">
        <f>'Sources and Uses Budget'!C51</f>
        <v>421000</v>
      </c>
      <c r="C50" s="585"/>
      <c r="D50" s="585"/>
      <c r="E50" s="584">
        <f>'Sources and Uses Budget'!S51</f>
        <v>421000</v>
      </c>
      <c r="F50" s="585"/>
      <c r="G50" s="585"/>
      <c r="H50" s="584">
        <f>'Sources and Uses Budget'!T51</f>
        <v>0</v>
      </c>
      <c r="I50" s="585"/>
      <c r="J50" s="585"/>
      <c r="K50" s="579"/>
    </row>
    <row r="51" spans="1:11" s="253" customFormat="1">
      <c r="A51" s="239" t="str">
        <f>'Sources and Uses Budget'!$A52</f>
        <v>Other: Const Lender Expenses</v>
      </c>
      <c r="B51" s="584">
        <f>'Sources and Uses Budget'!C52</f>
        <v>30000</v>
      </c>
      <c r="C51" s="585"/>
      <c r="D51" s="585"/>
      <c r="E51" s="584">
        <f>'Sources and Uses Budget'!S52</f>
        <v>11887</v>
      </c>
      <c r="F51" s="585"/>
      <c r="G51" s="585"/>
      <c r="H51" s="584">
        <f>'Sources and Uses Budget'!T52</f>
        <v>0</v>
      </c>
      <c r="I51" s="585"/>
      <c r="J51" s="585"/>
      <c r="K51" s="579"/>
    </row>
    <row r="52" spans="1:11" s="577" customFormat="1">
      <c r="A52" s="243" t="s">
        <v>934</v>
      </c>
      <c r="B52" s="584">
        <f>'Sources and Uses Budget'!C53</f>
        <v>2831664</v>
      </c>
      <c r="C52" s="587">
        <f>SUM(C44:C51)</f>
        <v>0</v>
      </c>
      <c r="D52" s="587">
        <f>SUM(D44:D51)</f>
        <v>0</v>
      </c>
      <c r="E52" s="584">
        <f>'Sources and Uses Budget'!S53</f>
        <v>1476971</v>
      </c>
      <c r="F52" s="587">
        <f>SUM(F44:F51)</f>
        <v>0</v>
      </c>
      <c r="G52" s="587">
        <f>SUM(G44:G51)</f>
        <v>0</v>
      </c>
      <c r="H52" s="584">
        <f>'Sources and Uses Budget'!T53</f>
        <v>0</v>
      </c>
      <c r="I52" s="587">
        <f>SUM(I44:I51)</f>
        <v>0</v>
      </c>
      <c r="J52" s="587">
        <f>SUM(J44:J51)</f>
        <v>0</v>
      </c>
      <c r="K52" s="580"/>
    </row>
    <row r="53" spans="1:11" s="253" customFormat="1">
      <c r="A53" s="235" t="s">
        <v>684</v>
      </c>
      <c r="B53" s="583"/>
      <c r="C53" s="583"/>
      <c r="D53" s="583"/>
      <c r="E53" s="583"/>
      <c r="F53" s="583"/>
      <c r="G53" s="583"/>
      <c r="H53" s="583"/>
      <c r="I53" s="583"/>
      <c r="J53" s="583"/>
      <c r="K53" s="579"/>
    </row>
    <row r="54" spans="1:11" s="253" customFormat="1">
      <c r="A54" s="239" t="s">
        <v>935</v>
      </c>
      <c r="B54" s="584">
        <f>'Sources and Uses Budget'!C55</f>
        <v>34150</v>
      </c>
      <c r="C54" s="585"/>
      <c r="D54" s="585"/>
      <c r="E54" s="586"/>
      <c r="F54" s="586"/>
      <c r="G54" s="586"/>
      <c r="H54" s="586"/>
      <c r="I54" s="586"/>
      <c r="J54" s="586"/>
      <c r="K54" s="579"/>
    </row>
    <row r="55" spans="1:11" s="253" customFormat="1" ht="12" customHeight="1">
      <c r="A55" s="239" t="s">
        <v>929</v>
      </c>
      <c r="B55" s="584">
        <f>'Sources and Uses Budget'!C56</f>
        <v>0</v>
      </c>
      <c r="C55" s="585"/>
      <c r="D55" s="585"/>
      <c r="E55" s="586"/>
      <c r="F55" s="586"/>
      <c r="G55" s="586"/>
      <c r="H55" s="586"/>
      <c r="I55" s="586"/>
      <c r="J55" s="586"/>
      <c r="K55" s="579"/>
    </row>
    <row r="56" spans="1:11" s="253" customFormat="1">
      <c r="A56" s="239" t="s">
        <v>933</v>
      </c>
      <c r="B56" s="584">
        <f>'Sources and Uses Budget'!C57</f>
        <v>25000</v>
      </c>
      <c r="C56" s="585"/>
      <c r="D56" s="585"/>
      <c r="E56" s="586"/>
      <c r="F56" s="586"/>
      <c r="G56" s="586"/>
      <c r="H56" s="586"/>
      <c r="I56" s="586"/>
      <c r="J56" s="586"/>
      <c r="K56" s="579"/>
    </row>
    <row r="57" spans="1:11" s="253" customFormat="1">
      <c r="A57" s="239" t="s">
        <v>931</v>
      </c>
      <c r="B57" s="584">
        <f>'Sources and Uses Budget'!C58</f>
        <v>0</v>
      </c>
      <c r="C57" s="585"/>
      <c r="D57" s="585"/>
      <c r="E57" s="586"/>
      <c r="F57" s="586"/>
      <c r="G57" s="586"/>
      <c r="H57" s="586"/>
      <c r="I57" s="586"/>
      <c r="J57" s="586"/>
      <c r="K57" s="579"/>
    </row>
    <row r="58" spans="1:11" s="253" customFormat="1">
      <c r="A58" s="239" t="s">
        <v>932</v>
      </c>
      <c r="B58" s="584">
        <f>'Sources and Uses Budget'!C59</f>
        <v>0</v>
      </c>
      <c r="C58" s="585"/>
      <c r="D58" s="585"/>
      <c r="E58" s="586"/>
      <c r="F58" s="586"/>
      <c r="G58" s="586"/>
      <c r="H58" s="586"/>
      <c r="I58" s="586"/>
      <c r="J58" s="586"/>
      <c r="K58" s="579"/>
    </row>
    <row r="59" spans="1:11" s="253" customFormat="1">
      <c r="A59" s="239" t="str">
        <f>'Sources and Uses Budget'!$A60</f>
        <v>Other: Perm Lender Legal/Exp</v>
      </c>
      <c r="B59" s="584">
        <f>'Sources and Uses Budget'!C60</f>
        <v>40000</v>
      </c>
      <c r="C59" s="585"/>
      <c r="D59" s="585"/>
      <c r="E59" s="586"/>
      <c r="F59" s="586"/>
      <c r="G59" s="586"/>
      <c r="H59" s="586"/>
      <c r="I59" s="586"/>
      <c r="J59" s="586"/>
      <c r="K59" s="579"/>
    </row>
    <row r="60" spans="1:11" s="253" customFormat="1" ht="14.1" customHeight="1">
      <c r="A60" s="243" t="s">
        <v>501</v>
      </c>
      <c r="B60" s="584">
        <f>'Sources and Uses Budget'!C61</f>
        <v>99150</v>
      </c>
      <c r="C60" s="584">
        <f>SUM(C54:C59)</f>
        <v>0</v>
      </c>
      <c r="D60" s="584">
        <f>SUM(D54:D59)</f>
        <v>0</v>
      </c>
      <c r="E60" s="586"/>
      <c r="F60" s="586"/>
      <c r="G60" s="586"/>
      <c r="H60" s="586"/>
      <c r="I60" s="586"/>
      <c r="J60" s="586"/>
      <c r="K60" s="579"/>
    </row>
    <row r="61" spans="1:11" s="253" customFormat="1">
      <c r="A61" s="249" t="s">
        <v>502</v>
      </c>
      <c r="B61" s="584">
        <f>'Sources and Uses Budget'!C62</f>
        <v>37107174</v>
      </c>
      <c r="C61" s="584">
        <f>SUM(C8+C11+C13+C14+C15+C25+C26+C37+C41+C42+C52+C60)</f>
        <v>0</v>
      </c>
      <c r="D61" s="584">
        <f>SUM(D8+D11+D13+D14+D15+D25+D26+D37+D41+D42+D52+D60)</f>
        <v>0</v>
      </c>
      <c r="E61" s="584">
        <f>'Sources and Uses Budget'!S62</f>
        <v>33043331</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1957</v>
      </c>
      <c r="B62" s="583"/>
      <c r="C62" s="583"/>
      <c r="D62" s="583"/>
      <c r="E62" s="583"/>
      <c r="F62" s="583"/>
      <c r="G62" s="583"/>
      <c r="H62" s="583"/>
      <c r="I62" s="583"/>
      <c r="J62" s="583"/>
      <c r="K62" s="579"/>
    </row>
    <row r="63" spans="1:11" s="253" customFormat="1">
      <c r="A63" s="239" t="s">
        <v>284</v>
      </c>
      <c r="B63" s="584">
        <f>'Sources and Uses Budget'!C64</f>
        <v>30000</v>
      </c>
      <c r="C63" s="585"/>
      <c r="D63" s="585"/>
      <c r="E63" s="584">
        <f>'Sources and Uses Budget'!S64</f>
        <v>11887</v>
      </c>
      <c r="F63" s="585"/>
      <c r="G63" s="585"/>
      <c r="H63" s="584">
        <f>'Sources and Uses Budget'!T64</f>
        <v>0</v>
      </c>
      <c r="I63" s="585"/>
      <c r="J63" s="585"/>
      <c r="K63" s="579"/>
    </row>
    <row r="64" spans="1:11" s="253" customFormat="1" ht="24">
      <c r="A64" s="239" t="s">
        <v>1958</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1959</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1960</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Borrower Legal</v>
      </c>
      <c r="B67" s="584">
        <f>'Sources and Uses Budget'!C68</f>
        <v>40000</v>
      </c>
      <c r="C67" s="585"/>
      <c r="D67" s="585"/>
      <c r="E67" s="584">
        <f>'Sources and Uses Budget'!S68</f>
        <v>30000</v>
      </c>
      <c r="F67" s="585"/>
      <c r="G67" s="585"/>
      <c r="H67" s="584">
        <f>'Sources and Uses Budget'!T68</f>
        <v>0</v>
      </c>
      <c r="I67" s="585"/>
      <c r="J67" s="585"/>
      <c r="K67" s="579"/>
    </row>
    <row r="68" spans="1:11" s="253" customFormat="1">
      <c r="A68" s="243" t="s">
        <v>1961</v>
      </c>
      <c r="B68" s="584">
        <f>'Sources and Uses Budget'!C69</f>
        <v>70000</v>
      </c>
      <c r="C68" s="584">
        <f>SUM(C62:C67)</f>
        <v>0</v>
      </c>
      <c r="D68" s="584">
        <f>SUM(D62:D67)</f>
        <v>0</v>
      </c>
      <c r="E68" s="584">
        <f>'Sources and Uses Budget'!S69</f>
        <v>41887</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200000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1240</v>
      </c>
      <c r="B72" s="584">
        <f>'Sources and Uses Budget'!C73</f>
        <v>0</v>
      </c>
      <c r="C72" s="585"/>
      <c r="D72" s="585"/>
      <c r="E72" s="586"/>
      <c r="F72" s="586"/>
      <c r="G72" s="586"/>
      <c r="H72" s="586"/>
      <c r="I72" s="586"/>
      <c r="J72" s="586"/>
      <c r="K72" s="579"/>
    </row>
    <row r="73" spans="1:11" s="253" customFormat="1">
      <c r="A73" s="239" t="s">
        <v>288</v>
      </c>
      <c r="B73" s="584">
        <f>'Sources and Uses Budget'!C74</f>
        <v>202278</v>
      </c>
      <c r="C73" s="585"/>
      <c r="D73" s="585"/>
      <c r="E73" s="586"/>
      <c r="F73" s="586"/>
      <c r="G73" s="586"/>
      <c r="H73" s="586"/>
      <c r="I73" s="586"/>
      <c r="J73" s="586"/>
      <c r="K73" s="579"/>
    </row>
    <row r="74" spans="1:11" s="253" customFormat="1" ht="24">
      <c r="A74" s="239" t="str">
        <f>'Sources and Uses Budget'!$A75</f>
        <v>Other: HCD Pooled Transition Reserve Fee</v>
      </c>
      <c r="B74" s="584">
        <f>'Sources and Uses Budget'!C75</f>
        <v>44595</v>
      </c>
      <c r="C74" s="585"/>
      <c r="D74" s="585"/>
      <c r="E74" s="586"/>
      <c r="F74" s="586"/>
      <c r="G74" s="586"/>
      <c r="H74" s="586"/>
      <c r="I74" s="586"/>
      <c r="J74" s="586"/>
      <c r="K74" s="579"/>
    </row>
    <row r="75" spans="1:11" s="253" customFormat="1">
      <c r="A75" s="243" t="s">
        <v>289</v>
      </c>
      <c r="B75" s="584">
        <f>'Sources and Uses Budget'!C76</f>
        <v>446873</v>
      </c>
      <c r="C75" s="584">
        <f>SUM(C70:C74)</f>
        <v>0</v>
      </c>
      <c r="D75" s="584">
        <f>SUM(D70:D74)</f>
        <v>0</v>
      </c>
      <c r="E75" s="586"/>
      <c r="F75" s="586"/>
      <c r="G75" s="586"/>
      <c r="H75" s="586"/>
      <c r="I75" s="586"/>
      <c r="J75" s="586"/>
      <c r="K75" s="579"/>
    </row>
    <row r="76" spans="1:11" s="253" customFormat="1">
      <c r="A76" s="235" t="s">
        <v>1745</v>
      </c>
      <c r="B76" s="583"/>
      <c r="C76" s="583"/>
      <c r="D76" s="583"/>
      <c r="E76" s="583"/>
      <c r="F76" s="583"/>
      <c r="G76" s="583"/>
      <c r="H76" s="583"/>
      <c r="I76" s="583"/>
      <c r="J76" s="583"/>
      <c r="K76" s="579"/>
    </row>
    <row r="77" spans="1:11" s="253" customFormat="1">
      <c r="A77" s="239" t="s">
        <v>1746</v>
      </c>
      <c r="B77" s="584">
        <f>'Sources and Uses Budget'!C78</f>
        <v>1512102</v>
      </c>
      <c r="C77" s="585"/>
      <c r="D77" s="585"/>
      <c r="E77" s="584">
        <f>'Sources and Uses Budget'!S78</f>
        <v>1512102</v>
      </c>
      <c r="F77" s="585"/>
      <c r="G77" s="585"/>
      <c r="H77" s="584">
        <f>'Sources and Uses Budget'!T78</f>
        <v>0</v>
      </c>
      <c r="I77" s="585"/>
      <c r="J77" s="585"/>
      <c r="K77" s="579"/>
    </row>
    <row r="78" spans="1:11" s="253" customFormat="1">
      <c r="A78" s="239" t="s">
        <v>539</v>
      </c>
      <c r="B78" s="584">
        <f>'Sources and Uses Budget'!C79</f>
        <v>300000</v>
      </c>
      <c r="C78" s="585"/>
      <c r="D78" s="585"/>
      <c r="E78" s="584">
        <f>'Sources and Uses Budget'!S79</f>
        <v>300000</v>
      </c>
      <c r="F78" s="585"/>
      <c r="G78" s="585"/>
      <c r="H78" s="584">
        <f>'Sources and Uses Budget'!T79</f>
        <v>0</v>
      </c>
      <c r="I78" s="585"/>
      <c r="J78" s="585"/>
      <c r="K78" s="579"/>
    </row>
    <row r="79" spans="1:11" s="253" customFormat="1">
      <c r="A79" s="243" t="s">
        <v>1744</v>
      </c>
      <c r="B79" s="584">
        <f>'Sources and Uses Budget'!C80</f>
        <v>1812102</v>
      </c>
      <c r="C79" s="667">
        <f>SUM(C77:C78)</f>
        <v>0</v>
      </c>
      <c r="D79" s="667">
        <f>SUM(D77:D78)</f>
        <v>0</v>
      </c>
      <c r="E79" s="584">
        <f>'Sources and Uses Budget'!S80</f>
        <v>1812102</v>
      </c>
      <c r="F79" s="667">
        <f>SUM(F77:F78)</f>
        <v>0</v>
      </c>
      <c r="G79" s="667">
        <f>SUM(G77:G78)</f>
        <v>0</v>
      </c>
      <c r="H79" s="584">
        <f>'Sources and Uses Budget'!T80</f>
        <v>0</v>
      </c>
      <c r="I79" s="667">
        <f>SUM(I77:I78)</f>
        <v>0</v>
      </c>
      <c r="J79" s="667">
        <f>SUM(J77:J78)</f>
        <v>0</v>
      </c>
      <c r="K79" s="579"/>
    </row>
    <row r="80" spans="1:11" s="253" customFormat="1">
      <c r="A80" s="235" t="s">
        <v>516</v>
      </c>
      <c r="B80" s="583"/>
      <c r="C80" s="583"/>
      <c r="D80" s="583"/>
      <c r="E80" s="583"/>
      <c r="F80" s="583"/>
      <c r="G80" s="583"/>
      <c r="H80" s="583"/>
      <c r="I80" s="583"/>
      <c r="J80" s="583"/>
      <c r="K80" s="579"/>
    </row>
    <row r="81" spans="1:11" s="253" customFormat="1" ht="14.1" customHeight="1">
      <c r="A81" s="239" t="s">
        <v>2117</v>
      </c>
      <c r="B81" s="584">
        <f>'Sources and Uses Budget'!C82</f>
        <v>143100</v>
      </c>
      <c r="C81" s="585"/>
      <c r="D81" s="585"/>
      <c r="E81" s="586"/>
      <c r="F81" s="586"/>
      <c r="G81" s="586"/>
      <c r="H81" s="586"/>
      <c r="I81" s="586"/>
      <c r="J81" s="586"/>
      <c r="K81" s="579"/>
    </row>
    <row r="82" spans="1:11" s="253" customFormat="1">
      <c r="A82" s="239" t="s">
        <v>517</v>
      </c>
      <c r="B82" s="584">
        <f>'Sources and Uses Budget'!C83</f>
        <v>300000</v>
      </c>
      <c r="C82" s="585"/>
      <c r="D82" s="585"/>
      <c r="E82" s="584">
        <f>'Sources and Uses Budget'!S83</f>
        <v>300000</v>
      </c>
      <c r="F82" s="585"/>
      <c r="G82" s="585"/>
      <c r="H82" s="584">
        <f>'Sources and Uses Budget'!T83</f>
        <v>0</v>
      </c>
      <c r="I82" s="585"/>
      <c r="J82" s="585"/>
      <c r="K82" s="579"/>
    </row>
    <row r="83" spans="1:11" s="253" customFormat="1">
      <c r="A83" s="239" t="s">
        <v>518</v>
      </c>
      <c r="B83" s="584">
        <f>'Sources and Uses Budget'!C84</f>
        <v>1627184</v>
      </c>
      <c r="C83" s="585"/>
      <c r="D83" s="585"/>
      <c r="E83" s="584">
        <f>'Sources and Uses Budget'!S84</f>
        <v>1627184</v>
      </c>
      <c r="F83" s="585"/>
      <c r="G83" s="585"/>
      <c r="H83" s="584">
        <f>'Sources and Uses Budget'!T84</f>
        <v>0</v>
      </c>
      <c r="I83" s="585"/>
      <c r="J83" s="585"/>
      <c r="K83" s="579"/>
    </row>
    <row r="84" spans="1:11" s="253" customFormat="1">
      <c r="A84" s="239" t="s">
        <v>519</v>
      </c>
      <c r="B84" s="584">
        <f>'Sources and Uses Budget'!C85</f>
        <v>0</v>
      </c>
      <c r="C84" s="585"/>
      <c r="D84" s="585"/>
      <c r="E84" s="584">
        <f>'Sources and Uses Budget'!S85</f>
        <v>0</v>
      </c>
      <c r="F84" s="585"/>
      <c r="G84" s="585"/>
      <c r="H84" s="584">
        <f>'Sources and Uses Budget'!T85</f>
        <v>0</v>
      </c>
      <c r="I84" s="585"/>
      <c r="J84" s="585"/>
      <c r="K84" s="579"/>
    </row>
    <row r="85" spans="1:11" s="253" customFormat="1">
      <c r="A85" s="239" t="s">
        <v>520</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521</v>
      </c>
      <c r="B86" s="584">
        <f>'Sources and Uses Budget'!C87</f>
        <v>70375</v>
      </c>
      <c r="C86" s="585"/>
      <c r="D86" s="585"/>
      <c r="E86" s="586"/>
      <c r="F86" s="586"/>
      <c r="G86" s="586"/>
      <c r="H86" s="586"/>
      <c r="I86" s="586"/>
      <c r="J86" s="586"/>
      <c r="K86" s="579"/>
    </row>
    <row r="87" spans="1:11" s="253" customFormat="1">
      <c r="A87" s="239" t="s">
        <v>522</v>
      </c>
      <c r="B87" s="584">
        <f>'Sources and Uses Budget'!C88</f>
        <v>50000</v>
      </c>
      <c r="C87" s="585"/>
      <c r="D87" s="585"/>
      <c r="E87" s="584">
        <f>'Sources and Uses Budget'!S88</f>
        <v>50000</v>
      </c>
      <c r="F87" s="585"/>
      <c r="G87" s="585"/>
      <c r="H87" s="584">
        <f>'Sources and Uses Budget'!T88</f>
        <v>0</v>
      </c>
      <c r="I87" s="585"/>
      <c r="J87" s="585"/>
      <c r="K87" s="579"/>
    </row>
    <row r="88" spans="1:11" s="253" customFormat="1">
      <c r="A88" s="239" t="s">
        <v>523</v>
      </c>
      <c r="B88" s="584">
        <f>'Sources and Uses Budget'!C89</f>
        <v>10000</v>
      </c>
      <c r="C88" s="585"/>
      <c r="D88" s="585"/>
      <c r="E88" s="584">
        <f>'Sources and Uses Budget'!S89</f>
        <v>0</v>
      </c>
      <c r="F88" s="585"/>
      <c r="G88" s="585"/>
      <c r="H88" s="584">
        <f>'Sources and Uses Budget'!T89</f>
        <v>0</v>
      </c>
      <c r="I88" s="585"/>
      <c r="J88" s="585"/>
      <c r="K88" s="579"/>
    </row>
    <row r="89" spans="1:11" s="253" customFormat="1">
      <c r="A89" s="239" t="s">
        <v>1316</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1742</v>
      </c>
      <c r="B90" s="584">
        <f>'Sources and Uses Budget'!C91</f>
        <v>10000</v>
      </c>
      <c r="C90" s="585"/>
      <c r="D90" s="585"/>
      <c r="E90" s="584">
        <f>'Sources and Uses Budget'!S91</f>
        <v>10000</v>
      </c>
      <c r="F90" s="585"/>
      <c r="G90" s="585"/>
      <c r="H90" s="584">
        <f>'Sources and Uses Budget'!T91</f>
        <v>0</v>
      </c>
      <c r="I90" s="585"/>
      <c r="J90" s="585"/>
      <c r="K90" s="579"/>
    </row>
    <row r="91" spans="1:11" s="253" customFormat="1">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524</v>
      </c>
      <c r="B94" s="584">
        <f>'Sources and Uses Budget'!C95</f>
        <v>2210659</v>
      </c>
      <c r="C94" s="584">
        <f>SUM(C81:C93)</f>
        <v>0</v>
      </c>
      <c r="D94" s="584">
        <f>SUM(D81:D93)</f>
        <v>0</v>
      </c>
      <c r="E94" s="584">
        <f>'Sources and Uses Budget'!S95</f>
        <v>1987184</v>
      </c>
      <c r="F94" s="587">
        <f>SUM(F82:F85,F87:F93)</f>
        <v>0</v>
      </c>
      <c r="G94" s="587">
        <f>SUM(G82:G85,G87:G93)</f>
        <v>0</v>
      </c>
      <c r="H94" s="584">
        <f>'Sources and Uses Budget'!T95</f>
        <v>0</v>
      </c>
      <c r="I94" s="584">
        <f>SUM(I82:I85,I87:I93)</f>
        <v>0</v>
      </c>
      <c r="J94" s="584">
        <f>SUM(J82:J85,J87:J93)</f>
        <v>0</v>
      </c>
      <c r="K94" s="579"/>
    </row>
    <row r="95" spans="1:11" s="253" customFormat="1">
      <c r="A95" s="243" t="s">
        <v>1357</v>
      </c>
      <c r="B95" s="584">
        <f>'Sources and Uses Budget'!C96</f>
        <v>41646808</v>
      </c>
      <c r="C95" s="584">
        <f>SUM(C61+C68+C75+C79+C94)</f>
        <v>0</v>
      </c>
      <c r="D95" s="584">
        <f>SUM(D61+D68+D75+D79+D94)</f>
        <v>0</v>
      </c>
      <c r="E95" s="584">
        <f>'Sources and Uses Budget'!S96</f>
        <v>36884504</v>
      </c>
      <c r="F95" s="587">
        <f>SUM(+F61+F68+F79+F94)</f>
        <v>0</v>
      </c>
      <c r="G95" s="587">
        <f>SUM(+G61+G68+G79+G94)</f>
        <v>0</v>
      </c>
      <c r="H95" s="584">
        <f>'Sources and Uses Budget'!T96</f>
        <v>0</v>
      </c>
      <c r="I95" s="587">
        <f>SUM(I61+I68+I79+I94)</f>
        <v>0</v>
      </c>
      <c r="J95" s="587">
        <f>SUM(J61+J68+J79+J94)</f>
        <v>0</v>
      </c>
      <c r="K95" s="579"/>
    </row>
    <row r="96" spans="1:11" s="253" customFormat="1">
      <c r="A96" s="235" t="s">
        <v>526</v>
      </c>
      <c r="B96" s="583"/>
      <c r="C96" s="583"/>
      <c r="D96" s="583"/>
      <c r="E96" s="583"/>
      <c r="F96" s="583"/>
      <c r="G96" s="583"/>
      <c r="H96" s="583"/>
      <c r="I96" s="583"/>
      <c r="J96" s="583"/>
      <c r="K96" s="579"/>
    </row>
    <row r="97" spans="1:11" s="253" customFormat="1">
      <c r="A97" s="239" t="s">
        <v>527</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1962</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528</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1241</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529</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1358</v>
      </c>
      <c r="B103" s="584">
        <f>'Sources and Uses Budget'!C104</f>
        <v>44146808</v>
      </c>
      <c r="C103" s="587">
        <f>SUM(C95+C102)</f>
        <v>0</v>
      </c>
      <c r="D103" s="587">
        <f>SUM(D95+D102)</f>
        <v>0</v>
      </c>
      <c r="E103" s="584">
        <f>'Sources and Uses Budget'!S104</f>
        <v>39384504</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39384504</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29" zoomScale="90" zoomScaleNormal="90" workbookViewId="0">
      <selection activeCell="AM658" sqref="AM65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69" customWidth="1"/>
    <col min="41" max="41" width="6.7109375" style="38"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40" hidden="1" customWidth="1"/>
    <col min="61" max="109" width="5.42578125" style="21" hidden="1" customWidth="1"/>
    <col min="110" max="16384" width="9.140625" style="21" hidden="1"/>
  </cols>
  <sheetData>
    <row r="1" spans="1:43" ht="15.75" customHeight="1">
      <c r="A1" s="1613" t="s">
        <v>847</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row>
    <row r="2" spans="1:43" s="5" customFormat="1" ht="12.75"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1459</v>
      </c>
      <c r="AE4" s="1685" t="s">
        <v>365</v>
      </c>
      <c r="AF4" s="1685"/>
      <c r="AG4" s="1685"/>
      <c r="AH4" s="1685"/>
      <c r="AI4" s="1685"/>
      <c r="AJ4" s="1685"/>
      <c r="AK4" s="1685"/>
      <c r="AL4" s="18"/>
      <c r="AN4" s="671"/>
    </row>
    <row r="5" spans="1:43" s="3" customFormat="1" ht="12.95" customHeight="1">
      <c r="A5" s="63"/>
      <c r="AE5" s="18"/>
      <c r="AF5" s="18"/>
      <c r="AG5" s="18"/>
      <c r="AH5" s="18"/>
      <c r="AI5" s="18"/>
      <c r="AJ5" s="18"/>
      <c r="AK5" s="18"/>
      <c r="AL5" s="18"/>
      <c r="AN5" s="671"/>
    </row>
    <row r="6" spans="1:43" s="5" customFormat="1" ht="12.75" customHeight="1">
      <c r="A6" s="63"/>
      <c r="B6" s="63" t="s">
        <v>1460</v>
      </c>
      <c r="C6" s="3"/>
      <c r="D6" s="3"/>
      <c r="E6" s="3"/>
      <c r="F6" s="3"/>
      <c r="G6" s="3"/>
      <c r="H6" s="3"/>
      <c r="I6" s="3"/>
      <c r="J6" s="3"/>
      <c r="K6" s="3"/>
      <c r="L6" s="3"/>
      <c r="M6" s="3"/>
      <c r="N6" s="3"/>
      <c r="O6" s="3"/>
      <c r="P6" s="3"/>
      <c r="Q6" s="3"/>
      <c r="R6" s="3"/>
      <c r="S6" s="3"/>
      <c r="T6" s="3"/>
      <c r="U6" s="3"/>
      <c r="V6" s="3"/>
      <c r="W6" s="3"/>
      <c r="X6" s="3"/>
      <c r="Y6" s="3"/>
      <c r="Z6" s="3"/>
      <c r="AA6" s="3"/>
      <c r="AB6" s="3"/>
      <c r="AC6" s="3"/>
      <c r="AD6" s="3"/>
      <c r="AF6" s="1693" t="s">
        <v>855</v>
      </c>
      <c r="AG6" s="1693"/>
      <c r="AH6" s="1693"/>
      <c r="AI6" s="1693"/>
      <c r="AJ6" s="1693"/>
      <c r="AK6" s="1693"/>
      <c r="AL6" s="1693"/>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633</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8" t="s">
        <v>2340</v>
      </c>
      <c r="C8" s="1798"/>
      <c r="D8" s="1798"/>
      <c r="E8" s="1798"/>
      <c r="F8" s="1798"/>
      <c r="G8" s="1798"/>
      <c r="H8" s="1798"/>
      <c r="I8" s="1798"/>
      <c r="J8" s="1798"/>
      <c r="K8" s="1798"/>
      <c r="L8" s="1798"/>
      <c r="M8" s="1798"/>
      <c r="N8" s="1798"/>
      <c r="O8" s="1798"/>
      <c r="P8" s="1798"/>
      <c r="Q8" s="1798"/>
      <c r="R8" s="1798"/>
      <c r="S8" s="1798"/>
      <c r="T8" s="1798"/>
      <c r="U8" s="1798"/>
      <c r="V8" s="1798"/>
      <c r="W8" s="1798"/>
      <c r="X8" s="1798"/>
      <c r="Y8" s="1798"/>
      <c r="Z8" s="1798"/>
      <c r="AA8" s="1798"/>
      <c r="AB8" s="1798"/>
      <c r="AC8" s="1798"/>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1243</v>
      </c>
      <c r="AP10" s="370">
        <v>5</v>
      </c>
    </row>
    <row r="11" spans="1:43" s="5" customFormat="1" ht="12.75" customHeight="1">
      <c r="A11" s="63"/>
      <c r="B11" s="1798" t="s">
        <v>1244</v>
      </c>
      <c r="C11" s="1798"/>
      <c r="D11" s="1798"/>
      <c r="E11" s="1798"/>
      <c r="F11" s="1798"/>
      <c r="G11" s="1798"/>
      <c r="H11" s="1798"/>
      <c r="I11" s="1798"/>
      <c r="J11" s="1798"/>
      <c r="K11" s="1798"/>
      <c r="L11" s="1798"/>
      <c r="M11" s="1798"/>
      <c r="N11" s="1798"/>
      <c r="O11" s="1798"/>
      <c r="P11" s="1798"/>
      <c r="Q11" s="1798"/>
      <c r="R11" s="1798"/>
      <c r="S11" s="1798"/>
      <c r="T11" s="1798"/>
      <c r="U11" s="1798"/>
      <c r="V11" s="1798"/>
      <c r="W11" s="1798"/>
      <c r="X11" s="1798"/>
      <c r="Y11" s="1798"/>
      <c r="Z11" s="1798"/>
      <c r="AA11" s="1798"/>
      <c r="AB11" s="1798"/>
      <c r="AC11" s="1798"/>
      <c r="AD11" s="1798"/>
      <c r="AE11" s="1798"/>
      <c r="AF11" s="1798"/>
      <c r="AG11" s="1798"/>
      <c r="AH11" s="1798"/>
      <c r="AI11" s="1798"/>
      <c r="AM11" s="3"/>
      <c r="AN11" s="670"/>
      <c r="AO11" s="361" t="s">
        <v>1244</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1245</v>
      </c>
      <c r="AB13" s="1803" t="s">
        <v>124</v>
      </c>
      <c r="AC13" s="1803"/>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1120</v>
      </c>
      <c r="AP14" s="370"/>
    </row>
    <row r="15" spans="1:43" s="5" customFormat="1" ht="12.75" customHeight="1">
      <c r="A15" s="63"/>
      <c r="B15" s="61" t="s">
        <v>1022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1246</v>
      </c>
      <c r="AP15" s="370">
        <v>5</v>
      </c>
    </row>
    <row r="16" spans="1:43" s="5" customFormat="1" ht="12.75" customHeight="1">
      <c r="A16" s="63"/>
      <c r="B16" s="1798" t="s">
        <v>1120</v>
      </c>
      <c r="C16" s="1798"/>
      <c r="D16" s="1798"/>
      <c r="E16" s="1798"/>
      <c r="F16" s="1798"/>
      <c r="G16" s="1798"/>
      <c r="H16" s="1798"/>
      <c r="I16" s="1798"/>
      <c r="J16" s="1798"/>
      <c r="K16" s="1798"/>
      <c r="L16" s="1798"/>
      <c r="M16" s="1798"/>
      <c r="N16" s="1798"/>
      <c r="O16" s="1798"/>
      <c r="P16" s="1798"/>
      <c r="Q16" s="1798"/>
      <c r="R16" s="1798"/>
      <c r="S16" s="1798"/>
      <c r="T16" s="1798"/>
      <c r="U16" s="1798"/>
      <c r="V16" s="1798"/>
      <c r="W16" s="1798"/>
      <c r="X16" s="1798"/>
      <c r="Y16" s="1798"/>
      <c r="Z16" s="1798"/>
      <c r="AA16" s="1798"/>
      <c r="AB16" s="1798"/>
      <c r="AC16" s="1798"/>
      <c r="AD16" s="1798"/>
      <c r="AE16" s="1798"/>
      <c r="AF16" s="1798"/>
      <c r="AG16" s="1798"/>
      <c r="AH16" s="1798"/>
      <c r="AI16" s="1798"/>
      <c r="AJ16" s="1798"/>
      <c r="AK16" s="491"/>
      <c r="AL16" s="491"/>
      <c r="AM16" s="491"/>
      <c r="AN16" s="670"/>
      <c r="AO16" s="361" t="s">
        <v>1247</v>
      </c>
      <c r="AP16" s="370">
        <v>7</v>
      </c>
    </row>
    <row r="17" spans="1:42" s="5" customFormat="1" ht="12.75" customHeight="1">
      <c r="B17" s="61" t="s">
        <v>1838</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7" t="s">
        <v>2211</v>
      </c>
      <c r="C20" s="1647"/>
      <c r="D20" s="1647"/>
      <c r="E20" s="1647"/>
      <c r="F20" s="1647"/>
      <c r="G20" s="1647"/>
      <c r="H20" s="1647"/>
      <c r="I20" s="1647"/>
      <c r="J20" s="1647"/>
      <c r="K20" s="1647"/>
      <c r="L20" s="1647"/>
      <c r="M20" s="1647"/>
      <c r="N20" s="1647"/>
      <c r="O20" s="1647"/>
      <c r="P20" s="1647"/>
      <c r="Q20" s="1647"/>
      <c r="R20" s="1647"/>
      <c r="S20" s="1647"/>
      <c r="T20" s="1647"/>
      <c r="U20" s="1647"/>
      <c r="V20" s="1647"/>
      <c r="W20" s="1647"/>
      <c r="X20" s="1647"/>
      <c r="Y20" s="1647"/>
      <c r="Z20" s="1647"/>
      <c r="AA20" s="1647"/>
      <c r="AB20" s="1647"/>
      <c r="AC20" s="1647"/>
      <c r="AD20" s="1647"/>
      <c r="AE20" s="1647"/>
      <c r="AF20" s="1647"/>
      <c r="AG20" s="1647"/>
      <c r="AH20" s="1647"/>
      <c r="AI20" s="1647"/>
      <c r="AJ20" s="1647"/>
      <c r="AK20" s="1647"/>
      <c r="AL20" s="103"/>
      <c r="AM20" s="27"/>
      <c r="AN20" s="670"/>
    </row>
    <row r="21" spans="1:42" s="5" customFormat="1" ht="12.75" customHeight="1">
      <c r="A21" s="27"/>
      <c r="B21" s="1647"/>
      <c r="C21" s="1647"/>
      <c r="D21" s="1647"/>
      <c r="E21" s="1647"/>
      <c r="F21" s="1647"/>
      <c r="G21" s="1647"/>
      <c r="H21" s="1647"/>
      <c r="I21" s="1647"/>
      <c r="J21" s="1647"/>
      <c r="K21" s="1647"/>
      <c r="L21" s="1647"/>
      <c r="M21" s="1647"/>
      <c r="N21" s="1647"/>
      <c r="O21" s="1647"/>
      <c r="P21" s="1647"/>
      <c r="Q21" s="1647"/>
      <c r="R21" s="1647"/>
      <c r="S21" s="1647"/>
      <c r="T21" s="1647"/>
      <c r="U21" s="1647"/>
      <c r="V21" s="1647"/>
      <c r="W21" s="1647"/>
      <c r="X21" s="1647"/>
      <c r="Y21" s="1647"/>
      <c r="Z21" s="1647"/>
      <c r="AA21" s="1647"/>
      <c r="AB21" s="1647"/>
      <c r="AC21" s="1647"/>
      <c r="AD21" s="1647"/>
      <c r="AE21" s="1647"/>
      <c r="AF21" s="1647"/>
      <c r="AG21" s="1647"/>
      <c r="AH21" s="1647"/>
      <c r="AI21" s="1647"/>
      <c r="AJ21" s="1647"/>
      <c r="AK21" s="1647"/>
      <c r="AL21" s="103"/>
      <c r="AM21" s="27"/>
      <c r="AN21" s="670"/>
      <c r="AP21" s="340"/>
    </row>
    <row r="22" spans="1:42" s="5" customFormat="1" ht="12.75" customHeight="1">
      <c r="A22" s="27"/>
      <c r="B22" s="1647"/>
      <c r="C22" s="1647"/>
      <c r="D22" s="1647"/>
      <c r="E22" s="1647"/>
      <c r="F22" s="1647"/>
      <c r="G22" s="1647"/>
      <c r="H22" s="1647"/>
      <c r="I22" s="1647"/>
      <c r="J22" s="1647"/>
      <c r="K22" s="1647"/>
      <c r="L22" s="1647"/>
      <c r="M22" s="1647"/>
      <c r="N22" s="1647"/>
      <c r="O22" s="1647"/>
      <c r="P22" s="1647"/>
      <c r="Q22" s="1647"/>
      <c r="R22" s="1647"/>
      <c r="S22" s="1647"/>
      <c r="T22" s="1647"/>
      <c r="U22" s="1647"/>
      <c r="V22" s="1647"/>
      <c r="W22" s="1647"/>
      <c r="X22" s="1647"/>
      <c r="Y22" s="1647"/>
      <c r="Z22" s="1647"/>
      <c r="AA22" s="1647"/>
      <c r="AB22" s="1647"/>
      <c r="AC22" s="1647"/>
      <c r="AD22" s="1647"/>
      <c r="AE22" s="1647"/>
      <c r="AF22" s="1647"/>
      <c r="AG22" s="1647"/>
      <c r="AH22" s="1647"/>
      <c r="AI22" s="1647"/>
      <c r="AJ22" s="1647"/>
      <c r="AK22" s="1647"/>
      <c r="AL22" s="103"/>
      <c r="AM22" s="27"/>
      <c r="AN22" s="670"/>
    </row>
    <row r="23" spans="1:42" s="4" customFormat="1" ht="12.75" customHeight="1">
      <c r="A23" s="27"/>
      <c r="B23" s="1647"/>
      <c r="C23" s="1647"/>
      <c r="D23" s="1647"/>
      <c r="E23" s="1647"/>
      <c r="F23" s="1647"/>
      <c r="G23" s="1647"/>
      <c r="H23" s="1647"/>
      <c r="I23" s="1647"/>
      <c r="J23" s="1647"/>
      <c r="K23" s="1647"/>
      <c r="L23" s="1647"/>
      <c r="M23" s="1647"/>
      <c r="N23" s="1647"/>
      <c r="O23" s="1647"/>
      <c r="P23" s="1647"/>
      <c r="Q23" s="1647"/>
      <c r="R23" s="1647"/>
      <c r="S23" s="1647"/>
      <c r="T23" s="1647"/>
      <c r="U23" s="1647"/>
      <c r="V23" s="1647"/>
      <c r="W23" s="1647"/>
      <c r="X23" s="1647"/>
      <c r="Y23" s="1647"/>
      <c r="Z23" s="1647"/>
      <c r="AA23" s="1647"/>
      <c r="AB23" s="1647"/>
      <c r="AC23" s="1647"/>
      <c r="AD23" s="1647"/>
      <c r="AE23" s="1647"/>
      <c r="AF23" s="1647"/>
      <c r="AG23" s="1647"/>
      <c r="AH23" s="1647"/>
      <c r="AI23" s="1647"/>
      <c r="AJ23" s="1647"/>
      <c r="AK23" s="1647"/>
      <c r="AL23" s="103"/>
      <c r="AM23" s="27"/>
      <c r="AN23" s="281"/>
    </row>
    <row r="24" spans="1:42" s="4" customFormat="1" ht="12.75" customHeight="1">
      <c r="A24" s="27"/>
      <c r="B24" s="1647"/>
      <c r="C24" s="1647"/>
      <c r="D24" s="1647"/>
      <c r="E24" s="1647"/>
      <c r="F24" s="1647"/>
      <c r="G24" s="1647"/>
      <c r="H24" s="1647"/>
      <c r="I24" s="1647"/>
      <c r="J24" s="1647"/>
      <c r="K24" s="1647"/>
      <c r="L24" s="1647"/>
      <c r="M24" s="1647"/>
      <c r="N24" s="1647"/>
      <c r="O24" s="1647"/>
      <c r="P24" s="1647"/>
      <c r="Q24" s="1647"/>
      <c r="R24" s="1647"/>
      <c r="S24" s="1647"/>
      <c r="T24" s="1647"/>
      <c r="U24" s="1647"/>
      <c r="V24" s="1647"/>
      <c r="W24" s="1647"/>
      <c r="X24" s="1647"/>
      <c r="Y24" s="1647"/>
      <c r="Z24" s="1647"/>
      <c r="AA24" s="1647"/>
      <c r="AB24" s="1647"/>
      <c r="AC24" s="1647"/>
      <c r="AD24" s="1647"/>
      <c r="AE24" s="1647"/>
      <c r="AF24" s="1647"/>
      <c r="AG24" s="1647"/>
      <c r="AH24" s="1647"/>
      <c r="AI24" s="1647"/>
      <c r="AJ24" s="1647"/>
      <c r="AK24" s="1647"/>
      <c r="AL24" s="103"/>
      <c r="AM24" s="27"/>
      <c r="AN24" s="672"/>
      <c r="AO24" s="91"/>
    </row>
    <row r="25" spans="1:42" s="4" customFormat="1" ht="12.75" customHeight="1">
      <c r="A25" s="27"/>
      <c r="B25" s="1647"/>
      <c r="C25" s="1647"/>
      <c r="D25" s="1647"/>
      <c r="E25" s="1647"/>
      <c r="F25" s="1647"/>
      <c r="G25" s="1647"/>
      <c r="H25" s="1647"/>
      <c r="I25" s="1647"/>
      <c r="J25" s="1647"/>
      <c r="K25" s="1647"/>
      <c r="L25" s="1647"/>
      <c r="M25" s="1647"/>
      <c r="N25" s="1647"/>
      <c r="O25" s="1647"/>
      <c r="P25" s="1647"/>
      <c r="Q25" s="1647"/>
      <c r="R25" s="1647"/>
      <c r="S25" s="1647"/>
      <c r="T25" s="1647"/>
      <c r="U25" s="1647"/>
      <c r="V25" s="1647"/>
      <c r="W25" s="1647"/>
      <c r="X25" s="1647"/>
      <c r="Y25" s="1647"/>
      <c r="Z25" s="1647"/>
      <c r="AA25" s="1647"/>
      <c r="AB25" s="1647"/>
      <c r="AC25" s="1647"/>
      <c r="AD25" s="1647"/>
      <c r="AE25" s="1647"/>
      <c r="AF25" s="1647"/>
      <c r="AG25" s="1647"/>
      <c r="AH25" s="1647"/>
      <c r="AI25" s="1647"/>
      <c r="AJ25" s="1647"/>
      <c r="AK25" s="1647"/>
      <c r="AL25" s="103"/>
      <c r="AM25" s="27"/>
      <c r="AN25" s="672"/>
    </row>
    <row r="26" spans="1:42" s="4" customFormat="1" ht="12.75" customHeight="1">
      <c r="A26" s="27"/>
      <c r="B26" s="1647"/>
      <c r="C26" s="1647"/>
      <c r="D26" s="1647"/>
      <c r="E26" s="1647"/>
      <c r="F26" s="1647"/>
      <c r="G26" s="1647"/>
      <c r="H26" s="1647"/>
      <c r="I26" s="1647"/>
      <c r="J26" s="1647"/>
      <c r="K26" s="1647"/>
      <c r="L26" s="1647"/>
      <c r="M26" s="1647"/>
      <c r="N26" s="1647"/>
      <c r="O26" s="1647"/>
      <c r="P26" s="1647"/>
      <c r="Q26" s="1647"/>
      <c r="R26" s="1647"/>
      <c r="S26" s="1647"/>
      <c r="T26" s="1647"/>
      <c r="U26" s="1647"/>
      <c r="V26" s="1647"/>
      <c r="W26" s="1647"/>
      <c r="X26" s="1647"/>
      <c r="Y26" s="1647"/>
      <c r="Z26" s="1647"/>
      <c r="AA26" s="1647"/>
      <c r="AB26" s="1647"/>
      <c r="AC26" s="1647"/>
      <c r="AD26" s="1647"/>
      <c r="AE26" s="1647"/>
      <c r="AF26" s="1647"/>
      <c r="AG26" s="1647"/>
      <c r="AH26" s="1647"/>
      <c r="AI26" s="1647"/>
      <c r="AJ26" s="1647"/>
      <c r="AK26" s="1647"/>
      <c r="AL26" s="103"/>
      <c r="AM26" s="27"/>
      <c r="AN26" s="281"/>
    </row>
    <row r="27" spans="1:42" s="4" customFormat="1" ht="12.75" customHeight="1">
      <c r="A27" s="27"/>
      <c r="B27" s="1647"/>
      <c r="C27" s="1647"/>
      <c r="D27" s="1647"/>
      <c r="E27" s="1647"/>
      <c r="F27" s="1647"/>
      <c r="G27" s="1647"/>
      <c r="H27" s="1647"/>
      <c r="I27" s="1647"/>
      <c r="J27" s="1647"/>
      <c r="K27" s="1647"/>
      <c r="L27" s="1647"/>
      <c r="M27" s="1647"/>
      <c r="N27" s="1647"/>
      <c r="O27" s="1647"/>
      <c r="P27" s="1647"/>
      <c r="Q27" s="1647"/>
      <c r="R27" s="1647"/>
      <c r="S27" s="1647"/>
      <c r="T27" s="1647"/>
      <c r="U27" s="1647"/>
      <c r="V27" s="1647"/>
      <c r="W27" s="1647"/>
      <c r="X27" s="1647"/>
      <c r="Y27" s="1647"/>
      <c r="Z27" s="1647"/>
      <c r="AA27" s="1647"/>
      <c r="AB27" s="1647"/>
      <c r="AC27" s="1647"/>
      <c r="AD27" s="1647"/>
      <c r="AE27" s="1647"/>
      <c r="AF27" s="1647"/>
      <c r="AG27" s="1647"/>
      <c r="AH27" s="1647"/>
      <c r="AI27" s="1647"/>
      <c r="AJ27" s="1647"/>
      <c r="AK27" s="1647"/>
      <c r="AL27" s="103"/>
      <c r="AM27" s="27"/>
      <c r="AN27" s="614"/>
    </row>
    <row r="28" spans="1:42" s="4" customFormat="1" ht="12.75" customHeight="1">
      <c r="A28" s="27"/>
      <c r="B28" s="1647"/>
      <c r="C28" s="1647"/>
      <c r="D28" s="1647"/>
      <c r="E28" s="1647"/>
      <c r="F28" s="1647"/>
      <c r="G28" s="1647"/>
      <c r="H28" s="1647"/>
      <c r="I28" s="1647"/>
      <c r="J28" s="1647"/>
      <c r="K28" s="1647"/>
      <c r="L28" s="1647"/>
      <c r="M28" s="1647"/>
      <c r="N28" s="1647"/>
      <c r="O28" s="1647"/>
      <c r="P28" s="1647"/>
      <c r="Q28" s="1647"/>
      <c r="R28" s="1647"/>
      <c r="S28" s="1647"/>
      <c r="T28" s="1647"/>
      <c r="U28" s="1647"/>
      <c r="V28" s="1647"/>
      <c r="W28" s="1647"/>
      <c r="X28" s="1647"/>
      <c r="Y28" s="1647"/>
      <c r="Z28" s="1647"/>
      <c r="AA28" s="1647"/>
      <c r="AB28" s="1647"/>
      <c r="AC28" s="1647"/>
      <c r="AD28" s="1647"/>
      <c r="AE28" s="1647"/>
      <c r="AF28" s="1647"/>
      <c r="AG28" s="1647"/>
      <c r="AH28" s="1647"/>
      <c r="AI28" s="1647"/>
      <c r="AJ28" s="1647"/>
      <c r="AK28" s="1647"/>
      <c r="AL28" s="103"/>
      <c r="AM28" s="27"/>
      <c r="AN28" s="614"/>
    </row>
    <row r="29" spans="1:42" s="4" customFormat="1" ht="31.7" customHeight="1">
      <c r="A29" s="27"/>
      <c r="B29" s="1647"/>
      <c r="C29" s="1647"/>
      <c r="D29" s="1647"/>
      <c r="E29" s="1647"/>
      <c r="F29" s="1647"/>
      <c r="G29" s="1647"/>
      <c r="H29" s="1647"/>
      <c r="I29" s="1647"/>
      <c r="J29" s="1647"/>
      <c r="K29" s="1647"/>
      <c r="L29" s="1647"/>
      <c r="M29" s="1647"/>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c r="AL29" s="103"/>
      <c r="AM29" s="27"/>
      <c r="AN29" s="614"/>
    </row>
    <row r="30" spans="1:42" s="4" customFormat="1" ht="12.75" customHeight="1">
      <c r="A30" s="5"/>
      <c r="B30" s="1715"/>
      <c r="C30" s="1715"/>
      <c r="D30" s="1715"/>
      <c r="E30" s="1715"/>
      <c r="F30" s="1715"/>
      <c r="G30" s="1715"/>
      <c r="H30" s="1715"/>
      <c r="I30" s="1715"/>
      <c r="J30" s="1715"/>
      <c r="K30" s="1715"/>
      <c r="L30" s="1715"/>
      <c r="M30" s="1715"/>
      <c r="N30" s="1715"/>
      <c r="O30" s="1715"/>
      <c r="P30" s="1715"/>
      <c r="Q30" s="1715"/>
      <c r="R30" s="1715"/>
      <c r="S30" s="1715"/>
      <c r="T30" s="1715"/>
      <c r="U30" s="1715"/>
      <c r="V30" s="1715"/>
      <c r="W30" s="1715"/>
      <c r="X30" s="1715"/>
      <c r="Y30" s="1715"/>
      <c r="Z30" s="1715"/>
      <c r="AA30" s="1715"/>
      <c r="AB30" s="1715"/>
      <c r="AC30" s="1715"/>
      <c r="AD30" s="1715"/>
      <c r="AE30" s="1715"/>
      <c r="AF30" s="1715"/>
      <c r="AG30" s="1715"/>
      <c r="AH30" s="1715"/>
      <c r="AI30" s="1715"/>
      <c r="AJ30" s="1715"/>
      <c r="AK30" s="1715"/>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644</v>
      </c>
      <c r="AJ31" s="174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8"/>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3" t="s">
        <v>61</v>
      </c>
      <c r="AG33" s="1693"/>
      <c r="AH33" s="1693"/>
      <c r="AI33" s="1693"/>
      <c r="AJ33" s="1693"/>
      <c r="AK33" s="1693"/>
      <c r="AL33" s="1693"/>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1249</v>
      </c>
      <c r="AP34" s="471">
        <v>2</v>
      </c>
    </row>
    <row r="35" spans="1:42" s="4" customFormat="1" ht="12.75" customHeight="1">
      <c r="A35" s="5"/>
      <c r="B35" s="1798" t="s">
        <v>2323</v>
      </c>
      <c r="C35" s="1798"/>
      <c r="D35" s="1798"/>
      <c r="E35" s="1798"/>
      <c r="F35" s="1798"/>
      <c r="G35" s="1798"/>
      <c r="H35" s="1798"/>
      <c r="I35" s="1798"/>
      <c r="J35" s="1798"/>
      <c r="K35" s="1798"/>
      <c r="L35" s="1798"/>
      <c r="M35" s="1798"/>
      <c r="N35" s="1798"/>
      <c r="O35" s="1798"/>
      <c r="P35" s="1798"/>
      <c r="Q35" s="1798"/>
      <c r="R35" s="1798"/>
      <c r="S35" s="1798"/>
      <c r="T35" s="1798"/>
      <c r="U35" s="1798"/>
      <c r="V35" s="1798"/>
      <c r="W35" s="1798"/>
      <c r="X35" s="1798"/>
      <c r="Y35" s="1798"/>
      <c r="Z35" s="1798"/>
      <c r="AA35" s="1798"/>
      <c r="AB35" s="1798"/>
      <c r="AC35" s="1798"/>
      <c r="AM35" s="27"/>
      <c r="AN35" s="281"/>
      <c r="AO35" s="361" t="s">
        <v>1248</v>
      </c>
      <c r="AP35" s="471">
        <v>3</v>
      </c>
    </row>
    <row r="36" spans="1:42" s="4" customFormat="1" ht="12.75" customHeight="1">
      <c r="A36" s="5"/>
      <c r="AM36" s="27"/>
      <c r="AN36" s="281"/>
    </row>
    <row r="37" spans="1:42" s="4" customFormat="1" ht="12.75" customHeight="1">
      <c r="A37" s="5"/>
      <c r="B37" s="20" t="s">
        <v>1121</v>
      </c>
      <c r="AA37" s="3"/>
      <c r="AB37" s="3"/>
      <c r="AC37" s="3"/>
      <c r="AD37" s="3"/>
      <c r="AM37" s="27"/>
      <c r="AN37" s="281"/>
    </row>
    <row r="38" spans="1:42" s="4" customFormat="1" ht="12.75" customHeight="1">
      <c r="A38" s="5"/>
      <c r="B38" s="1798" t="s">
        <v>1248</v>
      </c>
      <c r="C38" s="1798"/>
      <c r="D38" s="1798"/>
      <c r="E38" s="1798"/>
      <c r="F38" s="1798"/>
      <c r="G38" s="1798"/>
      <c r="H38" s="1798"/>
      <c r="I38" s="1798"/>
      <c r="J38" s="1798"/>
      <c r="K38" s="1798"/>
      <c r="L38" s="1798"/>
      <c r="M38" s="1798"/>
      <c r="N38" s="1798"/>
      <c r="O38" s="1798"/>
      <c r="P38" s="1798"/>
      <c r="Q38" s="1798"/>
      <c r="R38" s="1798"/>
      <c r="S38" s="1798"/>
      <c r="T38" s="1798"/>
      <c r="U38" s="1798"/>
      <c r="V38" s="1798"/>
      <c r="W38" s="1798"/>
      <c r="X38" s="1798"/>
      <c r="Y38" s="1798"/>
      <c r="Z38" s="1798"/>
      <c r="AA38" s="1798"/>
      <c r="AB38" s="1798"/>
      <c r="AC38" s="1798"/>
      <c r="AM38" s="27"/>
      <c r="AN38" s="281"/>
      <c r="AO38" s="361" t="s">
        <v>1120</v>
      </c>
      <c r="AP38" s="361"/>
    </row>
    <row r="39" spans="1:42" s="4" customFormat="1" ht="12.75" customHeight="1">
      <c r="A39" s="5"/>
      <c r="AM39" s="27"/>
      <c r="AN39" s="281"/>
      <c r="AO39" s="361" t="s">
        <v>1278</v>
      </c>
      <c r="AP39" s="471">
        <v>2</v>
      </c>
    </row>
    <row r="40" spans="1:42" s="4" customFormat="1" ht="12.75" customHeight="1">
      <c r="A40" s="5"/>
      <c r="B40" s="20" t="s">
        <v>1103</v>
      </c>
      <c r="D40" s="5"/>
      <c r="E40" s="5"/>
      <c r="F40" s="5"/>
      <c r="G40" s="5"/>
      <c r="H40" s="5"/>
      <c r="I40" s="5"/>
      <c r="J40" s="5"/>
      <c r="K40" s="5"/>
      <c r="L40" s="5"/>
      <c r="M40" s="5"/>
      <c r="N40" s="5"/>
      <c r="O40" s="5"/>
      <c r="P40" s="5"/>
      <c r="Q40" s="5"/>
      <c r="R40" s="5"/>
      <c r="S40" s="5"/>
      <c r="T40" s="5"/>
      <c r="U40" s="5"/>
      <c r="V40" s="5"/>
      <c r="W40" s="5"/>
      <c r="X40" s="5"/>
      <c r="Y40" s="5"/>
      <c r="Z40" s="1798" t="s">
        <v>124</v>
      </c>
      <c r="AA40" s="1798"/>
      <c r="AB40" s="5"/>
      <c r="AM40" s="27"/>
      <c r="AN40" s="281"/>
      <c r="AO40" s="361" t="s">
        <v>1279</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8" t="s">
        <v>1120</v>
      </c>
      <c r="C43" s="1798"/>
      <c r="D43" s="1798"/>
      <c r="E43" s="1798"/>
      <c r="F43" s="1798"/>
      <c r="G43" s="1798"/>
      <c r="H43" s="1798"/>
      <c r="I43" s="1798"/>
      <c r="J43" s="1798"/>
      <c r="K43" s="1798"/>
      <c r="L43" s="1798"/>
      <c r="M43" s="1798"/>
      <c r="N43" s="1798"/>
      <c r="O43" s="1798"/>
      <c r="P43" s="1798"/>
      <c r="Q43" s="1798"/>
      <c r="R43" s="1798"/>
      <c r="S43" s="1798"/>
      <c r="T43" s="1798"/>
      <c r="U43" s="1798"/>
      <c r="V43" s="1798"/>
      <c r="W43" s="1798"/>
      <c r="X43" s="1798"/>
      <c r="Y43" s="1798"/>
      <c r="Z43" s="1798"/>
      <c r="AA43" s="1798"/>
      <c r="AB43" s="1798"/>
      <c r="AC43" s="1798"/>
      <c r="AM43" s="27"/>
      <c r="AN43" s="281"/>
    </row>
    <row r="44" spans="1:42" s="4" customFormat="1" ht="12.75" customHeight="1">
      <c r="A44" s="5"/>
      <c r="B44" s="20" t="s">
        <v>1846</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1847</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645</v>
      </c>
      <c r="AJ47" s="172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4"/>
      <c r="AL47" s="319"/>
      <c r="AM47" s="90"/>
      <c r="AN47" s="281"/>
    </row>
    <row r="48" spans="1:42" s="4" customFormat="1" ht="12.75" customHeight="1">
      <c r="A48" s="5"/>
      <c r="B48" s="42"/>
      <c r="R48" s="5"/>
      <c r="S48" s="42"/>
      <c r="AN48" s="281"/>
    </row>
    <row r="49" spans="1:46" s="4" customFormat="1" ht="12.75" customHeight="1">
      <c r="B49" s="1647" t="s">
        <v>1471</v>
      </c>
      <c r="C49" s="1647"/>
      <c r="D49" s="1647"/>
      <c r="E49" s="1647"/>
      <c r="F49" s="1647"/>
      <c r="G49" s="1647"/>
      <c r="H49" s="1647"/>
      <c r="I49" s="1647"/>
      <c r="J49" s="1647"/>
      <c r="K49" s="1647"/>
      <c r="L49" s="1647"/>
      <c r="M49" s="1647"/>
      <c r="N49" s="1647"/>
      <c r="O49" s="1647"/>
      <c r="P49" s="1647"/>
      <c r="Q49" s="1647"/>
      <c r="R49" s="1647"/>
      <c r="S49" s="1647"/>
      <c r="T49" s="1647"/>
      <c r="U49" s="1647"/>
      <c r="V49" s="1647"/>
      <c r="W49" s="1647"/>
      <c r="X49" s="1647"/>
      <c r="Y49" s="1647"/>
      <c r="Z49" s="1647"/>
      <c r="AA49" s="1647"/>
      <c r="AB49" s="1647"/>
      <c r="AC49" s="1647"/>
      <c r="AD49" s="1647"/>
      <c r="AE49" s="1647"/>
      <c r="AF49" s="1647"/>
      <c r="AG49" s="1647"/>
      <c r="AH49" s="1647"/>
      <c r="AI49" s="1647"/>
      <c r="AJ49" s="1647"/>
      <c r="AK49" s="1647"/>
      <c r="AL49" s="103"/>
      <c r="AM49" s="27"/>
      <c r="AN49" s="281"/>
    </row>
    <row r="50" spans="1:46" s="4" customFormat="1" ht="12.75" customHeight="1">
      <c r="A50" s="26"/>
      <c r="B50" s="1647"/>
      <c r="C50" s="1647"/>
      <c r="D50" s="1647"/>
      <c r="E50" s="1647"/>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1647"/>
      <c r="AB50" s="1647"/>
      <c r="AC50" s="1647"/>
      <c r="AD50" s="1647"/>
      <c r="AE50" s="1647"/>
      <c r="AF50" s="1647"/>
      <c r="AG50" s="1647"/>
      <c r="AH50" s="1647"/>
      <c r="AI50" s="1647"/>
      <c r="AJ50" s="1647"/>
      <c r="AK50" s="1647"/>
      <c r="AL50" s="103"/>
      <c r="AM50" s="27"/>
      <c r="AN50" s="281"/>
    </row>
    <row r="51" spans="1:46" s="4" customFormat="1" ht="12.75" customHeight="1">
      <c r="A51" s="26"/>
      <c r="B51" s="1647"/>
      <c r="C51" s="1647"/>
      <c r="D51" s="1647"/>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1647"/>
      <c r="AB51" s="1647"/>
      <c r="AC51" s="1647"/>
      <c r="AD51" s="1647"/>
      <c r="AE51" s="1647"/>
      <c r="AF51" s="1647"/>
      <c r="AG51" s="1647"/>
      <c r="AH51" s="1647"/>
      <c r="AI51" s="1647"/>
      <c r="AJ51" s="1647"/>
      <c r="AK51" s="1647"/>
      <c r="AL51" s="103"/>
      <c r="AM51" s="27"/>
      <c r="AN51" s="281"/>
    </row>
    <row r="52" spans="1:46" s="4" customFormat="1" ht="12.75" customHeight="1">
      <c r="A52" s="26"/>
      <c r="B52" s="1647"/>
      <c r="C52" s="1647"/>
      <c r="D52" s="1647"/>
      <c r="E52" s="1647"/>
      <c r="F52" s="1647"/>
      <c r="G52" s="1647"/>
      <c r="H52" s="1647"/>
      <c r="I52" s="1647"/>
      <c r="J52" s="1647"/>
      <c r="K52" s="1647"/>
      <c r="L52" s="1647"/>
      <c r="M52" s="1647"/>
      <c r="N52" s="1647"/>
      <c r="O52" s="1647"/>
      <c r="P52" s="1647"/>
      <c r="Q52" s="1647"/>
      <c r="R52" s="1647"/>
      <c r="S52" s="1647"/>
      <c r="T52" s="1647"/>
      <c r="U52" s="1647"/>
      <c r="V52" s="1647"/>
      <c r="W52" s="1647"/>
      <c r="X52" s="1647"/>
      <c r="Y52" s="1647"/>
      <c r="Z52" s="1647"/>
      <c r="AA52" s="1647"/>
      <c r="AB52" s="1647"/>
      <c r="AC52" s="1647"/>
      <c r="AD52" s="1647"/>
      <c r="AE52" s="1647"/>
      <c r="AF52" s="1647"/>
      <c r="AG52" s="1647"/>
      <c r="AH52" s="1647"/>
      <c r="AI52" s="1647"/>
      <c r="AJ52" s="1647"/>
      <c r="AK52" s="1647"/>
      <c r="AL52" s="103"/>
      <c r="AM52" s="27"/>
      <c r="AN52" s="281"/>
    </row>
    <row r="53" spans="1:46" s="4" customFormat="1" ht="12.75" customHeight="1">
      <c r="A53" s="26"/>
      <c r="B53" s="1647"/>
      <c r="C53" s="1647"/>
      <c r="D53" s="1647"/>
      <c r="E53" s="1647"/>
      <c r="F53" s="1647"/>
      <c r="G53" s="1647"/>
      <c r="H53" s="1647"/>
      <c r="I53" s="1647"/>
      <c r="J53" s="1647"/>
      <c r="K53" s="1647"/>
      <c r="L53" s="1647"/>
      <c r="M53" s="1647"/>
      <c r="N53" s="1647"/>
      <c r="O53" s="1647"/>
      <c r="P53" s="1647"/>
      <c r="Q53" s="1647"/>
      <c r="R53" s="1647"/>
      <c r="S53" s="1647"/>
      <c r="T53" s="1647"/>
      <c r="U53" s="1647"/>
      <c r="V53" s="1647"/>
      <c r="W53" s="1647"/>
      <c r="X53" s="1647"/>
      <c r="Y53" s="1647"/>
      <c r="Z53" s="1647"/>
      <c r="AA53" s="1647"/>
      <c r="AB53" s="1647"/>
      <c r="AC53" s="1647"/>
      <c r="AD53" s="1647"/>
      <c r="AE53" s="1647"/>
      <c r="AF53" s="1647"/>
      <c r="AG53" s="1647"/>
      <c r="AH53" s="1647"/>
      <c r="AI53" s="1647"/>
      <c r="AJ53" s="1647"/>
      <c r="AK53" s="1647"/>
      <c r="AL53" s="103"/>
      <c r="AM53" s="27"/>
      <c r="AN53" s="281"/>
    </row>
    <row r="54" spans="1:46" s="4" customFormat="1" ht="12.75" customHeight="1">
      <c r="A54" s="26"/>
      <c r="B54" s="1647"/>
      <c r="C54" s="1647"/>
      <c r="D54" s="1647"/>
      <c r="E54" s="1647"/>
      <c r="F54" s="1647"/>
      <c r="G54" s="1647"/>
      <c r="H54" s="1647"/>
      <c r="I54" s="1647"/>
      <c r="J54" s="1647"/>
      <c r="K54" s="1647"/>
      <c r="L54" s="1647"/>
      <c r="M54" s="1647"/>
      <c r="N54" s="1647"/>
      <c r="O54" s="1647"/>
      <c r="P54" s="1647"/>
      <c r="Q54" s="1647"/>
      <c r="R54" s="1647"/>
      <c r="S54" s="1647"/>
      <c r="T54" s="1647"/>
      <c r="U54" s="1647"/>
      <c r="V54" s="1647"/>
      <c r="W54" s="1647"/>
      <c r="X54" s="1647"/>
      <c r="Y54" s="1647"/>
      <c r="Z54" s="1647"/>
      <c r="AA54" s="1647"/>
      <c r="AB54" s="1647"/>
      <c r="AC54" s="1647"/>
      <c r="AD54" s="1647"/>
      <c r="AE54" s="1647"/>
      <c r="AF54" s="1647"/>
      <c r="AG54" s="1647"/>
      <c r="AH54" s="1647"/>
      <c r="AI54" s="1647"/>
      <c r="AJ54" s="1647"/>
      <c r="AK54" s="1647"/>
      <c r="AL54" s="103"/>
      <c r="AM54" s="27"/>
      <c r="AN54" s="281"/>
    </row>
    <row r="55" spans="1:46" s="4" customFormat="1" ht="33.6" customHeight="1">
      <c r="A55" s="26"/>
      <c r="B55" s="1647"/>
      <c r="C55" s="1647"/>
      <c r="D55" s="1647"/>
      <c r="E55" s="1647"/>
      <c r="F55" s="1647"/>
      <c r="G55" s="1647"/>
      <c r="H55" s="1647"/>
      <c r="I55" s="1647"/>
      <c r="J55" s="1647"/>
      <c r="K55" s="1647"/>
      <c r="L55" s="1647"/>
      <c r="M55" s="1647"/>
      <c r="N55" s="1647"/>
      <c r="O55" s="1647"/>
      <c r="P55" s="1647"/>
      <c r="Q55" s="1647"/>
      <c r="R55" s="1647"/>
      <c r="S55" s="1647"/>
      <c r="T55" s="1647"/>
      <c r="U55" s="1647"/>
      <c r="V55" s="1647"/>
      <c r="W55" s="1647"/>
      <c r="X55" s="1647"/>
      <c r="Y55" s="1647"/>
      <c r="Z55" s="1647"/>
      <c r="AA55" s="1647"/>
      <c r="AB55" s="1647"/>
      <c r="AC55" s="1647"/>
      <c r="AD55" s="1647"/>
      <c r="AE55" s="1647"/>
      <c r="AF55" s="1647"/>
      <c r="AG55" s="1647"/>
      <c r="AH55" s="1647"/>
      <c r="AI55" s="1647"/>
      <c r="AJ55" s="1647"/>
      <c r="AK55" s="1647"/>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7" t="s">
        <v>2204</v>
      </c>
      <c r="C57" s="1647"/>
      <c r="D57" s="1647"/>
      <c r="E57" s="1647"/>
      <c r="F57" s="1647"/>
      <c r="G57" s="1647"/>
      <c r="H57" s="1647"/>
      <c r="I57" s="1647"/>
      <c r="J57" s="1647"/>
      <c r="K57" s="1647"/>
      <c r="L57" s="1647"/>
      <c r="M57" s="1647"/>
      <c r="N57" s="1647"/>
      <c r="O57" s="1647"/>
      <c r="P57" s="1647"/>
      <c r="Q57" s="1647"/>
      <c r="R57" s="1647"/>
      <c r="S57" s="1647"/>
      <c r="T57" s="1647"/>
      <c r="U57" s="1647"/>
      <c r="V57" s="1647"/>
      <c r="W57" s="1647"/>
      <c r="X57" s="1647"/>
      <c r="Y57" s="1647"/>
      <c r="Z57" s="1647"/>
      <c r="AA57" s="1647"/>
      <c r="AB57" s="1647"/>
      <c r="AC57" s="1647"/>
      <c r="AD57" s="1647"/>
      <c r="AE57" s="1647"/>
      <c r="AF57" s="1647"/>
      <c r="AG57" s="1647"/>
      <c r="AH57" s="1647"/>
      <c r="AI57" s="1647"/>
      <c r="AJ57" s="1647"/>
      <c r="AK57" s="1647"/>
      <c r="AL57" s="103"/>
      <c r="AM57" s="27"/>
      <c r="AN57" s="281"/>
    </row>
    <row r="58" spans="1:46" s="4" customFormat="1" ht="12.75" customHeight="1">
      <c r="B58" s="1647"/>
      <c r="C58" s="1647"/>
      <c r="D58" s="1647"/>
      <c r="E58" s="1647"/>
      <c r="F58" s="1647"/>
      <c r="G58" s="1647"/>
      <c r="H58" s="1647"/>
      <c r="I58" s="1647"/>
      <c r="J58" s="1647"/>
      <c r="K58" s="1647"/>
      <c r="L58" s="1647"/>
      <c r="M58" s="1647"/>
      <c r="N58" s="1647"/>
      <c r="O58" s="1647"/>
      <c r="P58" s="1647"/>
      <c r="Q58" s="1647"/>
      <c r="R58" s="1647"/>
      <c r="S58" s="1647"/>
      <c r="T58" s="1647"/>
      <c r="U58" s="1647"/>
      <c r="V58" s="1647"/>
      <c r="W58" s="1647"/>
      <c r="X58" s="1647"/>
      <c r="Y58" s="1647"/>
      <c r="Z58" s="1647"/>
      <c r="AA58" s="1647"/>
      <c r="AB58" s="1647"/>
      <c r="AC58" s="1647"/>
      <c r="AD58" s="1647"/>
      <c r="AE58" s="1647"/>
      <c r="AF58" s="1647"/>
      <c r="AG58" s="1647"/>
      <c r="AH58" s="1647"/>
      <c r="AI58" s="1647"/>
      <c r="AJ58" s="1647"/>
      <c r="AK58" s="1647"/>
      <c r="AL58" s="103"/>
      <c r="AM58" s="27"/>
      <c r="AN58" s="281"/>
    </row>
    <row r="59" spans="1:46" s="4" customFormat="1" ht="23.1" customHeight="1">
      <c r="A59" s="426"/>
      <c r="B59" s="1647"/>
      <c r="C59" s="1647"/>
      <c r="D59" s="1647"/>
      <c r="E59" s="1647"/>
      <c r="F59" s="1647"/>
      <c r="G59" s="1647"/>
      <c r="H59" s="1647"/>
      <c r="I59" s="1647"/>
      <c r="J59" s="1647"/>
      <c r="K59" s="1647"/>
      <c r="L59" s="1647"/>
      <c r="M59" s="1647"/>
      <c r="N59" s="1647"/>
      <c r="O59" s="1647"/>
      <c r="P59" s="1647"/>
      <c r="Q59" s="1647"/>
      <c r="R59" s="1647"/>
      <c r="S59" s="1647"/>
      <c r="T59" s="1647"/>
      <c r="U59" s="1647"/>
      <c r="V59" s="1647"/>
      <c r="W59" s="1647"/>
      <c r="X59" s="1647"/>
      <c r="Y59" s="1647"/>
      <c r="Z59" s="1647"/>
      <c r="AA59" s="1647"/>
      <c r="AB59" s="1647"/>
      <c r="AC59" s="1647"/>
      <c r="AD59" s="1647"/>
      <c r="AE59" s="1647"/>
      <c r="AF59" s="1647"/>
      <c r="AG59" s="1647"/>
      <c r="AH59" s="1647"/>
      <c r="AI59" s="1647"/>
      <c r="AJ59" s="1647"/>
      <c r="AK59" s="1647"/>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1122</v>
      </c>
      <c r="AK61" s="1716">
        <f>$AJ$31+$AJ$47</f>
        <v>10</v>
      </c>
      <c r="AL61" s="1717"/>
      <c r="AM61" s="1718"/>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1462</v>
      </c>
      <c r="B64" s="102"/>
      <c r="C64" s="104"/>
      <c r="D64" s="105"/>
      <c r="E64" s="105"/>
      <c r="F64" s="105"/>
      <c r="G64" s="105"/>
      <c r="H64" s="105"/>
      <c r="I64" s="105"/>
      <c r="J64" s="105"/>
      <c r="Y64" s="106"/>
      <c r="Z64" s="106"/>
      <c r="AA64" s="106"/>
      <c r="AB64" s="106"/>
      <c r="AE64" s="1685" t="s">
        <v>365</v>
      </c>
      <c r="AF64" s="1685"/>
      <c r="AG64" s="1685"/>
      <c r="AH64" s="1685"/>
      <c r="AI64" s="1685"/>
      <c r="AJ64" s="1685"/>
      <c r="AK64" s="1685"/>
      <c r="AL64" s="18"/>
      <c r="AN64" s="281"/>
      <c r="AS64" s="4" t="s">
        <v>667</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664</v>
      </c>
      <c r="AT65" s="4">
        <v>10</v>
      </c>
    </row>
    <row r="66" spans="1:46" s="4" customFormat="1" ht="12.75" customHeight="1">
      <c r="B66" s="1798" t="s">
        <v>664</v>
      </c>
      <c r="C66" s="1798"/>
      <c r="D66" s="1798"/>
      <c r="E66" s="1798"/>
      <c r="F66" s="1798"/>
      <c r="G66" s="1798"/>
      <c r="H66" s="1798"/>
      <c r="I66" s="1798"/>
      <c r="J66" s="1798"/>
      <c r="K66" s="1798"/>
      <c r="AF66" s="1693" t="s">
        <v>939</v>
      </c>
      <c r="AG66" s="1693"/>
      <c r="AH66" s="1693"/>
      <c r="AI66" s="1693"/>
      <c r="AJ66" s="1693"/>
      <c r="AK66" s="1693"/>
      <c r="AL66" s="1693"/>
      <c r="AN66" s="281"/>
      <c r="AP66" s="4" t="s">
        <v>124</v>
      </c>
      <c r="AS66" s="4" t="s">
        <v>666</v>
      </c>
      <c r="AT66" s="4">
        <v>10</v>
      </c>
    </row>
    <row r="67" spans="1:46" s="4" customFormat="1" ht="12.75" customHeight="1">
      <c r="B67" s="1799" t="s">
        <v>1320</v>
      </c>
      <c r="C67" s="1799"/>
      <c r="D67" s="1799"/>
      <c r="E67" s="1799"/>
      <c r="F67" s="1799"/>
      <c r="G67" s="1799"/>
      <c r="H67" s="1799"/>
      <c r="I67" s="1799"/>
      <c r="J67" s="1799"/>
      <c r="K67" s="1799"/>
      <c r="L67" s="1799"/>
      <c r="M67" s="1799"/>
      <c r="N67" s="1799"/>
      <c r="O67" s="1799"/>
      <c r="P67" s="1799"/>
      <c r="Q67" s="1799"/>
      <c r="R67" s="1799"/>
      <c r="S67" s="1799"/>
      <c r="T67" s="1798" t="s">
        <v>124</v>
      </c>
      <c r="U67" s="1798"/>
      <c r="V67" s="1798"/>
      <c r="W67" s="1798"/>
      <c r="X67" s="1798"/>
      <c r="Y67" s="1798"/>
      <c r="Z67" s="1798"/>
      <c r="AA67" s="1798"/>
      <c r="AB67" s="1798"/>
      <c r="AC67" s="1798"/>
      <c r="AJ67" s="62"/>
      <c r="AK67" s="10"/>
      <c r="AL67" s="10"/>
      <c r="AM67" s="10"/>
      <c r="AN67" s="281"/>
      <c r="AP67" s="4" t="s">
        <v>1318</v>
      </c>
      <c r="AS67" s="4" t="s">
        <v>665</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589</v>
      </c>
      <c r="AK68" s="1072">
        <f>VLOOKUP($B$66,$AS$64:$AU$69,2,FALSE)</f>
        <v>10</v>
      </c>
      <c r="AL68" s="1073"/>
      <c r="AM68" s="1073"/>
      <c r="AN68" s="670"/>
      <c r="AP68" s="4" t="s">
        <v>1319</v>
      </c>
      <c r="AS68" s="4" t="s">
        <v>565</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616</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1463</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5" t="s">
        <v>978</v>
      </c>
      <c r="AF73" s="1685"/>
      <c r="AG73" s="1685"/>
      <c r="AH73" s="1685"/>
      <c r="AI73" s="1685"/>
      <c r="AJ73" s="1685"/>
      <c r="AK73" s="1685"/>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7" t="s">
        <v>2119</v>
      </c>
      <c r="C75" s="1647"/>
      <c r="D75" s="1647"/>
      <c r="E75" s="1647"/>
      <c r="F75" s="1647"/>
      <c r="G75" s="1647"/>
      <c r="H75" s="1647"/>
      <c r="I75" s="1647"/>
      <c r="J75" s="1647"/>
      <c r="K75" s="1647"/>
      <c r="L75" s="1647"/>
      <c r="M75" s="1647"/>
      <c r="N75" s="1647"/>
      <c r="O75" s="1647"/>
      <c r="P75" s="1647"/>
      <c r="Q75" s="1647"/>
      <c r="R75" s="1647"/>
      <c r="S75" s="1647"/>
      <c r="T75" s="1647"/>
      <c r="U75" s="1647"/>
      <c r="V75" s="1647"/>
      <c r="W75" s="1647"/>
      <c r="X75" s="1647"/>
      <c r="Y75" s="1647"/>
      <c r="Z75" s="1647"/>
      <c r="AA75" s="1647"/>
      <c r="AB75" s="1647"/>
      <c r="AC75" s="1647"/>
      <c r="AD75" s="1647"/>
      <c r="AE75" s="1647"/>
      <c r="AF75" s="1647"/>
      <c r="AG75" s="1647"/>
      <c r="AH75" s="1647"/>
      <c r="AI75" s="1647"/>
      <c r="AJ75" s="1647"/>
      <c r="AK75" s="1647"/>
      <c r="AL75" s="103"/>
      <c r="AM75" s="27"/>
      <c r="AN75" s="281"/>
    </row>
    <row r="76" spans="1:46" s="4" customFormat="1" ht="12.75" customHeight="1">
      <c r="A76" s="27"/>
      <c r="B76" s="1647"/>
      <c r="C76" s="1647"/>
      <c r="D76" s="1647"/>
      <c r="E76" s="1647"/>
      <c r="F76" s="1647"/>
      <c r="G76" s="1647"/>
      <c r="H76" s="1647"/>
      <c r="I76" s="1647"/>
      <c r="J76" s="1647"/>
      <c r="K76" s="1647"/>
      <c r="L76" s="1647"/>
      <c r="M76" s="1647"/>
      <c r="N76" s="1647"/>
      <c r="O76" s="1647"/>
      <c r="P76" s="1647"/>
      <c r="Q76" s="1647"/>
      <c r="R76" s="1647"/>
      <c r="S76" s="1647"/>
      <c r="T76" s="1647"/>
      <c r="U76" s="1647"/>
      <c r="V76" s="1647"/>
      <c r="W76" s="1647"/>
      <c r="X76" s="1647"/>
      <c r="Y76" s="1647"/>
      <c r="Z76" s="1647"/>
      <c r="AA76" s="1647"/>
      <c r="AB76" s="1647"/>
      <c r="AC76" s="1647"/>
      <c r="AD76" s="1647"/>
      <c r="AE76" s="1647"/>
      <c r="AF76" s="1647"/>
      <c r="AG76" s="1647"/>
      <c r="AH76" s="1647"/>
      <c r="AI76" s="1647"/>
      <c r="AJ76" s="1647"/>
      <c r="AK76" s="1647"/>
      <c r="AL76" s="103"/>
      <c r="AM76" s="27"/>
      <c r="AN76" s="281"/>
    </row>
    <row r="77" spans="1:46" s="4" customFormat="1" ht="12.75" customHeight="1">
      <c r="A77" s="27"/>
      <c r="B77" s="1647"/>
      <c r="C77" s="1647"/>
      <c r="D77" s="1647"/>
      <c r="E77" s="1647"/>
      <c r="F77" s="1647"/>
      <c r="G77" s="1647"/>
      <c r="H77" s="1647"/>
      <c r="I77" s="1647"/>
      <c r="J77" s="1647"/>
      <c r="K77" s="1647"/>
      <c r="L77" s="1647"/>
      <c r="M77" s="1647"/>
      <c r="N77" s="1647"/>
      <c r="O77" s="1647"/>
      <c r="P77" s="1647"/>
      <c r="Q77" s="1647"/>
      <c r="R77" s="1647"/>
      <c r="S77" s="1647"/>
      <c r="T77" s="1647"/>
      <c r="U77" s="1647"/>
      <c r="V77" s="1647"/>
      <c r="W77" s="1647"/>
      <c r="X77" s="1647"/>
      <c r="Y77" s="1647"/>
      <c r="Z77" s="1647"/>
      <c r="AA77" s="1647"/>
      <c r="AB77" s="1647"/>
      <c r="AC77" s="1647"/>
      <c r="AD77" s="1647"/>
      <c r="AE77" s="1647"/>
      <c r="AF77" s="1647"/>
      <c r="AG77" s="1647"/>
      <c r="AH77" s="1647"/>
      <c r="AI77" s="1647"/>
      <c r="AJ77" s="1647"/>
      <c r="AK77" s="1647"/>
      <c r="AL77" s="103"/>
      <c r="AM77" s="27"/>
      <c r="AN77" s="281"/>
    </row>
    <row r="78" spans="1:46" s="4" customFormat="1" ht="12.75" customHeight="1">
      <c r="A78" s="27"/>
      <c r="B78" s="1647"/>
      <c r="C78" s="1647"/>
      <c r="D78" s="1647"/>
      <c r="E78" s="1647"/>
      <c r="F78" s="1647"/>
      <c r="G78" s="1647"/>
      <c r="H78" s="1647"/>
      <c r="I78" s="1647"/>
      <c r="J78" s="1647"/>
      <c r="K78" s="1647"/>
      <c r="L78" s="1647"/>
      <c r="M78" s="1647"/>
      <c r="N78" s="1647"/>
      <c r="O78" s="1647"/>
      <c r="P78" s="1647"/>
      <c r="Q78" s="1647"/>
      <c r="R78" s="1647"/>
      <c r="S78" s="1647"/>
      <c r="T78" s="1647"/>
      <c r="U78" s="1647"/>
      <c r="V78" s="1647"/>
      <c r="W78" s="1647"/>
      <c r="X78" s="1647"/>
      <c r="Y78" s="1647"/>
      <c r="Z78" s="1647"/>
      <c r="AA78" s="1647"/>
      <c r="AB78" s="1647"/>
      <c r="AC78" s="1647"/>
      <c r="AD78" s="1647"/>
      <c r="AE78" s="1647"/>
      <c r="AF78" s="1647"/>
      <c r="AG78" s="1647"/>
      <c r="AH78" s="1647"/>
      <c r="AI78" s="1647"/>
      <c r="AJ78" s="1647"/>
      <c r="AK78" s="1647"/>
      <c r="AL78" s="103"/>
      <c r="AM78" s="27"/>
      <c r="AN78" s="281"/>
    </row>
    <row r="79" spans="1:46" s="4" customFormat="1" ht="12.75" customHeight="1">
      <c r="A79" s="27"/>
      <c r="B79" s="1647"/>
      <c r="C79" s="1647"/>
      <c r="D79" s="1647"/>
      <c r="E79" s="1647"/>
      <c r="F79" s="1647"/>
      <c r="G79" s="1647"/>
      <c r="H79" s="1647"/>
      <c r="I79" s="1647"/>
      <c r="J79" s="1647"/>
      <c r="K79" s="1647"/>
      <c r="L79" s="1647"/>
      <c r="M79" s="1647"/>
      <c r="N79" s="1647"/>
      <c r="O79" s="1647"/>
      <c r="P79" s="1647"/>
      <c r="Q79" s="1647"/>
      <c r="R79" s="1647"/>
      <c r="S79" s="1647"/>
      <c r="T79" s="1647"/>
      <c r="U79" s="1647"/>
      <c r="V79" s="1647"/>
      <c r="W79" s="1647"/>
      <c r="X79" s="1647"/>
      <c r="Y79" s="1647"/>
      <c r="Z79" s="1647"/>
      <c r="AA79" s="1647"/>
      <c r="AB79" s="1647"/>
      <c r="AC79" s="1647"/>
      <c r="AD79" s="1647"/>
      <c r="AE79" s="1647"/>
      <c r="AF79" s="1647"/>
      <c r="AG79" s="1647"/>
      <c r="AH79" s="1647"/>
      <c r="AI79" s="1647"/>
      <c r="AJ79" s="1647"/>
      <c r="AK79" s="1647"/>
      <c r="AL79" s="103"/>
      <c r="AM79" s="27"/>
      <c r="AN79" s="281"/>
    </row>
    <row r="80" spans="1:46" s="4" customFormat="1" ht="12.75" customHeight="1">
      <c r="A80" s="27"/>
      <c r="B80" s="1647"/>
      <c r="C80" s="1647"/>
      <c r="D80" s="1647"/>
      <c r="E80" s="1647"/>
      <c r="F80" s="1647"/>
      <c r="G80" s="1647"/>
      <c r="H80" s="1647"/>
      <c r="I80" s="1647"/>
      <c r="J80" s="1647"/>
      <c r="K80" s="1647"/>
      <c r="L80" s="1647"/>
      <c r="M80" s="1647"/>
      <c r="N80" s="1647"/>
      <c r="O80" s="1647"/>
      <c r="P80" s="1647"/>
      <c r="Q80" s="1647"/>
      <c r="R80" s="1647"/>
      <c r="S80" s="1647"/>
      <c r="T80" s="1647"/>
      <c r="U80" s="1647"/>
      <c r="V80" s="1647"/>
      <c r="W80" s="1647"/>
      <c r="X80" s="1647"/>
      <c r="Y80" s="1647"/>
      <c r="Z80" s="1647"/>
      <c r="AA80" s="1647"/>
      <c r="AB80" s="1647"/>
      <c r="AC80" s="1647"/>
      <c r="AD80" s="1647"/>
      <c r="AE80" s="1647"/>
      <c r="AF80" s="1647"/>
      <c r="AG80" s="1647"/>
      <c r="AH80" s="1647"/>
      <c r="AI80" s="1647"/>
      <c r="AJ80" s="1647"/>
      <c r="AK80" s="1647"/>
      <c r="AL80" s="103"/>
      <c r="AM80" s="27"/>
      <c r="AN80" s="281"/>
    </row>
    <row r="81" spans="1:42" ht="12.75" customHeight="1">
      <c r="A81" s="27"/>
      <c r="B81" s="1647"/>
      <c r="C81" s="1647"/>
      <c r="D81" s="1647"/>
      <c r="E81" s="1647"/>
      <c r="F81" s="1647"/>
      <c r="G81" s="1647"/>
      <c r="H81" s="1647"/>
      <c r="I81" s="1647"/>
      <c r="J81" s="1647"/>
      <c r="K81" s="1647"/>
      <c r="L81" s="1647"/>
      <c r="M81" s="1647"/>
      <c r="N81" s="1647"/>
      <c r="O81" s="1647"/>
      <c r="P81" s="1647"/>
      <c r="Q81" s="1647"/>
      <c r="R81" s="1647"/>
      <c r="S81" s="1647"/>
      <c r="T81" s="1647"/>
      <c r="U81" s="1647"/>
      <c r="V81" s="1647"/>
      <c r="W81" s="1647"/>
      <c r="X81" s="1647"/>
      <c r="Y81" s="1647"/>
      <c r="Z81" s="1647"/>
      <c r="AA81" s="1647"/>
      <c r="AB81" s="1647"/>
      <c r="AC81" s="1647"/>
      <c r="AD81" s="1647"/>
      <c r="AE81" s="1647"/>
      <c r="AF81" s="1647"/>
      <c r="AG81" s="1647"/>
      <c r="AH81" s="1647"/>
      <c r="AI81" s="1647"/>
      <c r="AJ81" s="1647"/>
      <c r="AK81" s="1647"/>
      <c r="AL81" s="103"/>
      <c r="AM81" s="27"/>
    </row>
    <row r="82" spans="1:42" s="4" customFormat="1" ht="12.75" customHeight="1">
      <c r="B82" s="1647"/>
      <c r="C82" s="1647"/>
      <c r="D82" s="1647"/>
      <c r="E82" s="1647"/>
      <c r="F82" s="1647"/>
      <c r="G82" s="1647"/>
      <c r="H82" s="1647"/>
      <c r="I82" s="1647"/>
      <c r="J82" s="1647"/>
      <c r="K82" s="1647"/>
      <c r="L82" s="1647"/>
      <c r="M82" s="1647"/>
      <c r="N82" s="1647"/>
      <c r="O82" s="1647"/>
      <c r="P82" s="1647"/>
      <c r="Q82" s="1647"/>
      <c r="R82" s="1647"/>
      <c r="S82" s="1647"/>
      <c r="T82" s="1647"/>
      <c r="U82" s="1647"/>
      <c r="V82" s="1647"/>
      <c r="W82" s="1647"/>
      <c r="X82" s="1647"/>
      <c r="Y82" s="1647"/>
      <c r="Z82" s="1647"/>
      <c r="AA82" s="1647"/>
      <c r="AB82" s="1647"/>
      <c r="AC82" s="1647"/>
      <c r="AD82" s="1647"/>
      <c r="AE82" s="1647"/>
      <c r="AF82" s="1647"/>
      <c r="AG82" s="1647"/>
      <c r="AH82" s="1647"/>
      <c r="AI82" s="1647"/>
      <c r="AJ82" s="1647"/>
      <c r="AK82" s="1647"/>
      <c r="AL82" s="103"/>
      <c r="AN82" s="281"/>
    </row>
    <row r="83" spans="1:42" s="4" customFormat="1" ht="12.75" customHeight="1">
      <c r="B83" s="1647"/>
      <c r="C83" s="1647"/>
      <c r="D83" s="1647"/>
      <c r="E83" s="1647"/>
      <c r="F83" s="1647"/>
      <c r="G83" s="1647"/>
      <c r="H83" s="1647"/>
      <c r="I83" s="1647"/>
      <c r="J83" s="1647"/>
      <c r="K83" s="1647"/>
      <c r="L83" s="1647"/>
      <c r="M83" s="164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03"/>
      <c r="AN83" s="281"/>
    </row>
    <row r="84" spans="1:42" s="4" customFormat="1" ht="14.45" customHeight="1">
      <c r="B84" s="1647"/>
      <c r="C84" s="1647"/>
      <c r="D84" s="1647"/>
      <c r="E84" s="1647"/>
      <c r="F84" s="1647"/>
      <c r="G84" s="1647"/>
      <c r="H84" s="1647"/>
      <c r="I84" s="1647"/>
      <c r="J84" s="1647"/>
      <c r="K84" s="1647"/>
      <c r="L84" s="1647"/>
      <c r="M84" s="1647"/>
      <c r="N84" s="1647"/>
      <c r="O84" s="1647"/>
      <c r="P84" s="1647"/>
      <c r="Q84" s="1647"/>
      <c r="R84" s="1647"/>
      <c r="S84" s="1647"/>
      <c r="T84" s="1647"/>
      <c r="U84" s="1647"/>
      <c r="V84" s="1647"/>
      <c r="W84" s="1647"/>
      <c r="X84" s="1647"/>
      <c r="Y84" s="1647"/>
      <c r="Z84" s="1647"/>
      <c r="AA84" s="1647"/>
      <c r="AB84" s="1647"/>
      <c r="AC84" s="1647"/>
      <c r="AD84" s="1647"/>
      <c r="AE84" s="1647"/>
      <c r="AF84" s="1647"/>
      <c r="AG84" s="1647"/>
      <c r="AH84" s="1647"/>
      <c r="AI84" s="1647"/>
      <c r="AJ84" s="1647"/>
      <c r="AK84" s="1647"/>
      <c r="AL84" s="103"/>
      <c r="AN84" s="281"/>
    </row>
    <row r="85" spans="1:42" s="4" customFormat="1" ht="12.75" customHeight="1">
      <c r="B85" s="1647"/>
      <c r="C85" s="1647"/>
      <c r="D85" s="1647"/>
      <c r="E85" s="1647"/>
      <c r="F85" s="1647"/>
      <c r="G85" s="1647"/>
      <c r="H85" s="1647"/>
      <c r="I85" s="1647"/>
      <c r="J85" s="1647"/>
      <c r="K85" s="1647"/>
      <c r="L85" s="1647"/>
      <c r="M85" s="1647"/>
      <c r="N85" s="1647"/>
      <c r="O85" s="1647"/>
      <c r="P85" s="1647"/>
      <c r="Q85" s="1647"/>
      <c r="R85" s="1647"/>
      <c r="S85" s="1647"/>
      <c r="T85" s="1647"/>
      <c r="U85" s="1647"/>
      <c r="V85" s="1647"/>
      <c r="W85" s="1647"/>
      <c r="X85" s="1647"/>
      <c r="Y85" s="1647"/>
      <c r="Z85" s="1647"/>
      <c r="AA85" s="1647"/>
      <c r="AB85" s="1647"/>
      <c r="AC85" s="1647"/>
      <c r="AD85" s="1647"/>
      <c r="AE85" s="1647"/>
      <c r="AF85" s="1647"/>
      <c r="AG85" s="1647"/>
      <c r="AH85" s="1647"/>
      <c r="AI85" s="1647"/>
      <c r="AJ85" s="1647"/>
      <c r="AK85" s="1647"/>
      <c r="AN85" s="281"/>
    </row>
    <row r="86" spans="1:42" s="4" customFormat="1" ht="12.75" customHeight="1">
      <c r="B86" s="26" t="s">
        <v>1268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582</v>
      </c>
      <c r="E90" s="426" t="s">
        <v>1321</v>
      </c>
      <c r="F90" s="27"/>
      <c r="G90" s="27"/>
      <c r="H90" s="27"/>
      <c r="I90" s="27"/>
      <c r="J90" s="27"/>
      <c r="K90" s="27"/>
      <c r="L90" s="27"/>
      <c r="M90" s="27"/>
      <c r="N90" s="27"/>
      <c r="O90" s="27"/>
      <c r="P90" s="27"/>
      <c r="Q90" s="27"/>
      <c r="R90" s="27"/>
      <c r="S90" s="27"/>
      <c r="T90" s="27"/>
      <c r="U90" s="27"/>
      <c r="V90" s="27"/>
      <c r="W90" s="27"/>
      <c r="X90" s="27"/>
      <c r="Y90" s="27"/>
      <c r="Z90" s="27"/>
      <c r="AA90" s="27"/>
      <c r="AB90" s="27"/>
      <c r="AF90" s="1693" t="s">
        <v>855</v>
      </c>
      <c r="AG90" s="1693"/>
      <c r="AH90" s="1693"/>
      <c r="AI90" s="1693"/>
      <c r="AJ90" s="1693"/>
      <c r="AK90" s="1693"/>
      <c r="AL90" s="1693"/>
      <c r="AN90" s="281"/>
    </row>
    <row r="91" spans="1:42" s="4" customFormat="1" ht="12.75" customHeight="1">
      <c r="C91" s="19"/>
      <c r="D91" s="26"/>
      <c r="E91" s="426" t="s">
        <v>1322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2249</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1152</v>
      </c>
      <c r="AP94" s="4" t="b" cm="1">
        <f t="array" ref="AP94">_xlfn.IFS(Application!D211="Rural",TRUE,Application!D211="Rural apportionment (Section 514)",TRUE,Application!D211="Rural apportionment (Section 515)",TRUE,Application!D211="Rural apportionment (HOME)",TRUE,Application!D211="Rural (Native American apportionment)",TRUE,TRUE,FALSE)</f>
        <v>1</v>
      </c>
    </row>
    <row r="95" spans="1:42" s="4" customFormat="1" ht="12.75" customHeight="1">
      <c r="A95" s="35"/>
      <c r="B95" s="5"/>
      <c r="C95" s="45"/>
      <c r="D95" s="26" t="s">
        <v>197</v>
      </c>
      <c r="E95" s="426" t="s">
        <v>1250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3" t="s">
        <v>58</v>
      </c>
      <c r="AG95" s="1693"/>
      <c r="AH95" s="1693"/>
      <c r="AI95" s="1693"/>
      <c r="AJ95" s="1693"/>
      <c r="AK95" s="1693"/>
      <c r="AL95" s="1693"/>
      <c r="AN95" s="281"/>
    </row>
    <row r="96" spans="1:42" s="4" customFormat="1" ht="12.75" customHeight="1">
      <c r="B96" s="5"/>
      <c r="C96" s="115"/>
      <c r="D96" s="26"/>
      <c r="E96" s="426" t="s">
        <v>1325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582</v>
      </c>
      <c r="AP97" s="4">
        <f>7*$AP$93</f>
        <v>0</v>
      </c>
    </row>
    <row r="98" spans="1:53" s="4" customFormat="1" ht="12.75" customHeight="1">
      <c r="B98" s="42"/>
      <c r="C98" s="45"/>
      <c r="D98" s="26"/>
      <c r="E98" s="426" t="s">
        <v>1327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891</v>
      </c>
      <c r="AP99" s="4">
        <v>5</v>
      </c>
    </row>
    <row r="100" spans="1:53" s="4" customFormat="1" ht="12.75" customHeight="1">
      <c r="B100" s="5"/>
      <c r="C100" s="45"/>
      <c r="D100" s="26" t="s">
        <v>891</v>
      </c>
      <c r="E100" s="426" t="s">
        <v>1251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3" t="s">
        <v>59</v>
      </c>
      <c r="AG100" s="1693"/>
      <c r="AH100" s="1693"/>
      <c r="AI100" s="1693"/>
      <c r="AJ100" s="1693"/>
      <c r="AK100" s="1693"/>
      <c r="AL100" s="1693"/>
      <c r="AN100" s="281"/>
      <c r="AO100" s="26" t="s">
        <v>732</v>
      </c>
      <c r="AP100" s="4">
        <v>4</v>
      </c>
    </row>
    <row r="101" spans="1:53" s="4" customFormat="1" ht="12.75" customHeight="1">
      <c r="B101" s="5"/>
      <c r="C101" s="115"/>
      <c r="D101" s="26"/>
      <c r="E101" s="426" t="s">
        <v>1328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733</v>
      </c>
      <c r="AP101" s="4">
        <v>3</v>
      </c>
    </row>
    <row r="102" spans="1:53" s="4" customFormat="1" ht="12.75" customHeight="1">
      <c r="B102" s="5"/>
      <c r="C102" s="115"/>
      <c r="D102" s="26"/>
      <c r="E102" s="426" t="s">
        <v>1326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2248</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2250</v>
      </c>
    </row>
    <row r="105" spans="1:53" s="4" customFormat="1" ht="12.75" customHeight="1">
      <c r="B105" s="5"/>
      <c r="C105" s="45"/>
      <c r="D105" s="26" t="s">
        <v>732</v>
      </c>
      <c r="E105" s="426" t="s">
        <v>1250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3" t="s">
        <v>60</v>
      </c>
      <c r="AG105" s="1693"/>
      <c r="AH105" s="1693"/>
      <c r="AI105" s="1693"/>
      <c r="AJ105" s="1693"/>
      <c r="AK105" s="1693"/>
      <c r="AL105" s="1693"/>
      <c r="AN105" s="281"/>
    </row>
    <row r="106" spans="1:53" s="4" customFormat="1" ht="12.75" customHeight="1">
      <c r="B106" s="5"/>
      <c r="C106" s="115"/>
      <c r="D106" s="26"/>
      <c r="E106" s="426" t="s">
        <v>1329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1330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2223</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2104</v>
      </c>
    </row>
    <row r="109" spans="1:53" s="4" customFormat="1" ht="12.75" customHeight="1">
      <c r="B109" s="5"/>
      <c r="C109" s="45"/>
      <c r="D109" s="26" t="s">
        <v>733</v>
      </c>
      <c r="E109" s="426" t="s">
        <v>1251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3" t="s">
        <v>61</v>
      </c>
      <c r="AG109" s="1693"/>
      <c r="AH109" s="1693"/>
      <c r="AI109" s="1693"/>
      <c r="AJ109" s="1693"/>
      <c r="AK109" s="1693"/>
      <c r="AL109" s="1693"/>
      <c r="AN109" s="281"/>
      <c r="AO109" s="4" t="s">
        <v>2105</v>
      </c>
    </row>
    <row r="110" spans="1:53" s="4" customFormat="1" ht="12.75" customHeight="1">
      <c r="B110" s="5"/>
      <c r="C110" s="45"/>
      <c r="D110" s="26"/>
      <c r="E110" s="426" t="s">
        <v>1331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4" t="s">
        <v>732</v>
      </c>
      <c r="I112" s="1684"/>
      <c r="J112" s="116"/>
      <c r="K112" s="116"/>
      <c r="L112" s="116"/>
      <c r="M112" s="937" t="s">
        <v>2103</v>
      </c>
      <c r="R112" s="1802" t="s">
        <v>2223</v>
      </c>
      <c r="S112" s="1802"/>
      <c r="T112" s="1802"/>
      <c r="U112" s="1802"/>
      <c r="V112" s="1802"/>
      <c r="W112" s="1802"/>
      <c r="Y112" s="1572" t="str">
        <f>IF(AND(H112="(i)",NOT(Application!AF411&gt;25)),AO103,IF(AND(H112="(iv)",OR(R112=AO108,R112=AO109),NOT(AP94)),AO104,""))</f>
        <v/>
      </c>
      <c r="Z112" s="1572"/>
      <c r="AA112" s="1572"/>
      <c r="AB112" s="1572"/>
      <c r="AC112" s="1572"/>
      <c r="AD112" s="1572"/>
      <c r="AE112" s="1572"/>
      <c r="AF112" s="1572"/>
      <c r="AG112" s="1572"/>
      <c r="AH112" s="1572"/>
      <c r="AI112" s="1572"/>
      <c r="AJ112" s="1572"/>
      <c r="AK112" s="1572"/>
      <c r="AL112" s="1572"/>
      <c r="AM112" s="1884"/>
      <c r="AN112" s="957"/>
    </row>
    <row r="113" spans="1:47" s="4" customFormat="1" ht="12.75" customHeight="1">
      <c r="B113" s="5"/>
      <c r="C113" s="115"/>
      <c r="E113" s="116"/>
      <c r="F113" s="116"/>
      <c r="G113" s="116"/>
      <c r="H113" s="116"/>
      <c r="I113" s="116"/>
      <c r="J113" s="116"/>
      <c r="K113" s="116"/>
      <c r="L113" s="116"/>
      <c r="M113" s="116"/>
      <c r="Y113" s="1572"/>
      <c r="Z113" s="1572"/>
      <c r="AA113" s="1572"/>
      <c r="AB113" s="1572"/>
      <c r="AC113" s="1572"/>
      <c r="AD113" s="1572"/>
      <c r="AE113" s="1572"/>
      <c r="AF113" s="1572"/>
      <c r="AG113" s="1572"/>
      <c r="AH113" s="1572"/>
      <c r="AI113" s="1572"/>
      <c r="AJ113" s="1572"/>
      <c r="AK113" s="1572"/>
      <c r="AL113" s="1572"/>
      <c r="AM113" s="1884"/>
      <c r="AN113" s="957"/>
    </row>
    <row r="114" spans="1:47" s="4" customFormat="1" ht="12.75" customHeight="1">
      <c r="B114" s="5"/>
      <c r="C114" s="115"/>
      <c r="D114" s="4" t="s">
        <v>1839</v>
      </c>
      <c r="E114" s="116"/>
      <c r="F114" s="116"/>
      <c r="G114" s="116"/>
      <c r="H114" s="116"/>
      <c r="I114" s="116"/>
      <c r="J114" s="116"/>
      <c r="K114" s="116"/>
      <c r="L114" s="116"/>
      <c r="M114" s="116"/>
      <c r="AN114" s="281"/>
      <c r="AP114" s="472"/>
      <c r="AU114" s="472"/>
    </row>
    <row r="115" spans="1:47" s="4" customFormat="1" ht="12.75" customHeight="1">
      <c r="B115" s="5"/>
      <c r="C115" s="115"/>
      <c r="D115" s="4" t="s">
        <v>2251</v>
      </c>
      <c r="E115" s="116"/>
      <c r="F115" s="116"/>
      <c r="G115" s="116"/>
      <c r="H115" s="116"/>
      <c r="I115" s="116"/>
      <c r="J115" s="116"/>
      <c r="K115" s="116"/>
      <c r="L115" s="116"/>
      <c r="M115" s="116"/>
      <c r="AN115" s="281"/>
    </row>
    <row r="116" spans="1:47" s="4" customFormat="1" ht="12.75" customHeight="1">
      <c r="B116" s="5"/>
      <c r="C116" s="115"/>
      <c r="D116" s="1885" t="s">
        <v>2252</v>
      </c>
      <c r="E116" s="1885"/>
      <c r="F116" s="1885"/>
      <c r="G116" s="1885"/>
      <c r="H116" s="1885"/>
      <c r="I116" s="1885"/>
      <c r="J116" s="1885"/>
      <c r="K116" s="1885"/>
      <c r="L116" s="1885"/>
      <c r="M116" s="1885"/>
      <c r="N116" s="1885"/>
      <c r="O116" s="1885"/>
      <c r="P116" s="1885"/>
      <c r="Q116" s="1885"/>
      <c r="R116" s="1885"/>
      <c r="S116" s="1885"/>
      <c r="T116" s="1885"/>
      <c r="U116" s="1885"/>
      <c r="V116" s="1885"/>
      <c r="W116" s="1885"/>
      <c r="X116" s="1885"/>
      <c r="Y116" s="1885"/>
      <c r="Z116" s="1885"/>
      <c r="AA116" s="1885"/>
      <c r="AB116" s="1885"/>
      <c r="AC116" s="1885"/>
      <c r="AD116" s="1885"/>
      <c r="AE116" s="1885"/>
      <c r="AF116" s="1885"/>
      <c r="AG116" s="1885"/>
      <c r="AH116" s="1885"/>
      <c r="AN116" s="281"/>
      <c r="AO116" s="4" t="s">
        <v>124</v>
      </c>
      <c r="AP116" s="472">
        <v>0</v>
      </c>
    </row>
    <row r="117" spans="1:47" s="4" customFormat="1" ht="12.75" customHeight="1">
      <c r="B117" s="5"/>
      <c r="C117" s="115"/>
      <c r="D117" s="1885"/>
      <c r="E117" s="1885"/>
      <c r="F117" s="1885"/>
      <c r="G117" s="1885"/>
      <c r="H117" s="1885"/>
      <c r="I117" s="1885"/>
      <c r="J117" s="1885"/>
      <c r="K117" s="1885"/>
      <c r="L117" s="1885"/>
      <c r="M117" s="1885"/>
      <c r="N117" s="1885"/>
      <c r="O117" s="1885"/>
      <c r="P117" s="1885"/>
      <c r="Q117" s="1885"/>
      <c r="R117" s="1885"/>
      <c r="S117" s="1885"/>
      <c r="T117" s="1885"/>
      <c r="U117" s="1885"/>
      <c r="V117" s="1885"/>
      <c r="W117" s="1885"/>
      <c r="X117" s="1885"/>
      <c r="Y117" s="1885"/>
      <c r="Z117" s="1885"/>
      <c r="AA117" s="1885"/>
      <c r="AB117" s="1885"/>
      <c r="AC117" s="1885"/>
      <c r="AD117" s="1885"/>
      <c r="AE117" s="1885"/>
      <c r="AF117" s="1885"/>
      <c r="AG117" s="1885"/>
      <c r="AH117" s="1885"/>
      <c r="AN117" s="281"/>
      <c r="AO117" s="4" t="s">
        <v>1472</v>
      </c>
      <c r="AP117" s="4">
        <v>3</v>
      </c>
    </row>
    <row r="118" spans="1:47" s="4" customFormat="1" ht="12.75" customHeight="1">
      <c r="B118" s="5"/>
      <c r="C118" s="115"/>
      <c r="E118" s="4" t="s">
        <v>147</v>
      </c>
      <c r="F118" s="116"/>
      <c r="G118" s="116"/>
      <c r="H118" s="1801" t="s">
        <v>124</v>
      </c>
      <c r="I118" s="1801"/>
      <c r="J118" s="1801"/>
      <c r="K118" s="1801"/>
      <c r="L118" s="1801"/>
      <c r="M118" s="1801"/>
      <c r="N118" s="1801"/>
      <c r="O118" s="1801"/>
      <c r="P118" s="1801"/>
      <c r="Q118" s="1801"/>
      <c r="R118" s="1801"/>
      <c r="S118" s="1801"/>
      <c r="T118" s="1801"/>
      <c r="U118" s="1801"/>
      <c r="V118" s="1801"/>
      <c r="W118" s="1801"/>
      <c r="X118" s="1801"/>
      <c r="Y118" s="1801"/>
      <c r="Z118" s="1801"/>
      <c r="AA118" s="1801"/>
      <c r="AB118" s="1801"/>
      <c r="AC118" s="1801"/>
      <c r="AD118" s="1801"/>
      <c r="AE118" s="1801"/>
      <c r="AN118" s="281"/>
      <c r="AO118" s="4" t="s">
        <v>1473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8" t="s">
        <v>124</v>
      </c>
      <c r="C120" s="1118"/>
      <c r="D120" s="49"/>
      <c r="E120" s="1647" t="s">
        <v>1771</v>
      </c>
      <c r="F120" s="1647"/>
      <c r="G120" s="1647"/>
      <c r="H120" s="1647"/>
      <c r="I120" s="1647"/>
      <c r="J120" s="1647"/>
      <c r="K120" s="1647"/>
      <c r="L120" s="1647"/>
      <c r="M120" s="1647"/>
      <c r="N120" s="1647"/>
      <c r="O120" s="1647"/>
      <c r="P120" s="1647"/>
      <c r="Q120" s="1647"/>
      <c r="R120" s="1647"/>
      <c r="S120" s="1647"/>
      <c r="T120" s="1647"/>
      <c r="U120" s="1647"/>
      <c r="V120" s="1647"/>
      <c r="W120" s="1647"/>
      <c r="X120" s="1647"/>
      <c r="Y120" s="1647"/>
      <c r="Z120" s="1647"/>
      <c r="AA120" s="1647"/>
      <c r="AB120" s="1647"/>
      <c r="AC120" s="1647"/>
      <c r="AD120" s="1647"/>
      <c r="AE120" s="1647"/>
      <c r="AF120" s="1647"/>
      <c r="AG120" s="1647"/>
      <c r="AH120" s="49"/>
      <c r="AI120" s="49"/>
      <c r="AJ120" s="49"/>
      <c r="AK120" s="49"/>
      <c r="AL120" s="49"/>
      <c r="AN120" s="281"/>
    </row>
    <row r="121" spans="1:47" s="4" customFormat="1" ht="12.75" customHeight="1">
      <c r="B121" s="5"/>
      <c r="C121" s="115"/>
      <c r="D121" s="49"/>
      <c r="E121" s="1647"/>
      <c r="F121" s="1647"/>
      <c r="G121" s="1647"/>
      <c r="H121" s="1647"/>
      <c r="I121" s="1647"/>
      <c r="J121" s="1647"/>
      <c r="K121" s="1647"/>
      <c r="L121" s="1647"/>
      <c r="M121" s="1647"/>
      <c r="N121" s="1647"/>
      <c r="O121" s="1647"/>
      <c r="P121" s="1647"/>
      <c r="Q121" s="1647"/>
      <c r="R121" s="1647"/>
      <c r="S121" s="1647"/>
      <c r="T121" s="1647"/>
      <c r="U121" s="1647"/>
      <c r="V121" s="1647"/>
      <c r="W121" s="1647"/>
      <c r="X121" s="1647"/>
      <c r="Y121" s="1647"/>
      <c r="Z121" s="1647"/>
      <c r="AA121" s="1647"/>
      <c r="AB121" s="1647"/>
      <c r="AC121" s="1647"/>
      <c r="AD121" s="1647"/>
      <c r="AE121" s="1647"/>
      <c r="AF121" s="1647"/>
      <c r="AG121" s="1647"/>
      <c r="AH121" s="49"/>
      <c r="AI121" s="49"/>
      <c r="AJ121" s="49"/>
      <c r="AK121" s="49"/>
      <c r="AL121" s="49"/>
      <c r="AN121" s="281"/>
    </row>
    <row r="122" spans="1:47" s="4" customFormat="1" ht="12.75" customHeight="1">
      <c r="B122" s="5"/>
      <c r="C122" s="115"/>
      <c r="D122" s="49"/>
      <c r="E122" s="1647"/>
      <c r="F122" s="1647"/>
      <c r="G122" s="1647"/>
      <c r="H122" s="1647"/>
      <c r="I122" s="1647"/>
      <c r="J122" s="1647"/>
      <c r="K122" s="1647"/>
      <c r="L122" s="1647"/>
      <c r="M122" s="1647"/>
      <c r="N122" s="1647"/>
      <c r="O122" s="1647"/>
      <c r="P122" s="1647"/>
      <c r="Q122" s="1647"/>
      <c r="R122" s="1647"/>
      <c r="S122" s="1647"/>
      <c r="T122" s="1647"/>
      <c r="U122" s="1647"/>
      <c r="V122" s="1647"/>
      <c r="W122" s="1647"/>
      <c r="X122" s="1647"/>
      <c r="Y122" s="1647"/>
      <c r="Z122" s="1647"/>
      <c r="AA122" s="1647"/>
      <c r="AB122" s="1647"/>
      <c r="AC122" s="1647"/>
      <c r="AD122" s="1647"/>
      <c r="AE122" s="1647"/>
      <c r="AF122" s="1647"/>
      <c r="AG122" s="1647"/>
      <c r="AH122" s="49"/>
      <c r="AI122" s="49"/>
      <c r="AJ122" s="49"/>
      <c r="AK122" s="49"/>
      <c r="AL122" s="49"/>
      <c r="AN122" s="281"/>
    </row>
    <row r="123" spans="1:47" s="4" customFormat="1" ht="12.75" customHeight="1">
      <c r="B123" s="5"/>
      <c r="C123" s="115"/>
      <c r="D123" s="299"/>
      <c r="E123" s="1715"/>
      <c r="F123" s="1715"/>
      <c r="G123" s="1715"/>
      <c r="H123" s="1715"/>
      <c r="I123" s="1715"/>
      <c r="J123" s="1715"/>
      <c r="K123" s="1715"/>
      <c r="L123" s="1715"/>
      <c r="M123" s="1715"/>
      <c r="N123" s="1715"/>
      <c r="O123" s="1715"/>
      <c r="P123" s="1715"/>
      <c r="Q123" s="1715"/>
      <c r="R123" s="1715"/>
      <c r="S123" s="1715"/>
      <c r="T123" s="1715"/>
      <c r="U123" s="1715"/>
      <c r="V123" s="1715"/>
      <c r="W123" s="1715"/>
      <c r="X123" s="1715"/>
      <c r="Y123" s="1715"/>
      <c r="Z123" s="1715"/>
      <c r="AA123" s="1715"/>
      <c r="AB123" s="1715"/>
      <c r="AC123" s="1715"/>
      <c r="AD123" s="1715"/>
      <c r="AE123" s="1715"/>
      <c r="AF123" s="1715"/>
      <c r="AG123" s="171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1280</v>
      </c>
      <c r="AJ124" s="1072">
        <f>VLOOKUP($H$112,$AO$96:$AP$101,2,FALSE)+IF(R112=AO108,0,VLOOKUP($H$118,$AO$116:$AP$118,2,FALSE))</f>
        <v>4</v>
      </c>
      <c r="AK124" s="1075"/>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582</v>
      </c>
      <c r="E128" s="1800" t="s">
        <v>1840</v>
      </c>
      <c r="F128" s="1800"/>
      <c r="G128" s="1800"/>
      <c r="H128" s="1800"/>
      <c r="I128" s="1800"/>
      <c r="J128" s="1800"/>
      <c r="K128" s="1800"/>
      <c r="L128" s="1800"/>
      <c r="M128" s="1800"/>
      <c r="N128" s="1800"/>
      <c r="O128" s="1800"/>
      <c r="P128" s="1800"/>
      <c r="Q128" s="1800"/>
      <c r="R128" s="1800"/>
      <c r="S128" s="1800"/>
      <c r="T128" s="1800"/>
      <c r="U128" s="1800"/>
      <c r="V128" s="1800"/>
      <c r="W128" s="1800"/>
      <c r="X128" s="1800"/>
      <c r="Y128" s="1800"/>
      <c r="Z128" s="1800"/>
      <c r="AA128" s="1800"/>
      <c r="AB128" s="1800"/>
      <c r="AC128" s="1800"/>
      <c r="AD128" s="1800"/>
      <c r="AF128" s="1693" t="s">
        <v>61</v>
      </c>
      <c r="AG128" s="1693"/>
      <c r="AH128" s="1693"/>
      <c r="AI128" s="1693"/>
      <c r="AJ128" s="1693"/>
      <c r="AK128" s="1693"/>
      <c r="AL128" s="1693"/>
      <c r="AM128" s="4"/>
      <c r="AN128" s="298"/>
      <c r="AO128" s="4" t="str">
        <f>S133</f>
        <v>N/A</v>
      </c>
    </row>
    <row r="129" spans="1:42" s="4" customFormat="1" ht="12.75" customHeight="1">
      <c r="A129" s="120"/>
      <c r="B129" s="5"/>
      <c r="C129" s="115"/>
      <c r="D129" s="26"/>
      <c r="E129" s="1800"/>
      <c r="F129" s="1800"/>
      <c r="G129" s="1800"/>
      <c r="H129" s="1800"/>
      <c r="I129" s="1800"/>
      <c r="J129" s="1800"/>
      <c r="K129" s="1800"/>
      <c r="L129" s="1800"/>
      <c r="M129" s="1800"/>
      <c r="N129" s="1800"/>
      <c r="O129" s="1800"/>
      <c r="P129" s="1800"/>
      <c r="Q129" s="1800"/>
      <c r="R129" s="1800"/>
      <c r="S129" s="1800"/>
      <c r="T129" s="1800"/>
      <c r="U129" s="1800"/>
      <c r="V129" s="1800"/>
      <c r="W129" s="1800"/>
      <c r="X129" s="1800"/>
      <c r="Y129" s="1800"/>
      <c r="Z129" s="1800"/>
      <c r="AA129" s="1800"/>
      <c r="AB129" s="1800"/>
      <c r="AC129" s="1800"/>
      <c r="AD129" s="1800"/>
      <c r="AF129" s="5"/>
      <c r="AN129" s="281"/>
    </row>
    <row r="130" spans="1:42" s="4" customFormat="1" ht="12.75" customHeight="1">
      <c r="B130" s="5"/>
      <c r="C130" s="45"/>
      <c r="D130" s="26"/>
      <c r="E130" s="1800"/>
      <c r="F130" s="1800"/>
      <c r="G130" s="1800"/>
      <c r="H130" s="1800"/>
      <c r="I130" s="1800"/>
      <c r="J130" s="1800"/>
      <c r="K130" s="1800"/>
      <c r="L130" s="1800"/>
      <c r="M130" s="1800"/>
      <c r="N130" s="1800"/>
      <c r="O130" s="1800"/>
      <c r="P130" s="1800"/>
      <c r="Q130" s="1800"/>
      <c r="R130" s="1800"/>
      <c r="S130" s="1800"/>
      <c r="T130" s="1800"/>
      <c r="U130" s="1800"/>
      <c r="V130" s="1800"/>
      <c r="W130" s="1800"/>
      <c r="X130" s="1800"/>
      <c r="Y130" s="1800"/>
      <c r="Z130" s="1800"/>
      <c r="AA130" s="1800"/>
      <c r="AB130" s="1800"/>
      <c r="AC130" s="1800"/>
      <c r="AD130" s="1800"/>
      <c r="AF130" s="5"/>
      <c r="AN130" s="281"/>
    </row>
    <row r="131" spans="1:42" s="4" customFormat="1" ht="12.75" customHeight="1">
      <c r="A131" s="35"/>
      <c r="B131" s="102"/>
      <c r="C131" s="121"/>
      <c r="D131" s="26"/>
      <c r="E131" s="1800"/>
      <c r="F131" s="1800"/>
      <c r="G131" s="1800"/>
      <c r="H131" s="1800"/>
      <c r="I131" s="1800"/>
      <c r="J131" s="1800"/>
      <c r="K131" s="1800"/>
      <c r="L131" s="1800"/>
      <c r="M131" s="1800"/>
      <c r="N131" s="1800"/>
      <c r="O131" s="1800"/>
      <c r="P131" s="1800"/>
      <c r="Q131" s="1800"/>
      <c r="R131" s="1800"/>
      <c r="S131" s="1800"/>
      <c r="T131" s="1800"/>
      <c r="U131" s="1800"/>
      <c r="V131" s="1800"/>
      <c r="W131" s="1800"/>
      <c r="X131" s="1800"/>
      <c r="Y131" s="1800"/>
      <c r="Z131" s="1800"/>
      <c r="AA131" s="1800"/>
      <c r="AB131" s="1800"/>
      <c r="AC131" s="1800"/>
      <c r="AD131" s="1800"/>
      <c r="AE131" s="19"/>
      <c r="AF131" s="102"/>
      <c r="AG131" s="19"/>
      <c r="AH131" s="19"/>
      <c r="AI131" s="19"/>
      <c r="AJ131" s="19"/>
      <c r="AN131" s="281"/>
    </row>
    <row r="132" spans="1:42" s="4" customFormat="1" ht="23.1" customHeight="1">
      <c r="B132" s="102"/>
      <c r="C132" s="121"/>
      <c r="D132" s="26"/>
      <c r="E132" s="1800"/>
      <c r="F132" s="1800"/>
      <c r="G132" s="1800"/>
      <c r="H132" s="1800"/>
      <c r="I132" s="1800"/>
      <c r="J132" s="1800"/>
      <c r="K132" s="1800"/>
      <c r="L132" s="1800"/>
      <c r="M132" s="1800"/>
      <c r="N132" s="1800"/>
      <c r="O132" s="1800"/>
      <c r="P132" s="1800"/>
      <c r="Q132" s="1800"/>
      <c r="R132" s="1800"/>
      <c r="S132" s="1800"/>
      <c r="T132" s="1800"/>
      <c r="U132" s="1800"/>
      <c r="V132" s="1800"/>
      <c r="W132" s="1800"/>
      <c r="X132" s="1800"/>
      <c r="Y132" s="1800"/>
      <c r="Z132" s="1800"/>
      <c r="AA132" s="1800"/>
      <c r="AB132" s="1800"/>
      <c r="AC132" s="1800"/>
      <c r="AD132" s="1800"/>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4" t="s">
        <v>124</v>
      </c>
      <c r="T133" s="1804"/>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582</v>
      </c>
      <c r="AP134" s="472">
        <v>3</v>
      </c>
    </row>
    <row r="135" spans="1:42" s="4" customFormat="1" ht="12.75" customHeight="1">
      <c r="B135" s="5"/>
      <c r="C135" s="45"/>
      <c r="D135" s="26" t="s">
        <v>197</v>
      </c>
      <c r="E135" s="344" t="s">
        <v>1252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3" t="s">
        <v>103</v>
      </c>
      <c r="AG135" s="1693"/>
      <c r="AH135" s="1693"/>
      <c r="AI135" s="1693"/>
      <c r="AJ135" s="1693"/>
      <c r="AK135" s="1693"/>
      <c r="AL135" s="1693"/>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4" t="s">
        <v>582</v>
      </c>
      <c r="I137" s="1684"/>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646</v>
      </c>
      <c r="AJ139" s="1072">
        <f>VLOOKUP($H$137,$AO$133:$AP$135,2,FALSE)</f>
        <v>3</v>
      </c>
      <c r="AK139" s="1075"/>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582</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582</v>
      </c>
      <c r="E143" s="19" t="s">
        <v>937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3" t="s">
        <v>61</v>
      </c>
      <c r="AG143" s="1693"/>
      <c r="AH143" s="1693"/>
      <c r="AI143" s="1693"/>
      <c r="AJ143" s="1693"/>
      <c r="AK143" s="1693"/>
      <c r="AL143" s="1693"/>
      <c r="AN143" s="281"/>
    </row>
    <row r="144" spans="1:42" s="4" customFormat="1" ht="12.75" customHeight="1">
      <c r="D144" s="26"/>
      <c r="E144" s="19" t="s">
        <v>938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3" t="s">
        <v>103</v>
      </c>
      <c r="AG146" s="1693"/>
      <c r="AH146" s="1693"/>
      <c r="AI146" s="1693"/>
      <c r="AJ146" s="1693"/>
      <c r="AK146" s="1693"/>
      <c r="AL146" s="1693"/>
      <c r="AN146" s="281"/>
    </row>
    <row r="147" spans="1:42" s="4" customFormat="1" ht="12.75" customHeight="1">
      <c r="B147" s="5"/>
      <c r="C147" s="45"/>
      <c r="D147" s="26"/>
      <c r="E147" s="19" t="s">
        <v>1254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4" t="s">
        <v>582</v>
      </c>
      <c r="I149" s="1684"/>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647</v>
      </c>
      <c r="AJ151" s="1072">
        <f>VLOOKUP(H149,AO140:AP142,2,FALSE)</f>
        <v>3</v>
      </c>
      <c r="AK151" s="1075"/>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1123</v>
      </c>
      <c r="AN154" s="281"/>
    </row>
    <row r="155" spans="1:42" s="4" customFormat="1" ht="12.75" customHeight="1">
      <c r="C155" s="3"/>
      <c r="AN155" s="281"/>
    </row>
    <row r="156" spans="1:42" s="4" customFormat="1" ht="12.75" customHeight="1">
      <c r="C156" s="3"/>
      <c r="D156" s="26" t="s">
        <v>582</v>
      </c>
      <c r="E156" s="1647" t="s">
        <v>747</v>
      </c>
      <c r="F156" s="1647"/>
      <c r="G156" s="1647"/>
      <c r="H156" s="1647"/>
      <c r="I156" s="1647"/>
      <c r="J156" s="1647"/>
      <c r="K156" s="1647"/>
      <c r="L156" s="1647"/>
      <c r="M156" s="1647"/>
      <c r="N156" s="1647"/>
      <c r="O156" s="1647"/>
      <c r="P156" s="1647"/>
      <c r="Q156" s="1647"/>
      <c r="R156" s="1647"/>
      <c r="S156" s="1647"/>
      <c r="T156" s="1647"/>
      <c r="U156" s="1647"/>
      <c r="V156" s="1647"/>
      <c r="W156" s="1647"/>
      <c r="X156" s="1647"/>
      <c r="Y156" s="1647"/>
      <c r="Z156" s="1647"/>
      <c r="AA156" s="1647"/>
      <c r="AB156" s="1647"/>
      <c r="AC156" s="1647"/>
      <c r="AE156" s="342"/>
      <c r="AF156" s="1114" t="s">
        <v>59</v>
      </c>
      <c r="AG156" s="1114"/>
      <c r="AH156" s="1114"/>
      <c r="AI156" s="1114"/>
      <c r="AJ156" s="1114"/>
      <c r="AK156" s="1114"/>
      <c r="AL156" s="1114"/>
      <c r="AN156" s="281"/>
    </row>
    <row r="157" spans="1:42" s="4" customFormat="1" ht="12.75" customHeight="1">
      <c r="C157" s="3"/>
      <c r="E157" s="1647"/>
      <c r="F157" s="1647"/>
      <c r="G157" s="1647"/>
      <c r="H157" s="1647"/>
      <c r="I157" s="1647"/>
      <c r="J157" s="1647"/>
      <c r="K157" s="1647"/>
      <c r="L157" s="1647"/>
      <c r="M157" s="1647"/>
      <c r="N157" s="1647"/>
      <c r="O157" s="1647"/>
      <c r="P157" s="1647"/>
      <c r="Q157" s="1647"/>
      <c r="R157" s="1647"/>
      <c r="S157" s="1647"/>
      <c r="T157" s="1647"/>
      <c r="U157" s="1647"/>
      <c r="V157" s="1647"/>
      <c r="W157" s="1647"/>
      <c r="X157" s="1647"/>
      <c r="Y157" s="1647"/>
      <c r="Z157" s="1647"/>
      <c r="AA157" s="1647"/>
      <c r="AB157" s="1647"/>
      <c r="AC157" s="1647"/>
      <c r="AE157" s="342"/>
      <c r="AF157" s="342"/>
      <c r="AG157" s="342"/>
      <c r="AH157" s="342"/>
      <c r="AI157" s="342"/>
      <c r="AJ157" s="342"/>
      <c r="AK157" s="342"/>
      <c r="AL157" s="342"/>
      <c r="AN157" s="281"/>
    </row>
    <row r="158" spans="1:42" s="4" customFormat="1" ht="12.75" customHeight="1">
      <c r="C158" s="3"/>
      <c r="D158" s="26"/>
      <c r="E158" s="1647"/>
      <c r="F158" s="1647"/>
      <c r="G158" s="1647"/>
      <c r="H158" s="1647"/>
      <c r="I158" s="1647"/>
      <c r="J158" s="1647"/>
      <c r="K158" s="1647"/>
      <c r="L158" s="1647"/>
      <c r="M158" s="1647"/>
      <c r="N158" s="1647"/>
      <c r="O158" s="1647"/>
      <c r="P158" s="1647"/>
      <c r="Q158" s="1647"/>
      <c r="R158" s="1647"/>
      <c r="S158" s="1647"/>
      <c r="T158" s="1647"/>
      <c r="U158" s="1647"/>
      <c r="V158" s="1647"/>
      <c r="W158" s="1647"/>
      <c r="X158" s="1647"/>
      <c r="Y158" s="1647"/>
      <c r="Z158" s="1647"/>
      <c r="AA158" s="1647"/>
      <c r="AB158" s="1647"/>
      <c r="AC158" s="1647"/>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7" t="s">
        <v>1715</v>
      </c>
      <c r="F160" s="1647"/>
      <c r="G160" s="1647"/>
      <c r="H160" s="1647"/>
      <c r="I160" s="1647"/>
      <c r="J160" s="1647"/>
      <c r="K160" s="1647"/>
      <c r="L160" s="1647"/>
      <c r="M160" s="1647"/>
      <c r="N160" s="1647"/>
      <c r="O160" s="1647"/>
      <c r="P160" s="1647"/>
      <c r="Q160" s="1647"/>
      <c r="R160" s="1647"/>
      <c r="S160" s="1647"/>
      <c r="T160" s="1647"/>
      <c r="U160" s="1647"/>
      <c r="V160" s="1647"/>
      <c r="W160" s="1647"/>
      <c r="X160" s="1647"/>
      <c r="Y160" s="1647"/>
      <c r="Z160" s="1647"/>
      <c r="AA160" s="1647"/>
      <c r="AB160" s="1647"/>
      <c r="AC160" s="1647"/>
      <c r="AE160" s="342"/>
      <c r="AF160" s="1114" t="s">
        <v>60</v>
      </c>
      <c r="AG160" s="1114"/>
      <c r="AH160" s="1114"/>
      <c r="AI160" s="1114"/>
      <c r="AJ160" s="1114"/>
      <c r="AK160" s="1114"/>
      <c r="AL160" s="1114"/>
      <c r="AN160" s="281"/>
    </row>
    <row r="161" spans="1:42" s="4" customFormat="1" ht="12.75" customHeight="1">
      <c r="C161" s="3"/>
      <c r="E161" s="1647"/>
      <c r="F161" s="1647"/>
      <c r="G161" s="1647"/>
      <c r="H161" s="1647"/>
      <c r="I161" s="1647"/>
      <c r="J161" s="1647"/>
      <c r="K161" s="1647"/>
      <c r="L161" s="1647"/>
      <c r="M161" s="1647"/>
      <c r="N161" s="1647"/>
      <c r="O161" s="1647"/>
      <c r="P161" s="1647"/>
      <c r="Q161" s="1647"/>
      <c r="R161" s="1647"/>
      <c r="S161" s="1647"/>
      <c r="T161" s="1647"/>
      <c r="U161" s="1647"/>
      <c r="V161" s="1647"/>
      <c r="W161" s="1647"/>
      <c r="X161" s="1647"/>
      <c r="Y161" s="1647"/>
      <c r="Z161" s="1647"/>
      <c r="AA161" s="1647"/>
      <c r="AB161" s="1647"/>
      <c r="AC161" s="1647"/>
      <c r="AE161" s="342"/>
      <c r="AF161" s="342"/>
      <c r="AG161" s="342"/>
      <c r="AH161" s="342"/>
      <c r="AI161" s="342"/>
      <c r="AJ161" s="342"/>
      <c r="AK161" s="342"/>
      <c r="AL161" s="342"/>
      <c r="AN161" s="281"/>
    </row>
    <row r="162" spans="1:42" s="4" customFormat="1" ht="15" customHeight="1">
      <c r="C162" s="3"/>
      <c r="D162" s="26"/>
      <c r="E162" s="1647"/>
      <c r="F162" s="1647"/>
      <c r="G162" s="1647"/>
      <c r="H162" s="1647"/>
      <c r="I162" s="1647"/>
      <c r="J162" s="1647"/>
      <c r="K162" s="1647"/>
      <c r="L162" s="1647"/>
      <c r="M162" s="1647"/>
      <c r="N162" s="1647"/>
      <c r="O162" s="1647"/>
      <c r="P162" s="1647"/>
      <c r="Q162" s="1647"/>
      <c r="R162" s="1647"/>
      <c r="S162" s="1647"/>
      <c r="T162" s="1647"/>
      <c r="U162" s="1647"/>
      <c r="V162" s="1647"/>
      <c r="W162" s="1647"/>
      <c r="X162" s="1647"/>
      <c r="Y162" s="1647"/>
      <c r="Z162" s="1647"/>
      <c r="AA162" s="1647"/>
      <c r="AB162" s="1647"/>
      <c r="AC162" s="1647"/>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891</v>
      </c>
      <c r="E164" s="1647" t="s">
        <v>1716</v>
      </c>
      <c r="F164" s="1647"/>
      <c r="G164" s="1647"/>
      <c r="H164" s="1647"/>
      <c r="I164" s="1647"/>
      <c r="J164" s="1647"/>
      <c r="K164" s="1647"/>
      <c r="L164" s="1647"/>
      <c r="M164" s="1647"/>
      <c r="N164" s="1647"/>
      <c r="O164" s="1647"/>
      <c r="P164" s="1647"/>
      <c r="Q164" s="1647"/>
      <c r="R164" s="1647"/>
      <c r="S164" s="1647"/>
      <c r="T164" s="1647"/>
      <c r="U164" s="1647"/>
      <c r="V164" s="1647"/>
      <c r="W164" s="1647"/>
      <c r="X164" s="1647"/>
      <c r="Y164" s="1647"/>
      <c r="Z164" s="1647"/>
      <c r="AA164" s="1647"/>
      <c r="AB164" s="1647"/>
      <c r="AC164" s="1647"/>
      <c r="AE164" s="342"/>
      <c r="AF164" s="1114" t="s">
        <v>61</v>
      </c>
      <c r="AG164" s="1114"/>
      <c r="AH164" s="1114"/>
      <c r="AI164" s="1114"/>
      <c r="AJ164" s="1114"/>
      <c r="AK164" s="1114"/>
      <c r="AL164" s="1114"/>
      <c r="AN164" s="281"/>
    </row>
    <row r="165" spans="1:42" s="4" customFormat="1" ht="12.75" customHeight="1">
      <c r="B165" s="5"/>
      <c r="C165" s="45"/>
      <c r="E165" s="1647"/>
      <c r="F165" s="1647"/>
      <c r="G165" s="1647"/>
      <c r="H165" s="1647"/>
      <c r="I165" s="1647"/>
      <c r="J165" s="1647"/>
      <c r="K165" s="1647"/>
      <c r="L165" s="1647"/>
      <c r="M165" s="1647"/>
      <c r="N165" s="1647"/>
      <c r="O165" s="1647"/>
      <c r="P165" s="1647"/>
      <c r="Q165" s="1647"/>
      <c r="R165" s="1647"/>
      <c r="S165" s="1647"/>
      <c r="T165" s="1647"/>
      <c r="U165" s="1647"/>
      <c r="V165" s="1647"/>
      <c r="W165" s="1647"/>
      <c r="X165" s="1647"/>
      <c r="Y165" s="1647"/>
      <c r="Z165" s="1647"/>
      <c r="AA165" s="1647"/>
      <c r="AB165" s="1647"/>
      <c r="AC165" s="1647"/>
      <c r="AE165" s="1114"/>
      <c r="AF165" s="1114"/>
      <c r="AG165" s="1114"/>
      <c r="AH165" s="1114"/>
      <c r="AI165" s="1114"/>
      <c r="AJ165" s="1114"/>
      <c r="AK165" s="1114"/>
      <c r="AL165" s="967"/>
      <c r="AN165" s="281"/>
    </row>
    <row r="166" spans="1:42" s="4" customFormat="1" ht="12.75" customHeight="1">
      <c r="A166" s="120"/>
      <c r="D166" s="26"/>
      <c r="E166" s="1647"/>
      <c r="F166" s="1647"/>
      <c r="G166" s="1647"/>
      <c r="H166" s="1647"/>
      <c r="I166" s="1647"/>
      <c r="J166" s="1647"/>
      <c r="K166" s="1647"/>
      <c r="L166" s="1647"/>
      <c r="M166" s="1647"/>
      <c r="N166" s="1647"/>
      <c r="O166" s="1647"/>
      <c r="P166" s="1647"/>
      <c r="Q166" s="1647"/>
      <c r="R166" s="1647"/>
      <c r="S166" s="1647"/>
      <c r="T166" s="1647"/>
      <c r="U166" s="1647"/>
      <c r="V166" s="1647"/>
      <c r="W166" s="1647"/>
      <c r="X166" s="1647"/>
      <c r="Y166" s="1647"/>
      <c r="Z166" s="1647"/>
      <c r="AA166" s="1647"/>
      <c r="AB166" s="1647"/>
      <c r="AC166" s="1647"/>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732</v>
      </c>
      <c r="E168" s="1647" t="s">
        <v>1717</v>
      </c>
      <c r="F168" s="1647"/>
      <c r="G168" s="1647"/>
      <c r="H168" s="1647"/>
      <c r="I168" s="1647"/>
      <c r="J168" s="1647"/>
      <c r="K168" s="1647"/>
      <c r="L168" s="1647"/>
      <c r="M168" s="1647"/>
      <c r="N168" s="1647"/>
      <c r="O168" s="1647"/>
      <c r="P168" s="1647"/>
      <c r="Q168" s="1647"/>
      <c r="R168" s="1647"/>
      <c r="S168" s="1647"/>
      <c r="T168" s="1647"/>
      <c r="U168" s="1647"/>
      <c r="V168" s="1647"/>
      <c r="W168" s="1647"/>
      <c r="X168" s="1647"/>
      <c r="Y168" s="1647"/>
      <c r="Z168" s="1647"/>
      <c r="AA168" s="1647"/>
      <c r="AB168" s="1647"/>
      <c r="AC168" s="1647"/>
      <c r="AE168" s="342"/>
      <c r="AF168" s="1114" t="s">
        <v>60</v>
      </c>
      <c r="AG168" s="1114"/>
      <c r="AH168" s="1114"/>
      <c r="AI168" s="1114"/>
      <c r="AJ168" s="1114"/>
      <c r="AK168" s="1114"/>
      <c r="AL168" s="1114"/>
      <c r="AN168" s="281"/>
    </row>
    <row r="169" spans="1:42" s="4" customFormat="1" ht="12.75" customHeight="1">
      <c r="A169" s="111"/>
      <c r="B169" s="5"/>
      <c r="C169" s="126"/>
      <c r="D169" s="26"/>
      <c r="E169" s="1647"/>
      <c r="F169" s="1647"/>
      <c r="G169" s="1647"/>
      <c r="H169" s="1647"/>
      <c r="I169" s="1647"/>
      <c r="J169" s="1647"/>
      <c r="K169" s="1647"/>
      <c r="L169" s="1647"/>
      <c r="M169" s="1647"/>
      <c r="N169" s="1647"/>
      <c r="O169" s="1647"/>
      <c r="P169" s="1647"/>
      <c r="Q169" s="1647"/>
      <c r="R169" s="1647"/>
      <c r="S169" s="1647"/>
      <c r="T169" s="1647"/>
      <c r="U169" s="1647"/>
      <c r="V169" s="1647"/>
      <c r="W169" s="1647"/>
      <c r="X169" s="1647"/>
      <c r="Y169" s="1647"/>
      <c r="Z169" s="1647"/>
      <c r="AA169" s="1647"/>
      <c r="AB169" s="1647"/>
      <c r="AC169" s="1647"/>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7"/>
      <c r="F170" s="1647"/>
      <c r="G170" s="1647"/>
      <c r="H170" s="1647"/>
      <c r="I170" s="1647"/>
      <c r="J170" s="1647"/>
      <c r="K170" s="1647"/>
      <c r="L170" s="1647"/>
      <c r="M170" s="1647"/>
      <c r="N170" s="1647"/>
      <c r="O170" s="1647"/>
      <c r="P170" s="1647"/>
      <c r="Q170" s="1647"/>
      <c r="R170" s="1647"/>
      <c r="S170" s="1647"/>
      <c r="T170" s="1647"/>
      <c r="U170" s="1647"/>
      <c r="V170" s="1647"/>
      <c r="W170" s="1647"/>
      <c r="X170" s="1647"/>
      <c r="Y170" s="1647"/>
      <c r="Z170" s="1647"/>
      <c r="AA170" s="1647"/>
      <c r="AB170" s="1647"/>
      <c r="AC170" s="1647"/>
      <c r="AE170" s="967"/>
      <c r="AF170" s="967"/>
      <c r="AG170" s="967"/>
      <c r="AH170" s="967"/>
      <c r="AI170" s="967"/>
      <c r="AJ170" s="967"/>
      <c r="AK170" s="967"/>
      <c r="AL170" s="967"/>
      <c r="AM170" s="20"/>
      <c r="AN170" s="281"/>
      <c r="AO170" s="26" t="s">
        <v>582</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733</v>
      </c>
      <c r="E172" s="1647" t="s">
        <v>1718</v>
      </c>
      <c r="F172" s="1647"/>
      <c r="G172" s="1647"/>
      <c r="H172" s="1647"/>
      <c r="I172" s="1647"/>
      <c r="J172" s="1647"/>
      <c r="K172" s="1647"/>
      <c r="L172" s="1647"/>
      <c r="M172" s="1647"/>
      <c r="N172" s="1647"/>
      <c r="O172" s="1647"/>
      <c r="P172" s="1647"/>
      <c r="Q172" s="1647"/>
      <c r="R172" s="1647"/>
      <c r="S172" s="1647"/>
      <c r="T172" s="1647"/>
      <c r="U172" s="1647"/>
      <c r="V172" s="1647"/>
      <c r="W172" s="1647"/>
      <c r="X172" s="1647"/>
      <c r="Y172" s="1647"/>
      <c r="Z172" s="1647"/>
      <c r="AA172" s="1647"/>
      <c r="AB172" s="1647"/>
      <c r="AC172" s="1647"/>
      <c r="AE172" s="342"/>
      <c r="AF172" s="1114" t="s">
        <v>61</v>
      </c>
      <c r="AG172" s="1114"/>
      <c r="AH172" s="1114"/>
      <c r="AI172" s="1114"/>
      <c r="AJ172" s="1114"/>
      <c r="AK172" s="1114"/>
      <c r="AL172" s="1114"/>
      <c r="AM172" s="20"/>
      <c r="AN172" s="281"/>
      <c r="AO172" s="26" t="s">
        <v>891</v>
      </c>
      <c r="AP172" s="4">
        <v>3</v>
      </c>
    </row>
    <row r="173" spans="1:42" s="4" customFormat="1" ht="12.75" customHeight="1">
      <c r="B173" s="5"/>
      <c r="C173" s="45"/>
      <c r="D173" s="26"/>
      <c r="E173" s="1647"/>
      <c r="F173" s="1647"/>
      <c r="G173" s="1647"/>
      <c r="H173" s="1647"/>
      <c r="I173" s="1647"/>
      <c r="J173" s="1647"/>
      <c r="K173" s="1647"/>
      <c r="L173" s="1647"/>
      <c r="M173" s="1647"/>
      <c r="N173" s="1647"/>
      <c r="O173" s="1647"/>
      <c r="P173" s="1647"/>
      <c r="Q173" s="1647"/>
      <c r="R173" s="1647"/>
      <c r="S173" s="1647"/>
      <c r="T173" s="1647"/>
      <c r="U173" s="1647"/>
      <c r="V173" s="1647"/>
      <c r="W173" s="1647"/>
      <c r="X173" s="1647"/>
      <c r="Y173" s="1647"/>
      <c r="Z173" s="1647"/>
      <c r="AA173" s="1647"/>
      <c r="AB173" s="1647"/>
      <c r="AC173" s="1647"/>
      <c r="AE173" s="342"/>
      <c r="AF173" s="357"/>
      <c r="AG173" s="342"/>
      <c r="AH173" s="342"/>
      <c r="AI173" s="342"/>
      <c r="AJ173" s="342"/>
      <c r="AK173" s="342"/>
      <c r="AL173" s="342"/>
      <c r="AM173" s="20"/>
      <c r="AN173" s="281"/>
      <c r="AO173" s="26" t="s">
        <v>732</v>
      </c>
      <c r="AP173" s="127">
        <v>4</v>
      </c>
    </row>
    <row r="174" spans="1:42" s="4" customFormat="1" ht="12.75" customHeight="1">
      <c r="B174" s="5"/>
      <c r="C174" s="45"/>
      <c r="D174" s="26"/>
      <c r="E174" s="1647"/>
      <c r="F174" s="1647"/>
      <c r="G174" s="1647"/>
      <c r="H174" s="1647"/>
      <c r="I174" s="1647"/>
      <c r="J174" s="1647"/>
      <c r="K174" s="1647"/>
      <c r="L174" s="1647"/>
      <c r="M174" s="1647"/>
      <c r="N174" s="1647"/>
      <c r="O174" s="1647"/>
      <c r="P174" s="1647"/>
      <c r="Q174" s="1647"/>
      <c r="R174" s="1647"/>
      <c r="S174" s="1647"/>
      <c r="T174" s="1647"/>
      <c r="U174" s="1647"/>
      <c r="V174" s="1647"/>
      <c r="W174" s="1647"/>
      <c r="X174" s="1647"/>
      <c r="Y174" s="1647"/>
      <c r="Z174" s="1647"/>
      <c r="AA174" s="1647"/>
      <c r="AB174" s="1647"/>
      <c r="AC174" s="1647"/>
      <c r="AE174" s="342"/>
      <c r="AF174" s="357"/>
      <c r="AG174" s="342"/>
      <c r="AH174" s="342"/>
      <c r="AI174" s="342"/>
      <c r="AJ174" s="342"/>
      <c r="AK174" s="342"/>
      <c r="AL174" s="342"/>
      <c r="AM174" s="20"/>
      <c r="AN174" s="281"/>
      <c r="AO174" s="26" t="s">
        <v>733</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7" t="s">
        <v>1474</v>
      </c>
      <c r="F176" s="1647"/>
      <c r="G176" s="1647"/>
      <c r="H176" s="1647"/>
      <c r="I176" s="1647"/>
      <c r="J176" s="1647"/>
      <c r="K176" s="1647"/>
      <c r="L176" s="1647"/>
      <c r="M176" s="1647"/>
      <c r="N176" s="1647"/>
      <c r="O176" s="1647"/>
      <c r="P176" s="1647"/>
      <c r="Q176" s="1647"/>
      <c r="R176" s="1647"/>
      <c r="S176" s="1647"/>
      <c r="T176" s="1647"/>
      <c r="U176" s="1647"/>
      <c r="V176" s="1647"/>
      <c r="W176" s="1647"/>
      <c r="X176" s="1647"/>
      <c r="Y176" s="1647"/>
      <c r="Z176" s="1647"/>
      <c r="AA176" s="1647"/>
      <c r="AB176" s="1647"/>
      <c r="AC176" s="1647"/>
      <c r="AE176" s="342"/>
      <c r="AF176" s="1114" t="s">
        <v>103</v>
      </c>
      <c r="AG176" s="1114"/>
      <c r="AH176" s="1114"/>
      <c r="AI176" s="1114"/>
      <c r="AJ176" s="1114"/>
      <c r="AK176" s="1114"/>
      <c r="AL176" s="1114"/>
      <c r="AM176" s="20"/>
      <c r="AN176" s="281"/>
      <c r="AO176" s="26" t="s">
        <v>281</v>
      </c>
      <c r="AP176" s="4">
        <v>1</v>
      </c>
    </row>
    <row r="177" spans="1:61" s="4" customFormat="1" ht="23.1" customHeight="1">
      <c r="A177" s="120"/>
      <c r="B177" s="5"/>
      <c r="C177" s="45"/>
      <c r="D177" s="26"/>
      <c r="E177" s="1647"/>
      <c r="F177" s="1647"/>
      <c r="G177" s="1647"/>
      <c r="H177" s="1647"/>
      <c r="I177" s="1647"/>
      <c r="J177" s="1647"/>
      <c r="K177" s="1647"/>
      <c r="L177" s="1647"/>
      <c r="M177" s="1647"/>
      <c r="N177" s="1647"/>
      <c r="O177" s="1647"/>
      <c r="P177" s="1647"/>
      <c r="Q177" s="1647"/>
      <c r="R177" s="1647"/>
      <c r="S177" s="1647"/>
      <c r="T177" s="1647"/>
      <c r="U177" s="1647"/>
      <c r="V177" s="1647"/>
      <c r="W177" s="1647"/>
      <c r="X177" s="1647"/>
      <c r="Y177" s="1647"/>
      <c r="Z177" s="1647"/>
      <c r="AA177" s="1647"/>
      <c r="AB177" s="1647"/>
      <c r="AC177" s="1647"/>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7" t="s">
        <v>1475</v>
      </c>
      <c r="F179" s="1647"/>
      <c r="G179" s="1647"/>
      <c r="H179" s="1647"/>
      <c r="I179" s="1647"/>
      <c r="J179" s="1647"/>
      <c r="K179" s="1647"/>
      <c r="L179" s="1647"/>
      <c r="M179" s="1647"/>
      <c r="N179" s="1647"/>
      <c r="O179" s="1647"/>
      <c r="P179" s="1647"/>
      <c r="Q179" s="1647"/>
      <c r="R179" s="1647"/>
      <c r="S179" s="1647"/>
      <c r="T179" s="1647"/>
      <c r="U179" s="1647"/>
      <c r="V179" s="1647"/>
      <c r="W179" s="1647"/>
      <c r="X179" s="1647"/>
      <c r="Y179" s="1647"/>
      <c r="Z179" s="1647"/>
      <c r="AA179" s="1647"/>
      <c r="AB179" s="1647"/>
      <c r="AC179" s="1647"/>
      <c r="AE179" s="342"/>
      <c r="AF179" s="1114" t="s">
        <v>319</v>
      </c>
      <c r="AG179" s="1114"/>
      <c r="AH179" s="1114"/>
      <c r="AI179" s="1114"/>
      <c r="AJ179" s="1114"/>
      <c r="AK179" s="1114"/>
      <c r="AL179" s="1114"/>
      <c r="AM179" s="20"/>
      <c r="AN179" s="281"/>
    </row>
    <row r="180" spans="1:61" s="4" customFormat="1" ht="23.1" customHeight="1">
      <c r="A180" s="120"/>
      <c r="B180" s="5"/>
      <c r="C180" s="45"/>
      <c r="D180" s="26"/>
      <c r="E180" s="1647"/>
      <c r="F180" s="1647"/>
      <c r="G180" s="1647"/>
      <c r="H180" s="1647"/>
      <c r="I180" s="1647"/>
      <c r="J180" s="1647"/>
      <c r="K180" s="1647"/>
      <c r="L180" s="1647"/>
      <c r="M180" s="1647"/>
      <c r="N180" s="1647"/>
      <c r="O180" s="1647"/>
      <c r="P180" s="1647"/>
      <c r="Q180" s="1647"/>
      <c r="R180" s="1647"/>
      <c r="S180" s="1647"/>
      <c r="T180" s="1647"/>
      <c r="U180" s="1647"/>
      <c r="V180" s="1647"/>
      <c r="W180" s="1647"/>
      <c r="X180" s="1647"/>
      <c r="Y180" s="1647"/>
      <c r="Z180" s="1647"/>
      <c r="AA180" s="1647"/>
      <c r="AB180" s="1647"/>
      <c r="AC180" s="1647"/>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4" t="s">
        <v>732</v>
      </c>
      <c r="I182" s="1684"/>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706</v>
      </c>
      <c r="AJ184" s="1072">
        <f>VLOOKUP($H$182,$AO$169:$AP$176,2,FALSE)</f>
        <v>4</v>
      </c>
      <c r="AK184" s="1075"/>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582</v>
      </c>
      <c r="E188" s="1883" t="s">
        <v>2317</v>
      </c>
      <c r="F188" s="1883"/>
      <c r="G188" s="1883"/>
      <c r="H188" s="1883"/>
      <c r="I188" s="1883"/>
      <c r="J188" s="1883"/>
      <c r="K188" s="1883"/>
      <c r="L188" s="1883"/>
      <c r="M188" s="1883"/>
      <c r="N188" s="1883"/>
      <c r="O188" s="1883"/>
      <c r="P188" s="1883"/>
      <c r="Q188" s="1883"/>
      <c r="R188" s="1883"/>
      <c r="S188" s="1883"/>
      <c r="T188" s="1883"/>
      <c r="U188" s="1883"/>
      <c r="V188" s="1883"/>
      <c r="W188" s="1883"/>
      <c r="X188" s="1883"/>
      <c r="Y188" s="1883"/>
      <c r="Z188" s="1883"/>
      <c r="AA188" s="1883"/>
      <c r="AB188" s="1883"/>
      <c r="AD188" s="5"/>
      <c r="AF188" s="1140" t="s">
        <v>61</v>
      </c>
      <c r="AG188" s="1140"/>
      <c r="AH188" s="1140"/>
      <c r="AI188" s="1140"/>
      <c r="AJ188" s="1140"/>
      <c r="AK188" s="1140"/>
      <c r="AL188" s="1140"/>
      <c r="AN188" s="281"/>
    </row>
    <row r="189" spans="1:61" s="4" customFormat="1" ht="12.75" customHeight="1">
      <c r="A189" s="120"/>
      <c r="B189" s="5"/>
      <c r="C189" s="130"/>
      <c r="D189" s="26"/>
      <c r="E189" s="1883"/>
      <c r="F189" s="1883"/>
      <c r="G189" s="1883"/>
      <c r="H189" s="1883"/>
      <c r="I189" s="1883"/>
      <c r="J189" s="1883"/>
      <c r="K189" s="1883"/>
      <c r="L189" s="1883"/>
      <c r="M189" s="1883"/>
      <c r="N189" s="1883"/>
      <c r="O189" s="1883"/>
      <c r="P189" s="1883"/>
      <c r="Q189" s="1883"/>
      <c r="R189" s="1883"/>
      <c r="S189" s="1883"/>
      <c r="T189" s="1883"/>
      <c r="U189" s="1883"/>
      <c r="V189" s="1883"/>
      <c r="W189" s="1883"/>
      <c r="X189" s="1883"/>
      <c r="Y189" s="1883"/>
      <c r="Z189" s="1883"/>
      <c r="AA189" s="1883"/>
      <c r="AB189" s="1883"/>
      <c r="AD189" s="5"/>
      <c r="AF189" s="1140"/>
      <c r="AG189" s="1140"/>
      <c r="AH189" s="1140"/>
      <c r="AI189" s="1140"/>
      <c r="AJ189" s="1140"/>
      <c r="AK189" s="1140"/>
      <c r="AL189" s="1140"/>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7" t="s">
        <v>2238</v>
      </c>
      <c r="F191" s="1647"/>
      <c r="G191" s="1647"/>
      <c r="H191" s="1647"/>
      <c r="I191" s="1647"/>
      <c r="J191" s="1647"/>
      <c r="K191" s="1647"/>
      <c r="L191" s="1647"/>
      <c r="M191" s="1647"/>
      <c r="N191" s="1647"/>
      <c r="O191" s="1647"/>
      <c r="P191" s="1647"/>
      <c r="Q191" s="1647"/>
      <c r="R191" s="1647"/>
      <c r="S191" s="1647"/>
      <c r="T191" s="1647"/>
      <c r="U191" s="1647"/>
      <c r="V191" s="1647"/>
      <c r="W191" s="1647"/>
      <c r="X191" s="1647"/>
      <c r="Y191" s="1647"/>
      <c r="Z191" s="1647"/>
      <c r="AA191" s="1647"/>
      <c r="AB191" s="1647"/>
      <c r="AF191" s="1114" t="s">
        <v>61</v>
      </c>
      <c r="AG191" s="1114"/>
      <c r="AH191" s="1114"/>
      <c r="AI191" s="1114"/>
      <c r="AJ191" s="1114"/>
      <c r="AK191" s="1114"/>
      <c r="AL191" s="1114"/>
      <c r="AN191" s="281"/>
      <c r="AO191" s="26" t="s">
        <v>582</v>
      </c>
      <c r="AP191" s="4">
        <v>3</v>
      </c>
    </row>
    <row r="192" spans="1:61" s="4" customFormat="1" ht="12.75" customHeight="1">
      <c r="B192" s="5"/>
      <c r="C192" s="121"/>
      <c r="E192" s="1647"/>
      <c r="F192" s="1647"/>
      <c r="G192" s="1647"/>
      <c r="H192" s="1647"/>
      <c r="I192" s="1647"/>
      <c r="J192" s="1647"/>
      <c r="K192" s="1647"/>
      <c r="L192" s="1647"/>
      <c r="M192" s="1647"/>
      <c r="N192" s="1647"/>
      <c r="O192" s="1647"/>
      <c r="P192" s="1647"/>
      <c r="Q192" s="1647"/>
      <c r="R192" s="1647"/>
      <c r="S192" s="1647"/>
      <c r="T192" s="1647"/>
      <c r="U192" s="1647"/>
      <c r="V192" s="1647"/>
      <c r="W192" s="1647"/>
      <c r="X192" s="1647"/>
      <c r="Y192" s="1647"/>
      <c r="Z192" s="1647"/>
      <c r="AA192" s="1647"/>
      <c r="AB192" s="1647"/>
      <c r="AE192" s="19"/>
      <c r="AF192" s="1114"/>
      <c r="AG192" s="1114"/>
      <c r="AH192" s="1114"/>
      <c r="AI192" s="1114"/>
      <c r="AJ192" s="1114"/>
      <c r="AK192" s="1114"/>
      <c r="AL192" s="1114"/>
      <c r="AN192" s="281"/>
      <c r="AO192" s="26" t="s">
        <v>197</v>
      </c>
      <c r="AP192" s="26">
        <f>3*$AO$197</f>
        <v>0</v>
      </c>
    </row>
    <row r="193" spans="1:53" s="4" customFormat="1" ht="12.75" customHeight="1">
      <c r="B193" s="5"/>
      <c r="C193" s="121"/>
      <c r="E193" s="1647"/>
      <c r="F193" s="1647"/>
      <c r="G193" s="1647"/>
      <c r="H193" s="1647"/>
      <c r="I193" s="1647"/>
      <c r="J193" s="1647"/>
      <c r="K193" s="1647"/>
      <c r="L193" s="1647"/>
      <c r="M193" s="1647"/>
      <c r="N193" s="1647"/>
      <c r="O193" s="1647"/>
      <c r="P193" s="1647"/>
      <c r="Q193" s="1647"/>
      <c r="R193" s="1647"/>
      <c r="S193" s="1647"/>
      <c r="T193" s="1647"/>
      <c r="U193" s="1647"/>
      <c r="V193" s="1647"/>
      <c r="W193" s="1647"/>
      <c r="X193" s="1647"/>
      <c r="Y193" s="1647"/>
      <c r="Z193" s="1647"/>
      <c r="AA193" s="1647"/>
      <c r="AB193" s="1647"/>
      <c r="AE193" s="19"/>
      <c r="AF193" s="102"/>
      <c r="AG193" s="19"/>
      <c r="AH193" s="19"/>
      <c r="AI193" s="19"/>
      <c r="AJ193" s="19"/>
      <c r="AK193" s="19"/>
      <c r="AL193" s="19"/>
      <c r="AN193" s="281"/>
      <c r="AO193" s="4" t="s">
        <v>891</v>
      </c>
      <c r="AP193" s="26">
        <f>2*$AO$197</f>
        <v>0</v>
      </c>
    </row>
    <row r="194" spans="1:53" s="4" customFormat="1" ht="6.75" customHeight="1">
      <c r="B194" s="5"/>
      <c r="C194" s="121"/>
      <c r="E194" s="1647"/>
      <c r="F194" s="1647"/>
      <c r="G194" s="1647"/>
      <c r="H194" s="1647"/>
      <c r="I194" s="1647"/>
      <c r="J194" s="1647"/>
      <c r="K194" s="1647"/>
      <c r="L194" s="1647"/>
      <c r="M194" s="1647"/>
      <c r="N194" s="1647"/>
      <c r="O194" s="1647"/>
      <c r="P194" s="1647"/>
      <c r="Q194" s="1647"/>
      <c r="R194" s="1647"/>
      <c r="S194" s="1647"/>
      <c r="T194" s="1647"/>
      <c r="U194" s="1647"/>
      <c r="V194" s="1647"/>
      <c r="W194" s="1647"/>
      <c r="X194" s="1647"/>
      <c r="Y194" s="1647"/>
      <c r="Z194" s="1647"/>
      <c r="AA194" s="1647"/>
      <c r="AB194" s="1647"/>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891</v>
      </c>
      <c r="E196" s="1647" t="s">
        <v>2239</v>
      </c>
      <c r="F196" s="1647"/>
      <c r="G196" s="1647"/>
      <c r="H196" s="1647"/>
      <c r="I196" s="1647"/>
      <c r="J196" s="1647"/>
      <c r="K196" s="1647"/>
      <c r="L196" s="1647"/>
      <c r="M196" s="1647"/>
      <c r="N196" s="1647"/>
      <c r="O196" s="1647"/>
      <c r="P196" s="1647"/>
      <c r="Q196" s="1647"/>
      <c r="R196" s="1647"/>
      <c r="S196" s="1647"/>
      <c r="T196" s="1647"/>
      <c r="U196" s="1647"/>
      <c r="V196" s="1647"/>
      <c r="W196" s="1647"/>
      <c r="X196" s="1647"/>
      <c r="Y196" s="1647"/>
      <c r="Z196" s="1647"/>
      <c r="AA196" s="1647"/>
      <c r="AB196" s="1647"/>
      <c r="AF196" s="1114" t="s">
        <v>103</v>
      </c>
      <c r="AG196" s="1114"/>
      <c r="AH196" s="1114"/>
      <c r="AI196" s="1114"/>
      <c r="AJ196" s="1114"/>
      <c r="AK196" s="1114"/>
      <c r="AL196" s="1114"/>
      <c r="AN196" s="281"/>
      <c r="AY196" s="4" t="s">
        <v>2240</v>
      </c>
      <c r="AZ196" s="959">
        <f>Application!AC215</f>
        <v>0</v>
      </c>
    </row>
    <row r="197" spans="1:53" s="4" customFormat="1" ht="12.75" customHeight="1">
      <c r="B197" s="5"/>
      <c r="C197" s="45"/>
      <c r="E197" s="1647"/>
      <c r="F197" s="1647"/>
      <c r="G197" s="1647"/>
      <c r="H197" s="1647"/>
      <c r="I197" s="1647"/>
      <c r="J197" s="1647"/>
      <c r="K197" s="1647"/>
      <c r="L197" s="1647"/>
      <c r="M197" s="1647"/>
      <c r="N197" s="1647"/>
      <c r="O197" s="1647"/>
      <c r="P197" s="1647"/>
      <c r="Q197" s="1647"/>
      <c r="R197" s="1647"/>
      <c r="S197" s="1647"/>
      <c r="T197" s="1647"/>
      <c r="U197" s="1647"/>
      <c r="V197" s="1647"/>
      <c r="W197" s="1647"/>
      <c r="X197" s="1647"/>
      <c r="Y197" s="1647"/>
      <c r="Z197" s="1647"/>
      <c r="AA197" s="1647"/>
      <c r="AB197" s="1647"/>
      <c r="AD197" s="5"/>
      <c r="AE197" s="19"/>
      <c r="AF197" s="1114"/>
      <c r="AG197" s="1114"/>
      <c r="AH197" s="1114"/>
      <c r="AI197" s="1114"/>
      <c r="AJ197" s="1114"/>
      <c r="AK197" s="1114"/>
      <c r="AL197" s="1114"/>
      <c r="AN197" s="281"/>
      <c r="AO197" s="127" t="b">
        <f>IF(OR(Application!D214="Special Needs",Application!D211="At-Risk and Special Needs"),IF(Application!E217="Large Family",IF(BA203&gt;=0.25,TRUE,FALSE),IF(AZ203&gt;=0.25,TRUE,FALSE)))</f>
        <v>0</v>
      </c>
      <c r="AY197" s="4" t="s">
        <v>2241</v>
      </c>
      <c r="AZ197" s="959">
        <f>Application!G730</f>
        <v>57</v>
      </c>
    </row>
    <row r="198" spans="1:53" s="4" customFormat="1" ht="12.75" customHeight="1">
      <c r="B198" s="5"/>
      <c r="C198" s="45"/>
      <c r="E198" s="1647"/>
      <c r="F198" s="1647"/>
      <c r="G198" s="1647"/>
      <c r="H198" s="1647"/>
      <c r="I198" s="1647"/>
      <c r="J198" s="1647"/>
      <c r="K198" s="1647"/>
      <c r="L198" s="1647"/>
      <c r="M198" s="1647"/>
      <c r="N198" s="1647"/>
      <c r="O198" s="1647"/>
      <c r="P198" s="1647"/>
      <c r="Q198" s="1647"/>
      <c r="R198" s="1647"/>
      <c r="S198" s="1647"/>
      <c r="T198" s="1647"/>
      <c r="U198" s="1647"/>
      <c r="V198" s="1647"/>
      <c r="W198" s="1647"/>
      <c r="X198" s="1647"/>
      <c r="Y198" s="1647"/>
      <c r="Z198" s="1647"/>
      <c r="AA198" s="1647"/>
      <c r="AB198" s="1647"/>
      <c r="AD198" s="5"/>
      <c r="AE198" s="19"/>
      <c r="AN198" s="281"/>
      <c r="AY198" s="4" t="s">
        <v>2243</v>
      </c>
      <c r="AZ198" s="4">
        <f>Application!CC626</f>
        <v>15</v>
      </c>
    </row>
    <row r="199" spans="1:53" customFormat="1" ht="12.75" customHeight="1">
      <c r="A199" s="4"/>
      <c r="B199" s="5"/>
      <c r="C199" s="45"/>
      <c r="D199" s="4"/>
      <c r="E199" s="1647"/>
      <c r="F199" s="1647"/>
      <c r="G199" s="1647"/>
      <c r="H199" s="1647"/>
      <c r="I199" s="1647"/>
      <c r="J199" s="1647"/>
      <c r="K199" s="1647"/>
      <c r="L199" s="1647"/>
      <c r="M199" s="1647"/>
      <c r="N199" s="1647"/>
      <c r="O199" s="1647"/>
      <c r="P199" s="1647"/>
      <c r="Q199" s="1647"/>
      <c r="R199" s="1647"/>
      <c r="S199" s="1647"/>
      <c r="T199" s="1647"/>
      <c r="U199" s="1647"/>
      <c r="V199" s="1647"/>
      <c r="W199" s="1647"/>
      <c r="X199" s="1647"/>
      <c r="Y199" s="1647"/>
      <c r="Z199" s="1647"/>
      <c r="AA199" s="1647"/>
      <c r="AB199" s="1647"/>
      <c r="AC199" s="4"/>
      <c r="AD199" s="5"/>
      <c r="AE199" s="19"/>
      <c r="AF199" s="19"/>
      <c r="AG199" s="19"/>
      <c r="AH199" s="19"/>
      <c r="AI199" s="19"/>
      <c r="AJ199" s="4"/>
      <c r="AK199" s="4"/>
      <c r="AL199" s="4"/>
      <c r="AM199" s="4"/>
      <c r="AN199" s="204"/>
      <c r="AY199" s="4" t="s">
        <v>2244</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4" t="s">
        <v>2297</v>
      </c>
      <c r="F201" s="1694"/>
      <c r="G201" s="1694"/>
      <c r="H201" s="1694"/>
      <c r="I201" s="1694"/>
      <c r="J201" s="1694"/>
      <c r="K201" s="1694"/>
      <c r="L201" s="1694"/>
      <c r="M201" s="1694"/>
      <c r="N201" s="1694"/>
      <c r="O201" s="1694"/>
      <c r="P201" s="1694"/>
      <c r="Q201" s="1694"/>
      <c r="R201" s="1694"/>
      <c r="S201" s="1694"/>
      <c r="T201" s="1694"/>
      <c r="U201" s="1694"/>
      <c r="V201" s="1694"/>
      <c r="W201" s="1694"/>
      <c r="X201" s="1694"/>
      <c r="Y201" s="1694"/>
      <c r="Z201" s="1694"/>
      <c r="AA201" s="1694"/>
      <c r="AB201" s="1694"/>
      <c r="AC201" s="4"/>
      <c r="AD201" s="5"/>
      <c r="AE201" s="19"/>
      <c r="AF201" s="19"/>
      <c r="AG201" s="19"/>
      <c r="AH201" s="19"/>
      <c r="AI201" s="19"/>
      <c r="AJ201" s="4"/>
      <c r="AK201" s="4"/>
      <c r="AL201" s="4"/>
      <c r="AM201" s="4"/>
      <c r="AN201" s="204"/>
      <c r="AY201" s="4" t="s">
        <v>2245</v>
      </c>
      <c r="AZ201">
        <f>Application!CM626</f>
        <v>0</v>
      </c>
    </row>
    <row r="202" spans="1:53" customFormat="1" ht="12.75" customHeight="1">
      <c r="A202" s="4"/>
      <c r="B202" s="5"/>
      <c r="C202" s="45"/>
      <c r="D202" s="4"/>
      <c r="E202" s="1694"/>
      <c r="F202" s="1694"/>
      <c r="G202" s="1694"/>
      <c r="H202" s="1694"/>
      <c r="I202" s="1694"/>
      <c r="J202" s="1694"/>
      <c r="K202" s="1694"/>
      <c r="L202" s="1694"/>
      <c r="M202" s="1694"/>
      <c r="N202" s="1694"/>
      <c r="O202" s="1694"/>
      <c r="P202" s="1694"/>
      <c r="Q202" s="1694"/>
      <c r="R202" s="1694"/>
      <c r="S202" s="1694"/>
      <c r="T202" s="1694"/>
      <c r="U202" s="1694"/>
      <c r="V202" s="1694"/>
      <c r="W202" s="1694"/>
      <c r="X202" s="1694"/>
      <c r="Y202" s="1694"/>
      <c r="Z202" s="1694"/>
      <c r="AA202" s="1694"/>
      <c r="AB202" s="1694"/>
      <c r="AC202" s="4"/>
      <c r="AD202" s="5"/>
      <c r="AE202" s="19"/>
      <c r="AF202" s="19"/>
      <c r="AG202" s="19"/>
      <c r="AH202" s="19"/>
      <c r="AI202" s="19"/>
      <c r="AJ202" s="4"/>
      <c r="AK202" s="4"/>
      <c r="AL202" s="4"/>
      <c r="AM202" s="4"/>
      <c r="AN202" s="204"/>
      <c r="AY202" s="4" t="s">
        <v>2246</v>
      </c>
      <c r="AZ202">
        <f>AZ198+AZ199+AZ201</f>
        <v>15</v>
      </c>
    </row>
    <row r="203" spans="1:53" customFormat="1" ht="18" customHeight="1">
      <c r="A203" s="4"/>
      <c r="B203" s="5"/>
      <c r="C203" s="45"/>
      <c r="D203" s="4"/>
      <c r="E203" s="1694"/>
      <c r="F203" s="1694"/>
      <c r="G203" s="1694"/>
      <c r="H203" s="1694"/>
      <c r="I203" s="1694"/>
      <c r="J203" s="1694"/>
      <c r="K203" s="1694"/>
      <c r="L203" s="1694"/>
      <c r="M203" s="1694"/>
      <c r="N203" s="1694"/>
      <c r="O203" s="1694"/>
      <c r="P203" s="1694"/>
      <c r="Q203" s="1694"/>
      <c r="R203" s="1694"/>
      <c r="S203" s="1694"/>
      <c r="T203" s="1694"/>
      <c r="U203" s="1694"/>
      <c r="V203" s="1694"/>
      <c r="W203" s="1694"/>
      <c r="X203" s="1694"/>
      <c r="Y203" s="1694"/>
      <c r="Z203" s="1694"/>
      <c r="AA203" s="1694"/>
      <c r="AB203" s="1694"/>
      <c r="AC203" s="4"/>
      <c r="AD203" s="5"/>
      <c r="AE203" s="19"/>
      <c r="AF203" s="19"/>
      <c r="AG203" s="19"/>
      <c r="AH203" s="19"/>
      <c r="AI203" s="19"/>
      <c r="AJ203" s="4"/>
      <c r="AK203" s="4"/>
      <c r="AL203" s="4"/>
      <c r="AM203" s="4"/>
      <c r="AN203" s="204"/>
      <c r="AY203" s="4" t="s">
        <v>2247</v>
      </c>
      <c r="AZ203">
        <f>IFERROR(AZ202/AZ197,0)</f>
        <v>0.26315789473684209</v>
      </c>
      <c r="BA203">
        <f>IFERROR(AZ202/(AZ197-AZ196),0)</f>
        <v>0.26315789473684209</v>
      </c>
    </row>
    <row r="204" spans="1:53" customFormat="1" ht="12.75" customHeight="1">
      <c r="A204" s="4"/>
      <c r="B204" s="5"/>
      <c r="C204" s="45"/>
      <c r="D204" s="4" t="s">
        <v>147</v>
      </c>
      <c r="E204" s="116"/>
      <c r="F204" s="116"/>
      <c r="G204" s="116"/>
      <c r="H204" s="1684" t="s">
        <v>197</v>
      </c>
      <c r="I204" s="1684"/>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2205</v>
      </c>
      <c r="AJ206" s="1072">
        <f>VLOOKUP($H$204,$AO$190:$AP$193,2,FALSE)</f>
        <v>0</v>
      </c>
      <c r="AK206" s="1075"/>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582</v>
      </c>
      <c r="E210" s="1805" t="s">
        <v>1255</v>
      </c>
      <c r="F210" s="1805"/>
      <c r="G210" s="1805"/>
      <c r="H210" s="1805"/>
      <c r="I210" s="1805"/>
      <c r="J210" s="1805"/>
      <c r="K210" s="1805"/>
      <c r="L210" s="1805"/>
      <c r="M210" s="1805"/>
      <c r="N210" s="1805"/>
      <c r="O210" s="1805"/>
      <c r="P210" s="1805"/>
      <c r="Q210" s="1805"/>
      <c r="R210" s="1805"/>
      <c r="S210" s="1805"/>
      <c r="T210" s="1805"/>
      <c r="U210" s="1805"/>
      <c r="V210" s="1805"/>
      <c r="W210" s="1805"/>
      <c r="X210" s="1805"/>
      <c r="Y210" s="1805"/>
      <c r="Z210" s="1805"/>
      <c r="AA210" s="1805"/>
      <c r="AB210" s="1805"/>
      <c r="AC210" s="4"/>
      <c r="AD210" s="4"/>
      <c r="AF210" s="1693" t="s">
        <v>61</v>
      </c>
      <c r="AG210" s="1693"/>
      <c r="AH210" s="1693"/>
      <c r="AI210" s="1693"/>
      <c r="AJ210" s="1693"/>
      <c r="AK210" s="1693"/>
      <c r="AL210" s="1693"/>
      <c r="AM210" s="4"/>
      <c r="AN210" s="204"/>
      <c r="AO210" s="4" t="s">
        <v>124</v>
      </c>
      <c r="AP210" s="472">
        <v>0</v>
      </c>
    </row>
    <row r="211" spans="1:52" customFormat="1" ht="11.85" customHeight="1">
      <c r="A211" s="4"/>
      <c r="B211" s="5"/>
      <c r="C211" s="115"/>
      <c r="D211" s="26"/>
      <c r="E211" s="1805"/>
      <c r="F211" s="1805"/>
      <c r="G211" s="1805"/>
      <c r="H211" s="1805"/>
      <c r="I211" s="1805"/>
      <c r="J211" s="1805"/>
      <c r="K211" s="1805"/>
      <c r="L211" s="1805"/>
      <c r="M211" s="1805"/>
      <c r="N211" s="1805"/>
      <c r="O211" s="1805"/>
      <c r="P211" s="1805"/>
      <c r="Q211" s="1805"/>
      <c r="R211" s="1805"/>
      <c r="S211" s="1805"/>
      <c r="T211" s="1805"/>
      <c r="U211" s="1805"/>
      <c r="V211" s="1805"/>
      <c r="W211" s="1805"/>
      <c r="X211" s="1805"/>
      <c r="Y211" s="1805"/>
      <c r="Z211" s="1805"/>
      <c r="AA211" s="1805"/>
      <c r="AB211" s="1805"/>
      <c r="AC211" s="4"/>
      <c r="AD211" s="4"/>
      <c r="AE211" s="4"/>
      <c r="AM211" s="4"/>
      <c r="AN211" s="204"/>
      <c r="AO211" s="26" t="s">
        <v>582</v>
      </c>
      <c r="AP211" s="4">
        <v>3</v>
      </c>
    </row>
    <row r="212" spans="1:52" customFormat="1" ht="14.1" customHeight="1">
      <c r="A212" s="4"/>
      <c r="B212" s="42"/>
      <c r="C212" s="45"/>
      <c r="D212" s="26"/>
      <c r="E212" s="1805"/>
      <c r="F212" s="1805"/>
      <c r="G212" s="1805"/>
      <c r="H212" s="1805"/>
      <c r="I212" s="1805"/>
      <c r="J212" s="1805"/>
      <c r="K212" s="1805"/>
      <c r="L212" s="1805"/>
      <c r="M212" s="1805"/>
      <c r="N212" s="1805"/>
      <c r="O212" s="1805"/>
      <c r="P212" s="1805"/>
      <c r="Q212" s="1805"/>
      <c r="R212" s="1805"/>
      <c r="S212" s="1805"/>
      <c r="T212" s="1805"/>
      <c r="U212" s="1805"/>
      <c r="V212" s="1805"/>
      <c r="W212" s="1805"/>
      <c r="X212" s="1805"/>
      <c r="Y212" s="1805"/>
      <c r="Z212" s="1805"/>
      <c r="AA212" s="1805"/>
      <c r="AB212" s="1805"/>
      <c r="AC212" s="4"/>
      <c r="AD212" s="4"/>
      <c r="AE212" s="19"/>
      <c r="AM212" s="4"/>
      <c r="AN212" s="204"/>
      <c r="AO212" s="26" t="s">
        <v>197</v>
      </c>
      <c r="AP212" s="4">
        <v>2</v>
      </c>
    </row>
    <row r="213" spans="1:52" customFormat="1" ht="14.1" customHeight="1">
      <c r="A213" s="4"/>
      <c r="B213" s="5"/>
      <c r="C213" s="45"/>
      <c r="D213" s="26" t="s">
        <v>197</v>
      </c>
      <c r="E213" s="1692" t="s">
        <v>1256</v>
      </c>
      <c r="F213" s="1692"/>
      <c r="G213" s="1692"/>
      <c r="H213" s="1692"/>
      <c r="I213" s="1692"/>
      <c r="J213" s="1692"/>
      <c r="K213" s="1692"/>
      <c r="L213" s="1692"/>
      <c r="M213" s="1692"/>
      <c r="N213" s="1692"/>
      <c r="O213" s="1692"/>
      <c r="P213" s="1692"/>
      <c r="Q213" s="1692"/>
      <c r="R213" s="1692"/>
      <c r="S213" s="1692"/>
      <c r="T213" s="1692"/>
      <c r="U213" s="1692"/>
      <c r="V213" s="1692"/>
      <c r="W213" s="1692"/>
      <c r="X213" s="1692"/>
      <c r="Y213" s="1692"/>
      <c r="Z213" s="1692"/>
      <c r="AA213" s="1692"/>
      <c r="AB213" s="1692"/>
      <c r="AC213" s="4"/>
      <c r="AD213" s="4"/>
      <c r="AF213" s="1693" t="s">
        <v>103</v>
      </c>
      <c r="AG213" s="1693"/>
      <c r="AH213" s="1693"/>
      <c r="AI213" s="1693"/>
      <c r="AJ213" s="1693"/>
      <c r="AK213" s="1693"/>
      <c r="AL213" s="1693"/>
      <c r="AM213" s="4"/>
      <c r="AN213" s="673"/>
      <c r="AP213" s="21"/>
    </row>
    <row r="214" spans="1:52" customFormat="1" ht="12.75" customHeight="1">
      <c r="A214" s="4"/>
      <c r="B214" s="5"/>
      <c r="C214" s="115"/>
      <c r="D214" s="4"/>
      <c r="E214" s="1692"/>
      <c r="F214" s="1692"/>
      <c r="G214" s="1692"/>
      <c r="H214" s="1692"/>
      <c r="I214" s="1692"/>
      <c r="J214" s="1692"/>
      <c r="K214" s="1692"/>
      <c r="L214" s="1692"/>
      <c r="M214" s="1692"/>
      <c r="N214" s="1692"/>
      <c r="O214" s="1692"/>
      <c r="P214" s="1692"/>
      <c r="Q214" s="1692"/>
      <c r="R214" s="1692"/>
      <c r="S214" s="1692"/>
      <c r="T214" s="1692"/>
      <c r="U214" s="1692"/>
      <c r="V214" s="1692"/>
      <c r="W214" s="1692"/>
      <c r="X214" s="1692"/>
      <c r="Y214" s="1692"/>
      <c r="Z214" s="1692"/>
      <c r="AA214" s="1692"/>
      <c r="AB214" s="1692"/>
      <c r="AC214" s="4"/>
      <c r="AD214" s="5"/>
      <c r="AE214" s="4"/>
      <c r="AF214" s="4"/>
      <c r="AG214" s="4"/>
      <c r="AH214" s="4"/>
      <c r="AI214" s="4"/>
      <c r="AJ214" s="4"/>
      <c r="AK214" s="4"/>
      <c r="AL214" s="4"/>
      <c r="AM214" s="4"/>
      <c r="AN214" s="204"/>
      <c r="AP214" s="21"/>
      <c r="AQ214" s="21"/>
    </row>
    <row r="215" spans="1:52" customFormat="1" ht="14.1" customHeight="1">
      <c r="A215" s="4"/>
      <c r="B215" s="5"/>
      <c r="C215" s="115"/>
      <c r="D215" s="4"/>
      <c r="E215" s="1692"/>
      <c r="F215" s="1692"/>
      <c r="G215" s="1692"/>
      <c r="H215" s="1692"/>
      <c r="I215" s="1692"/>
      <c r="J215" s="1692"/>
      <c r="K215" s="1692"/>
      <c r="L215" s="1692"/>
      <c r="M215" s="1692"/>
      <c r="N215" s="1692"/>
      <c r="O215" s="1692"/>
      <c r="P215" s="1692"/>
      <c r="Q215" s="1692"/>
      <c r="R215" s="1692"/>
      <c r="S215" s="1692"/>
      <c r="T215" s="1692"/>
      <c r="U215" s="1692"/>
      <c r="V215" s="1692"/>
      <c r="W215" s="1692"/>
      <c r="X215" s="1692"/>
      <c r="Y215" s="1692"/>
      <c r="Z215" s="1692"/>
      <c r="AA215" s="1692"/>
      <c r="AB215" s="1692"/>
      <c r="AC215" s="4"/>
      <c r="AD215" s="5"/>
      <c r="AE215" s="4"/>
      <c r="AF215" s="4"/>
      <c r="AG215" s="4"/>
      <c r="AH215" s="4"/>
      <c r="AI215" s="4"/>
      <c r="AJ215" s="4"/>
      <c r="AK215" s="4"/>
      <c r="AL215" s="4"/>
      <c r="AM215" s="4"/>
      <c r="AN215" s="204"/>
      <c r="AP215" s="21"/>
      <c r="AQ215" s="21"/>
    </row>
    <row r="216" spans="1:52" customFormat="1" ht="14.1" customHeight="1">
      <c r="A216" s="4"/>
      <c r="B216" s="5"/>
      <c r="C216" s="115"/>
      <c r="D216" s="4" t="s">
        <v>147</v>
      </c>
      <c r="E216" s="116"/>
      <c r="F216" s="116"/>
      <c r="G216" s="116"/>
      <c r="H216" s="1684" t="s">
        <v>124</v>
      </c>
      <c r="I216" s="1684"/>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072">
        <f>VLOOKUP($H$216,$AO$210:$AP$212,2,FALSE)</f>
        <v>0</v>
      </c>
      <c r="AK218" s="1075"/>
      <c r="AL218" s="10"/>
      <c r="AM218" s="4"/>
      <c r="AN218" s="204"/>
      <c r="AP218" s="1072"/>
      <c r="AQ218" s="1075"/>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1490</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582</v>
      </c>
      <c r="E222" s="1647" t="s">
        <v>1491</v>
      </c>
      <c r="F222" s="1647"/>
      <c r="G222" s="1647"/>
      <c r="H222" s="1647"/>
      <c r="I222" s="1647"/>
      <c r="J222" s="1647"/>
      <c r="K222" s="1647"/>
      <c r="L222" s="1647"/>
      <c r="M222" s="1647"/>
      <c r="N222" s="1647"/>
      <c r="O222" s="1647"/>
      <c r="P222" s="1647"/>
      <c r="Q222" s="1647"/>
      <c r="R222" s="1647"/>
      <c r="S222" s="1647"/>
      <c r="T222" s="1647"/>
      <c r="U222" s="1647"/>
      <c r="V222" s="1647"/>
      <c r="W222" s="1647"/>
      <c r="X222" s="1647"/>
      <c r="Y222" s="1647"/>
      <c r="Z222" s="1647"/>
      <c r="AA222" s="1647"/>
      <c r="AB222" s="1647"/>
      <c r="AC222" s="4"/>
      <c r="AD222" s="4"/>
      <c r="AF222" s="1693" t="s">
        <v>61</v>
      </c>
      <c r="AG222" s="1693"/>
      <c r="AH222" s="1693"/>
      <c r="AI222" s="1693"/>
      <c r="AJ222" s="1693"/>
      <c r="AK222" s="1693"/>
      <c r="AL222" s="1693"/>
      <c r="AM222" s="4"/>
      <c r="AN222" s="204"/>
      <c r="AO222" s="38"/>
      <c r="AP222" s="21"/>
      <c r="AT222" s="21"/>
      <c r="AU222" s="21"/>
      <c r="AV222" s="21"/>
      <c r="AW222" s="21"/>
      <c r="AX222" s="21"/>
      <c r="AY222" s="21"/>
      <c r="AZ222" s="21"/>
    </row>
    <row r="223" spans="1:52" customFormat="1">
      <c r="A223" s="4"/>
      <c r="B223" s="5"/>
      <c r="C223" s="115"/>
      <c r="D223" s="26"/>
      <c r="E223" s="1647"/>
      <c r="F223" s="1647"/>
      <c r="G223" s="1647"/>
      <c r="H223" s="1647"/>
      <c r="I223" s="1647"/>
      <c r="J223" s="1647"/>
      <c r="K223" s="1647"/>
      <c r="L223" s="1647"/>
      <c r="M223" s="1647"/>
      <c r="N223" s="1647"/>
      <c r="O223" s="1647"/>
      <c r="P223" s="1647"/>
      <c r="Q223" s="1647"/>
      <c r="R223" s="1647"/>
      <c r="S223" s="1647"/>
      <c r="T223" s="1647"/>
      <c r="U223" s="1647"/>
      <c r="V223" s="1647"/>
      <c r="W223" s="1647"/>
      <c r="X223" s="1647"/>
      <c r="Y223" s="1647"/>
      <c r="Z223" s="1647"/>
      <c r="AA223" s="1647"/>
      <c r="AB223" s="1647"/>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7" t="s">
        <v>883</v>
      </c>
      <c r="F225" s="1647"/>
      <c r="G225" s="1647"/>
      <c r="H225" s="1647"/>
      <c r="I225" s="1647"/>
      <c r="J225" s="1647"/>
      <c r="K225" s="1647"/>
      <c r="L225" s="1647"/>
      <c r="M225" s="1647"/>
      <c r="N225" s="1647"/>
      <c r="O225" s="1647"/>
      <c r="P225" s="1647"/>
      <c r="Q225" s="1647"/>
      <c r="R225" s="1647"/>
      <c r="S225" s="1647"/>
      <c r="T225" s="1647"/>
      <c r="U225" s="1647"/>
      <c r="V225" s="1647"/>
      <c r="W225" s="1647"/>
      <c r="X225" s="1647"/>
      <c r="Y225" s="1647"/>
      <c r="Z225" s="1647"/>
      <c r="AA225" s="1647"/>
      <c r="AB225" s="1647"/>
      <c r="AC225" s="4"/>
      <c r="AD225" s="4"/>
      <c r="AF225" s="1693" t="s">
        <v>103</v>
      </c>
      <c r="AG225" s="1693"/>
      <c r="AH225" s="1693"/>
      <c r="AI225" s="1693"/>
      <c r="AJ225" s="1693"/>
      <c r="AK225" s="1693"/>
      <c r="AL225" s="1693"/>
      <c r="AM225" s="4"/>
      <c r="AN225" s="204"/>
      <c r="AO225" s="4" t="s">
        <v>124</v>
      </c>
      <c r="AP225" s="472">
        <v>0</v>
      </c>
      <c r="AT225" s="21"/>
      <c r="AU225" s="21"/>
      <c r="AV225" s="21"/>
      <c r="AW225" s="21"/>
      <c r="AX225" s="21"/>
      <c r="AY225" s="21"/>
      <c r="AZ225" s="21"/>
    </row>
    <row r="226" spans="1:82" customFormat="1">
      <c r="A226" s="4"/>
      <c r="B226" s="5"/>
      <c r="C226" s="115"/>
      <c r="D226" s="4"/>
      <c r="E226" s="1647"/>
      <c r="F226" s="1647"/>
      <c r="G226" s="1647"/>
      <c r="H226" s="1647"/>
      <c r="I226" s="1647"/>
      <c r="J226" s="1647"/>
      <c r="K226" s="1647"/>
      <c r="L226" s="1647"/>
      <c r="M226" s="1647"/>
      <c r="N226" s="1647"/>
      <c r="O226" s="1647"/>
      <c r="P226" s="1647"/>
      <c r="Q226" s="1647"/>
      <c r="R226" s="1647"/>
      <c r="S226" s="1647"/>
      <c r="T226" s="1647"/>
      <c r="U226" s="1647"/>
      <c r="V226" s="1647"/>
      <c r="W226" s="1647"/>
      <c r="X226" s="1647"/>
      <c r="Y226" s="1647"/>
      <c r="Z226" s="1647"/>
      <c r="AA226" s="1647"/>
      <c r="AB226" s="1647"/>
      <c r="AC226" s="4"/>
      <c r="AD226" s="5"/>
      <c r="AE226" s="4"/>
      <c r="AF226" s="4"/>
      <c r="AG226" s="4"/>
      <c r="AH226" s="4"/>
      <c r="AI226" s="4"/>
      <c r="AJ226" s="4"/>
      <c r="AK226" s="4"/>
      <c r="AL226" s="4"/>
      <c r="AM226" s="4"/>
      <c r="AN226" s="204"/>
      <c r="AO226" s="26" t="s">
        <v>582</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4" t="s">
        <v>124</v>
      </c>
      <c r="I228" s="1684"/>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072">
        <f>VLOOKUP($H$228,$AO$225:$AP$227,2,FALSE)</f>
        <v>0</v>
      </c>
      <c r="AK230" s="1075"/>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582</v>
      </c>
      <c r="E234" s="1647" t="s">
        <v>1124</v>
      </c>
      <c r="F234" s="1647"/>
      <c r="G234" s="1647"/>
      <c r="H234" s="1647"/>
      <c r="I234" s="1647"/>
      <c r="J234" s="1647"/>
      <c r="K234" s="1647"/>
      <c r="L234" s="1647"/>
      <c r="M234" s="1647"/>
      <c r="N234" s="1647"/>
      <c r="O234" s="1647"/>
      <c r="P234" s="1647"/>
      <c r="Q234" s="1647"/>
      <c r="R234" s="1647"/>
      <c r="S234" s="1647"/>
      <c r="T234" s="1647"/>
      <c r="U234" s="1647"/>
      <c r="V234" s="1647"/>
      <c r="W234" s="1647"/>
      <c r="X234" s="1647"/>
      <c r="Y234" s="1647"/>
      <c r="Z234" s="1647"/>
      <c r="AA234" s="1647"/>
      <c r="AB234" s="1647"/>
      <c r="AC234" s="4"/>
      <c r="AD234" s="4"/>
      <c r="AF234" s="1693" t="s">
        <v>61</v>
      </c>
      <c r="AG234" s="1693"/>
      <c r="AH234" s="1693"/>
      <c r="AI234" s="1693"/>
      <c r="AJ234" s="1693"/>
      <c r="AK234" s="1693"/>
      <c r="AL234" s="1693"/>
      <c r="AM234" s="4"/>
      <c r="AN234" s="204"/>
      <c r="AT234" s="21"/>
      <c r="AU234" s="21"/>
      <c r="AV234" s="21"/>
      <c r="AW234" s="21"/>
      <c r="AX234" s="21"/>
      <c r="AY234" s="21"/>
      <c r="AZ234" s="21"/>
    </row>
    <row r="235" spans="1:82" customFormat="1">
      <c r="A235" s="4"/>
      <c r="B235" s="5"/>
      <c r="C235" s="115"/>
      <c r="D235" s="26"/>
      <c r="E235" s="1647"/>
      <c r="F235" s="1647"/>
      <c r="G235" s="1647"/>
      <c r="H235" s="1647"/>
      <c r="I235" s="1647"/>
      <c r="J235" s="1647"/>
      <c r="K235" s="1647"/>
      <c r="L235" s="1647"/>
      <c r="M235" s="1647"/>
      <c r="N235" s="1647"/>
      <c r="O235" s="1647"/>
      <c r="P235" s="1647"/>
      <c r="Q235" s="1647"/>
      <c r="R235" s="1647"/>
      <c r="S235" s="1647"/>
      <c r="T235" s="1647"/>
      <c r="U235" s="1647"/>
      <c r="V235" s="1647"/>
      <c r="W235" s="1647"/>
      <c r="X235" s="1647"/>
      <c r="Y235" s="1647"/>
      <c r="Z235" s="1647"/>
      <c r="AA235" s="1647"/>
      <c r="AB235" s="1647"/>
      <c r="AC235" s="4"/>
      <c r="AD235" s="4"/>
      <c r="AL235" s="4"/>
      <c r="AM235" s="4"/>
      <c r="AN235" s="204"/>
    </row>
    <row r="236" spans="1:82" customFormat="1" ht="12.75" customHeight="1">
      <c r="A236" s="4"/>
      <c r="B236" s="5"/>
      <c r="C236" s="115"/>
      <c r="D236" s="26"/>
      <c r="E236" s="1647"/>
      <c r="F236" s="1647"/>
      <c r="G236" s="1647"/>
      <c r="H236" s="1647"/>
      <c r="I236" s="1647"/>
      <c r="J236" s="1647"/>
      <c r="K236" s="1647"/>
      <c r="L236" s="1647"/>
      <c r="M236" s="1647"/>
      <c r="N236" s="1647"/>
      <c r="O236" s="1647"/>
      <c r="P236" s="1647"/>
      <c r="Q236" s="1647"/>
      <c r="R236" s="1647"/>
      <c r="S236" s="1647"/>
      <c r="T236" s="1647"/>
      <c r="U236" s="1647"/>
      <c r="V236" s="1647"/>
      <c r="W236" s="1647"/>
      <c r="X236" s="1647"/>
      <c r="Y236" s="1647"/>
      <c r="Z236" s="1647"/>
      <c r="AA236" s="1647"/>
      <c r="AB236" s="1647"/>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7" t="s">
        <v>1125</v>
      </c>
      <c r="F238" s="1647"/>
      <c r="G238" s="1647"/>
      <c r="H238" s="1647"/>
      <c r="I238" s="1647"/>
      <c r="J238" s="1647"/>
      <c r="K238" s="1647"/>
      <c r="L238" s="1647"/>
      <c r="M238" s="1647"/>
      <c r="N238" s="1647"/>
      <c r="O238" s="1647"/>
      <c r="P238" s="1647"/>
      <c r="Q238" s="1647"/>
      <c r="R238" s="1647"/>
      <c r="S238" s="1647"/>
      <c r="T238" s="1647"/>
      <c r="U238" s="1647"/>
      <c r="V238" s="1647"/>
      <c r="W238" s="1647"/>
      <c r="X238" s="1647"/>
      <c r="Y238" s="1647"/>
      <c r="Z238" s="1647"/>
      <c r="AA238" s="1647"/>
      <c r="AB238" s="343"/>
      <c r="AC238" s="4"/>
      <c r="AD238" s="4"/>
      <c r="AF238" s="1693" t="s">
        <v>103</v>
      </c>
      <c r="AG238" s="1693"/>
      <c r="AH238" s="1693"/>
      <c r="AI238" s="1693"/>
      <c r="AJ238" s="1693"/>
      <c r="AK238" s="1693"/>
      <c r="AL238" s="1693"/>
      <c r="AM238" s="4"/>
      <c r="AN238" s="204"/>
      <c r="AO238" s="38"/>
      <c r="AP238" s="21"/>
    </row>
    <row r="239" spans="1:82" customFormat="1">
      <c r="A239" s="4"/>
      <c r="B239" s="5"/>
      <c r="C239" s="45"/>
      <c r="D239" s="4"/>
      <c r="E239" s="1647"/>
      <c r="F239" s="1647"/>
      <c r="G239" s="1647"/>
      <c r="H239" s="1647"/>
      <c r="I239" s="1647"/>
      <c r="J239" s="1647"/>
      <c r="K239" s="1647"/>
      <c r="L239" s="1647"/>
      <c r="M239" s="1647"/>
      <c r="N239" s="1647"/>
      <c r="O239" s="1647"/>
      <c r="P239" s="1647"/>
      <c r="Q239" s="1647"/>
      <c r="R239" s="1647"/>
      <c r="S239" s="1647"/>
      <c r="T239" s="1647"/>
      <c r="U239" s="1647"/>
      <c r="V239" s="1647"/>
      <c r="W239" s="1647"/>
      <c r="X239" s="1647"/>
      <c r="Y239" s="1647"/>
      <c r="Z239" s="1647"/>
      <c r="AA239" s="1647"/>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7"/>
      <c r="F240" s="1647"/>
      <c r="G240" s="1647"/>
      <c r="H240" s="1647"/>
      <c r="I240" s="1647"/>
      <c r="J240" s="1647"/>
      <c r="K240" s="1647"/>
      <c r="L240" s="1647"/>
      <c r="M240" s="1647"/>
      <c r="N240" s="1647"/>
      <c r="O240" s="1647"/>
      <c r="P240" s="1647"/>
      <c r="Q240" s="1647"/>
      <c r="R240" s="1647"/>
      <c r="S240" s="1647"/>
      <c r="T240" s="1647"/>
      <c r="U240" s="1647"/>
      <c r="V240" s="1647"/>
      <c r="W240" s="1647"/>
      <c r="X240" s="1647"/>
      <c r="Y240" s="1647"/>
      <c r="Z240" s="1647"/>
      <c r="AA240" s="1647"/>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4" t="s">
        <v>582</v>
      </c>
      <c r="I242" s="1684"/>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863</v>
      </c>
      <c r="AJ244" s="1072">
        <f>VLOOKUP($H$242,$AO$225:$AP$227,2,FALSE)</f>
        <v>3</v>
      </c>
      <c r="AK244" s="1075"/>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582</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582</v>
      </c>
      <c r="E248" s="1647" t="s">
        <v>318</v>
      </c>
      <c r="F248" s="1647"/>
      <c r="G248" s="1647"/>
      <c r="H248" s="1647"/>
      <c r="I248" s="1647"/>
      <c r="J248" s="1647"/>
      <c r="K248" s="1647"/>
      <c r="L248" s="1647"/>
      <c r="M248" s="1647"/>
      <c r="N248" s="1647"/>
      <c r="O248" s="1647"/>
      <c r="P248" s="1647"/>
      <c r="Q248" s="1647"/>
      <c r="R248" s="1647"/>
      <c r="S248" s="1647"/>
      <c r="T248" s="1647"/>
      <c r="U248" s="1647"/>
      <c r="V248" s="1647"/>
      <c r="W248" s="1647"/>
      <c r="X248" s="1647"/>
      <c r="Y248" s="1647"/>
      <c r="Z248" s="1647"/>
      <c r="AA248" s="1647"/>
      <c r="AB248" s="1647"/>
      <c r="AC248" s="4"/>
      <c r="AD248" s="4"/>
      <c r="AF248" s="1693" t="s">
        <v>103</v>
      </c>
      <c r="AG248" s="1693"/>
      <c r="AH248" s="1693"/>
      <c r="AI248" s="1693"/>
      <c r="AJ248" s="1693"/>
      <c r="AK248" s="1693"/>
      <c r="AL248" s="1693"/>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7"/>
      <c r="F249" s="1647"/>
      <c r="G249" s="1647"/>
      <c r="H249" s="1647"/>
      <c r="I249" s="1647"/>
      <c r="J249" s="1647"/>
      <c r="K249" s="1647"/>
      <c r="L249" s="1647"/>
      <c r="M249" s="1647"/>
      <c r="N249" s="1647"/>
      <c r="O249" s="1647"/>
      <c r="P249" s="1647"/>
      <c r="Q249" s="1647"/>
      <c r="R249" s="1647"/>
      <c r="S249" s="1647"/>
      <c r="T249" s="1647"/>
      <c r="U249" s="1647"/>
      <c r="V249" s="1647"/>
      <c r="W249" s="1647"/>
      <c r="X249" s="1647"/>
      <c r="Y249" s="1647"/>
      <c r="Z249" s="1647"/>
      <c r="AA249" s="1647"/>
      <c r="AB249" s="1647"/>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7" t="s">
        <v>1257</v>
      </c>
      <c r="F251" s="1647"/>
      <c r="G251" s="1647"/>
      <c r="H251" s="1647"/>
      <c r="I251" s="1647"/>
      <c r="J251" s="1647"/>
      <c r="K251" s="1647"/>
      <c r="L251" s="1647"/>
      <c r="M251" s="1647"/>
      <c r="N251" s="1647"/>
      <c r="O251" s="1647"/>
      <c r="P251" s="1647"/>
      <c r="Q251" s="1647"/>
      <c r="R251" s="1647"/>
      <c r="S251" s="1647"/>
      <c r="T251" s="1647"/>
      <c r="U251" s="1647"/>
      <c r="V251" s="1647"/>
      <c r="W251" s="1647"/>
      <c r="X251" s="1647"/>
      <c r="Y251" s="1647"/>
      <c r="Z251" s="1647"/>
      <c r="AA251" s="1647"/>
      <c r="AB251" s="1647"/>
      <c r="AC251" s="4"/>
      <c r="AD251" s="4"/>
      <c r="AF251" s="1693" t="s">
        <v>319</v>
      </c>
      <c r="AG251" s="1693"/>
      <c r="AH251" s="1693"/>
      <c r="AI251" s="1693"/>
      <c r="AJ251" s="1693"/>
      <c r="AK251" s="1693"/>
      <c r="AL251" s="1693"/>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7"/>
      <c r="F252" s="1647"/>
      <c r="G252" s="1647"/>
      <c r="H252" s="1647"/>
      <c r="I252" s="1647"/>
      <c r="J252" s="1647"/>
      <c r="K252" s="1647"/>
      <c r="L252" s="1647"/>
      <c r="M252" s="1647"/>
      <c r="N252" s="1647"/>
      <c r="O252" s="1647"/>
      <c r="P252" s="1647"/>
      <c r="Q252" s="1647"/>
      <c r="R252" s="1647"/>
      <c r="S252" s="1647"/>
      <c r="T252" s="1647"/>
      <c r="U252" s="1647"/>
      <c r="V252" s="1647"/>
      <c r="W252" s="1647"/>
      <c r="X252" s="1647"/>
      <c r="Y252" s="1647"/>
      <c r="Z252" s="1647"/>
      <c r="AA252" s="1647"/>
      <c r="AB252" s="1647"/>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4" t="s">
        <v>582</v>
      </c>
      <c r="I254" s="1684"/>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2">
        <f>VLOOKUP($H$254,$AO$246:$AP$248,2,FALSE)</f>
        <v>2</v>
      </c>
      <c r="AK256" s="1075"/>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582</v>
      </c>
      <c r="E260" s="1647" t="s">
        <v>1953</v>
      </c>
      <c r="F260" s="1647"/>
      <c r="G260" s="1647"/>
      <c r="H260" s="1647"/>
      <c r="I260" s="1647"/>
      <c r="J260" s="1647"/>
      <c r="K260" s="1647"/>
      <c r="L260" s="1647"/>
      <c r="M260" s="1647"/>
      <c r="N260" s="1647"/>
      <c r="O260" s="1647"/>
      <c r="P260" s="1647"/>
      <c r="Q260" s="1647"/>
      <c r="R260" s="1647"/>
      <c r="S260" s="1647"/>
      <c r="T260" s="1647"/>
      <c r="U260" s="1647"/>
      <c r="V260" s="1647"/>
      <c r="W260" s="1647"/>
      <c r="X260" s="1647"/>
      <c r="Y260" s="1647"/>
      <c r="Z260" s="1647"/>
      <c r="AA260" s="1647"/>
      <c r="AB260" s="1647"/>
      <c r="AC260" s="1647"/>
      <c r="AD260" s="1647"/>
      <c r="AF260" s="1693" t="s">
        <v>103</v>
      </c>
      <c r="AG260" s="1693"/>
      <c r="AH260" s="1693"/>
      <c r="AI260" s="1693"/>
      <c r="AJ260" s="1693"/>
      <c r="AK260" s="1693"/>
      <c r="AL260" s="1693"/>
      <c r="AM260" s="104"/>
      <c r="AN260" s="204"/>
      <c r="AO260" s="4" t="s">
        <v>124</v>
      </c>
      <c r="AP260" s="472">
        <v>0</v>
      </c>
    </row>
    <row r="261" spans="1:82" customFormat="1">
      <c r="A261" s="4"/>
      <c r="B261" s="102"/>
      <c r="C261" s="137"/>
      <c r="D261" s="26"/>
      <c r="E261" s="1647"/>
      <c r="F261" s="1647"/>
      <c r="G261" s="1647"/>
      <c r="H261" s="1647"/>
      <c r="I261" s="1647"/>
      <c r="J261" s="1647"/>
      <c r="K261" s="1647"/>
      <c r="L261" s="1647"/>
      <c r="M261" s="1647"/>
      <c r="N261" s="1647"/>
      <c r="O261" s="1647"/>
      <c r="P261" s="1647"/>
      <c r="Q261" s="1647"/>
      <c r="R261" s="1647"/>
      <c r="S261" s="1647"/>
      <c r="T261" s="1647"/>
      <c r="U261" s="1647"/>
      <c r="V261" s="1647"/>
      <c r="W261" s="1647"/>
      <c r="X261" s="1647"/>
      <c r="Y261" s="1647"/>
      <c r="Z261" s="1647"/>
      <c r="AA261" s="1647"/>
      <c r="AB261" s="1647"/>
      <c r="AC261" s="1647"/>
      <c r="AD261" s="1647"/>
      <c r="AL261" s="108"/>
      <c r="AM261" s="104"/>
      <c r="AN261" s="669"/>
      <c r="AO261" s="26" t="s">
        <v>582</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7"/>
      <c r="F262" s="1647"/>
      <c r="G262" s="1647"/>
      <c r="H262" s="1647"/>
      <c r="I262" s="1647"/>
      <c r="J262" s="1647"/>
      <c r="K262" s="1647"/>
      <c r="L262" s="1647"/>
      <c r="M262" s="1647"/>
      <c r="N262" s="1647"/>
      <c r="O262" s="1647"/>
      <c r="P262" s="1647"/>
      <c r="Q262" s="1647"/>
      <c r="R262" s="1647"/>
      <c r="S262" s="1647"/>
      <c r="T262" s="1647"/>
      <c r="U262" s="1647"/>
      <c r="V262" s="1647"/>
      <c r="W262" s="1647"/>
      <c r="X262" s="1647"/>
      <c r="Y262" s="1647"/>
      <c r="Z262" s="1647"/>
      <c r="AA262" s="1647"/>
      <c r="AB262" s="1647"/>
      <c r="AC262" s="1647"/>
      <c r="AD262" s="1647"/>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3" t="s">
        <v>1954</v>
      </c>
      <c r="F264" s="1683"/>
      <c r="G264" s="1683"/>
      <c r="H264" s="1683"/>
      <c r="I264" s="1683"/>
      <c r="J264" s="1683"/>
      <c r="K264" s="1683"/>
      <c r="L264" s="1683"/>
      <c r="M264" s="1683"/>
      <c r="N264" s="1683"/>
      <c r="O264" s="1683"/>
      <c r="P264" s="1683"/>
      <c r="Q264" s="1683"/>
      <c r="R264" s="1683"/>
      <c r="S264" s="1683"/>
      <c r="T264" s="1683"/>
      <c r="U264" s="1683"/>
      <c r="V264" s="1683"/>
      <c r="W264" s="1683"/>
      <c r="X264" s="1683"/>
      <c r="Y264" s="1683"/>
      <c r="Z264" s="1683"/>
      <c r="AA264" s="1683"/>
      <c r="AB264" s="1683"/>
      <c r="AC264" s="1683"/>
      <c r="AD264" s="1683"/>
      <c r="AF264" s="1693" t="s">
        <v>61</v>
      </c>
      <c r="AG264" s="1693"/>
      <c r="AH264" s="1693"/>
      <c r="AI264" s="1693"/>
      <c r="AJ264" s="1693"/>
      <c r="AK264" s="1693"/>
      <c r="AL264" s="1693"/>
      <c r="AM264" s="104"/>
      <c r="AN264" s="281"/>
    </row>
    <row r="265" spans="1:82" s="4" customFormat="1" ht="12.75" customHeight="1">
      <c r="B265" s="102"/>
      <c r="C265" s="137"/>
      <c r="D265" s="26"/>
      <c r="E265" s="1683"/>
      <c r="F265" s="1683"/>
      <c r="G265" s="1683"/>
      <c r="H265" s="1683"/>
      <c r="I265" s="1683"/>
      <c r="J265" s="1683"/>
      <c r="K265" s="1683"/>
      <c r="L265" s="1683"/>
      <c r="M265" s="1683"/>
      <c r="N265" s="1683"/>
      <c r="O265" s="1683"/>
      <c r="P265" s="1683"/>
      <c r="Q265" s="1683"/>
      <c r="R265" s="1683"/>
      <c r="S265" s="1683"/>
      <c r="T265" s="1683"/>
      <c r="U265" s="1683"/>
      <c r="V265" s="1683"/>
      <c r="W265" s="1683"/>
      <c r="X265" s="1683"/>
      <c r="Y265" s="1683"/>
      <c r="Z265" s="1683"/>
      <c r="AA265" s="1683"/>
      <c r="AB265" s="1683"/>
      <c r="AC265" s="1683"/>
      <c r="AD265" s="1683"/>
      <c r="AE265" s="108"/>
      <c r="AF265" s="108"/>
      <c r="AG265" s="108"/>
      <c r="AH265" s="108"/>
      <c r="AI265" s="108"/>
      <c r="AJ265" s="108"/>
      <c r="AK265" s="108"/>
      <c r="AL265" s="108"/>
      <c r="AM265" s="104"/>
      <c r="AN265" s="281"/>
    </row>
    <row r="266" spans="1:82" s="4" customFormat="1" ht="12.75" customHeight="1">
      <c r="B266" s="102"/>
      <c r="C266" s="137"/>
      <c r="D266" s="26"/>
      <c r="E266" s="1683"/>
      <c r="F266" s="1683"/>
      <c r="G266" s="1683"/>
      <c r="H266" s="1683"/>
      <c r="I266" s="1683"/>
      <c r="J266" s="1683"/>
      <c r="K266" s="1683"/>
      <c r="L266" s="1683"/>
      <c r="M266" s="1683"/>
      <c r="N266" s="1683"/>
      <c r="O266" s="1683"/>
      <c r="P266" s="1683"/>
      <c r="Q266" s="1683"/>
      <c r="R266" s="1683"/>
      <c r="S266" s="1683"/>
      <c r="T266" s="1683"/>
      <c r="U266" s="1683"/>
      <c r="V266" s="1683"/>
      <c r="W266" s="1683"/>
      <c r="X266" s="1683"/>
      <c r="Y266" s="1683"/>
      <c r="Z266" s="1683"/>
      <c r="AA266" s="1683"/>
      <c r="AB266" s="1683"/>
      <c r="AC266" s="1683"/>
      <c r="AD266" s="1683"/>
      <c r="AE266" s="108"/>
      <c r="AF266" s="108"/>
      <c r="AG266" s="108"/>
      <c r="AH266" s="108"/>
      <c r="AI266" s="108"/>
      <c r="AJ266" s="108"/>
      <c r="AK266" s="108"/>
      <c r="AL266" s="108"/>
      <c r="AM266" s="104"/>
      <c r="AN266" s="281"/>
    </row>
    <row r="267" spans="1:82" s="4" customFormat="1" ht="12.75" customHeight="1">
      <c r="B267" s="102"/>
      <c r="C267" s="137"/>
      <c r="D267" s="26"/>
      <c r="E267" s="1683"/>
      <c r="F267" s="1683"/>
      <c r="G267" s="1683"/>
      <c r="H267" s="1683"/>
      <c r="I267" s="1683"/>
      <c r="J267" s="1683"/>
      <c r="K267" s="1683"/>
      <c r="L267" s="1683"/>
      <c r="M267" s="1683"/>
      <c r="N267" s="1683"/>
      <c r="O267" s="1683"/>
      <c r="P267" s="1683"/>
      <c r="Q267" s="1683"/>
      <c r="R267" s="1683"/>
      <c r="S267" s="1683"/>
      <c r="T267" s="1683"/>
      <c r="U267" s="1683"/>
      <c r="V267" s="1683"/>
      <c r="W267" s="1683"/>
      <c r="X267" s="1683"/>
      <c r="Y267" s="1683"/>
      <c r="Z267" s="1683"/>
      <c r="AA267" s="1683"/>
      <c r="AB267" s="1683"/>
      <c r="AC267" s="1683"/>
      <c r="AD267" s="1683"/>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4" t="s">
        <v>124</v>
      </c>
      <c r="I269" s="1684"/>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2">
        <f>VLOOKUP($H$269,$AO$260:$AP$262,2,FALSE)</f>
        <v>0</v>
      </c>
      <c r="AK271" s="1075"/>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582</v>
      </c>
      <c r="E275" s="1647" t="s">
        <v>2213</v>
      </c>
      <c r="F275" s="1647"/>
      <c r="G275" s="1647"/>
      <c r="H275" s="1647"/>
      <c r="I275" s="1647"/>
      <c r="J275" s="1647"/>
      <c r="K275" s="1647"/>
      <c r="L275" s="1647"/>
      <c r="M275" s="1647"/>
      <c r="N275" s="1647"/>
      <c r="O275" s="1647"/>
      <c r="P275" s="1647"/>
      <c r="Q275" s="1647"/>
      <c r="R275" s="1647"/>
      <c r="S275" s="1647"/>
      <c r="T275" s="1647"/>
      <c r="U275" s="1647"/>
      <c r="V275" s="1647"/>
      <c r="W275" s="1647"/>
      <c r="X275" s="1647"/>
      <c r="Y275" s="1647"/>
      <c r="Z275" s="1647"/>
      <c r="AA275" s="1647"/>
      <c r="AB275" s="1647"/>
      <c r="AC275" s="1647"/>
      <c r="AD275" s="1647"/>
      <c r="AF275" s="1693" t="s">
        <v>1634</v>
      </c>
      <c r="AG275" s="1693"/>
      <c r="AH275" s="1693"/>
      <c r="AI275" s="1693"/>
      <c r="AJ275" s="1693"/>
      <c r="AK275" s="1693"/>
      <c r="AL275" s="1693"/>
      <c r="AM275" s="104"/>
      <c r="AN275" s="204"/>
      <c r="AO275" s="26" t="s">
        <v>108</v>
      </c>
      <c r="AP275" s="4">
        <v>8</v>
      </c>
      <c r="AT275" s="428"/>
      <c r="AU275" s="428"/>
      <c r="AV275" s="428"/>
      <c r="AW275" s="428"/>
      <c r="AX275" s="428"/>
      <c r="AY275" s="428"/>
      <c r="AZ275" s="428"/>
    </row>
    <row r="276" spans="1:82" customFormat="1">
      <c r="A276" s="4"/>
      <c r="B276" s="102"/>
      <c r="C276" s="137"/>
      <c r="D276" s="26"/>
      <c r="E276" s="1647"/>
      <c r="F276" s="1647"/>
      <c r="G276" s="1647"/>
      <c r="H276" s="1647"/>
      <c r="I276" s="1647"/>
      <c r="J276" s="1647"/>
      <c r="K276" s="1647"/>
      <c r="L276" s="1647"/>
      <c r="M276" s="1647"/>
      <c r="N276" s="1647"/>
      <c r="O276" s="1647"/>
      <c r="P276" s="1647"/>
      <c r="Q276" s="1647"/>
      <c r="R276" s="1647"/>
      <c r="S276" s="1647"/>
      <c r="T276" s="1647"/>
      <c r="U276" s="1647"/>
      <c r="V276" s="1647"/>
      <c r="W276" s="1647"/>
      <c r="X276" s="1647"/>
      <c r="Y276" s="1647"/>
      <c r="Z276" s="1647"/>
      <c r="AA276" s="1647"/>
      <c r="AB276" s="1647"/>
      <c r="AC276" s="1647"/>
      <c r="AD276" s="1647"/>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7"/>
      <c r="F277" s="1647"/>
      <c r="G277" s="1647"/>
      <c r="H277" s="1647"/>
      <c r="I277" s="1647"/>
      <c r="J277" s="1647"/>
      <c r="K277" s="1647"/>
      <c r="L277" s="1647"/>
      <c r="M277" s="1647"/>
      <c r="N277" s="1647"/>
      <c r="O277" s="1647"/>
      <c r="P277" s="1647"/>
      <c r="Q277" s="1647"/>
      <c r="R277" s="1647"/>
      <c r="S277" s="1647"/>
      <c r="T277" s="1647"/>
      <c r="U277" s="1647"/>
      <c r="V277" s="1647"/>
      <c r="W277" s="1647"/>
      <c r="X277" s="1647"/>
      <c r="Y277" s="1647"/>
      <c r="Z277" s="1647"/>
      <c r="AA277" s="1647"/>
      <c r="AB277" s="1647"/>
      <c r="AC277" s="1647"/>
      <c r="AD277" s="1647"/>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4" t="s">
        <v>108</v>
      </c>
      <c r="I279" s="1684"/>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1724</v>
      </c>
      <c r="AJ281" s="1072">
        <f>VLOOKUP($H$279,$AO$274:$AP$275,2,FALSE)</f>
        <v>8</v>
      </c>
      <c r="AK281" s="1075"/>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2">
        <f>$AJ$124+$AJ$139+$AJ$151+$AJ$184+$AJ$206+$AJ$218+$AJ$230+$AJ$244+$AJ$256+$AJ$271+AJ281</f>
        <v>27</v>
      </c>
      <c r="AL283" s="1073"/>
      <c r="AM283" s="1075"/>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1" t="s">
        <v>2396</v>
      </c>
      <c r="I287" s="1059"/>
      <c r="J287" s="1059"/>
      <c r="K287" s="1059"/>
      <c r="L287" s="1059"/>
      <c r="M287" s="1059"/>
      <c r="N287" s="1059"/>
      <c r="O287" s="1059"/>
      <c r="P287" s="1059"/>
      <c r="Q287" s="1059"/>
      <c r="R287" s="1059"/>
      <c r="S287"/>
      <c r="T287" s="41" t="s">
        <v>89</v>
      </c>
      <c r="U287"/>
      <c r="V287" s="41"/>
      <c r="W287" s="41"/>
      <c r="X287" s="41"/>
      <c r="Y287" s="41"/>
      <c r="Z287"/>
      <c r="AA287" s="1101" t="s">
        <v>2436</v>
      </c>
      <c r="AB287" s="1059"/>
      <c r="AC287" s="1059"/>
      <c r="AD287" s="1059"/>
      <c r="AE287" s="1059"/>
      <c r="AF287" s="1059"/>
      <c r="AG287" s="1059"/>
      <c r="AH287" s="1059"/>
      <c r="AI287" s="1059"/>
      <c r="AJ287" s="1059"/>
      <c r="AK287" s="1059"/>
      <c r="AL287" s="10"/>
      <c r="AN287" s="281"/>
      <c r="AP287" t="s">
        <v>91</v>
      </c>
    </row>
    <row r="288" spans="1:82" s="4" customFormat="1" ht="12.75" customHeight="1">
      <c r="B288" s="41" t="s">
        <v>700</v>
      </c>
      <c r="C288" s="41"/>
      <c r="D288" s="41"/>
      <c r="E288" s="41"/>
      <c r="F288" s="41"/>
      <c r="G288"/>
      <c r="H288" s="1058" t="s">
        <v>2438</v>
      </c>
      <c r="I288" s="1056"/>
      <c r="J288" s="1056"/>
      <c r="K288" s="1056"/>
      <c r="L288" s="1056"/>
      <c r="M288" s="1056"/>
      <c r="N288" s="1056"/>
      <c r="O288" s="1056"/>
      <c r="P288" s="1056"/>
      <c r="Q288" s="1056"/>
      <c r="R288" s="1056"/>
      <c r="S288"/>
      <c r="T288" s="41" t="s">
        <v>700</v>
      </c>
      <c r="U288"/>
      <c r="V288" s="41"/>
      <c r="W288" s="41"/>
      <c r="X288" s="41"/>
      <c r="Y288" s="41"/>
      <c r="Z288"/>
      <c r="AA288" s="1056" t="s">
        <v>2395</v>
      </c>
      <c r="AB288" s="1056"/>
      <c r="AC288" s="1056"/>
      <c r="AD288" s="1056"/>
      <c r="AE288" s="1056"/>
      <c r="AF288" s="1056"/>
      <c r="AG288" s="1056"/>
      <c r="AH288" s="1056"/>
      <c r="AI288" s="1056"/>
      <c r="AJ288" s="1056"/>
      <c r="AK288" s="1056"/>
      <c r="AL288" s="10"/>
      <c r="AN288" s="281"/>
      <c r="AP288" t="s">
        <v>92</v>
      </c>
    </row>
    <row r="289" spans="1:42" s="4" customFormat="1" ht="12.75" customHeight="1">
      <c r="B289" s="41" t="s">
        <v>99</v>
      </c>
      <c r="C289" s="41"/>
      <c r="D289" s="41"/>
      <c r="E289" s="41"/>
      <c r="F289" s="41"/>
      <c r="G289"/>
      <c r="H289" s="1058" t="s">
        <v>2439</v>
      </c>
      <c r="I289" s="1056"/>
      <c r="J289" s="1056"/>
      <c r="K289" s="1056"/>
      <c r="L289" s="1056"/>
      <c r="M289" s="1056"/>
      <c r="N289" s="1056"/>
      <c r="O289" s="1056"/>
      <c r="P289" s="1056"/>
      <c r="Q289" s="1056"/>
      <c r="R289" s="1056"/>
      <c r="S289"/>
      <c r="T289" s="41" t="s">
        <v>99</v>
      </c>
      <c r="U289"/>
      <c r="V289" s="41"/>
      <c r="W289" s="41"/>
      <c r="X289" s="41"/>
      <c r="Y289" s="41"/>
      <c r="Z289"/>
      <c r="AA289" s="1056" t="s">
        <v>2439</v>
      </c>
      <c r="AB289" s="1056"/>
      <c r="AC289" s="1056"/>
      <c r="AD289" s="1056"/>
      <c r="AE289" s="1056"/>
      <c r="AF289" s="1056"/>
      <c r="AG289" s="1056"/>
      <c r="AH289" s="1056"/>
      <c r="AI289" s="1056"/>
      <c r="AJ289" s="1056"/>
      <c r="AK289" s="1056"/>
      <c r="AL289" s="10"/>
      <c r="AN289" s="281"/>
      <c r="AO289" s="211"/>
      <c r="AP289" t="s">
        <v>93</v>
      </c>
    </row>
    <row r="290" spans="1:42" s="4" customFormat="1" ht="12.75" customHeight="1">
      <c r="B290" s="41" t="s">
        <v>375</v>
      </c>
      <c r="C290" s="41"/>
      <c r="D290" s="41"/>
      <c r="E290" s="41"/>
      <c r="F290" s="41"/>
      <c r="G290"/>
      <c r="H290" s="1056"/>
      <c r="I290" s="1056"/>
      <c r="J290" s="1056"/>
      <c r="K290" s="1056"/>
      <c r="L290" s="1056"/>
      <c r="M290" s="1056"/>
      <c r="N290" s="1056"/>
      <c r="O290" s="1056"/>
      <c r="P290" s="1056"/>
      <c r="Q290" s="1056"/>
      <c r="R290" s="1056"/>
      <c r="S290"/>
      <c r="T290" s="41" t="s">
        <v>375</v>
      </c>
      <c r="U290"/>
      <c r="V290" s="41"/>
      <c r="W290" s="41"/>
      <c r="X290" s="41"/>
      <c r="Y290" s="41"/>
      <c r="Z290"/>
      <c r="AA290" s="1056"/>
      <c r="AB290" s="1056"/>
      <c r="AC290" s="1056"/>
      <c r="AD290" s="1056"/>
      <c r="AE290" s="1056"/>
      <c r="AF290" s="1056"/>
      <c r="AG290" s="1056"/>
      <c r="AH290" s="1056"/>
      <c r="AI290" s="1056"/>
      <c r="AJ290" s="1056"/>
      <c r="AK290" s="1056"/>
      <c r="AL290" s="10"/>
      <c r="AN290" s="281"/>
      <c r="AO290" s="211"/>
      <c r="AP290" t="s">
        <v>348</v>
      </c>
    </row>
    <row r="291" spans="1:42" s="4" customFormat="1" ht="12.75" customHeight="1">
      <c r="B291" s="41" t="s">
        <v>376</v>
      </c>
      <c r="C291" s="41"/>
      <c r="D291" s="41"/>
      <c r="E291" s="41"/>
      <c r="F291" s="41"/>
      <c r="G291" s="41"/>
      <c r="H291" s="1062" t="s">
        <v>2440</v>
      </c>
      <c r="I291" s="1060"/>
      <c r="J291" s="1060"/>
      <c r="K291" s="1060"/>
      <c r="L291" s="1060"/>
      <c r="M291" s="1060"/>
      <c r="N291" s="5" t="s">
        <v>819</v>
      </c>
      <c r="O291" s="5"/>
      <c r="P291" s="1055"/>
      <c r="Q291" s="1055"/>
      <c r="R291" s="1055"/>
      <c r="S291" s="41"/>
      <c r="T291" s="41" t="s">
        <v>376</v>
      </c>
      <c r="U291"/>
      <c r="V291" s="41"/>
      <c r="W291" s="41"/>
      <c r="X291" s="41"/>
      <c r="Y291" s="41"/>
      <c r="Z291"/>
      <c r="AA291" s="1062" t="s">
        <v>2453</v>
      </c>
      <c r="AB291" s="1060"/>
      <c r="AC291" s="1060"/>
      <c r="AD291" s="1060"/>
      <c r="AE291" s="1060"/>
      <c r="AF291" s="1060"/>
      <c r="AG291" s="5" t="s">
        <v>819</v>
      </c>
      <c r="AH291" s="5"/>
      <c r="AI291" s="1055"/>
      <c r="AJ291" s="1055"/>
      <c r="AK291" s="1055"/>
      <c r="AL291" s="10"/>
      <c r="AN291" s="281"/>
      <c r="AO291" s="211"/>
      <c r="AP291" t="s">
        <v>100</v>
      </c>
    </row>
    <row r="292" spans="1:42" s="4" customFormat="1" ht="12.75" customHeight="1">
      <c r="B292" s="41" t="s">
        <v>88</v>
      </c>
      <c r="C292" s="41"/>
      <c r="D292" s="41"/>
      <c r="E292" s="41"/>
      <c r="F292" s="41"/>
      <c r="G292" s="41"/>
      <c r="H292" s="1056" t="s">
        <v>348</v>
      </c>
      <c r="I292" s="1056"/>
      <c r="J292" s="1056"/>
      <c r="K292" s="1056"/>
      <c r="L292" s="1056"/>
      <c r="M292" s="1056"/>
      <c r="N292" s="1056"/>
      <c r="O292" s="1056"/>
      <c r="P292" s="1056"/>
      <c r="Q292" s="1056"/>
      <c r="R292" s="1056"/>
      <c r="S292" s="41"/>
      <c r="T292" s="41" t="s">
        <v>88</v>
      </c>
      <c r="U292"/>
      <c r="V292" s="41"/>
      <c r="W292" s="41"/>
      <c r="X292" s="41"/>
      <c r="Y292" s="41"/>
      <c r="Z292"/>
      <c r="AA292" s="1056" t="s">
        <v>93</v>
      </c>
      <c r="AB292" s="1056"/>
      <c r="AC292" s="1056"/>
      <c r="AD292" s="1056"/>
      <c r="AE292" s="1056"/>
      <c r="AF292" s="1056"/>
      <c r="AG292" s="1056"/>
      <c r="AH292" s="1056"/>
      <c r="AI292" s="1056"/>
      <c r="AJ292" s="1056"/>
      <c r="AK292" s="1056"/>
      <c r="AL292" s="10"/>
      <c r="AN292" s="281"/>
      <c r="AO292" s="211"/>
      <c r="AP292" t="s">
        <v>97</v>
      </c>
    </row>
    <row r="293" spans="1:42" s="4" customFormat="1" ht="12.75" customHeight="1">
      <c r="B293" s="41" t="s">
        <v>90</v>
      </c>
      <c r="C293" s="41"/>
      <c r="D293" s="41"/>
      <c r="E293" s="41"/>
      <c r="F293" s="41"/>
      <c r="G293" s="41"/>
      <c r="H293" s="1058" t="s">
        <v>2441</v>
      </c>
      <c r="I293" s="1056"/>
      <c r="J293" s="1056"/>
      <c r="K293" s="1056"/>
      <c r="L293" s="1056"/>
      <c r="M293" s="1056"/>
      <c r="N293" s="1056"/>
      <c r="O293" s="1056"/>
      <c r="P293" s="1056"/>
      <c r="Q293" s="1056"/>
      <c r="R293" s="1056"/>
      <c r="S293" s="41"/>
      <c r="T293" s="41" t="s">
        <v>90</v>
      </c>
      <c r="U293"/>
      <c r="V293" s="41"/>
      <c r="W293" s="41"/>
      <c r="X293" s="41"/>
      <c r="Y293" s="41"/>
      <c r="Z293"/>
      <c r="AA293" s="1058" t="s">
        <v>2454</v>
      </c>
      <c r="AB293" s="1056"/>
      <c r="AC293" s="1056"/>
      <c r="AD293" s="1056"/>
      <c r="AE293" s="1056"/>
      <c r="AF293" s="1056"/>
      <c r="AG293" s="1056"/>
      <c r="AH293" s="1056"/>
      <c r="AI293" s="1056"/>
      <c r="AJ293" s="1056"/>
      <c r="AK293" s="1056"/>
      <c r="AL293" s="10"/>
      <c r="AN293" s="281"/>
      <c r="AP293" t="s">
        <v>98</v>
      </c>
    </row>
    <row r="294" spans="1:42" s="4" customFormat="1" ht="12.75" customHeight="1">
      <c r="B294" s="41" t="s">
        <v>101</v>
      </c>
      <c r="C294" s="41"/>
      <c r="D294" s="41"/>
      <c r="E294" s="41"/>
      <c r="F294" s="41"/>
      <c r="G294" s="41"/>
      <c r="H294" s="1860">
        <v>3.7999999999999999E-2</v>
      </c>
      <c r="I294" s="1860"/>
      <c r="J294" s="1860"/>
      <c r="K294" s="1860"/>
      <c r="L294" s="1860"/>
      <c r="M294" s="1860"/>
      <c r="N294" s="1860"/>
      <c r="O294" s="1860"/>
      <c r="P294" s="1860"/>
      <c r="Q294" s="1860"/>
      <c r="R294" s="1860"/>
      <c r="S294" s="41"/>
      <c r="T294" s="41" t="s">
        <v>101</v>
      </c>
      <c r="U294" s="41"/>
      <c r="V294" s="41"/>
      <c r="W294" s="41"/>
      <c r="X294" s="41"/>
      <c r="Y294" s="41"/>
      <c r="Z294" s="12"/>
      <c r="AA294" s="1860">
        <v>0.89</v>
      </c>
      <c r="AB294" s="1860"/>
      <c r="AC294" s="1860"/>
      <c r="AD294" s="1860"/>
      <c r="AE294" s="1860"/>
      <c r="AF294" s="1860"/>
      <c r="AG294" s="1860"/>
      <c r="AH294" s="1860"/>
      <c r="AI294" s="1860"/>
      <c r="AJ294" s="1860"/>
      <c r="AK294" s="1860"/>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101" t="s">
        <v>2442</v>
      </c>
      <c r="I296" s="1059"/>
      <c r="J296" s="1059"/>
      <c r="K296" s="1059"/>
      <c r="L296" s="1059"/>
      <c r="M296" s="1059"/>
      <c r="N296" s="1059"/>
      <c r="O296" s="1059"/>
      <c r="P296" s="1059"/>
      <c r="Q296" s="1059"/>
      <c r="R296" s="1059"/>
      <c r="S296"/>
      <c r="T296" s="41" t="s">
        <v>89</v>
      </c>
      <c r="U296"/>
      <c r="V296" s="41"/>
      <c r="W296" s="41"/>
      <c r="X296" s="41"/>
      <c r="Y296" s="41"/>
      <c r="Z296"/>
      <c r="AA296" s="1101" t="s">
        <v>2455</v>
      </c>
      <c r="AB296" s="1059"/>
      <c r="AC296" s="1059"/>
      <c r="AD296" s="1059"/>
      <c r="AE296" s="1059"/>
      <c r="AF296" s="1059"/>
      <c r="AG296" s="1059"/>
      <c r="AH296" s="1059"/>
      <c r="AI296" s="1059"/>
      <c r="AJ296" s="1059"/>
      <c r="AK296" s="1059"/>
      <c r="AL296" s="10"/>
      <c r="AN296" s="281"/>
      <c r="AP296" s="48" t="s">
        <v>349</v>
      </c>
    </row>
    <row r="297" spans="1:42" s="20" customFormat="1" ht="12.75" customHeight="1">
      <c r="A297" s="4"/>
      <c r="B297" s="41" t="s">
        <v>700</v>
      </c>
      <c r="C297" s="41"/>
      <c r="D297" s="41"/>
      <c r="E297" s="41"/>
      <c r="F297" s="41"/>
      <c r="G297"/>
      <c r="H297" s="1058" t="s">
        <v>2443</v>
      </c>
      <c r="I297" s="1056"/>
      <c r="J297" s="1056"/>
      <c r="K297" s="1056"/>
      <c r="L297" s="1056"/>
      <c r="M297" s="1056"/>
      <c r="N297" s="1056"/>
      <c r="O297" s="1056"/>
      <c r="P297" s="1056"/>
      <c r="Q297" s="1056"/>
      <c r="R297" s="1056"/>
      <c r="S297"/>
      <c r="T297" s="41" t="s">
        <v>700</v>
      </c>
      <c r="U297"/>
      <c r="V297" s="41"/>
      <c r="W297" s="41"/>
      <c r="X297" s="41"/>
      <c r="Y297" s="41"/>
      <c r="Z297"/>
      <c r="AA297" s="1058" t="s">
        <v>2456</v>
      </c>
      <c r="AB297" s="1056"/>
      <c r="AC297" s="1056"/>
      <c r="AD297" s="1056"/>
      <c r="AE297" s="1056"/>
      <c r="AF297" s="1056"/>
      <c r="AG297" s="1056"/>
      <c r="AH297" s="1056"/>
      <c r="AI297" s="1056"/>
      <c r="AJ297" s="1056"/>
      <c r="AK297" s="1056"/>
      <c r="AL297" s="10"/>
      <c r="AM297" s="4"/>
      <c r="AN297" s="281"/>
      <c r="AO297" s="4"/>
    </row>
    <row r="298" spans="1:42" s="20" customFormat="1" ht="12.75" customHeight="1">
      <c r="A298" s="4"/>
      <c r="B298" s="41" t="s">
        <v>99</v>
      </c>
      <c r="C298" s="41"/>
      <c r="D298" s="41"/>
      <c r="E298" s="41"/>
      <c r="F298" s="41"/>
      <c r="G298"/>
      <c r="H298" s="1058" t="s">
        <v>2444</v>
      </c>
      <c r="I298" s="1056"/>
      <c r="J298" s="1056"/>
      <c r="K298" s="1056"/>
      <c r="L298" s="1056"/>
      <c r="M298" s="1056"/>
      <c r="N298" s="1056"/>
      <c r="O298" s="1056"/>
      <c r="P298" s="1056"/>
      <c r="Q298" s="1056"/>
      <c r="R298" s="1056"/>
      <c r="S298"/>
      <c r="T298" s="41" t="s">
        <v>99</v>
      </c>
      <c r="U298"/>
      <c r="V298" s="41"/>
      <c r="W298" s="41"/>
      <c r="X298" s="41"/>
      <c r="Y298" s="41"/>
      <c r="Z298"/>
      <c r="AA298" s="1056" t="s">
        <v>2439</v>
      </c>
      <c r="AB298" s="1056"/>
      <c r="AC298" s="1056"/>
      <c r="AD298" s="1056"/>
      <c r="AE298" s="1056"/>
      <c r="AF298" s="1056"/>
      <c r="AG298" s="1056"/>
      <c r="AH298" s="1056"/>
      <c r="AI298" s="1056"/>
      <c r="AJ298" s="1056"/>
      <c r="AK298" s="1056"/>
      <c r="AL298" s="10"/>
      <c r="AM298" s="4"/>
      <c r="AN298" s="281"/>
      <c r="AO298" s="4"/>
    </row>
    <row r="299" spans="1:42" s="4" customFormat="1" ht="12.75" customHeight="1">
      <c r="B299" s="41" t="s">
        <v>375</v>
      </c>
      <c r="C299" s="41"/>
      <c r="D299" s="41"/>
      <c r="E299" s="41"/>
      <c r="F299" s="41"/>
      <c r="G299"/>
      <c r="H299" s="1056"/>
      <c r="I299" s="1056"/>
      <c r="J299" s="1056"/>
      <c r="K299" s="1056"/>
      <c r="L299" s="1056"/>
      <c r="M299" s="1056"/>
      <c r="N299" s="1056"/>
      <c r="O299" s="1056"/>
      <c r="P299" s="1056"/>
      <c r="Q299" s="1056"/>
      <c r="R299" s="1056"/>
      <c r="S299"/>
      <c r="T299" s="41" t="s">
        <v>375</v>
      </c>
      <c r="U299"/>
      <c r="V299" s="41"/>
      <c r="W299" s="41"/>
      <c r="X299" s="41"/>
      <c r="Y299" s="41"/>
      <c r="Z299"/>
      <c r="AA299" s="1056"/>
      <c r="AB299" s="1056"/>
      <c r="AC299" s="1056"/>
      <c r="AD299" s="1056"/>
      <c r="AE299" s="1056"/>
      <c r="AF299" s="1056"/>
      <c r="AG299" s="1056"/>
      <c r="AH299" s="1056"/>
      <c r="AI299" s="1056"/>
      <c r="AJ299" s="1056"/>
      <c r="AK299" s="1056"/>
      <c r="AL299" s="10"/>
      <c r="AN299" s="281"/>
    </row>
    <row r="300" spans="1:42" s="4" customFormat="1" ht="12.75" customHeight="1">
      <c r="B300" s="41" t="s">
        <v>376</v>
      </c>
      <c r="C300" s="41"/>
      <c r="D300" s="41"/>
      <c r="E300" s="41"/>
      <c r="F300" s="41"/>
      <c r="G300" s="41"/>
      <c r="H300" s="1062" t="s">
        <v>2445</v>
      </c>
      <c r="I300" s="1060"/>
      <c r="J300" s="1060"/>
      <c r="K300" s="1060"/>
      <c r="L300" s="1060"/>
      <c r="M300" s="1060"/>
      <c r="N300" s="5" t="s">
        <v>819</v>
      </c>
      <c r="O300" s="5"/>
      <c r="P300" s="1055"/>
      <c r="Q300" s="1055"/>
      <c r="R300" s="1055"/>
      <c r="S300" s="41"/>
      <c r="T300" s="41" t="s">
        <v>376</v>
      </c>
      <c r="U300"/>
      <c r="V300" s="41"/>
      <c r="W300" s="41"/>
      <c r="X300" s="41"/>
      <c r="Y300" s="41"/>
      <c r="Z300"/>
      <c r="AA300" s="1062" t="s">
        <v>2461</v>
      </c>
      <c r="AB300" s="1060"/>
      <c r="AC300" s="1060"/>
      <c r="AD300" s="1060"/>
      <c r="AE300" s="1060"/>
      <c r="AF300" s="1060"/>
      <c r="AG300" s="5" t="s">
        <v>819</v>
      </c>
      <c r="AH300" s="5"/>
      <c r="AI300" s="1055"/>
      <c r="AJ300" s="1055"/>
      <c r="AK300" s="1055"/>
      <c r="AL300" s="10"/>
      <c r="AN300" s="281"/>
    </row>
    <row r="301" spans="1:42" s="4" customFormat="1" ht="12.75" customHeight="1">
      <c r="B301" s="41" t="s">
        <v>88</v>
      </c>
      <c r="C301" s="41"/>
      <c r="D301" s="41"/>
      <c r="E301" s="41"/>
      <c r="F301" s="41"/>
      <c r="G301" s="41"/>
      <c r="H301" s="1056" t="s">
        <v>91</v>
      </c>
      <c r="I301" s="1056"/>
      <c r="J301" s="1056"/>
      <c r="K301" s="1056"/>
      <c r="L301" s="1056"/>
      <c r="M301" s="1056"/>
      <c r="N301" s="1056"/>
      <c r="O301" s="1056"/>
      <c r="P301" s="1056"/>
      <c r="Q301" s="1056"/>
      <c r="R301" s="1056"/>
      <c r="S301" s="41"/>
      <c r="T301" s="41" t="s">
        <v>88</v>
      </c>
      <c r="U301"/>
      <c r="V301" s="41"/>
      <c r="W301" s="41"/>
      <c r="X301" s="41"/>
      <c r="Y301" s="41"/>
      <c r="Z301"/>
      <c r="AA301" s="1056" t="s">
        <v>100</v>
      </c>
      <c r="AB301" s="1056"/>
      <c r="AC301" s="1056"/>
      <c r="AD301" s="1056"/>
      <c r="AE301" s="1056"/>
      <c r="AF301" s="1056"/>
      <c r="AG301" s="1056"/>
      <c r="AH301" s="1056"/>
      <c r="AI301" s="1056"/>
      <c r="AJ301" s="1056"/>
      <c r="AK301" s="1056"/>
      <c r="AL301" s="10"/>
      <c r="AN301" s="281"/>
    </row>
    <row r="302" spans="1:42" s="4" customFormat="1" ht="12.75" customHeight="1">
      <c r="B302" s="41" t="s">
        <v>90</v>
      </c>
      <c r="C302" s="41"/>
      <c r="D302" s="41"/>
      <c r="E302" s="41"/>
      <c r="F302" s="41"/>
      <c r="G302" s="41"/>
      <c r="H302" s="1058" t="s">
        <v>2446</v>
      </c>
      <c r="I302" s="1056"/>
      <c r="J302" s="1056"/>
      <c r="K302" s="1056"/>
      <c r="L302" s="1056"/>
      <c r="M302" s="1056"/>
      <c r="N302" s="1056"/>
      <c r="O302" s="1056"/>
      <c r="P302" s="1056"/>
      <c r="Q302" s="1056"/>
      <c r="R302" s="1056"/>
      <c r="S302" s="41"/>
      <c r="T302" s="41" t="s">
        <v>90</v>
      </c>
      <c r="U302"/>
      <c r="V302" s="41"/>
      <c r="W302" s="41"/>
      <c r="X302" s="41"/>
      <c r="Y302" s="41"/>
      <c r="Z302"/>
      <c r="AA302" s="1058" t="s">
        <v>2464</v>
      </c>
      <c r="AB302" s="1056"/>
      <c r="AC302" s="1056"/>
      <c r="AD302" s="1056"/>
      <c r="AE302" s="1056"/>
      <c r="AF302" s="1056"/>
      <c r="AG302" s="1056"/>
      <c r="AH302" s="1056"/>
      <c r="AI302" s="1056"/>
      <c r="AJ302" s="1056"/>
      <c r="AK302" s="1056"/>
      <c r="AL302" s="10"/>
      <c r="AN302" s="281"/>
    </row>
    <row r="303" spans="1:42" s="4" customFormat="1" ht="12.75" customHeight="1">
      <c r="B303" s="41" t="s">
        <v>101</v>
      </c>
      <c r="C303" s="41"/>
      <c r="D303" s="41"/>
      <c r="E303" s="41"/>
      <c r="F303" s="41"/>
      <c r="G303" s="41"/>
      <c r="H303" s="1860">
        <v>0.2</v>
      </c>
      <c r="I303" s="1860"/>
      <c r="J303" s="1860"/>
      <c r="K303" s="1860"/>
      <c r="L303" s="1860"/>
      <c r="M303" s="1860"/>
      <c r="N303" s="1860"/>
      <c r="O303" s="1860"/>
      <c r="P303" s="1860"/>
      <c r="Q303" s="1860"/>
      <c r="R303" s="1860"/>
      <c r="S303" s="41"/>
      <c r="T303" s="41" t="s">
        <v>101</v>
      </c>
      <c r="U303" s="41"/>
      <c r="V303" s="41"/>
      <c r="W303" s="41"/>
      <c r="X303" s="41"/>
      <c r="Y303" s="41"/>
      <c r="Z303" s="12"/>
      <c r="AA303" s="1860">
        <v>0.89</v>
      </c>
      <c r="AB303" s="1860"/>
      <c r="AC303" s="1860"/>
      <c r="AD303" s="1860"/>
      <c r="AE303" s="1860"/>
      <c r="AF303" s="1860"/>
      <c r="AG303" s="1860"/>
      <c r="AH303" s="1860"/>
      <c r="AI303" s="1860"/>
      <c r="AJ303" s="1860"/>
      <c r="AK303" s="1860"/>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1" t="s">
        <v>2447</v>
      </c>
      <c r="I305" s="1059"/>
      <c r="J305" s="1059"/>
      <c r="K305" s="1059"/>
      <c r="L305" s="1059"/>
      <c r="M305" s="1059"/>
      <c r="N305" s="1059"/>
      <c r="O305" s="1059"/>
      <c r="P305" s="1059"/>
      <c r="Q305" s="1059"/>
      <c r="R305" s="1059"/>
      <c r="S305"/>
      <c r="T305" s="41" t="s">
        <v>89</v>
      </c>
      <c r="U305"/>
      <c r="V305" s="41"/>
      <c r="W305" s="41"/>
      <c r="X305" s="41"/>
      <c r="Y305" s="41"/>
      <c r="Z305"/>
      <c r="AA305" s="1101" t="s">
        <v>2458</v>
      </c>
      <c r="AB305" s="1059"/>
      <c r="AC305" s="1059"/>
      <c r="AD305" s="1059"/>
      <c r="AE305" s="1059"/>
      <c r="AF305" s="1059"/>
      <c r="AG305" s="1059"/>
      <c r="AH305" s="1059"/>
      <c r="AI305" s="1059"/>
      <c r="AJ305" s="1059"/>
      <c r="AK305" s="1059"/>
      <c r="AL305" s="10"/>
      <c r="AN305" s="281"/>
    </row>
    <row r="306" spans="2:40" s="4" customFormat="1" ht="12.75" customHeight="1">
      <c r="B306" s="41" t="s">
        <v>700</v>
      </c>
      <c r="C306" s="41"/>
      <c r="D306" s="41"/>
      <c r="E306" s="41"/>
      <c r="F306" s="41"/>
      <c r="G306"/>
      <c r="H306" s="1058" t="s">
        <v>2448</v>
      </c>
      <c r="I306" s="1056"/>
      <c r="J306" s="1056"/>
      <c r="K306" s="1056"/>
      <c r="L306" s="1056"/>
      <c r="M306" s="1056"/>
      <c r="N306" s="1056"/>
      <c r="O306" s="1056"/>
      <c r="P306" s="1056"/>
      <c r="Q306" s="1056"/>
      <c r="R306" s="1056"/>
      <c r="S306"/>
      <c r="T306" s="41" t="s">
        <v>700</v>
      </c>
      <c r="U306"/>
      <c r="V306" s="41"/>
      <c r="W306" s="41"/>
      <c r="X306" s="41"/>
      <c r="Y306" s="41"/>
      <c r="Z306"/>
      <c r="AA306" s="1058" t="s">
        <v>2457</v>
      </c>
      <c r="AB306" s="1056"/>
      <c r="AC306" s="1056"/>
      <c r="AD306" s="1056"/>
      <c r="AE306" s="1056"/>
      <c r="AF306" s="1056"/>
      <c r="AG306" s="1056"/>
      <c r="AH306" s="1056"/>
      <c r="AI306" s="1056"/>
      <c r="AJ306" s="1056"/>
      <c r="AK306" s="1056"/>
      <c r="AL306" s="10"/>
      <c r="AN306" s="281"/>
    </row>
    <row r="307" spans="2:40" s="4" customFormat="1" ht="12.75" customHeight="1">
      <c r="B307" s="41" t="s">
        <v>99</v>
      </c>
      <c r="C307" s="41"/>
      <c r="D307" s="41"/>
      <c r="E307" s="41"/>
      <c r="F307" s="41"/>
      <c r="G307"/>
      <c r="H307" s="1058" t="s">
        <v>2439</v>
      </c>
      <c r="I307" s="1056"/>
      <c r="J307" s="1056"/>
      <c r="K307" s="1056"/>
      <c r="L307" s="1056"/>
      <c r="M307" s="1056"/>
      <c r="N307" s="1056"/>
      <c r="O307" s="1056"/>
      <c r="P307" s="1056"/>
      <c r="Q307" s="1056"/>
      <c r="R307" s="1056"/>
      <c r="S307"/>
      <c r="T307" s="41" t="s">
        <v>99</v>
      </c>
      <c r="U307"/>
      <c r="V307" s="41"/>
      <c r="W307" s="41"/>
      <c r="X307" s="41"/>
      <c r="Y307" s="41"/>
      <c r="Z307"/>
      <c r="AA307" s="1056" t="s">
        <v>2439</v>
      </c>
      <c r="AB307" s="1056"/>
      <c r="AC307" s="1056"/>
      <c r="AD307" s="1056"/>
      <c r="AE307" s="1056"/>
      <c r="AF307" s="1056"/>
      <c r="AG307" s="1056"/>
      <c r="AH307" s="1056"/>
      <c r="AI307" s="1056"/>
      <c r="AJ307" s="1056"/>
      <c r="AK307" s="1056"/>
      <c r="AL307" s="10"/>
      <c r="AN307" s="281"/>
    </row>
    <row r="308" spans="2:40" s="4" customFormat="1" ht="12.75" customHeight="1">
      <c r="B308" s="41" t="s">
        <v>375</v>
      </c>
      <c r="C308" s="41"/>
      <c r="D308" s="41"/>
      <c r="E308" s="41"/>
      <c r="F308" s="41"/>
      <c r="G308"/>
      <c r="H308" s="1056"/>
      <c r="I308" s="1056"/>
      <c r="J308" s="1056"/>
      <c r="K308" s="1056"/>
      <c r="L308" s="1056"/>
      <c r="M308" s="1056"/>
      <c r="N308" s="1056"/>
      <c r="O308" s="1056"/>
      <c r="P308" s="1056"/>
      <c r="Q308" s="1056"/>
      <c r="R308" s="1056"/>
      <c r="S308"/>
      <c r="T308" s="41" t="s">
        <v>375</v>
      </c>
      <c r="U308"/>
      <c r="V308" s="41"/>
      <c r="W308" s="41"/>
      <c r="X308" s="41"/>
      <c r="Y308" s="41"/>
      <c r="Z308"/>
      <c r="AA308" s="1056"/>
      <c r="AB308" s="1056"/>
      <c r="AC308" s="1056"/>
      <c r="AD308" s="1056"/>
      <c r="AE308" s="1056"/>
      <c r="AF308" s="1056"/>
      <c r="AG308" s="1056"/>
      <c r="AH308" s="1056"/>
      <c r="AI308" s="1056"/>
      <c r="AJ308" s="1056"/>
      <c r="AK308" s="1056"/>
      <c r="AL308" s="10"/>
      <c r="AN308" s="281"/>
    </row>
    <row r="309" spans="2:40" s="4" customFormat="1" ht="12.75" customHeight="1">
      <c r="B309" s="41" t="s">
        <v>376</v>
      </c>
      <c r="C309" s="41"/>
      <c r="D309" s="41"/>
      <c r="E309" s="41"/>
      <c r="F309" s="41"/>
      <c r="G309" s="41"/>
      <c r="H309" s="1062" t="s">
        <v>2449</v>
      </c>
      <c r="I309" s="1060"/>
      <c r="J309" s="1060"/>
      <c r="K309" s="1060"/>
      <c r="L309" s="1060"/>
      <c r="M309" s="1060"/>
      <c r="N309" s="5" t="s">
        <v>819</v>
      </c>
      <c r="O309" s="5"/>
      <c r="P309" s="1055"/>
      <c r="Q309" s="1055"/>
      <c r="R309" s="1055"/>
      <c r="S309" s="41"/>
      <c r="T309" s="41" t="s">
        <v>376</v>
      </c>
      <c r="U309"/>
      <c r="V309" s="41"/>
      <c r="W309" s="41"/>
      <c r="X309" s="41"/>
      <c r="Y309" s="41"/>
      <c r="Z309"/>
      <c r="AA309" s="1062" t="s">
        <v>2462</v>
      </c>
      <c r="AB309" s="1060"/>
      <c r="AC309" s="1060"/>
      <c r="AD309" s="1060"/>
      <c r="AE309" s="1060"/>
      <c r="AF309" s="1060"/>
      <c r="AG309" s="5" t="s">
        <v>819</v>
      </c>
      <c r="AH309" s="5"/>
      <c r="AI309" s="1055"/>
      <c r="AJ309" s="1055"/>
      <c r="AK309" s="1055"/>
      <c r="AL309" s="10"/>
      <c r="AN309" s="281"/>
    </row>
    <row r="310" spans="2:40" s="4" customFormat="1" ht="12.75" customHeight="1">
      <c r="B310" s="41" t="s">
        <v>88</v>
      </c>
      <c r="C310" s="41"/>
      <c r="D310" s="41"/>
      <c r="E310" s="41"/>
      <c r="F310" s="41"/>
      <c r="G310" s="41"/>
      <c r="H310" s="1056" t="s">
        <v>92</v>
      </c>
      <c r="I310" s="1056"/>
      <c r="J310" s="1056"/>
      <c r="K310" s="1056"/>
      <c r="L310" s="1056"/>
      <c r="M310" s="1056"/>
      <c r="N310" s="1056"/>
      <c r="O310" s="1056"/>
      <c r="P310" s="1056"/>
      <c r="Q310" s="1056"/>
      <c r="R310" s="1056"/>
      <c r="S310" s="41"/>
      <c r="T310" s="41" t="s">
        <v>88</v>
      </c>
      <c r="U310"/>
      <c r="V310" s="41"/>
      <c r="W310" s="41"/>
      <c r="X310" s="41"/>
      <c r="Y310" s="41"/>
      <c r="Z310"/>
      <c r="AA310" s="1056" t="s">
        <v>100</v>
      </c>
      <c r="AB310" s="1056"/>
      <c r="AC310" s="1056"/>
      <c r="AD310" s="1056"/>
      <c r="AE310" s="1056"/>
      <c r="AF310" s="1056"/>
      <c r="AG310" s="1056"/>
      <c r="AH310" s="1056"/>
      <c r="AI310" s="1056"/>
      <c r="AJ310" s="1056"/>
      <c r="AK310" s="1056"/>
      <c r="AL310" s="10"/>
      <c r="AN310" s="281"/>
    </row>
    <row r="311" spans="2:40" s="4" customFormat="1" ht="12.75" customHeight="1">
      <c r="B311" s="41" t="s">
        <v>90</v>
      </c>
      <c r="C311" s="41"/>
      <c r="D311" s="41"/>
      <c r="E311" s="41"/>
      <c r="F311" s="41"/>
      <c r="G311" s="41"/>
      <c r="H311" s="1058" t="s">
        <v>2450</v>
      </c>
      <c r="I311" s="1056"/>
      <c r="J311" s="1056"/>
      <c r="K311" s="1056"/>
      <c r="L311" s="1056"/>
      <c r="M311" s="1056"/>
      <c r="N311" s="1056"/>
      <c r="O311" s="1056"/>
      <c r="P311" s="1056"/>
      <c r="Q311" s="1056"/>
      <c r="R311" s="1056"/>
      <c r="S311" s="41"/>
      <c r="T311" s="41" t="s">
        <v>90</v>
      </c>
      <c r="U311"/>
      <c r="V311" s="41"/>
      <c r="W311" s="41"/>
      <c r="X311" s="41"/>
      <c r="Y311" s="41"/>
      <c r="Z311"/>
      <c r="AA311" s="1056" t="s">
        <v>2464</v>
      </c>
      <c r="AB311" s="1056"/>
      <c r="AC311" s="1056"/>
      <c r="AD311" s="1056"/>
      <c r="AE311" s="1056"/>
      <c r="AF311" s="1056"/>
      <c r="AG311" s="1056"/>
      <c r="AH311" s="1056"/>
      <c r="AI311" s="1056"/>
      <c r="AJ311" s="1056"/>
      <c r="AK311" s="1056"/>
      <c r="AL311" s="10"/>
      <c r="AN311" s="281"/>
    </row>
    <row r="312" spans="2:40" s="4" customFormat="1" ht="12.75" customHeight="1">
      <c r="B312" s="41" t="s">
        <v>101</v>
      </c>
      <c r="C312" s="41"/>
      <c r="D312" s="41"/>
      <c r="E312" s="41"/>
      <c r="F312" s="41"/>
      <c r="G312" s="41"/>
      <c r="H312" s="1860">
        <v>0.55000000000000004</v>
      </c>
      <c r="I312" s="1860"/>
      <c r="J312" s="1860"/>
      <c r="K312" s="1860"/>
      <c r="L312" s="1860"/>
      <c r="M312" s="1860"/>
      <c r="N312" s="1860"/>
      <c r="O312" s="1860"/>
      <c r="P312" s="1860"/>
      <c r="Q312" s="1860"/>
      <c r="R312" s="1860"/>
      <c r="S312" s="41"/>
      <c r="T312" s="41" t="s">
        <v>101</v>
      </c>
      <c r="U312" s="41"/>
      <c r="V312" s="41"/>
      <c r="W312" s="41"/>
      <c r="X312" s="41"/>
      <c r="Y312" s="41"/>
      <c r="Z312" s="12"/>
      <c r="AA312" s="1860">
        <v>0.85</v>
      </c>
      <c r="AB312" s="1860"/>
      <c r="AC312" s="1860"/>
      <c r="AD312" s="1860"/>
      <c r="AE312" s="1860"/>
      <c r="AF312" s="1860"/>
      <c r="AG312" s="1860"/>
      <c r="AH312" s="1860"/>
      <c r="AI312" s="1860"/>
      <c r="AJ312" s="1860"/>
      <c r="AK312" s="1860"/>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1" t="s">
        <v>2437</v>
      </c>
      <c r="I314" s="1059"/>
      <c r="J314" s="1059"/>
      <c r="K314" s="1059"/>
      <c r="L314" s="1059"/>
      <c r="M314" s="1059"/>
      <c r="N314" s="1059"/>
      <c r="O314" s="1059"/>
      <c r="P314" s="1059"/>
      <c r="Q314" s="1059"/>
      <c r="R314" s="1059"/>
      <c r="S314"/>
      <c r="T314" s="41" t="s">
        <v>89</v>
      </c>
      <c r="U314"/>
      <c r="V314" s="41"/>
      <c r="W314" s="41"/>
      <c r="X314" s="41"/>
      <c r="Y314" s="41"/>
      <c r="Z314"/>
      <c r="AA314" s="1101" t="s">
        <v>2459</v>
      </c>
      <c r="AB314" s="1059"/>
      <c r="AC314" s="1059"/>
      <c r="AD314" s="1059"/>
      <c r="AE314" s="1059"/>
      <c r="AF314" s="1059"/>
      <c r="AG314" s="1059"/>
      <c r="AH314" s="1059"/>
      <c r="AI314" s="1059"/>
      <c r="AJ314" s="1059"/>
      <c r="AK314" s="1059"/>
      <c r="AL314" s="10"/>
      <c r="AN314" s="281"/>
    </row>
    <row r="315" spans="2:40" s="4" customFormat="1" ht="12.75" customHeight="1">
      <c r="B315" s="41" t="s">
        <v>700</v>
      </c>
      <c r="C315" s="41"/>
      <c r="D315" s="41"/>
      <c r="E315" s="41"/>
      <c r="F315" s="41"/>
      <c r="G315"/>
      <c r="H315" s="1058" t="s">
        <v>2451</v>
      </c>
      <c r="I315" s="1056"/>
      <c r="J315" s="1056"/>
      <c r="K315" s="1056"/>
      <c r="L315" s="1056"/>
      <c r="M315" s="1056"/>
      <c r="N315" s="1056"/>
      <c r="O315" s="1056"/>
      <c r="P315" s="1056"/>
      <c r="Q315" s="1056"/>
      <c r="R315" s="1056"/>
      <c r="S315"/>
      <c r="T315" s="41" t="s">
        <v>700</v>
      </c>
      <c r="U315"/>
      <c r="V315" s="41"/>
      <c r="W315" s="41"/>
      <c r="X315" s="41"/>
      <c r="Y315" s="41"/>
      <c r="Z315"/>
      <c r="AA315" s="1058" t="s">
        <v>2460</v>
      </c>
      <c r="AB315" s="1056"/>
      <c r="AC315" s="1056"/>
      <c r="AD315" s="1056"/>
      <c r="AE315" s="1056"/>
      <c r="AF315" s="1056"/>
      <c r="AG315" s="1056"/>
      <c r="AH315" s="1056"/>
      <c r="AI315" s="1056"/>
      <c r="AJ315" s="1056"/>
      <c r="AK315" s="1056"/>
      <c r="AL315" s="10"/>
      <c r="AN315" s="281"/>
    </row>
    <row r="316" spans="2:40" s="4" customFormat="1" ht="12.75" customHeight="1">
      <c r="B316" s="41" t="s">
        <v>99</v>
      </c>
      <c r="C316" s="41"/>
      <c r="D316" s="41"/>
      <c r="E316" s="41"/>
      <c r="F316" s="41"/>
      <c r="G316"/>
      <c r="H316" s="1875" t="s">
        <v>2452</v>
      </c>
      <c r="I316" s="1056"/>
      <c r="J316" s="1056"/>
      <c r="K316" s="1056"/>
      <c r="L316" s="1056"/>
      <c r="M316" s="1056"/>
      <c r="N316" s="1056"/>
      <c r="O316" s="1056"/>
      <c r="P316" s="1056"/>
      <c r="Q316" s="1056"/>
      <c r="R316" s="1056"/>
      <c r="S316"/>
      <c r="T316" s="41" t="s">
        <v>99</v>
      </c>
      <c r="U316"/>
      <c r="V316" s="41"/>
      <c r="W316" s="41"/>
      <c r="X316" s="41"/>
      <c r="Y316" s="41"/>
      <c r="Z316"/>
      <c r="AA316" s="1058" t="s">
        <v>2439</v>
      </c>
      <c r="AB316" s="1056"/>
      <c r="AC316" s="1056"/>
      <c r="AD316" s="1056"/>
      <c r="AE316" s="1056"/>
      <c r="AF316" s="1056"/>
      <c r="AG316" s="1056"/>
      <c r="AH316" s="1056"/>
      <c r="AI316" s="1056"/>
      <c r="AJ316" s="1056"/>
      <c r="AK316" s="1056"/>
      <c r="AL316" s="10"/>
      <c r="AN316" s="281"/>
    </row>
    <row r="317" spans="2:40" s="4" customFormat="1" ht="12.75" customHeight="1">
      <c r="B317" s="41" t="s">
        <v>375</v>
      </c>
      <c r="C317" s="41"/>
      <c r="D317" s="41"/>
      <c r="E317" s="41"/>
      <c r="F317" s="41"/>
      <c r="G317"/>
      <c r="H317" s="1056"/>
      <c r="I317" s="1056"/>
      <c r="J317" s="1056"/>
      <c r="K317" s="1056"/>
      <c r="L317" s="1056"/>
      <c r="M317" s="1056"/>
      <c r="N317" s="1056"/>
      <c r="O317" s="1056"/>
      <c r="P317" s="1056"/>
      <c r="Q317" s="1056"/>
      <c r="R317" s="1056"/>
      <c r="S317"/>
      <c r="T317" s="41" t="s">
        <v>375</v>
      </c>
      <c r="U317"/>
      <c r="V317" s="41"/>
      <c r="W317" s="41"/>
      <c r="X317" s="41"/>
      <c r="Y317" s="41"/>
      <c r="Z317"/>
      <c r="AA317" s="1056"/>
      <c r="AB317" s="1056"/>
      <c r="AC317" s="1056"/>
      <c r="AD317" s="1056"/>
      <c r="AE317" s="1056"/>
      <c r="AF317" s="1056"/>
      <c r="AG317" s="1056"/>
      <c r="AH317" s="1056"/>
      <c r="AI317" s="1056"/>
      <c r="AJ317" s="1056"/>
      <c r="AK317" s="1056"/>
      <c r="AL317" s="10"/>
      <c r="AN317" s="281"/>
    </row>
    <row r="318" spans="2:40" s="4" customFormat="1" ht="12.75" customHeight="1">
      <c r="B318" s="41" t="s">
        <v>376</v>
      </c>
      <c r="C318" s="41"/>
      <c r="D318" s="41"/>
      <c r="E318" s="41"/>
      <c r="F318" s="41"/>
      <c r="G318" s="41"/>
      <c r="H318" s="1060" t="s">
        <v>2449</v>
      </c>
      <c r="I318" s="1060"/>
      <c r="J318" s="1060"/>
      <c r="K318" s="1060"/>
      <c r="L318" s="1060"/>
      <c r="M318" s="1060"/>
      <c r="N318" s="5" t="s">
        <v>819</v>
      </c>
      <c r="O318" s="5"/>
      <c r="P318" s="1055"/>
      <c r="Q318" s="1055"/>
      <c r="R318" s="1055"/>
      <c r="S318" s="41"/>
      <c r="T318" s="41" t="s">
        <v>376</v>
      </c>
      <c r="U318"/>
      <c r="V318" s="41"/>
      <c r="W318" s="41"/>
      <c r="X318" s="41"/>
      <c r="Y318" s="41"/>
      <c r="Z318"/>
      <c r="AA318" s="1062" t="s">
        <v>2463</v>
      </c>
      <c r="AB318" s="1060"/>
      <c r="AC318" s="1060"/>
      <c r="AD318" s="1060"/>
      <c r="AE318" s="1060"/>
      <c r="AF318" s="1060"/>
      <c r="AG318" s="5" t="s">
        <v>819</v>
      </c>
      <c r="AH318" s="5"/>
      <c r="AI318" s="1055"/>
      <c r="AJ318" s="1055"/>
      <c r="AK318" s="1055"/>
      <c r="AL318" s="10"/>
      <c r="AN318" s="281"/>
    </row>
    <row r="319" spans="2:40" s="4" customFormat="1" ht="12.75" customHeight="1">
      <c r="B319" s="41" t="s">
        <v>88</v>
      </c>
      <c r="C319" s="41"/>
      <c r="D319" s="41"/>
      <c r="E319" s="41"/>
      <c r="F319" s="41"/>
      <c r="G319" s="41"/>
      <c r="H319" s="1056" t="s">
        <v>92</v>
      </c>
      <c r="I319" s="1056"/>
      <c r="J319" s="1056"/>
      <c r="K319" s="1056"/>
      <c r="L319" s="1056"/>
      <c r="M319" s="1056"/>
      <c r="N319" s="1056"/>
      <c r="O319" s="1056"/>
      <c r="P319" s="1056"/>
      <c r="Q319" s="1056"/>
      <c r="R319" s="1056"/>
      <c r="S319" s="41"/>
      <c r="T319" s="41" t="s">
        <v>88</v>
      </c>
      <c r="U319"/>
      <c r="V319" s="41"/>
      <c r="W319" s="41"/>
      <c r="X319" s="41"/>
      <c r="Y319" s="41"/>
      <c r="Z319"/>
      <c r="AA319" s="1056" t="s">
        <v>100</v>
      </c>
      <c r="AB319" s="1056"/>
      <c r="AC319" s="1056"/>
      <c r="AD319" s="1056"/>
      <c r="AE319" s="1056"/>
      <c r="AF319" s="1056"/>
      <c r="AG319" s="1056"/>
      <c r="AH319" s="1056"/>
      <c r="AI319" s="1056"/>
      <c r="AJ319" s="1056"/>
      <c r="AK319" s="1056"/>
      <c r="AL319" s="10"/>
      <c r="AN319" s="281"/>
    </row>
    <row r="320" spans="2:40" s="4" customFormat="1" ht="12.75" customHeight="1">
      <c r="B320" s="41" t="s">
        <v>90</v>
      </c>
      <c r="C320" s="41"/>
      <c r="D320" s="41"/>
      <c r="E320" s="41"/>
      <c r="F320" s="41"/>
      <c r="G320" s="41"/>
      <c r="H320" s="1056" t="s">
        <v>2450</v>
      </c>
      <c r="I320" s="1056"/>
      <c r="J320" s="1056"/>
      <c r="K320" s="1056"/>
      <c r="L320" s="1056"/>
      <c r="M320" s="1056"/>
      <c r="N320" s="1056"/>
      <c r="O320" s="1056"/>
      <c r="P320" s="1056"/>
      <c r="Q320" s="1056"/>
      <c r="R320" s="1056"/>
      <c r="S320" s="41"/>
      <c r="T320" s="41" t="s">
        <v>90</v>
      </c>
      <c r="U320"/>
      <c r="V320" s="41"/>
      <c r="W320" s="41"/>
      <c r="X320" s="41"/>
      <c r="Y320" s="41"/>
      <c r="Z320"/>
      <c r="AA320" s="1056" t="s">
        <v>2464</v>
      </c>
      <c r="AB320" s="1056"/>
      <c r="AC320" s="1056"/>
      <c r="AD320" s="1056"/>
      <c r="AE320" s="1056"/>
      <c r="AF320" s="1056"/>
      <c r="AG320" s="1056"/>
      <c r="AH320" s="1056"/>
      <c r="AI320" s="1056"/>
      <c r="AJ320" s="1056"/>
      <c r="AK320" s="1056"/>
      <c r="AL320" s="10"/>
      <c r="AN320" s="281"/>
    </row>
    <row r="321" spans="1:76" s="4" customFormat="1" ht="12.75" customHeight="1">
      <c r="B321" s="41" t="s">
        <v>101</v>
      </c>
      <c r="C321" s="41"/>
      <c r="D321" s="41"/>
      <c r="E321" s="41"/>
      <c r="F321" s="41"/>
      <c r="G321" s="41"/>
      <c r="H321" s="1860">
        <v>0.7</v>
      </c>
      <c r="I321" s="1860"/>
      <c r="J321" s="1860"/>
      <c r="K321" s="1860"/>
      <c r="L321" s="1860"/>
      <c r="M321" s="1860"/>
      <c r="N321" s="1860"/>
      <c r="O321" s="1860"/>
      <c r="P321" s="1860"/>
      <c r="Q321" s="1860"/>
      <c r="R321" s="1860"/>
      <c r="S321" s="41"/>
      <c r="T321" s="41" t="s">
        <v>101</v>
      </c>
      <c r="U321" s="41"/>
      <c r="V321" s="41"/>
      <c r="W321" s="41"/>
      <c r="X321" s="41"/>
      <c r="Y321" s="41"/>
      <c r="Z321" s="12"/>
      <c r="AA321" s="1860">
        <v>0.44</v>
      </c>
      <c r="AB321" s="1860"/>
      <c r="AC321" s="1860"/>
      <c r="AD321" s="1860"/>
      <c r="AE321" s="1860"/>
      <c r="AF321" s="1860"/>
      <c r="AG321" s="1860"/>
      <c r="AH321" s="1860"/>
      <c r="AI321" s="1860"/>
      <c r="AJ321" s="1860"/>
      <c r="AK321" s="1860"/>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1" t="s">
        <v>2465</v>
      </c>
      <c r="I323" s="1059"/>
      <c r="J323" s="1059"/>
      <c r="K323" s="1059"/>
      <c r="L323" s="1059"/>
      <c r="M323" s="1059"/>
      <c r="N323" s="1059"/>
      <c r="O323" s="1059"/>
      <c r="P323" s="1059"/>
      <c r="Q323" s="1059"/>
      <c r="R323" s="1059"/>
      <c r="S323"/>
      <c r="T323" s="41" t="s">
        <v>89</v>
      </c>
      <c r="U323"/>
      <c r="V323" s="41"/>
      <c r="W323" s="41"/>
      <c r="X323" s="41"/>
      <c r="Y323" s="41"/>
      <c r="Z323"/>
      <c r="AA323" s="1101" t="s">
        <v>2468</v>
      </c>
      <c r="AB323" s="1059"/>
      <c r="AC323" s="1059"/>
      <c r="AD323" s="1059"/>
      <c r="AE323" s="1059"/>
      <c r="AF323" s="1059"/>
      <c r="AG323" s="1059"/>
      <c r="AH323" s="1059"/>
      <c r="AI323" s="1059"/>
      <c r="AJ323" s="1059"/>
      <c r="AK323" s="1059"/>
      <c r="AL323" s="41"/>
      <c r="AN323" s="281"/>
    </row>
    <row r="324" spans="1:76" s="4" customFormat="1" ht="12.75" customHeight="1">
      <c r="B324" s="41" t="s">
        <v>700</v>
      </c>
      <c r="C324" s="41"/>
      <c r="D324" s="41"/>
      <c r="E324" s="41"/>
      <c r="F324" s="41"/>
      <c r="G324"/>
      <c r="H324" s="1058" t="s">
        <v>2466</v>
      </c>
      <c r="I324" s="1056"/>
      <c r="J324" s="1056"/>
      <c r="K324" s="1056"/>
      <c r="L324" s="1056"/>
      <c r="M324" s="1056"/>
      <c r="N324" s="1056"/>
      <c r="O324" s="1056"/>
      <c r="P324" s="1056"/>
      <c r="Q324" s="1056"/>
      <c r="R324" s="1056"/>
      <c r="S324"/>
      <c r="T324" s="41" t="s">
        <v>700</v>
      </c>
      <c r="U324"/>
      <c r="V324" s="41"/>
      <c r="W324" s="41"/>
      <c r="X324" s="41"/>
      <c r="Y324" s="41"/>
      <c r="Z324"/>
      <c r="AA324" s="1058" t="s">
        <v>2469</v>
      </c>
      <c r="AB324" s="1056"/>
      <c r="AC324" s="1056"/>
      <c r="AD324" s="1056"/>
      <c r="AE324" s="1056"/>
      <c r="AF324" s="1056"/>
      <c r="AG324" s="1056"/>
      <c r="AH324" s="1056"/>
      <c r="AI324" s="1056"/>
      <c r="AJ324" s="1056"/>
      <c r="AK324" s="1056"/>
      <c r="AL324" s="41"/>
      <c r="AN324" s="281"/>
    </row>
    <row r="325" spans="1:76" s="4" customFormat="1" ht="18" customHeight="1">
      <c r="B325" s="41" t="s">
        <v>99</v>
      </c>
      <c r="C325" s="41"/>
      <c r="D325" s="41"/>
      <c r="E325" s="41"/>
      <c r="F325" s="41"/>
      <c r="G325"/>
      <c r="H325" s="1056" t="s">
        <v>2439</v>
      </c>
      <c r="I325" s="1056"/>
      <c r="J325" s="1056"/>
      <c r="K325" s="1056"/>
      <c r="L325" s="1056"/>
      <c r="M325" s="1056"/>
      <c r="N325" s="1056"/>
      <c r="O325" s="1056"/>
      <c r="P325" s="1056"/>
      <c r="Q325" s="1056"/>
      <c r="R325" s="1056"/>
      <c r="S325"/>
      <c r="T325" s="41" t="s">
        <v>99</v>
      </c>
      <c r="U325"/>
      <c r="V325" s="41"/>
      <c r="W325" s="41"/>
      <c r="X325" s="41"/>
      <c r="Y325" s="41"/>
      <c r="Z325"/>
      <c r="AA325" s="1056" t="s">
        <v>2452</v>
      </c>
      <c r="AB325" s="1056"/>
      <c r="AC325" s="1056"/>
      <c r="AD325" s="1056"/>
      <c r="AE325" s="1056"/>
      <c r="AF325" s="1056"/>
      <c r="AG325" s="1056"/>
      <c r="AH325" s="1056"/>
      <c r="AI325" s="1056"/>
      <c r="AJ325" s="1056"/>
      <c r="AK325" s="1056"/>
      <c r="AL325" s="41"/>
      <c r="AN325" s="281"/>
    </row>
    <row r="326" spans="1:76" s="4" customFormat="1" ht="12.75" customHeight="1">
      <c r="B326" s="41" t="s">
        <v>375</v>
      </c>
      <c r="C326" s="41"/>
      <c r="D326" s="41"/>
      <c r="E326" s="41"/>
      <c r="F326" s="41"/>
      <c r="G326"/>
      <c r="H326" s="1056"/>
      <c r="I326" s="1056"/>
      <c r="J326" s="1056"/>
      <c r="K326" s="1056"/>
      <c r="L326" s="1056"/>
      <c r="M326" s="1056"/>
      <c r="N326" s="1056"/>
      <c r="O326" s="1056"/>
      <c r="P326" s="1056"/>
      <c r="Q326" s="1056"/>
      <c r="R326" s="1056"/>
      <c r="S326"/>
      <c r="T326" s="41" t="s">
        <v>375</v>
      </c>
      <c r="U326"/>
      <c r="V326" s="41"/>
      <c r="W326" s="41"/>
      <c r="X326" s="41"/>
      <c r="Y326" s="41"/>
      <c r="Z326"/>
      <c r="AA326" s="1056"/>
      <c r="AB326" s="1056"/>
      <c r="AC326" s="1056"/>
      <c r="AD326" s="1056"/>
      <c r="AE326" s="1056"/>
      <c r="AF326" s="1056"/>
      <c r="AG326" s="1056"/>
      <c r="AH326" s="1056"/>
      <c r="AI326" s="1056"/>
      <c r="AJ326" s="1056"/>
      <c r="AK326" s="1056"/>
      <c r="AL326" s="41"/>
      <c r="AN326" s="281"/>
    </row>
    <row r="327" spans="1:76" s="4" customFormat="1" ht="12.75" customHeight="1">
      <c r="B327" s="41" t="s">
        <v>376</v>
      </c>
      <c r="C327" s="41"/>
      <c r="D327" s="41"/>
      <c r="E327" s="41"/>
      <c r="F327" s="41"/>
      <c r="G327" s="41"/>
      <c r="H327" s="1062" t="s">
        <v>2467</v>
      </c>
      <c r="I327" s="1060"/>
      <c r="J327" s="1060"/>
      <c r="K327" s="1060"/>
      <c r="L327" s="1060"/>
      <c r="M327" s="1060"/>
      <c r="N327" s="5" t="s">
        <v>819</v>
      </c>
      <c r="O327" s="5"/>
      <c r="P327" s="1055"/>
      <c r="Q327" s="1055"/>
      <c r="R327" s="1055"/>
      <c r="S327" s="41"/>
      <c r="T327" s="41" t="s">
        <v>376</v>
      </c>
      <c r="U327"/>
      <c r="V327" s="41"/>
      <c r="W327" s="41"/>
      <c r="X327" s="41"/>
      <c r="Y327" s="41"/>
      <c r="Z327"/>
      <c r="AA327" s="1062" t="s">
        <v>2470</v>
      </c>
      <c r="AB327" s="1060"/>
      <c r="AC327" s="1060"/>
      <c r="AD327" s="1060"/>
      <c r="AE327" s="1060"/>
      <c r="AF327" s="1060"/>
      <c r="AG327" s="5" t="s">
        <v>819</v>
      </c>
      <c r="AH327" s="5"/>
      <c r="AI327" s="1055"/>
      <c r="AJ327" s="1055"/>
      <c r="AK327" s="1055"/>
      <c r="AL327" s="41"/>
      <c r="AN327" s="281"/>
    </row>
    <row r="328" spans="1:76" s="4" customFormat="1" ht="12.75" customHeight="1">
      <c r="B328" s="41" t="s">
        <v>88</v>
      </c>
      <c r="C328" s="41"/>
      <c r="D328" s="41"/>
      <c r="E328" s="41"/>
      <c r="F328" s="41"/>
      <c r="G328" s="41"/>
      <c r="H328" s="1056" t="s">
        <v>95</v>
      </c>
      <c r="I328" s="1056"/>
      <c r="J328" s="1056"/>
      <c r="K328" s="1056"/>
      <c r="L328" s="1056"/>
      <c r="M328" s="1056"/>
      <c r="N328" s="1056"/>
      <c r="O328" s="1056"/>
      <c r="P328" s="1056"/>
      <c r="Q328" s="1056"/>
      <c r="R328" s="1056"/>
      <c r="S328" s="41"/>
      <c r="T328" s="41" t="s">
        <v>88</v>
      </c>
      <c r="U328"/>
      <c r="V328" s="41"/>
      <c r="W328" s="41"/>
      <c r="X328" s="41"/>
      <c r="Y328" s="41"/>
      <c r="Z328"/>
      <c r="AA328" s="1056" t="s">
        <v>96</v>
      </c>
      <c r="AB328" s="1056"/>
      <c r="AC328" s="1056"/>
      <c r="AD328" s="1056"/>
      <c r="AE328" s="1056"/>
      <c r="AF328" s="1056"/>
      <c r="AG328" s="1056"/>
      <c r="AH328" s="1056"/>
      <c r="AI328" s="1056"/>
      <c r="AJ328" s="1056"/>
      <c r="AK328" s="1056"/>
      <c r="AL328" s="41"/>
      <c r="AN328" s="281"/>
    </row>
    <row r="329" spans="1:76" s="4" customFormat="1" ht="12.75" customHeight="1">
      <c r="B329" s="41" t="s">
        <v>90</v>
      </c>
      <c r="C329" s="41"/>
      <c r="D329" s="41"/>
      <c r="E329" s="41"/>
      <c r="F329" s="41"/>
      <c r="G329" s="41"/>
      <c r="H329" s="1058" t="s">
        <v>2471</v>
      </c>
      <c r="I329" s="1056"/>
      <c r="J329" s="1056"/>
      <c r="K329" s="1056"/>
      <c r="L329" s="1056"/>
      <c r="M329" s="1056"/>
      <c r="N329" s="1056"/>
      <c r="O329" s="1056"/>
      <c r="P329" s="1056"/>
      <c r="Q329" s="1056"/>
      <c r="R329" s="1056"/>
      <c r="S329" s="41"/>
      <c r="T329" s="41" t="s">
        <v>90</v>
      </c>
      <c r="U329"/>
      <c r="V329" s="41"/>
      <c r="W329" s="41"/>
      <c r="X329" s="41"/>
      <c r="Y329" s="41"/>
      <c r="Z329"/>
      <c r="AA329" s="1058" t="s">
        <v>2472</v>
      </c>
      <c r="AB329" s="1056"/>
      <c r="AC329" s="1056"/>
      <c r="AD329" s="1056"/>
      <c r="AE329" s="1056"/>
      <c r="AF329" s="1056"/>
      <c r="AG329" s="1056"/>
      <c r="AH329" s="1056"/>
      <c r="AI329" s="1056"/>
      <c r="AJ329" s="1056"/>
      <c r="AK329" s="1056"/>
      <c r="AL329" s="41"/>
      <c r="AN329" s="281"/>
    </row>
    <row r="330" spans="1:76" s="4" customFormat="1" ht="12.75" customHeight="1">
      <c r="B330" s="41" t="s">
        <v>101</v>
      </c>
      <c r="C330" s="41"/>
      <c r="D330" s="41"/>
      <c r="E330" s="41"/>
      <c r="F330" s="41"/>
      <c r="G330" s="41"/>
      <c r="H330" s="1860">
        <v>0.55000000000000004</v>
      </c>
      <c r="I330" s="1860"/>
      <c r="J330" s="1860"/>
      <c r="K330" s="1860"/>
      <c r="L330" s="1860"/>
      <c r="M330" s="1860"/>
      <c r="N330" s="1860"/>
      <c r="O330" s="1860"/>
      <c r="P330" s="1860"/>
      <c r="Q330" s="1860"/>
      <c r="R330" s="1860"/>
      <c r="S330" s="41"/>
      <c r="T330" s="41" t="s">
        <v>101</v>
      </c>
      <c r="U330" s="41"/>
      <c r="V330" s="41"/>
      <c r="W330" s="41"/>
      <c r="X330" s="41"/>
      <c r="Y330" s="41"/>
      <c r="Z330" s="12"/>
      <c r="AA330" s="1860">
        <v>0.79</v>
      </c>
      <c r="AB330" s="1860"/>
      <c r="AC330" s="1860"/>
      <c r="AD330" s="1860"/>
      <c r="AE330" s="1860"/>
      <c r="AF330" s="1860"/>
      <c r="AG330" s="1860"/>
      <c r="AH330" s="1860"/>
      <c r="AI330" s="1860"/>
      <c r="AJ330" s="1860"/>
      <c r="AK330" s="1860"/>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1465</v>
      </c>
      <c r="C333" s="5"/>
      <c r="AC333" s="3"/>
      <c r="AE333" s="1685" t="s">
        <v>365</v>
      </c>
      <c r="AF333" s="1685"/>
      <c r="AG333" s="1685"/>
      <c r="AH333" s="1685"/>
      <c r="AI333" s="1685"/>
      <c r="AJ333" s="1685"/>
      <c r="AK333" s="1685"/>
      <c r="AL333" s="3"/>
      <c r="AM333" s="827"/>
      <c r="AN333" s="3"/>
    </row>
    <row r="334" spans="1:76" s="4" customFormat="1" ht="12.75" customHeight="1">
      <c r="A334" s="3"/>
      <c r="B334" s="5"/>
      <c r="C334" s="1859" t="s">
        <v>1841</v>
      </c>
      <c r="D334" s="1859"/>
      <c r="E334" s="1859"/>
      <c r="F334" s="1859"/>
      <c r="G334" s="1859"/>
      <c r="H334" s="1859"/>
      <c r="I334" s="1859"/>
      <c r="J334" s="1859"/>
      <c r="K334" s="1859"/>
      <c r="L334" s="1859"/>
      <c r="M334" s="1859"/>
      <c r="N334" s="1859"/>
      <c r="O334" s="1859"/>
      <c r="P334" s="1859"/>
      <c r="Q334" s="1859"/>
      <c r="R334" s="1859"/>
      <c r="S334" s="1859"/>
      <c r="T334" s="1859"/>
      <c r="U334" s="1859"/>
      <c r="V334" s="1859"/>
      <c r="W334" s="1859"/>
      <c r="X334" s="1859"/>
      <c r="Y334" s="1859"/>
      <c r="Z334" s="1859"/>
      <c r="AA334" s="1859"/>
      <c r="AB334" s="1859"/>
      <c r="AC334" s="1859"/>
      <c r="AD334" s="1859"/>
      <c r="AE334" s="1859"/>
      <c r="AF334" s="1859"/>
      <c r="AG334" s="1859"/>
      <c r="AH334" s="1859"/>
      <c r="AI334" s="1859"/>
      <c r="AJ334" s="1859"/>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9"/>
      <c r="D335" s="1859"/>
      <c r="E335" s="1859"/>
      <c r="F335" s="1859"/>
      <c r="G335" s="1859"/>
      <c r="H335" s="1859"/>
      <c r="I335" s="1859"/>
      <c r="J335" s="1859"/>
      <c r="K335" s="1859"/>
      <c r="L335" s="1859"/>
      <c r="M335" s="1859"/>
      <c r="N335" s="1859"/>
      <c r="O335" s="1859"/>
      <c r="P335" s="1859"/>
      <c r="Q335" s="1859"/>
      <c r="R335" s="1859"/>
      <c r="S335" s="1859"/>
      <c r="T335" s="1859"/>
      <c r="U335" s="1859"/>
      <c r="V335" s="1859"/>
      <c r="W335" s="1859"/>
      <c r="X335" s="1859"/>
      <c r="Y335" s="1859"/>
      <c r="Z335" s="1859"/>
      <c r="AA335" s="1859"/>
      <c r="AB335" s="1859"/>
      <c r="AC335" s="1859"/>
      <c r="AD335" s="1859"/>
      <c r="AE335" s="1859"/>
      <c r="AF335" s="1859"/>
      <c r="AG335" s="1859"/>
      <c r="AH335" s="1859"/>
      <c r="AI335" s="1859"/>
      <c r="AJ335" s="1859"/>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9"/>
      <c r="D336" s="1859"/>
      <c r="E336" s="1859"/>
      <c r="F336" s="1859"/>
      <c r="G336" s="1859"/>
      <c r="H336" s="1859"/>
      <c r="I336" s="1859"/>
      <c r="J336" s="1859"/>
      <c r="K336" s="1859"/>
      <c r="L336" s="1859"/>
      <c r="M336" s="1859"/>
      <c r="N336" s="1859"/>
      <c r="O336" s="1859"/>
      <c r="P336" s="1859"/>
      <c r="Q336" s="1859"/>
      <c r="R336" s="1859"/>
      <c r="S336" s="1859"/>
      <c r="T336" s="1859"/>
      <c r="U336" s="1859"/>
      <c r="V336" s="1859"/>
      <c r="W336" s="1859"/>
      <c r="X336" s="1859"/>
      <c r="Y336" s="1859"/>
      <c r="Z336" s="1859"/>
      <c r="AA336" s="1859"/>
      <c r="AB336" s="1859"/>
      <c r="AC336" s="1859"/>
      <c r="AD336" s="1859"/>
      <c r="AE336" s="1859"/>
      <c r="AF336" s="1859"/>
      <c r="AG336" s="1859"/>
      <c r="AH336" s="1859"/>
      <c r="AI336" s="1859"/>
      <c r="AJ336" s="1859"/>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9"/>
      <c r="D337" s="1859"/>
      <c r="E337" s="1859"/>
      <c r="F337" s="1859"/>
      <c r="G337" s="1859"/>
      <c r="H337" s="1859"/>
      <c r="I337" s="1859"/>
      <c r="J337" s="1859"/>
      <c r="K337" s="1859"/>
      <c r="L337" s="1859"/>
      <c r="M337" s="1859"/>
      <c r="N337" s="1859"/>
      <c r="O337" s="1859"/>
      <c r="P337" s="1859"/>
      <c r="Q337" s="1859"/>
      <c r="R337" s="1859"/>
      <c r="S337" s="1859"/>
      <c r="T337" s="1859"/>
      <c r="U337" s="1859"/>
      <c r="V337" s="1859"/>
      <c r="W337" s="1859"/>
      <c r="X337" s="1859"/>
      <c r="Y337" s="1859"/>
      <c r="Z337" s="1859"/>
      <c r="AA337" s="1859"/>
      <c r="AB337" s="1859"/>
      <c r="AC337" s="1859"/>
      <c r="AD337" s="1859"/>
      <c r="AE337" s="1859"/>
      <c r="AF337" s="1859"/>
      <c r="AG337" s="1859"/>
      <c r="AH337" s="1859"/>
      <c r="AI337" s="1859"/>
      <c r="AJ337" s="1859"/>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9"/>
      <c r="D338" s="1859"/>
      <c r="E338" s="1859"/>
      <c r="F338" s="1859"/>
      <c r="G338" s="1859"/>
      <c r="H338" s="1859"/>
      <c r="I338" s="1859"/>
      <c r="J338" s="1859"/>
      <c r="K338" s="1859"/>
      <c r="L338" s="1859"/>
      <c r="M338" s="1859"/>
      <c r="N338" s="1859"/>
      <c r="O338" s="1859"/>
      <c r="P338" s="1859"/>
      <c r="Q338" s="1859"/>
      <c r="R338" s="1859"/>
      <c r="S338" s="1859"/>
      <c r="T338" s="1859"/>
      <c r="U338" s="1859"/>
      <c r="V338" s="1859"/>
      <c r="W338" s="1859"/>
      <c r="X338" s="1859"/>
      <c r="Y338" s="1859"/>
      <c r="Z338" s="1859"/>
      <c r="AA338" s="1859"/>
      <c r="AB338" s="1859"/>
      <c r="AC338" s="1859"/>
      <c r="AD338" s="1859"/>
      <c r="AE338" s="1859"/>
      <c r="AF338" s="1859"/>
      <c r="AG338" s="1859"/>
      <c r="AH338" s="1859"/>
      <c r="AI338" s="1859"/>
      <c r="AJ338" s="1859"/>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9"/>
      <c r="D339" s="1859"/>
      <c r="E339" s="1859"/>
      <c r="F339" s="1859"/>
      <c r="G339" s="1859"/>
      <c r="H339" s="1859"/>
      <c r="I339" s="1859"/>
      <c r="J339" s="1859"/>
      <c r="K339" s="1859"/>
      <c r="L339" s="1859"/>
      <c r="M339" s="1859"/>
      <c r="N339" s="1859"/>
      <c r="O339" s="1859"/>
      <c r="P339" s="1859"/>
      <c r="Q339" s="1859"/>
      <c r="R339" s="1859"/>
      <c r="S339" s="1859"/>
      <c r="T339" s="1859"/>
      <c r="U339" s="1859"/>
      <c r="V339" s="1859"/>
      <c r="W339" s="1859"/>
      <c r="X339" s="1859"/>
      <c r="Y339" s="1859"/>
      <c r="Z339" s="1859"/>
      <c r="AA339" s="1859"/>
      <c r="AB339" s="1859"/>
      <c r="AC339" s="1859"/>
      <c r="AD339" s="1859"/>
      <c r="AE339" s="1859"/>
      <c r="AF339" s="1859"/>
      <c r="AG339" s="1859"/>
      <c r="AH339" s="1859"/>
      <c r="AI339" s="1859"/>
      <c r="AJ339" s="1859"/>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6" customHeight="1">
      <c r="A340" s="27"/>
      <c r="B340" s="26"/>
      <c r="C340" s="1859"/>
      <c r="D340" s="1859"/>
      <c r="E340" s="1859"/>
      <c r="F340" s="1859"/>
      <c r="G340" s="1859"/>
      <c r="H340" s="1859"/>
      <c r="I340" s="1859"/>
      <c r="J340" s="1859"/>
      <c r="K340" s="1859"/>
      <c r="L340" s="1859"/>
      <c r="M340" s="1859"/>
      <c r="N340" s="1859"/>
      <c r="O340" s="1859"/>
      <c r="P340" s="1859"/>
      <c r="Q340" s="1859"/>
      <c r="R340" s="1859"/>
      <c r="S340" s="1859"/>
      <c r="T340" s="1859"/>
      <c r="U340" s="1859"/>
      <c r="V340" s="1859"/>
      <c r="W340" s="1859"/>
      <c r="X340" s="1859"/>
      <c r="Y340" s="1859"/>
      <c r="Z340" s="1859"/>
      <c r="AA340" s="1859"/>
      <c r="AB340" s="1859"/>
      <c r="AC340" s="1859"/>
      <c r="AD340" s="1859"/>
      <c r="AE340" s="1859"/>
      <c r="AF340" s="1859"/>
      <c r="AG340" s="1859"/>
      <c r="AH340" s="1859"/>
      <c r="AI340" s="1859"/>
      <c r="AJ340" s="1859"/>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6" customHeight="1">
      <c r="A341" s="27"/>
      <c r="B341" s="26"/>
      <c r="C341" s="1859"/>
      <c r="D341" s="1859"/>
      <c r="E341" s="1859"/>
      <c r="F341" s="1859"/>
      <c r="G341" s="1859"/>
      <c r="H341" s="1859"/>
      <c r="I341" s="1859"/>
      <c r="J341" s="1859"/>
      <c r="K341" s="1859"/>
      <c r="L341" s="1859"/>
      <c r="M341" s="1859"/>
      <c r="N341" s="1859"/>
      <c r="O341" s="1859"/>
      <c r="P341" s="1859"/>
      <c r="Q341" s="1859"/>
      <c r="R341" s="1859"/>
      <c r="S341" s="1859"/>
      <c r="T341" s="1859"/>
      <c r="U341" s="1859"/>
      <c r="V341" s="1859"/>
      <c r="W341" s="1859"/>
      <c r="X341" s="1859"/>
      <c r="Y341" s="1859"/>
      <c r="Z341" s="1859"/>
      <c r="AA341" s="1859"/>
      <c r="AB341" s="1859"/>
      <c r="AC341" s="1859"/>
      <c r="AD341" s="1859"/>
      <c r="AE341" s="1859"/>
      <c r="AF341" s="1859"/>
      <c r="AG341" s="1859"/>
      <c r="AH341" s="1859"/>
      <c r="AI341" s="1859"/>
      <c r="AJ341" s="1859"/>
      <c r="AK341" s="27"/>
      <c r="AL341" s="27"/>
      <c r="AM341" s="27"/>
      <c r="AN341" s="281"/>
      <c r="AO341" s="185"/>
    </row>
    <row r="342" spans="1:76" s="4" customFormat="1" ht="12.75" customHeight="1">
      <c r="A342" s="27"/>
      <c r="B342" s="26"/>
      <c r="C342" s="1859" t="s">
        <v>1842</v>
      </c>
      <c r="D342" s="1859"/>
      <c r="E342" s="1859"/>
      <c r="F342" s="1859"/>
      <c r="G342" s="1859"/>
      <c r="H342" s="1859"/>
      <c r="I342" s="1859"/>
      <c r="J342" s="1859"/>
      <c r="K342" s="1859"/>
      <c r="L342" s="1859"/>
      <c r="M342" s="1859"/>
      <c r="N342" s="1859"/>
      <c r="O342" s="1859"/>
      <c r="P342" s="1859"/>
      <c r="Q342" s="1859"/>
      <c r="R342" s="1859"/>
      <c r="S342" s="1859"/>
      <c r="T342" s="1859"/>
      <c r="U342" s="1859"/>
      <c r="V342" s="1859"/>
      <c r="W342" s="1859"/>
      <c r="X342" s="1859"/>
      <c r="Y342" s="1859"/>
      <c r="Z342" s="1859"/>
      <c r="AA342" s="1859"/>
      <c r="AB342" s="1859"/>
      <c r="AC342" s="1859"/>
      <c r="AD342" s="1859"/>
      <c r="AE342" s="1859"/>
      <c r="AF342" s="1859"/>
      <c r="AG342" s="1859"/>
      <c r="AH342" s="1859"/>
      <c r="AI342" s="1859"/>
      <c r="AJ342" s="1859"/>
      <c r="AK342" s="27"/>
      <c r="AL342" s="27"/>
      <c r="AM342" s="27"/>
      <c r="AN342" s="281"/>
    </row>
    <row r="343" spans="1:76" s="4" customFormat="1" ht="12.75" customHeight="1">
      <c r="A343" s="27"/>
      <c r="B343" s="26"/>
      <c r="C343" s="1859"/>
      <c r="D343" s="1859"/>
      <c r="E343" s="1859"/>
      <c r="F343" s="1859"/>
      <c r="G343" s="1859"/>
      <c r="H343" s="1859"/>
      <c r="I343" s="1859"/>
      <c r="J343" s="1859"/>
      <c r="K343" s="1859"/>
      <c r="L343" s="1859"/>
      <c r="M343" s="1859"/>
      <c r="N343" s="1859"/>
      <c r="O343" s="1859"/>
      <c r="P343" s="1859"/>
      <c r="Q343" s="1859"/>
      <c r="R343" s="1859"/>
      <c r="S343" s="1859"/>
      <c r="T343" s="1859"/>
      <c r="U343" s="1859"/>
      <c r="V343" s="1859"/>
      <c r="W343" s="1859"/>
      <c r="X343" s="1859"/>
      <c r="Y343" s="1859"/>
      <c r="Z343" s="1859"/>
      <c r="AA343" s="1859"/>
      <c r="AB343" s="1859"/>
      <c r="AC343" s="1859"/>
      <c r="AD343" s="1859"/>
      <c r="AE343" s="1859"/>
      <c r="AF343" s="1859"/>
      <c r="AG343" s="1859"/>
      <c r="AH343" s="1859"/>
      <c r="AI343" s="1859"/>
      <c r="AJ343" s="1859"/>
      <c r="AK343" s="27"/>
      <c r="AL343" s="27"/>
      <c r="AM343" s="27"/>
      <c r="AN343" s="281"/>
    </row>
    <row r="344" spans="1:76" s="4" customFormat="1" ht="12.75" customHeight="1">
      <c r="A344" s="27"/>
      <c r="B344" s="26"/>
      <c r="C344" s="1859"/>
      <c r="D344" s="1859"/>
      <c r="E344" s="1859"/>
      <c r="F344" s="1859"/>
      <c r="G344" s="1859"/>
      <c r="H344" s="1859"/>
      <c r="I344" s="1859"/>
      <c r="J344" s="1859"/>
      <c r="K344" s="1859"/>
      <c r="L344" s="1859"/>
      <c r="M344" s="1859"/>
      <c r="N344" s="1859"/>
      <c r="O344" s="1859"/>
      <c r="P344" s="1859"/>
      <c r="Q344" s="1859"/>
      <c r="R344" s="1859"/>
      <c r="S344" s="1859"/>
      <c r="T344" s="1859"/>
      <c r="U344" s="1859"/>
      <c r="V344" s="1859"/>
      <c r="W344" s="1859"/>
      <c r="X344" s="1859"/>
      <c r="Y344" s="1859"/>
      <c r="Z344" s="1859"/>
      <c r="AA344" s="1859"/>
      <c r="AB344" s="1859"/>
      <c r="AC344" s="1859"/>
      <c r="AD344" s="1859"/>
      <c r="AE344" s="1859"/>
      <c r="AF344" s="1859"/>
      <c r="AG344" s="1859"/>
      <c r="AH344" s="1859"/>
      <c r="AI344" s="1859"/>
      <c r="AJ344" s="1859"/>
      <c r="AK344" s="27"/>
      <c r="AL344" s="27"/>
      <c r="AM344" s="27"/>
      <c r="AN344" s="281"/>
      <c r="AQ344"/>
    </row>
    <row r="345" spans="1:76" s="4" customFormat="1" ht="12.75" customHeight="1">
      <c r="A345" s="27"/>
      <c r="B345" s="26"/>
      <c r="C345" s="1859"/>
      <c r="D345" s="1859"/>
      <c r="E345" s="1859"/>
      <c r="F345" s="1859"/>
      <c r="G345" s="1859"/>
      <c r="H345" s="1859"/>
      <c r="I345" s="1859"/>
      <c r="J345" s="1859"/>
      <c r="K345" s="1859"/>
      <c r="L345" s="1859"/>
      <c r="M345" s="1859"/>
      <c r="N345" s="1859"/>
      <c r="O345" s="1859"/>
      <c r="P345" s="1859"/>
      <c r="Q345" s="1859"/>
      <c r="R345" s="1859"/>
      <c r="S345" s="1859"/>
      <c r="T345" s="1859"/>
      <c r="U345" s="1859"/>
      <c r="V345" s="1859"/>
      <c r="W345" s="1859"/>
      <c r="X345" s="1859"/>
      <c r="Y345" s="1859"/>
      <c r="Z345" s="1859"/>
      <c r="AA345" s="1859"/>
      <c r="AB345" s="1859"/>
      <c r="AC345" s="1859"/>
      <c r="AD345" s="1859"/>
      <c r="AE345" s="1859"/>
      <c r="AF345" s="1859"/>
      <c r="AG345" s="1859"/>
      <c r="AH345" s="1859"/>
      <c r="AI345" s="1859"/>
      <c r="AJ345" s="1859"/>
      <c r="AK345" s="27"/>
      <c r="AL345" s="27"/>
      <c r="AM345" s="27"/>
      <c r="AN345" s="281"/>
      <c r="AQ345"/>
    </row>
    <row r="346" spans="1:76" s="4" customFormat="1" ht="12.6" customHeight="1">
      <c r="A346" s="27"/>
      <c r="B346" s="26"/>
      <c r="C346" s="1859"/>
      <c r="D346" s="1859"/>
      <c r="E346" s="1859"/>
      <c r="F346" s="1859"/>
      <c r="G346" s="1859"/>
      <c r="H346" s="1859"/>
      <c r="I346" s="1859"/>
      <c r="J346" s="1859"/>
      <c r="K346" s="1859"/>
      <c r="L346" s="1859"/>
      <c r="M346" s="1859"/>
      <c r="N346" s="1859"/>
      <c r="O346" s="1859"/>
      <c r="P346" s="1859"/>
      <c r="Q346" s="1859"/>
      <c r="R346" s="1859"/>
      <c r="S346" s="1859"/>
      <c r="T346" s="1859"/>
      <c r="U346" s="1859"/>
      <c r="V346" s="1859"/>
      <c r="W346" s="1859"/>
      <c r="X346" s="1859"/>
      <c r="Y346" s="1859"/>
      <c r="Z346" s="1859"/>
      <c r="AA346" s="1859"/>
      <c r="AB346" s="1859"/>
      <c r="AC346" s="1859"/>
      <c r="AD346" s="1859"/>
      <c r="AE346" s="1859"/>
      <c r="AF346" s="1859"/>
      <c r="AG346" s="1859"/>
      <c r="AH346" s="1859"/>
      <c r="AI346" s="1859"/>
      <c r="AJ346" s="1859"/>
      <c r="AK346" s="27"/>
      <c r="AL346" s="27"/>
      <c r="AM346" s="27"/>
      <c r="AN346" s="281"/>
      <c r="AQ346"/>
      <c r="AR346"/>
    </row>
    <row r="347" spans="1:76" s="4" customFormat="1" ht="12.75" customHeight="1">
      <c r="A347" s="27"/>
      <c r="B347" s="26"/>
      <c r="C347" s="1859" t="s">
        <v>2298</v>
      </c>
      <c r="D347" s="1859"/>
      <c r="E347" s="1859"/>
      <c r="F347" s="1859"/>
      <c r="G347" s="1859"/>
      <c r="H347" s="1859"/>
      <c r="I347" s="1859"/>
      <c r="J347" s="1859"/>
      <c r="K347" s="1859"/>
      <c r="L347" s="1859"/>
      <c r="M347" s="1859"/>
      <c r="N347" s="1859"/>
      <c r="O347" s="1859"/>
      <c r="P347" s="1859"/>
      <c r="Q347" s="1859"/>
      <c r="R347" s="1859"/>
      <c r="S347" s="1859"/>
      <c r="T347" s="1859"/>
      <c r="U347" s="1859"/>
      <c r="V347" s="1859"/>
      <c r="W347" s="1859"/>
      <c r="X347" s="1859"/>
      <c r="Y347" s="1859"/>
      <c r="Z347" s="1859"/>
      <c r="AA347" s="1859"/>
      <c r="AB347" s="1859"/>
      <c r="AC347" s="1859"/>
      <c r="AD347" s="1859"/>
      <c r="AE347" s="1859"/>
      <c r="AF347" s="1859"/>
      <c r="AG347" s="1859"/>
      <c r="AH347" s="1859"/>
      <c r="AI347" s="1859"/>
      <c r="AJ347" s="1859"/>
      <c r="AK347" s="27"/>
      <c r="AL347" s="27"/>
      <c r="AM347" s="27"/>
      <c r="AN347" s="281"/>
      <c r="AQ347"/>
      <c r="AR347"/>
    </row>
    <row r="348" spans="1:76" s="4" customFormat="1" ht="12.75" customHeight="1">
      <c r="A348" s="27"/>
      <c r="B348" s="26"/>
      <c r="C348" s="1859"/>
      <c r="D348" s="1859"/>
      <c r="E348" s="1859"/>
      <c r="F348" s="1859"/>
      <c r="G348" s="1859"/>
      <c r="H348" s="1859"/>
      <c r="I348" s="1859"/>
      <c r="J348" s="1859"/>
      <c r="K348" s="1859"/>
      <c r="L348" s="1859"/>
      <c r="M348" s="1859"/>
      <c r="N348" s="1859"/>
      <c r="O348" s="1859"/>
      <c r="P348" s="1859"/>
      <c r="Q348" s="1859"/>
      <c r="R348" s="1859"/>
      <c r="S348" s="1859"/>
      <c r="T348" s="1859"/>
      <c r="U348" s="1859"/>
      <c r="V348" s="1859"/>
      <c r="W348" s="1859"/>
      <c r="X348" s="1859"/>
      <c r="Y348" s="1859"/>
      <c r="Z348" s="1859"/>
      <c r="AA348" s="1859"/>
      <c r="AB348" s="1859"/>
      <c r="AC348" s="1859"/>
      <c r="AD348" s="1859"/>
      <c r="AE348" s="1859"/>
      <c r="AF348" s="1859"/>
      <c r="AG348" s="1859"/>
      <c r="AH348" s="1859"/>
      <c r="AI348" s="1859"/>
      <c r="AJ348" s="1859"/>
      <c r="AK348" s="27"/>
      <c r="AL348" s="27"/>
      <c r="AM348" s="27"/>
      <c r="AN348" s="281"/>
      <c r="AR348"/>
    </row>
    <row r="349" spans="1:76" s="4" customFormat="1" ht="12.75" customHeight="1">
      <c r="A349" s="27"/>
      <c r="B349" s="26"/>
      <c r="C349" s="1859"/>
      <c r="D349" s="1859"/>
      <c r="E349" s="1859"/>
      <c r="F349" s="1859"/>
      <c r="G349" s="1859"/>
      <c r="H349" s="1859"/>
      <c r="I349" s="1859"/>
      <c r="J349" s="1859"/>
      <c r="K349" s="1859"/>
      <c r="L349" s="1859"/>
      <c r="M349" s="1859"/>
      <c r="N349" s="1859"/>
      <c r="O349" s="1859"/>
      <c r="P349" s="1859"/>
      <c r="Q349" s="1859"/>
      <c r="R349" s="1859"/>
      <c r="S349" s="1859"/>
      <c r="T349" s="1859"/>
      <c r="U349" s="1859"/>
      <c r="V349" s="1859"/>
      <c r="W349" s="1859"/>
      <c r="X349" s="1859"/>
      <c r="Y349" s="1859"/>
      <c r="Z349" s="1859"/>
      <c r="AA349" s="1859"/>
      <c r="AB349" s="1859"/>
      <c r="AC349" s="1859"/>
      <c r="AD349" s="1859"/>
      <c r="AE349" s="1859"/>
      <c r="AF349" s="1859"/>
      <c r="AG349" s="1859"/>
      <c r="AH349" s="1859"/>
      <c r="AI349" s="1859"/>
      <c r="AJ349" s="1859"/>
      <c r="AK349" s="27"/>
      <c r="AL349" s="27"/>
      <c r="AM349" s="27"/>
      <c r="AN349" s="281"/>
      <c r="AR349"/>
    </row>
    <row r="350" spans="1:76" s="4" customFormat="1" ht="12.75" customHeight="1">
      <c r="A350" s="27"/>
      <c r="B350" s="26"/>
      <c r="C350" s="1859" t="s">
        <v>1843</v>
      </c>
      <c r="D350" s="1859"/>
      <c r="E350" s="1859"/>
      <c r="F350" s="1859"/>
      <c r="G350" s="1859"/>
      <c r="H350" s="1859"/>
      <c r="I350" s="1859"/>
      <c r="J350" s="1859"/>
      <c r="K350" s="1859"/>
      <c r="L350" s="1859"/>
      <c r="M350" s="1859"/>
      <c r="N350" s="1859"/>
      <c r="O350" s="1859"/>
      <c r="P350" s="1859"/>
      <c r="Q350" s="1859"/>
      <c r="R350" s="1859"/>
      <c r="S350" s="1859"/>
      <c r="T350" s="1859"/>
      <c r="U350" s="1859"/>
      <c r="V350" s="1859"/>
      <c r="W350" s="1859"/>
      <c r="X350" s="1859"/>
      <c r="Y350" s="1859"/>
      <c r="Z350" s="1859"/>
      <c r="AA350" s="1859"/>
      <c r="AB350" s="1859"/>
      <c r="AC350" s="1859"/>
      <c r="AD350" s="1859"/>
      <c r="AE350" s="1859"/>
      <c r="AF350" s="1859"/>
      <c r="AG350" s="1859"/>
      <c r="AH350" s="1859"/>
      <c r="AI350" s="1859"/>
      <c r="AJ350" s="1859"/>
      <c r="AK350" s="27"/>
      <c r="AL350" s="27"/>
      <c r="AM350" s="27"/>
      <c r="AN350" s="281"/>
      <c r="AQ350"/>
      <c r="AR350"/>
    </row>
    <row r="351" spans="1:76" s="4" customFormat="1" ht="12.75" customHeight="1">
      <c r="A351" s="27"/>
      <c r="B351" s="26"/>
      <c r="C351" s="1859"/>
      <c r="D351" s="1859"/>
      <c r="E351" s="1859"/>
      <c r="F351" s="1859"/>
      <c r="G351" s="1859"/>
      <c r="H351" s="1859"/>
      <c r="I351" s="1859"/>
      <c r="J351" s="1859"/>
      <c r="K351" s="1859"/>
      <c r="L351" s="1859"/>
      <c r="M351" s="1859"/>
      <c r="N351" s="1859"/>
      <c r="O351" s="1859"/>
      <c r="P351" s="1859"/>
      <c r="Q351" s="1859"/>
      <c r="R351" s="1859"/>
      <c r="S351" s="1859"/>
      <c r="T351" s="1859"/>
      <c r="U351" s="1859"/>
      <c r="V351" s="1859"/>
      <c r="W351" s="1859"/>
      <c r="X351" s="1859"/>
      <c r="Y351" s="1859"/>
      <c r="Z351" s="1859"/>
      <c r="AA351" s="1859"/>
      <c r="AB351" s="1859"/>
      <c r="AC351" s="1859"/>
      <c r="AD351" s="1859"/>
      <c r="AE351" s="1859"/>
      <c r="AF351" s="1859"/>
      <c r="AG351" s="1859"/>
      <c r="AH351" s="1859"/>
      <c r="AI351" s="1859"/>
      <c r="AJ351" s="1859"/>
      <c r="AK351" s="27"/>
      <c r="AL351" s="27"/>
      <c r="AM351" s="27"/>
      <c r="AN351" s="281"/>
      <c r="AQ351"/>
      <c r="AR351"/>
    </row>
    <row r="352" spans="1:76" s="4" customFormat="1" ht="13.35" customHeight="1">
      <c r="A352" s="27"/>
      <c r="B352" s="26"/>
      <c r="C352" s="1859"/>
      <c r="D352" s="1859"/>
      <c r="E352" s="1859"/>
      <c r="F352" s="1859"/>
      <c r="G352" s="1859"/>
      <c r="H352" s="1859"/>
      <c r="I352" s="1859"/>
      <c r="J352" s="1859"/>
      <c r="K352" s="1859"/>
      <c r="L352" s="1859"/>
      <c r="M352" s="1859"/>
      <c r="N352" s="1859"/>
      <c r="O352" s="1859"/>
      <c r="P352" s="1859"/>
      <c r="Q352" s="1859"/>
      <c r="R352" s="1859"/>
      <c r="S352" s="1859"/>
      <c r="T352" s="1859"/>
      <c r="U352" s="1859"/>
      <c r="V352" s="1859"/>
      <c r="W352" s="1859"/>
      <c r="X352" s="1859"/>
      <c r="Y352" s="1859"/>
      <c r="Z352" s="1859"/>
      <c r="AA352" s="1859"/>
      <c r="AB352" s="1859"/>
      <c r="AC352" s="1859"/>
      <c r="AD352" s="1859"/>
      <c r="AE352" s="1859"/>
      <c r="AF352" s="1859"/>
      <c r="AG352" s="1859"/>
      <c r="AH352" s="1859"/>
      <c r="AI352" s="1859"/>
      <c r="AJ352" s="1859"/>
      <c r="AK352" s="27"/>
      <c r="AL352" s="27"/>
      <c r="AM352" s="27"/>
      <c r="AN352" s="281"/>
      <c r="AQ352"/>
      <c r="AR352"/>
    </row>
    <row r="353" spans="1:46" s="4" customFormat="1" ht="12.75" customHeight="1">
      <c r="A353" s="27"/>
      <c r="B353" s="26"/>
      <c r="C353" s="1859"/>
      <c r="D353" s="1859"/>
      <c r="E353" s="1859"/>
      <c r="F353" s="1859"/>
      <c r="G353" s="1859"/>
      <c r="H353" s="1859"/>
      <c r="I353" s="1859"/>
      <c r="J353" s="1859"/>
      <c r="K353" s="1859"/>
      <c r="L353" s="1859"/>
      <c r="M353" s="1859"/>
      <c r="N353" s="1859"/>
      <c r="O353" s="1859"/>
      <c r="P353" s="1859"/>
      <c r="Q353" s="1859"/>
      <c r="R353" s="1859"/>
      <c r="S353" s="1859"/>
      <c r="T353" s="1859"/>
      <c r="U353" s="1859"/>
      <c r="V353" s="1859"/>
      <c r="W353" s="1859"/>
      <c r="X353" s="1859"/>
      <c r="Y353" s="1859"/>
      <c r="Z353" s="1859"/>
      <c r="AA353" s="1859"/>
      <c r="AB353" s="1859"/>
      <c r="AC353" s="1859"/>
      <c r="AD353" s="1859"/>
      <c r="AE353" s="1859"/>
      <c r="AF353" s="1859"/>
      <c r="AG353" s="1859"/>
      <c r="AH353" s="1859"/>
      <c r="AI353" s="1859"/>
      <c r="AJ353" s="1859"/>
      <c r="AK353" s="27"/>
      <c r="AL353" s="27"/>
      <c r="AM353" s="27"/>
      <c r="AN353" s="281"/>
      <c r="AO353" s="170"/>
      <c r="AP353" s="170"/>
      <c r="AQ353"/>
    </row>
    <row r="354" spans="1:46" s="4" customFormat="1" ht="11.85" customHeight="1">
      <c r="A354" s="27"/>
      <c r="B354" s="26"/>
      <c r="C354" s="1859"/>
      <c r="D354" s="1859"/>
      <c r="E354" s="1859"/>
      <c r="F354" s="1859"/>
      <c r="G354" s="1859"/>
      <c r="H354" s="1859"/>
      <c r="I354" s="1859"/>
      <c r="J354" s="1859"/>
      <c r="K354" s="1859"/>
      <c r="L354" s="1859"/>
      <c r="M354" s="1859"/>
      <c r="N354" s="1859"/>
      <c r="O354" s="1859"/>
      <c r="P354" s="1859"/>
      <c r="Q354" s="1859"/>
      <c r="R354" s="1859"/>
      <c r="S354" s="1859"/>
      <c r="T354" s="1859"/>
      <c r="U354" s="1859"/>
      <c r="V354" s="1859"/>
      <c r="W354" s="1859"/>
      <c r="X354" s="1859"/>
      <c r="Y354" s="1859"/>
      <c r="Z354" s="1859"/>
      <c r="AA354" s="1859"/>
      <c r="AB354" s="1859"/>
      <c r="AC354" s="1859"/>
      <c r="AD354" s="1859"/>
      <c r="AE354" s="1859"/>
      <c r="AF354" s="1859"/>
      <c r="AG354" s="1859"/>
      <c r="AH354" s="1859"/>
      <c r="AI354" s="1859"/>
      <c r="AJ354" s="1859"/>
      <c r="AK354" s="27"/>
      <c r="AL354" s="27"/>
      <c r="AM354" s="27"/>
      <c r="AN354" s="281"/>
      <c r="AO354" s="688" t="s">
        <v>901</v>
      </c>
      <c r="AP354" s="71">
        <f>IF(C379="Yes",5,0)</f>
        <v>0</v>
      </c>
      <c r="AS354" s="3" t="s">
        <v>1779</v>
      </c>
    </row>
    <row r="355" spans="1:46" s="4" customFormat="1" ht="12.75" customHeight="1">
      <c r="A355" s="27"/>
      <c r="B355" s="26"/>
      <c r="C355" s="1859"/>
      <c r="D355" s="1859"/>
      <c r="E355" s="1859"/>
      <c r="F355" s="1859"/>
      <c r="G355" s="1859"/>
      <c r="H355" s="1859"/>
      <c r="I355" s="1859"/>
      <c r="J355" s="1859"/>
      <c r="K355" s="1859"/>
      <c r="L355" s="1859"/>
      <c r="M355" s="1859"/>
      <c r="N355" s="1859"/>
      <c r="O355" s="1859"/>
      <c r="P355" s="1859"/>
      <c r="Q355" s="1859"/>
      <c r="R355" s="1859"/>
      <c r="S355" s="1859"/>
      <c r="T355" s="1859"/>
      <c r="U355" s="1859"/>
      <c r="V355" s="1859"/>
      <c r="W355" s="1859"/>
      <c r="X355" s="1859"/>
      <c r="Y355" s="1859"/>
      <c r="Z355" s="1859"/>
      <c r="AA355" s="1859"/>
      <c r="AB355" s="1859"/>
      <c r="AC355" s="1859"/>
      <c r="AD355" s="1859"/>
      <c r="AE355" s="1859"/>
      <c r="AF355" s="1859"/>
      <c r="AG355" s="1859"/>
      <c r="AH355" s="1859"/>
      <c r="AI355" s="1859"/>
      <c r="AJ355" s="1859"/>
      <c r="AK355" s="27"/>
      <c r="AL355" s="27"/>
      <c r="AM355" s="27"/>
      <c r="AN355" s="281"/>
      <c r="AO355" s="688"/>
      <c r="AP355" s="71"/>
      <c r="AS355" s="1871">
        <f>IF(AQ368=0,AQ381,AQ368)</f>
        <v>10</v>
      </c>
      <c r="AT355" s="1871"/>
    </row>
    <row r="356" spans="1:46" s="4" customFormat="1" ht="12.75" customHeight="1">
      <c r="A356" s="27"/>
      <c r="B356" s="26"/>
      <c r="C356" s="1859"/>
      <c r="D356" s="1859"/>
      <c r="E356" s="1859"/>
      <c r="F356" s="1859"/>
      <c r="G356" s="1859"/>
      <c r="H356" s="1859"/>
      <c r="I356" s="1859"/>
      <c r="J356" s="1859"/>
      <c r="K356" s="1859"/>
      <c r="L356" s="1859"/>
      <c r="M356" s="1859"/>
      <c r="N356" s="1859"/>
      <c r="O356" s="1859"/>
      <c r="P356" s="1859"/>
      <c r="Q356" s="1859"/>
      <c r="R356" s="1859"/>
      <c r="S356" s="1859"/>
      <c r="T356" s="1859"/>
      <c r="U356" s="1859"/>
      <c r="V356" s="1859"/>
      <c r="W356" s="1859"/>
      <c r="X356" s="1859"/>
      <c r="Y356" s="1859"/>
      <c r="Z356" s="1859"/>
      <c r="AA356" s="1859"/>
      <c r="AB356" s="1859"/>
      <c r="AC356" s="1859"/>
      <c r="AD356" s="1859"/>
      <c r="AE356" s="1859"/>
      <c r="AF356" s="1859"/>
      <c r="AG356" s="1859"/>
      <c r="AH356" s="1859"/>
      <c r="AI356" s="1859"/>
      <c r="AJ356" s="1859"/>
      <c r="AK356" s="27"/>
      <c r="AL356" s="27"/>
      <c r="AM356" s="27"/>
      <c r="AN356" s="281"/>
      <c r="AO356" s="688" t="s">
        <v>902</v>
      </c>
      <c r="AP356" s="71">
        <f>IF(C389="Yes",5,0)</f>
        <v>0</v>
      </c>
      <c r="AS356" s="3" t="s">
        <v>1812</v>
      </c>
    </row>
    <row r="357" spans="1:46" s="4" customFormat="1" ht="12.75" customHeight="1">
      <c r="A357" s="27"/>
      <c r="B357" s="26"/>
      <c r="C357" s="1859"/>
      <c r="D357" s="1859"/>
      <c r="E357" s="1859"/>
      <c r="F357" s="1859"/>
      <c r="G357" s="1859"/>
      <c r="H357" s="1859"/>
      <c r="I357" s="1859"/>
      <c r="J357" s="1859"/>
      <c r="K357" s="1859"/>
      <c r="L357" s="1859"/>
      <c r="M357" s="1859"/>
      <c r="N357" s="1859"/>
      <c r="O357" s="1859"/>
      <c r="P357" s="1859"/>
      <c r="Q357" s="1859"/>
      <c r="R357" s="1859"/>
      <c r="S357" s="1859"/>
      <c r="T357" s="1859"/>
      <c r="U357" s="1859"/>
      <c r="V357" s="1859"/>
      <c r="W357" s="1859"/>
      <c r="X357" s="1859"/>
      <c r="Y357" s="1859"/>
      <c r="Z357" s="1859"/>
      <c r="AA357" s="1859"/>
      <c r="AB357" s="1859"/>
      <c r="AC357" s="1859"/>
      <c r="AD357" s="1859"/>
      <c r="AE357" s="1859"/>
      <c r="AF357" s="1859"/>
      <c r="AG357" s="1859"/>
      <c r="AH357" s="1859"/>
      <c r="AI357" s="1859"/>
      <c r="AJ357" s="1859"/>
      <c r="AK357" s="27"/>
      <c r="AL357" s="27"/>
      <c r="AM357" s="27"/>
      <c r="AN357" s="281"/>
      <c r="AO357" s="688"/>
      <c r="AP357" s="71"/>
      <c r="AS357" s="1871">
        <f>IF(AND(AQ368&gt;0,AQ381&gt;0),(AQ368+AQ381)/2,0)</f>
        <v>0</v>
      </c>
      <c r="AT357" s="1871"/>
    </row>
    <row r="358" spans="1:46" s="4" customFormat="1" ht="12.75" customHeight="1">
      <c r="A358" s="27"/>
      <c r="B358" s="26"/>
      <c r="C358" s="1859"/>
      <c r="D358" s="1859"/>
      <c r="E358" s="1859"/>
      <c r="F358" s="1859"/>
      <c r="G358" s="1859"/>
      <c r="H358" s="1859"/>
      <c r="I358" s="1859"/>
      <c r="J358" s="1859"/>
      <c r="K358" s="1859"/>
      <c r="L358" s="1859"/>
      <c r="M358" s="1859"/>
      <c r="N358" s="1859"/>
      <c r="O358" s="1859"/>
      <c r="P358" s="1859"/>
      <c r="Q358" s="1859"/>
      <c r="R358" s="1859"/>
      <c r="S358" s="1859"/>
      <c r="T358" s="1859"/>
      <c r="U358" s="1859"/>
      <c r="V358" s="1859"/>
      <c r="W358" s="1859"/>
      <c r="X358" s="1859"/>
      <c r="Y358" s="1859"/>
      <c r="Z358" s="1859"/>
      <c r="AA358" s="1859"/>
      <c r="AB358" s="1859"/>
      <c r="AC358" s="1859"/>
      <c r="AD358" s="1859"/>
      <c r="AE358" s="1859"/>
      <c r="AF358" s="1859"/>
      <c r="AG358" s="1859"/>
      <c r="AH358" s="1859"/>
      <c r="AI358" s="1859"/>
      <c r="AJ358" s="1859"/>
      <c r="AK358" s="27"/>
      <c r="AL358" s="27"/>
      <c r="AM358" s="27"/>
      <c r="AN358" s="281"/>
      <c r="AO358" s="688" t="s">
        <v>908</v>
      </c>
      <c r="AP358" s="71">
        <f>IF(C399="Yes",7,0)</f>
        <v>0</v>
      </c>
    </row>
    <row r="359" spans="1:46" s="4" customFormat="1" ht="12.75" customHeight="1">
      <c r="A359" s="27"/>
      <c r="B359" s="26"/>
      <c r="C359" s="1859" t="s">
        <v>1844</v>
      </c>
      <c r="D359" s="1859"/>
      <c r="E359" s="1859"/>
      <c r="F359" s="1859"/>
      <c r="G359" s="1859"/>
      <c r="H359" s="1859"/>
      <c r="I359" s="1859"/>
      <c r="J359" s="1859"/>
      <c r="K359" s="1859"/>
      <c r="L359" s="1859"/>
      <c r="M359" s="1859"/>
      <c r="N359" s="1859"/>
      <c r="O359" s="1859"/>
      <c r="P359" s="1859"/>
      <c r="Q359" s="1859"/>
      <c r="R359" s="1859"/>
      <c r="S359" s="1859"/>
      <c r="T359" s="1859"/>
      <c r="U359" s="1859"/>
      <c r="V359" s="1859"/>
      <c r="W359" s="1859"/>
      <c r="X359" s="1859"/>
      <c r="Y359" s="1859"/>
      <c r="Z359" s="1859"/>
      <c r="AA359" s="1859"/>
      <c r="AB359" s="1859"/>
      <c r="AC359" s="1859"/>
      <c r="AD359" s="1859"/>
      <c r="AE359" s="1859"/>
      <c r="AF359" s="1859"/>
      <c r="AG359" s="1859"/>
      <c r="AH359" s="1859"/>
      <c r="AI359" s="1859"/>
      <c r="AJ359" s="1859"/>
      <c r="AK359" s="27"/>
      <c r="AL359" s="27"/>
      <c r="AM359" s="27"/>
      <c r="AN359" s="281"/>
      <c r="AO359" s="281"/>
      <c r="AP359" s="71">
        <f>IF(C401="Yes",5,0)</f>
        <v>5</v>
      </c>
    </row>
    <row r="360" spans="1:46" s="4" customFormat="1" ht="12.75" customHeight="1">
      <c r="A360" s="27"/>
      <c r="B360" s="26"/>
      <c r="C360" s="1859"/>
      <c r="D360" s="1859"/>
      <c r="E360" s="1859"/>
      <c r="F360" s="1859"/>
      <c r="G360" s="1859"/>
      <c r="H360" s="1859"/>
      <c r="I360" s="1859"/>
      <c r="J360" s="1859"/>
      <c r="K360" s="1859"/>
      <c r="L360" s="1859"/>
      <c r="M360" s="1859"/>
      <c r="N360" s="1859"/>
      <c r="O360" s="1859"/>
      <c r="P360" s="1859"/>
      <c r="Q360" s="1859"/>
      <c r="R360" s="1859"/>
      <c r="S360" s="1859"/>
      <c r="T360" s="1859"/>
      <c r="U360" s="1859"/>
      <c r="V360" s="1859"/>
      <c r="W360" s="1859"/>
      <c r="X360" s="1859"/>
      <c r="Y360" s="1859"/>
      <c r="Z360" s="1859"/>
      <c r="AA360" s="1859"/>
      <c r="AB360" s="1859"/>
      <c r="AC360" s="1859"/>
      <c r="AD360" s="1859"/>
      <c r="AE360" s="1859"/>
      <c r="AF360" s="1859"/>
      <c r="AG360" s="1859"/>
      <c r="AH360" s="1859"/>
      <c r="AI360" s="1859"/>
      <c r="AJ360" s="1859"/>
      <c r="AK360" s="27"/>
      <c r="AL360" s="27"/>
      <c r="AM360" s="27"/>
      <c r="AN360" s="281"/>
      <c r="AO360" s="281"/>
      <c r="AP360" s="71"/>
    </row>
    <row r="361" spans="1:46" s="4" customFormat="1" ht="12.75" customHeight="1">
      <c r="A361" s="27"/>
      <c r="B361" s="26"/>
      <c r="C361" s="1859"/>
      <c r="D361" s="1859"/>
      <c r="E361" s="1859"/>
      <c r="F361" s="1859"/>
      <c r="G361" s="1859"/>
      <c r="H361" s="1859"/>
      <c r="I361" s="1859"/>
      <c r="J361" s="1859"/>
      <c r="K361" s="1859"/>
      <c r="L361" s="1859"/>
      <c r="M361" s="1859"/>
      <c r="N361" s="1859"/>
      <c r="O361" s="1859"/>
      <c r="P361" s="1859"/>
      <c r="Q361" s="1859"/>
      <c r="R361" s="1859"/>
      <c r="S361" s="1859"/>
      <c r="T361" s="1859"/>
      <c r="U361" s="1859"/>
      <c r="V361" s="1859"/>
      <c r="W361" s="1859"/>
      <c r="X361" s="1859"/>
      <c r="Y361" s="1859"/>
      <c r="Z361" s="1859"/>
      <c r="AA361" s="1859"/>
      <c r="AB361" s="1859"/>
      <c r="AC361" s="1859"/>
      <c r="AD361" s="1859"/>
      <c r="AE361" s="1859"/>
      <c r="AF361" s="1859"/>
      <c r="AG361" s="1859"/>
      <c r="AH361" s="1859"/>
      <c r="AI361" s="1859"/>
      <c r="AJ361" s="1859"/>
      <c r="AK361" s="27"/>
      <c r="AL361" s="27"/>
      <c r="AM361" s="27"/>
      <c r="AN361" s="281"/>
      <c r="AO361" s="688" t="s">
        <v>432</v>
      </c>
      <c r="AP361" s="71">
        <f>IF(C409="Yes",5,0)</f>
        <v>0</v>
      </c>
    </row>
    <row r="362" spans="1:46" s="4" customFormat="1" ht="11.85" customHeight="1">
      <c r="A362" s="27"/>
      <c r="B362" s="26"/>
      <c r="C362" s="1859"/>
      <c r="D362" s="1859"/>
      <c r="E362" s="1859"/>
      <c r="F362" s="1859"/>
      <c r="G362" s="1859"/>
      <c r="H362" s="1859"/>
      <c r="I362" s="1859"/>
      <c r="J362" s="1859"/>
      <c r="K362" s="1859"/>
      <c r="L362" s="1859"/>
      <c r="M362" s="1859"/>
      <c r="N362" s="1859"/>
      <c r="O362" s="1859"/>
      <c r="P362" s="1859"/>
      <c r="Q362" s="1859"/>
      <c r="R362" s="1859"/>
      <c r="S362" s="1859"/>
      <c r="T362" s="1859"/>
      <c r="U362" s="1859"/>
      <c r="V362" s="1859"/>
      <c r="W362" s="1859"/>
      <c r="X362" s="1859"/>
      <c r="Y362" s="1859"/>
      <c r="Z362" s="1859"/>
      <c r="AA362" s="1859"/>
      <c r="AB362" s="1859"/>
      <c r="AC362" s="1859"/>
      <c r="AD362" s="1859"/>
      <c r="AE362" s="1859"/>
      <c r="AF362" s="1859"/>
      <c r="AG362" s="1859"/>
      <c r="AH362" s="1859"/>
      <c r="AI362" s="1859"/>
      <c r="AJ362" s="1859"/>
      <c r="AK362" s="27"/>
      <c r="AL362" s="27"/>
      <c r="AM362" s="27"/>
      <c r="AN362" s="281"/>
      <c r="AO362" s="281"/>
      <c r="AP362" s="71">
        <f>IF(C411="Yes",3,0)</f>
        <v>0</v>
      </c>
    </row>
    <row r="363" spans="1:46" s="4" customFormat="1" ht="12.6" customHeight="1">
      <c r="A363" s="27"/>
      <c r="B363" s="26"/>
      <c r="C363" s="1859"/>
      <c r="D363" s="1859"/>
      <c r="E363" s="1859"/>
      <c r="F363" s="1859"/>
      <c r="G363" s="1859"/>
      <c r="H363" s="1859"/>
      <c r="I363" s="1859"/>
      <c r="J363" s="1859"/>
      <c r="K363" s="1859"/>
      <c r="L363" s="1859"/>
      <c r="M363" s="1859"/>
      <c r="N363" s="1859"/>
      <c r="O363" s="1859"/>
      <c r="P363" s="1859"/>
      <c r="Q363" s="1859"/>
      <c r="R363" s="1859"/>
      <c r="S363" s="1859"/>
      <c r="T363" s="1859"/>
      <c r="U363" s="1859"/>
      <c r="V363" s="1859"/>
      <c r="W363" s="1859"/>
      <c r="X363" s="1859"/>
      <c r="Y363" s="1859"/>
      <c r="Z363" s="1859"/>
      <c r="AA363" s="1859"/>
      <c r="AB363" s="1859"/>
      <c r="AC363" s="1859"/>
      <c r="AD363" s="1859"/>
      <c r="AE363" s="1859"/>
      <c r="AF363" s="1859"/>
      <c r="AG363" s="1859"/>
      <c r="AH363" s="1859"/>
      <c r="AI363" s="1859"/>
      <c r="AJ363" s="1859"/>
      <c r="AK363" s="27"/>
      <c r="AL363" s="27"/>
      <c r="AM363" s="27"/>
      <c r="AN363" s="281"/>
      <c r="AO363" s="281"/>
      <c r="AP363" s="71"/>
    </row>
    <row r="364" spans="1:46" s="4" customFormat="1" ht="12.75" customHeight="1">
      <c r="A364" s="27"/>
      <c r="B364" s="26"/>
      <c r="C364" s="1859"/>
      <c r="D364" s="1859"/>
      <c r="E364" s="1859"/>
      <c r="F364" s="1859"/>
      <c r="G364" s="1859"/>
      <c r="H364" s="1859"/>
      <c r="I364" s="1859"/>
      <c r="J364" s="1859"/>
      <c r="K364" s="1859"/>
      <c r="L364" s="1859"/>
      <c r="M364" s="1859"/>
      <c r="N364" s="1859"/>
      <c r="O364" s="1859"/>
      <c r="P364" s="1859"/>
      <c r="Q364" s="1859"/>
      <c r="R364" s="1859"/>
      <c r="S364" s="1859"/>
      <c r="T364" s="1859"/>
      <c r="U364" s="1859"/>
      <c r="V364" s="1859"/>
      <c r="W364" s="1859"/>
      <c r="X364" s="1859"/>
      <c r="Y364" s="1859"/>
      <c r="Z364" s="1859"/>
      <c r="AA364" s="1859"/>
      <c r="AB364" s="1859"/>
      <c r="AC364" s="1859"/>
      <c r="AD364" s="1859"/>
      <c r="AE364" s="1859"/>
      <c r="AF364" s="1859"/>
      <c r="AG364" s="1859"/>
      <c r="AH364" s="1859"/>
      <c r="AI364" s="1859"/>
      <c r="AJ364" s="1859"/>
      <c r="AK364" s="27"/>
      <c r="AL364" s="27"/>
      <c r="AM364" s="27"/>
      <c r="AN364" s="281"/>
      <c r="AO364" s="688" t="s">
        <v>171</v>
      </c>
      <c r="AP364" s="71">
        <f>IF(C414="Yes",5,0)</f>
        <v>0</v>
      </c>
    </row>
    <row r="365" spans="1:46" s="4" customFormat="1" ht="12.75" customHeight="1">
      <c r="A365" s="27"/>
      <c r="B365" s="26"/>
      <c r="C365" s="1859"/>
      <c r="D365" s="1859"/>
      <c r="E365" s="1859"/>
      <c r="F365" s="1859"/>
      <c r="G365" s="1859"/>
      <c r="H365" s="1859"/>
      <c r="I365" s="1859"/>
      <c r="J365" s="1859"/>
      <c r="K365" s="1859"/>
      <c r="L365" s="1859"/>
      <c r="M365" s="1859"/>
      <c r="N365" s="1859"/>
      <c r="O365" s="1859"/>
      <c r="P365" s="1859"/>
      <c r="Q365" s="1859"/>
      <c r="R365" s="1859"/>
      <c r="S365" s="1859"/>
      <c r="T365" s="1859"/>
      <c r="U365" s="1859"/>
      <c r="V365" s="1859"/>
      <c r="W365" s="1859"/>
      <c r="X365" s="1859"/>
      <c r="Y365" s="1859"/>
      <c r="Z365" s="1859"/>
      <c r="AA365" s="1859"/>
      <c r="AB365" s="1859"/>
      <c r="AC365" s="1859"/>
      <c r="AD365" s="1859"/>
      <c r="AE365" s="1859"/>
      <c r="AF365" s="1859"/>
      <c r="AG365" s="1859"/>
      <c r="AH365" s="1859"/>
      <c r="AI365" s="1859"/>
      <c r="AJ365" s="1859"/>
      <c r="AK365" s="27"/>
      <c r="AL365" s="27"/>
      <c r="AM365" s="27"/>
      <c r="AN365" s="281"/>
      <c r="AO365" s="688" t="s">
        <v>435</v>
      </c>
      <c r="AP365" s="71">
        <f>IF(C423="Yes",5,0)</f>
        <v>5</v>
      </c>
    </row>
    <row r="366" spans="1:46" s="4" customFormat="1" ht="12.75" customHeight="1">
      <c r="A366" s="27"/>
      <c r="B366" s="26"/>
      <c r="C366" s="1859" t="s">
        <v>1845</v>
      </c>
      <c r="D366" s="1859"/>
      <c r="E366" s="1859"/>
      <c r="F366" s="1859"/>
      <c r="G366" s="1859"/>
      <c r="H366" s="1859"/>
      <c r="I366" s="1859"/>
      <c r="J366" s="1859"/>
      <c r="K366" s="1859"/>
      <c r="L366" s="1859"/>
      <c r="M366" s="1859"/>
      <c r="N366" s="1859"/>
      <c r="O366" s="1859"/>
      <c r="P366" s="1859"/>
      <c r="Q366" s="1859"/>
      <c r="R366" s="1859"/>
      <c r="S366" s="1859"/>
      <c r="T366" s="1859"/>
      <c r="U366" s="1859"/>
      <c r="V366" s="1859"/>
      <c r="W366" s="1859"/>
      <c r="X366" s="1859"/>
      <c r="Y366" s="1859"/>
      <c r="Z366" s="1859"/>
      <c r="AA366" s="1859"/>
      <c r="AB366" s="1859"/>
      <c r="AC366" s="1859"/>
      <c r="AD366" s="1859"/>
      <c r="AE366" s="1859"/>
      <c r="AF366" s="1859"/>
      <c r="AG366" s="1859"/>
      <c r="AH366" s="1859"/>
      <c r="AI366" s="1859"/>
      <c r="AJ366" s="1859"/>
      <c r="AK366" s="27"/>
      <c r="AL366" s="27"/>
      <c r="AM366" s="27"/>
      <c r="AN366" s="281"/>
      <c r="AO366" s="281"/>
      <c r="AP366" s="71">
        <f>IF(C425="Yes",3,0)</f>
        <v>0</v>
      </c>
    </row>
    <row r="367" spans="1:46" s="4" customFormat="1" ht="12.75" customHeight="1">
      <c r="A367" s="27"/>
      <c r="B367" s="26"/>
      <c r="C367" s="1859"/>
      <c r="D367" s="1859"/>
      <c r="E367" s="1859"/>
      <c r="F367" s="1859"/>
      <c r="G367" s="1859"/>
      <c r="H367" s="1859"/>
      <c r="I367" s="1859"/>
      <c r="J367" s="1859"/>
      <c r="K367" s="1859"/>
      <c r="L367" s="1859"/>
      <c r="M367" s="1859"/>
      <c r="N367" s="1859"/>
      <c r="O367" s="1859"/>
      <c r="P367" s="1859"/>
      <c r="Q367" s="1859"/>
      <c r="R367" s="1859"/>
      <c r="S367" s="1859"/>
      <c r="T367" s="1859"/>
      <c r="U367" s="1859"/>
      <c r="V367" s="1859"/>
      <c r="W367" s="1859"/>
      <c r="X367" s="1859"/>
      <c r="Y367" s="1859"/>
      <c r="Z367" s="1859"/>
      <c r="AA367" s="1859"/>
      <c r="AB367" s="1859"/>
      <c r="AC367" s="1859"/>
      <c r="AD367" s="1859"/>
      <c r="AE367" s="1859"/>
      <c r="AF367" s="1859"/>
      <c r="AG367" s="1859"/>
      <c r="AH367" s="1859"/>
      <c r="AI367" s="1859"/>
      <c r="AJ367" s="1859"/>
      <c r="AK367" s="27"/>
      <c r="AL367" s="27"/>
      <c r="AM367" s="27"/>
      <c r="AN367" s="281"/>
      <c r="AO367" s="689"/>
      <c r="AP367" s="55"/>
    </row>
    <row r="368" spans="1:46" s="4" customFormat="1" ht="68.099999999999994" customHeight="1">
      <c r="A368" s="27"/>
      <c r="B368" s="26"/>
      <c r="C368" s="1859"/>
      <c r="D368" s="1859"/>
      <c r="E368" s="1859"/>
      <c r="F368" s="1859"/>
      <c r="G368" s="1859"/>
      <c r="H368" s="1859"/>
      <c r="I368" s="1859"/>
      <c r="J368" s="1859"/>
      <c r="K368" s="1859"/>
      <c r="L368" s="1859"/>
      <c r="M368" s="1859"/>
      <c r="N368" s="1859"/>
      <c r="O368" s="1859"/>
      <c r="P368" s="1859"/>
      <c r="Q368" s="1859"/>
      <c r="R368" s="1859"/>
      <c r="S368" s="1859"/>
      <c r="T368" s="1859"/>
      <c r="U368" s="1859"/>
      <c r="V368" s="1859"/>
      <c r="W368" s="1859"/>
      <c r="X368" s="1859"/>
      <c r="Y368" s="1859"/>
      <c r="Z368" s="1859"/>
      <c r="AA368" s="1859"/>
      <c r="AB368" s="1859"/>
      <c r="AC368" s="1859"/>
      <c r="AD368" s="1859"/>
      <c r="AE368" s="1859"/>
      <c r="AF368" s="1859"/>
      <c r="AG368" s="1859"/>
      <c r="AH368" s="1859"/>
      <c r="AI368" s="1859"/>
      <c r="AJ368" s="1859"/>
      <c r="AK368" s="27"/>
      <c r="AL368" s="27"/>
      <c r="AM368" s="27"/>
      <c r="AN368" s="281"/>
      <c r="AO368" s="690" t="s">
        <v>611</v>
      </c>
      <c r="AP368" s="168">
        <f>SUM(AP354:AP367)</f>
        <v>10</v>
      </c>
      <c r="AQ368" s="1230">
        <f>IF(AP368&gt;0,AP368,0)</f>
        <v>10</v>
      </c>
      <c r="AR368" s="1230"/>
    </row>
    <row r="369" spans="1:153" s="4" customFormat="1" ht="12.6" customHeight="1">
      <c r="A369" s="27"/>
      <c r="B369" s="26"/>
      <c r="C369" s="4" t="s">
        <v>1492</v>
      </c>
      <c r="AF369" s="27"/>
      <c r="AG369" s="27"/>
      <c r="AH369" s="27"/>
      <c r="AI369" s="27"/>
      <c r="AJ369" s="27"/>
      <c r="AK369" s="27"/>
      <c r="AL369" s="27"/>
      <c r="AM369" s="27"/>
      <c r="AN369" s="281"/>
      <c r="AO369" s="688" t="s">
        <v>743</v>
      </c>
      <c r="AP369" s="71">
        <f>IF(C432="Yes",5,0)</f>
        <v>0</v>
      </c>
    </row>
    <row r="370" spans="1:153" s="4" customFormat="1" ht="12.75" customHeight="1">
      <c r="A370" s="27"/>
      <c r="B370" s="26"/>
      <c r="C370" s="691" t="s">
        <v>1935</v>
      </c>
      <c r="D370" s="692"/>
      <c r="E370" s="692"/>
      <c r="F370" s="692"/>
      <c r="G370" s="692"/>
      <c r="H370" s="692"/>
      <c r="I370" s="692"/>
      <c r="J370" s="692"/>
      <c r="K370" s="692"/>
      <c r="L370" s="692"/>
      <c r="M370" s="218"/>
      <c r="N370" s="218"/>
      <c r="O370" s="693"/>
      <c r="P370" s="692"/>
      <c r="Q370" s="692"/>
      <c r="R370" s="218"/>
      <c r="S370" s="218"/>
      <c r="T370" s="692"/>
      <c r="U370" s="1704">
        <f>Application!CQ649-U371</f>
        <v>102</v>
      </c>
      <c r="V370" s="1704"/>
      <c r="W370" s="1704"/>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1778</v>
      </c>
      <c r="D371" s="170"/>
      <c r="E371" s="170"/>
      <c r="F371" s="170"/>
      <c r="G371" s="170"/>
      <c r="H371" s="170"/>
      <c r="I371" s="170"/>
      <c r="J371" s="170"/>
      <c r="K371" s="170"/>
      <c r="L371" s="170"/>
      <c r="M371" s="170"/>
      <c r="N371" s="170"/>
      <c r="O371" s="170"/>
      <c r="P371" s="170"/>
      <c r="Q371" s="170"/>
      <c r="R371" s="170"/>
      <c r="S371" s="170"/>
      <c r="T371" s="170"/>
      <c r="U371" s="1705">
        <f>Application!AG733</f>
        <v>0</v>
      </c>
      <c r="V371" s="1705"/>
      <c r="W371" s="1705"/>
      <c r="X371" s="170"/>
      <c r="Y371" s="170"/>
      <c r="Z371" s="170"/>
      <c r="AA371" s="172"/>
      <c r="AC371" s="277"/>
      <c r="AD371" s="277"/>
      <c r="AE371" s="27"/>
      <c r="AF371" s="27"/>
      <c r="AG371" s="27"/>
      <c r="AH371" s="27"/>
      <c r="AI371" s="27"/>
      <c r="AJ371" s="27"/>
      <c r="AK371" s="27"/>
      <c r="AL371" s="27"/>
      <c r="AM371" s="27"/>
      <c r="AN371" s="281"/>
      <c r="AO371" s="688" t="s">
        <v>744</v>
      </c>
      <c r="AP371" s="71">
        <f>IF(C444="Yes",5,0)</f>
        <v>0</v>
      </c>
    </row>
    <row r="372" spans="1:153" s="4" customFormat="1" ht="12.75" customHeight="1">
      <c r="A372" s="27"/>
      <c r="B372" s="26"/>
      <c r="C372" s="4" t="s">
        <v>670</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547</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2299</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729</v>
      </c>
      <c r="F375" s="1702" t="s">
        <v>1788</v>
      </c>
      <c r="G375" s="1702"/>
      <c r="H375" s="1702"/>
      <c r="I375" s="1702"/>
      <c r="J375" s="1702"/>
      <c r="K375" s="1702"/>
      <c r="L375" s="1702"/>
      <c r="M375" s="1702"/>
      <c r="N375" s="1702"/>
      <c r="O375" s="1702"/>
      <c r="P375" s="1702"/>
      <c r="Q375" s="1702"/>
      <c r="R375" s="1702"/>
      <c r="S375" s="1702"/>
      <c r="T375" s="1702"/>
      <c r="U375" s="1702"/>
      <c r="V375" s="1702"/>
      <c r="W375" s="1702"/>
      <c r="X375" s="1702"/>
      <c r="Y375" s="1702"/>
      <c r="Z375" s="1702"/>
      <c r="AA375" s="1702"/>
      <c r="AB375" s="1702"/>
      <c r="AC375" s="1702"/>
      <c r="AD375" s="1702"/>
      <c r="AE375" s="1702"/>
      <c r="AF375" s="1702"/>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7"/>
      <c r="G376" s="1647"/>
      <c r="H376" s="1647"/>
      <c r="I376" s="1647"/>
      <c r="J376" s="1647"/>
      <c r="K376" s="1647"/>
      <c r="L376" s="1647"/>
      <c r="M376" s="1647"/>
      <c r="N376" s="1647"/>
      <c r="O376" s="1647"/>
      <c r="P376" s="1647"/>
      <c r="Q376" s="1647"/>
      <c r="R376" s="1647"/>
      <c r="S376" s="1647"/>
      <c r="T376" s="1647"/>
      <c r="U376" s="1647"/>
      <c r="V376" s="1647"/>
      <c r="W376" s="1647"/>
      <c r="X376" s="1647"/>
      <c r="Y376" s="1647"/>
      <c r="Z376" s="1647"/>
      <c r="AA376" s="1647"/>
      <c r="AB376" s="1647"/>
      <c r="AC376" s="1647"/>
      <c r="AD376" s="1647"/>
      <c r="AE376" s="1647"/>
      <c r="AF376" s="1647"/>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7"/>
      <c r="G377" s="1647"/>
      <c r="H377" s="1647"/>
      <c r="I377" s="1647"/>
      <c r="J377" s="1647"/>
      <c r="K377" s="1647"/>
      <c r="L377" s="1647"/>
      <c r="M377" s="1647"/>
      <c r="N377" s="1647"/>
      <c r="O377" s="1647"/>
      <c r="P377" s="1647"/>
      <c r="Q377" s="1647"/>
      <c r="R377" s="1647"/>
      <c r="S377" s="1647"/>
      <c r="T377" s="1647"/>
      <c r="U377" s="1647"/>
      <c r="V377" s="1647"/>
      <c r="W377" s="1647"/>
      <c r="X377" s="1647"/>
      <c r="Y377" s="1647"/>
      <c r="Z377" s="1647"/>
      <c r="AA377" s="1647"/>
      <c r="AB377" s="1647"/>
      <c r="AC377" s="1647"/>
      <c r="AD377" s="1647"/>
      <c r="AE377" s="1647"/>
      <c r="AF377" s="1647"/>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7"/>
      <c r="G378" s="1647"/>
      <c r="H378" s="1647"/>
      <c r="I378" s="1647"/>
      <c r="J378" s="1647"/>
      <c r="K378" s="1647"/>
      <c r="L378" s="1647"/>
      <c r="M378" s="1647"/>
      <c r="N378" s="1647"/>
      <c r="O378" s="1647"/>
      <c r="P378" s="1647"/>
      <c r="Q378" s="1647"/>
      <c r="R378" s="1647"/>
      <c r="S378" s="1647"/>
      <c r="T378" s="1647"/>
      <c r="U378" s="1647"/>
      <c r="V378" s="1647"/>
      <c r="W378" s="1647"/>
      <c r="X378" s="1647"/>
      <c r="Y378" s="1647"/>
      <c r="Z378" s="1647"/>
      <c r="AA378" s="1647"/>
      <c r="AB378" s="1647"/>
      <c r="AC378" s="1647"/>
      <c r="AD378" s="1647"/>
      <c r="AE378" s="1647"/>
      <c r="AF378" s="1647"/>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0" t="s">
        <v>124</v>
      </c>
      <c r="D379" s="1120"/>
      <c r="E379" s="225"/>
      <c r="F379" s="346" t="s">
        <v>1780</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7" t="s">
        <v>320</v>
      </c>
      <c r="AG379" s="1547"/>
      <c r="AH379" s="1547"/>
      <c r="AI379" s="1547"/>
      <c r="AJ379" s="1547"/>
      <c r="AK379" s="1547"/>
      <c r="AL379" s="1701"/>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611</v>
      </c>
      <c r="AP381" s="3">
        <f>SUM(AP369:AP380)</f>
        <v>0</v>
      </c>
      <c r="AQ381" s="1230">
        <f>IF(AP381&gt;0,AP381,0)</f>
        <v>0</v>
      </c>
      <c r="AR381" s="123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2" t="s">
        <v>1787</v>
      </c>
      <c r="G384" s="1702"/>
      <c r="H384" s="1702"/>
      <c r="I384" s="1702"/>
      <c r="J384" s="1702"/>
      <c r="K384" s="1702"/>
      <c r="L384" s="1702"/>
      <c r="M384" s="1702"/>
      <c r="N384" s="1702"/>
      <c r="O384" s="1702"/>
      <c r="P384" s="1702"/>
      <c r="Q384" s="1702"/>
      <c r="R384" s="1702"/>
      <c r="S384" s="1702"/>
      <c r="T384" s="1702"/>
      <c r="U384" s="1702"/>
      <c r="V384" s="1702"/>
      <c r="W384" s="1702"/>
      <c r="X384" s="1702"/>
      <c r="Y384" s="1702"/>
      <c r="Z384" s="1702"/>
      <c r="AA384" s="1702"/>
      <c r="AB384" s="1702"/>
      <c r="AC384" s="1702"/>
      <c r="AD384" s="1702"/>
      <c r="AE384" s="1702"/>
      <c r="AF384" s="1702"/>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647"/>
      <c r="AD385" s="1647"/>
      <c r="AE385" s="1647"/>
      <c r="AF385" s="1647"/>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7"/>
      <c r="G386" s="1647"/>
      <c r="H386" s="1647"/>
      <c r="I386" s="1647"/>
      <c r="J386" s="1647"/>
      <c r="K386" s="1647"/>
      <c r="L386" s="1647"/>
      <c r="M386" s="1647"/>
      <c r="N386" s="1647"/>
      <c r="O386" s="1647"/>
      <c r="P386" s="1647"/>
      <c r="Q386" s="1647"/>
      <c r="R386" s="1647"/>
      <c r="S386" s="1647"/>
      <c r="T386" s="1647"/>
      <c r="U386" s="1647"/>
      <c r="V386" s="1647"/>
      <c r="W386" s="1647"/>
      <c r="X386" s="1647"/>
      <c r="Y386" s="1647"/>
      <c r="Z386" s="1647"/>
      <c r="AA386" s="1647"/>
      <c r="AB386" s="1647"/>
      <c r="AC386" s="1647"/>
      <c r="AD386" s="1647"/>
      <c r="AE386" s="1647"/>
      <c r="AF386" s="1647"/>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7"/>
      <c r="G387" s="1647"/>
      <c r="H387" s="1647"/>
      <c r="I387" s="1647"/>
      <c r="J387" s="1647"/>
      <c r="K387" s="1647"/>
      <c r="L387" s="1647"/>
      <c r="M387" s="1647"/>
      <c r="N387" s="1647"/>
      <c r="O387" s="1647"/>
      <c r="P387" s="1647"/>
      <c r="Q387" s="1647"/>
      <c r="R387" s="1647"/>
      <c r="S387" s="1647"/>
      <c r="T387" s="1647"/>
      <c r="U387" s="1647"/>
      <c r="V387" s="1647"/>
      <c r="W387" s="1647"/>
      <c r="X387" s="1647"/>
      <c r="Y387" s="1647"/>
      <c r="Z387" s="1647"/>
      <c r="AA387" s="1647"/>
      <c r="AB387" s="1647"/>
      <c r="AC387" s="1647"/>
      <c r="AD387" s="1647"/>
      <c r="AE387" s="1647"/>
      <c r="AF387" s="1647"/>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7"/>
      <c r="G388" s="1647"/>
      <c r="H388" s="1647"/>
      <c r="I388" s="1647"/>
      <c r="J388" s="1647"/>
      <c r="K388" s="1647"/>
      <c r="L388" s="1647"/>
      <c r="M388" s="1647"/>
      <c r="N388" s="1647"/>
      <c r="O388" s="1647"/>
      <c r="P388" s="1647"/>
      <c r="Q388" s="1647"/>
      <c r="R388" s="1647"/>
      <c r="S388" s="1647"/>
      <c r="T388" s="1647"/>
      <c r="U388" s="1647"/>
      <c r="V388" s="1647"/>
      <c r="W388" s="1647"/>
      <c r="X388" s="1647"/>
      <c r="Y388" s="1647"/>
      <c r="Z388" s="1647"/>
      <c r="AA388" s="1647"/>
      <c r="AB388" s="1647"/>
      <c r="AC388" s="1647"/>
      <c r="AD388" s="1647"/>
      <c r="AE388" s="1647"/>
      <c r="AF388" s="1647"/>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0" t="s">
        <v>124</v>
      </c>
      <c r="D389" s="1120"/>
      <c r="E389" s="194"/>
      <c r="F389" s="346" t="s">
        <v>1781</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7" t="s">
        <v>320</v>
      </c>
      <c r="AG389" s="1547"/>
      <c r="AH389" s="1547"/>
      <c r="AI389" s="1547"/>
      <c r="AJ389" s="1547"/>
      <c r="AK389" s="1547"/>
      <c r="AL389" s="1701"/>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5"/>
      <c r="D391" s="1325"/>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7"/>
      <c r="AG391" s="1547"/>
      <c r="AH391" s="1547"/>
      <c r="AI391" s="1547"/>
      <c r="AJ391" s="1547"/>
      <c r="AK391" s="1547"/>
      <c r="AL391" s="1547"/>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2" t="s">
        <v>1952</v>
      </c>
      <c r="G394" s="1872"/>
      <c r="H394" s="1872"/>
      <c r="I394" s="1872"/>
      <c r="J394" s="1872"/>
      <c r="K394" s="1872"/>
      <c r="L394" s="1872"/>
      <c r="M394" s="1872"/>
      <c r="N394" s="1872"/>
      <c r="O394" s="1872"/>
      <c r="P394" s="1872"/>
      <c r="Q394" s="1872"/>
      <c r="R394" s="1872"/>
      <c r="S394" s="1872"/>
      <c r="T394" s="1872"/>
      <c r="U394" s="1872"/>
      <c r="V394" s="1872"/>
      <c r="W394" s="1872"/>
      <c r="X394" s="1872"/>
      <c r="Y394" s="1872"/>
      <c r="Z394" s="1872"/>
      <c r="AA394" s="1872"/>
      <c r="AB394" s="1872"/>
      <c r="AC394" s="1872"/>
      <c r="AD394" s="1872"/>
      <c r="AE394" s="1872"/>
      <c r="AF394" s="1872"/>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4"/>
      <c r="G395" s="1694"/>
      <c r="H395" s="1694"/>
      <c r="I395" s="1694"/>
      <c r="J395" s="1694"/>
      <c r="K395" s="1694"/>
      <c r="L395" s="1694"/>
      <c r="M395" s="1694"/>
      <c r="N395" s="1694"/>
      <c r="O395" s="1694"/>
      <c r="P395" s="1694"/>
      <c r="Q395" s="1694"/>
      <c r="R395" s="1694"/>
      <c r="S395" s="1694"/>
      <c r="T395" s="1694"/>
      <c r="U395" s="1694"/>
      <c r="V395" s="1694"/>
      <c r="W395" s="1694"/>
      <c r="X395" s="1694"/>
      <c r="Y395" s="1694"/>
      <c r="Z395" s="1694"/>
      <c r="AA395" s="1694"/>
      <c r="AB395" s="1694"/>
      <c r="AC395" s="1694"/>
      <c r="AD395" s="1694"/>
      <c r="AE395" s="1694"/>
      <c r="AF395" s="1694"/>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4"/>
      <c r="G396" s="1694"/>
      <c r="H396" s="1694"/>
      <c r="I396" s="1694"/>
      <c r="J396" s="1694"/>
      <c r="K396" s="1694"/>
      <c r="L396" s="1694"/>
      <c r="M396" s="1694"/>
      <c r="N396" s="1694"/>
      <c r="O396" s="1694"/>
      <c r="P396" s="1694"/>
      <c r="Q396" s="1694"/>
      <c r="R396" s="1694"/>
      <c r="S396" s="1694"/>
      <c r="T396" s="1694"/>
      <c r="U396" s="1694"/>
      <c r="V396" s="1694"/>
      <c r="W396" s="1694"/>
      <c r="X396" s="1694"/>
      <c r="Y396" s="1694"/>
      <c r="Z396" s="1694"/>
      <c r="AA396" s="1694"/>
      <c r="AB396" s="1694"/>
      <c r="AC396" s="1694"/>
      <c r="AD396" s="1694"/>
      <c r="AE396" s="1694"/>
      <c r="AF396" s="1694"/>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4"/>
      <c r="G397" s="1694"/>
      <c r="H397" s="1694"/>
      <c r="I397" s="1694"/>
      <c r="J397" s="1694"/>
      <c r="K397" s="1694"/>
      <c r="L397" s="1694"/>
      <c r="M397" s="1694"/>
      <c r="N397" s="1694"/>
      <c r="O397" s="1694"/>
      <c r="P397" s="1694"/>
      <c r="Q397" s="1694"/>
      <c r="R397" s="1694"/>
      <c r="S397" s="1694"/>
      <c r="T397" s="1694"/>
      <c r="U397" s="1694"/>
      <c r="V397" s="1694"/>
      <c r="W397" s="1694"/>
      <c r="X397" s="1694"/>
      <c r="Y397" s="1694"/>
      <c r="Z397" s="1694"/>
      <c r="AA397" s="1694"/>
      <c r="AB397" s="1694"/>
      <c r="AC397" s="1694"/>
      <c r="AD397" s="1694"/>
      <c r="AE397" s="1694"/>
      <c r="AF397" s="1694"/>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4"/>
      <c r="G398" s="1694"/>
      <c r="H398" s="1694"/>
      <c r="I398" s="1694"/>
      <c r="J398" s="1694"/>
      <c r="K398" s="1694"/>
      <c r="L398" s="1694"/>
      <c r="M398" s="1694"/>
      <c r="N398" s="1694"/>
      <c r="O398" s="1694"/>
      <c r="P398" s="1694"/>
      <c r="Q398" s="1694"/>
      <c r="R398" s="1694"/>
      <c r="S398" s="1694"/>
      <c r="T398" s="1694"/>
      <c r="U398" s="1694"/>
      <c r="V398" s="1694"/>
      <c r="W398" s="1694"/>
      <c r="X398" s="1694"/>
      <c r="Y398" s="1694"/>
      <c r="Z398" s="1694"/>
      <c r="AA398" s="1694"/>
      <c r="AB398" s="1694"/>
      <c r="AC398" s="1694"/>
      <c r="AD398" s="1694"/>
      <c r="AE398" s="1694"/>
      <c r="AF398" s="1694"/>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0" t="s">
        <v>124</v>
      </c>
      <c r="D399" s="1120"/>
      <c r="E399" s="194"/>
      <c r="F399" s="346" t="s">
        <v>1783</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7" t="s">
        <v>964</v>
      </c>
      <c r="AG399" s="1547"/>
      <c r="AH399" s="1547"/>
      <c r="AI399" s="1547"/>
      <c r="AJ399" s="1547"/>
      <c r="AK399" s="1547"/>
      <c r="AL399" s="1701"/>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0" t="s">
        <v>108</v>
      </c>
      <c r="D401" s="1120"/>
      <c r="E401" s="194"/>
      <c r="F401" s="347" t="s">
        <v>1784</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7" t="s">
        <v>320</v>
      </c>
      <c r="AG401" s="1547"/>
      <c r="AH401" s="1547"/>
      <c r="AI401" s="1547"/>
      <c r="AJ401" s="1547"/>
      <c r="AK401" s="1547"/>
      <c r="AL401" s="1701"/>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1782</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2" t="s">
        <v>1786</v>
      </c>
      <c r="G405" s="1702"/>
      <c r="H405" s="1702"/>
      <c r="I405" s="1702"/>
      <c r="J405" s="1702"/>
      <c r="K405" s="1702"/>
      <c r="L405" s="1702"/>
      <c r="M405" s="1702"/>
      <c r="N405" s="1702"/>
      <c r="O405" s="1702"/>
      <c r="P405" s="1702"/>
      <c r="Q405" s="1702"/>
      <c r="R405" s="1702"/>
      <c r="S405" s="1702"/>
      <c r="T405" s="1702"/>
      <c r="U405" s="1702"/>
      <c r="V405" s="1702"/>
      <c r="W405" s="1702"/>
      <c r="X405" s="1702"/>
      <c r="Y405" s="1702"/>
      <c r="Z405" s="1702"/>
      <c r="AA405" s="1702"/>
      <c r="AB405" s="1702"/>
      <c r="AC405" s="1702"/>
      <c r="AD405" s="1702"/>
      <c r="AE405" s="1702"/>
      <c r="AF405" s="1702"/>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7"/>
      <c r="G406" s="1647"/>
      <c r="H406" s="1647"/>
      <c r="I406" s="1647"/>
      <c r="J406" s="1647"/>
      <c r="K406" s="1647"/>
      <c r="L406" s="1647"/>
      <c r="M406" s="1647"/>
      <c r="N406" s="1647"/>
      <c r="O406" s="1647"/>
      <c r="P406" s="1647"/>
      <c r="Q406" s="1647"/>
      <c r="R406" s="1647"/>
      <c r="S406" s="1647"/>
      <c r="T406" s="1647"/>
      <c r="U406" s="1647"/>
      <c r="V406" s="1647"/>
      <c r="W406" s="1647"/>
      <c r="X406" s="1647"/>
      <c r="Y406" s="1647"/>
      <c r="Z406" s="1647"/>
      <c r="AA406" s="1647"/>
      <c r="AB406" s="1647"/>
      <c r="AC406" s="1647"/>
      <c r="AD406" s="1647"/>
      <c r="AE406" s="1647"/>
      <c r="AF406" s="1647"/>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7"/>
      <c r="G407" s="1647"/>
      <c r="H407" s="1647"/>
      <c r="I407" s="1647"/>
      <c r="J407" s="1647"/>
      <c r="K407" s="1647"/>
      <c r="L407" s="1647"/>
      <c r="M407" s="1647"/>
      <c r="N407" s="1647"/>
      <c r="O407" s="1647"/>
      <c r="P407" s="1647"/>
      <c r="Q407" s="1647"/>
      <c r="R407" s="1647"/>
      <c r="S407" s="1647"/>
      <c r="T407" s="1647"/>
      <c r="U407" s="1647"/>
      <c r="V407" s="1647"/>
      <c r="W407" s="1647"/>
      <c r="X407" s="1647"/>
      <c r="Y407" s="1647"/>
      <c r="Z407" s="1647"/>
      <c r="AA407" s="1647"/>
      <c r="AB407" s="1647"/>
      <c r="AC407" s="1647"/>
      <c r="AD407" s="1647"/>
      <c r="AE407" s="1647"/>
      <c r="AF407" s="1647"/>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7"/>
      <c r="G408" s="1647"/>
      <c r="H408" s="1647"/>
      <c r="I408" s="1647"/>
      <c r="J408" s="1647"/>
      <c r="K408" s="1647"/>
      <c r="L408" s="1647"/>
      <c r="M408" s="1647"/>
      <c r="N408" s="1647"/>
      <c r="O408" s="1647"/>
      <c r="P408" s="1647"/>
      <c r="Q408" s="1647"/>
      <c r="R408" s="1647"/>
      <c r="S408" s="1647"/>
      <c r="T408" s="1647"/>
      <c r="U408" s="1647"/>
      <c r="V408" s="1647"/>
      <c r="W408" s="1647"/>
      <c r="X408" s="1647"/>
      <c r="Y408" s="1647"/>
      <c r="Z408" s="1647"/>
      <c r="AA408" s="1647"/>
      <c r="AB408" s="1647"/>
      <c r="AC408" s="1647"/>
      <c r="AD408" s="1647"/>
      <c r="AE408" s="1647"/>
      <c r="AF408" s="1647"/>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0" t="s">
        <v>124</v>
      </c>
      <c r="D409" s="1120"/>
      <c r="E409" s="194"/>
      <c r="F409" s="346" t="s">
        <v>1785</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7" t="s">
        <v>320</v>
      </c>
      <c r="AG409" s="1547"/>
      <c r="AH409" s="1547"/>
      <c r="AI409" s="1547"/>
      <c r="AJ409" s="1547"/>
      <c r="AK409" s="1547"/>
      <c r="AL409" s="1701"/>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0" t="s">
        <v>124</v>
      </c>
      <c r="D411" s="1120"/>
      <c r="E411" s="225"/>
      <c r="F411" s="346" t="s">
        <v>965</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7" t="s">
        <v>963</v>
      </c>
      <c r="AG411" s="1547"/>
      <c r="AH411" s="1547"/>
      <c r="AI411" s="1547"/>
      <c r="AJ411" s="1547"/>
      <c r="AK411" s="1547"/>
      <c r="AL411" s="1701"/>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0" t="s">
        <v>124</v>
      </c>
      <c r="D414" s="1120"/>
      <c r="E414" s="698" t="s">
        <v>193</v>
      </c>
      <c r="F414" s="1702" t="s">
        <v>1790</v>
      </c>
      <c r="G414" s="1702"/>
      <c r="H414" s="1702"/>
      <c r="I414" s="1702"/>
      <c r="J414" s="1702"/>
      <c r="K414" s="1702"/>
      <c r="L414" s="1702"/>
      <c r="M414" s="1702"/>
      <c r="N414" s="1702"/>
      <c r="O414" s="1702"/>
      <c r="P414" s="1702"/>
      <c r="Q414" s="1702"/>
      <c r="R414" s="1702"/>
      <c r="S414" s="1702"/>
      <c r="T414" s="1702"/>
      <c r="U414" s="1702"/>
      <c r="V414" s="1702"/>
      <c r="W414" s="1702"/>
      <c r="X414" s="1702"/>
      <c r="Y414" s="1702"/>
      <c r="Z414" s="1702"/>
      <c r="AA414" s="1702"/>
      <c r="AB414" s="1702"/>
      <c r="AC414" s="1702"/>
      <c r="AD414" s="1702"/>
      <c r="AE414" s="1702"/>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7"/>
      <c r="G415" s="1647"/>
      <c r="H415" s="1647"/>
      <c r="I415" s="1647"/>
      <c r="J415" s="1647"/>
      <c r="K415" s="1647"/>
      <c r="L415" s="1647"/>
      <c r="M415" s="1647"/>
      <c r="N415" s="1647"/>
      <c r="O415" s="1647"/>
      <c r="P415" s="1647"/>
      <c r="Q415" s="1647"/>
      <c r="R415" s="1647"/>
      <c r="S415" s="1647"/>
      <c r="T415" s="1647"/>
      <c r="U415" s="1647"/>
      <c r="V415" s="1647"/>
      <c r="W415" s="1647"/>
      <c r="X415" s="1647"/>
      <c r="Y415" s="1647"/>
      <c r="Z415" s="1647"/>
      <c r="AA415" s="1647"/>
      <c r="AB415" s="1647"/>
      <c r="AC415" s="1647"/>
      <c r="AD415" s="1647"/>
      <c r="AE415" s="1647"/>
      <c r="AF415" s="1693" t="s">
        <v>320</v>
      </c>
      <c r="AG415" s="1693"/>
      <c r="AH415" s="1693"/>
      <c r="AI415" s="1693"/>
      <c r="AJ415" s="1693"/>
      <c r="AK415" s="1693"/>
      <c r="AL415" s="1708"/>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7"/>
      <c r="G416" s="1647"/>
      <c r="H416" s="1647"/>
      <c r="I416" s="1647"/>
      <c r="J416" s="1647"/>
      <c r="K416" s="1647"/>
      <c r="L416" s="1647"/>
      <c r="M416" s="1647"/>
      <c r="N416" s="1647"/>
      <c r="O416" s="1647"/>
      <c r="P416" s="1647"/>
      <c r="Q416" s="1647"/>
      <c r="R416" s="1647"/>
      <c r="S416" s="1647"/>
      <c r="T416" s="1647"/>
      <c r="U416" s="1647"/>
      <c r="V416" s="1647"/>
      <c r="W416" s="1647"/>
      <c r="X416" s="1647"/>
      <c r="Y416" s="1647"/>
      <c r="Z416" s="1647"/>
      <c r="AA416" s="1647"/>
      <c r="AB416" s="1647"/>
      <c r="AC416" s="1647"/>
      <c r="AD416" s="1647"/>
      <c r="AE416" s="1647"/>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3"/>
      <c r="G417" s="1703"/>
      <c r="H417" s="1703"/>
      <c r="I417" s="1703"/>
      <c r="J417" s="1703"/>
      <c r="K417" s="1703"/>
      <c r="L417" s="1703"/>
      <c r="M417" s="1703"/>
      <c r="N417" s="1703"/>
      <c r="O417" s="1703"/>
      <c r="P417" s="1703"/>
      <c r="Q417" s="1703"/>
      <c r="R417" s="1703"/>
      <c r="S417" s="1703"/>
      <c r="T417" s="1703"/>
      <c r="U417" s="1703"/>
      <c r="V417" s="1703"/>
      <c r="W417" s="1703"/>
      <c r="X417" s="1703"/>
      <c r="Y417" s="1703"/>
      <c r="Z417" s="1703"/>
      <c r="AA417" s="1703"/>
      <c r="AB417" s="1703"/>
      <c r="AC417" s="1703"/>
      <c r="AD417" s="1703"/>
      <c r="AE417" s="1703"/>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2" t="s">
        <v>1792</v>
      </c>
      <c r="G419" s="1702"/>
      <c r="H419" s="1702"/>
      <c r="I419" s="1702"/>
      <c r="J419" s="1702"/>
      <c r="K419" s="1702"/>
      <c r="L419" s="1702"/>
      <c r="M419" s="1702"/>
      <c r="N419" s="1702"/>
      <c r="O419" s="1702"/>
      <c r="P419" s="1702"/>
      <c r="Q419" s="1702"/>
      <c r="R419" s="1702"/>
      <c r="S419" s="1702"/>
      <c r="T419" s="1702"/>
      <c r="U419" s="1702"/>
      <c r="V419" s="1702"/>
      <c r="W419" s="1702"/>
      <c r="X419" s="1702"/>
      <c r="Y419" s="1702"/>
      <c r="Z419" s="1702"/>
      <c r="AA419" s="1702"/>
      <c r="AB419" s="1702"/>
      <c r="AC419" s="1702"/>
      <c r="AD419" s="1702"/>
      <c r="AE419" s="1702"/>
      <c r="AF419" s="718"/>
      <c r="AG419" s="718"/>
      <c r="AH419" s="718"/>
      <c r="AI419" s="718"/>
      <c r="AJ419" s="718"/>
      <c r="AK419" s="718"/>
      <c r="AL419" s="719"/>
      <c r="AM419"/>
    </row>
    <row r="420" spans="1:55">
      <c r="A420" s="5"/>
      <c r="C420" s="704"/>
      <c r="E420" s="194"/>
      <c r="F420" s="1647"/>
      <c r="G420" s="1647"/>
      <c r="H420" s="1647"/>
      <c r="I420" s="1647"/>
      <c r="J420" s="1647"/>
      <c r="K420" s="1647"/>
      <c r="L420" s="1647"/>
      <c r="M420" s="1647"/>
      <c r="N420" s="1647"/>
      <c r="O420" s="1647"/>
      <c r="P420" s="1647"/>
      <c r="Q420" s="1647"/>
      <c r="R420" s="1647"/>
      <c r="S420" s="1647"/>
      <c r="T420" s="1647"/>
      <c r="U420" s="1647"/>
      <c r="V420" s="1647"/>
      <c r="W420" s="1647"/>
      <c r="X420" s="1647"/>
      <c r="Y420" s="1647"/>
      <c r="Z420" s="1647"/>
      <c r="AA420" s="1647"/>
      <c r="AB420" s="1647"/>
      <c r="AC420" s="1647"/>
      <c r="AD420" s="1647"/>
      <c r="AE420" s="1647"/>
      <c r="AF420" s="3"/>
      <c r="AG420" s="5"/>
      <c r="AH420" s="4"/>
      <c r="AI420" s="4"/>
      <c r="AJ420" s="4"/>
      <c r="AK420" s="4"/>
      <c r="AL420" s="705"/>
      <c r="AM420"/>
    </row>
    <row r="421" spans="1:55" s="4" customFormat="1" ht="12.75" customHeight="1">
      <c r="A421" s="5"/>
      <c r="B421" s="21"/>
      <c r="C421" s="704"/>
      <c r="D421" s="21"/>
      <c r="E421" s="194"/>
      <c r="F421" s="1647"/>
      <c r="G421" s="1647"/>
      <c r="H421" s="1647"/>
      <c r="I421" s="1647"/>
      <c r="J421" s="1647"/>
      <c r="K421" s="1647"/>
      <c r="L421" s="1647"/>
      <c r="M421" s="1647"/>
      <c r="N421" s="1647"/>
      <c r="O421" s="1647"/>
      <c r="P421" s="1647"/>
      <c r="Q421" s="1647"/>
      <c r="R421" s="1647"/>
      <c r="S421" s="1647"/>
      <c r="T421" s="1647"/>
      <c r="U421" s="1647"/>
      <c r="V421" s="1647"/>
      <c r="W421" s="1647"/>
      <c r="X421" s="1647"/>
      <c r="Y421" s="1647"/>
      <c r="Z421" s="1647"/>
      <c r="AA421" s="1647"/>
      <c r="AB421" s="1647"/>
      <c r="AC421" s="1647"/>
      <c r="AD421" s="1647"/>
      <c r="AE421" s="1647"/>
      <c r="AL421" s="705"/>
      <c r="AM421"/>
      <c r="AN421" s="281"/>
    </row>
    <row r="422" spans="1:55" s="4" customFormat="1" ht="12.75" customHeight="1">
      <c r="A422" s="5"/>
      <c r="B422" s="21"/>
      <c r="C422" s="707"/>
      <c r="F422" s="1647"/>
      <c r="G422" s="1647"/>
      <c r="H422" s="1647"/>
      <c r="I422" s="1647"/>
      <c r="J422" s="1647"/>
      <c r="K422" s="1647"/>
      <c r="L422" s="1647"/>
      <c r="M422" s="1647"/>
      <c r="N422" s="1647"/>
      <c r="O422" s="1647"/>
      <c r="P422" s="1647"/>
      <c r="Q422" s="1647"/>
      <c r="R422" s="1647"/>
      <c r="S422" s="1647"/>
      <c r="T422" s="1647"/>
      <c r="U422" s="1647"/>
      <c r="V422" s="1647"/>
      <c r="W422" s="1647"/>
      <c r="X422" s="1647"/>
      <c r="Y422" s="1647"/>
      <c r="Z422" s="1647"/>
      <c r="AA422" s="1647"/>
      <c r="AB422" s="1647"/>
      <c r="AC422" s="1647"/>
      <c r="AD422" s="1647"/>
      <c r="AE422" s="1647"/>
      <c r="AL422" s="705"/>
      <c r="AM422"/>
      <c r="AN422" s="281"/>
    </row>
    <row r="423" spans="1:55" s="4" customFormat="1" ht="12.75" customHeight="1">
      <c r="A423" s="5"/>
      <c r="B423" s="21"/>
      <c r="C423" s="1700" t="s">
        <v>108</v>
      </c>
      <c r="D423" s="1120"/>
      <c r="E423" s="194"/>
      <c r="F423" s="346" t="s">
        <v>1789</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3" t="s">
        <v>320</v>
      </c>
      <c r="AG423" s="1693"/>
      <c r="AH423" s="1693"/>
      <c r="AI423" s="1693"/>
      <c r="AJ423" s="1693"/>
      <c r="AK423" s="1693"/>
      <c r="AL423" s="1708"/>
      <c r="AM423"/>
      <c r="AN423" s="281"/>
    </row>
    <row r="424" spans="1:55" s="4" customFormat="1" ht="12.75" customHeight="1">
      <c r="A424" s="5"/>
      <c r="B424" s="21"/>
      <c r="C424" s="707"/>
      <c r="AL424" s="705"/>
      <c r="AM424"/>
      <c r="AN424" s="281"/>
    </row>
    <row r="425" spans="1:55" s="4" customFormat="1" ht="12.75" customHeight="1">
      <c r="A425" s="5"/>
      <c r="B425" s="21"/>
      <c r="C425" s="1700" t="s">
        <v>124</v>
      </c>
      <c r="D425" s="1120"/>
      <c r="E425" s="225"/>
      <c r="F425" s="346" t="s">
        <v>966</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3" t="s">
        <v>963</v>
      </c>
      <c r="AG425" s="1693"/>
      <c r="AH425" s="1693"/>
      <c r="AI425" s="1693"/>
      <c r="AJ425" s="1693"/>
      <c r="AK425" s="1693"/>
      <c r="AL425" s="1708"/>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2300</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671</v>
      </c>
      <c r="F429" s="1702" t="s">
        <v>1793</v>
      </c>
      <c r="G429" s="1702"/>
      <c r="H429" s="1702"/>
      <c r="I429" s="1702"/>
      <c r="J429" s="1702"/>
      <c r="K429" s="1702"/>
      <c r="L429" s="1702"/>
      <c r="M429" s="1702"/>
      <c r="N429" s="1702"/>
      <c r="O429" s="1702"/>
      <c r="P429" s="1702"/>
      <c r="Q429" s="1702"/>
      <c r="R429" s="1702"/>
      <c r="S429" s="1702"/>
      <c r="T429" s="1702"/>
      <c r="U429" s="1702"/>
      <c r="V429" s="1702"/>
      <c r="W429" s="1702"/>
      <c r="X429" s="1702"/>
      <c r="Y429" s="1702"/>
      <c r="Z429" s="1702"/>
      <c r="AA429" s="1702"/>
      <c r="AB429" s="1702"/>
      <c r="AC429" s="1702"/>
      <c r="AD429" s="1702"/>
      <c r="AE429" s="1702"/>
      <c r="AF429" s="697"/>
      <c r="AG429" s="697"/>
      <c r="AH429" s="697"/>
      <c r="AI429" s="697"/>
      <c r="AJ429" s="697"/>
      <c r="AK429" s="697"/>
      <c r="AL429" s="721"/>
      <c r="AM429"/>
      <c r="AN429" s="281"/>
    </row>
    <row r="430" spans="1:55" s="4" customFormat="1" ht="12.75" customHeight="1">
      <c r="A430" s="5"/>
      <c r="B430" s="73"/>
      <c r="C430" s="722"/>
      <c r="D430" s="73"/>
      <c r="E430" s="194"/>
      <c r="F430" s="1647"/>
      <c r="G430" s="1647"/>
      <c r="H430" s="1647"/>
      <c r="I430" s="1647"/>
      <c r="J430" s="1647"/>
      <c r="K430" s="1647"/>
      <c r="L430" s="1647"/>
      <c r="M430" s="1647"/>
      <c r="N430" s="1647"/>
      <c r="O430" s="1647"/>
      <c r="P430" s="1647"/>
      <c r="Q430" s="1647"/>
      <c r="R430" s="1647"/>
      <c r="S430" s="1647"/>
      <c r="T430" s="1647"/>
      <c r="U430" s="1647"/>
      <c r="V430" s="1647"/>
      <c r="W430" s="1647"/>
      <c r="X430" s="1647"/>
      <c r="Y430" s="1647"/>
      <c r="Z430" s="1647"/>
      <c r="AA430" s="1647"/>
      <c r="AB430" s="1647"/>
      <c r="AC430" s="1647"/>
      <c r="AD430" s="1647"/>
      <c r="AE430" s="1647"/>
      <c r="AF430" s="3"/>
      <c r="AG430" s="5"/>
      <c r="AL430" s="705"/>
      <c r="AM430"/>
      <c r="AN430" s="281"/>
    </row>
    <row r="431" spans="1:55" s="4" customFormat="1" ht="12.6" customHeight="1">
      <c r="A431" s="5"/>
      <c r="B431" s="73"/>
      <c r="C431" s="722"/>
      <c r="D431" s="73"/>
      <c r="E431" s="194"/>
      <c r="F431" s="1647"/>
      <c r="G431" s="1647"/>
      <c r="H431" s="1647"/>
      <c r="I431" s="1647"/>
      <c r="J431" s="1647"/>
      <c r="K431" s="1647"/>
      <c r="L431" s="1647"/>
      <c r="M431" s="1647"/>
      <c r="N431" s="1647"/>
      <c r="O431" s="1647"/>
      <c r="P431" s="1647"/>
      <c r="Q431" s="1647"/>
      <c r="R431" s="1647"/>
      <c r="S431" s="1647"/>
      <c r="T431" s="1647"/>
      <c r="U431" s="1647"/>
      <c r="V431" s="1647"/>
      <c r="W431" s="1647"/>
      <c r="X431" s="1647"/>
      <c r="Y431" s="1647"/>
      <c r="Z431" s="1647"/>
      <c r="AA431" s="1647"/>
      <c r="AB431" s="1647"/>
      <c r="AC431" s="1647"/>
      <c r="AD431" s="1647"/>
      <c r="AE431" s="1647"/>
      <c r="AL431" s="705"/>
      <c r="AM431"/>
      <c r="AN431" s="281"/>
    </row>
    <row r="432" spans="1:55" s="4" customFormat="1" ht="12.75" customHeight="1">
      <c r="A432" s="5"/>
      <c r="B432" s="73"/>
      <c r="C432" s="1700" t="s">
        <v>124</v>
      </c>
      <c r="D432" s="1120"/>
      <c r="E432" s="194"/>
      <c r="F432" s="346" t="s">
        <v>1791</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3" t="s">
        <v>320</v>
      </c>
      <c r="AG432" s="1693"/>
      <c r="AH432" s="1693"/>
      <c r="AI432" s="1693"/>
      <c r="AJ432" s="1693"/>
      <c r="AK432" s="1693"/>
      <c r="AL432" s="1708"/>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35" customHeight="1">
      <c r="A435" s="5"/>
      <c r="B435" s="73"/>
      <c r="C435" s="717"/>
      <c r="D435" s="718"/>
      <c r="E435" s="698" t="s">
        <v>668</v>
      </c>
      <c r="F435" s="1702" t="s">
        <v>1794</v>
      </c>
      <c r="G435" s="1702"/>
      <c r="H435" s="1702"/>
      <c r="I435" s="1702"/>
      <c r="J435" s="1702"/>
      <c r="K435" s="1702"/>
      <c r="L435" s="1702"/>
      <c r="M435" s="1702"/>
      <c r="N435" s="1702"/>
      <c r="O435" s="1702"/>
      <c r="P435" s="1702"/>
      <c r="Q435" s="1702"/>
      <c r="R435" s="1702"/>
      <c r="S435" s="1702"/>
      <c r="T435" s="1702"/>
      <c r="U435" s="1702"/>
      <c r="V435" s="1702"/>
      <c r="W435" s="1702"/>
      <c r="X435" s="1702"/>
      <c r="Y435" s="1702"/>
      <c r="Z435" s="1702"/>
      <c r="AA435" s="1702"/>
      <c r="AB435" s="1702"/>
      <c r="AC435" s="1702"/>
      <c r="AD435" s="1702"/>
      <c r="AE435" s="1702"/>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7"/>
      <c r="G436" s="1647"/>
      <c r="H436" s="1647"/>
      <c r="I436" s="1647"/>
      <c r="J436" s="1647"/>
      <c r="K436" s="1647"/>
      <c r="L436" s="1647"/>
      <c r="M436" s="1647"/>
      <c r="N436" s="1647"/>
      <c r="O436" s="1647"/>
      <c r="P436" s="1647"/>
      <c r="Q436" s="1647"/>
      <c r="R436" s="1647"/>
      <c r="S436" s="1647"/>
      <c r="T436" s="1647"/>
      <c r="U436" s="1647"/>
      <c r="V436" s="1647"/>
      <c r="W436" s="1647"/>
      <c r="X436" s="1647"/>
      <c r="Y436" s="1647"/>
      <c r="Z436" s="1647"/>
      <c r="AA436" s="1647"/>
      <c r="AB436" s="1647"/>
      <c r="AC436" s="1647"/>
      <c r="AD436" s="1647"/>
      <c r="AE436" s="1647"/>
      <c r="AF436" s="108"/>
      <c r="AG436" s="108"/>
      <c r="AH436" s="108"/>
      <c r="AI436" s="108"/>
      <c r="AJ436" s="108"/>
      <c r="AK436" s="108"/>
      <c r="AL436" s="784"/>
      <c r="AM436"/>
      <c r="AO436" s="4"/>
      <c r="AP436" s="4"/>
    </row>
    <row r="437" spans="1:60" s="4" customFormat="1" ht="12.75" customHeight="1">
      <c r="A437" s="5"/>
      <c r="B437" s="73"/>
      <c r="C437" s="722"/>
      <c r="D437" s="73"/>
      <c r="E437" s="194"/>
      <c r="F437" s="1647"/>
      <c r="G437" s="1647"/>
      <c r="H437" s="1647"/>
      <c r="I437" s="1647"/>
      <c r="J437" s="1647"/>
      <c r="K437" s="1647"/>
      <c r="L437" s="1647"/>
      <c r="M437" s="1647"/>
      <c r="N437" s="1647"/>
      <c r="O437" s="1647"/>
      <c r="P437" s="1647"/>
      <c r="Q437" s="1647"/>
      <c r="R437" s="1647"/>
      <c r="S437" s="1647"/>
      <c r="T437" s="1647"/>
      <c r="U437" s="1647"/>
      <c r="V437" s="1647"/>
      <c r="W437" s="1647"/>
      <c r="X437" s="1647"/>
      <c r="Y437" s="1647"/>
      <c r="Z437" s="1647"/>
      <c r="AA437" s="1647"/>
      <c r="AB437" s="1647"/>
      <c r="AC437" s="1647"/>
      <c r="AD437" s="1647"/>
      <c r="AE437" s="1647"/>
      <c r="AF437" s="108"/>
      <c r="AG437" s="108"/>
      <c r="AH437" s="108"/>
      <c r="AI437" s="108"/>
      <c r="AJ437" s="108"/>
      <c r="AK437" s="108"/>
      <c r="AL437" s="784"/>
      <c r="AM437"/>
      <c r="AN437" s="281"/>
    </row>
    <row r="438" spans="1:60" s="4" customFormat="1" ht="12.75" customHeight="1">
      <c r="A438" s="5"/>
      <c r="B438" s="73"/>
      <c r="C438" s="723"/>
      <c r="D438" s="1"/>
      <c r="E438" s="225"/>
      <c r="F438" s="1647"/>
      <c r="G438" s="1647"/>
      <c r="H438" s="1647"/>
      <c r="I438" s="1647"/>
      <c r="J438" s="1647"/>
      <c r="K438" s="1647"/>
      <c r="L438" s="1647"/>
      <c r="M438" s="1647"/>
      <c r="N438" s="1647"/>
      <c r="O438" s="1647"/>
      <c r="P438" s="1647"/>
      <c r="Q438" s="1647"/>
      <c r="R438" s="1647"/>
      <c r="S438" s="1647"/>
      <c r="T438" s="1647"/>
      <c r="U438" s="1647"/>
      <c r="V438" s="1647"/>
      <c r="W438" s="1647"/>
      <c r="X438" s="1647"/>
      <c r="Y438" s="1647"/>
      <c r="Z438" s="1647"/>
      <c r="AA438" s="1647"/>
      <c r="AB438" s="1647"/>
      <c r="AC438" s="1647"/>
      <c r="AD438" s="1647"/>
      <c r="AE438" s="1647"/>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7"/>
      <c r="G439" s="1647"/>
      <c r="H439" s="1647"/>
      <c r="I439" s="1647"/>
      <c r="J439" s="1647"/>
      <c r="K439" s="1647"/>
      <c r="L439" s="1647"/>
      <c r="M439" s="1647"/>
      <c r="N439" s="1647"/>
      <c r="O439" s="1647"/>
      <c r="P439" s="1647"/>
      <c r="Q439" s="1647"/>
      <c r="R439" s="1647"/>
      <c r="S439" s="1647"/>
      <c r="T439" s="1647"/>
      <c r="U439" s="1647"/>
      <c r="V439" s="1647"/>
      <c r="W439" s="1647"/>
      <c r="X439" s="1647"/>
      <c r="Y439" s="1647"/>
      <c r="Z439" s="1647"/>
      <c r="AA439" s="1647"/>
      <c r="AB439" s="1647"/>
      <c r="AC439" s="1647"/>
      <c r="AD439" s="1647"/>
      <c r="AE439" s="1647"/>
      <c r="AF439" s="108"/>
      <c r="AG439" s="108"/>
      <c r="AH439" s="108"/>
      <c r="AI439" s="108"/>
      <c r="AJ439" s="108"/>
      <c r="AK439" s="108"/>
      <c r="AL439" s="784"/>
      <c r="AM439"/>
      <c r="AN439" s="281"/>
    </row>
    <row r="440" spans="1:60" s="4" customFormat="1" ht="12.75" customHeight="1">
      <c r="A440" s="5"/>
      <c r="B440" s="73"/>
      <c r="C440" s="723"/>
      <c r="D440" s="1"/>
      <c r="E440" s="225"/>
      <c r="F440" s="1647"/>
      <c r="G440" s="1647"/>
      <c r="H440" s="1647"/>
      <c r="I440" s="1647"/>
      <c r="J440" s="1647"/>
      <c r="K440" s="1647"/>
      <c r="L440" s="1647"/>
      <c r="M440" s="1647"/>
      <c r="N440" s="1647"/>
      <c r="O440" s="1647"/>
      <c r="P440" s="1647"/>
      <c r="Q440" s="1647"/>
      <c r="R440" s="1647"/>
      <c r="S440" s="1647"/>
      <c r="T440" s="1647"/>
      <c r="U440" s="1647"/>
      <c r="V440" s="1647"/>
      <c r="W440" s="1647"/>
      <c r="X440" s="1647"/>
      <c r="Y440" s="1647"/>
      <c r="Z440" s="1647"/>
      <c r="AA440" s="1647"/>
      <c r="AB440" s="1647"/>
      <c r="AC440" s="1647"/>
      <c r="AD440" s="1647"/>
      <c r="AE440" s="1647"/>
      <c r="AF440" s="108"/>
      <c r="AG440" s="108"/>
      <c r="AH440" s="108"/>
      <c r="AI440" s="108"/>
      <c r="AJ440" s="108"/>
      <c r="AK440" s="108"/>
      <c r="AL440" s="784"/>
      <c r="AM440"/>
      <c r="AN440" s="281"/>
    </row>
    <row r="441" spans="1:60" s="4" customFormat="1" ht="12.75" customHeight="1">
      <c r="A441" s="5"/>
      <c r="B441" s="73"/>
      <c r="C441" s="723"/>
      <c r="D441" s="1"/>
      <c r="E441" s="225"/>
      <c r="F441" s="1647"/>
      <c r="G441" s="1647"/>
      <c r="H441" s="1647"/>
      <c r="I441" s="1647"/>
      <c r="J441" s="1647"/>
      <c r="K441" s="1647"/>
      <c r="L441" s="1647"/>
      <c r="M441" s="1647"/>
      <c r="N441" s="1647"/>
      <c r="O441" s="1647"/>
      <c r="P441" s="1647"/>
      <c r="Q441" s="1647"/>
      <c r="R441" s="1647"/>
      <c r="S441" s="1647"/>
      <c r="T441" s="1647"/>
      <c r="U441" s="1647"/>
      <c r="V441" s="1647"/>
      <c r="W441" s="1647"/>
      <c r="X441" s="1647"/>
      <c r="Y441" s="1647"/>
      <c r="Z441" s="1647"/>
      <c r="AA441" s="1647"/>
      <c r="AB441" s="1647"/>
      <c r="AC441" s="1647"/>
      <c r="AD441" s="1647"/>
      <c r="AE441" s="1647"/>
      <c r="AF441" s="108"/>
      <c r="AG441" s="108"/>
      <c r="AH441" s="108"/>
      <c r="AI441" s="108"/>
      <c r="AJ441" s="108"/>
      <c r="AK441" s="108"/>
      <c r="AL441" s="784"/>
      <c r="AM441"/>
      <c r="AN441" s="281"/>
    </row>
    <row r="442" spans="1:60" s="4" customFormat="1" ht="12.75" customHeight="1">
      <c r="A442" s="5"/>
      <c r="B442" s="73"/>
      <c r="C442" s="723"/>
      <c r="D442" s="1"/>
      <c r="E442" s="225"/>
      <c r="F442" s="1647"/>
      <c r="G442" s="1647"/>
      <c r="H442" s="1647"/>
      <c r="I442" s="1647"/>
      <c r="J442" s="1647"/>
      <c r="K442" s="1647"/>
      <c r="L442" s="1647"/>
      <c r="M442" s="1647"/>
      <c r="N442" s="1647"/>
      <c r="O442" s="1647"/>
      <c r="P442" s="1647"/>
      <c r="Q442" s="1647"/>
      <c r="R442" s="1647"/>
      <c r="S442" s="1647"/>
      <c r="T442" s="1647"/>
      <c r="U442" s="1647"/>
      <c r="V442" s="1647"/>
      <c r="W442" s="1647"/>
      <c r="X442" s="1647"/>
      <c r="Y442" s="1647"/>
      <c r="Z442" s="1647"/>
      <c r="AA442" s="1647"/>
      <c r="AB442" s="1647"/>
      <c r="AC442" s="1647"/>
      <c r="AD442" s="1647"/>
      <c r="AE442" s="1647"/>
      <c r="AF442" s="108"/>
      <c r="AG442" s="108"/>
      <c r="AH442" s="108"/>
      <c r="AI442" s="108"/>
      <c r="AJ442" s="108"/>
      <c r="AK442" s="108"/>
      <c r="AL442" s="784"/>
      <c r="AM442"/>
      <c r="AN442" s="281"/>
    </row>
    <row r="443" spans="1:60" s="4" customFormat="1" ht="17.25" customHeight="1">
      <c r="A443" s="5"/>
      <c r="B443" s="73"/>
      <c r="C443" s="723"/>
      <c r="D443" s="1"/>
      <c r="E443" s="225"/>
      <c r="F443" s="1647"/>
      <c r="G443" s="1647"/>
      <c r="H443" s="1647"/>
      <c r="I443" s="1647"/>
      <c r="J443" s="1647"/>
      <c r="K443" s="1647"/>
      <c r="L443" s="1647"/>
      <c r="M443" s="1647"/>
      <c r="N443" s="1647"/>
      <c r="O443" s="1647"/>
      <c r="P443" s="1647"/>
      <c r="Q443" s="1647"/>
      <c r="R443" s="1647"/>
      <c r="S443" s="1647"/>
      <c r="T443" s="1647"/>
      <c r="U443" s="1647"/>
      <c r="V443" s="1647"/>
      <c r="W443" s="1647"/>
      <c r="X443" s="1647"/>
      <c r="Y443" s="1647"/>
      <c r="Z443" s="1647"/>
      <c r="AA443" s="1647"/>
      <c r="AB443" s="1647"/>
      <c r="AC443" s="1647"/>
      <c r="AD443" s="1647"/>
      <c r="AE443" s="1647"/>
      <c r="AL443" s="705"/>
      <c r="AM443"/>
      <c r="AN443" s="281"/>
    </row>
    <row r="444" spans="1:60" s="4" customFormat="1" ht="12.75" customHeight="1">
      <c r="A444" s="5"/>
      <c r="B444" s="21"/>
      <c r="C444" s="1700" t="s">
        <v>124</v>
      </c>
      <c r="D444" s="1120"/>
      <c r="E444" s="225"/>
      <c r="F444" s="20" t="s">
        <v>1795</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3" t="s">
        <v>320</v>
      </c>
      <c r="AG444" s="1693"/>
      <c r="AH444" s="1693"/>
      <c r="AI444" s="1693"/>
      <c r="AJ444" s="1693"/>
      <c r="AK444" s="1693"/>
      <c r="AL444" s="1708"/>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669</v>
      </c>
      <c r="F447" s="1702" t="s">
        <v>1797</v>
      </c>
      <c r="G447" s="1702"/>
      <c r="H447" s="1702"/>
      <c r="I447" s="1702"/>
      <c r="J447" s="1702"/>
      <c r="K447" s="1702"/>
      <c r="L447" s="1702"/>
      <c r="M447" s="1702"/>
      <c r="N447" s="1702"/>
      <c r="O447" s="1702"/>
      <c r="P447" s="1702"/>
      <c r="Q447" s="1702"/>
      <c r="R447" s="1702"/>
      <c r="S447" s="1702"/>
      <c r="T447" s="1702"/>
      <c r="U447" s="1702"/>
      <c r="V447" s="1702"/>
      <c r="W447" s="1702"/>
      <c r="X447" s="1702"/>
      <c r="Y447" s="1702"/>
      <c r="Z447" s="1702"/>
      <c r="AA447" s="1702"/>
      <c r="AB447" s="1702"/>
      <c r="AC447" s="1702"/>
      <c r="AD447" s="1702"/>
      <c r="AE447" s="1702"/>
      <c r="AF447" s="697"/>
      <c r="AG447" s="697"/>
      <c r="AH447" s="697"/>
      <c r="AI447" s="697"/>
      <c r="AJ447" s="697"/>
      <c r="AK447" s="697"/>
      <c r="AL447" s="721"/>
      <c r="AM447"/>
      <c r="AN447" s="281"/>
    </row>
    <row r="448" spans="1:60" s="4" customFormat="1" ht="12.75" customHeight="1">
      <c r="A448" s="5"/>
      <c r="B448" s="73"/>
      <c r="C448" s="723"/>
      <c r="D448" s="1"/>
      <c r="E448" s="225"/>
      <c r="F448" s="1647"/>
      <c r="G448" s="1647"/>
      <c r="H448" s="1647"/>
      <c r="I448" s="1647"/>
      <c r="J448" s="1647"/>
      <c r="K448" s="1647"/>
      <c r="L448" s="1647"/>
      <c r="M448" s="1647"/>
      <c r="N448" s="1647"/>
      <c r="O448" s="1647"/>
      <c r="P448" s="1647"/>
      <c r="Q448" s="1647"/>
      <c r="R448" s="1647"/>
      <c r="S448" s="1647"/>
      <c r="T448" s="1647"/>
      <c r="U448" s="1647"/>
      <c r="V448" s="1647"/>
      <c r="W448" s="1647"/>
      <c r="X448" s="1647"/>
      <c r="Y448" s="1647"/>
      <c r="Z448" s="1647"/>
      <c r="AA448" s="1647"/>
      <c r="AB448" s="1647"/>
      <c r="AC448" s="1647"/>
      <c r="AD448" s="1647"/>
      <c r="AE448" s="1647"/>
      <c r="AF448" s="18"/>
      <c r="AG448" s="18"/>
      <c r="AH448" s="18"/>
      <c r="AI448" s="18"/>
      <c r="AJ448" s="18"/>
      <c r="AK448" s="18"/>
      <c r="AL448" s="781"/>
      <c r="AM448"/>
      <c r="AN448" s="281"/>
    </row>
    <row r="449" spans="1:49" s="4" customFormat="1" ht="12.75" customHeight="1">
      <c r="A449" s="5"/>
      <c r="B449" s="73"/>
      <c r="C449" s="723"/>
      <c r="D449" s="1"/>
      <c r="E449" s="225"/>
      <c r="F449" s="1647"/>
      <c r="G449" s="1647"/>
      <c r="H449" s="1647"/>
      <c r="I449" s="1647"/>
      <c r="J449" s="1647"/>
      <c r="K449" s="1647"/>
      <c r="L449" s="1647"/>
      <c r="M449" s="1647"/>
      <c r="N449" s="1647"/>
      <c r="O449" s="1647"/>
      <c r="P449" s="1647"/>
      <c r="Q449" s="1647"/>
      <c r="R449" s="1647"/>
      <c r="S449" s="1647"/>
      <c r="T449" s="1647"/>
      <c r="U449" s="1647"/>
      <c r="V449" s="1647"/>
      <c r="W449" s="1647"/>
      <c r="X449" s="1647"/>
      <c r="Y449" s="1647"/>
      <c r="Z449" s="1647"/>
      <c r="AA449" s="1647"/>
      <c r="AB449" s="1647"/>
      <c r="AC449" s="1647"/>
      <c r="AD449" s="1647"/>
      <c r="AE449" s="1647"/>
      <c r="AF449" s="18"/>
      <c r="AG449" s="18"/>
      <c r="AH449" s="18"/>
      <c r="AI449" s="18"/>
      <c r="AJ449" s="18"/>
      <c r="AK449" s="18"/>
      <c r="AL449" s="781"/>
      <c r="AM449"/>
      <c r="AN449" s="281"/>
    </row>
    <row r="450" spans="1:49" s="4" customFormat="1" ht="12.75" customHeight="1">
      <c r="A450" s="5"/>
      <c r="B450" s="73"/>
      <c r="C450" s="723"/>
      <c r="D450" s="1"/>
      <c r="E450" s="225"/>
      <c r="F450" s="1647"/>
      <c r="G450" s="1647"/>
      <c r="H450" s="1647"/>
      <c r="I450" s="1647"/>
      <c r="J450" s="1647"/>
      <c r="K450" s="1647"/>
      <c r="L450" s="1647"/>
      <c r="M450" s="1647"/>
      <c r="N450" s="1647"/>
      <c r="O450" s="1647"/>
      <c r="P450" s="1647"/>
      <c r="Q450" s="1647"/>
      <c r="R450" s="1647"/>
      <c r="S450" s="1647"/>
      <c r="T450" s="1647"/>
      <c r="U450" s="1647"/>
      <c r="V450" s="1647"/>
      <c r="W450" s="1647"/>
      <c r="X450" s="1647"/>
      <c r="Y450" s="1647"/>
      <c r="Z450" s="1647"/>
      <c r="AA450" s="1647"/>
      <c r="AB450" s="1647"/>
      <c r="AC450" s="1647"/>
      <c r="AD450" s="1647"/>
      <c r="AE450" s="1647"/>
      <c r="AL450" s="705"/>
      <c r="AM450"/>
      <c r="AN450" s="281"/>
    </row>
    <row r="451" spans="1:49" s="4" customFormat="1" ht="12.75" customHeight="1">
      <c r="A451" s="5"/>
      <c r="B451" s="73"/>
      <c r="C451" s="1700" t="s">
        <v>124</v>
      </c>
      <c r="D451" s="1120"/>
      <c r="E451" s="225"/>
      <c r="F451" s="346" t="s">
        <v>1796</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3" t="s">
        <v>320</v>
      </c>
      <c r="AG451" s="1693"/>
      <c r="AH451" s="1693"/>
      <c r="AI451" s="1693"/>
      <c r="AJ451" s="1693"/>
      <c r="AK451" s="1693"/>
      <c r="AL451" s="1708"/>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1782</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6" t="s">
        <v>124</v>
      </c>
      <c r="D455" s="1707"/>
      <c r="E455" s="698" t="s">
        <v>968</v>
      </c>
      <c r="F455" s="1702" t="s">
        <v>970</v>
      </c>
      <c r="G455" s="1702"/>
      <c r="H455" s="1702"/>
      <c r="I455" s="1702"/>
      <c r="J455" s="1702"/>
      <c r="K455" s="1702"/>
      <c r="L455" s="1702"/>
      <c r="M455" s="1702"/>
      <c r="N455" s="1702"/>
      <c r="O455" s="1702"/>
      <c r="P455" s="1702"/>
      <c r="Q455" s="1702"/>
      <c r="R455" s="1702"/>
      <c r="S455" s="1702"/>
      <c r="T455" s="1702"/>
      <c r="U455" s="1702"/>
      <c r="V455" s="1702"/>
      <c r="W455" s="1702"/>
      <c r="X455" s="1702"/>
      <c r="Y455" s="1702"/>
      <c r="Z455" s="1702"/>
      <c r="AA455" s="1702"/>
      <c r="AB455" s="1702"/>
      <c r="AC455" s="1702"/>
      <c r="AD455" s="1702"/>
      <c r="AE455" s="1702"/>
      <c r="AF455" s="1869" t="s">
        <v>320</v>
      </c>
      <c r="AG455" s="1869"/>
      <c r="AH455" s="1869"/>
      <c r="AI455" s="1869"/>
      <c r="AJ455" s="1869"/>
      <c r="AK455" s="1869"/>
      <c r="AL455" s="1870"/>
      <c r="AM455"/>
      <c r="AN455" s="674"/>
      <c r="AQ455" s="166"/>
    </row>
    <row r="456" spans="1:49" s="4" customFormat="1" ht="12.75" customHeight="1">
      <c r="A456" s="5"/>
      <c r="B456" s="73"/>
      <c r="C456" s="723"/>
      <c r="D456" s="1"/>
      <c r="E456" s="225"/>
      <c r="F456" s="1647"/>
      <c r="G456" s="1647"/>
      <c r="H456" s="1647"/>
      <c r="I456" s="1647"/>
      <c r="J456" s="1647"/>
      <c r="K456" s="1647"/>
      <c r="L456" s="1647"/>
      <c r="M456" s="1647"/>
      <c r="N456" s="1647"/>
      <c r="O456" s="1647"/>
      <c r="P456" s="1647"/>
      <c r="Q456" s="1647"/>
      <c r="R456" s="1647"/>
      <c r="S456" s="1647"/>
      <c r="T456" s="1647"/>
      <c r="U456" s="1647"/>
      <c r="V456" s="1647"/>
      <c r="W456" s="1647"/>
      <c r="X456" s="1647"/>
      <c r="Y456" s="1647"/>
      <c r="Z456" s="1647"/>
      <c r="AA456" s="1647"/>
      <c r="AB456" s="1647"/>
      <c r="AC456" s="1647"/>
      <c r="AD456" s="1647"/>
      <c r="AE456" s="1647"/>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3"/>
      <c r="G457" s="1703"/>
      <c r="H457" s="1703"/>
      <c r="I457" s="1703"/>
      <c r="J457" s="1703"/>
      <c r="K457" s="1703"/>
      <c r="L457" s="1703"/>
      <c r="M457" s="1703"/>
      <c r="N457" s="1703"/>
      <c r="O457" s="1703"/>
      <c r="P457" s="1703"/>
      <c r="Q457" s="1703"/>
      <c r="R457" s="1703"/>
      <c r="S457" s="1703"/>
      <c r="T457" s="1703"/>
      <c r="U457" s="1703"/>
      <c r="V457" s="1703"/>
      <c r="W457" s="1703"/>
      <c r="X457" s="1703"/>
      <c r="Y457" s="1703"/>
      <c r="Z457" s="1703"/>
      <c r="AA457" s="1703"/>
      <c r="AB457" s="1703"/>
      <c r="AC457" s="1703"/>
      <c r="AD457" s="1703"/>
      <c r="AE457" s="1703"/>
      <c r="AF457" s="782"/>
      <c r="AG457" s="782"/>
      <c r="AH457" s="782"/>
      <c r="AI457" s="782"/>
      <c r="AJ457" s="782"/>
      <c r="AK457" s="782"/>
      <c r="AL457" s="783"/>
      <c r="AM457"/>
      <c r="AN457" s="670"/>
      <c r="AO457" s="4" t="s">
        <v>971</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972</v>
      </c>
      <c r="AP458" s="4">
        <v>5</v>
      </c>
      <c r="AQ458" s="166"/>
    </row>
    <row r="459" spans="1:49" s="4" customFormat="1" ht="12.75" customHeight="1">
      <c r="A459" s="5"/>
      <c r="B459" s="21"/>
      <c r="C459" s="1706" t="s">
        <v>124</v>
      </c>
      <c r="D459" s="1707"/>
      <c r="E459" s="698" t="s">
        <v>969</v>
      </c>
      <c r="F459" s="1702" t="s">
        <v>1834</v>
      </c>
      <c r="G459" s="1702"/>
      <c r="H459" s="1702"/>
      <c r="I459" s="1702"/>
      <c r="J459" s="1702"/>
      <c r="K459" s="1702"/>
      <c r="L459" s="1702"/>
      <c r="M459" s="1702"/>
      <c r="N459" s="1702"/>
      <c r="O459" s="1702"/>
      <c r="P459" s="1702"/>
      <c r="Q459" s="1702"/>
      <c r="R459" s="1702"/>
      <c r="S459" s="1702"/>
      <c r="T459" s="1702"/>
      <c r="U459" s="1702"/>
      <c r="V459" s="1702"/>
      <c r="W459" s="1702"/>
      <c r="X459" s="1702"/>
      <c r="Y459" s="1702"/>
      <c r="Z459" s="1702"/>
      <c r="AA459" s="1702"/>
      <c r="AB459" s="1702"/>
      <c r="AC459" s="1702"/>
      <c r="AD459" s="1702"/>
      <c r="AE459" s="1702"/>
      <c r="AF459" s="1869" t="s">
        <v>320</v>
      </c>
      <c r="AG459" s="1869"/>
      <c r="AH459" s="1869"/>
      <c r="AI459" s="1869"/>
      <c r="AJ459" s="1869"/>
      <c r="AK459" s="1869"/>
      <c r="AL459" s="1870"/>
      <c r="AM459"/>
      <c r="AN459" s="670"/>
      <c r="AO459" s="4" t="s">
        <v>1336</v>
      </c>
      <c r="AP459" s="4">
        <v>5</v>
      </c>
      <c r="AQ459" s="5"/>
    </row>
    <row r="460" spans="1:49" s="4" customFormat="1" ht="12.75" customHeight="1">
      <c r="A460" s="5"/>
      <c r="B460" s="21"/>
      <c r="C460" s="704"/>
      <c r="D460" s="21"/>
      <c r="E460" s="194"/>
      <c r="F460" s="1647"/>
      <c r="G460" s="1647"/>
      <c r="H460" s="1647"/>
      <c r="I460" s="1647"/>
      <c r="J460" s="1647"/>
      <c r="K460" s="1647"/>
      <c r="L460" s="1647"/>
      <c r="M460" s="1647"/>
      <c r="N460" s="1647"/>
      <c r="O460" s="1647"/>
      <c r="P460" s="1647"/>
      <c r="Q460" s="1647"/>
      <c r="R460" s="1647"/>
      <c r="S460" s="1647"/>
      <c r="T460" s="1647"/>
      <c r="U460" s="1647"/>
      <c r="V460" s="1647"/>
      <c r="W460" s="1647"/>
      <c r="X460" s="1647"/>
      <c r="Y460" s="1647"/>
      <c r="Z460" s="1647"/>
      <c r="AA460" s="1647"/>
      <c r="AB460" s="1647"/>
      <c r="AC460" s="1647"/>
      <c r="AD460" s="1647"/>
      <c r="AE460" s="1647"/>
      <c r="AF460" s="3"/>
      <c r="AG460" s="5"/>
      <c r="AL460" s="705"/>
      <c r="AM460"/>
      <c r="AN460" s="670"/>
      <c r="AO460" s="4" t="s">
        <v>1332</v>
      </c>
      <c r="AP460" s="4">
        <v>5</v>
      </c>
    </row>
    <row r="461" spans="1:49" s="4" customFormat="1" ht="12.75" customHeight="1">
      <c r="A461" s="5"/>
      <c r="B461" s="21"/>
      <c r="C461" s="704"/>
      <c r="D461" s="21"/>
      <c r="E461" s="194"/>
      <c r="F461" s="1647"/>
      <c r="G461" s="1647"/>
      <c r="H461" s="1647"/>
      <c r="I461" s="1647"/>
      <c r="J461" s="1647"/>
      <c r="K461" s="1647"/>
      <c r="L461" s="1647"/>
      <c r="M461" s="1647"/>
      <c r="N461" s="1647"/>
      <c r="O461" s="1647"/>
      <c r="P461" s="1647"/>
      <c r="Q461" s="1647"/>
      <c r="R461" s="1647"/>
      <c r="S461" s="1647"/>
      <c r="T461" s="1647"/>
      <c r="U461" s="1647"/>
      <c r="V461" s="1647"/>
      <c r="W461" s="1647"/>
      <c r="X461" s="1647"/>
      <c r="Y461" s="1647"/>
      <c r="Z461" s="1647"/>
      <c r="AA461" s="1647"/>
      <c r="AB461" s="1647"/>
      <c r="AC461" s="1647"/>
      <c r="AD461" s="1647"/>
      <c r="AE461" s="1647"/>
      <c r="AF461" s="3"/>
      <c r="AG461" s="5"/>
      <c r="AL461" s="705"/>
      <c r="AM461"/>
      <c r="AN461" s="670"/>
      <c r="AO461" s="4" t="s">
        <v>1333</v>
      </c>
      <c r="AP461" s="4">
        <v>5</v>
      </c>
    </row>
    <row r="462" spans="1:49" s="4" customFormat="1" ht="4.5" customHeight="1">
      <c r="A462" s="5"/>
      <c r="B462" s="73"/>
      <c r="C462" s="700"/>
      <c r="D462" s="701"/>
      <c r="E462" s="702"/>
      <c r="F462" s="1703"/>
      <c r="G462" s="1703"/>
      <c r="H462" s="1703"/>
      <c r="I462" s="1703"/>
      <c r="J462" s="1703"/>
      <c r="K462" s="1703"/>
      <c r="L462" s="1703"/>
      <c r="M462" s="1703"/>
      <c r="N462" s="1703"/>
      <c r="O462" s="1703"/>
      <c r="P462" s="1703"/>
      <c r="Q462" s="1703"/>
      <c r="R462" s="1703"/>
      <c r="S462" s="1703"/>
      <c r="T462" s="1703"/>
      <c r="U462" s="1703"/>
      <c r="V462" s="1703"/>
      <c r="W462" s="1703"/>
      <c r="X462" s="1703"/>
      <c r="Y462" s="1703"/>
      <c r="Z462" s="1703"/>
      <c r="AA462" s="1703"/>
      <c r="AB462" s="1703"/>
      <c r="AC462" s="1703"/>
      <c r="AD462" s="1703"/>
      <c r="AE462" s="1703"/>
      <c r="AF462" s="782"/>
      <c r="AG462" s="782"/>
      <c r="AH462" s="782"/>
      <c r="AI462" s="782"/>
      <c r="AJ462" s="782"/>
      <c r="AK462" s="782"/>
      <c r="AL462" s="783"/>
      <c r="AM462"/>
      <c r="AN462" s="281"/>
      <c r="AO462" s="4" t="s">
        <v>1334</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1221</v>
      </c>
      <c r="AP463" s="4">
        <v>5</v>
      </c>
    </row>
    <row r="464" spans="1:49" s="4" customFormat="1" ht="12.75" customHeight="1">
      <c r="A464" s="5"/>
      <c r="B464" s="21"/>
      <c r="C464" s="696"/>
      <c r="D464" s="697"/>
      <c r="E464" s="698" t="s">
        <v>967</v>
      </c>
      <c r="F464" s="1702" t="s">
        <v>1835</v>
      </c>
      <c r="G464" s="1702"/>
      <c r="H464" s="1702"/>
      <c r="I464" s="1702"/>
      <c r="J464" s="1702"/>
      <c r="K464" s="1702"/>
      <c r="L464" s="1702"/>
      <c r="M464" s="1702"/>
      <c r="N464" s="1702"/>
      <c r="O464" s="1702"/>
      <c r="P464" s="1702"/>
      <c r="Q464" s="1702"/>
      <c r="R464" s="1702"/>
      <c r="S464" s="1702"/>
      <c r="T464" s="1702"/>
      <c r="U464" s="1702"/>
      <c r="V464" s="1702"/>
      <c r="W464" s="1702"/>
      <c r="X464" s="1702"/>
      <c r="Y464" s="1702"/>
      <c r="Z464" s="1702"/>
      <c r="AA464" s="1702"/>
      <c r="AB464" s="1702"/>
      <c r="AC464" s="1702"/>
      <c r="AD464" s="1702"/>
      <c r="AE464" s="1702"/>
      <c r="AF464" s="1702"/>
      <c r="AG464" s="787"/>
      <c r="AH464" s="697"/>
      <c r="AI464" s="697"/>
      <c r="AJ464" s="697"/>
      <c r="AK464" s="697"/>
      <c r="AL464" s="721"/>
      <c r="AM464"/>
      <c r="AN464" s="281"/>
      <c r="AO464" s="4" t="s">
        <v>1335</v>
      </c>
      <c r="AP464" s="4">
        <v>1</v>
      </c>
    </row>
    <row r="465" spans="1:54" s="4" customFormat="1" ht="12.75" customHeight="1">
      <c r="A465" s="5"/>
      <c r="B465" s="21"/>
      <c r="C465" s="704"/>
      <c r="D465" s="21"/>
      <c r="E465" s="194"/>
      <c r="F465" s="1647"/>
      <c r="G465" s="1647"/>
      <c r="H465" s="1647"/>
      <c r="I465" s="1647"/>
      <c r="J465" s="1647"/>
      <c r="K465" s="1647"/>
      <c r="L465" s="1647"/>
      <c r="M465" s="1647"/>
      <c r="N465" s="1647"/>
      <c r="O465" s="1647"/>
      <c r="P465" s="1647"/>
      <c r="Q465" s="1647"/>
      <c r="R465" s="1647"/>
      <c r="S465" s="1647"/>
      <c r="T465" s="1647"/>
      <c r="U465" s="1647"/>
      <c r="V465" s="1647"/>
      <c r="W465" s="1647"/>
      <c r="X465" s="1647"/>
      <c r="Y465" s="1647"/>
      <c r="Z465" s="1647"/>
      <c r="AA465" s="1647"/>
      <c r="AB465" s="1647"/>
      <c r="AC465" s="1647"/>
      <c r="AD465" s="1647"/>
      <c r="AE465" s="1647"/>
      <c r="AF465" s="1647"/>
      <c r="AL465" s="705"/>
      <c r="AM465"/>
      <c r="AN465" s="281"/>
      <c r="AS465" s="345"/>
      <c r="AW465" s="345" t="s">
        <v>976</v>
      </c>
      <c r="BA465" s="345" t="s">
        <v>977</v>
      </c>
    </row>
    <row r="466" spans="1:54" s="4" customFormat="1" ht="12.75" customHeight="1">
      <c r="A466" s="5"/>
      <c r="B466" s="21"/>
      <c r="C466" s="707"/>
      <c r="F466" s="1647"/>
      <c r="G466" s="1647"/>
      <c r="H466" s="1647"/>
      <c r="I466" s="1647"/>
      <c r="J466" s="1647"/>
      <c r="K466" s="1647"/>
      <c r="L466" s="1647"/>
      <c r="M466" s="1647"/>
      <c r="N466" s="1647"/>
      <c r="O466" s="1647"/>
      <c r="P466" s="1647"/>
      <c r="Q466" s="1647"/>
      <c r="R466" s="1647"/>
      <c r="S466" s="1647"/>
      <c r="T466" s="1647"/>
      <c r="U466" s="1647"/>
      <c r="V466" s="1647"/>
      <c r="W466" s="1647"/>
      <c r="X466" s="1647"/>
      <c r="Y466" s="1647"/>
      <c r="Z466" s="1647"/>
      <c r="AA466" s="1647"/>
      <c r="AB466" s="1647"/>
      <c r="AC466" s="1647"/>
      <c r="AD466" s="1647"/>
      <c r="AE466" s="1647"/>
      <c r="AF466" s="1647"/>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7"/>
      <c r="G467" s="1647"/>
      <c r="H467" s="1647"/>
      <c r="I467" s="1647"/>
      <c r="J467" s="1647"/>
      <c r="K467" s="1647"/>
      <c r="L467" s="1647"/>
      <c r="M467" s="1647"/>
      <c r="N467" s="1647"/>
      <c r="O467" s="1647"/>
      <c r="P467" s="1647"/>
      <c r="Q467" s="1647"/>
      <c r="R467" s="1647"/>
      <c r="S467" s="1647"/>
      <c r="T467" s="1647"/>
      <c r="U467" s="1647"/>
      <c r="V467" s="1647"/>
      <c r="W467" s="1647"/>
      <c r="X467" s="1647"/>
      <c r="Y467" s="1647"/>
      <c r="Z467" s="1647"/>
      <c r="AA467" s="1647"/>
      <c r="AB467" s="1647"/>
      <c r="AC467" s="1647"/>
      <c r="AD467" s="1647"/>
      <c r="AE467" s="1647"/>
      <c r="AF467" s="1647"/>
      <c r="AL467" s="705"/>
      <c r="AM467"/>
      <c r="AN467" s="281"/>
      <c r="AO467" s="348">
        <v>7.0000000000000007E-2</v>
      </c>
      <c r="AP467" s="35">
        <v>3</v>
      </c>
      <c r="AR467" s="4" t="s">
        <v>1915</v>
      </c>
      <c r="AS467" s="35">
        <v>3</v>
      </c>
      <c r="AT467" s="29"/>
      <c r="AW467" s="348">
        <v>0.4</v>
      </c>
      <c r="AX467" s="29">
        <v>3</v>
      </c>
      <c r="BA467" s="348">
        <v>0.4</v>
      </c>
      <c r="BB467" s="29">
        <v>4</v>
      </c>
    </row>
    <row r="468" spans="1:54" s="4" customFormat="1" ht="12.75" customHeight="1">
      <c r="A468" s="5"/>
      <c r="B468" s="21"/>
      <c r="C468" s="1700" t="s">
        <v>124</v>
      </c>
      <c r="D468" s="1120"/>
      <c r="E468" s="225"/>
      <c r="F468" s="346" t="s">
        <v>1789</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7" t="s">
        <v>320</v>
      </c>
      <c r="AG468" s="1547"/>
      <c r="AH468" s="1547"/>
      <c r="AI468" s="1547"/>
      <c r="AJ468" s="1547"/>
      <c r="AK468" s="1547"/>
      <c r="AL468" s="1701"/>
      <c r="AM468"/>
      <c r="AN468" s="281"/>
      <c r="AO468" s="348">
        <v>0.12</v>
      </c>
      <c r="AP468" s="35">
        <v>5</v>
      </c>
      <c r="AR468" s="4" t="s">
        <v>1916</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1848</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724</v>
      </c>
      <c r="AK474" s="1072">
        <f>IF(AS357=0,AS355,AS357)</f>
        <v>10</v>
      </c>
      <c r="AL474" s="1073"/>
      <c r="AM474" s="1075"/>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1466</v>
      </c>
      <c r="C477" s="3"/>
      <c r="E477" s="20"/>
      <c r="AE477" s="1547" t="s">
        <v>1258</v>
      </c>
      <c r="AF477" s="1547"/>
      <c r="AG477" s="1547"/>
      <c r="AH477" s="1547"/>
      <c r="AI477" s="1547"/>
      <c r="AJ477" s="1547"/>
      <c r="AK477" s="1547"/>
      <c r="AL477" s="18"/>
      <c r="AN477" s="281"/>
      <c r="AO477" s="4" t="s">
        <v>971</v>
      </c>
      <c r="AP477" s="4">
        <v>5</v>
      </c>
    </row>
    <row r="478" spans="1:54" s="4" customFormat="1" ht="12.75" hidden="1" customHeight="1">
      <c r="A478" s="3"/>
      <c r="B478" s="5" t="s">
        <v>1494</v>
      </c>
      <c r="C478" s="3"/>
      <c r="E478" s="20"/>
      <c r="AE478" s="18"/>
      <c r="AF478" s="18"/>
      <c r="AG478" s="18"/>
      <c r="AH478" s="18"/>
      <c r="AI478" s="18"/>
      <c r="AJ478" s="18"/>
      <c r="AK478" s="18"/>
      <c r="AL478" s="18"/>
      <c r="AN478" s="281"/>
      <c r="AO478" s="4" t="s">
        <v>1158</v>
      </c>
      <c r="AP478" s="4">
        <v>5</v>
      </c>
    </row>
    <row r="479" spans="1:54" s="4" customFormat="1" ht="12.75" hidden="1" customHeight="1">
      <c r="A479" s="3"/>
      <c r="B479" s="3" t="s">
        <v>1016</v>
      </c>
      <c r="C479" s="3"/>
      <c r="E479" s="20"/>
      <c r="AE479" s="18"/>
      <c r="AF479" s="18"/>
      <c r="AG479" s="18"/>
      <c r="AH479" s="18"/>
      <c r="AI479" s="18"/>
      <c r="AJ479" s="18"/>
      <c r="AK479" s="18"/>
      <c r="AL479" s="18"/>
      <c r="AN479" s="281"/>
      <c r="AO479" s="4" t="s">
        <v>1336</v>
      </c>
      <c r="AP479" s="4">
        <v>5</v>
      </c>
      <c r="AQ479" s="3"/>
      <c r="AR479" s="3"/>
      <c r="AS479" s="345"/>
      <c r="AW479" s="345"/>
    </row>
    <row r="480" spans="1:54" s="4" customFormat="1" ht="12.75" hidden="1" customHeight="1">
      <c r="A480" s="3"/>
      <c r="B480" s="3" t="s">
        <v>981</v>
      </c>
      <c r="C480" s="3"/>
      <c r="E480" s="20"/>
      <c r="AE480" s="18"/>
      <c r="AF480" s="18"/>
      <c r="AG480" s="18"/>
      <c r="AH480" s="18"/>
      <c r="AI480" s="18"/>
      <c r="AJ480" s="18"/>
      <c r="AK480" s="18"/>
      <c r="AL480" s="18"/>
      <c r="AN480" s="281"/>
      <c r="AO480" s="4" t="s">
        <v>1332</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1333</v>
      </c>
      <c r="AP481" s="4">
        <v>5</v>
      </c>
      <c r="AQ481" s="3"/>
      <c r="AR481" s="3"/>
      <c r="AW481" s="120"/>
    </row>
    <row r="482" spans="1:50" s="4" customFormat="1" ht="12.75" hidden="1" customHeight="1">
      <c r="A482" s="3"/>
      <c r="C482" s="182" t="s">
        <v>1467</v>
      </c>
      <c r="D482"/>
      <c r="AE482" s="18"/>
      <c r="AF482" s="18"/>
      <c r="AG482" s="20"/>
      <c r="AH482" s="20"/>
      <c r="AI482" s="20"/>
      <c r="AJ482" s="20"/>
      <c r="AK482" s="20"/>
      <c r="AL482" s="20"/>
      <c r="AN482" s="281"/>
      <c r="AO482" s="4" t="s">
        <v>1334</v>
      </c>
      <c r="AP482" s="4">
        <v>5</v>
      </c>
      <c r="AW482" s="120"/>
    </row>
    <row r="483" spans="1:50" s="4" customFormat="1" ht="12.75" hidden="1" customHeight="1">
      <c r="A483" s="3"/>
      <c r="C483" s="1709" t="s">
        <v>124</v>
      </c>
      <c r="D483" s="1710"/>
      <c r="E483" s="749" t="s">
        <v>195</v>
      </c>
      <c r="F483" s="1711" t="s">
        <v>973</v>
      </c>
      <c r="G483" s="1711"/>
      <c r="H483" s="1711"/>
      <c r="I483" s="1711"/>
      <c r="J483" s="1711"/>
      <c r="K483" s="1711"/>
      <c r="L483" s="1711"/>
      <c r="M483" s="1711"/>
      <c r="N483" s="1711"/>
      <c r="O483" s="1711"/>
      <c r="P483" s="1711"/>
      <c r="Q483" s="1711"/>
      <c r="R483" s="1711"/>
      <c r="S483" s="1711"/>
      <c r="T483" s="1711"/>
      <c r="U483" s="1711"/>
      <c r="V483" s="1711"/>
      <c r="W483" s="1711"/>
      <c r="X483" s="1711"/>
      <c r="Y483" s="1711"/>
      <c r="Z483" s="1711"/>
      <c r="AA483" s="1711"/>
      <c r="AB483" s="1711"/>
      <c r="AC483" s="1711"/>
      <c r="AD483" s="1711"/>
      <c r="AE483" s="1711"/>
      <c r="AF483" s="697"/>
      <c r="AG483" s="697"/>
      <c r="AH483" s="697"/>
      <c r="AI483" s="697"/>
      <c r="AJ483" s="697"/>
      <c r="AK483" s="721"/>
      <c r="AN483" s="281"/>
      <c r="AO483" s="4" t="s">
        <v>1917</v>
      </c>
      <c r="AP483" s="4">
        <v>5</v>
      </c>
      <c r="AS483" s="348"/>
      <c r="AT483" s="29"/>
      <c r="AW483" s="120"/>
      <c r="AX483" s="35"/>
    </row>
    <row r="484" spans="1:50" s="4" customFormat="1" ht="12.75" hidden="1" customHeight="1">
      <c r="C484" s="726"/>
      <c r="E484" s="143"/>
      <c r="F484" s="1712"/>
      <c r="G484" s="1712"/>
      <c r="H484" s="1712"/>
      <c r="I484" s="1712"/>
      <c r="J484" s="1712"/>
      <c r="K484" s="1712"/>
      <c r="L484" s="1712"/>
      <c r="M484" s="1712"/>
      <c r="N484" s="1712"/>
      <c r="O484" s="1712"/>
      <c r="P484" s="1712"/>
      <c r="Q484" s="1712"/>
      <c r="R484" s="1712"/>
      <c r="S484" s="1712"/>
      <c r="T484" s="1712"/>
      <c r="U484" s="1712"/>
      <c r="V484" s="1712"/>
      <c r="W484" s="1712"/>
      <c r="X484" s="1712"/>
      <c r="Y484" s="1712"/>
      <c r="Z484" s="1712"/>
      <c r="AA484" s="1712"/>
      <c r="AB484" s="1712"/>
      <c r="AC484" s="1712"/>
      <c r="AD484" s="1712"/>
      <c r="AE484" s="1712"/>
      <c r="AG484" s="19"/>
      <c r="AH484" s="19"/>
      <c r="AI484" s="19"/>
      <c r="AJ484" s="19"/>
      <c r="AK484" s="705"/>
      <c r="AN484" s="281"/>
      <c r="AO484" s="4" t="s">
        <v>1335</v>
      </c>
      <c r="AP484" s="4">
        <v>1</v>
      </c>
    </row>
    <row r="485" spans="1:50" s="4" customFormat="1" ht="12.75" hidden="1" customHeight="1">
      <c r="C485" s="727"/>
      <c r="D485" s="714"/>
      <c r="E485" s="728"/>
      <c r="F485" s="1798" t="s">
        <v>124</v>
      </c>
      <c r="G485" s="1798"/>
      <c r="H485" s="1798"/>
      <c r="I485" s="1798"/>
      <c r="J485" s="1798"/>
      <c r="K485" s="1798"/>
      <c r="L485" s="1798"/>
      <c r="M485" s="1798"/>
      <c r="N485" s="1798"/>
      <c r="O485" s="1798"/>
      <c r="P485" s="1798"/>
      <c r="Q485" s="1798"/>
      <c r="R485" s="1798"/>
      <c r="S485" s="1798"/>
      <c r="T485" s="1798"/>
      <c r="U485" s="1798"/>
      <c r="V485" s="1798"/>
      <c r="W485" s="1798"/>
      <c r="X485" s="1798"/>
      <c r="Y485" s="1798"/>
      <c r="Z485" s="1798"/>
      <c r="AA485" s="729"/>
      <c r="AB485" s="730"/>
      <c r="AC485" s="730"/>
      <c r="AD485" s="714"/>
      <c r="AE485" s="714"/>
      <c r="AF485" s="714"/>
      <c r="AG485" s="731">
        <f>IF($C$483="Yes",(VLOOKUP($F$485,$AO$456:$AP$464,2,FALSE)),0)</f>
        <v>0</v>
      </c>
      <c r="AH485" s="732" t="s">
        <v>975</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6" t="s">
        <v>108</v>
      </c>
      <c r="D487" s="1707"/>
      <c r="E487" s="749" t="s">
        <v>303</v>
      </c>
      <c r="F487" s="733" t="s">
        <v>1340</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1222</v>
      </c>
      <c r="F488" s="252" t="s">
        <v>1495</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1926</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974</v>
      </c>
      <c r="G490" s="4"/>
      <c r="H490" s="4"/>
      <c r="I490" s="252"/>
      <c r="J490" s="252"/>
      <c r="K490" s="252"/>
      <c r="L490" s="252"/>
      <c r="M490" s="252"/>
      <c r="N490" s="252"/>
      <c r="O490" s="252"/>
      <c r="P490" s="252"/>
      <c r="Q490" s="252"/>
      <c r="R490" s="252"/>
      <c r="S490" s="252"/>
      <c r="T490" s="252"/>
      <c r="U490" s="252"/>
      <c r="V490" s="1686" t="s">
        <v>124</v>
      </c>
      <c r="W490" s="1686"/>
      <c r="X490" s="1686"/>
      <c r="Y490" s="252"/>
      <c r="Z490" s="252"/>
      <c r="AA490" s="252"/>
      <c r="AB490" s="252"/>
      <c r="AC490" s="252"/>
      <c r="AD490" s="90"/>
      <c r="AE490" s="90"/>
      <c r="AF490" s="90"/>
      <c r="AG490" s="104">
        <f>IF(AND($C$487="Yes",$V$492="N/A",$V$497="N/A",$V$501="N/A",$V$503="N/A"),(VLOOKUP(V490,$AR$466:$AS$468,2,FALSE)),0)</f>
        <v>0</v>
      </c>
      <c r="AH490" s="128" t="s">
        <v>975</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1930</v>
      </c>
      <c r="G492" s="4"/>
      <c r="H492" s="4"/>
      <c r="I492" s="252"/>
      <c r="J492" s="252"/>
      <c r="K492" s="252"/>
      <c r="L492" s="252"/>
      <c r="M492" s="252"/>
      <c r="N492" s="252"/>
      <c r="O492" s="252"/>
      <c r="P492" s="252"/>
      <c r="Q492" s="252"/>
      <c r="R492" s="252"/>
      <c r="S492" s="252"/>
      <c r="T492" s="252"/>
      <c r="U492" s="252"/>
      <c r="V492" s="1686" t="s">
        <v>124</v>
      </c>
      <c r="W492" s="1686"/>
      <c r="X492" s="1686"/>
      <c r="Y492" s="252"/>
      <c r="Z492" s="252"/>
      <c r="AA492" s="252"/>
      <c r="AB492" s="252"/>
      <c r="AC492" s="252"/>
      <c r="AD492" s="90"/>
      <c r="AE492" s="90"/>
      <c r="AF492" s="90"/>
      <c r="AG492" s="104">
        <f>IF(AND($C$487="Yes",$V$490="N/A", $V$497="N/A",$V$501="N/A",$V$503="N/A"),(VLOOKUP(V492,$AO$466:$AP$468,2,FALSE)),0)</f>
        <v>0</v>
      </c>
      <c r="AH492" s="128" t="s">
        <v>975</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1339</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1342</v>
      </c>
      <c r="AP494" s="35">
        <v>2</v>
      </c>
    </row>
    <row r="495" spans="1:50" s="4" customFormat="1" ht="12.75" hidden="1" customHeight="1">
      <c r="C495" s="726"/>
      <c r="F495" s="90" t="s">
        <v>1913</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982</v>
      </c>
      <c r="AP495" s="4">
        <v>2</v>
      </c>
    </row>
    <row r="496" spans="1:50" s="20" customFormat="1" ht="12.75" hidden="1" customHeight="1">
      <c r="A496" s="4"/>
      <c r="B496" s="4"/>
      <c r="C496" s="707"/>
      <c r="D496"/>
      <c r="E496"/>
      <c r="F496" s="90" t="s">
        <v>1914</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983</v>
      </c>
      <c r="AP496" s="4">
        <v>2</v>
      </c>
    </row>
    <row r="497" spans="1:147" s="4" customFormat="1" ht="12.75" hidden="1" customHeight="1">
      <c r="C497" s="737"/>
      <c r="F497" s="736" t="s">
        <v>1341</v>
      </c>
      <c r="M497" s="143"/>
      <c r="N497" s="143"/>
      <c r="O497" s="143"/>
      <c r="P497" s="143"/>
      <c r="Q497" s="19"/>
      <c r="R497" s="19"/>
      <c r="S497" s="19"/>
      <c r="T497" s="19"/>
      <c r="U497" s="19"/>
      <c r="V497" s="1686" t="s">
        <v>124</v>
      </c>
      <c r="W497" s="1686"/>
      <c r="X497" s="1686"/>
      <c r="Y497" s="19"/>
      <c r="Z497" s="19"/>
      <c r="AA497" s="19"/>
      <c r="AB497" s="19"/>
      <c r="AC497" s="19"/>
      <c r="AG497" s="104">
        <f>IF(AND($C$487="Yes",$V$490="N/A",$V$492="N/A", $V$501="N/A",$V$503="N/A"),(VLOOKUP($V$497,$AO$470:$AP$472,2,FALSE)),0)</f>
        <v>0</v>
      </c>
      <c r="AH497" s="128" t="s">
        <v>975</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1223</v>
      </c>
      <c r="D499" s="697"/>
      <c r="E499" s="697"/>
      <c r="F499" s="741" t="s">
        <v>1338</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30"/>
      <c r="E500" s="1430"/>
      <c r="F500" s="252" t="s">
        <v>1337</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1348</v>
      </c>
      <c r="AP500" s="35">
        <v>5</v>
      </c>
      <c r="AQ500" s="3"/>
    </row>
    <row r="501" spans="1:147" customFormat="1" ht="12.75" hidden="1" customHeight="1">
      <c r="A501" s="120"/>
      <c r="B501" s="4"/>
      <c r="C501" s="726"/>
      <c r="D501" s="4"/>
      <c r="E501" s="4"/>
      <c r="F501" s="563" t="s">
        <v>974</v>
      </c>
      <c r="G501" s="4"/>
      <c r="H501" s="4"/>
      <c r="I501" s="4"/>
      <c r="J501" s="4"/>
      <c r="K501" s="4"/>
      <c r="L501" s="4"/>
      <c r="M501" s="4"/>
      <c r="N501" s="4"/>
      <c r="O501" s="4"/>
      <c r="P501" s="4"/>
      <c r="Q501" s="4"/>
      <c r="R501" s="4"/>
      <c r="S501" s="4"/>
      <c r="T501" s="4"/>
      <c r="U501" s="4"/>
      <c r="V501" s="1686" t="s">
        <v>124</v>
      </c>
      <c r="W501" s="1686"/>
      <c r="X501" s="1686"/>
      <c r="Y501" s="4"/>
      <c r="Z501" s="4"/>
      <c r="AA501" s="4"/>
      <c r="AB501" s="4"/>
      <c r="AC501" s="4"/>
      <c r="AD501" s="4"/>
      <c r="AE501" s="4"/>
      <c r="AF501" s="4"/>
      <c r="AG501" s="104">
        <f>IF(AND($C$487="Yes",$V$490="N/A",V492="N/A",$V$497="N/A",$V$503="N/A"),(VLOOKUP($V$501,$AW$466:$AX$469,2,FALSE)),0)</f>
        <v>0</v>
      </c>
      <c r="AH501" s="128" t="s">
        <v>975</v>
      </c>
      <c r="AI501" s="19"/>
      <c r="AJ501" s="4"/>
      <c r="AK501" s="705"/>
      <c r="AL501" s="4"/>
      <c r="AM501" s="4"/>
      <c r="AN501" s="204"/>
      <c r="AO501" s="4" t="s">
        <v>1349</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1351</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1930</v>
      </c>
      <c r="G503" s="729"/>
      <c r="H503" s="729"/>
      <c r="I503" s="714"/>
      <c r="J503" s="714"/>
      <c r="K503" s="714"/>
      <c r="L503" s="714"/>
      <c r="M503" s="714"/>
      <c r="N503" s="714"/>
      <c r="O503" s="714"/>
      <c r="P503" s="714"/>
      <c r="Q503" s="714"/>
      <c r="R503" s="714"/>
      <c r="S503" s="714"/>
      <c r="T503" s="714"/>
      <c r="U503" s="714"/>
      <c r="V503" s="1686" t="s">
        <v>124</v>
      </c>
      <c r="W503" s="1686"/>
      <c r="X503" s="1686"/>
      <c r="Y503" s="714"/>
      <c r="Z503" s="714"/>
      <c r="AA503" s="714"/>
      <c r="AB503" s="714"/>
      <c r="AC503" s="714"/>
      <c r="AD503" s="714"/>
      <c r="AE503" s="714"/>
      <c r="AF503" s="714"/>
      <c r="AG503" s="739">
        <f>IF(AND($C$487="Yes",$V$490="N/A",$V$492="N/A",$V$497="N/A",$V$501="N/A"),(VLOOKUP($V$503,$BA$466:$BB$468,2,FALSE)),0)</f>
        <v>0</v>
      </c>
      <c r="AH503" s="732" t="s">
        <v>975</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3" t="s">
        <v>658</v>
      </c>
      <c r="AV504" s="1874"/>
      <c r="AW504" s="1874"/>
      <c r="AX504" s="1874"/>
      <c r="AY504" s="1874"/>
      <c r="AZ504" s="1874"/>
      <c r="BA504" s="1874"/>
      <c r="BB504" s="20"/>
      <c r="BC504" s="20"/>
      <c r="BE504" s="4"/>
      <c r="BF504" s="4"/>
      <c r="BG504" s="4"/>
      <c r="BH504" s="4"/>
      <c r="BI504" s="4"/>
      <c r="BJ504" s="1812" t="s">
        <v>30</v>
      </c>
      <c r="BK504" s="1813"/>
      <c r="BL504" s="1813"/>
      <c r="BM504" s="1813"/>
      <c r="BN504" s="1813"/>
      <c r="BO504" s="1813"/>
      <c r="BP504" s="1813"/>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1468</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3"/>
      <c r="AV505" s="1874"/>
      <c r="AW505" s="1874"/>
      <c r="AX505" s="1874"/>
      <c r="AY505" s="1874"/>
      <c r="AZ505" s="1874"/>
      <c r="BA505" s="1874"/>
      <c r="BB505" s="20"/>
      <c r="BC505" s="20"/>
      <c r="BE505" s="4"/>
      <c r="BF505" s="4"/>
      <c r="BG505" s="4"/>
      <c r="BH505" s="4"/>
      <c r="BI505" s="4"/>
      <c r="BJ505" s="1812"/>
      <c r="BK505" s="1813"/>
      <c r="BL505" s="1813"/>
      <c r="BM505" s="1813"/>
      <c r="BN505" s="1813"/>
      <c r="BO505" s="1813"/>
      <c r="BP505" s="1813"/>
      <c r="BQ505" s="20"/>
      <c r="BR505" s="4"/>
    </row>
    <row r="506" spans="1:147" customFormat="1" ht="12.75" hidden="1" customHeight="1">
      <c r="A506" s="120"/>
      <c r="B506" s="4"/>
      <c r="C506" s="1709" t="s">
        <v>124</v>
      </c>
      <c r="D506" s="1710"/>
      <c r="E506" s="742" t="s">
        <v>195</v>
      </c>
      <c r="F506" s="1711" t="s">
        <v>973</v>
      </c>
      <c r="G506" s="1711"/>
      <c r="H506" s="1711"/>
      <c r="I506" s="1711"/>
      <c r="J506" s="1711"/>
      <c r="K506" s="1711"/>
      <c r="L506" s="1711"/>
      <c r="M506" s="1711"/>
      <c r="N506" s="1711"/>
      <c r="O506" s="1711"/>
      <c r="P506" s="1711"/>
      <c r="Q506" s="1711"/>
      <c r="R506" s="1711"/>
      <c r="S506" s="1711"/>
      <c r="T506" s="1711"/>
      <c r="U506" s="1711"/>
      <c r="V506" s="1711"/>
      <c r="W506" s="1711"/>
      <c r="X506" s="1711"/>
      <c r="Y506" s="1711"/>
      <c r="Z506" s="1711"/>
      <c r="AA506" s="1711"/>
      <c r="AB506" s="1711"/>
      <c r="AC506" s="1711"/>
      <c r="AD506" s="1711"/>
      <c r="AE506" s="1711"/>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2"/>
      <c r="G507" s="1712"/>
      <c r="H507" s="1712"/>
      <c r="I507" s="1712"/>
      <c r="J507" s="1712"/>
      <c r="K507" s="1712"/>
      <c r="L507" s="1712"/>
      <c r="M507" s="1712"/>
      <c r="N507" s="1712"/>
      <c r="O507" s="1712"/>
      <c r="P507" s="1712"/>
      <c r="Q507" s="1712"/>
      <c r="R507" s="1712"/>
      <c r="S507" s="1712"/>
      <c r="T507" s="1712"/>
      <c r="U507" s="1712"/>
      <c r="V507" s="1712"/>
      <c r="W507" s="1712"/>
      <c r="X507" s="1712"/>
      <c r="Y507" s="1712"/>
      <c r="Z507" s="1712"/>
      <c r="AA507" s="1712"/>
      <c r="AB507" s="1712"/>
      <c r="AC507" s="1712"/>
      <c r="AD507" s="1712"/>
      <c r="AE507" s="1712"/>
      <c r="AF507" s="4"/>
      <c r="AG507" s="19"/>
      <c r="AH507" s="19"/>
      <c r="AI507" s="19"/>
      <c r="AJ507" s="19"/>
      <c r="AK507" s="705"/>
      <c r="AL507" s="4"/>
      <c r="AM507" s="4"/>
      <c r="AN507" s="669"/>
      <c r="AO507" s="38"/>
      <c r="AP507" s="1287" t="s">
        <v>1499</v>
      </c>
      <c r="AQ507" s="1288"/>
      <c r="AR507" s="1289"/>
      <c r="AS507" s="624">
        <v>80</v>
      </c>
      <c r="AT507" s="4">
        <v>0</v>
      </c>
      <c r="AU507" s="160">
        <v>10</v>
      </c>
      <c r="AV507" s="160">
        <v>25</v>
      </c>
      <c r="AW507" s="160">
        <v>37.5</v>
      </c>
      <c r="AX507" s="160">
        <v>35</v>
      </c>
      <c r="AY507" s="160">
        <v>37.5</v>
      </c>
      <c r="AZ507" s="160">
        <v>50</v>
      </c>
      <c r="BA507" s="160">
        <v>50</v>
      </c>
      <c r="BB507" s="21"/>
      <c r="BC507" s="21"/>
      <c r="BE507" s="1287" t="s">
        <v>1499</v>
      </c>
      <c r="BF507" s="1288"/>
      <c r="BG507" s="1289"/>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7" t="s">
        <v>124</v>
      </c>
      <c r="G508" s="1687"/>
      <c r="H508" s="1687"/>
      <c r="I508" s="1687"/>
      <c r="J508" s="1687"/>
      <c r="K508" s="1687"/>
      <c r="L508" s="1687"/>
      <c r="M508" s="1687"/>
      <c r="N508" s="1687"/>
      <c r="O508" s="1687"/>
      <c r="P508" s="1687"/>
      <c r="Q508" s="1687"/>
      <c r="R508" s="1687"/>
      <c r="S508" s="1687"/>
      <c r="T508" s="1687"/>
      <c r="U508" s="1687"/>
      <c r="V508" s="1687"/>
      <c r="W508" s="1687"/>
      <c r="X508" s="1687"/>
      <c r="Y508" s="1687"/>
      <c r="Z508" s="1687"/>
      <c r="AA508" s="729"/>
      <c r="AB508" s="730"/>
      <c r="AC508" s="730"/>
      <c r="AD508" s="714"/>
      <c r="AE508" s="714"/>
      <c r="AF508" s="714"/>
      <c r="AG508" s="731">
        <f>IF($C$506="Yes",(VLOOKUP($F$508,$AO$476:$AP$484,2,FALSE)),0)</f>
        <v>0</v>
      </c>
      <c r="AH508" s="732" t="s">
        <v>975</v>
      </c>
      <c r="AI508" s="731"/>
      <c r="AJ508" s="730"/>
      <c r="AK508" s="715"/>
      <c r="AL508" s="4"/>
      <c r="AM508" s="4"/>
      <c r="AN508" s="669"/>
      <c r="AO508" s="38"/>
      <c r="AP508" s="1290"/>
      <c r="AQ508" s="1291"/>
      <c r="AR508" s="1292"/>
      <c r="AS508" s="624">
        <v>75</v>
      </c>
      <c r="AT508" s="4">
        <v>0</v>
      </c>
      <c r="AU508" s="160">
        <v>10</v>
      </c>
      <c r="AV508" s="160">
        <v>25</v>
      </c>
      <c r="AW508" s="160">
        <v>37.5</v>
      </c>
      <c r="AX508" s="160">
        <v>35</v>
      </c>
      <c r="AY508" s="160">
        <v>37.5</v>
      </c>
      <c r="AZ508" s="160">
        <v>50</v>
      </c>
      <c r="BA508" s="160">
        <v>50</v>
      </c>
      <c r="BB508" s="21"/>
      <c r="BC508" s="21"/>
      <c r="BE508" s="1290"/>
      <c r="BF508" s="1291"/>
      <c r="BG508" s="1292"/>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90"/>
      <c r="AQ509" s="1291"/>
      <c r="AR509" s="1292"/>
      <c r="AS509" s="624">
        <v>70</v>
      </c>
      <c r="AT509" s="4">
        <v>0</v>
      </c>
      <c r="AU509" s="160">
        <v>10</v>
      </c>
      <c r="AV509" s="160">
        <v>25</v>
      </c>
      <c r="AW509" s="160">
        <v>37.5</v>
      </c>
      <c r="AX509" s="160">
        <v>35</v>
      </c>
      <c r="AY509" s="160">
        <v>37.5</v>
      </c>
      <c r="AZ509" s="160">
        <v>50</v>
      </c>
      <c r="BA509" s="160">
        <v>50</v>
      </c>
      <c r="BB509" s="21"/>
      <c r="BC509" s="21"/>
      <c r="BE509" s="1290"/>
      <c r="BF509" s="1291"/>
      <c r="BG509" s="1292"/>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9" t="s">
        <v>124</v>
      </c>
      <c r="D510" s="1710"/>
      <c r="E510" s="742" t="s">
        <v>303</v>
      </c>
      <c r="F510" s="1713" t="s">
        <v>1159</v>
      </c>
      <c r="G510" s="1713"/>
      <c r="H510" s="1713"/>
      <c r="I510" s="1713"/>
      <c r="J510" s="1713"/>
      <c r="K510" s="1713"/>
      <c r="L510" s="1713"/>
      <c r="M510" s="1713"/>
      <c r="N510" s="1713"/>
      <c r="O510" s="1713"/>
      <c r="P510" s="1713"/>
      <c r="Q510" s="1713"/>
      <c r="R510" s="1713"/>
      <c r="S510" s="1713"/>
      <c r="T510" s="1713"/>
      <c r="U510" s="1713"/>
      <c r="V510" s="1713"/>
      <c r="W510" s="1713"/>
      <c r="X510" s="1713"/>
      <c r="Y510" s="1713"/>
      <c r="Z510" s="1713"/>
      <c r="AA510" s="1713"/>
      <c r="AB510" s="1713"/>
      <c r="AC510" s="1713"/>
      <c r="AD510" s="1713"/>
      <c r="AE510" s="1713"/>
      <c r="AF510" s="697"/>
      <c r="AG510" s="734"/>
      <c r="AH510" s="734"/>
      <c r="AI510" s="734"/>
      <c r="AJ510" s="734"/>
      <c r="AK510" s="721"/>
      <c r="AL510" s="4"/>
      <c r="AM510" s="4"/>
      <c r="AN510" s="669"/>
      <c r="AO510" s="38"/>
      <c r="AP510" s="1290"/>
      <c r="AQ510" s="1291"/>
      <c r="AR510" s="1292"/>
      <c r="AS510" s="624">
        <v>65</v>
      </c>
      <c r="AT510" s="4">
        <v>0</v>
      </c>
      <c r="AU510" s="160">
        <v>10</v>
      </c>
      <c r="AV510" s="160">
        <v>25</v>
      </c>
      <c r="AW510" s="160">
        <v>37.5</v>
      </c>
      <c r="AX510" s="160">
        <v>35</v>
      </c>
      <c r="AY510" s="160">
        <v>37.5</v>
      </c>
      <c r="AZ510" s="160">
        <v>50</v>
      </c>
      <c r="BA510" s="160">
        <v>50</v>
      </c>
      <c r="BB510" s="21"/>
      <c r="BC510" s="21"/>
      <c r="BE510" s="1290"/>
      <c r="BF510" s="1291"/>
      <c r="BG510" s="1292"/>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4"/>
      <c r="G511" s="1714"/>
      <c r="H511" s="1714"/>
      <c r="I511" s="1714"/>
      <c r="J511" s="1714"/>
      <c r="K511" s="1714"/>
      <c r="L511" s="1714"/>
      <c r="M511" s="1714"/>
      <c r="N511" s="1714"/>
      <c r="O511" s="1714"/>
      <c r="P511" s="1714"/>
      <c r="Q511" s="1714"/>
      <c r="R511" s="1714"/>
      <c r="S511" s="1714"/>
      <c r="T511" s="1714"/>
      <c r="U511" s="1714"/>
      <c r="V511" s="1714"/>
      <c r="W511" s="1714"/>
      <c r="X511" s="1714"/>
      <c r="Y511" s="1714"/>
      <c r="Z511" s="1714"/>
      <c r="AA511" s="1714"/>
      <c r="AB511" s="1714"/>
      <c r="AC511" s="1714"/>
      <c r="AD511" s="1714"/>
      <c r="AE511" s="1714"/>
      <c r="AF511" s="4"/>
      <c r="AG511" s="19"/>
      <c r="AH511" s="19"/>
      <c r="AI511" s="19"/>
      <c r="AJ511" s="19"/>
      <c r="AK511" s="705"/>
      <c r="AL511" s="4"/>
      <c r="AM511" s="4"/>
      <c r="AN511" s="669"/>
      <c r="AO511" s="38"/>
      <c r="AP511" s="1290"/>
      <c r="AQ511" s="1291"/>
      <c r="AR511" s="1292"/>
      <c r="AS511" s="624">
        <v>60</v>
      </c>
      <c r="AT511" s="4">
        <v>0</v>
      </c>
      <c r="AU511" s="160">
        <v>10</v>
      </c>
      <c r="AV511" s="160">
        <v>25</v>
      </c>
      <c r="AW511" s="160">
        <v>37.5</v>
      </c>
      <c r="AX511" s="160">
        <v>35</v>
      </c>
      <c r="AY511" s="160">
        <v>37.5</v>
      </c>
      <c r="AZ511" s="160">
        <v>50</v>
      </c>
      <c r="BA511" s="160">
        <v>50</v>
      </c>
      <c r="BB511" s="21"/>
      <c r="BC511" s="21"/>
      <c r="BE511" s="1290"/>
      <c r="BF511" s="1291"/>
      <c r="BG511" s="1292"/>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90"/>
      <c r="AQ512" s="1291"/>
      <c r="AR512" s="1292"/>
      <c r="AS512" s="624">
        <v>55</v>
      </c>
      <c r="AT512" s="4">
        <v>0</v>
      </c>
      <c r="AU512" s="160">
        <v>10</v>
      </c>
      <c r="AV512" s="160">
        <v>25</v>
      </c>
      <c r="AW512" s="160">
        <v>37.5</v>
      </c>
      <c r="AX512" s="160">
        <v>35</v>
      </c>
      <c r="AY512" s="160">
        <v>37.5</v>
      </c>
      <c r="AZ512" s="160">
        <v>50</v>
      </c>
      <c r="BA512" s="160">
        <v>50</v>
      </c>
      <c r="BE512" s="1290"/>
      <c r="BF512" s="1291"/>
      <c r="BG512" s="1292"/>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8" t="s">
        <v>124</v>
      </c>
      <c r="G513" s="1688"/>
      <c r="H513" s="1688"/>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975</v>
      </c>
      <c r="AI513" s="730"/>
      <c r="AJ513" s="730"/>
      <c r="AK513" s="715"/>
      <c r="AL513" s="4"/>
      <c r="AM513" s="4"/>
      <c r="AN513" s="669"/>
      <c r="AP513" s="1290"/>
      <c r="AQ513" s="1291"/>
      <c r="AR513" s="1292"/>
      <c r="AS513" s="159">
        <v>50</v>
      </c>
      <c r="AT513" s="4">
        <v>0</v>
      </c>
      <c r="AU513" s="160">
        <v>10</v>
      </c>
      <c r="AV513" s="160">
        <v>25</v>
      </c>
      <c r="AW513" s="160">
        <v>37.5</v>
      </c>
      <c r="AX513" s="160">
        <v>35</v>
      </c>
      <c r="AY513" s="160">
        <v>37.5</v>
      </c>
      <c r="AZ513" s="160">
        <v>50</v>
      </c>
      <c r="BA513" s="160">
        <v>50</v>
      </c>
      <c r="BE513" s="1290"/>
      <c r="BF513" s="1291"/>
      <c r="BG513" s="1292"/>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90"/>
      <c r="AQ514" s="1291"/>
      <c r="AR514" s="1292"/>
      <c r="AS514" s="159">
        <v>45</v>
      </c>
      <c r="AT514" s="4">
        <v>0</v>
      </c>
      <c r="AU514" s="160">
        <v>10</v>
      </c>
      <c r="AV514" s="160">
        <v>22.5</v>
      </c>
      <c r="AW514" s="160">
        <v>33.799999999999997</v>
      </c>
      <c r="AX514" s="160">
        <v>35</v>
      </c>
      <c r="AY514" s="160">
        <v>37.5</v>
      </c>
      <c r="AZ514" s="160">
        <v>50</v>
      </c>
      <c r="BA514" s="160">
        <v>50</v>
      </c>
      <c r="BE514" s="1290"/>
      <c r="BF514" s="1291"/>
      <c r="BG514" s="1292"/>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9" t="s">
        <v>124</v>
      </c>
      <c r="D515" s="1710"/>
      <c r="E515" s="742" t="s">
        <v>1261</v>
      </c>
      <c r="F515" s="741" t="s">
        <v>980</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90"/>
      <c r="AQ515" s="1291"/>
      <c r="AR515" s="1292"/>
      <c r="AS515" s="159">
        <v>40</v>
      </c>
      <c r="AT515" s="4">
        <v>0</v>
      </c>
      <c r="AU515" s="160">
        <v>10</v>
      </c>
      <c r="AV515" s="160">
        <v>20</v>
      </c>
      <c r="AW515" s="160">
        <v>30</v>
      </c>
      <c r="AX515" s="160">
        <v>35</v>
      </c>
      <c r="AY515" s="160">
        <v>37.5</v>
      </c>
      <c r="AZ515" s="160">
        <v>50</v>
      </c>
      <c r="BA515" s="160">
        <v>50</v>
      </c>
      <c r="BE515" s="1290"/>
      <c r="BF515" s="1291"/>
      <c r="BG515" s="1292"/>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90"/>
      <c r="AQ516" s="1291"/>
      <c r="AR516" s="1292"/>
      <c r="AS516" s="159">
        <v>35</v>
      </c>
      <c r="AT516" s="4">
        <v>0</v>
      </c>
      <c r="AU516" s="160">
        <v>8.8000000000000007</v>
      </c>
      <c r="AV516" s="160">
        <v>17.5</v>
      </c>
      <c r="AW516" s="160">
        <v>26.3</v>
      </c>
      <c r="AX516" s="160">
        <v>35</v>
      </c>
      <c r="AY516" s="160">
        <v>37.5</v>
      </c>
      <c r="AZ516" s="160">
        <v>50</v>
      </c>
      <c r="BA516" s="160">
        <v>50</v>
      </c>
      <c r="BE516" s="1290"/>
      <c r="BF516" s="1291"/>
      <c r="BG516" s="1292"/>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2"/>
      <c r="D517" s="1430"/>
      <c r="E517" s="189"/>
      <c r="F517" s="19" t="s">
        <v>1263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975</v>
      </c>
      <c r="AI517" s="19"/>
      <c r="AJ517" s="104"/>
      <c r="AK517" s="705"/>
      <c r="AL517" s="4"/>
      <c r="AM517" s="4"/>
      <c r="AN517" s="669"/>
      <c r="AP517" s="1290"/>
      <c r="AQ517" s="1291"/>
      <c r="AR517" s="1292"/>
      <c r="AS517" s="159">
        <v>30</v>
      </c>
      <c r="AT517" s="4">
        <v>0</v>
      </c>
      <c r="AU517" s="160">
        <v>7.5</v>
      </c>
      <c r="AV517" s="160">
        <v>15</v>
      </c>
      <c r="AW517" s="160">
        <v>22.5</v>
      </c>
      <c r="AX517" s="160">
        <v>30</v>
      </c>
      <c r="AY517" s="160">
        <v>37.5</v>
      </c>
      <c r="AZ517" s="160">
        <v>45</v>
      </c>
      <c r="BA517" s="160">
        <v>50</v>
      </c>
      <c r="BE517" s="1290"/>
      <c r="BF517" s="1291"/>
      <c r="BG517" s="1292"/>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7" t="s">
        <v>124</v>
      </c>
      <c r="H518" s="1877"/>
      <c r="I518" s="1877"/>
      <c r="J518" s="1877"/>
      <c r="K518" s="1877"/>
      <c r="L518" s="1877"/>
      <c r="M518" s="1877"/>
      <c r="N518" s="1877"/>
      <c r="O518" s="1877"/>
      <c r="P518" s="1877"/>
      <c r="Q518" s="1877"/>
      <c r="R518" s="1877"/>
      <c r="S518" s="1877"/>
      <c r="T518" s="1877"/>
      <c r="U518" s="1877"/>
      <c r="V518" s="1877"/>
      <c r="W518" s="1877"/>
      <c r="X518" s="1877"/>
      <c r="Y518" s="1877"/>
      <c r="Z518" s="1877"/>
      <c r="AA518" s="1877"/>
      <c r="AB518" s="1877"/>
      <c r="AC518" s="1877"/>
      <c r="AD518" s="1877"/>
      <c r="AE518" s="1877"/>
      <c r="AF518" s="1877"/>
      <c r="AG518" s="4"/>
      <c r="AH518" s="4"/>
      <c r="AI518" s="4"/>
      <c r="AJ518" s="19"/>
      <c r="AK518" s="705"/>
      <c r="AL518" s="4"/>
      <c r="AM518" s="4"/>
      <c r="AN518" s="669"/>
      <c r="AP518" s="1290"/>
      <c r="AQ518" s="1291"/>
      <c r="AR518" s="1292"/>
      <c r="AS518" s="159">
        <v>25</v>
      </c>
      <c r="AT518" s="4">
        <v>0</v>
      </c>
      <c r="AU518" s="160">
        <v>6.3</v>
      </c>
      <c r="AV518" s="160">
        <v>12.5</v>
      </c>
      <c r="AW518" s="160">
        <v>18.8</v>
      </c>
      <c r="AX518" s="160">
        <v>25</v>
      </c>
      <c r="AY518" s="160">
        <v>31.3</v>
      </c>
      <c r="AZ518" s="160">
        <v>37.5</v>
      </c>
      <c r="BA518" s="160">
        <v>50</v>
      </c>
      <c r="BE518" s="1290"/>
      <c r="BF518" s="1291"/>
      <c r="BG518" s="1292"/>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90"/>
      <c r="AQ519" s="1291"/>
      <c r="AR519" s="1292"/>
      <c r="AS519" s="159">
        <v>20</v>
      </c>
      <c r="AT519" s="4">
        <v>0</v>
      </c>
      <c r="AU519" s="160">
        <v>5</v>
      </c>
      <c r="AV519" s="160">
        <v>10</v>
      </c>
      <c r="AW519" s="160">
        <v>15</v>
      </c>
      <c r="AX519" s="160">
        <v>20</v>
      </c>
      <c r="AY519" s="160">
        <v>25</v>
      </c>
      <c r="AZ519" s="160">
        <v>30</v>
      </c>
      <c r="BA519" s="160">
        <v>40</v>
      </c>
      <c r="BE519" s="1290"/>
      <c r="BF519" s="1291"/>
      <c r="BG519" s="1292"/>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8" t="s">
        <v>124</v>
      </c>
      <c r="D520" s="1879"/>
      <c r="F520" s="19" t="s">
        <v>1264</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975</v>
      </c>
      <c r="AI520" s="19"/>
      <c r="AJ520" s="108"/>
      <c r="AK520" s="705"/>
      <c r="AL520" s="4"/>
      <c r="AM520" s="4"/>
      <c r="AN520" s="669"/>
      <c r="AP520" s="1290"/>
      <c r="AQ520" s="1291"/>
      <c r="AR520" s="1292"/>
      <c r="AS520" s="159">
        <v>15</v>
      </c>
      <c r="AT520" s="4">
        <v>0</v>
      </c>
      <c r="AU520" s="160">
        <v>3.8</v>
      </c>
      <c r="AV520" s="160">
        <v>7.5</v>
      </c>
      <c r="AW520" s="160">
        <v>11.3</v>
      </c>
      <c r="AX520" s="160">
        <v>15</v>
      </c>
      <c r="AY520" s="160">
        <v>18.8</v>
      </c>
      <c r="AZ520" s="160">
        <v>22.5</v>
      </c>
      <c r="BA520" s="160">
        <v>30</v>
      </c>
      <c r="BE520" s="1290"/>
      <c r="BF520" s="1291"/>
      <c r="BG520" s="1292"/>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1260</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3"/>
      <c r="AQ521" s="1294"/>
      <c r="AR521" s="1295"/>
      <c r="AS521" s="159">
        <v>10</v>
      </c>
      <c r="AT521" s="4">
        <v>0</v>
      </c>
      <c r="AU521" s="160">
        <v>2.5</v>
      </c>
      <c r="AV521" s="160">
        <v>5</v>
      </c>
      <c r="AW521" s="160">
        <v>7.5</v>
      </c>
      <c r="AX521" s="160">
        <v>10</v>
      </c>
      <c r="AY521" s="160">
        <v>12.5</v>
      </c>
      <c r="AZ521" s="160">
        <v>15</v>
      </c>
      <c r="BA521" s="160">
        <v>20</v>
      </c>
      <c r="BE521" s="1293"/>
      <c r="BF521" s="1294"/>
      <c r="BG521" s="1295"/>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1259</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8" t="s">
        <v>124</v>
      </c>
      <c r="D524" s="1879"/>
      <c r="F524" s="496" t="s">
        <v>875</v>
      </c>
      <c r="G524" s="1647" t="s">
        <v>984</v>
      </c>
      <c r="H524" s="1647"/>
      <c r="I524" s="1647"/>
      <c r="J524" s="1647"/>
      <c r="K524" s="1647"/>
      <c r="L524" s="1647"/>
      <c r="M524" s="1647"/>
      <c r="N524" s="1647"/>
      <c r="O524" s="1647"/>
      <c r="P524" s="1647"/>
      <c r="Q524" s="1647"/>
      <c r="R524" s="1647"/>
      <c r="S524" s="1647"/>
      <c r="T524" s="1647"/>
      <c r="U524" s="1647"/>
      <c r="V524" s="1647"/>
      <c r="W524" s="1647"/>
      <c r="X524" s="1647"/>
      <c r="Y524" s="1647"/>
      <c r="Z524" s="1647"/>
      <c r="AA524" s="1647"/>
      <c r="AB524" s="1647"/>
      <c r="AC524" s="1647"/>
      <c r="AD524" s="1647"/>
      <c r="AE524" s="1647"/>
      <c r="AF524" s="1647"/>
      <c r="AG524" s="104">
        <f>IF(AND($C$524="Yes",$C$515="Yes"),2,0)</f>
        <v>0</v>
      </c>
      <c r="AH524" s="128" t="s">
        <v>975</v>
      </c>
      <c r="AI524" s="19"/>
      <c r="AJ524" s="108"/>
      <c r="AK524" s="705"/>
      <c r="AN524" s="670"/>
      <c r="AP524" s="92"/>
      <c r="AQ524" s="93"/>
      <c r="AR524" s="93"/>
      <c r="AS524" s="93"/>
      <c r="AT524" s="93"/>
      <c r="AU524" s="93"/>
      <c r="AV524" s="93"/>
      <c r="AW524" s="93"/>
      <c r="AX524" s="93"/>
      <c r="AY524" s="93"/>
      <c r="AZ524" s="168"/>
      <c r="BA524" s="93"/>
      <c r="BB524" s="93"/>
      <c r="BC524" s="59" t="s">
        <v>339</v>
      </c>
      <c r="BD524" s="1858">
        <f>BJ528</f>
        <v>57</v>
      </c>
      <c r="BE524" s="1858"/>
      <c r="BF524" s="168" t="s">
        <v>340</v>
      </c>
      <c r="BG524" s="93"/>
      <c r="BH524" s="93"/>
      <c r="BI524" s="93"/>
      <c r="BJ524" s="93"/>
      <c r="BK524" s="169"/>
      <c r="BM524"/>
      <c r="BN524" s="158" t="s">
        <v>721</v>
      </c>
      <c r="BO524"/>
      <c r="BP524" s="158"/>
      <c r="BQ524" s="158"/>
      <c r="BR524" s="158"/>
      <c r="BS524" s="158"/>
      <c r="BT524" s="158"/>
      <c r="BU524" s="158"/>
      <c r="BV524"/>
      <c r="BW524"/>
      <c r="BX524"/>
      <c r="BY524"/>
      <c r="BZ524"/>
      <c r="CA524"/>
      <c r="CB524"/>
      <c r="CC524"/>
      <c r="CD524"/>
      <c r="CE524"/>
      <c r="CF524" s="62" t="s">
        <v>1130</v>
      </c>
      <c r="CG524"/>
      <c r="CH524"/>
      <c r="CI524"/>
      <c r="CJ524"/>
    </row>
    <row r="525" spans="1:122" s="4" customFormat="1" ht="12.75" hidden="1" customHeight="1">
      <c r="C525" s="747"/>
      <c r="D525" s="714"/>
      <c r="E525" s="728"/>
      <c r="F525" s="703"/>
      <c r="G525" s="1703"/>
      <c r="H525" s="1703"/>
      <c r="I525" s="1703"/>
      <c r="J525" s="1703"/>
      <c r="K525" s="1703"/>
      <c r="L525" s="1703"/>
      <c r="M525" s="1703"/>
      <c r="N525" s="1703"/>
      <c r="O525" s="1703"/>
      <c r="P525" s="1703"/>
      <c r="Q525" s="1703"/>
      <c r="R525" s="1703"/>
      <c r="S525" s="1703"/>
      <c r="T525" s="1703"/>
      <c r="U525" s="1703"/>
      <c r="V525" s="1703"/>
      <c r="W525" s="1703"/>
      <c r="X525" s="1703"/>
      <c r="Y525" s="1703"/>
      <c r="Z525" s="1703"/>
      <c r="AA525" s="1703"/>
      <c r="AB525" s="1703"/>
      <c r="AC525" s="1703"/>
      <c r="AD525" s="1703"/>
      <c r="AE525" s="1703"/>
      <c r="AF525" s="1703"/>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858">
        <f>SUM(E581:J589)</f>
        <v>57</v>
      </c>
      <c r="BE525" s="1858"/>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616</v>
      </c>
      <c r="CD525" s="421"/>
      <c r="CE525" s="422" t="s">
        <v>616</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861">
        <v>0</v>
      </c>
      <c r="BK526" s="1862"/>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1836</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1">
        <f>Application!AG431</f>
        <v>0</v>
      </c>
      <c r="BK527" s="1862"/>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0" t="s">
        <v>124</v>
      </c>
      <c r="D528" s="1120"/>
      <c r="E528" s="495" t="s">
        <v>1262</v>
      </c>
      <c r="F528" s="252" t="s">
        <v>1350</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975</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861">
        <f>Application!AG433</f>
        <v>57</v>
      </c>
      <c r="BK528" s="1862"/>
      <c r="BM528" s="1749"/>
      <c r="BN528" s="1750"/>
      <c r="BO528" s="1749"/>
      <c r="BP528" s="1750"/>
      <c r="BQ528" s="1762"/>
      <c r="BR528" s="1764"/>
      <c r="BS528" s="1762"/>
      <c r="BT528" s="1764"/>
      <c r="BU528" s="1749">
        <f>IF(T611&gt;0,1,0)</f>
        <v>1</v>
      </c>
      <c r="BV528" s="1750"/>
      <c r="BW528" s="1749">
        <f>IF(Y611&gt;=0.1,1,0)</f>
        <v>1</v>
      </c>
      <c r="BX528" s="1750"/>
      <c r="BY528" s="1762"/>
      <c r="BZ528" s="1764"/>
      <c r="CA528" s="1762"/>
      <c r="CB528" s="1764"/>
      <c r="CC528" s="1749"/>
      <c r="CD528" s="1750"/>
      <c r="CE528" s="1749"/>
      <c r="CF528" s="1750"/>
      <c r="CG528"/>
      <c r="CH528"/>
      <c r="CI528"/>
      <c r="CJ528"/>
    </row>
    <row r="529" spans="1:101" s="4" customFormat="1" ht="12.75" hidden="1" customHeight="1">
      <c r="C529" s="699"/>
      <c r="E529" s="143"/>
      <c r="F529" s="1570" t="s">
        <v>124</v>
      </c>
      <c r="G529" s="1570"/>
      <c r="H529" s="1570"/>
      <c r="I529" s="1570"/>
      <c r="J529" s="1570"/>
      <c r="K529" s="1570"/>
      <c r="L529" s="1570"/>
      <c r="M529" s="1570"/>
      <c r="N529" s="1570"/>
      <c r="O529" s="1570"/>
      <c r="P529" s="1570"/>
      <c r="Q529" s="1570"/>
      <c r="R529" s="1570"/>
      <c r="S529" s="1570"/>
      <c r="T529" s="1570"/>
      <c r="U529" s="1570"/>
      <c r="V529" s="1570"/>
      <c r="W529" s="1570"/>
      <c r="X529" s="1570"/>
      <c r="Y529" s="1570"/>
      <c r="Z529" s="1570"/>
      <c r="AA529" s="1570"/>
      <c r="AB529" s="1570"/>
      <c r="AC529" s="1570"/>
      <c r="AD529" s="1570"/>
      <c r="AE529" s="1570"/>
      <c r="AF529" s="1570"/>
      <c r="AG529" s="19"/>
      <c r="AH529" s="19"/>
      <c r="AI529" s="19"/>
      <c r="AJ529" s="19"/>
      <c r="AK529" s="705"/>
      <c r="AN529" s="281"/>
      <c r="BM529" s="1749"/>
      <c r="BN529" s="1750"/>
      <c r="BO529" s="1749"/>
      <c r="BP529" s="1750"/>
      <c r="BQ529" s="1762"/>
      <c r="BR529" s="1764"/>
      <c r="BS529" s="1762"/>
      <c r="BT529" s="1764"/>
      <c r="BU529" s="1749"/>
      <c r="BV529" s="1750"/>
      <c r="BW529" s="1749"/>
      <c r="BX529" s="1750"/>
      <c r="BY529" s="1762">
        <f>IF(T612&gt;0,1,0)</f>
        <v>1</v>
      </c>
      <c r="BZ529" s="1764"/>
      <c r="CA529" s="1762">
        <f>IF(Y612&gt;=0.1,1,0)</f>
        <v>1</v>
      </c>
      <c r="CB529" s="1764"/>
      <c r="CC529" s="1749"/>
      <c r="CD529" s="1750"/>
      <c r="CE529" s="1749"/>
      <c r="CF529" s="1750"/>
      <c r="CG529"/>
      <c r="CH529"/>
      <c r="CI529"/>
      <c r="CJ529"/>
      <c r="CW529"/>
    </row>
    <row r="530" spans="1:101" s="4" customFormat="1" ht="12.75" hidden="1" customHeight="1">
      <c r="C530" s="747"/>
      <c r="D530" s="714"/>
      <c r="E530" s="728"/>
      <c r="F530" s="1699"/>
      <c r="G530" s="1699"/>
      <c r="H530" s="1699"/>
      <c r="I530" s="1699"/>
      <c r="J530" s="1699"/>
      <c r="K530" s="1699"/>
      <c r="L530" s="1699"/>
      <c r="M530" s="1699"/>
      <c r="N530" s="1699"/>
      <c r="O530" s="1699"/>
      <c r="P530" s="1699"/>
      <c r="Q530" s="1699"/>
      <c r="R530" s="1699"/>
      <c r="S530" s="1699"/>
      <c r="T530" s="1699"/>
      <c r="U530" s="1699"/>
      <c r="V530" s="1699"/>
      <c r="W530" s="1699"/>
      <c r="X530" s="1699"/>
      <c r="Y530" s="1699"/>
      <c r="Z530" s="1699"/>
      <c r="AA530" s="1699"/>
      <c r="AB530" s="1699"/>
      <c r="AC530" s="1699"/>
      <c r="AD530" s="1699"/>
      <c r="AE530" s="1699"/>
      <c r="AF530" s="1699"/>
      <c r="AG530" s="730"/>
      <c r="AH530" s="730"/>
      <c r="AI530" s="730"/>
      <c r="AJ530" s="730"/>
      <c r="AK530" s="715"/>
      <c r="AN530" s="281"/>
      <c r="BM530" s="1749"/>
      <c r="BN530" s="1750"/>
      <c r="BO530" s="1749"/>
      <c r="BP530" s="1750"/>
      <c r="BQ530" s="1762"/>
      <c r="BR530" s="1764"/>
      <c r="BS530" s="1762"/>
      <c r="BT530" s="1764"/>
      <c r="BU530" s="1749"/>
      <c r="BV530" s="1750"/>
      <c r="BW530" s="1749"/>
      <c r="BX530" s="1750"/>
      <c r="BY530" s="1762"/>
      <c r="BZ530" s="1764"/>
      <c r="CA530" s="1762"/>
      <c r="CB530" s="1764"/>
      <c r="CC530" s="1749">
        <f>IF(T613&gt;0,1,0)</f>
        <v>0</v>
      </c>
      <c r="CD530" s="1750"/>
      <c r="CE530" s="1749">
        <f>IF(Y613&gt;=0.1,1,0)</f>
        <v>0</v>
      </c>
      <c r="CF530" s="1750"/>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9">
        <f>SUM(BM526:BN530)</f>
        <v>0</v>
      </c>
      <c r="BN531" s="1750"/>
      <c r="BO531" s="1749">
        <f>SUM(BO526:BP530)</f>
        <v>0</v>
      </c>
      <c r="BP531" s="1750"/>
      <c r="BQ531" s="1749">
        <f>SUM(BQ526:BR530)</f>
        <v>1</v>
      </c>
      <c r="BR531" s="1750"/>
      <c r="BS531" s="1749">
        <f>SUM(BS526:BT530)</f>
        <v>1</v>
      </c>
      <c r="BT531" s="1750"/>
      <c r="BU531" s="1749">
        <f>SUM(BU526:BV530)</f>
        <v>1</v>
      </c>
      <c r="BV531" s="1750"/>
      <c r="BW531" s="1749">
        <f>SUM(BW526:BX530)</f>
        <v>1</v>
      </c>
      <c r="BX531" s="1750"/>
      <c r="BY531" s="1749">
        <f>SUM(BY526:BZ530)</f>
        <v>1</v>
      </c>
      <c r="BZ531" s="1750"/>
      <c r="CA531" s="1749">
        <f>SUM(CA526:CB530)</f>
        <v>1</v>
      </c>
      <c r="CB531" s="1750"/>
      <c r="CC531" s="1749">
        <f>SUM(CC526:CD530)</f>
        <v>0</v>
      </c>
      <c r="CD531" s="1750"/>
      <c r="CE531" s="1749">
        <f>SUM(CE526:CF530)</f>
        <v>0</v>
      </c>
      <c r="CF531" s="1750"/>
      <c r="CG531"/>
      <c r="CH531"/>
      <c r="CI531"/>
      <c r="CJ531"/>
    </row>
    <row r="532" spans="1:101" s="4" customFormat="1" ht="12.75" hidden="1" customHeight="1">
      <c r="A532" s="35"/>
      <c r="B532" s="4" t="s">
        <v>1343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6" t="s">
        <v>456</v>
      </c>
      <c r="AQ532" s="1867"/>
      <c r="AR532" s="1867"/>
      <c r="AS532" s="1867"/>
      <c r="AT532" s="1868"/>
      <c r="AU532" s="1866" t="s">
        <v>457</v>
      </c>
      <c r="AV532" s="1867"/>
      <c r="AW532" s="1867"/>
      <c r="AX532" s="1867"/>
      <c r="AY532" s="1868"/>
      <c r="BM532" s="1762">
        <f>SUM(BM531:BP531)</f>
        <v>0</v>
      </c>
      <c r="BN532" s="1763"/>
      <c r="BO532" s="1763"/>
      <c r="BP532" s="1764"/>
      <c r="BQ532" s="1762">
        <f>SUM(BQ531:BT531)</f>
        <v>2</v>
      </c>
      <c r="BR532" s="1763"/>
      <c r="BS532" s="1763"/>
      <c r="BT532" s="1764"/>
      <c r="BU532" s="1762">
        <f>SUM(BU531:BX531)</f>
        <v>2</v>
      </c>
      <c r="BV532" s="1763"/>
      <c r="BW532" s="1763"/>
      <c r="BX532" s="1764"/>
      <c r="BY532" s="1762">
        <f>SUM(BY531:CB531)</f>
        <v>2</v>
      </c>
      <c r="BZ532" s="1763"/>
      <c r="CA532" s="1763"/>
      <c r="CB532" s="1764"/>
      <c r="CC532" s="1762">
        <f>SUM(CC531:CF531)</f>
        <v>0</v>
      </c>
      <c r="CD532" s="1763"/>
      <c r="CE532" s="1763"/>
      <c r="CF532" s="1764"/>
      <c r="CG532"/>
      <c r="CH532"/>
      <c r="CI532"/>
      <c r="CJ532"/>
    </row>
    <row r="533" spans="1:101" s="4" customFormat="1" ht="12.75" hidden="1" customHeight="1">
      <c r="A533" s="35"/>
      <c r="B533" s="4" t="s">
        <v>1344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3">
        <f>RANK(T609,$T$609:$X$613,0)+COUNTIF($T$609:$X$613,T609)-1</f>
        <v>5</v>
      </c>
      <c r="AQ533" s="1864"/>
      <c r="AR533" s="1864"/>
      <c r="AS533" s="1864"/>
      <c r="AT533" s="1865"/>
      <c r="AU533" s="1863">
        <f>RANK(Y609,$Y$609:$AC$613,0)+COUNTIF($Y$609:$AC$613,Y609)-1</f>
        <v>5</v>
      </c>
      <c r="AV533" s="1864"/>
      <c r="AW533" s="1864"/>
      <c r="AX533" s="1864"/>
      <c r="AY533" s="1865"/>
      <c r="BM533" s="1762"/>
      <c r="BN533" s="1763"/>
      <c r="BO533" s="1763"/>
      <c r="BP533" s="1764"/>
      <c r="BQ533" s="1762">
        <f>IF(AND(BQ532=2,BM532=1),1,0)</f>
        <v>0</v>
      </c>
      <c r="BR533" s="1763"/>
      <c r="BS533" s="1763"/>
      <c r="BT533" s="1764"/>
      <c r="BU533" s="1762">
        <f>IF(AND(BU532=2,BQ532=1),1,0)</f>
        <v>0</v>
      </c>
      <c r="BV533" s="1763"/>
      <c r="BW533" s="1763"/>
      <c r="BX533" s="1764"/>
      <c r="BY533" s="1762">
        <f>IF(AND(BY532=2,BU532=1),1,0)</f>
        <v>0</v>
      </c>
      <c r="BZ533" s="1763"/>
      <c r="CA533" s="1763"/>
      <c r="CB533" s="1764"/>
      <c r="CC533" s="1762">
        <f>IF(AND(CC532=2,BU532=1),1,0)</f>
        <v>0</v>
      </c>
      <c r="CD533" s="1763"/>
      <c r="CE533" s="1763"/>
      <c r="CF533" s="1764"/>
      <c r="CG533"/>
      <c r="CH533"/>
      <c r="CI533"/>
      <c r="CJ533"/>
    </row>
    <row r="534" spans="1:101" s="4" customFormat="1" ht="12.75" hidden="1" customHeight="1">
      <c r="A534" s="35"/>
      <c r="B534" s="4" t="s">
        <v>2120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3">
        <f>RANK(T610,$T$609:$X$613,0)+COUNTIF($T$609:$X$613,T610)-1</f>
        <v>3</v>
      </c>
      <c r="AQ534" s="1864"/>
      <c r="AR534" s="1864"/>
      <c r="AS534" s="1864"/>
      <c r="AT534" s="1865"/>
      <c r="AU534" s="1863">
        <f>RANK(Y610,$Y$609:$AC$613,0)+COUNTIF($Y$609:$AC$613,Y610)-1</f>
        <v>3</v>
      </c>
      <c r="AV534" s="1864"/>
      <c r="AW534" s="1864"/>
      <c r="AX534" s="1864"/>
      <c r="AY534" s="1865"/>
      <c r="BM534" s="1762"/>
      <c r="BN534" s="1763"/>
      <c r="BO534" s="1763"/>
      <c r="BP534" s="1764"/>
      <c r="BQ534" s="1762"/>
      <c r="BR534" s="1763"/>
      <c r="BS534" s="1763"/>
      <c r="BT534" s="1764"/>
      <c r="BU534" s="1762">
        <f>IF(AND(BU532=2,BM532=1),1,0)</f>
        <v>0</v>
      </c>
      <c r="BV534" s="1763"/>
      <c r="BW534" s="1763"/>
      <c r="BX534" s="1764"/>
      <c r="BY534" s="1762">
        <f>IF(AND(BY532=2,BQ532=1),1,0)</f>
        <v>0</v>
      </c>
      <c r="BZ534" s="1763"/>
      <c r="CA534" s="1763"/>
      <c r="CB534" s="1764"/>
      <c r="CC534" s="1762">
        <f>IF(AND(CC533=2,BY533=1),1,0)</f>
        <v>0</v>
      </c>
      <c r="CD534" s="1763"/>
      <c r="CE534" s="1763"/>
      <c r="CF534" s="1764"/>
      <c r="CG534"/>
      <c r="CH534"/>
      <c r="CI534"/>
      <c r="CJ534"/>
    </row>
    <row r="535" spans="1:101" s="4" customFormat="1" ht="12.75" hidden="1" customHeight="1">
      <c r="A535" s="35"/>
      <c r="B535" s="4" t="s">
        <v>1496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3">
        <f>RANK(T611,$T$609:$X$613,0)+COUNTIF($T$609:$X$613,T611)-1</f>
        <v>3</v>
      </c>
      <c r="AQ535" s="1864"/>
      <c r="AR535" s="1864"/>
      <c r="AS535" s="1864"/>
      <c r="AT535" s="1865"/>
      <c r="AU535" s="1863">
        <f>RANK(Y611,$Y$609:$AC$613,0)+COUNTIF($Y$609:$AC$613,Y611)-1</f>
        <v>3</v>
      </c>
      <c r="AV535" s="1864"/>
      <c r="AW535" s="1864"/>
      <c r="AX535" s="1864"/>
      <c r="AY535" s="1865"/>
      <c r="BM535" s="1762"/>
      <c r="BN535" s="1763"/>
      <c r="BO535" s="1763"/>
      <c r="BP535" s="1764"/>
      <c r="BQ535" s="1762"/>
      <c r="BR535" s="1763"/>
      <c r="BS535" s="1763"/>
      <c r="BT535" s="1764"/>
      <c r="BU535" s="1762"/>
      <c r="BV535" s="1763"/>
      <c r="BW535" s="1763"/>
      <c r="BX535" s="1764"/>
      <c r="BY535" s="1762">
        <f>IF(AND(BY532=2,BM532=1),1,0)</f>
        <v>0</v>
      </c>
      <c r="BZ535" s="1763"/>
      <c r="CA535" s="1763"/>
      <c r="CB535" s="1764"/>
      <c r="CC535" s="1762">
        <f>IF(AND(CC532=2,BQ532=1),1,0)</f>
        <v>0</v>
      </c>
      <c r="CD535" s="1763"/>
      <c r="CE535" s="1763"/>
      <c r="CF535" s="1764"/>
      <c r="CG535"/>
      <c r="CH535"/>
      <c r="CI535"/>
      <c r="CJ535"/>
    </row>
    <row r="536" spans="1:101" s="4" customFormat="1" ht="12.75" hidden="1" customHeight="1">
      <c r="A536" s="35"/>
      <c r="B536" s="4" t="s">
        <v>2121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3">
        <f>RANK(T612,$T$609:$X$613,0)+COUNTIF($T$609:$X$613,T612)-1</f>
        <v>1</v>
      </c>
      <c r="AQ536" s="1864"/>
      <c r="AR536" s="1864"/>
      <c r="AS536" s="1864"/>
      <c r="AT536" s="1865"/>
      <c r="AU536" s="1863">
        <f>RANK(Y612,$Y$609:$AC$613,0)+COUNTIF($Y$609:$AC$613,Y612)-1</f>
        <v>1</v>
      </c>
      <c r="AV536" s="1864"/>
      <c r="AW536" s="1864"/>
      <c r="AX536" s="1864"/>
      <c r="AY536" s="1865"/>
      <c r="BM536" s="1762"/>
      <c r="BN536" s="1763"/>
      <c r="BO536" s="1763"/>
      <c r="BP536" s="1764"/>
      <c r="BQ536" s="1762"/>
      <c r="BR536" s="1763"/>
      <c r="BS536" s="1763"/>
      <c r="BT536" s="1764"/>
      <c r="BU536" s="1762"/>
      <c r="BV536" s="1763"/>
      <c r="BW536" s="1763"/>
      <c r="BX536" s="1764"/>
      <c r="BY536" s="1762"/>
      <c r="BZ536" s="1763"/>
      <c r="CA536" s="1763"/>
      <c r="CB536" s="1764"/>
      <c r="CC536" s="1762">
        <f>IF(AND(CC532=2,BM532=1),1,0)</f>
        <v>0</v>
      </c>
      <c r="CD536" s="1763"/>
      <c r="CE536" s="1763"/>
      <c r="CF536" s="1764"/>
      <c r="CG536"/>
      <c r="CH536"/>
      <c r="CI536"/>
      <c r="CJ536"/>
    </row>
    <row r="537" spans="1:101" s="4" customFormat="1" ht="12.75" hidden="1" customHeight="1">
      <c r="A537" s="35"/>
      <c r="B537" s="4" t="s">
        <v>1497</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3">
        <f>RANK(T613,$T$609:$X$613,0)+COUNTIF($T$609:$X$613,T613)-1</f>
        <v>5</v>
      </c>
      <c r="AQ537" s="1864"/>
      <c r="AR537" s="1864"/>
      <c r="AS537" s="1864"/>
      <c r="AT537" s="1865"/>
      <c r="AU537" s="1863">
        <f>RANK(Y613,$Y$609:$AC$613,0)+COUNTIF($Y$609:$AC$613,Y613)-1</f>
        <v>5</v>
      </c>
      <c r="AV537" s="1864"/>
      <c r="AW537" s="1864"/>
      <c r="AX537" s="1864"/>
      <c r="AY537" s="1865"/>
      <c r="BM537" s="1762">
        <f>SUM(BM533:BP536)</f>
        <v>0</v>
      </c>
      <c r="BN537" s="1763"/>
      <c r="BO537" s="1763"/>
      <c r="BP537" s="1764"/>
      <c r="BQ537" s="1762">
        <f>SUM(BQ533:BT536)</f>
        <v>0</v>
      </c>
      <c r="BR537" s="1763"/>
      <c r="BS537" s="1763"/>
      <c r="BT537" s="1764"/>
      <c r="BU537" s="1762">
        <f>SUM(BU533:BX536)</f>
        <v>0</v>
      </c>
      <c r="BV537" s="1763"/>
      <c r="BW537" s="1763"/>
      <c r="BX537" s="1764"/>
      <c r="BY537" s="1762">
        <f>SUM(BY533:CB536)</f>
        <v>0</v>
      </c>
      <c r="BZ537" s="1763"/>
      <c r="CA537" s="1763"/>
      <c r="CB537" s="1764"/>
      <c r="CC537" s="1762">
        <f>SUM(CC533:CF536)</f>
        <v>0</v>
      </c>
      <c r="CD537" s="1763"/>
      <c r="CE537" s="1763"/>
      <c r="CF537" s="1764"/>
      <c r="CG537" s="1762">
        <f>SUM(BM537:CF537)</f>
        <v>0</v>
      </c>
      <c r="CH537" s="1763"/>
      <c r="CI537" s="1763"/>
      <c r="CJ537" s="1764"/>
    </row>
    <row r="538" spans="1:101" s="4" customFormat="1" ht="12.75" hidden="1" customHeight="1">
      <c r="A538" s="35"/>
      <c r="B538" s="4" t="s">
        <v>1498</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2">
        <f>SUM(AG484:AG529)</f>
        <v>0</v>
      </c>
      <c r="AL540" s="1073"/>
      <c r="AM540" s="1075"/>
      <c r="AN540" s="281"/>
      <c r="AP540" s="145" t="s">
        <v>615</v>
      </c>
      <c r="AQ540" s="146"/>
      <c r="AR540" s="146"/>
      <c r="AS540" s="146"/>
      <c r="AT540" s="146"/>
      <c r="AU540" s="146"/>
      <c r="AV540" s="146"/>
      <c r="AW540" s="146"/>
      <c r="AX540" s="146"/>
      <c r="AY540" s="146"/>
      <c r="AZ540" s="147"/>
      <c r="CH540" s="63" t="s">
        <v>1130</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613</v>
      </c>
      <c r="AQ541" s="149"/>
      <c r="AR541" s="149"/>
      <c r="AS541" s="149"/>
      <c r="AT541" s="149"/>
      <c r="AU541" s="149"/>
      <c r="AV541" s="149"/>
      <c r="AW541" s="149"/>
      <c r="AX541" s="149"/>
      <c r="AY541" s="1749">
        <f>SUM(O609:S613)</f>
        <v>57</v>
      </c>
      <c r="AZ541" s="1750"/>
      <c r="CG541"/>
      <c r="CH541" s="1794" t="s">
        <v>776</v>
      </c>
      <c r="CI541" s="1459"/>
      <c r="CJ541" s="1459"/>
      <c r="CK541" s="1460"/>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607</v>
      </c>
      <c r="AQ542" s="151"/>
      <c r="AR542" s="151"/>
      <c r="AS542" s="1749" t="str">
        <f>IF(AY541=BK568,"passed","failed")</f>
        <v>passed</v>
      </c>
      <c r="AT542" s="1754"/>
      <c r="AU542" s="1750"/>
      <c r="AV542" s="151"/>
      <c r="AW542" s="151"/>
      <c r="AX542" s="151"/>
      <c r="AY542" s="151"/>
      <c r="AZ542" s="152"/>
      <c r="CG542"/>
      <c r="CH542" s="1461"/>
      <c r="CI542" s="1462"/>
      <c r="CJ542" s="1462"/>
      <c r="CK542" s="1463"/>
    </row>
    <row r="543" spans="1:101" s="4" customFormat="1" ht="12.75" customHeight="1">
      <c r="A543" s="3" t="s">
        <v>1947</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5" t="s">
        <v>366</v>
      </c>
      <c r="AF543" s="1685"/>
      <c r="AG543" s="1685"/>
      <c r="AH543" s="1685"/>
      <c r="AI543" s="1685"/>
      <c r="AJ543" s="1685"/>
      <c r="AK543" s="1685"/>
      <c r="AL543" s="18"/>
      <c r="AM543" s="21"/>
      <c r="AN543" s="281"/>
      <c r="BE543"/>
      <c r="BF543"/>
      <c r="BG543"/>
      <c r="BH543"/>
      <c r="BI543"/>
      <c r="BJ543"/>
      <c r="BK543"/>
      <c r="BL543"/>
      <c r="BM543"/>
      <c r="BN543"/>
      <c r="BO543"/>
      <c r="BP543"/>
      <c r="BQ543"/>
      <c r="BR543" s="62" t="s">
        <v>1130</v>
      </c>
      <c r="BS543"/>
      <c r="BT543"/>
      <c r="BU543"/>
      <c r="BV543"/>
      <c r="BW543"/>
      <c r="BX543"/>
      <c r="BY543"/>
      <c r="BZ543"/>
      <c r="CA543"/>
      <c r="CB543"/>
      <c r="CC543"/>
      <c r="CG543"/>
      <c r="CH543" s="1461"/>
      <c r="CI543" s="1462"/>
      <c r="CJ543" s="1462"/>
      <c r="CK543" s="1463"/>
    </row>
    <row r="544" spans="1:101" s="4" customFormat="1" ht="12.75" customHeight="1">
      <c r="B544" s="128" t="s">
        <v>1948</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3" t="s">
        <v>182</v>
      </c>
      <c r="AH544" s="1693"/>
      <c r="AI544" s="1693"/>
      <c r="AJ544" s="1693"/>
      <c r="AK544" s="18"/>
      <c r="AL544" s="18"/>
      <c r="AM544" s="21"/>
      <c r="AN544" s="281"/>
      <c r="BE544" s="1762" t="s">
        <v>223</v>
      </c>
      <c r="BF544" s="1763"/>
      <c r="BG544" s="1763"/>
      <c r="BH544" s="1764"/>
      <c r="BI544" s="1762" t="s">
        <v>717</v>
      </c>
      <c r="BJ544" s="1763"/>
      <c r="BK544" s="1763"/>
      <c r="BL544" s="1764"/>
      <c r="BM544" s="1762" t="s">
        <v>718</v>
      </c>
      <c r="BN544" s="1763"/>
      <c r="BO544" s="1763"/>
      <c r="BP544" s="1764"/>
      <c r="BQ544" s="1762" t="s">
        <v>719</v>
      </c>
      <c r="BR544" s="1763"/>
      <c r="BS544" s="1763"/>
      <c r="BT544" s="1764"/>
      <c r="BU544" s="1762" t="s">
        <v>720</v>
      </c>
      <c r="BV544" s="1763"/>
      <c r="BW544" s="1763"/>
      <c r="BX544" s="1764"/>
      <c r="BY544" s="1762" t="s">
        <v>224</v>
      </c>
      <c r="BZ544" s="1763"/>
      <c r="CA544" s="1763"/>
      <c r="CB544" s="1764"/>
      <c r="CC544"/>
      <c r="CG544"/>
      <c r="CH544" s="1461"/>
      <c r="CI544" s="1462"/>
      <c r="CJ544" s="1462"/>
      <c r="CK544" s="1463"/>
    </row>
    <row r="545" spans="1:89" s="4" customFormat="1" ht="12.75" customHeight="1">
      <c r="A545" s="3"/>
      <c r="B545" s="1876" t="s">
        <v>1721</v>
      </c>
      <c r="C545" s="1876"/>
      <c r="D545" s="1876"/>
      <c r="E545" s="1876"/>
      <c r="F545" s="1876"/>
      <c r="G545" s="1876"/>
      <c r="H545" s="1876"/>
      <c r="I545" s="1876"/>
      <c r="J545" s="1876"/>
      <c r="K545" s="1876"/>
      <c r="L545" s="1876"/>
      <c r="M545" s="1876"/>
      <c r="N545" s="1876"/>
      <c r="O545" s="1876"/>
      <c r="P545" s="1876"/>
      <c r="Q545" s="1876"/>
      <c r="R545" s="1876"/>
      <c r="S545" s="1876"/>
      <c r="T545" s="1876"/>
      <c r="U545" s="1876"/>
      <c r="V545" s="1876"/>
      <c r="W545" s="1876"/>
      <c r="X545" s="1876"/>
      <c r="Y545" s="1876"/>
      <c r="Z545" s="1876"/>
      <c r="AA545" s="1876"/>
      <c r="AB545" s="1876"/>
      <c r="AC545" s="1876"/>
      <c r="AD545" s="1876"/>
      <c r="AE545" s="1876"/>
      <c r="AF545" s="1876"/>
      <c r="AG545" s="1876"/>
      <c r="AK545" s="21"/>
      <c r="AL545" s="21"/>
      <c r="AN545" s="281"/>
      <c r="AP545" s="434" t="s">
        <v>614</v>
      </c>
      <c r="AQ545" s="435"/>
      <c r="AR545" s="435"/>
      <c r="AS545" s="435"/>
      <c r="AT545" s="435"/>
      <c r="AU545" s="435"/>
      <c r="AV545" s="436"/>
      <c r="AW545" s="435"/>
      <c r="AX545" s="435"/>
      <c r="AY545" s="436"/>
      <c r="BE545" s="1749">
        <f>IF(CH546=1,0,1)</f>
        <v>0</v>
      </c>
      <c r="BF545" s="1754"/>
      <c r="BG545" s="1754"/>
      <c r="BH545" s="1750"/>
      <c r="BI545" s="1749"/>
      <c r="BJ545" s="1754"/>
      <c r="BK545" s="1754"/>
      <c r="BL545" s="1750"/>
      <c r="BM545" s="1749"/>
      <c r="BN545" s="1754"/>
      <c r="BO545" s="1754"/>
      <c r="BP545" s="1750"/>
      <c r="BQ545" s="1749"/>
      <c r="BR545" s="1754"/>
      <c r="BS545" s="1754"/>
      <c r="BT545" s="1750"/>
      <c r="BU545" s="1762"/>
      <c r="BV545" s="1763"/>
      <c r="BW545" s="1763"/>
      <c r="BX545" s="1764"/>
      <c r="BY545" s="1762"/>
      <c r="BZ545" s="1763"/>
      <c r="CA545" s="1763"/>
      <c r="CB545" s="1764"/>
      <c r="CC545"/>
      <c r="CG545"/>
      <c r="CH545" s="1513"/>
      <c r="CI545" s="1514"/>
      <c r="CJ545" s="1514"/>
      <c r="CK545" s="1515"/>
    </row>
    <row r="546" spans="1:89" s="4" customFormat="1" ht="12.75" customHeight="1">
      <c r="A546" s="20"/>
      <c r="B546" s="1876"/>
      <c r="C546" s="1876"/>
      <c r="D546" s="1876"/>
      <c r="E546" s="1876"/>
      <c r="F546" s="1876"/>
      <c r="G546" s="1876"/>
      <c r="H546" s="1876"/>
      <c r="I546" s="1876"/>
      <c r="J546" s="1876"/>
      <c r="K546" s="1876"/>
      <c r="L546" s="1876"/>
      <c r="M546" s="1876"/>
      <c r="N546" s="1876"/>
      <c r="O546" s="1876"/>
      <c r="P546" s="1876"/>
      <c r="Q546" s="1876"/>
      <c r="R546" s="1876"/>
      <c r="S546" s="1876"/>
      <c r="T546" s="1876"/>
      <c r="U546" s="1876"/>
      <c r="V546" s="1876"/>
      <c r="W546" s="1876"/>
      <c r="X546" s="1876"/>
      <c r="Y546" s="1876"/>
      <c r="Z546" s="1876"/>
      <c r="AA546" s="1876"/>
      <c r="AB546" s="1876"/>
      <c r="AC546" s="1876"/>
      <c r="AD546" s="1876"/>
      <c r="AE546" s="1876"/>
      <c r="AF546" s="1876"/>
      <c r="AG546" s="1876"/>
      <c r="AK546" s="163"/>
      <c r="AL546" s="163"/>
      <c r="AM546" s="163"/>
      <c r="AN546" s="281"/>
      <c r="AP546" s="437" t="s">
        <v>612</v>
      </c>
      <c r="AQ546" s="438"/>
      <c r="AR546" s="438"/>
      <c r="AS546" s="438"/>
      <c r="AT546" s="438"/>
      <c r="AU546" s="1784">
        <f>ROUNDUP(BK568*0.1,0)</f>
        <v>6</v>
      </c>
      <c r="AV546" s="1786"/>
      <c r="AW546" s="438"/>
      <c r="AX546" s="438">
        <f>AU546-AP548</f>
        <v>-4</v>
      </c>
      <c r="AY546" s="439"/>
      <c r="BE546" s="1749"/>
      <c r="BF546" s="1754"/>
      <c r="BG546" s="1754"/>
      <c r="BH546" s="1750"/>
      <c r="BI546" s="1749">
        <f>IF(AND(CH547=1,BE545=0),0,1)</f>
        <v>0</v>
      </c>
      <c r="BJ546" s="1754"/>
      <c r="BK546" s="1754"/>
      <c r="BL546" s="1750"/>
      <c r="BM546" s="1749"/>
      <c r="BN546" s="1754"/>
      <c r="BO546" s="1754"/>
      <c r="BP546" s="1750"/>
      <c r="BQ546" s="1749"/>
      <c r="BR546" s="1754"/>
      <c r="BS546" s="1754"/>
      <c r="BT546" s="1750"/>
      <c r="BU546" s="1762"/>
      <c r="BV546" s="1763"/>
      <c r="BW546" s="1763"/>
      <c r="BX546" s="1764"/>
      <c r="BY546" s="1762"/>
      <c r="BZ546" s="1763"/>
      <c r="CA546" s="1763"/>
      <c r="CB546" s="1764"/>
      <c r="CC546"/>
      <c r="CG546"/>
      <c r="CH546" s="1762">
        <f>IF(OR(Y609=0,Y609&gt;=0.1),1,0)</f>
        <v>1</v>
      </c>
      <c r="CI546" s="1763"/>
      <c r="CJ546" s="1763"/>
      <c r="CK546" s="1764"/>
    </row>
    <row r="547" spans="1:89" s="4" customFormat="1" ht="12.75" customHeight="1">
      <c r="B547" s="1876"/>
      <c r="C547" s="1876"/>
      <c r="D547" s="1876"/>
      <c r="E547" s="1876"/>
      <c r="F547" s="1876"/>
      <c r="G547" s="1876"/>
      <c r="H547" s="1876"/>
      <c r="I547" s="1876"/>
      <c r="J547" s="1876"/>
      <c r="K547" s="1876"/>
      <c r="L547" s="1876"/>
      <c r="M547" s="1876"/>
      <c r="N547" s="1876"/>
      <c r="O547" s="1876"/>
      <c r="P547" s="1876"/>
      <c r="Q547" s="1876"/>
      <c r="R547" s="1876"/>
      <c r="S547" s="1876"/>
      <c r="T547" s="1876"/>
      <c r="U547" s="1876"/>
      <c r="V547" s="1876"/>
      <c r="W547" s="1876"/>
      <c r="X547" s="1876"/>
      <c r="Y547" s="1876"/>
      <c r="Z547" s="1876"/>
      <c r="AA547" s="1876"/>
      <c r="AB547" s="1876"/>
      <c r="AC547" s="1876"/>
      <c r="AD547" s="1876"/>
      <c r="AE547" s="1876"/>
      <c r="AF547" s="1876"/>
      <c r="AG547" s="1876"/>
      <c r="AH547" s="162"/>
      <c r="AI547" s="162"/>
      <c r="AJ547" s="162"/>
      <c r="AK547" s="163"/>
      <c r="AL547" s="163"/>
      <c r="AM547" s="163"/>
      <c r="AN547" s="281"/>
      <c r="AP547" s="437"/>
      <c r="AQ547" s="438"/>
      <c r="AR547" s="438"/>
      <c r="AS547" s="438"/>
      <c r="AT547" s="438"/>
      <c r="AU547" s="438"/>
      <c r="AV547" s="439"/>
      <c r="AW547" s="438"/>
      <c r="AX547" s="438"/>
      <c r="AY547" s="439"/>
      <c r="BE547" s="1749"/>
      <c r="BF547" s="1754"/>
      <c r="BG547" s="1754"/>
      <c r="BH547" s="1750"/>
      <c r="BI547" s="1749"/>
      <c r="BJ547" s="1754"/>
      <c r="BK547" s="1754"/>
      <c r="BL547" s="1750"/>
      <c r="BM547" s="1749">
        <f>IF(AND(AND(CH548=1,BI546=0,BE545=0)),0,1)</f>
        <v>0</v>
      </c>
      <c r="BN547" s="1754"/>
      <c r="BO547" s="1754"/>
      <c r="BP547" s="1750"/>
      <c r="BQ547" s="1749"/>
      <c r="BR547" s="1754"/>
      <c r="BS547" s="1754"/>
      <c r="BT547" s="1750"/>
      <c r="BU547" s="1762"/>
      <c r="BV547" s="1763"/>
      <c r="BW547" s="1763"/>
      <c r="BX547" s="1764"/>
      <c r="BY547" s="1762"/>
      <c r="BZ547" s="1763"/>
      <c r="CA547" s="1763"/>
      <c r="CB547" s="1764"/>
      <c r="CC547"/>
      <c r="CG547"/>
      <c r="CH547" s="1762">
        <f>IF(OR(Y610=0,Y610&gt;=0.1),1,0)</f>
        <v>1</v>
      </c>
      <c r="CI547" s="1763"/>
      <c r="CJ547" s="1763"/>
      <c r="CK547" s="1764"/>
    </row>
    <row r="548" spans="1:89" s="4" customFormat="1" ht="12.75" customHeight="1">
      <c r="B548" s="1876"/>
      <c r="C548" s="1876"/>
      <c r="D548" s="1876"/>
      <c r="E548" s="1876"/>
      <c r="F548" s="1876"/>
      <c r="G548" s="1876"/>
      <c r="H548" s="1876"/>
      <c r="I548" s="1876"/>
      <c r="J548" s="1876"/>
      <c r="K548" s="1876"/>
      <c r="L548" s="1876"/>
      <c r="M548" s="1876"/>
      <c r="N548" s="1876"/>
      <c r="O548" s="1876"/>
      <c r="P548" s="1876"/>
      <c r="Q548" s="1876"/>
      <c r="R548" s="1876"/>
      <c r="S548" s="1876"/>
      <c r="T548" s="1876"/>
      <c r="U548" s="1876"/>
      <c r="V548" s="1876"/>
      <c r="W548" s="1876"/>
      <c r="X548" s="1876"/>
      <c r="Y548" s="1876"/>
      <c r="Z548" s="1876"/>
      <c r="AA548" s="1876"/>
      <c r="AB548" s="1876"/>
      <c r="AC548" s="1876"/>
      <c r="AD548" s="1876"/>
      <c r="AE548" s="1876"/>
      <c r="AF548" s="1876"/>
      <c r="AG548" s="1876"/>
      <c r="AH548" s="162"/>
      <c r="AI548" s="162"/>
      <c r="AJ548" s="162"/>
      <c r="AK548" s="163"/>
      <c r="AL548" s="163"/>
      <c r="AM548" s="163"/>
      <c r="AN548" s="281"/>
      <c r="AP548" s="1843">
        <f>SUM(T609:X613)</f>
        <v>10</v>
      </c>
      <c r="AQ548" s="1844"/>
      <c r="AR548" s="1844"/>
      <c r="AS548" s="1844"/>
      <c r="AT548" s="1845"/>
      <c r="AU548" s="438"/>
      <c r="AV548" s="439"/>
      <c r="AW548" s="438"/>
      <c r="AX548" s="438"/>
      <c r="AY548" s="439"/>
      <c r="BE548" s="1749"/>
      <c r="BF548" s="1754"/>
      <c r="BG548" s="1754"/>
      <c r="BH548" s="1750"/>
      <c r="BI548" s="1749"/>
      <c r="BJ548" s="1754"/>
      <c r="BK548" s="1754"/>
      <c r="BL548" s="1750"/>
      <c r="BM548" s="1749"/>
      <c r="BN548" s="1754"/>
      <c r="BO548" s="1754"/>
      <c r="BP548" s="1750"/>
      <c r="BQ548" s="1749">
        <f>IF(AND(AND(AND(CH549=1,BM547=0,BI546=0,BE545=0))),0,1)</f>
        <v>0</v>
      </c>
      <c r="BR548" s="1754"/>
      <c r="BS548" s="1754"/>
      <c r="BT548" s="1750"/>
      <c r="BU548" s="1762"/>
      <c r="BV548" s="1763"/>
      <c r="BW548" s="1763"/>
      <c r="BX548" s="1764"/>
      <c r="BY548" s="1762"/>
      <c r="BZ548" s="1763"/>
      <c r="CA548" s="1763"/>
      <c r="CB548" s="1764"/>
      <c r="CC548"/>
      <c r="CG548"/>
      <c r="CH548" s="1762">
        <f>IF(OR(Y611=0,Y611&gt;=0.1),1,0)</f>
        <v>1</v>
      </c>
      <c r="CI548" s="1763"/>
      <c r="CJ548" s="1763"/>
      <c r="CK548" s="1764"/>
    </row>
    <row r="549" spans="1:89" s="4" customFormat="1" ht="12.75" customHeight="1">
      <c r="B549" s="1876"/>
      <c r="C549" s="1876"/>
      <c r="D549" s="1876"/>
      <c r="E549" s="1876"/>
      <c r="F549" s="1876"/>
      <c r="G549" s="1876"/>
      <c r="H549" s="1876"/>
      <c r="I549" s="1876"/>
      <c r="J549" s="1876"/>
      <c r="K549" s="1876"/>
      <c r="L549" s="1876"/>
      <c r="M549" s="1876"/>
      <c r="N549" s="1876"/>
      <c r="O549" s="1876"/>
      <c r="P549" s="1876"/>
      <c r="Q549" s="1876"/>
      <c r="R549" s="1876"/>
      <c r="S549" s="1876"/>
      <c r="T549" s="1876"/>
      <c r="U549" s="1876"/>
      <c r="V549" s="1876"/>
      <c r="W549" s="1876"/>
      <c r="X549" s="1876"/>
      <c r="Y549" s="1876"/>
      <c r="Z549" s="1876"/>
      <c r="AA549" s="1876"/>
      <c r="AB549" s="1876"/>
      <c r="AC549" s="1876"/>
      <c r="AD549" s="1876"/>
      <c r="AE549" s="1876"/>
      <c r="AF549" s="1876"/>
      <c r="AG549" s="1876"/>
      <c r="AH549" s="162"/>
      <c r="AI549" s="162"/>
      <c r="AJ549" s="162"/>
      <c r="AK549" s="163"/>
      <c r="AL549" s="163"/>
      <c r="AM549" s="163"/>
      <c r="AN549" s="281"/>
      <c r="AP549" s="440"/>
      <c r="AQ549" s="441"/>
      <c r="AR549" s="441"/>
      <c r="AS549" s="441"/>
      <c r="AT549" s="442" t="s">
        <v>607</v>
      </c>
      <c r="AU549" s="1784" t="str">
        <f>IF(AP548&gt;=AU546,"passed","failed")</f>
        <v>passed</v>
      </c>
      <c r="AV549" s="1785"/>
      <c r="AW549" s="1786"/>
      <c r="AX549" s="443"/>
      <c r="AY549" s="444"/>
      <c r="BE549" s="1749"/>
      <c r="BF549" s="1754"/>
      <c r="BG549" s="1754"/>
      <c r="BH549" s="1750"/>
      <c r="BI549" s="1749"/>
      <c r="BJ549" s="1754"/>
      <c r="BK549" s="1754"/>
      <c r="BL549" s="1750"/>
      <c r="BM549" s="1749"/>
      <c r="BN549" s="1754"/>
      <c r="BO549" s="1754"/>
      <c r="BP549" s="1750"/>
      <c r="BQ549" s="1749"/>
      <c r="BR549" s="1754"/>
      <c r="BS549" s="1754"/>
      <c r="BT549" s="1750"/>
      <c r="BU549" s="1749">
        <f>IF(AND(AND(AND(AND(CH550=1,BQ548=0,BM547=0,BI546=0,BE545=0)))),0,1)</f>
        <v>0</v>
      </c>
      <c r="BV549" s="1754"/>
      <c r="BW549" s="1754"/>
      <c r="BX549" s="1750"/>
      <c r="BY549" s="1762"/>
      <c r="BZ549" s="1763"/>
      <c r="CA549" s="1763"/>
      <c r="CB549" s="1764"/>
      <c r="CC549"/>
      <c r="CD549"/>
      <c r="CE549"/>
      <c r="CF549"/>
      <c r="CG549"/>
      <c r="CH549" s="1762">
        <f>IF(OR(Y612=0,Y612&gt;=0.1),1,0)</f>
        <v>1</v>
      </c>
      <c r="CI549" s="1763"/>
      <c r="CJ549" s="1763"/>
      <c r="CK549" s="1764"/>
    </row>
    <row r="550" spans="1:89" s="4" customFormat="1" ht="13.7" customHeight="1">
      <c r="B550" s="1876"/>
      <c r="C550" s="1876"/>
      <c r="D550" s="1876"/>
      <c r="E550" s="1876"/>
      <c r="F550" s="1876"/>
      <c r="G550" s="1876"/>
      <c r="H550" s="1876"/>
      <c r="I550" s="1876"/>
      <c r="J550" s="1876"/>
      <c r="K550" s="1876"/>
      <c r="L550" s="1876"/>
      <c r="M550" s="1876"/>
      <c r="N550" s="1876"/>
      <c r="O550" s="1876"/>
      <c r="P550" s="1876"/>
      <c r="Q550" s="1876"/>
      <c r="R550" s="1876"/>
      <c r="S550" s="1876"/>
      <c r="T550" s="1876"/>
      <c r="U550" s="1876"/>
      <c r="V550" s="1876"/>
      <c r="W550" s="1876"/>
      <c r="X550" s="1876"/>
      <c r="Y550" s="1876"/>
      <c r="Z550" s="1876"/>
      <c r="AA550" s="1876"/>
      <c r="AB550" s="1876"/>
      <c r="AC550" s="1876"/>
      <c r="AD550" s="1876"/>
      <c r="AE550" s="1876"/>
      <c r="AF550" s="1876"/>
      <c r="AG550" s="1876"/>
      <c r="AH550" s="162"/>
      <c r="AI550" s="162"/>
      <c r="AJ550" s="162"/>
      <c r="AK550" s="163"/>
      <c r="AL550" s="163"/>
      <c r="AM550" s="163"/>
      <c r="AN550" s="281"/>
      <c r="BE550" s="1749">
        <f>SUM(BE545:BH549)</f>
        <v>0</v>
      </c>
      <c r="BF550" s="1754"/>
      <c r="BG550" s="1754"/>
      <c r="BH550" s="1750"/>
      <c r="BI550" s="1749">
        <f>SUM(BI545:BL549)</f>
        <v>0</v>
      </c>
      <c r="BJ550" s="1754"/>
      <c r="BK550" s="1754"/>
      <c r="BL550" s="1750"/>
      <c r="BM550" s="1749">
        <f>SUM(BM545:BP549)</f>
        <v>0</v>
      </c>
      <c r="BN550" s="1754"/>
      <c r="BO550" s="1754"/>
      <c r="BP550" s="1750"/>
      <c r="BQ550" s="1749">
        <f>SUM(BQ545:BT549)</f>
        <v>0</v>
      </c>
      <c r="BR550" s="1754"/>
      <c r="BS550" s="1754"/>
      <c r="BT550" s="1750"/>
      <c r="BU550" s="1749">
        <f>SUM(BU545:BX549)</f>
        <v>0</v>
      </c>
      <c r="BV550" s="1754"/>
      <c r="BW550" s="1754"/>
      <c r="BX550" s="1750"/>
      <c r="BY550" s="1749">
        <f>SUM(BY545:CB549)</f>
        <v>0</v>
      </c>
      <c r="BZ550" s="1754"/>
      <c r="CA550" s="1754"/>
      <c r="CB550" s="1750"/>
      <c r="CC550" s="1762">
        <f>IF(AND(CH546=1,T609&gt;0),0,SUM(BE550:CB550))</f>
        <v>0</v>
      </c>
      <c r="CD550" s="1763"/>
      <c r="CE550" s="1763"/>
      <c r="CF550" s="1764"/>
      <c r="CG550"/>
      <c r="CH550" s="1762">
        <f>IF(OR(Y613=0,Y613&gt;=0.1),1,0)</f>
        <v>1</v>
      </c>
      <c r="CI550" s="1763"/>
      <c r="CJ550" s="1763"/>
      <c r="CK550" s="1764"/>
    </row>
    <row r="551" spans="1:89" s="4" customFormat="1" ht="12.6" customHeight="1">
      <c r="B551" s="1765" t="s">
        <v>1500</v>
      </c>
      <c r="C551" s="1765"/>
      <c r="D551" s="1765"/>
      <c r="E551" s="1765"/>
      <c r="F551" s="1765"/>
      <c r="G551" s="1765"/>
      <c r="H551" s="1765"/>
      <c r="I551" s="1765"/>
      <c r="J551" s="1765"/>
      <c r="K551" s="1765"/>
      <c r="L551" s="1765"/>
      <c r="M551" s="1765"/>
      <c r="N551" s="1765"/>
      <c r="O551" s="1765"/>
      <c r="P551" s="1765"/>
      <c r="Q551" s="1765"/>
      <c r="R551" s="1765"/>
      <c r="S551" s="1765"/>
      <c r="T551" s="1765"/>
      <c r="U551" s="1765"/>
      <c r="V551" s="1765"/>
      <c r="W551" s="1765"/>
      <c r="X551" s="1765"/>
      <c r="Y551" s="1765"/>
      <c r="Z551" s="1765"/>
      <c r="AA551" s="1765"/>
      <c r="AB551" s="1765"/>
      <c r="AC551" s="1765"/>
      <c r="AD551" s="1765"/>
      <c r="AE551" s="1765"/>
      <c r="AF551" s="1765"/>
      <c r="AG551" s="1765"/>
      <c r="AH551" s="162"/>
      <c r="AI551" s="162"/>
      <c r="AJ551" s="162"/>
      <c r="AK551" s="163"/>
      <c r="AL551" s="163"/>
      <c r="AM551" s="163"/>
      <c r="AN551" s="281"/>
    </row>
    <row r="552" spans="1:89" s="4" customFormat="1" ht="21" customHeight="1">
      <c r="B552" s="1765"/>
      <c r="C552" s="1765"/>
      <c r="D552" s="1765"/>
      <c r="E552" s="1765"/>
      <c r="F552" s="1765"/>
      <c r="G552" s="1765"/>
      <c r="H552" s="1765"/>
      <c r="I552" s="1765"/>
      <c r="J552" s="1765"/>
      <c r="K552" s="1765"/>
      <c r="L552" s="1765"/>
      <c r="M552" s="1765"/>
      <c r="N552" s="1765"/>
      <c r="O552" s="1765"/>
      <c r="P552" s="1765"/>
      <c r="Q552" s="1765"/>
      <c r="R552" s="1765"/>
      <c r="S552" s="1765"/>
      <c r="T552" s="1765"/>
      <c r="U552" s="1765"/>
      <c r="V552" s="1765"/>
      <c r="W552" s="1765"/>
      <c r="X552" s="1765"/>
      <c r="Y552" s="1765"/>
      <c r="Z552" s="1765"/>
      <c r="AA552" s="1765"/>
      <c r="AB552" s="1765"/>
      <c r="AC552" s="1765"/>
      <c r="AD552" s="1765"/>
      <c r="AE552" s="1765"/>
      <c r="AF552" s="1765"/>
      <c r="AG552" s="1765"/>
      <c r="AH552" s="162"/>
      <c r="AI552" s="162"/>
      <c r="AJ552" s="162"/>
      <c r="AK552" s="163"/>
      <c r="AL552" s="163"/>
      <c r="AM552" s="163"/>
      <c r="AN552" s="281"/>
      <c r="AP552" s="145" t="s">
        <v>609</v>
      </c>
      <c r="AQ552" s="146"/>
      <c r="AR552" s="146"/>
      <c r="AS552" s="146"/>
      <c r="AT552" s="146"/>
      <c r="AU552" s="146"/>
      <c r="AV552" s="146"/>
      <c r="AW552" s="146"/>
      <c r="AX552" s="146"/>
      <c r="AY552" s="147"/>
    </row>
    <row r="553" spans="1:89" s="4" customFormat="1" ht="12.75" customHeight="1">
      <c r="B553" s="1765" t="s">
        <v>1763</v>
      </c>
      <c r="C553" s="1765"/>
      <c r="D553" s="1765"/>
      <c r="E553" s="1765"/>
      <c r="F553" s="1765"/>
      <c r="G553" s="1765"/>
      <c r="H553" s="1765"/>
      <c r="I553" s="1765"/>
      <c r="J553" s="1765"/>
      <c r="K553" s="1765"/>
      <c r="L553" s="1765"/>
      <c r="M553" s="1765"/>
      <c r="N553" s="1765"/>
      <c r="O553" s="1765"/>
      <c r="P553" s="1765"/>
      <c r="Q553" s="1765"/>
      <c r="R553" s="1765"/>
      <c r="S553" s="1765"/>
      <c r="T553" s="1765"/>
      <c r="U553" s="1765"/>
      <c r="V553" s="1765"/>
      <c r="W553" s="1765"/>
      <c r="X553" s="1765"/>
      <c r="Y553" s="1765"/>
      <c r="Z553" s="1765"/>
      <c r="AA553" s="1765"/>
      <c r="AB553" s="1765"/>
      <c r="AC553" s="1765"/>
      <c r="AD553" s="1765"/>
      <c r="AE553" s="1765"/>
      <c r="AF553" s="1765"/>
      <c r="AG553" s="680"/>
      <c r="AH553" s="162"/>
      <c r="AI553" s="162"/>
      <c r="AJ553" s="162"/>
      <c r="AK553" s="163"/>
      <c r="AL553" s="163"/>
      <c r="AM553" s="163"/>
      <c r="AN553" s="281"/>
      <c r="AP553" s="148" t="s">
        <v>716</v>
      </c>
      <c r="AQ553" s="149"/>
      <c r="AR553" s="149"/>
      <c r="AS553" s="149"/>
      <c r="AT553" s="149"/>
      <c r="AU553" s="149"/>
      <c r="AV553" s="149"/>
      <c r="AW553" s="149"/>
      <c r="AX553" s="156"/>
      <c r="AY553" s="156"/>
    </row>
    <row r="554" spans="1:89" s="4" customFormat="1" ht="12.75" customHeight="1">
      <c r="B554" s="1765"/>
      <c r="C554" s="1765"/>
      <c r="D554" s="1765"/>
      <c r="E554" s="1765"/>
      <c r="F554" s="1765"/>
      <c r="G554" s="1765"/>
      <c r="H554" s="1765"/>
      <c r="I554" s="1765"/>
      <c r="J554" s="1765"/>
      <c r="K554" s="1765"/>
      <c r="L554" s="1765"/>
      <c r="M554" s="1765"/>
      <c r="N554" s="1765"/>
      <c r="O554" s="1765"/>
      <c r="P554" s="1765"/>
      <c r="Q554" s="1765"/>
      <c r="R554" s="1765"/>
      <c r="S554" s="1765"/>
      <c r="T554" s="1765"/>
      <c r="U554" s="1765"/>
      <c r="V554" s="1765"/>
      <c r="W554" s="1765"/>
      <c r="X554" s="1765"/>
      <c r="Y554" s="1765"/>
      <c r="Z554" s="1765"/>
      <c r="AA554" s="1765"/>
      <c r="AB554" s="1765"/>
      <c r="AC554" s="1765"/>
      <c r="AD554" s="1765"/>
      <c r="AE554" s="1765"/>
      <c r="AF554" s="1765"/>
      <c r="AG554" s="162"/>
      <c r="AH554" s="162"/>
      <c r="AI554" s="162"/>
      <c r="AJ554" s="162"/>
      <c r="AK554" s="163"/>
      <c r="AL554" s="163"/>
      <c r="AM554" s="163"/>
      <c r="AN554" s="281"/>
      <c r="AP554" s="150"/>
      <c r="AQ554" s="151"/>
      <c r="AR554" s="151"/>
      <c r="AS554" s="151"/>
      <c r="AT554" s="157" t="s">
        <v>607</v>
      </c>
      <c r="AU554" s="151"/>
      <c r="AV554" s="1749" t="str">
        <f>IF(BJ590&gt;0,"failed","passed")</f>
        <v>failed</v>
      </c>
      <c r="AW554" s="1754"/>
      <c r="AX554" s="1754"/>
      <c r="AY554" s="1750"/>
    </row>
    <row r="555" spans="1:89" s="4" customFormat="1" ht="12.6" customHeight="1">
      <c r="B555" s="681" t="s">
        <v>1504</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1761</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6" t="s">
        <v>1501</v>
      </c>
      <c r="R557" s="1696"/>
      <c r="S557" s="1696"/>
      <c r="T557" s="1696"/>
      <c r="U557" s="1696"/>
      <c r="V557" s="1696"/>
      <c r="W557" s="1696"/>
      <c r="X557" s="1696"/>
      <c r="Y557" s="1696"/>
      <c r="Z557" s="1696"/>
      <c r="AA557" s="1696"/>
      <c r="AB557" s="1696"/>
      <c r="AC557" s="1696"/>
      <c r="AD557" s="1696"/>
      <c r="AE557" s="1696"/>
      <c r="AF557" s="1696"/>
      <c r="AG557" s="162"/>
      <c r="AH557" s="162"/>
      <c r="AI557" s="162"/>
      <c r="AN557" s="281"/>
      <c r="AP557" s="6" t="s">
        <v>936</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6"/>
      <c r="R558" s="1696"/>
      <c r="S558" s="1696"/>
      <c r="T558" s="1696"/>
      <c r="U558" s="1696"/>
      <c r="V558" s="1696"/>
      <c r="W558" s="1696"/>
      <c r="X558" s="1696"/>
      <c r="Y558" s="1696"/>
      <c r="Z558" s="1696"/>
      <c r="AA558" s="1696"/>
      <c r="AB558" s="1696"/>
      <c r="AC558" s="1696"/>
      <c r="AD558" s="1696"/>
      <c r="AE558" s="1696"/>
      <c r="AF558" s="1696"/>
      <c r="AN558" s="281"/>
      <c r="AP558" s="53" t="s">
        <v>713</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1" t="s">
        <v>1762</v>
      </c>
      <c r="R559" s="1682"/>
      <c r="S559" s="1851" t="s">
        <v>204</v>
      </c>
      <c r="T559" s="1851"/>
      <c r="U559" s="1681">
        <v>0.5</v>
      </c>
      <c r="V559" s="1682"/>
      <c r="W559" s="1681">
        <v>0.45</v>
      </c>
      <c r="X559" s="1682"/>
      <c r="Y559" s="1681">
        <v>0.4</v>
      </c>
      <c r="Z559" s="1682"/>
      <c r="AA559" s="1681">
        <v>0.35</v>
      </c>
      <c r="AB559" s="1682"/>
      <c r="AC559" s="1782">
        <v>0.3</v>
      </c>
      <c r="AD559" s="1783"/>
      <c r="AE559" s="1681">
        <v>0.2</v>
      </c>
      <c r="AF559" s="1682"/>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0"/>
      <c r="P560" s="1661"/>
      <c r="Q560" s="1679"/>
      <c r="R560" s="1680"/>
      <c r="S560" s="1766"/>
      <c r="T560" s="1766"/>
      <c r="U560" s="1680"/>
      <c r="V560" s="1680"/>
      <c r="W560" s="1680"/>
      <c r="X560" s="1680"/>
      <c r="Y560" s="1680"/>
      <c r="Z560" s="1680"/>
      <c r="AA560" s="1755"/>
      <c r="AB560" s="1755"/>
      <c r="AC560" s="1680"/>
      <c r="AD560" s="1680"/>
      <c r="AE560" s="1780"/>
      <c r="AF560" s="1781"/>
      <c r="AN560" s="281"/>
      <c r="AP560" s="144" t="s">
        <v>714</v>
      </c>
      <c r="AQ560" s="9"/>
      <c r="AR560" s="9"/>
      <c r="AS560" s="9"/>
      <c r="AT560" s="1762" t="str">
        <f>IF(OR(AV554="passed",BD558="passed"),"passed","failed")</f>
        <v>passed</v>
      </c>
      <c r="AU560" s="1763"/>
      <c r="AV560" s="1763"/>
      <c r="AW560" s="1763"/>
      <c r="AX560" s="1764"/>
    </row>
    <row r="561" spans="1:96" s="4" customFormat="1" ht="12.75" customHeight="1">
      <c r="B561" s="63"/>
      <c r="I561" s="220"/>
      <c r="J561" s="162"/>
      <c r="N561" s="5"/>
      <c r="O561" s="1660"/>
      <c r="P561" s="1661"/>
      <c r="Q561" s="1662"/>
      <c r="R561" s="1663"/>
      <c r="S561" s="1663"/>
      <c r="T561" s="1663"/>
      <c r="U561" s="1663"/>
      <c r="V561" s="1663"/>
      <c r="W561" s="1663"/>
      <c r="X561" s="1663"/>
      <c r="Y561" s="1677"/>
      <c r="Z561" s="1677"/>
      <c r="AA561" s="1663"/>
      <c r="AB561" s="1663"/>
      <c r="AC561" s="1677"/>
      <c r="AD561" s="1677"/>
      <c r="AE561" s="1697"/>
      <c r="AF561" s="1698"/>
      <c r="AN561" s="281"/>
      <c r="AP561"/>
      <c r="AQ561"/>
      <c r="AR561"/>
      <c r="AS561"/>
      <c r="AT561"/>
      <c r="AU561"/>
      <c r="AV561"/>
      <c r="AW561"/>
      <c r="AX561"/>
      <c r="AY561"/>
    </row>
    <row r="562" spans="1:96" s="4" customFormat="1" ht="12.75" customHeight="1">
      <c r="B562" s="63"/>
      <c r="I562" s="220"/>
      <c r="J562" s="162"/>
      <c r="N562" s="5"/>
      <c r="O562" s="1660"/>
      <c r="P562" s="1661"/>
      <c r="Q562" s="1662"/>
      <c r="R562" s="1663"/>
      <c r="S562" s="1663"/>
      <c r="T562" s="1663"/>
      <c r="U562" s="1663"/>
      <c r="V562" s="1663"/>
      <c r="W562" s="1663"/>
      <c r="X562" s="1663"/>
      <c r="Y562" s="1663"/>
      <c r="Z562" s="1663"/>
      <c r="AA562" s="1677"/>
      <c r="AB562" s="1677"/>
      <c r="AC562" s="1663"/>
      <c r="AD562" s="1663"/>
      <c r="AE562" s="1790"/>
      <c r="AF562" s="1791"/>
      <c r="AN562" s="281"/>
      <c r="AP562" s="153" t="s">
        <v>608</v>
      </c>
      <c r="AQ562" s="154"/>
      <c r="AR562" s="154"/>
      <c r="AS562" s="154"/>
      <c r="AT562" s="154"/>
      <c r="AU562" s="154"/>
      <c r="AV562" s="155"/>
      <c r="AW562" s="1787" t="str">
        <f>IF(AND(AND(AND(AND(AS542="passed",AU549="passed",BD558="passed",SUM(T609:X613)&gt;1)))),"YES","NO")</f>
        <v>YES</v>
      </c>
      <c r="AX562" s="1788"/>
      <c r="AY562" s="1789"/>
      <c r="AZ562" s="40"/>
      <c r="BA562" s="40"/>
      <c r="BB562" s="40"/>
      <c r="BC562" s="40"/>
      <c r="BD562" s="40"/>
      <c r="BE562" s="21"/>
      <c r="BF562" s="21"/>
      <c r="BG562" s="21"/>
    </row>
    <row r="563" spans="1:96" s="4" customFormat="1" ht="12.75" customHeight="1">
      <c r="B563" s="63"/>
      <c r="I563" s="220"/>
      <c r="J563" s="162"/>
      <c r="N563" s="5"/>
      <c r="O563" s="1660"/>
      <c r="P563" s="1661"/>
      <c r="Q563" s="1662"/>
      <c r="R563" s="1663"/>
      <c r="S563" s="1663"/>
      <c r="T563" s="1663"/>
      <c r="U563" s="1663"/>
      <c r="V563" s="1663"/>
      <c r="W563" s="1663"/>
      <c r="X563" s="1663"/>
      <c r="Y563" s="1677"/>
      <c r="Z563" s="1677"/>
      <c r="AA563" s="1663"/>
      <c r="AB563" s="1663"/>
      <c r="AC563" s="1677"/>
      <c r="AD563" s="1677"/>
      <c r="AE563" s="1697"/>
      <c r="AF563" s="1698"/>
      <c r="AN563" s="281"/>
    </row>
    <row r="564" spans="1:96" s="4" customFormat="1" ht="12.75" customHeight="1">
      <c r="B564" s="63"/>
      <c r="I564" s="220"/>
      <c r="J564" s="162"/>
      <c r="N564" s="5"/>
      <c r="O564" s="1660"/>
      <c r="P564" s="1661"/>
      <c r="Q564" s="1662"/>
      <c r="R564" s="1663"/>
      <c r="S564" s="1663"/>
      <c r="T564" s="1663"/>
      <c r="U564" s="1663"/>
      <c r="V564" s="1663"/>
      <c r="W564" s="1677"/>
      <c r="X564" s="1677"/>
      <c r="Y564" s="1663"/>
      <c r="Z564" s="1663"/>
      <c r="AA564" s="1677"/>
      <c r="AB564" s="1677"/>
      <c r="AC564" s="1663"/>
      <c r="AD564" s="1663"/>
      <c r="AE564" s="1790"/>
      <c r="AF564" s="1791"/>
      <c r="AN564" s="281"/>
    </row>
    <row r="565" spans="1:96" s="4" customFormat="1" ht="12.75" customHeight="1">
      <c r="B565" s="63"/>
      <c r="I565" s="220"/>
      <c r="J565" s="162"/>
      <c r="N565" s="5"/>
      <c r="O565" s="1660"/>
      <c r="P565" s="1661"/>
      <c r="Q565" s="1662"/>
      <c r="R565" s="1663"/>
      <c r="S565" s="1663"/>
      <c r="T565" s="1663"/>
      <c r="U565" s="1663"/>
      <c r="V565" s="1663"/>
      <c r="W565" s="1663"/>
      <c r="X565" s="1663"/>
      <c r="Y565" s="1677"/>
      <c r="Z565" s="1677"/>
      <c r="AA565" s="1663"/>
      <c r="AB565" s="1663"/>
      <c r="AC565" s="1677"/>
      <c r="AD565" s="1677"/>
      <c r="AE565" s="1697"/>
      <c r="AF565" s="1698"/>
      <c r="AN565" s="281"/>
      <c r="AU565" s="21"/>
      <c r="AV565" s="21"/>
      <c r="AW565" s="8"/>
      <c r="AX565" s="9"/>
      <c r="AY565" s="9"/>
      <c r="AZ565" s="60" t="s">
        <v>1127</v>
      </c>
      <c r="BA565" s="1795" t="s">
        <v>715</v>
      </c>
      <c r="BB565" s="1796"/>
      <c r="BC565" s="1796"/>
      <c r="BD565" s="1796"/>
      <c r="BE565" s="1797"/>
      <c r="BF565" s="1759">
        <f>SUM(O609:S613)</f>
        <v>57</v>
      </c>
      <c r="BG565" s="1760"/>
      <c r="BH565" s="1760"/>
      <c r="BI565" s="1760"/>
      <c r="BJ565" s="1761"/>
      <c r="BK565" s="1664">
        <f>SUM(T609:X613)</f>
        <v>10</v>
      </c>
      <c r="BL565" s="1665"/>
      <c r="BM565" s="1665"/>
      <c r="BN565" s="1665"/>
      <c r="BO565" s="1666"/>
    </row>
    <row r="566" spans="1:96" s="4" customFormat="1" ht="12.75" customHeight="1">
      <c r="B566" s="35"/>
      <c r="I566" s="1290" t="s">
        <v>1499</v>
      </c>
      <c r="J566" s="1291"/>
      <c r="K566" s="1291"/>
      <c r="L566" s="1291"/>
      <c r="M566" s="1291"/>
      <c r="N566" s="1292"/>
      <c r="O566" s="1660">
        <v>0.5</v>
      </c>
      <c r="P566" s="1661"/>
      <c r="Q566" s="1673"/>
      <c r="R566" s="1674"/>
      <c r="S566" s="1663"/>
      <c r="T566" s="1663"/>
      <c r="U566" s="1695" t="s">
        <v>1503</v>
      </c>
      <c r="V566" s="1695"/>
      <c r="W566" s="1676">
        <v>37.5</v>
      </c>
      <c r="X566" s="1676"/>
      <c r="Y566" s="1674"/>
      <c r="Z566" s="1674"/>
      <c r="AA566" s="1676"/>
      <c r="AB566" s="1676"/>
      <c r="AC566" s="1674"/>
      <c r="AD566" s="1674"/>
      <c r="AE566" s="1792"/>
      <c r="AF566" s="1793"/>
      <c r="AN566" s="281"/>
      <c r="CL566"/>
      <c r="CM566"/>
    </row>
    <row r="567" spans="1:96" s="4" customFormat="1" ht="12.75" customHeight="1">
      <c r="B567" s="120"/>
      <c r="C567" s="61"/>
      <c r="I567" s="1290"/>
      <c r="J567" s="1291"/>
      <c r="K567" s="1291"/>
      <c r="L567" s="1291"/>
      <c r="M567" s="1291"/>
      <c r="N567" s="1292"/>
      <c r="O567" s="1660">
        <v>0.45</v>
      </c>
      <c r="P567" s="1661"/>
      <c r="Q567" s="1662"/>
      <c r="R567" s="1663"/>
      <c r="S567" s="1663"/>
      <c r="T567" s="1663"/>
      <c r="U567" s="1675" t="s">
        <v>130</v>
      </c>
      <c r="V567" s="1675"/>
      <c r="W567" s="1677">
        <v>33.799999999999997</v>
      </c>
      <c r="X567" s="1677"/>
      <c r="Y567" s="1677"/>
      <c r="Z567" s="1677"/>
      <c r="AA567" s="1663"/>
      <c r="AB567" s="1663"/>
      <c r="AC567" s="1677"/>
      <c r="AD567" s="1677"/>
      <c r="AE567" s="1697"/>
      <c r="AF567" s="1698"/>
      <c r="AN567" s="281"/>
      <c r="CL567"/>
      <c r="CM567"/>
    </row>
    <row r="568" spans="1:96" s="4" customFormat="1" ht="12.75" customHeight="1">
      <c r="B568" s="5"/>
      <c r="C568" s="5"/>
      <c r="D568" s="5"/>
      <c r="E568" s="5"/>
      <c r="I568" s="1290"/>
      <c r="J568" s="1291"/>
      <c r="K568" s="1291"/>
      <c r="L568" s="1291"/>
      <c r="M568" s="1291"/>
      <c r="N568" s="1292"/>
      <c r="O568" s="1660">
        <v>0.4</v>
      </c>
      <c r="P568" s="1661"/>
      <c r="Q568" s="1662"/>
      <c r="R568" s="1663"/>
      <c r="S568" s="1675" t="s">
        <v>1502</v>
      </c>
      <c r="T568" s="1675"/>
      <c r="U568" s="1677">
        <v>20</v>
      </c>
      <c r="V568" s="1677"/>
      <c r="W568" s="1677">
        <v>30</v>
      </c>
      <c r="X568" s="1677"/>
      <c r="Y568" s="1677"/>
      <c r="Z568" s="1677"/>
      <c r="AA568" s="1677"/>
      <c r="AB568" s="1677"/>
      <c r="AC568" s="1677"/>
      <c r="AD568" s="1677"/>
      <c r="AE568" s="1697"/>
      <c r="AF568" s="1698"/>
      <c r="AN568" s="281"/>
      <c r="AP568" s="1852" t="s">
        <v>205</v>
      </c>
      <c r="AQ568" s="1853"/>
      <c r="AR568" s="1853"/>
      <c r="AS568" s="1853"/>
      <c r="AT568" s="1853"/>
      <c r="AU568" s="1853"/>
      <c r="AV568" s="1853"/>
      <c r="AW568" s="1853"/>
      <c r="AX568" s="1853"/>
      <c r="AY568" s="1853"/>
      <c r="AZ568" s="1853"/>
      <c r="BA568" s="1853"/>
      <c r="BB568" s="1853"/>
      <c r="BC568" s="1853"/>
      <c r="BD568" s="1853"/>
      <c r="BE568" s="1853"/>
      <c r="BF568" s="1853"/>
      <c r="BG568" s="1853"/>
      <c r="BH568" s="1853"/>
      <c r="BI568" s="1853"/>
      <c r="BJ568" s="1854"/>
      <c r="BK568" s="1774">
        <f>BF565</f>
        <v>57</v>
      </c>
      <c r="BL568" s="1775"/>
      <c r="BM568" s="1775"/>
      <c r="BN568" s="1775"/>
      <c r="BO568" s="177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0"/>
      <c r="J569" s="1291"/>
      <c r="K569" s="1291"/>
      <c r="L569" s="1291"/>
      <c r="M569" s="1291"/>
      <c r="N569" s="1292"/>
      <c r="O569" s="1660">
        <v>0.35</v>
      </c>
      <c r="P569" s="1661"/>
      <c r="Q569" s="1662"/>
      <c r="R569" s="1663"/>
      <c r="S569" s="1675" t="s">
        <v>1764</v>
      </c>
      <c r="T569" s="1675"/>
      <c r="U569" s="1677">
        <v>17.5</v>
      </c>
      <c r="V569" s="1677"/>
      <c r="W569" s="1677">
        <v>26.3</v>
      </c>
      <c r="X569" s="1677"/>
      <c r="Y569" s="1677">
        <v>35</v>
      </c>
      <c r="Z569" s="1677"/>
      <c r="AA569" s="1677"/>
      <c r="AB569" s="1677"/>
      <c r="AC569" s="1677">
        <v>50</v>
      </c>
      <c r="AD569" s="1677"/>
      <c r="AE569" s="1697"/>
      <c r="AF569" s="1698"/>
      <c r="AN569" s="281"/>
      <c r="AP569" s="1855"/>
      <c r="AQ569" s="1856"/>
      <c r="AR569" s="1856"/>
      <c r="AS569" s="1856"/>
      <c r="AT569" s="1856"/>
      <c r="AU569" s="1856"/>
      <c r="AV569" s="1856"/>
      <c r="AW569" s="1856"/>
      <c r="AX569" s="1856"/>
      <c r="AY569" s="1856"/>
      <c r="AZ569" s="1856"/>
      <c r="BA569" s="1856"/>
      <c r="BB569" s="1856"/>
      <c r="BC569" s="1856"/>
      <c r="BD569" s="1856"/>
      <c r="BE569" s="1856"/>
      <c r="BF569" s="1856"/>
      <c r="BG569" s="1856"/>
      <c r="BH569" s="1856"/>
      <c r="BI569" s="1856"/>
      <c r="BJ569" s="1857"/>
      <c r="BK569" s="1777"/>
      <c r="BL569" s="1778"/>
      <c r="BM569" s="1778"/>
      <c r="BN569" s="1778"/>
      <c r="BO569" s="177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0"/>
      <c r="J570" s="1291"/>
      <c r="K570" s="1291"/>
      <c r="L570" s="1291"/>
      <c r="M570" s="1291"/>
      <c r="N570" s="1292"/>
      <c r="O570" s="1660">
        <v>0.3</v>
      </c>
      <c r="P570" s="1661"/>
      <c r="Q570" s="1662"/>
      <c r="R570" s="1663"/>
      <c r="S570" s="1675" t="s">
        <v>1765</v>
      </c>
      <c r="T570" s="1675"/>
      <c r="U570" s="1677">
        <v>15</v>
      </c>
      <c r="V570" s="1677"/>
      <c r="W570" s="1677">
        <v>22.5</v>
      </c>
      <c r="X570" s="1677"/>
      <c r="Y570" s="1677">
        <v>30</v>
      </c>
      <c r="Z570" s="1677"/>
      <c r="AA570" s="1677">
        <v>37.5</v>
      </c>
      <c r="AB570" s="1677"/>
      <c r="AC570" s="1677">
        <v>45</v>
      </c>
      <c r="AD570" s="1677"/>
      <c r="AE570" s="1697"/>
      <c r="AF570" s="1698"/>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7">
        <v>5</v>
      </c>
      <c r="BK570" s="1258"/>
      <c r="BL570" s="1258"/>
      <c r="BM570" s="1258"/>
      <c r="BN570" s="1259"/>
      <c r="BO570" s="1257">
        <v>4</v>
      </c>
      <c r="BP570" s="1258"/>
      <c r="BQ570" s="1258"/>
      <c r="BR570" s="1258"/>
      <c r="BS570" s="1259"/>
      <c r="BT570" s="1257">
        <v>3</v>
      </c>
      <c r="BU570" s="1258"/>
      <c r="BV570" s="1258"/>
      <c r="BW570" s="1258"/>
      <c r="BX570" s="1259"/>
      <c r="BY570" s="1257">
        <v>2</v>
      </c>
      <c r="BZ570" s="1258"/>
      <c r="CA570" s="1258"/>
      <c r="CB570" s="1258"/>
      <c r="CC570" s="1259"/>
      <c r="CD570" s="1257">
        <v>1</v>
      </c>
      <c r="CE570" s="1258"/>
      <c r="CF570" s="1258"/>
      <c r="CG570" s="1258"/>
      <c r="CH570" s="1259"/>
      <c r="CI570" s="1257">
        <v>0</v>
      </c>
      <c r="CJ570" s="1258"/>
      <c r="CK570" s="1258"/>
      <c r="CL570" s="1258"/>
      <c r="CM570" s="1259"/>
      <c r="CN570" s="21"/>
      <c r="CO570" s="21"/>
      <c r="CP570" s="21"/>
      <c r="CQ570" s="21"/>
      <c r="CR570" s="21"/>
    </row>
    <row r="571" spans="1:96" s="4" customFormat="1" ht="12.75" customHeight="1">
      <c r="B571" s="5"/>
      <c r="C571" s="5"/>
      <c r="D571" s="5"/>
      <c r="E571" s="5"/>
      <c r="I571" s="1290"/>
      <c r="J571" s="1291"/>
      <c r="K571" s="1291"/>
      <c r="L571" s="1291"/>
      <c r="M571" s="1291"/>
      <c r="N571" s="1292"/>
      <c r="O571" s="1660">
        <v>0.25</v>
      </c>
      <c r="P571" s="1661"/>
      <c r="Q571" s="1662"/>
      <c r="R571" s="1663"/>
      <c r="S571" s="1675" t="s">
        <v>1766</v>
      </c>
      <c r="T571" s="1675"/>
      <c r="U571" s="1677">
        <v>12.5</v>
      </c>
      <c r="V571" s="1677"/>
      <c r="W571" s="1677">
        <v>18.8</v>
      </c>
      <c r="X571" s="1677"/>
      <c r="Y571" s="1677">
        <v>25</v>
      </c>
      <c r="Z571" s="1677"/>
      <c r="AA571" s="1677">
        <v>31.3</v>
      </c>
      <c r="AB571" s="1677"/>
      <c r="AC571" s="1677">
        <v>37.5</v>
      </c>
      <c r="AD571" s="1677"/>
      <c r="AE571" s="1697">
        <v>50</v>
      </c>
      <c r="AF571" s="1698"/>
      <c r="AN571" s="281"/>
      <c r="AP571" s="1756" t="str">
        <f t="shared" ref="AP571:AP577" si="0">J608</f>
        <v>5 BR</v>
      </c>
      <c r="AQ571" s="1757"/>
      <c r="AR571" s="1757"/>
      <c r="AS571" s="1757"/>
      <c r="AT571" s="1758"/>
      <c r="AU571" s="1376">
        <f t="shared" ref="AU571:AU576" si="1">O608</f>
        <v>0</v>
      </c>
      <c r="AV571" s="1377"/>
      <c r="AW571" s="1377"/>
      <c r="AX571" s="1377"/>
      <c r="AY571" s="1378"/>
      <c r="AZ571" s="1376">
        <f t="shared" ref="AZ571:AZ576" si="2">T608</f>
        <v>0</v>
      </c>
      <c r="BA571" s="1377"/>
      <c r="BB571" s="1377"/>
      <c r="BC571" s="1377"/>
      <c r="BD571" s="1378"/>
      <c r="BE571" s="1751">
        <f t="shared" ref="BE571:BE576" si="3">Y608</f>
        <v>0</v>
      </c>
      <c r="BF571" s="1752"/>
      <c r="BG571" s="1752"/>
      <c r="BH571" s="1752"/>
      <c r="BI571" s="1753"/>
      <c r="BJ571" s="1257">
        <f>IF(OR(AP581=0,BE571&gt;=0.1),0,1)</f>
        <v>0</v>
      </c>
      <c r="BK571" s="1258"/>
      <c r="BL571" s="1258"/>
      <c r="BM571" s="1258"/>
      <c r="BN571" s="1259"/>
      <c r="BO571" s="1257"/>
      <c r="BP571" s="1258"/>
      <c r="BQ571" s="1258"/>
      <c r="BR571" s="1258"/>
      <c r="BS571" s="1259"/>
      <c r="BT571" s="1257"/>
      <c r="BU571" s="1258"/>
      <c r="BV571" s="1258"/>
      <c r="BW571" s="1258"/>
      <c r="BX571" s="1259"/>
      <c r="BY571" s="1257"/>
      <c r="BZ571" s="1258"/>
      <c r="CA571" s="1258"/>
      <c r="CB571" s="1258"/>
      <c r="CC571" s="1259"/>
      <c r="CD571" s="1257"/>
      <c r="CE571" s="1258"/>
      <c r="CF571" s="1258"/>
      <c r="CG571" s="1258"/>
      <c r="CH571" s="1259"/>
      <c r="CI571" s="1257"/>
      <c r="CJ571" s="1258"/>
      <c r="CK571" s="1258"/>
      <c r="CL571" s="1258"/>
      <c r="CM571" s="1259"/>
      <c r="CN571" s="21"/>
      <c r="CO571" s="21"/>
      <c r="CP571" s="21"/>
      <c r="CQ571" s="21"/>
      <c r="CR571" s="21"/>
    </row>
    <row r="572" spans="1:96" s="4" customFormat="1" ht="12.75" customHeight="1">
      <c r="A572" s="120"/>
      <c r="B572" s="5"/>
      <c r="C572" s="5"/>
      <c r="D572" s="5"/>
      <c r="E572" s="5"/>
      <c r="I572" s="1290"/>
      <c r="J572" s="1291"/>
      <c r="K572" s="1291"/>
      <c r="L572" s="1291"/>
      <c r="M572" s="1291"/>
      <c r="N572" s="1292"/>
      <c r="O572" s="1660">
        <v>0.2</v>
      </c>
      <c r="P572" s="1661"/>
      <c r="Q572" s="1662"/>
      <c r="R572" s="1663"/>
      <c r="S572" s="1691" t="s">
        <v>1769</v>
      </c>
      <c r="T572" s="1691"/>
      <c r="U572" s="1677">
        <v>10</v>
      </c>
      <c r="V572" s="1677"/>
      <c r="W572" s="1677">
        <v>15</v>
      </c>
      <c r="X572" s="1677"/>
      <c r="Y572" s="1677">
        <v>20</v>
      </c>
      <c r="Z572" s="1677"/>
      <c r="AA572" s="1677">
        <v>25</v>
      </c>
      <c r="AB572" s="1677"/>
      <c r="AC572" s="1677">
        <v>30</v>
      </c>
      <c r="AD572" s="1677"/>
      <c r="AE572" s="1697">
        <v>40</v>
      </c>
      <c r="AF572" s="1698"/>
      <c r="AN572" s="281"/>
      <c r="AP572" s="1756" t="str">
        <f t="shared" si="0"/>
        <v>4 BR</v>
      </c>
      <c r="AQ572" s="1757"/>
      <c r="AR572" s="1757"/>
      <c r="AS572" s="1757"/>
      <c r="AT572" s="1758"/>
      <c r="AU572" s="1376">
        <f t="shared" si="1"/>
        <v>0</v>
      </c>
      <c r="AV572" s="1377"/>
      <c r="AW572" s="1377"/>
      <c r="AX572" s="1377"/>
      <c r="AY572" s="1378"/>
      <c r="AZ572" s="1376">
        <f t="shared" si="2"/>
        <v>0</v>
      </c>
      <c r="BA572" s="1377"/>
      <c r="BB572" s="1377"/>
      <c r="BC572" s="1377"/>
      <c r="BD572" s="1378"/>
      <c r="BE572" s="1751">
        <f t="shared" si="3"/>
        <v>0</v>
      </c>
      <c r="BF572" s="1752"/>
      <c r="BG572" s="1752"/>
      <c r="BH572" s="1752"/>
      <c r="BI572" s="1753"/>
      <c r="BJ572" s="1257"/>
      <c r="BK572" s="1258"/>
      <c r="BL572" s="1258"/>
      <c r="BM572" s="1258"/>
      <c r="BN572" s="1259"/>
      <c r="BO572" s="1257">
        <f>IF(AND(AND(AZ571=0,BJ571=0,AP582=1)),1,0)</f>
        <v>0</v>
      </c>
      <c r="BP572" s="1258"/>
      <c r="BQ572" s="1258"/>
      <c r="BR572" s="1258"/>
      <c r="BS572" s="1259"/>
      <c r="BT572" s="1257"/>
      <c r="BU572" s="1258"/>
      <c r="BV572" s="1258"/>
      <c r="BW572" s="1258"/>
      <c r="BX572" s="1259"/>
      <c r="BY572" s="1257"/>
      <c r="BZ572" s="1258"/>
      <c r="CA572" s="1258"/>
      <c r="CB572" s="1258"/>
      <c r="CC572" s="1259"/>
      <c r="CD572" s="1257"/>
      <c r="CE572" s="1258"/>
      <c r="CF572" s="1258"/>
      <c r="CG572" s="1258"/>
      <c r="CH572" s="1259"/>
      <c r="CI572" s="1257"/>
      <c r="CJ572" s="1258"/>
      <c r="CK572" s="1258"/>
      <c r="CL572" s="1258"/>
      <c r="CM572" s="1259"/>
      <c r="CN572" s="21"/>
      <c r="CO572" s="21"/>
      <c r="CP572" s="21"/>
      <c r="CQ572" s="21"/>
      <c r="CR572" s="21"/>
    </row>
    <row r="573" spans="1:96" s="4" customFormat="1" ht="12.75" customHeight="1">
      <c r="A573" s="120"/>
      <c r="B573" s="5"/>
      <c r="C573" s="5"/>
      <c r="D573" s="5"/>
      <c r="E573" s="5"/>
      <c r="I573" s="1290"/>
      <c r="J573" s="1291"/>
      <c r="K573" s="1291"/>
      <c r="L573" s="1291"/>
      <c r="M573" s="1291"/>
      <c r="N573" s="1292"/>
      <c r="O573" s="1660">
        <v>0.15</v>
      </c>
      <c r="P573" s="1661"/>
      <c r="Q573" s="1662"/>
      <c r="R573" s="1663"/>
      <c r="S573" s="1675" t="s">
        <v>1767</v>
      </c>
      <c r="T573" s="1675"/>
      <c r="U573" s="1677">
        <v>7.5</v>
      </c>
      <c r="V573" s="1677"/>
      <c r="W573" s="1677">
        <v>11.3</v>
      </c>
      <c r="X573" s="1677"/>
      <c r="Y573" s="1677">
        <v>15</v>
      </c>
      <c r="Z573" s="1677"/>
      <c r="AA573" s="1677">
        <v>18.8</v>
      </c>
      <c r="AB573" s="1677"/>
      <c r="AC573" s="1677">
        <v>22.5</v>
      </c>
      <c r="AD573" s="1677"/>
      <c r="AE573" s="1697">
        <v>30</v>
      </c>
      <c r="AF573" s="1698"/>
      <c r="AN573" s="281"/>
      <c r="AP573" s="1756" t="str">
        <f t="shared" si="0"/>
        <v>3 BR</v>
      </c>
      <c r="AQ573" s="1757"/>
      <c r="AR573" s="1757"/>
      <c r="AS573" s="1757"/>
      <c r="AT573" s="1758"/>
      <c r="AU573" s="1376">
        <f t="shared" si="1"/>
        <v>15</v>
      </c>
      <c r="AV573" s="1377"/>
      <c r="AW573" s="1377"/>
      <c r="AX573" s="1377"/>
      <c r="AY573" s="1378"/>
      <c r="AZ573" s="1376">
        <f t="shared" si="2"/>
        <v>2</v>
      </c>
      <c r="BA573" s="1377"/>
      <c r="BB573" s="1377"/>
      <c r="BC573" s="1377"/>
      <c r="BD573" s="1378"/>
      <c r="BE573" s="1751">
        <f t="shared" si="3"/>
        <v>0.13333333333333333</v>
      </c>
      <c r="BF573" s="1752"/>
      <c r="BG573" s="1752"/>
      <c r="BH573" s="1752"/>
      <c r="BI573" s="1753"/>
      <c r="BJ573" s="1257"/>
      <c r="BK573" s="1258"/>
      <c r="BL573" s="1258"/>
      <c r="BM573" s="1258"/>
      <c r="BN573" s="1259"/>
      <c r="BO573" s="1257"/>
      <c r="BP573" s="1258"/>
      <c r="BQ573" s="1258"/>
      <c r="BR573" s="1258"/>
      <c r="BS573" s="1259"/>
      <c r="BT573" s="1257">
        <f>IF(AND(AND(AZ571+AZ572=0,BJ571+BO572=0,AP583=1)),1,0)</f>
        <v>0</v>
      </c>
      <c r="BU573" s="1258"/>
      <c r="BV573" s="1258"/>
      <c r="BW573" s="1258"/>
      <c r="BX573" s="1259"/>
      <c r="BY573" s="1257"/>
      <c r="BZ573" s="1258"/>
      <c r="CA573" s="1258"/>
      <c r="CB573" s="1258"/>
      <c r="CC573" s="1259"/>
      <c r="CD573" s="1257"/>
      <c r="CE573" s="1258"/>
      <c r="CF573" s="1258"/>
      <c r="CG573" s="1258"/>
      <c r="CH573" s="1259"/>
      <c r="CI573" s="1257"/>
      <c r="CJ573" s="1258"/>
      <c r="CK573" s="1258"/>
      <c r="CL573" s="1258"/>
      <c r="CM573" s="1259"/>
      <c r="CN573" s="21"/>
      <c r="CO573" s="21"/>
      <c r="CP573" s="21"/>
      <c r="CQ573" s="21"/>
      <c r="CR573" s="21"/>
    </row>
    <row r="574" spans="1:96" s="4" customFormat="1" ht="12.75" customHeight="1" thickBot="1">
      <c r="B574" s="5"/>
      <c r="C574" s="5"/>
      <c r="D574" s="5"/>
      <c r="E574" s="5"/>
      <c r="I574" s="1293"/>
      <c r="J574" s="1294"/>
      <c r="K574" s="1294"/>
      <c r="L574" s="1294"/>
      <c r="M574" s="1294"/>
      <c r="N574" s="1295"/>
      <c r="O574" s="1660">
        <v>0.1</v>
      </c>
      <c r="P574" s="1661"/>
      <c r="Q574" s="1689"/>
      <c r="R574" s="1690"/>
      <c r="S574" s="1675" t="s">
        <v>1768</v>
      </c>
      <c r="T574" s="1675"/>
      <c r="U574" s="1678">
        <v>5</v>
      </c>
      <c r="V574" s="1678"/>
      <c r="W574" s="1678">
        <v>7.5</v>
      </c>
      <c r="X574" s="1678"/>
      <c r="Y574" s="1678">
        <v>10</v>
      </c>
      <c r="Z574" s="1678"/>
      <c r="AA574" s="1678">
        <v>12.5</v>
      </c>
      <c r="AB574" s="1678"/>
      <c r="AC574" s="1678">
        <v>15</v>
      </c>
      <c r="AD574" s="1678"/>
      <c r="AE574" s="1880">
        <v>20</v>
      </c>
      <c r="AF574" s="1881"/>
      <c r="AK574" s="167"/>
      <c r="AL574" s="167"/>
      <c r="AM574" s="5"/>
      <c r="AN574" s="281"/>
      <c r="AP574" s="1756" t="str">
        <f t="shared" si="0"/>
        <v>2 BR</v>
      </c>
      <c r="AQ574" s="1757"/>
      <c r="AR574" s="1757"/>
      <c r="AS574" s="1757"/>
      <c r="AT574" s="1758"/>
      <c r="AU574" s="1376">
        <f t="shared" si="1"/>
        <v>15</v>
      </c>
      <c r="AV574" s="1377"/>
      <c r="AW574" s="1377"/>
      <c r="AX574" s="1377"/>
      <c r="AY574" s="1378"/>
      <c r="AZ574" s="1376">
        <f t="shared" si="2"/>
        <v>2</v>
      </c>
      <c r="BA574" s="1377"/>
      <c r="BB574" s="1377"/>
      <c r="BC574" s="1377"/>
      <c r="BD574" s="1378"/>
      <c r="BE574" s="1751">
        <f t="shared" si="3"/>
        <v>0.13333333333333333</v>
      </c>
      <c r="BF574" s="1752"/>
      <c r="BG574" s="1752"/>
      <c r="BH574" s="1752"/>
      <c r="BI574" s="1753"/>
      <c r="BJ574" s="1257"/>
      <c r="BK574" s="1258"/>
      <c r="BL574" s="1258"/>
      <c r="BM574" s="1258"/>
      <c r="BN574" s="1259"/>
      <c r="BO574" s="1257"/>
      <c r="BP574" s="1258"/>
      <c r="BQ574" s="1258"/>
      <c r="BR574" s="1258"/>
      <c r="BS574" s="1259"/>
      <c r="BT574" s="1257"/>
      <c r="BU574" s="1258"/>
      <c r="BV574" s="1258"/>
      <c r="BW574" s="1258"/>
      <c r="BX574" s="1259"/>
      <c r="BY574" s="1257">
        <f>IF(AND(AND(AZ571+AZ572+AZ573=0,BO572+BT573+BJ571=0,AP584=1)),1,0)</f>
        <v>0</v>
      </c>
      <c r="BZ574" s="1258"/>
      <c r="CA574" s="1258"/>
      <c r="CB574" s="1258"/>
      <c r="CC574" s="1259"/>
      <c r="CD574" s="1257"/>
      <c r="CE574" s="1258"/>
      <c r="CF574" s="1258"/>
      <c r="CG574" s="1258"/>
      <c r="CH574" s="1259"/>
      <c r="CI574" s="1257"/>
      <c r="CJ574" s="1258"/>
      <c r="CK574" s="1258"/>
      <c r="CL574" s="1258"/>
      <c r="CM574" s="1259"/>
      <c r="CN574" s="21"/>
      <c r="CO574" s="21"/>
      <c r="CP574" s="21"/>
      <c r="CQ574" s="21"/>
      <c r="CR574" s="21"/>
    </row>
    <row r="575" spans="1:96" s="4" customFormat="1" ht="12.75" customHeight="1">
      <c r="B575" s="5"/>
      <c r="C575" s="5"/>
      <c r="D575" s="5"/>
      <c r="E575" s="1171" t="s">
        <v>940</v>
      </c>
      <c r="F575" s="1226"/>
      <c r="G575" s="1226"/>
      <c r="H575" s="1226"/>
      <c r="I575" s="1226"/>
      <c r="J575" s="1226"/>
      <c r="K575" s="1226"/>
      <c r="L575" s="1226"/>
      <c r="M575" s="1226"/>
      <c r="N575" s="1226"/>
      <c r="O575" s="1226"/>
      <c r="P575" s="1226"/>
      <c r="Q575" s="1226"/>
      <c r="R575" s="1226"/>
      <c r="S575" s="1226"/>
      <c r="T575" s="1226"/>
      <c r="U575" s="1226"/>
      <c r="V575" s="1226"/>
      <c r="W575" s="1226"/>
      <c r="X575" s="1226"/>
      <c r="Y575" s="1226"/>
      <c r="Z575" s="1226"/>
      <c r="AA575" s="1226"/>
      <c r="AB575" s="1226"/>
      <c r="AC575" s="1226"/>
      <c r="AD575" s="1226"/>
      <c r="AE575" s="1226"/>
      <c r="AF575" s="1226"/>
      <c r="AG575" s="1226"/>
      <c r="AH575" s="1227"/>
      <c r="AK575" s="167"/>
      <c r="AL575" s="167"/>
      <c r="AM575" s="5"/>
      <c r="AN575" s="281"/>
      <c r="AP575" s="1756" t="str">
        <f t="shared" si="0"/>
        <v>1 BR</v>
      </c>
      <c r="AQ575" s="1757"/>
      <c r="AR575" s="1757"/>
      <c r="AS575" s="1757"/>
      <c r="AT575" s="1758"/>
      <c r="AU575" s="1376">
        <f t="shared" si="1"/>
        <v>27</v>
      </c>
      <c r="AV575" s="1377"/>
      <c r="AW575" s="1377"/>
      <c r="AX575" s="1377"/>
      <c r="AY575" s="1378"/>
      <c r="AZ575" s="1376">
        <f t="shared" si="2"/>
        <v>6</v>
      </c>
      <c r="BA575" s="1377"/>
      <c r="BB575" s="1377"/>
      <c r="BC575" s="1377"/>
      <c r="BD575" s="1378"/>
      <c r="BE575" s="1751">
        <f t="shared" si="3"/>
        <v>0.22222222222222221</v>
      </c>
      <c r="BF575" s="1752"/>
      <c r="BG575" s="1752"/>
      <c r="BH575" s="1752"/>
      <c r="BI575" s="1753"/>
      <c r="BJ575" s="1257"/>
      <c r="BK575" s="1258"/>
      <c r="BL575" s="1258"/>
      <c r="BM575" s="1258"/>
      <c r="BN575" s="1259"/>
      <c r="BO575" s="1257"/>
      <c r="BP575" s="1258"/>
      <c r="BQ575" s="1258"/>
      <c r="BR575" s="1258"/>
      <c r="BS575" s="1259"/>
      <c r="BT575" s="1257"/>
      <c r="BU575" s="1258"/>
      <c r="BV575" s="1258"/>
      <c r="BW575" s="1258"/>
      <c r="BX575" s="1259"/>
      <c r="BY575" s="1257"/>
      <c r="BZ575" s="1258"/>
      <c r="CA575" s="1258"/>
      <c r="CB575" s="1258"/>
      <c r="CC575" s="1259"/>
      <c r="CD575" s="1257">
        <f>IF(AND(AND(BE572+BE573+BE574+BE571=0,BT573+BY574+BO572+BJ571=0,AP585=1)),1,0)</f>
        <v>0</v>
      </c>
      <c r="CE575" s="1258"/>
      <c r="CF575" s="1258"/>
      <c r="CG575" s="1258"/>
      <c r="CH575" s="1259"/>
      <c r="CI575" s="1257"/>
      <c r="CJ575" s="1258"/>
      <c r="CK575" s="1258"/>
      <c r="CL575" s="1258"/>
      <c r="CM575" s="1259"/>
      <c r="CN575" s="21"/>
      <c r="CO575" s="21"/>
      <c r="CP575" s="21"/>
      <c r="CQ575" s="21"/>
      <c r="CR575" s="21"/>
    </row>
    <row r="576" spans="1:96" s="4" customFormat="1" ht="12.75" customHeight="1">
      <c r="E576" s="1846"/>
      <c r="F576" s="1541"/>
      <c r="G576" s="1541"/>
      <c r="H576" s="1541"/>
      <c r="I576" s="1541"/>
      <c r="J576" s="1541"/>
      <c r="K576" s="1541"/>
      <c r="L576" s="1541"/>
      <c r="M576" s="1541"/>
      <c r="N576" s="1541"/>
      <c r="O576" s="1541"/>
      <c r="P576" s="1541"/>
      <c r="Q576" s="1541"/>
      <c r="R576" s="1541"/>
      <c r="S576" s="1541"/>
      <c r="T576" s="1541"/>
      <c r="U576" s="1541"/>
      <c r="V576" s="1541"/>
      <c r="W576" s="1541"/>
      <c r="X576" s="1541"/>
      <c r="Y576" s="1541"/>
      <c r="Z576" s="1541"/>
      <c r="AA576" s="1541"/>
      <c r="AB576" s="1541"/>
      <c r="AC576" s="1541"/>
      <c r="AD576" s="1541"/>
      <c r="AE576" s="1541"/>
      <c r="AF576" s="1541"/>
      <c r="AG576" s="1541"/>
      <c r="AH576" s="1847"/>
      <c r="AN576" s="281"/>
      <c r="AP576" s="1756" t="str">
        <f t="shared" si="0"/>
        <v>SRO</v>
      </c>
      <c r="AQ576" s="1757"/>
      <c r="AR576" s="1757"/>
      <c r="AS576" s="1757"/>
      <c r="AT576" s="1758"/>
      <c r="AU576" s="1376">
        <f t="shared" si="1"/>
        <v>0</v>
      </c>
      <c r="AV576" s="1377"/>
      <c r="AW576" s="1377"/>
      <c r="AX576" s="1377"/>
      <c r="AY576" s="1378"/>
      <c r="AZ576" s="1376">
        <f t="shared" si="2"/>
        <v>0</v>
      </c>
      <c r="BA576" s="1377"/>
      <c r="BB576" s="1377"/>
      <c r="BC576" s="1377"/>
      <c r="BD576" s="1378"/>
      <c r="BE576" s="1751">
        <f t="shared" si="3"/>
        <v>0</v>
      </c>
      <c r="BF576" s="1752"/>
      <c r="BG576" s="1752"/>
      <c r="BH576" s="1752"/>
      <c r="BI576" s="1753"/>
      <c r="BJ576" s="1257"/>
      <c r="BK576" s="1258"/>
      <c r="BL576" s="1258"/>
      <c r="BM576" s="1258"/>
      <c r="BN576" s="1259"/>
      <c r="BO576" s="1257"/>
      <c r="BP576" s="1258"/>
      <c r="BQ576" s="1258"/>
      <c r="BR576" s="1258"/>
      <c r="BS576" s="1259"/>
      <c r="BT576" s="1257"/>
      <c r="BU576" s="1258"/>
      <c r="BV576" s="1258"/>
      <c r="BW576" s="1258"/>
      <c r="BX576" s="1259"/>
      <c r="BY576" s="1257"/>
      <c r="BZ576" s="1258"/>
      <c r="CA576" s="1258"/>
      <c r="CB576" s="1258"/>
      <c r="CC576" s="1259"/>
      <c r="CD576" s="1257"/>
      <c r="CE576" s="1258"/>
      <c r="CF576" s="1258"/>
      <c r="CG576" s="1258"/>
      <c r="CH576" s="1259"/>
      <c r="CI576" s="1257">
        <f>IF(AND(AND(AZ573+AZ574+AZ575+AZ572+AZ571=0,BY574+CD575+BT573+BO572+BJ571=0,AP586=1)),1,0)</f>
        <v>0</v>
      </c>
      <c r="CJ576" s="1258"/>
      <c r="CK576" s="1258"/>
      <c r="CL576" s="1258"/>
      <c r="CM576" s="1259"/>
      <c r="CN576" s="21"/>
      <c r="CO576" s="21"/>
      <c r="CP576" s="21"/>
      <c r="CQ576" s="21"/>
      <c r="CR576" s="21"/>
    </row>
    <row r="577" spans="5:96" s="4" customFormat="1" ht="12.75" customHeight="1">
      <c r="E577" s="1887" t="s">
        <v>1509</v>
      </c>
      <c r="F577" s="1888"/>
      <c r="G577" s="1888"/>
      <c r="H577" s="1888"/>
      <c r="I577" s="1888"/>
      <c r="J577" s="1889"/>
      <c r="K577" s="1887" t="s">
        <v>1760</v>
      </c>
      <c r="L577" s="1888"/>
      <c r="M577" s="1888"/>
      <c r="N577" s="1888"/>
      <c r="O577" s="1888"/>
      <c r="P577" s="1889"/>
      <c r="Q577" s="1287" t="s">
        <v>1505</v>
      </c>
      <c r="R577" s="1288"/>
      <c r="S577" s="1288"/>
      <c r="T577" s="1288"/>
      <c r="U577" s="1288"/>
      <c r="V577" s="1289"/>
      <c r="W577" s="1287" t="str">
        <f>I566</f>
        <v>Percent of Low-Income Units (exclusive of manager’s units)</v>
      </c>
      <c r="X577" s="1288"/>
      <c r="Y577" s="1288"/>
      <c r="Z577" s="1288"/>
      <c r="AA577" s="1288"/>
      <c r="AB577" s="1289"/>
      <c r="AC577" s="1287" t="s">
        <v>1508</v>
      </c>
      <c r="AD577" s="1288"/>
      <c r="AE577" s="1288"/>
      <c r="AF577" s="1288"/>
      <c r="AG577" s="1288"/>
      <c r="AH577" s="1289"/>
      <c r="AN577" s="281"/>
      <c r="AP577" s="1756" t="str">
        <f t="shared" si="0"/>
        <v>Total:</v>
      </c>
      <c r="AQ577" s="1757"/>
      <c r="AR577" s="1757"/>
      <c r="AS577" s="1757"/>
      <c r="AT577" s="1758"/>
      <c r="AU577" s="1756"/>
      <c r="AV577" s="1757"/>
      <c r="AW577" s="1757"/>
      <c r="AX577" s="1757"/>
      <c r="AY577" s="1758"/>
      <c r="AZ577" s="1756"/>
      <c r="BA577" s="1757"/>
      <c r="BB577" s="1757"/>
      <c r="BC577" s="1757"/>
      <c r="BD577" s="1758"/>
      <c r="BE577" s="1756"/>
      <c r="BF577" s="1757"/>
      <c r="BG577" s="1757"/>
      <c r="BH577" s="1757"/>
      <c r="BI577" s="1758"/>
      <c r="BJ577" s="1257">
        <f>SUM(BJ571:BN576)</f>
        <v>0</v>
      </c>
      <c r="BK577" s="1258"/>
      <c r="BL577" s="1258"/>
      <c r="BM577" s="1258"/>
      <c r="BN577" s="1259"/>
      <c r="BO577" s="1257">
        <f>SUM(BO571:BS576)</f>
        <v>0</v>
      </c>
      <c r="BP577" s="1258"/>
      <c r="BQ577" s="1258"/>
      <c r="BR577" s="1258"/>
      <c r="BS577" s="1259"/>
      <c r="BT577" s="1257">
        <f>SUM(BT571:BX576)</f>
        <v>0</v>
      </c>
      <c r="BU577" s="1258"/>
      <c r="BV577" s="1258"/>
      <c r="BW577" s="1258"/>
      <c r="BX577" s="1259"/>
      <c r="BY577" s="1257">
        <f>SUM(BY571:CC576)</f>
        <v>0</v>
      </c>
      <c r="BZ577" s="1258"/>
      <c r="CA577" s="1258"/>
      <c r="CB577" s="1258"/>
      <c r="CC577" s="1259"/>
      <c r="CD577" s="1257">
        <f>SUM(CD571:CH576)</f>
        <v>0</v>
      </c>
      <c r="CE577" s="1258"/>
      <c r="CF577" s="1258"/>
      <c r="CG577" s="1258"/>
      <c r="CH577" s="1259"/>
      <c r="CI577" s="1257">
        <f>SUM(CI571:CM576)</f>
        <v>0</v>
      </c>
      <c r="CJ577" s="1258"/>
      <c r="CK577" s="1258"/>
      <c r="CL577" s="1258"/>
      <c r="CM577" s="1259"/>
      <c r="CN577" s="1257">
        <f>SUM(BJ577:CM577)</f>
        <v>0</v>
      </c>
      <c r="CO577" s="1258"/>
      <c r="CP577" s="1258"/>
      <c r="CQ577" s="1258"/>
      <c r="CR577" s="1259"/>
    </row>
    <row r="578" spans="5:96" s="4" customFormat="1" ht="12.75" customHeight="1">
      <c r="E578" s="1890"/>
      <c r="F578" s="1891"/>
      <c r="G578" s="1891"/>
      <c r="H578" s="1891"/>
      <c r="I578" s="1891"/>
      <c r="J578" s="1892"/>
      <c r="K578" s="1890"/>
      <c r="L578" s="1891"/>
      <c r="M578" s="1891"/>
      <c r="N578" s="1891"/>
      <c r="O578" s="1891"/>
      <c r="P578" s="1892"/>
      <c r="Q578" s="1290"/>
      <c r="R578" s="1291"/>
      <c r="S578" s="1291"/>
      <c r="T578" s="1291"/>
      <c r="U578" s="1291"/>
      <c r="V578" s="1292"/>
      <c r="W578" s="1290"/>
      <c r="X578" s="1291"/>
      <c r="Y578" s="1291"/>
      <c r="Z578" s="1291"/>
      <c r="AA578" s="1291"/>
      <c r="AB578" s="1292"/>
      <c r="AC578" s="1290"/>
      <c r="AD578" s="1291"/>
      <c r="AE578" s="1291"/>
      <c r="AF578" s="1291"/>
      <c r="AG578" s="1291"/>
      <c r="AH578" s="1292"/>
      <c r="AN578" s="281"/>
    </row>
    <row r="579" spans="5:96" s="4" customFormat="1" ht="12.75" customHeight="1">
      <c r="E579" s="1890"/>
      <c r="F579" s="1891"/>
      <c r="G579" s="1891"/>
      <c r="H579" s="1891"/>
      <c r="I579" s="1891"/>
      <c r="J579" s="1892"/>
      <c r="K579" s="1890"/>
      <c r="L579" s="1891"/>
      <c r="M579" s="1891"/>
      <c r="N579" s="1891"/>
      <c r="O579" s="1891"/>
      <c r="P579" s="1892"/>
      <c r="Q579" s="1290"/>
      <c r="R579" s="1291"/>
      <c r="S579" s="1291"/>
      <c r="T579" s="1291"/>
      <c r="U579" s="1291"/>
      <c r="V579" s="1292"/>
      <c r="W579" s="1290"/>
      <c r="X579" s="1291"/>
      <c r="Y579" s="1291"/>
      <c r="Z579" s="1291"/>
      <c r="AA579" s="1291"/>
      <c r="AB579" s="1292"/>
      <c r="AC579" s="1290"/>
      <c r="AD579" s="1291"/>
      <c r="AE579" s="1291"/>
      <c r="AF579" s="1291"/>
      <c r="AG579" s="1291"/>
      <c r="AH579" s="1292"/>
      <c r="AN579" s="281"/>
    </row>
    <row r="580" spans="5:96" s="4" customFormat="1" ht="12.75" customHeight="1">
      <c r="E580" s="1890"/>
      <c r="F580" s="1891"/>
      <c r="G580" s="1891"/>
      <c r="H580" s="1891"/>
      <c r="I580" s="1891"/>
      <c r="J580" s="1892"/>
      <c r="K580" s="1890"/>
      <c r="L580" s="1891"/>
      <c r="M580" s="1891"/>
      <c r="N580" s="1891"/>
      <c r="O580" s="1891"/>
      <c r="P580" s="1892"/>
      <c r="Q580" s="1290"/>
      <c r="R580" s="1291"/>
      <c r="S580" s="1291"/>
      <c r="T580" s="1291"/>
      <c r="U580" s="1291"/>
      <c r="V580" s="1292"/>
      <c r="W580" s="1290"/>
      <c r="X580" s="1291"/>
      <c r="Y580" s="1291"/>
      <c r="Z580" s="1291"/>
      <c r="AA580" s="1291"/>
      <c r="AB580" s="1292"/>
      <c r="AC580" s="1290"/>
      <c r="AD580" s="1291"/>
      <c r="AE580" s="1291"/>
      <c r="AF580" s="1291"/>
      <c r="AG580" s="1291"/>
      <c r="AH580" s="1292"/>
      <c r="AN580" s="281"/>
      <c r="AP580" s="3" t="s">
        <v>1128</v>
      </c>
      <c r="BH580" s="3" t="s">
        <v>1129</v>
      </c>
    </row>
    <row r="581" spans="5:96" s="4" customFormat="1" ht="12.75" customHeight="1">
      <c r="E581" s="1648"/>
      <c r="F581" s="1649"/>
      <c r="G581" s="1649"/>
      <c r="H581" s="1649"/>
      <c r="I581" s="1649"/>
      <c r="J581" s="1650"/>
      <c r="K581" s="1664">
        <v>20</v>
      </c>
      <c r="L581" s="1665"/>
      <c r="M581" s="1665"/>
      <c r="N581" s="1665"/>
      <c r="O581" s="1665"/>
      <c r="P581" s="1666"/>
      <c r="Q581" s="1667">
        <f>IF(ISERROR(IF((((E581/$BJ$528)*100)&gt;100),"EXCESSIVE VALUE",(E581/$BJ$528)*100)),0,IF((((E581/$BJ$528)*100)&gt;100),"EXCESSIVE VALUE",(E581/$BJ$528)*100))</f>
        <v>0</v>
      </c>
      <c r="R581" s="1668"/>
      <c r="S581" s="1668"/>
      <c r="T581" s="1668"/>
      <c r="U581" s="1668"/>
      <c r="V581" s="1669"/>
      <c r="W581" s="1670">
        <f>IF(FLOOR(Q581,5)&gt;80,80,FLOOR(Q581,5))</f>
        <v>0</v>
      </c>
      <c r="X581" s="1671"/>
      <c r="Y581" s="1671"/>
      <c r="Z581" s="1671"/>
      <c r="AA581" s="1671"/>
      <c r="AB581" s="1672"/>
      <c r="AC581" s="1670">
        <f t="shared" ref="AC581:AC586" si="4">IFERROR(IF(W581&gt;0,INDEX($BI$507:$BP$521,MATCH(W581,$BH$507:$BH$521,0),MATCH(K581,$BI$506:$BP$506,0)),0),0)</f>
        <v>0</v>
      </c>
      <c r="AD581" s="1671"/>
      <c r="AE581" s="1671"/>
      <c r="AF581" s="1671"/>
      <c r="AG581" s="1671"/>
      <c r="AH581" s="1672"/>
      <c r="AN581" s="281"/>
      <c r="AO581" s="4">
        <v>5</v>
      </c>
      <c r="AP581" s="1664">
        <f t="shared" ref="AP581:AP586" si="5">IF(OR(BE571&gt;=0.1,BE571=0),0,1)</f>
        <v>0</v>
      </c>
      <c r="AQ581" s="1665"/>
      <c r="AR581" s="1665"/>
      <c r="AS581" s="1665"/>
      <c r="AT581" s="1666"/>
      <c r="AX581" s="1749" t="s">
        <v>795</v>
      </c>
      <c r="AY581" s="1754"/>
      <c r="AZ581" s="1754"/>
      <c r="BA581" s="1754"/>
      <c r="BB581" s="1754"/>
      <c r="BC581" s="1754"/>
      <c r="BD581" s="1754"/>
      <c r="BE581" s="1754"/>
      <c r="BF581" s="1754"/>
      <c r="BG581" s="1754"/>
      <c r="BH581" s="1754"/>
      <c r="BI581" s="1754"/>
      <c r="BJ581" s="1754"/>
      <c r="BK581" s="1754"/>
      <c r="BL581" s="1754"/>
      <c r="BM581" s="1754"/>
      <c r="BN581" s="1754"/>
      <c r="BO581" s="1754"/>
      <c r="BP581" s="1754"/>
      <c r="BQ581" s="1750"/>
    </row>
    <row r="582" spans="5:96" s="4" customFormat="1" ht="12.75" customHeight="1">
      <c r="E582" s="1648">
        <v>10</v>
      </c>
      <c r="F582" s="1649"/>
      <c r="G582" s="1649"/>
      <c r="H582" s="1649"/>
      <c r="I582" s="1649"/>
      <c r="J582" s="1650"/>
      <c r="K582" s="1664">
        <v>30</v>
      </c>
      <c r="L582" s="1665"/>
      <c r="M582" s="1665"/>
      <c r="N582" s="1665"/>
      <c r="O582" s="1665"/>
      <c r="P582" s="1666"/>
      <c r="Q582" s="1667">
        <f>IF(ISERROR(IF((((E582/$BJ$528)*100)&gt;100),"EXCESSIVE VALUE",(E582/$BJ$528)*100)),0,IF((((E582/$BJ$528)*100)&gt;100),"EXCESSIVE VALUE",(E582/$BJ$528)*100))</f>
        <v>17.543859649122805</v>
      </c>
      <c r="R582" s="1668"/>
      <c r="S582" s="1668"/>
      <c r="T582" s="1668"/>
      <c r="U582" s="1668"/>
      <c r="V582" s="1669"/>
      <c r="W582" s="1670">
        <f>IF(FLOOR(Q582,5)&gt;80,80,FLOOR(Q582,5))</f>
        <v>15</v>
      </c>
      <c r="X582" s="1671"/>
      <c r="Y582" s="1671"/>
      <c r="Z582" s="1671"/>
      <c r="AA582" s="1671"/>
      <c r="AB582" s="1672"/>
      <c r="AC582" s="1670">
        <f t="shared" si="4"/>
        <v>22.5</v>
      </c>
      <c r="AD582" s="1671"/>
      <c r="AE582" s="1671"/>
      <c r="AF582" s="1671"/>
      <c r="AG582" s="1671"/>
      <c r="AH582" s="1672"/>
      <c r="AN582" s="281"/>
      <c r="AO582" s="4">
        <v>4</v>
      </c>
      <c r="AP582" s="1664">
        <f t="shared" si="5"/>
        <v>0</v>
      </c>
      <c r="AQ582" s="1665"/>
      <c r="AR582" s="1665"/>
      <c r="AS582" s="1665"/>
      <c r="AT582" s="1666"/>
      <c r="AX582" s="1772" t="s">
        <v>617</v>
      </c>
      <c r="AY582" s="1773"/>
      <c r="AZ582" s="1078" t="s">
        <v>617</v>
      </c>
      <c r="BA582" s="1079"/>
      <c r="BB582" s="1772" t="s">
        <v>265</v>
      </c>
      <c r="BC582" s="1773"/>
      <c r="BD582" s="1762" t="s">
        <v>265</v>
      </c>
      <c r="BE582" s="1764"/>
      <c r="BF582" s="1772" t="s">
        <v>264</v>
      </c>
      <c r="BG582" s="1773"/>
      <c r="BH582" s="1762" t="s">
        <v>264</v>
      </c>
      <c r="BI582" s="1764"/>
      <c r="BJ582" s="1772" t="s">
        <v>263</v>
      </c>
      <c r="BK582" s="1773"/>
      <c r="BL582" s="1762" t="s">
        <v>263</v>
      </c>
      <c r="BM582" s="1764"/>
      <c r="BN582" s="1772" t="s">
        <v>616</v>
      </c>
      <c r="BO582" s="1773"/>
      <c r="BP582" s="1762" t="s">
        <v>616</v>
      </c>
      <c r="BQ582" s="1764"/>
    </row>
    <row r="583" spans="5:96" s="4" customFormat="1" ht="12.75" customHeight="1">
      <c r="E583" s="1648"/>
      <c r="F583" s="1649"/>
      <c r="G583" s="1649"/>
      <c r="H583" s="1649"/>
      <c r="I583" s="1649"/>
      <c r="J583" s="1650"/>
      <c r="K583" s="1664">
        <v>35</v>
      </c>
      <c r="L583" s="1665"/>
      <c r="M583" s="1665"/>
      <c r="N583" s="1665"/>
      <c r="O583" s="1665"/>
      <c r="P583" s="1666"/>
      <c r="Q583" s="1667">
        <f t="shared" ref="Q583:Q589" si="6">IF(ISERROR(IF((((E583/$BJ$528)*100)&gt;100),"EXCESSIVE VALUE",(E583/$BJ$528)*100)),0,IF((((E583/$BJ$528)*100)&gt;100),"EXCESSIVE VALUE",(E583/$BJ$528)*100))</f>
        <v>0</v>
      </c>
      <c r="R583" s="1668"/>
      <c r="S583" s="1668"/>
      <c r="T583" s="1668"/>
      <c r="U583" s="1668"/>
      <c r="V583" s="1669"/>
      <c r="W583" s="1670">
        <f t="shared" ref="W583:W589" si="7">IF(FLOOR(Q583,5)&gt;80,80,FLOOR(Q583,5))</f>
        <v>0</v>
      </c>
      <c r="X583" s="1671"/>
      <c r="Y583" s="1671"/>
      <c r="Z583" s="1671"/>
      <c r="AA583" s="1671"/>
      <c r="AB583" s="1672"/>
      <c r="AC583" s="1670">
        <f t="shared" si="4"/>
        <v>0</v>
      </c>
      <c r="AD583" s="1671"/>
      <c r="AE583" s="1671"/>
      <c r="AF583" s="1671"/>
      <c r="AG583" s="1671"/>
      <c r="AH583" s="1672"/>
      <c r="AN583" s="281"/>
      <c r="AO583" s="4">
        <v>3</v>
      </c>
      <c r="AP583" s="1664">
        <f t="shared" si="5"/>
        <v>0</v>
      </c>
      <c r="AQ583" s="1665"/>
      <c r="AR583" s="1665"/>
      <c r="AS583" s="1665"/>
      <c r="AT583" s="1666"/>
      <c r="AX583" s="1772">
        <f>IF(AP533=1,1,0)</f>
        <v>0</v>
      </c>
      <c r="AY583" s="1773"/>
      <c r="AZ583" s="1749"/>
      <c r="BA583" s="1750"/>
      <c r="BB583" s="1770"/>
      <c r="BC583" s="1771"/>
      <c r="BD583" s="1762">
        <f>IF(AND(T609&gt;0,AP533&gt;0),1,0)</f>
        <v>0</v>
      </c>
      <c r="BE583" s="1764"/>
      <c r="BF583" s="1770"/>
      <c r="BG583" s="1771"/>
      <c r="BH583" s="1762">
        <f>IF(AND(T609&gt;0,AP533&gt;0),1,0)</f>
        <v>0</v>
      </c>
      <c r="BI583" s="1764"/>
      <c r="BJ583" s="1770"/>
      <c r="BK583" s="1771"/>
      <c r="BL583" s="1762">
        <f>IF(AND(T609&gt;0,AP533&gt;0),1,0)</f>
        <v>0</v>
      </c>
      <c r="BM583" s="1764"/>
      <c r="BN583" s="1770"/>
      <c r="BO583" s="1771"/>
      <c r="BP583" s="1762">
        <f>IF(AND(T609&gt;0,AP533&gt;0),1,0)</f>
        <v>0</v>
      </c>
      <c r="BQ583" s="1764"/>
    </row>
    <row r="584" spans="5:96" s="4" customFormat="1" ht="12.75" customHeight="1">
      <c r="E584" s="1648"/>
      <c r="F584" s="1649"/>
      <c r="G584" s="1649"/>
      <c r="H584" s="1649"/>
      <c r="I584" s="1649"/>
      <c r="J584" s="1650"/>
      <c r="K584" s="1664">
        <v>40</v>
      </c>
      <c r="L584" s="1665"/>
      <c r="M584" s="1665"/>
      <c r="N584" s="1665"/>
      <c r="O584" s="1665"/>
      <c r="P584" s="1666"/>
      <c r="Q584" s="1667">
        <f t="shared" si="6"/>
        <v>0</v>
      </c>
      <c r="R584" s="1668"/>
      <c r="S584" s="1668"/>
      <c r="T584" s="1668"/>
      <c r="U584" s="1668"/>
      <c r="V584" s="1669"/>
      <c r="W584" s="1670">
        <f t="shared" si="7"/>
        <v>0</v>
      </c>
      <c r="X584" s="1671"/>
      <c r="Y584" s="1671"/>
      <c r="Z584" s="1671"/>
      <c r="AA584" s="1671"/>
      <c r="AB584" s="1672"/>
      <c r="AC584" s="1670">
        <f t="shared" si="4"/>
        <v>0</v>
      </c>
      <c r="AD584" s="1671"/>
      <c r="AE584" s="1671"/>
      <c r="AF584" s="1671"/>
      <c r="AG584" s="1671"/>
      <c r="AH584" s="1672"/>
      <c r="AN584" s="281"/>
      <c r="AO584" s="4">
        <v>2</v>
      </c>
      <c r="AP584" s="1664">
        <f t="shared" si="5"/>
        <v>0</v>
      </c>
      <c r="AQ584" s="1665"/>
      <c r="AR584" s="1665"/>
      <c r="AS584" s="1665"/>
      <c r="AT584" s="1666"/>
      <c r="AX584" s="1770"/>
      <c r="AY584" s="1771"/>
      <c r="AZ584" s="1749"/>
      <c r="BA584" s="1750"/>
      <c r="BB584" s="1772">
        <f>IF(AP534=1,1,0)</f>
        <v>0</v>
      </c>
      <c r="BC584" s="1773"/>
      <c r="BD584" s="1749"/>
      <c r="BE584" s="1750"/>
      <c r="BF584" s="1770"/>
      <c r="BG584" s="1771"/>
      <c r="BH584" s="1762">
        <f>IF(AND(T610&gt;0,AP534&gt;0),1,0)</f>
        <v>1</v>
      </c>
      <c r="BI584" s="1764"/>
      <c r="BJ584" s="1770"/>
      <c r="BK584" s="1771"/>
      <c r="BL584" s="1762">
        <f>IF(AND(T610&gt;0,AP534&gt;0),1,0)</f>
        <v>1</v>
      </c>
      <c r="BM584" s="1764"/>
      <c r="BN584" s="1770"/>
      <c r="BO584" s="1771"/>
      <c r="BP584" s="1762">
        <f>IF(AND(T610&gt;0,AP534&gt;0),1,0)</f>
        <v>1</v>
      </c>
      <c r="BQ584" s="1764"/>
    </row>
    <row r="585" spans="5:96" s="4" customFormat="1" ht="12.75" customHeight="1">
      <c r="E585" s="1648">
        <v>12</v>
      </c>
      <c r="F585" s="1649"/>
      <c r="G585" s="1649"/>
      <c r="H585" s="1649"/>
      <c r="I585" s="1649"/>
      <c r="J585" s="1650"/>
      <c r="K585" s="1664">
        <v>45</v>
      </c>
      <c r="L585" s="1665"/>
      <c r="M585" s="1665"/>
      <c r="N585" s="1665"/>
      <c r="O585" s="1665"/>
      <c r="P585" s="1666"/>
      <c r="Q585" s="1667">
        <f t="shared" si="6"/>
        <v>21.052631578947366</v>
      </c>
      <c r="R585" s="1668"/>
      <c r="S585" s="1668"/>
      <c r="T585" s="1668"/>
      <c r="U585" s="1668"/>
      <c r="V585" s="1669"/>
      <c r="W585" s="1670">
        <f>IF(FLOOR(Q585,5)&gt;65,65,FLOOR(Q585,5))</f>
        <v>20</v>
      </c>
      <c r="X585" s="1671"/>
      <c r="Y585" s="1671"/>
      <c r="Z585" s="1671"/>
      <c r="AA585" s="1671"/>
      <c r="AB585" s="1672"/>
      <c r="AC585" s="1670">
        <f t="shared" si="4"/>
        <v>15</v>
      </c>
      <c r="AD585" s="1671"/>
      <c r="AE585" s="1671"/>
      <c r="AF585" s="1671"/>
      <c r="AG585" s="1671"/>
      <c r="AH585" s="1672"/>
      <c r="AN585" s="281"/>
      <c r="AO585" s="4">
        <v>1</v>
      </c>
      <c r="AP585" s="1664">
        <f t="shared" si="5"/>
        <v>0</v>
      </c>
      <c r="AQ585" s="1665"/>
      <c r="AR585" s="1665"/>
      <c r="AS585" s="1665"/>
      <c r="AT585" s="1666"/>
      <c r="AX585" s="1770"/>
      <c r="AY585" s="1771"/>
      <c r="AZ585" s="1749"/>
      <c r="BA585" s="1750"/>
      <c r="BB585" s="1770"/>
      <c r="BC585" s="1771"/>
      <c r="BD585" s="1749"/>
      <c r="BE585" s="1750"/>
      <c r="BF585" s="1772">
        <f>IF(AP535=1,1,0)</f>
        <v>0</v>
      </c>
      <c r="BG585" s="1773"/>
      <c r="BH585" s="1749"/>
      <c r="BI585" s="1750"/>
      <c r="BJ585" s="1770"/>
      <c r="BK585" s="1771"/>
      <c r="BL585" s="1762">
        <f>IF(AND(T611&gt;0,AP535&gt;0),1,0)</f>
        <v>1</v>
      </c>
      <c r="BM585" s="1764"/>
      <c r="BN585" s="1770"/>
      <c r="BO585" s="1771"/>
      <c r="BP585" s="1762">
        <f>IF(AND(T611&gt;0,AP535&gt;0),1,0)</f>
        <v>1</v>
      </c>
      <c r="BQ585" s="1764"/>
    </row>
    <row r="586" spans="5:96" s="4" customFormat="1" ht="12.75" customHeight="1">
      <c r="E586" s="1648"/>
      <c r="F586" s="1649"/>
      <c r="G586" s="1649"/>
      <c r="H586" s="1649"/>
      <c r="I586" s="1649"/>
      <c r="J586" s="1650"/>
      <c r="K586" s="1664" t="str">
        <f>IF(OR(Application!D211="Rural",Application!D211="Rural apportionment (Section 514)",Application!D211="Rural apportionment (Section 515)",Application!D211="Rural apportionment (HOME)",Application!D211="Rural (Native American apportionment)"),"",50)</f>
        <v/>
      </c>
      <c r="L586" s="1665"/>
      <c r="M586" s="1665"/>
      <c r="N586" s="1665"/>
      <c r="O586" s="1665"/>
      <c r="P586" s="1666"/>
      <c r="Q586" s="1667">
        <f t="shared" si="6"/>
        <v>0</v>
      </c>
      <c r="R586" s="1668"/>
      <c r="S586" s="1668"/>
      <c r="T586" s="1668"/>
      <c r="U586" s="1668"/>
      <c r="V586" s="1669"/>
      <c r="W586" s="1670">
        <f>IF(FLOOR(Q586,5)&gt;40,40,FLOOR(Q586,5))</f>
        <v>0</v>
      </c>
      <c r="X586" s="1671"/>
      <c r="Y586" s="1671"/>
      <c r="Z586" s="1671"/>
      <c r="AA586" s="1671"/>
      <c r="AB586" s="1672"/>
      <c r="AC586" s="1670">
        <f t="shared" si="4"/>
        <v>0</v>
      </c>
      <c r="AD586" s="1671"/>
      <c r="AE586" s="1671"/>
      <c r="AF586" s="1671"/>
      <c r="AG586" s="1671"/>
      <c r="AH586" s="1672"/>
      <c r="AN586" s="281"/>
      <c r="AO586" s="4">
        <v>0</v>
      </c>
      <c r="AP586" s="1664">
        <f t="shared" si="5"/>
        <v>0</v>
      </c>
      <c r="AQ586" s="1665"/>
      <c r="AR586" s="1665"/>
      <c r="AS586" s="1665"/>
      <c r="AT586" s="1666"/>
      <c r="AX586" s="1770"/>
      <c r="AY586" s="1771"/>
      <c r="AZ586" s="1749"/>
      <c r="BA586" s="1750"/>
      <c r="BB586" s="1770"/>
      <c r="BC586" s="1771"/>
      <c r="BD586" s="1749"/>
      <c r="BE586" s="1750"/>
      <c r="BF586" s="1770"/>
      <c r="BG586" s="1771"/>
      <c r="BH586" s="1749"/>
      <c r="BI586" s="1750"/>
      <c r="BJ586" s="1772">
        <f>IF(AP536=1,1,0)</f>
        <v>1</v>
      </c>
      <c r="BK586" s="1773"/>
      <c r="BL586" s="1770"/>
      <c r="BM586" s="1771"/>
      <c r="BN586" s="1770"/>
      <c r="BO586" s="1771"/>
      <c r="BP586" s="1762">
        <f>IF(AND(T612&gt;0,AP536&gt;0),1,0)</f>
        <v>1</v>
      </c>
      <c r="BQ586" s="1764"/>
    </row>
    <row r="587" spans="5:96" s="4" customFormat="1" ht="12.75" customHeight="1">
      <c r="E587" s="1741">
        <v>28</v>
      </c>
      <c r="F587" s="1742"/>
      <c r="G587" s="1742"/>
      <c r="H587" s="1742"/>
      <c r="I587" s="1742"/>
      <c r="J587" s="1743"/>
      <c r="K587" s="1737">
        <f>IF(OR(Application!D211="Rural",Application!D211="Rural apportionment (Section 514)",Application!D211="Rural apportionment (Section 515)",Application!D211="Rural apportionment (HOME)",Application!D211="Rural apportionment (CDBG-DR)",Application!D211="Rural (Native American apportionment)"),50,"")</f>
        <v>50</v>
      </c>
      <c r="L587" s="1738"/>
      <c r="M587" s="1739" t="s">
        <v>2473</v>
      </c>
      <c r="N587" s="1739"/>
      <c r="O587" s="1739"/>
      <c r="P587" s="1740"/>
      <c r="Q587" s="1667">
        <f t="shared" si="6"/>
        <v>49.122807017543856</v>
      </c>
      <c r="R587" s="1668"/>
      <c r="S587" s="1668"/>
      <c r="T587" s="1668"/>
      <c r="U587" s="1668"/>
      <c r="V587" s="1669"/>
      <c r="W587" s="1670">
        <f>IF(FLOOR(Q587,5)&gt;50,50,FLOOR(Q587,5))</f>
        <v>45</v>
      </c>
      <c r="X587" s="1671"/>
      <c r="Y587" s="1671"/>
      <c r="Z587" s="1671"/>
      <c r="AA587" s="1671"/>
      <c r="AB587" s="1672"/>
      <c r="AC587" s="1670">
        <f>IFERROR(IF(W587&gt;0,INDEX($AT$507:$BA$521,MATCH(W587,$AS$507:$AS$521,0),MATCH(K587,$AT$506:$BA$506,0)),0),0)</f>
        <v>22.5</v>
      </c>
      <c r="AD587" s="1671"/>
      <c r="AE587" s="1671"/>
      <c r="AF587" s="1671"/>
      <c r="AG587" s="1671"/>
      <c r="AH587" s="1672"/>
      <c r="AN587" s="281"/>
      <c r="AP587" s="1664"/>
      <c r="AQ587" s="1665"/>
      <c r="AR587" s="1665"/>
      <c r="AS587" s="1665"/>
      <c r="AT587" s="1666"/>
      <c r="AX587" s="1770"/>
      <c r="AY587" s="1771"/>
      <c r="AZ587" s="1749"/>
      <c r="BA587" s="1750"/>
      <c r="BB587" s="1770"/>
      <c r="BC587" s="1771"/>
      <c r="BD587" s="1749"/>
      <c r="BE587" s="1750"/>
      <c r="BF587" s="1770"/>
      <c r="BG587" s="1771"/>
      <c r="BH587" s="1749"/>
      <c r="BI587" s="1750"/>
      <c r="BJ587" s="1770"/>
      <c r="BK587" s="1771"/>
      <c r="BL587" s="1770"/>
      <c r="BM587" s="1771"/>
      <c r="BN587" s="1772">
        <f>IF(AP537=1,1,0)</f>
        <v>0</v>
      </c>
      <c r="BO587" s="1773"/>
      <c r="BP587" s="1749"/>
      <c r="BQ587" s="1750"/>
    </row>
    <row r="588" spans="5:96" s="4" customFormat="1" ht="12.75" customHeight="1">
      <c r="E588" s="1741"/>
      <c r="F588" s="1742"/>
      <c r="G588" s="1742"/>
      <c r="H588" s="1742"/>
      <c r="I588" s="1742"/>
      <c r="J588" s="1743"/>
      <c r="K588" s="1737">
        <f>IF(OR(Application!D211="Rural",Application!D211="Rural apportionment (Section 514)",Application!D211="Rural apportionment (Section 515)",Application!D211="Rural apportionment (HOME)",Application!D211="Rural apportionment (CDBG-DR)",Application!D211="Rural (Native American apportionment)"),55,"")</f>
        <v>55</v>
      </c>
      <c r="L588" s="1738"/>
      <c r="M588" s="1739" t="s">
        <v>2473</v>
      </c>
      <c r="N588" s="1739"/>
      <c r="O588" s="1739"/>
      <c r="P588" s="1740"/>
      <c r="Q588" s="1667">
        <f t="shared" si="6"/>
        <v>0</v>
      </c>
      <c r="R588" s="1668"/>
      <c r="S588" s="1668"/>
      <c r="T588" s="1668"/>
      <c r="U588" s="1668"/>
      <c r="V588" s="1669"/>
      <c r="W588" s="1670">
        <f>IF(FLOOR(Q588,5)&gt;40,40,FLOOR(Q588,5))</f>
        <v>0</v>
      </c>
      <c r="X588" s="1671"/>
      <c r="Y588" s="1671"/>
      <c r="Z588" s="1671"/>
      <c r="AA588" s="1671"/>
      <c r="AB588" s="1672"/>
      <c r="AC588" s="1670">
        <f>IFERROR(IF(W588&gt;0,INDEX($AT$507:$BA$521,MATCH(W588,$AS$507:$AS$521,0),MATCH(K588,$AT$506:$BA$506,0)),0),0)</f>
        <v>0</v>
      </c>
      <c r="AD588" s="1671"/>
      <c r="AE588" s="1671"/>
      <c r="AF588" s="1671"/>
      <c r="AG588" s="1671"/>
      <c r="AH588" s="1672"/>
      <c r="AN588" s="281"/>
      <c r="AX588" s="1772">
        <f>SUM(AX583:AY587)</f>
        <v>0</v>
      </c>
      <c r="AY588" s="1773"/>
      <c r="AZ588" s="1762">
        <f>SUM(AZ584:BA587)</f>
        <v>0</v>
      </c>
      <c r="BA588" s="1764"/>
      <c r="BB588" s="1772">
        <f>SUM(BB584:BC587)</f>
        <v>0</v>
      </c>
      <c r="BC588" s="1773"/>
      <c r="BD588" s="1762">
        <f>SUM(BD583:BE587)</f>
        <v>0</v>
      </c>
      <c r="BE588" s="1764"/>
      <c r="BF588" s="1772">
        <f>SUM(BF585:BG587)</f>
        <v>0</v>
      </c>
      <c r="BG588" s="1773"/>
      <c r="BH588" s="1762">
        <f>SUM(BH583:BI587)</f>
        <v>1</v>
      </c>
      <c r="BI588" s="1764"/>
      <c r="BJ588" s="1772">
        <f>SUM(BJ583:BK587)</f>
        <v>1</v>
      </c>
      <c r="BK588" s="1773"/>
      <c r="BL588" s="1762">
        <f>SUM(BL583:BM587)</f>
        <v>2</v>
      </c>
      <c r="BM588" s="1764"/>
      <c r="BN588" s="1772">
        <f>SUM(BN583:BO587)</f>
        <v>0</v>
      </c>
      <c r="BO588" s="1773"/>
      <c r="BP588" s="1762">
        <f>SUM(BP583:BQ587)</f>
        <v>3</v>
      </c>
      <c r="BQ588" s="1764"/>
    </row>
    <row r="589" spans="5:96" s="4" customFormat="1" ht="12.75" customHeight="1">
      <c r="E589" s="1648">
        <v>7</v>
      </c>
      <c r="F589" s="1649"/>
      <c r="G589" s="1649"/>
      <c r="H589" s="1649"/>
      <c r="I589" s="1649"/>
      <c r="J589" s="1650"/>
      <c r="K589" s="1664" t="s">
        <v>2132</v>
      </c>
      <c r="L589" s="1665"/>
      <c r="M589" s="1665"/>
      <c r="N589" s="1665"/>
      <c r="O589" s="1665"/>
      <c r="P589" s="1666"/>
      <c r="Q589" s="1667">
        <f t="shared" si="6"/>
        <v>12.280701754385964</v>
      </c>
      <c r="R589" s="1668"/>
      <c r="S589" s="1668"/>
      <c r="T589" s="1668"/>
      <c r="U589" s="1668"/>
      <c r="V589" s="1669"/>
      <c r="W589" s="1670">
        <f t="shared" si="7"/>
        <v>10</v>
      </c>
      <c r="X589" s="1671"/>
      <c r="Y589" s="1671"/>
      <c r="Z589" s="1671"/>
      <c r="AA589" s="1671"/>
      <c r="AB589" s="1672"/>
      <c r="AC589" s="1670">
        <v>0</v>
      </c>
      <c r="AD589" s="1671"/>
      <c r="AE589" s="1671"/>
      <c r="AF589" s="1671"/>
      <c r="AG589" s="1671"/>
      <c r="AH589" s="1672"/>
      <c r="AN589" s="281"/>
      <c r="AX589" s="1767">
        <f>IF(AND(AX588=1,AZ588&gt;1),1,0)</f>
        <v>0</v>
      </c>
      <c r="AY589" s="1768"/>
      <c r="AZ589" s="1768"/>
      <c r="BA589" s="1769"/>
      <c r="BB589" s="1767">
        <f>IF(AND(BB588=1,BD588&gt;=1),1,0)</f>
        <v>0</v>
      </c>
      <c r="BC589" s="1768"/>
      <c r="BD589" s="1768"/>
      <c r="BE589" s="1769"/>
      <c r="BF589" s="1767">
        <f>IF(AND(BF588=1,BH588&gt;=1),1,0)</f>
        <v>0</v>
      </c>
      <c r="BG589" s="1768"/>
      <c r="BH589" s="1768"/>
      <c r="BI589" s="1769"/>
      <c r="BJ589" s="1767">
        <f>IF(AND(BJ588=1,BL588&gt;=1),1,0)</f>
        <v>1</v>
      </c>
      <c r="BK589" s="1768"/>
      <c r="BL589" s="1768"/>
      <c r="BM589" s="1769"/>
      <c r="BN589" s="1767">
        <f>IF(AND(BN588=1,BP588&gt;=1),1,0)</f>
        <v>0</v>
      </c>
      <c r="BO589" s="1768"/>
      <c r="BP589" s="1768"/>
      <c r="BQ589" s="1769"/>
    </row>
    <row r="590" spans="5:96" s="4" customFormat="1" ht="12.75" customHeight="1">
      <c r="E590" s="1648"/>
      <c r="F590" s="1649"/>
      <c r="G590" s="1649"/>
      <c r="H590" s="1649"/>
      <c r="I590" s="1649"/>
      <c r="J590" s="1650"/>
      <c r="K590" s="1664" t="s">
        <v>2133</v>
      </c>
      <c r="L590" s="1665"/>
      <c r="M590" s="1665"/>
      <c r="N590" s="1665"/>
      <c r="O590" s="1665"/>
      <c r="P590" s="1666"/>
      <c r="Q590" s="1667">
        <f>IF(ISERROR(IF((((E590/$BJ$528)*100)&gt;100),"EXCESSIVE VALUE",(E590/$BJ$528)*100)),0,IF((((E590/$BJ$528)*100)&gt;100),"EXCESSIVE VALUE",(E590/$BJ$528)*100))</f>
        <v>0</v>
      </c>
      <c r="R590" s="1668"/>
      <c r="S590" s="1668"/>
      <c r="T590" s="1668"/>
      <c r="U590" s="1668"/>
      <c r="V590" s="1669"/>
      <c r="W590" s="1670">
        <f>IF(FLOOR(Q590,5)&gt;80,80,FLOOR(Q590,5))</f>
        <v>0</v>
      </c>
      <c r="X590" s="1671"/>
      <c r="Y590" s="1671"/>
      <c r="Z590" s="1671"/>
      <c r="AA590" s="1671"/>
      <c r="AB590" s="1672"/>
      <c r="AC590" s="1670">
        <v>0</v>
      </c>
      <c r="AD590" s="1671"/>
      <c r="AE590" s="1671"/>
      <c r="AF590" s="1671"/>
      <c r="AG590" s="1671"/>
      <c r="AH590" s="1672"/>
      <c r="AN590" s="281"/>
      <c r="AX590"/>
      <c r="AY590"/>
      <c r="AZ590"/>
      <c r="BA590"/>
      <c r="BB590"/>
      <c r="BC590"/>
      <c r="BD590"/>
      <c r="BE590"/>
      <c r="BF590"/>
      <c r="BG590"/>
      <c r="BH590"/>
      <c r="BI590" s="34" t="s">
        <v>611</v>
      </c>
      <c r="BJ590" s="1767">
        <f>AX589+BB589+BF589+BJ589+BN589</f>
        <v>1</v>
      </c>
      <c r="BK590" s="1768"/>
      <c r="BL590" s="1768"/>
      <c r="BM590" s="1769"/>
      <c r="BN590"/>
      <c r="BO590"/>
      <c r="BP590"/>
      <c r="BQ590"/>
    </row>
    <row r="591" spans="5:96" s="4" customFormat="1" ht="12.75" customHeight="1">
      <c r="E591" s="1648"/>
      <c r="F591" s="1649"/>
      <c r="G591" s="1649"/>
      <c r="H591" s="1649"/>
      <c r="I591" s="1649"/>
      <c r="J591" s="1650"/>
      <c r="K591" s="1664" t="s">
        <v>2134</v>
      </c>
      <c r="L591" s="1665"/>
      <c r="M591" s="1665"/>
      <c r="N591" s="1665"/>
      <c r="O591" s="1665"/>
      <c r="P591" s="1666"/>
      <c r="Q591" s="1667">
        <f>IF(ISERROR(IF((((E591/$BJ$528)*100)&gt;100),"EXCESSIVE VALUE",(E591/$BJ$528)*100)),0,IF((((E591/$BJ$528)*100)&gt;100),"EXCESSIVE VALUE",(E591/$BJ$528)*100))</f>
        <v>0</v>
      </c>
      <c r="R591" s="1668"/>
      <c r="S591" s="1668"/>
      <c r="T591" s="1668"/>
      <c r="U591" s="1668"/>
      <c r="V591" s="1669"/>
      <c r="W591" s="1670">
        <f>IF(FLOOR(Q591,5)&gt;80,80,FLOOR(Q591,5))</f>
        <v>0</v>
      </c>
      <c r="X591" s="1671"/>
      <c r="Y591" s="1671"/>
      <c r="Z591" s="1671"/>
      <c r="AA591" s="1671"/>
      <c r="AB591" s="1672"/>
      <c r="AC591" s="1670">
        <v>0</v>
      </c>
      <c r="AD591" s="1671"/>
      <c r="AE591" s="1671"/>
      <c r="AF591" s="1671"/>
      <c r="AG591" s="1671"/>
      <c r="AH591" s="1672"/>
      <c r="AN591" s="281"/>
      <c r="AX591"/>
      <c r="AY591"/>
      <c r="AZ591"/>
      <c r="BA591"/>
      <c r="BB591"/>
      <c r="BC591"/>
      <c r="BD591"/>
      <c r="BE591"/>
      <c r="BF591"/>
      <c r="BG591"/>
      <c r="BI591"/>
      <c r="BJ591" t="s">
        <v>610</v>
      </c>
      <c r="BK591"/>
      <c r="BL591"/>
      <c r="BM591"/>
      <c r="BN591"/>
      <c r="BO591"/>
      <c r="BP591"/>
      <c r="BQ591"/>
    </row>
    <row r="592" spans="5:96" s="4" customFormat="1" ht="12.75" customHeight="1">
      <c r="E592" s="1716">
        <f>SUM(E581:J591)</f>
        <v>57</v>
      </c>
      <c r="F592" s="1717"/>
      <c r="G592" s="1717"/>
      <c r="H592" s="1717"/>
      <c r="I592" s="1717"/>
      <c r="J592" s="1718"/>
      <c r="K592" s="89"/>
      <c r="L592" s="89"/>
      <c r="M592" s="89"/>
      <c r="N592" s="89"/>
      <c r="O592" s="89"/>
      <c r="P592" s="89"/>
      <c r="Q592" s="89"/>
      <c r="R592" s="89"/>
      <c r="S592" s="89"/>
      <c r="T592" s="89"/>
      <c r="U592" s="93"/>
      <c r="V592" s="93"/>
      <c r="W592" s="93"/>
      <c r="X592" s="93"/>
      <c r="Y592" s="93"/>
      <c r="Z592" s="89"/>
      <c r="AA592" s="93"/>
      <c r="AB592" s="60" t="s">
        <v>606</v>
      </c>
      <c r="AC592" s="1848">
        <f>IF(SUM(AC581:AH591)&gt;0,SUM(AC581:AH591),0)</f>
        <v>60</v>
      </c>
      <c r="AD592" s="1849"/>
      <c r="AE592" s="1849"/>
      <c r="AF592" s="1849"/>
      <c r="AG592" s="1849"/>
      <c r="AH592" s="1850"/>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2236</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1949</v>
      </c>
      <c r="AG596" s="1693" t="s">
        <v>103</v>
      </c>
      <c r="AH596" s="1693"/>
      <c r="AI596" s="1693"/>
      <c r="AJ596" s="1693"/>
      <c r="AK596" s="5"/>
      <c r="AL596" s="5"/>
      <c r="AM596" s="5"/>
      <c r="AN596" s="281"/>
    </row>
    <row r="597" spans="1:64" s="4" customFormat="1" ht="12.75" customHeight="1">
      <c r="B597" s="1876" t="s">
        <v>2122</v>
      </c>
      <c r="C597" s="1876"/>
      <c r="D597" s="1876"/>
      <c r="E597" s="1876"/>
      <c r="F597" s="1876"/>
      <c r="G597" s="1876"/>
      <c r="H597" s="1876"/>
      <c r="I597" s="1876"/>
      <c r="J597" s="1876"/>
      <c r="K597" s="1876"/>
      <c r="L597" s="1876"/>
      <c r="M597" s="1876"/>
      <c r="N597" s="1876"/>
      <c r="O597" s="1876"/>
      <c r="P597" s="1876"/>
      <c r="Q597" s="1876"/>
      <c r="R597" s="1876"/>
      <c r="S597" s="1876"/>
      <c r="T597" s="1876"/>
      <c r="U597" s="1876"/>
      <c r="V597" s="1876"/>
      <c r="W597" s="1876"/>
      <c r="X597" s="1876"/>
      <c r="Y597" s="1876"/>
      <c r="Z597" s="1876"/>
      <c r="AA597" s="1876"/>
      <c r="AB597" s="1876"/>
      <c r="AC597" s="1876"/>
      <c r="AD597" s="1876"/>
      <c r="AE597" s="1876"/>
      <c r="AF597" s="1876"/>
      <c r="AG597" s="1876"/>
      <c r="AH597" s="1876"/>
      <c r="AI597" s="21"/>
      <c r="AJ597" s="21"/>
      <c r="AK597"/>
      <c r="AL597"/>
      <c r="AM597"/>
      <c r="AN597" s="281"/>
    </row>
    <row r="598" spans="1:64" s="4" customFormat="1" ht="12.75" customHeight="1">
      <c r="A598" s="21"/>
      <c r="B598" s="1876"/>
      <c r="C598" s="1876"/>
      <c r="D598" s="1876"/>
      <c r="E598" s="1876"/>
      <c r="F598" s="1876"/>
      <c r="G598" s="1876"/>
      <c r="H598" s="1876"/>
      <c r="I598" s="1876"/>
      <c r="J598" s="1876"/>
      <c r="K598" s="1876"/>
      <c r="L598" s="1876"/>
      <c r="M598" s="1876"/>
      <c r="N598" s="1876"/>
      <c r="O598" s="1876"/>
      <c r="P598" s="1876"/>
      <c r="Q598" s="1876"/>
      <c r="R598" s="1876"/>
      <c r="S598" s="1876"/>
      <c r="T598" s="1876"/>
      <c r="U598" s="1876"/>
      <c r="V598" s="1876"/>
      <c r="W598" s="1876"/>
      <c r="X598" s="1876"/>
      <c r="Y598" s="1876"/>
      <c r="Z598" s="1876"/>
      <c r="AA598" s="1876"/>
      <c r="AB598" s="1876"/>
      <c r="AC598" s="1876"/>
      <c r="AD598" s="1876"/>
      <c r="AE598" s="1876"/>
      <c r="AF598" s="1876"/>
      <c r="AG598" s="1876"/>
      <c r="AH598" s="1876"/>
      <c r="AI598" s="21"/>
      <c r="AJ598" s="21"/>
      <c r="AK598"/>
      <c r="AL598"/>
      <c r="AM598"/>
      <c r="AN598" s="281"/>
    </row>
    <row r="599" spans="1:64" s="4" customFormat="1" ht="12.75" customHeight="1">
      <c r="A599" s="21"/>
      <c r="B599" s="1876"/>
      <c r="C599" s="1876"/>
      <c r="D599" s="1876"/>
      <c r="E599" s="1876"/>
      <c r="F599" s="1876"/>
      <c r="G599" s="1876"/>
      <c r="H599" s="1876"/>
      <c r="I599" s="1876"/>
      <c r="J599" s="1876"/>
      <c r="K599" s="1876"/>
      <c r="L599" s="1876"/>
      <c r="M599" s="1876"/>
      <c r="N599" s="1876"/>
      <c r="O599" s="1876"/>
      <c r="P599" s="1876"/>
      <c r="Q599" s="1876"/>
      <c r="R599" s="1876"/>
      <c r="S599" s="1876"/>
      <c r="T599" s="1876"/>
      <c r="U599" s="1876"/>
      <c r="V599" s="1876"/>
      <c r="W599" s="1876"/>
      <c r="X599" s="1876"/>
      <c r="Y599" s="1876"/>
      <c r="Z599" s="1876"/>
      <c r="AA599" s="1876"/>
      <c r="AB599" s="1876"/>
      <c r="AC599" s="1876"/>
      <c r="AD599" s="1876"/>
      <c r="AE599" s="1876"/>
      <c r="AF599" s="1876"/>
      <c r="AG599" s="1876"/>
      <c r="AH599" s="1876"/>
      <c r="AI599" s="21"/>
      <c r="AJ599" s="21"/>
      <c r="AK599"/>
      <c r="AL599"/>
      <c r="AM599"/>
      <c r="AN599" s="281"/>
    </row>
    <row r="600" spans="1:64" s="4" customFormat="1" ht="12.75" customHeight="1">
      <c r="A600" s="21"/>
      <c r="B600" s="1876"/>
      <c r="C600" s="1876"/>
      <c r="D600" s="1876"/>
      <c r="E600" s="1876"/>
      <c r="F600" s="1876"/>
      <c r="G600" s="1876"/>
      <c r="H600" s="1876"/>
      <c r="I600" s="1876"/>
      <c r="J600" s="1876"/>
      <c r="K600" s="1876"/>
      <c r="L600" s="1876"/>
      <c r="M600" s="1876"/>
      <c r="N600" s="1876"/>
      <c r="O600" s="1876"/>
      <c r="P600" s="1876"/>
      <c r="Q600" s="1876"/>
      <c r="R600" s="1876"/>
      <c r="S600" s="1876"/>
      <c r="T600" s="1876"/>
      <c r="U600" s="1876"/>
      <c r="V600" s="1876"/>
      <c r="W600" s="1876"/>
      <c r="X600" s="1876"/>
      <c r="Y600" s="1876"/>
      <c r="Z600" s="1876"/>
      <c r="AA600" s="1876"/>
      <c r="AB600" s="1876"/>
      <c r="AC600" s="1876"/>
      <c r="AD600" s="1876"/>
      <c r="AE600" s="1876"/>
      <c r="AF600" s="1876"/>
      <c r="AG600" s="1876"/>
      <c r="AH600" s="1876"/>
      <c r="AI600" s="21"/>
      <c r="AJ600" s="21"/>
      <c r="AK600"/>
      <c r="AL600"/>
      <c r="AM600"/>
      <c r="AN600" s="669"/>
    </row>
    <row r="601" spans="1:64">
      <c r="B601" s="1876"/>
      <c r="C601" s="1876"/>
      <c r="D601" s="1876"/>
      <c r="E601" s="1876"/>
      <c r="F601" s="1876"/>
      <c r="G601" s="1876"/>
      <c r="H601" s="1876"/>
      <c r="I601" s="1876"/>
      <c r="J601" s="1876"/>
      <c r="K601" s="1876"/>
      <c r="L601" s="1876"/>
      <c r="M601" s="1876"/>
      <c r="N601" s="1876"/>
      <c r="O601" s="1876"/>
      <c r="P601" s="1876"/>
      <c r="Q601" s="1876"/>
      <c r="R601" s="1876"/>
      <c r="S601" s="1876"/>
      <c r="T601" s="1876"/>
      <c r="U601" s="1876"/>
      <c r="V601" s="1876"/>
      <c r="W601" s="1876"/>
      <c r="X601" s="1876"/>
      <c r="Y601" s="1876"/>
      <c r="Z601" s="1876"/>
      <c r="AA601" s="1876"/>
      <c r="AB601" s="1876"/>
      <c r="AC601" s="1876"/>
      <c r="AD601" s="1876"/>
      <c r="AE601" s="1876"/>
      <c r="AF601" s="1876"/>
      <c r="AG601" s="1876"/>
      <c r="AH601" s="1876"/>
      <c r="AK601"/>
      <c r="AL601"/>
      <c r="AM601"/>
      <c r="BD601" s="21"/>
      <c r="BE601" s="21"/>
      <c r="BF601" s="21"/>
      <c r="BG601" s="21"/>
      <c r="BH601" s="21"/>
    </row>
    <row r="602" spans="1:64" ht="12.75" customHeight="1">
      <c r="B602" s="1876"/>
      <c r="C602" s="1876"/>
      <c r="D602" s="1876"/>
      <c r="E602" s="1876"/>
      <c r="F602" s="1876"/>
      <c r="G602" s="1876"/>
      <c r="H602" s="1876"/>
      <c r="I602" s="1876"/>
      <c r="J602" s="1876"/>
      <c r="K602" s="1876"/>
      <c r="L602" s="1876"/>
      <c r="M602" s="1876"/>
      <c r="N602" s="1876"/>
      <c r="O602" s="1876"/>
      <c r="P602" s="1876"/>
      <c r="Q602" s="1876"/>
      <c r="R602" s="1876"/>
      <c r="S602" s="1876"/>
      <c r="T602" s="1876"/>
      <c r="U602" s="1876"/>
      <c r="V602" s="1876"/>
      <c r="W602" s="1876"/>
      <c r="X602" s="1876"/>
      <c r="Y602" s="1876"/>
      <c r="Z602" s="1876"/>
      <c r="AA602" s="1876"/>
      <c r="AB602" s="1876"/>
      <c r="AC602" s="1876"/>
      <c r="AD602" s="1876"/>
      <c r="AE602" s="1876"/>
      <c r="AF602" s="1876"/>
      <c r="AG602" s="1876"/>
      <c r="AH602" s="1876"/>
    </row>
    <row r="603" spans="1:64" ht="12.75" customHeight="1">
      <c r="E603" s="162"/>
    </row>
    <row r="604" spans="1:64">
      <c r="J604" s="1809" t="s">
        <v>796</v>
      </c>
      <c r="K604" s="1810"/>
      <c r="L604" s="1810"/>
      <c r="M604" s="1810"/>
      <c r="N604" s="1811"/>
      <c r="O604" s="1287" t="s">
        <v>1506</v>
      </c>
      <c r="P604" s="1288"/>
      <c r="Q604" s="1288"/>
      <c r="R604" s="1288"/>
      <c r="S604" s="1289"/>
      <c r="T604" s="1287" t="s">
        <v>1770</v>
      </c>
      <c r="U604" s="1288"/>
      <c r="V604" s="1288"/>
      <c r="W604" s="1288"/>
      <c r="X604" s="1289"/>
      <c r="Y604" s="1287" t="s">
        <v>1507</v>
      </c>
      <c r="Z604" s="1288"/>
      <c r="AA604" s="1288"/>
      <c r="AB604" s="1288"/>
      <c r="AC604" s="1289"/>
      <c r="AF604"/>
      <c r="AG604"/>
      <c r="AH604"/>
      <c r="AI604"/>
      <c r="AJ604"/>
    </row>
    <row r="605" spans="1:64">
      <c r="D605"/>
      <c r="E605"/>
      <c r="F605"/>
      <c r="G605"/>
      <c r="H605"/>
      <c r="I605"/>
      <c r="J605" s="1812"/>
      <c r="K605" s="1813"/>
      <c r="L605" s="1813"/>
      <c r="M605" s="1813"/>
      <c r="N605" s="1814"/>
      <c r="O605" s="1290"/>
      <c r="P605" s="1291"/>
      <c r="Q605" s="1291"/>
      <c r="R605" s="1291"/>
      <c r="S605" s="1292"/>
      <c r="T605" s="1290"/>
      <c r="U605" s="1291"/>
      <c r="V605" s="1291"/>
      <c r="W605" s="1291"/>
      <c r="X605" s="1292"/>
      <c r="Y605" s="1290"/>
      <c r="Z605" s="1291"/>
      <c r="AA605" s="1291"/>
      <c r="AB605" s="1291"/>
      <c r="AC605" s="1292"/>
      <c r="AF605"/>
      <c r="AG605"/>
      <c r="AH605"/>
      <c r="AI605"/>
      <c r="AJ605"/>
      <c r="AO605" s="38" t="s">
        <v>2232</v>
      </c>
      <c r="AR605" s="21" t="b">
        <f>$Y$614&gt;=10%</f>
        <v>1</v>
      </c>
    </row>
    <row r="606" spans="1:64">
      <c r="I606"/>
      <c r="J606" s="1812"/>
      <c r="K606" s="1813"/>
      <c r="L606" s="1813"/>
      <c r="M606" s="1813"/>
      <c r="N606" s="1814"/>
      <c r="O606" s="1290"/>
      <c r="P606" s="1291"/>
      <c r="Q606" s="1291"/>
      <c r="R606" s="1291"/>
      <c r="S606" s="1292"/>
      <c r="T606" s="1290"/>
      <c r="U606" s="1291"/>
      <c r="V606" s="1291"/>
      <c r="W606" s="1291"/>
      <c r="X606" s="1292"/>
      <c r="Y606" s="1290"/>
      <c r="Z606" s="1291"/>
      <c r="AA606" s="1291"/>
      <c r="AB606" s="1291"/>
      <c r="AC606" s="1292"/>
      <c r="AD606"/>
      <c r="AF606"/>
      <c r="AG606"/>
      <c r="AH606"/>
      <c r="AI606"/>
      <c r="AJ606"/>
      <c r="AO606" s="38" t="s">
        <v>2233</v>
      </c>
      <c r="AR606" s="955">
        <f>ROUNDUP(($O$614*10%),0)</f>
        <v>6</v>
      </c>
    </row>
    <row r="607" spans="1:64">
      <c r="D607"/>
      <c r="E607"/>
      <c r="F607"/>
      <c r="G607"/>
      <c r="H607"/>
      <c r="I607"/>
      <c r="J607" s="1812"/>
      <c r="K607" s="1813"/>
      <c r="L607" s="1813"/>
      <c r="M607" s="1813"/>
      <c r="N607" s="1814"/>
      <c r="O607" s="1290"/>
      <c r="P607" s="1291"/>
      <c r="Q607" s="1291"/>
      <c r="R607" s="1291"/>
      <c r="S607" s="1292"/>
      <c r="T607" s="1290"/>
      <c r="U607" s="1291"/>
      <c r="V607" s="1291"/>
      <c r="W607" s="1291"/>
      <c r="X607" s="1292"/>
      <c r="Y607" s="1290"/>
      <c r="Z607" s="1291"/>
      <c r="AA607" s="1291"/>
      <c r="AB607" s="1291"/>
      <c r="AC607" s="1292"/>
      <c r="AD607"/>
      <c r="AF607"/>
      <c r="AG607"/>
      <c r="AH607"/>
      <c r="AI607"/>
      <c r="AJ607"/>
      <c r="AO607" s="38" t="s">
        <v>2234</v>
      </c>
      <c r="AR607" s="21" t="s">
        <v>2235</v>
      </c>
    </row>
    <row r="608" spans="1:64">
      <c r="D608"/>
      <c r="E608"/>
      <c r="F608"/>
      <c r="G608"/>
      <c r="H608"/>
      <c r="I608"/>
      <c r="J608" s="1725" t="s">
        <v>225</v>
      </c>
      <c r="K608" s="1726"/>
      <c r="L608" s="1726"/>
      <c r="M608" s="1726"/>
      <c r="N608" s="1727"/>
      <c r="O608" s="1664">
        <f>Application!CM626</f>
        <v>0</v>
      </c>
      <c r="P608" s="1665"/>
      <c r="Q608" s="1665"/>
      <c r="R608" s="1665"/>
      <c r="S608" s="1666"/>
      <c r="T608" s="1664">
        <f>Application!DR627</f>
        <v>0</v>
      </c>
      <c r="U608" s="1665"/>
      <c r="V608" s="1665"/>
      <c r="W608" s="1665"/>
      <c r="X608" s="1666"/>
      <c r="Y608" s="1728">
        <f t="shared" ref="Y608:Y612" si="8">IF(T608&gt;0,T608/O608,0)</f>
        <v>0</v>
      </c>
      <c r="Z608" s="1729"/>
      <c r="AA608" s="1729"/>
      <c r="AB608" s="1729"/>
      <c r="AC608" s="1730"/>
      <c r="AD608"/>
      <c r="AF608"/>
      <c r="AG608"/>
      <c r="AH608"/>
      <c r="AI608"/>
      <c r="AJ608"/>
      <c r="AO608" s="955">
        <f>ROUNDUP((O608*10%),0)</f>
        <v>0</v>
      </c>
      <c r="AP608" s="206"/>
      <c r="AR608" s="956" t="b">
        <f>OR(SUM($T$608:T608)&gt;=$AR$606,T608&gt;=AO608)</f>
        <v>1</v>
      </c>
    </row>
    <row r="609" spans="1:60">
      <c r="D609"/>
      <c r="E609"/>
      <c r="F609"/>
      <c r="G609"/>
      <c r="H609"/>
      <c r="I609"/>
      <c r="J609" s="1725" t="s">
        <v>31</v>
      </c>
      <c r="K609" s="1726"/>
      <c r="L609" s="1726"/>
      <c r="M609" s="1726"/>
      <c r="N609" s="1727"/>
      <c r="O609" s="1664">
        <f>Application!CH626</f>
        <v>0</v>
      </c>
      <c r="P609" s="1665"/>
      <c r="Q609" s="1665"/>
      <c r="R609" s="1665"/>
      <c r="S609" s="1666"/>
      <c r="T609" s="1664">
        <f>Application!DM627</f>
        <v>0</v>
      </c>
      <c r="U609" s="1665"/>
      <c r="V609" s="1665"/>
      <c r="W609" s="1665"/>
      <c r="X609" s="1666"/>
      <c r="Y609" s="1728">
        <f t="shared" si="8"/>
        <v>0</v>
      </c>
      <c r="Z609" s="1729"/>
      <c r="AA609" s="1729"/>
      <c r="AB609" s="1729"/>
      <c r="AC609" s="1730"/>
      <c r="AD609"/>
      <c r="AF609"/>
      <c r="AG609"/>
      <c r="AH609"/>
      <c r="AI609"/>
      <c r="AJ609"/>
      <c r="AO609" s="955">
        <f t="shared" ref="AO609:AO613" si="9">ROUNDUP((O609*10%),0)</f>
        <v>0</v>
      </c>
      <c r="AP609" s="206"/>
      <c r="AR609" s="956" t="b">
        <f>OR(SUM($T$608:T609)&gt;=$AR$606,T609&gt;=AO609)</f>
        <v>1</v>
      </c>
    </row>
    <row r="610" spans="1:60">
      <c r="D610"/>
      <c r="E610"/>
      <c r="F610"/>
      <c r="G610"/>
      <c r="H610"/>
      <c r="I610"/>
      <c r="J610" s="1725" t="s">
        <v>265</v>
      </c>
      <c r="K610" s="1726"/>
      <c r="L610" s="1726"/>
      <c r="M610" s="1726"/>
      <c r="N610" s="1727"/>
      <c r="O610" s="1664">
        <f>Application!CC626</f>
        <v>15</v>
      </c>
      <c r="P610" s="1665"/>
      <c r="Q610" s="1665"/>
      <c r="R610" s="1665"/>
      <c r="S610" s="1666"/>
      <c r="T610" s="1664">
        <f>Application!DH627</f>
        <v>2</v>
      </c>
      <c r="U610" s="1665"/>
      <c r="V610" s="1665"/>
      <c r="W610" s="1665"/>
      <c r="X610" s="1666"/>
      <c r="Y610" s="1728">
        <f t="shared" si="8"/>
        <v>0.13333333333333333</v>
      </c>
      <c r="Z610" s="1729"/>
      <c r="AA610" s="1729"/>
      <c r="AB610" s="1729"/>
      <c r="AC610" s="1730"/>
      <c r="AD610"/>
      <c r="AF610"/>
      <c r="AG610"/>
      <c r="AH610"/>
      <c r="AI610"/>
      <c r="AJ610"/>
      <c r="AO610" s="955">
        <f t="shared" si="9"/>
        <v>2</v>
      </c>
      <c r="AP610" s="206"/>
      <c r="AR610" s="956" t="b">
        <f>OR(SUM($T$608:T610)&gt;=$AR$606,T610&gt;=AO610)</f>
        <v>1</v>
      </c>
    </row>
    <row r="611" spans="1:60">
      <c r="D611"/>
      <c r="E611"/>
      <c r="F611"/>
      <c r="G611"/>
      <c r="H611"/>
      <c r="I611"/>
      <c r="J611" s="1725" t="s">
        <v>264</v>
      </c>
      <c r="K611" s="1726"/>
      <c r="L611" s="1726"/>
      <c r="M611" s="1726"/>
      <c r="N611" s="1727"/>
      <c r="O611" s="1664">
        <f>Application!BX626</f>
        <v>15</v>
      </c>
      <c r="P611" s="1665"/>
      <c r="Q611" s="1665"/>
      <c r="R611" s="1665"/>
      <c r="S611" s="1666"/>
      <c r="T611" s="1664">
        <f>Application!DC627</f>
        <v>2</v>
      </c>
      <c r="U611" s="1665"/>
      <c r="V611" s="1665"/>
      <c r="W611" s="1665"/>
      <c r="X611" s="1666"/>
      <c r="Y611" s="1728">
        <f t="shared" si="8"/>
        <v>0.13333333333333333</v>
      </c>
      <c r="Z611" s="1729"/>
      <c r="AA611" s="1729"/>
      <c r="AB611" s="1729"/>
      <c r="AC611" s="1730"/>
      <c r="AD611"/>
      <c r="AF611"/>
      <c r="AG611"/>
      <c r="AH611"/>
      <c r="AI611"/>
      <c r="AJ611"/>
      <c r="AO611" s="955">
        <f t="shared" si="9"/>
        <v>2</v>
      </c>
      <c r="AP611" s="206"/>
      <c r="AR611" s="956" t="b">
        <f>OR(SUM($T$608:T611)&gt;=$AR$606,T611&gt;=AO611)</f>
        <v>1</v>
      </c>
    </row>
    <row r="612" spans="1:60">
      <c r="D612"/>
      <c r="E612"/>
      <c r="F612"/>
      <c r="G612"/>
      <c r="H612"/>
      <c r="I612"/>
      <c r="J612" s="1725" t="s">
        <v>263</v>
      </c>
      <c r="K612" s="1726"/>
      <c r="L612" s="1726"/>
      <c r="M612" s="1726"/>
      <c r="N612" s="1727"/>
      <c r="O612" s="1664">
        <f>Application!BS626</f>
        <v>27</v>
      </c>
      <c r="P612" s="1665"/>
      <c r="Q612" s="1665"/>
      <c r="R612" s="1665"/>
      <c r="S612" s="1666"/>
      <c r="T612" s="1664">
        <f>Application!CX627</f>
        <v>6</v>
      </c>
      <c r="U612" s="1665"/>
      <c r="V612" s="1665"/>
      <c r="W612" s="1665"/>
      <c r="X612" s="1666"/>
      <c r="Y612" s="1728">
        <f t="shared" si="8"/>
        <v>0.22222222222222221</v>
      </c>
      <c r="Z612" s="1729"/>
      <c r="AA612" s="1729"/>
      <c r="AB612" s="1729"/>
      <c r="AC612" s="1730"/>
      <c r="AD612"/>
      <c r="AF612"/>
      <c r="AG612"/>
      <c r="AH612"/>
      <c r="AI612"/>
      <c r="AJ612"/>
      <c r="AO612" s="955">
        <f t="shared" si="9"/>
        <v>3</v>
      </c>
      <c r="AP612" s="206"/>
      <c r="AR612" s="956" t="b">
        <f>OR(SUM($T$608:T612)&gt;=$AR$606,T612&gt;=AO612)</f>
        <v>1</v>
      </c>
    </row>
    <row r="613" spans="1:60">
      <c r="D613"/>
      <c r="E613"/>
      <c r="F613"/>
      <c r="G613"/>
      <c r="H613"/>
      <c r="I613"/>
      <c r="J613" s="1725" t="s">
        <v>616</v>
      </c>
      <c r="K613" s="1726"/>
      <c r="L613" s="1726"/>
      <c r="M613" s="1726"/>
      <c r="N613" s="1727"/>
      <c r="O613" s="1664">
        <f>Application!BN626</f>
        <v>0</v>
      </c>
      <c r="P613" s="1665"/>
      <c r="Q613" s="1665"/>
      <c r="R613" s="1665"/>
      <c r="S613" s="1666"/>
      <c r="T613" s="1664">
        <f>Application!CS627</f>
        <v>0</v>
      </c>
      <c r="U613" s="1665"/>
      <c r="V613" s="1665"/>
      <c r="W613" s="1665"/>
      <c r="X613" s="1666"/>
      <c r="Y613" s="1728">
        <f>IF(T613&gt;0,T613/O613,0)</f>
        <v>0</v>
      </c>
      <c r="Z613" s="1729"/>
      <c r="AA613" s="1729"/>
      <c r="AB613" s="1729"/>
      <c r="AC613" s="1730"/>
      <c r="AD613"/>
      <c r="AF613"/>
      <c r="AG613"/>
      <c r="AH613"/>
      <c r="AI613"/>
      <c r="AJ613"/>
      <c r="AO613" s="955">
        <f t="shared" si="9"/>
        <v>0</v>
      </c>
      <c r="AP613" s="206"/>
      <c r="AR613" s="956" t="b">
        <f>OR(SUM($T$608:T613)&gt;=$AR$606,T613&gt;=AO613)</f>
        <v>1</v>
      </c>
    </row>
    <row r="614" spans="1:60">
      <c r="D614"/>
      <c r="E614"/>
      <c r="F614"/>
      <c r="G614"/>
      <c r="H614"/>
      <c r="I614"/>
      <c r="J614" s="1564" t="s">
        <v>877</v>
      </c>
      <c r="K614" s="1565"/>
      <c r="L614" s="1565"/>
      <c r="M614" s="1565"/>
      <c r="N614" s="1566"/>
      <c r="O614" s="1816">
        <f>SUM(O608:S613)</f>
        <v>57</v>
      </c>
      <c r="P614" s="1817"/>
      <c r="Q614" s="1817"/>
      <c r="R614" s="1817"/>
      <c r="S614" s="1818"/>
      <c r="T614" s="1816">
        <f>SUM(T608:X613)</f>
        <v>10</v>
      </c>
      <c r="U614" s="1817"/>
      <c r="V614" s="1817"/>
      <c r="W614" s="1817"/>
      <c r="X614" s="1818"/>
      <c r="Y614" s="1806">
        <f>IF(T614&gt;0,T614/O614,0)</f>
        <v>0.17543859649122806</v>
      </c>
      <c r="Z614" s="1807"/>
      <c r="AA614" s="1807"/>
      <c r="AB614" s="1807"/>
      <c r="AC614" s="1808"/>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7" t="s">
        <v>1510</v>
      </c>
      <c r="B617" s="1108"/>
      <c r="C617" s="1108"/>
      <c r="D617" s="1108"/>
      <c r="E617" s="1108"/>
      <c r="F617" s="1108"/>
      <c r="G617" s="1108"/>
      <c r="H617" s="1108"/>
      <c r="I617" s="1108"/>
      <c r="J617" s="1108"/>
      <c r="K617" s="1108"/>
      <c r="L617" s="1108"/>
      <c r="M617" s="1108"/>
      <c r="N617" s="1108"/>
      <c r="O617" s="1108"/>
      <c r="P617" s="1108"/>
      <c r="Q617" s="1108"/>
      <c r="R617" s="1108"/>
      <c r="S617" s="1108"/>
      <c r="T617" s="1108"/>
      <c r="U617" s="1108"/>
      <c r="V617" s="1108"/>
      <c r="W617" s="1108"/>
      <c r="X617" s="1108"/>
      <c r="Y617" s="1108"/>
      <c r="Z617" s="1108"/>
      <c r="AA617" s="1108"/>
      <c r="AB617" s="1108"/>
      <c r="AC617" s="1108"/>
      <c r="AD617" s="1108"/>
      <c r="AE617" s="1108"/>
      <c r="AF617" s="1108"/>
      <c r="AG617" s="1108"/>
      <c r="AH617" s="1108"/>
      <c r="AI617" s="1110"/>
      <c r="AJ617" s="1836">
        <f>IF(AND(AR605,AR608,AR609,AR610,AR611,AR612,AR613),2,0)</f>
        <v>2</v>
      </c>
      <c r="AK617" s="1837"/>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5" t="s">
        <v>180</v>
      </c>
      <c r="B619" s="1815"/>
      <c r="C619" s="1815"/>
      <c r="D619" s="1815"/>
      <c r="E619" s="1815"/>
      <c r="F619" s="1815"/>
      <c r="G619" s="1815"/>
      <c r="H619" s="1815"/>
      <c r="I619" s="1815"/>
      <c r="J619" s="1815"/>
      <c r="K619" s="1815"/>
      <c r="L619" s="1815"/>
      <c r="M619" s="1815"/>
      <c r="N619" s="1815"/>
      <c r="O619" s="1815"/>
      <c r="P619" s="1815"/>
      <c r="Q619" s="1815"/>
      <c r="R619" s="1815"/>
      <c r="S619" s="1815"/>
      <c r="T619" s="1815"/>
      <c r="U619" s="1815"/>
      <c r="V619" s="1815"/>
      <c r="W619" s="1815"/>
      <c r="X619" s="1815"/>
      <c r="Y619" s="1815"/>
      <c r="Z619" s="1815"/>
      <c r="AA619" s="1815"/>
      <c r="AB619" s="1815"/>
      <c r="AC619" s="1815"/>
      <c r="AD619" s="1815"/>
      <c r="AE619" s="1815"/>
      <c r="AF619" s="1815"/>
      <c r="AG619" s="1815"/>
      <c r="AH619" s="1815"/>
      <c r="AI619" s="1815"/>
      <c r="AJ619" s="1815"/>
      <c r="AK619" s="1072">
        <f>IF($E$592=Application!G730,$AC$592+$AJ$617,0)</f>
        <v>62</v>
      </c>
      <c r="AL619" s="1073"/>
      <c r="AM619" s="1075"/>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1950</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7" t="s">
        <v>1511</v>
      </c>
      <c r="C623" s="1647"/>
      <c r="D623" s="1647"/>
      <c r="E623" s="1647"/>
      <c r="F623" s="1647"/>
      <c r="G623" s="1647"/>
      <c r="H623" s="1647"/>
      <c r="I623" s="1647"/>
      <c r="J623" s="1647"/>
      <c r="K623" s="1647"/>
      <c r="L623" s="1647"/>
      <c r="M623" s="1647"/>
      <c r="N623" s="1647"/>
      <c r="O623" s="1647"/>
      <c r="P623" s="1647"/>
      <c r="Q623" s="1647"/>
      <c r="R623" s="1647"/>
      <c r="S623" s="1647"/>
      <c r="T623" s="1647"/>
      <c r="U623" s="1647"/>
      <c r="V623" s="1647"/>
      <c r="W623" s="1647"/>
      <c r="X623" s="1647"/>
      <c r="Y623" s="1647"/>
      <c r="Z623" s="1647"/>
      <c r="AA623" s="1647"/>
      <c r="AB623" s="1647"/>
      <c r="AC623" s="1647"/>
      <c r="AD623" s="1647"/>
      <c r="AE623" s="1647"/>
      <c r="AF623" s="1647"/>
      <c r="AG623" s="1647"/>
      <c r="AH623" s="1647"/>
      <c r="AI623" s="1647"/>
      <c r="AJ623" s="1647"/>
      <c r="AK623" s="4"/>
      <c r="AL623" s="4"/>
      <c r="AM623" s="4"/>
    </row>
    <row r="624" spans="1:60">
      <c r="A624" s="4"/>
      <c r="B624" s="1647"/>
      <c r="C624" s="1647"/>
      <c r="D624" s="1647"/>
      <c r="E624" s="1647"/>
      <c r="F624" s="1647"/>
      <c r="G624" s="1647"/>
      <c r="H624" s="1647"/>
      <c r="I624" s="1647"/>
      <c r="J624" s="1647"/>
      <c r="K624" s="1647"/>
      <c r="L624" s="1647"/>
      <c r="M624" s="1647"/>
      <c r="N624" s="1647"/>
      <c r="O624" s="1647"/>
      <c r="P624" s="1647"/>
      <c r="Q624" s="1647"/>
      <c r="R624" s="1647"/>
      <c r="S624" s="1647"/>
      <c r="T624" s="1647"/>
      <c r="U624" s="1647"/>
      <c r="V624" s="1647"/>
      <c r="W624" s="1647"/>
      <c r="X624" s="1647"/>
      <c r="Y624" s="1647"/>
      <c r="Z624" s="1647"/>
      <c r="AA624" s="1647"/>
      <c r="AB624" s="1647"/>
      <c r="AC624" s="1647"/>
      <c r="AD624" s="1647"/>
      <c r="AE624" s="1647"/>
      <c r="AF624" s="1647"/>
      <c r="AG624" s="1647"/>
      <c r="AH624" s="1647"/>
      <c r="AI624" s="1647"/>
      <c r="AJ624" s="1647"/>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20" t="s">
        <v>108</v>
      </c>
      <c r="D627" s="1120"/>
      <c r="E627" s="185"/>
      <c r="F627" s="1651" t="s">
        <v>2225</v>
      </c>
      <c r="G627" s="1652"/>
      <c r="H627" s="1652"/>
      <c r="I627" s="1652"/>
      <c r="J627" s="1652"/>
      <c r="K627" s="1652"/>
      <c r="L627" s="1652"/>
      <c r="M627" s="1652"/>
      <c r="N627" s="1652"/>
      <c r="O627" s="1652"/>
      <c r="P627" s="1652"/>
      <c r="Q627" s="1652"/>
      <c r="R627" s="1652"/>
      <c r="S627" s="1652"/>
      <c r="T627" s="1652"/>
      <c r="U627" s="1652"/>
      <c r="V627" s="1652"/>
      <c r="W627" s="1652"/>
      <c r="X627" s="1652"/>
      <c r="Y627" s="1652"/>
      <c r="Z627" s="1652"/>
      <c r="AA627" s="1652"/>
      <c r="AB627" s="1652"/>
      <c r="AC627" s="1652"/>
      <c r="AD627" s="1652"/>
      <c r="AE627" s="1653"/>
      <c r="AF627" s="175"/>
      <c r="AG627" s="1012" t="s">
        <v>939</v>
      </c>
      <c r="AH627" s="1012"/>
      <c r="AI627" s="1012"/>
      <c r="AJ627" s="1012"/>
      <c r="AK627" s="4"/>
      <c r="AL627" s="4"/>
      <c r="AM627" s="4"/>
      <c r="AO627" s="4"/>
      <c r="AP627" s="35"/>
    </row>
    <row r="628" spans="1:44">
      <c r="A628" s="4"/>
      <c r="B628" s="20"/>
      <c r="C628" s="45"/>
      <c r="D628" s="4"/>
      <c r="E628" s="185"/>
      <c r="F628" s="1654"/>
      <c r="G628" s="1655"/>
      <c r="H628" s="1655"/>
      <c r="I628" s="1655"/>
      <c r="J628" s="1655"/>
      <c r="K628" s="1655"/>
      <c r="L628" s="1655"/>
      <c r="M628" s="1655"/>
      <c r="N628" s="1655"/>
      <c r="O628" s="1655"/>
      <c r="P628" s="1655"/>
      <c r="Q628" s="1655"/>
      <c r="R628" s="1655"/>
      <c r="S628" s="1655"/>
      <c r="T628" s="1655"/>
      <c r="U628" s="1655"/>
      <c r="V628" s="1655"/>
      <c r="W628" s="1655"/>
      <c r="X628" s="1655"/>
      <c r="Y628" s="1655"/>
      <c r="Z628" s="1655"/>
      <c r="AA628" s="1655"/>
      <c r="AB628" s="1655"/>
      <c r="AC628" s="1655"/>
      <c r="AD628" s="1655"/>
      <c r="AE628" s="1656"/>
      <c r="AF628" s="175"/>
      <c r="AG628" s="175"/>
      <c r="AH628" s="175"/>
      <c r="AI628" s="175"/>
      <c r="AJ628" s="4"/>
      <c r="AK628" s="4"/>
      <c r="AL628" s="4"/>
      <c r="AM628" s="4"/>
    </row>
    <row r="629" spans="1:44" ht="13.7" customHeight="1">
      <c r="A629" s="4"/>
      <c r="B629" s="20"/>
      <c r="C629" s="45"/>
      <c r="D629" s="4"/>
      <c r="E629" s="185"/>
      <c r="F629" s="1657"/>
      <c r="G629" s="1658"/>
      <c r="H629" s="1658"/>
      <c r="I629" s="1658"/>
      <c r="J629" s="1658"/>
      <c r="K629" s="1658"/>
      <c r="L629" s="1658"/>
      <c r="M629" s="1658"/>
      <c r="N629" s="1658"/>
      <c r="O629" s="1658"/>
      <c r="P629" s="1658"/>
      <c r="Q629" s="1658"/>
      <c r="R629" s="1658"/>
      <c r="S629" s="1658"/>
      <c r="T629" s="1658"/>
      <c r="U629" s="1658"/>
      <c r="V629" s="1658"/>
      <c r="W629" s="1658"/>
      <c r="X629" s="1658"/>
      <c r="Y629" s="1658"/>
      <c r="Z629" s="1658"/>
      <c r="AA629" s="1658"/>
      <c r="AB629" s="1658"/>
      <c r="AC629" s="1658"/>
      <c r="AD629" s="1658"/>
      <c r="AE629" s="1659"/>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47" t="s">
        <v>2230</v>
      </c>
      <c r="C631" s="1647"/>
      <c r="D631" s="1647"/>
      <c r="E631" s="1647"/>
      <c r="F631" s="1647"/>
      <c r="G631" s="1647"/>
      <c r="H631" s="1647"/>
      <c r="I631" s="1647"/>
      <c r="J631" s="1647"/>
      <c r="K631" s="1647"/>
      <c r="L631" s="1647"/>
      <c r="M631" s="1647"/>
      <c r="N631" s="1647"/>
      <c r="O631" s="1647"/>
      <c r="P631" s="1647"/>
      <c r="Q631" s="1647"/>
      <c r="R631" s="1647"/>
      <c r="S631" s="1647"/>
      <c r="T631" s="1647"/>
      <c r="U631" s="1647"/>
      <c r="V631" s="1647"/>
      <c r="W631" s="1647"/>
      <c r="X631" s="1647"/>
      <c r="Y631" s="1647"/>
      <c r="Z631" s="1647"/>
      <c r="AA631" s="1647"/>
      <c r="AB631" s="1647"/>
      <c r="AC631" s="1647"/>
      <c r="AD631" s="1647"/>
      <c r="AE631" s="1647"/>
      <c r="AF631" s="1647"/>
      <c r="AG631" s="1647"/>
      <c r="AH631" s="1647"/>
      <c r="AI631" s="175"/>
      <c r="AJ631" s="4"/>
      <c r="AK631" s="4"/>
      <c r="AL631" s="4"/>
      <c r="AM631" s="4"/>
      <c r="AN631" s="79"/>
    </row>
    <row r="632" spans="1:44" ht="13.7" customHeight="1">
      <c r="B632" s="1647"/>
      <c r="C632" s="1647"/>
      <c r="D632" s="1647"/>
      <c r="E632" s="1647"/>
      <c r="F632" s="1647"/>
      <c r="G632" s="1647"/>
      <c r="H632" s="1647"/>
      <c r="I632" s="1647"/>
      <c r="J632" s="1647"/>
      <c r="K632" s="1647"/>
      <c r="L632" s="1647"/>
      <c r="M632" s="1647"/>
      <c r="N632" s="1647"/>
      <c r="O632" s="1647"/>
      <c r="P632" s="1647"/>
      <c r="Q632" s="1647"/>
      <c r="R632" s="1647"/>
      <c r="S632" s="1647"/>
      <c r="T632" s="1647"/>
      <c r="U632" s="1647"/>
      <c r="V632" s="1647"/>
      <c r="W632" s="1647"/>
      <c r="X632" s="1647"/>
      <c r="Y632" s="1647"/>
      <c r="Z632" s="1647"/>
      <c r="AA632" s="1647"/>
      <c r="AB632" s="1647"/>
      <c r="AC632" s="1647"/>
      <c r="AD632" s="1647"/>
      <c r="AE632" s="1647"/>
      <c r="AF632" s="1647"/>
      <c r="AG632" s="1647"/>
      <c r="AH632" s="1647"/>
      <c r="AI632" s="162"/>
      <c r="AJ632" s="4"/>
      <c r="AK632" s="4"/>
      <c r="AL632" s="4"/>
      <c r="AM632" s="4"/>
      <c r="AN632" s="79"/>
      <c r="AR632" s="41"/>
    </row>
    <row r="633" spans="1:44" ht="13.7" customHeight="1">
      <c r="A633" s="4"/>
      <c r="B633" s="1647"/>
      <c r="C633" s="1647"/>
      <c r="D633" s="1647"/>
      <c r="E633" s="1647"/>
      <c r="F633" s="1647"/>
      <c r="G633" s="1647"/>
      <c r="H633" s="1647"/>
      <c r="I633" s="1647"/>
      <c r="J633" s="1647"/>
      <c r="K633" s="1647"/>
      <c r="L633" s="1647"/>
      <c r="M633" s="1647"/>
      <c r="N633" s="1647"/>
      <c r="O633" s="1647"/>
      <c r="P633" s="1647"/>
      <c r="Q633" s="1647"/>
      <c r="R633" s="1647"/>
      <c r="S633" s="1647"/>
      <c r="T633" s="1647"/>
      <c r="U633" s="1647"/>
      <c r="V633" s="1647"/>
      <c r="W633" s="1647"/>
      <c r="X633" s="1647"/>
      <c r="Y633" s="1647"/>
      <c r="Z633" s="1647"/>
      <c r="AA633" s="1647"/>
      <c r="AB633" s="1647"/>
      <c r="AC633" s="1647"/>
      <c r="AD633" s="1647"/>
      <c r="AE633" s="1647"/>
      <c r="AF633" s="1647"/>
      <c r="AG633" s="1647"/>
      <c r="AH633" s="1647"/>
      <c r="AI633" s="162"/>
      <c r="AJ633" s="4"/>
      <c r="AK633" s="4"/>
      <c r="AL633" s="4"/>
      <c r="AM633" s="4"/>
      <c r="AN633" s="79"/>
    </row>
    <row r="634" spans="1:44" ht="13.7" customHeight="1">
      <c r="A634" s="4"/>
      <c r="B634" s="1647"/>
      <c r="C634" s="1647"/>
      <c r="D634" s="1647"/>
      <c r="E634" s="1647"/>
      <c r="F634" s="1647"/>
      <c r="G634" s="1647"/>
      <c r="H634" s="1647"/>
      <c r="I634" s="1647"/>
      <c r="J634" s="1647"/>
      <c r="K634" s="1647"/>
      <c r="L634" s="1647"/>
      <c r="M634" s="1647"/>
      <c r="N634" s="1647"/>
      <c r="O634" s="1647"/>
      <c r="P634" s="1647"/>
      <c r="Q634" s="1647"/>
      <c r="R634" s="1647"/>
      <c r="S634" s="1647"/>
      <c r="T634" s="1647"/>
      <c r="U634" s="1647"/>
      <c r="V634" s="1647"/>
      <c r="W634" s="1647"/>
      <c r="X634" s="1647"/>
      <c r="Y634" s="1647"/>
      <c r="Z634" s="1647"/>
      <c r="AA634" s="1647"/>
      <c r="AB634" s="1647"/>
      <c r="AC634" s="1647"/>
      <c r="AD634" s="1647"/>
      <c r="AE634" s="1647"/>
      <c r="AF634" s="1647"/>
      <c r="AG634" s="1647"/>
      <c r="AH634" s="1647"/>
      <c r="AI634" s="162"/>
      <c r="AJ634" s="4"/>
      <c r="AK634" s="4"/>
      <c r="AL634" s="4"/>
      <c r="AM634" s="4"/>
      <c r="AN634" s="79"/>
    </row>
    <row r="635" spans="1:44" ht="13.7" customHeight="1">
      <c r="A635" s="4"/>
      <c r="B635" s="1647"/>
      <c r="C635" s="1647"/>
      <c r="D635" s="1647"/>
      <c r="E635" s="1647"/>
      <c r="F635" s="1647"/>
      <c r="G635" s="1647"/>
      <c r="H635" s="1647"/>
      <c r="I635" s="1647"/>
      <c r="J635" s="1647"/>
      <c r="K635" s="1647"/>
      <c r="L635" s="1647"/>
      <c r="M635" s="1647"/>
      <c r="N635" s="1647"/>
      <c r="O635" s="1647"/>
      <c r="P635" s="1647"/>
      <c r="Q635" s="1647"/>
      <c r="R635" s="1647"/>
      <c r="S635" s="1647"/>
      <c r="T635" s="1647"/>
      <c r="U635" s="1647"/>
      <c r="V635" s="1647"/>
      <c r="W635" s="1647"/>
      <c r="X635" s="1647"/>
      <c r="Y635" s="1647"/>
      <c r="Z635" s="1647"/>
      <c r="AA635" s="1647"/>
      <c r="AB635" s="1647"/>
      <c r="AC635" s="1647"/>
      <c r="AD635" s="1647"/>
      <c r="AE635" s="1647"/>
      <c r="AF635" s="1647"/>
      <c r="AG635" s="1647"/>
      <c r="AH635" s="1647"/>
      <c r="AI635" s="162"/>
      <c r="AJ635" s="4"/>
      <c r="AK635" s="4"/>
      <c r="AL635" s="4"/>
      <c r="AM635" s="4"/>
      <c r="AN635" s="79"/>
    </row>
    <row r="636" spans="1:44" ht="13.7" customHeight="1">
      <c r="A636" s="4"/>
      <c r="B636" s="1647"/>
      <c r="C636" s="1647"/>
      <c r="D636" s="1647"/>
      <c r="E636" s="1647"/>
      <c r="F636" s="1647"/>
      <c r="G636" s="1647"/>
      <c r="H636" s="1647"/>
      <c r="I636" s="1647"/>
      <c r="J636" s="1647"/>
      <c r="K636" s="1647"/>
      <c r="L636" s="1647"/>
      <c r="M636" s="1647"/>
      <c r="N636" s="1647"/>
      <c r="O636" s="1647"/>
      <c r="P636" s="1647"/>
      <c r="Q636" s="1647"/>
      <c r="R636" s="1647"/>
      <c r="S636" s="1647"/>
      <c r="T636" s="1647"/>
      <c r="U636" s="1647"/>
      <c r="V636" s="1647"/>
      <c r="W636" s="1647"/>
      <c r="X636" s="1647"/>
      <c r="Y636" s="1647"/>
      <c r="Z636" s="1647"/>
      <c r="AA636" s="1647"/>
      <c r="AB636" s="1647"/>
      <c r="AC636" s="1647"/>
      <c r="AD636" s="1647"/>
      <c r="AE636" s="1647"/>
      <c r="AF636" s="1647"/>
      <c r="AG636" s="1647"/>
      <c r="AH636" s="1647"/>
      <c r="AI636" s="162"/>
      <c r="AJ636" s="4"/>
      <c r="AK636" s="4"/>
      <c r="AL636" s="4"/>
      <c r="AM636" s="4"/>
      <c r="AN636" s="79"/>
    </row>
    <row r="637" spans="1:44" ht="13.7" customHeight="1">
      <c r="A637" s="4"/>
      <c r="B637" s="1647"/>
      <c r="C637" s="1647"/>
      <c r="D637" s="1647"/>
      <c r="E637" s="1647"/>
      <c r="F637" s="1647"/>
      <c r="G637" s="1647"/>
      <c r="H637" s="1647"/>
      <c r="I637" s="1647"/>
      <c r="J637" s="1647"/>
      <c r="K637" s="1647"/>
      <c r="L637" s="1647"/>
      <c r="M637" s="1647"/>
      <c r="N637" s="1647"/>
      <c r="O637" s="1647"/>
      <c r="P637" s="1647"/>
      <c r="Q637" s="1647"/>
      <c r="R637" s="1647"/>
      <c r="S637" s="1647"/>
      <c r="T637" s="1647"/>
      <c r="U637" s="1647"/>
      <c r="V637" s="1647"/>
      <c r="W637" s="1647"/>
      <c r="X637" s="1647"/>
      <c r="Y637" s="1647"/>
      <c r="Z637" s="1647"/>
      <c r="AA637" s="1647"/>
      <c r="AB637" s="1647"/>
      <c r="AC637" s="1647"/>
      <c r="AD637" s="1647"/>
      <c r="AE637" s="1647"/>
      <c r="AF637" s="1647"/>
      <c r="AG637" s="1647"/>
      <c r="AH637" s="1647"/>
      <c r="AI637" s="162"/>
      <c r="AJ637" s="4"/>
      <c r="AK637" s="4"/>
      <c r="AL637" s="4"/>
      <c r="AM637" s="4"/>
      <c r="AN637" s="79"/>
    </row>
    <row r="638" spans="1:44">
      <c r="A638" s="4"/>
      <c r="B638" s="1647"/>
      <c r="C638" s="1647"/>
      <c r="D638" s="1647"/>
      <c r="E638" s="1647"/>
      <c r="F638" s="1647"/>
      <c r="G638" s="1647"/>
      <c r="H638" s="1647"/>
      <c r="I638" s="1647"/>
      <c r="J638" s="1647"/>
      <c r="K638" s="1647"/>
      <c r="L638" s="1647"/>
      <c r="M638" s="1647"/>
      <c r="N638" s="1647"/>
      <c r="O638" s="1647"/>
      <c r="P638" s="1647"/>
      <c r="Q638" s="1647"/>
      <c r="R638" s="1647"/>
      <c r="S638" s="1647"/>
      <c r="T638" s="1647"/>
      <c r="U638" s="1647"/>
      <c r="V638" s="1647"/>
      <c r="W638" s="1647"/>
      <c r="X638" s="1647"/>
      <c r="Y638" s="1647"/>
      <c r="Z638" s="1647"/>
      <c r="AA638" s="1647"/>
      <c r="AB638" s="1647"/>
      <c r="AC638" s="1647"/>
      <c r="AD638" s="1647"/>
      <c r="AE638" s="1647"/>
      <c r="AF638" s="1647"/>
      <c r="AG638" s="1647"/>
      <c r="AH638" s="1647"/>
      <c r="AI638" s="162"/>
      <c r="AJ638" s="4"/>
      <c r="AK638" s="4"/>
      <c r="AL638" s="4"/>
      <c r="AM638" s="4"/>
      <c r="AN638" s="79"/>
    </row>
    <row r="639" spans="1:44">
      <c r="A639" s="4"/>
      <c r="B639" s="1647"/>
      <c r="C639" s="1647"/>
      <c r="D639" s="1647"/>
      <c r="E639" s="1647"/>
      <c r="F639" s="1647"/>
      <c r="G639" s="1647"/>
      <c r="H639" s="1647"/>
      <c r="I639" s="1647"/>
      <c r="J639" s="1647"/>
      <c r="K639" s="1647"/>
      <c r="L639" s="1647"/>
      <c r="M639" s="1647"/>
      <c r="N639" s="1647"/>
      <c r="O639" s="1647"/>
      <c r="P639" s="1647"/>
      <c r="Q639" s="1647"/>
      <c r="R639" s="1647"/>
      <c r="S639" s="1647"/>
      <c r="T639" s="1647"/>
      <c r="U639" s="1647"/>
      <c r="V639" s="1647"/>
      <c r="W639" s="1647"/>
      <c r="X639" s="1647"/>
      <c r="Y639" s="1647"/>
      <c r="Z639" s="1647"/>
      <c r="AA639" s="1647"/>
      <c r="AB639" s="1647"/>
      <c r="AC639" s="1647"/>
      <c r="AD639" s="1647"/>
      <c r="AE639" s="1647"/>
      <c r="AF639" s="1647"/>
      <c r="AG639" s="1647"/>
      <c r="AH639" s="1647"/>
      <c r="AI639" s="162"/>
      <c r="AJ639" s="4"/>
      <c r="AK639" s="4"/>
      <c r="AL639" s="4"/>
      <c r="AM639" s="4"/>
      <c r="AN639" s="79"/>
    </row>
    <row r="640" spans="1:44">
      <c r="A640" s="4"/>
      <c r="B640" s="1647"/>
      <c r="C640" s="1647"/>
      <c r="D640" s="1647"/>
      <c r="E640" s="1647"/>
      <c r="F640" s="1647"/>
      <c r="G640" s="1647"/>
      <c r="H640" s="1647"/>
      <c r="I640" s="1647"/>
      <c r="J640" s="1647"/>
      <c r="K640" s="1647"/>
      <c r="L640" s="1647"/>
      <c r="M640" s="1647"/>
      <c r="N640" s="1647"/>
      <c r="O640" s="1647"/>
      <c r="P640" s="1647"/>
      <c r="Q640" s="1647"/>
      <c r="R640" s="1647"/>
      <c r="S640" s="1647"/>
      <c r="T640" s="1647"/>
      <c r="U640" s="1647"/>
      <c r="V640" s="1647"/>
      <c r="W640" s="1647"/>
      <c r="X640" s="1647"/>
      <c r="Y640" s="1647"/>
      <c r="Z640" s="1647"/>
      <c r="AA640" s="1647"/>
      <c r="AB640" s="1647"/>
      <c r="AC640" s="1647"/>
      <c r="AD640" s="1647"/>
      <c r="AE640" s="1647"/>
      <c r="AF640" s="1647"/>
      <c r="AG640" s="1647"/>
      <c r="AH640" s="1647"/>
      <c r="AI640" s="162"/>
      <c r="AJ640" s="4"/>
      <c r="AK640" s="4"/>
      <c r="AL640" s="4"/>
      <c r="AM640" s="4"/>
      <c r="AN640" s="79"/>
    </row>
    <row r="641" spans="1:60">
      <c r="A641" s="4"/>
      <c r="B641" s="1647"/>
      <c r="C641" s="1647"/>
      <c r="D641" s="1647"/>
      <c r="E641" s="1647"/>
      <c r="F641" s="1647"/>
      <c r="G641" s="1647"/>
      <c r="H641" s="1647"/>
      <c r="I641" s="1647"/>
      <c r="J641" s="1647"/>
      <c r="K641" s="1647"/>
      <c r="L641" s="1647"/>
      <c r="M641" s="1647"/>
      <c r="N641" s="1647"/>
      <c r="O641" s="1647"/>
      <c r="P641" s="1647"/>
      <c r="Q641" s="1647"/>
      <c r="R641" s="1647"/>
      <c r="S641" s="1647"/>
      <c r="T641" s="1647"/>
      <c r="U641" s="1647"/>
      <c r="V641" s="1647"/>
      <c r="W641" s="1647"/>
      <c r="X641" s="1647"/>
      <c r="Y641" s="1647"/>
      <c r="Z641" s="1647"/>
      <c r="AA641" s="1647"/>
      <c r="AB641" s="1647"/>
      <c r="AC641" s="1647"/>
      <c r="AD641" s="1647"/>
      <c r="AE641" s="1647"/>
      <c r="AF641" s="1647"/>
      <c r="AG641" s="1647"/>
      <c r="AH641" s="1647"/>
      <c r="AI641" s="162"/>
      <c r="AJ641" s="4"/>
      <c r="AK641" s="4"/>
      <c r="AL641" s="4"/>
      <c r="AM641" s="4"/>
      <c r="AN641" s="79"/>
    </row>
    <row r="642" spans="1:60" s="644" customFormat="1" ht="12.6" customHeight="1">
      <c r="A642" s="4"/>
      <c r="B642" s="1647"/>
      <c r="C642" s="1647"/>
      <c r="D642" s="1647"/>
      <c r="E642" s="1647"/>
      <c r="F642" s="1647"/>
      <c r="G642" s="1647"/>
      <c r="H642" s="1647"/>
      <c r="I642" s="1647"/>
      <c r="J642" s="1647"/>
      <c r="K642" s="1647"/>
      <c r="L642" s="1647"/>
      <c r="M642" s="1647"/>
      <c r="N642" s="1647"/>
      <c r="O642" s="1647"/>
      <c r="P642" s="1647"/>
      <c r="Q642" s="1647"/>
      <c r="R642" s="1647"/>
      <c r="S642" s="1647"/>
      <c r="T642" s="1647"/>
      <c r="U642" s="1647"/>
      <c r="V642" s="1647"/>
      <c r="W642" s="1647"/>
      <c r="X642" s="1647"/>
      <c r="Y642" s="1647"/>
      <c r="Z642" s="1647"/>
      <c r="AA642" s="1647"/>
      <c r="AB642" s="1647"/>
      <c r="AC642" s="1647"/>
      <c r="AD642" s="1647"/>
      <c r="AE642" s="1647"/>
      <c r="AF642" s="1647"/>
      <c r="AG642" s="1647"/>
      <c r="AH642" s="1647"/>
      <c r="AI642" s="162"/>
      <c r="AJ642" s="4"/>
      <c r="AK642" s="4"/>
      <c r="AL642" s="4"/>
      <c r="AM642" s="4"/>
      <c r="AN642" s="678"/>
      <c r="BD642" s="646"/>
      <c r="BE642" s="646"/>
      <c r="BF642" s="646"/>
      <c r="BG642" s="646"/>
      <c r="BH642" s="646"/>
    </row>
    <row r="643" spans="1:60">
      <c r="A643" s="4"/>
      <c r="B643" s="1647"/>
      <c r="C643" s="1647"/>
      <c r="D643" s="1647"/>
      <c r="E643" s="1647"/>
      <c r="F643" s="1647"/>
      <c r="G643" s="1647"/>
      <c r="H643" s="1647"/>
      <c r="I643" s="1647"/>
      <c r="J643" s="1647"/>
      <c r="K643" s="1647"/>
      <c r="L643" s="1647"/>
      <c r="M643" s="1647"/>
      <c r="N643" s="1647"/>
      <c r="O643" s="1647"/>
      <c r="P643" s="1647"/>
      <c r="Q643" s="1647"/>
      <c r="R643" s="1647"/>
      <c r="S643" s="1647"/>
      <c r="T643" s="1647"/>
      <c r="U643" s="1647"/>
      <c r="V643" s="1647"/>
      <c r="W643" s="1647"/>
      <c r="X643" s="1647"/>
      <c r="Y643" s="1647"/>
      <c r="Z643" s="1647"/>
      <c r="AA643" s="1647"/>
      <c r="AB643" s="1647"/>
      <c r="AC643" s="1647"/>
      <c r="AD643" s="1647"/>
      <c r="AE643" s="1647"/>
      <c r="AF643" s="1647"/>
      <c r="AG643" s="1647"/>
      <c r="AH643" s="1647"/>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2">
        <f>IF($C$627="yes",10,0)</f>
        <v>10</v>
      </c>
      <c r="AL645" s="1073"/>
      <c r="AM645" s="1075"/>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1951</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20" t="s">
        <v>124</v>
      </c>
      <c r="D650" s="1120"/>
      <c r="E650" s="185" t="s">
        <v>582</v>
      </c>
      <c r="F650" s="19" t="s">
        <v>1774</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20" t="s">
        <v>124</v>
      </c>
      <c r="D655" s="1120"/>
      <c r="E655" s="185" t="s">
        <v>197</v>
      </c>
      <c r="F655" s="19" t="s">
        <v>1160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0" t="s">
        <v>108</v>
      </c>
      <c r="D659" s="1120"/>
      <c r="E659" s="185" t="s">
        <v>891</v>
      </c>
      <c r="F659" s="502" t="s">
        <v>1269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1282</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20" t="s">
        <v>124</v>
      </c>
      <c r="D663" s="1120"/>
      <c r="E663" s="185" t="s">
        <v>732</v>
      </c>
      <c r="F663" s="19" t="s">
        <v>985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20" t="s">
        <v>124</v>
      </c>
      <c r="D665" s="1120"/>
      <c r="E665" s="185" t="s">
        <v>733</v>
      </c>
      <c r="F665" s="19" t="s">
        <v>1270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20" t="s">
        <v>124</v>
      </c>
      <c r="D670" s="1120"/>
      <c r="E670" s="185" t="s">
        <v>280</v>
      </c>
      <c r="F670" s="19" t="s">
        <v>1131</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1132</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20" t="s">
        <v>124</v>
      </c>
      <c r="D673" s="1120"/>
      <c r="E673" s="185" t="s">
        <v>281</v>
      </c>
      <c r="F673" s="1647" t="s">
        <v>2216</v>
      </c>
      <c r="G673" s="1647"/>
      <c r="H673" s="1647"/>
      <c r="I673" s="1647"/>
      <c r="J673" s="1647"/>
      <c r="K673" s="1647"/>
      <c r="L673" s="1647"/>
      <c r="M673" s="1647"/>
      <c r="N673" s="1647"/>
      <c r="O673" s="1647"/>
      <c r="P673" s="1647"/>
      <c r="Q673" s="1647"/>
      <c r="R673" s="1647"/>
      <c r="S673" s="1647"/>
      <c r="T673" s="1647"/>
      <c r="U673" s="1647"/>
      <c r="V673" s="1647"/>
      <c r="W673" s="1647"/>
      <c r="X673" s="1647"/>
      <c r="Y673" s="1647"/>
      <c r="Z673" s="1647"/>
      <c r="AA673" s="1647"/>
      <c r="AB673" s="1647"/>
      <c r="AC673" s="1647"/>
      <c r="AD673" s="1647"/>
      <c r="AE673" s="19"/>
      <c r="AF673" s="19"/>
      <c r="AG673" s="3" t="s">
        <v>103</v>
      </c>
      <c r="AH673" s="19"/>
      <c r="AI673" s="19"/>
      <c r="AJ673" s="4"/>
      <c r="AK673" s="4"/>
      <c r="AL673" s="4"/>
      <c r="AM673" s="4"/>
      <c r="AN673" s="79"/>
      <c r="AO673" s="21"/>
    </row>
    <row r="674" spans="1:60">
      <c r="A674" s="4"/>
      <c r="B674" s="19"/>
      <c r="C674" s="19"/>
      <c r="D674" s="19"/>
      <c r="E674" s="19"/>
      <c r="F674" s="1647"/>
      <c r="G674" s="1647"/>
      <c r="H674" s="1647"/>
      <c r="I674" s="1647"/>
      <c r="J674" s="1647"/>
      <c r="K674" s="1647"/>
      <c r="L674" s="1647"/>
      <c r="M674" s="1647"/>
      <c r="N674" s="1647"/>
      <c r="O674" s="1647"/>
      <c r="P674" s="1647"/>
      <c r="Q674" s="1647"/>
      <c r="R674" s="1647"/>
      <c r="S674" s="1647"/>
      <c r="T674" s="1647"/>
      <c r="U674" s="1647"/>
      <c r="V674" s="1647"/>
      <c r="W674" s="1647"/>
      <c r="X674" s="1647"/>
      <c r="Y674" s="1647"/>
      <c r="Z674" s="1647"/>
      <c r="AA674" s="1647"/>
      <c r="AB674" s="1647"/>
      <c r="AC674" s="1647"/>
      <c r="AD674" s="1647"/>
      <c r="AE674" s="19"/>
      <c r="AF674" s="19"/>
      <c r="AG674" s="19"/>
      <c r="AH674" s="19"/>
      <c r="AI674" s="19"/>
      <c r="AJ674" s="4"/>
      <c r="AK674" s="4"/>
      <c r="AL674" s="4"/>
      <c r="AM674" s="4"/>
      <c r="AN674" s="79"/>
      <c r="AO674" s="21"/>
    </row>
    <row r="675" spans="1:60" ht="0.75" customHeight="1">
      <c r="A675" s="4"/>
      <c r="B675" s="19"/>
      <c r="C675" s="19"/>
      <c r="D675" s="19"/>
      <c r="E675" s="19"/>
      <c r="F675" s="1647"/>
      <c r="G675" s="1647"/>
      <c r="H675" s="1647"/>
      <c r="I675" s="1647"/>
      <c r="J675" s="1647"/>
      <c r="K675" s="1647"/>
      <c r="L675" s="1647"/>
      <c r="M675" s="1647"/>
      <c r="N675" s="1647"/>
      <c r="O675" s="1647"/>
      <c r="P675" s="1647"/>
      <c r="Q675" s="1647"/>
      <c r="R675" s="1647"/>
      <c r="S675" s="1647"/>
      <c r="T675" s="1647"/>
      <c r="U675" s="1647"/>
      <c r="V675" s="1647"/>
      <c r="W675" s="1647"/>
      <c r="X675" s="1647"/>
      <c r="Y675" s="1647"/>
      <c r="Z675" s="1647"/>
      <c r="AA675" s="1647"/>
      <c r="AB675" s="1647"/>
      <c r="AC675" s="1647"/>
      <c r="AD675" s="1647"/>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1021</v>
      </c>
      <c r="AK688" s="1072">
        <f>$AO$655</f>
        <v>2</v>
      </c>
      <c r="AL688" s="1073"/>
      <c r="AM688" s="1075"/>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7" t="s">
        <v>723</v>
      </c>
      <c r="B691" s="1827"/>
      <c r="C691" s="1827"/>
      <c r="D691" s="1827"/>
      <c r="E691" s="1827"/>
      <c r="F691" s="1827"/>
      <c r="G691" s="1827"/>
      <c r="H691" s="1827"/>
      <c r="I691" s="1827"/>
      <c r="J691" s="1827"/>
      <c r="K691" s="1827"/>
      <c r="L691" s="1827"/>
      <c r="M691" s="1827"/>
      <c r="N691" s="1827"/>
      <c r="O691" s="1827"/>
      <c r="P691" s="1827"/>
      <c r="Q691" s="1827"/>
      <c r="R691" s="1827"/>
      <c r="S691" s="1827"/>
      <c r="T691" s="1827"/>
      <c r="U691" s="1827"/>
      <c r="V691" s="1827"/>
      <c r="W691" s="1827"/>
      <c r="X691" s="1827"/>
      <c r="Y691" s="1827"/>
      <c r="Z691" s="1827"/>
      <c r="AA691" s="1827"/>
      <c r="AB691" s="1827"/>
      <c r="AC691" s="1827"/>
      <c r="AD691" s="1827"/>
      <c r="AE691" s="1827"/>
      <c r="AF691" s="1827"/>
      <c r="AG691" s="1827"/>
      <c r="AH691" s="1827"/>
      <c r="AI691" s="1827"/>
      <c r="AJ691" s="1827"/>
      <c r="AK691" s="1827"/>
      <c r="AL691" s="1827"/>
      <c r="AM691" s="1827"/>
      <c r="AO691" s="206"/>
      <c r="AP691" s="206"/>
      <c r="AQ691" s="206"/>
    </row>
    <row r="692" spans="1:43">
      <c r="A692" s="1828"/>
      <c r="B692" s="1828"/>
      <c r="C692" s="1828"/>
      <c r="D692" s="1828"/>
      <c r="E692" s="1828"/>
      <c r="F692" s="1828"/>
      <c r="G692" s="1828"/>
      <c r="H692" s="1828"/>
      <c r="I692" s="1828"/>
      <c r="J692" s="1828"/>
      <c r="K692" s="1828"/>
      <c r="L692" s="1828"/>
      <c r="M692" s="1828"/>
      <c r="N692" s="1828"/>
      <c r="O692" s="1828"/>
      <c r="P692" s="1828"/>
      <c r="Q692" s="1828"/>
      <c r="R692" s="1828"/>
      <c r="S692" s="1828"/>
      <c r="T692" s="1828"/>
      <c r="U692" s="1828"/>
      <c r="V692" s="1828"/>
      <c r="W692" s="1828"/>
      <c r="X692" s="1828"/>
      <c r="Y692" s="1828"/>
      <c r="Z692" s="1828"/>
      <c r="AA692" s="1828"/>
      <c r="AB692" s="1828"/>
      <c r="AC692" s="1828"/>
      <c r="AD692" s="1828"/>
      <c r="AE692" s="1828"/>
      <c r="AF692" s="1828"/>
      <c r="AG692" s="1828"/>
      <c r="AH692" s="1828"/>
      <c r="AI692" s="1828"/>
      <c r="AJ692" s="1828"/>
      <c r="AK692" s="1828"/>
      <c r="AL692" s="1828"/>
      <c r="AM692" s="1828"/>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7" t="s">
        <v>1945</v>
      </c>
      <c r="B694" s="1547"/>
      <c r="C694" s="1547"/>
      <c r="D694" s="1547"/>
      <c r="E694" s="1547"/>
      <c r="F694" s="1547"/>
      <c r="G694" s="1547"/>
      <c r="H694" s="1547"/>
      <c r="I694" s="1547"/>
      <c r="J694" s="1547"/>
      <c r="K694" s="1547"/>
      <c r="L694" s="1547"/>
      <c r="M694" s="1547"/>
      <c r="N694" s="1547"/>
      <c r="O694" s="1547"/>
      <c r="P694" s="1547"/>
      <c r="Q694" s="1547"/>
      <c r="R694" s="1547"/>
      <c r="S694" s="1547"/>
      <c r="T694" s="1547"/>
      <c r="U694" s="1547"/>
      <c r="V694" s="1547"/>
      <c r="W694" s="1547"/>
      <c r="X694" s="1547"/>
      <c r="Y694" s="1547"/>
      <c r="Z694" s="1547"/>
      <c r="AA694" s="1547"/>
      <c r="AB694" s="1547"/>
      <c r="AC694" s="1547"/>
      <c r="AD694" s="1547"/>
      <c r="AE694" s="1547"/>
      <c r="AF694" s="1547"/>
      <c r="AG694" s="1547"/>
      <c r="AH694" s="1547"/>
      <c r="AI694" s="1547"/>
      <c r="AJ694" s="1547"/>
      <c r="AK694" s="1547"/>
      <c r="AL694" s="1547"/>
      <c r="AM694" s="1547"/>
      <c r="AO694" s="206">
        <f>IF(T703&gt;15,15,T703)</f>
        <v>15</v>
      </c>
      <c r="AP694" s="206"/>
      <c r="AQ694" s="206"/>
    </row>
    <row r="695" spans="1:43">
      <c r="A695" s="1547" t="s">
        <v>1946</v>
      </c>
      <c r="B695" s="1547"/>
      <c r="C695" s="1547"/>
      <c r="D695" s="1547"/>
      <c r="E695" s="1547"/>
      <c r="F695" s="1547"/>
      <c r="G695" s="1547"/>
      <c r="H695" s="1547"/>
      <c r="I695" s="1547"/>
      <c r="J695" s="1547"/>
      <c r="K695" s="1547"/>
      <c r="L695" s="1547"/>
      <c r="M695" s="1547"/>
      <c r="N695" s="1547"/>
      <c r="O695" s="1547"/>
      <c r="P695" s="1547"/>
      <c r="Q695" s="1547"/>
      <c r="R695" s="1547"/>
      <c r="S695" s="1547"/>
      <c r="T695" s="1547"/>
      <c r="U695" s="1547"/>
      <c r="V695" s="1547"/>
      <c r="W695" s="1547"/>
      <c r="X695" s="1547"/>
      <c r="Y695" s="1547"/>
      <c r="Z695" s="1547"/>
      <c r="AA695" s="1547"/>
      <c r="AB695" s="1547"/>
      <c r="AC695" s="1547"/>
      <c r="AD695" s="1547"/>
      <c r="AE695" s="1547"/>
      <c r="AF695" s="1547"/>
      <c r="AG695" s="1547"/>
      <c r="AH695" s="1547"/>
      <c r="AI695" s="1547"/>
      <c r="AJ695" s="1547"/>
      <c r="AK695" s="1547"/>
      <c r="AL695" s="1547"/>
      <c r="AM695" s="1547"/>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71" t="s">
        <v>234</v>
      </c>
      <c r="U696" s="1172"/>
      <c r="V696" s="1172"/>
      <c r="W696" s="1172"/>
      <c r="X696" s="1172"/>
      <c r="Y696" s="1229"/>
      <c r="Z696" s="1171" t="s">
        <v>233</v>
      </c>
      <c r="AA696" s="1172"/>
      <c r="AB696" s="1172"/>
      <c r="AC696" s="1172"/>
      <c r="AD696" s="1172"/>
      <c r="AE696" s="1229"/>
      <c r="AF696" s="1171" t="s">
        <v>235</v>
      </c>
      <c r="AG696" s="1172"/>
      <c r="AH696" s="1172"/>
      <c r="AI696" s="1172"/>
      <c r="AJ696" s="1172"/>
      <c r="AK696" s="1229"/>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5"/>
      <c r="U697" s="1176"/>
      <c r="V697" s="1176"/>
      <c r="W697" s="1176"/>
      <c r="X697" s="1176"/>
      <c r="Y697" s="1219"/>
      <c r="Z697" s="1175"/>
      <c r="AA697" s="1176"/>
      <c r="AB697" s="1176"/>
      <c r="AC697" s="1176"/>
      <c r="AD697" s="1176"/>
      <c r="AE697" s="1219"/>
      <c r="AF697" s="1175"/>
      <c r="AG697" s="1176"/>
      <c r="AH697" s="1176"/>
      <c r="AI697" s="1176"/>
      <c r="AJ697" s="1176"/>
      <c r="AK697" s="1219"/>
      <c r="AL697" s="778"/>
      <c r="AM697" s="20"/>
    </row>
    <row r="698" spans="1:43">
      <c r="A698" s="594" t="s">
        <v>654</v>
      </c>
      <c r="B698" s="1720" t="s">
        <v>270</v>
      </c>
      <c r="C698" s="1720"/>
      <c r="D698" s="1720"/>
      <c r="E698" s="1720"/>
      <c r="F698" s="1720"/>
      <c r="G698" s="1720"/>
      <c r="H698" s="1720"/>
      <c r="I698" s="1720"/>
      <c r="J698" s="1720"/>
      <c r="K698" s="1720"/>
      <c r="L698" s="1720"/>
      <c r="M698" s="1720"/>
      <c r="N698" s="1720"/>
      <c r="O698" s="1720"/>
      <c r="P698" s="1720"/>
      <c r="Q698" s="1720"/>
      <c r="R698" s="1720"/>
      <c r="S698" s="1721"/>
      <c r="T698" s="1744">
        <f>SUM(T699:Y700)</f>
        <v>10</v>
      </c>
      <c r="U698" s="1744"/>
      <c r="V698" s="1744"/>
      <c r="W698" s="1744"/>
      <c r="X698" s="1744"/>
      <c r="Y698" s="1744"/>
      <c r="Z698" s="1230">
        <v>10</v>
      </c>
      <c r="AA698" s="1230"/>
      <c r="AB698" s="1230"/>
      <c r="AC698" s="1230"/>
      <c r="AD698" s="1230"/>
      <c r="AE698" s="1230"/>
      <c r="AF698" s="1230">
        <f>IF(T698&gt;Z698,Z698,T698)</f>
        <v>10</v>
      </c>
      <c r="AG698" s="1230"/>
      <c r="AH698" s="1230"/>
      <c r="AI698" s="1230"/>
      <c r="AJ698" s="1230"/>
      <c r="AK698" s="1230"/>
      <c r="AL698" s="778"/>
      <c r="AM698" s="20"/>
      <c r="AO698" s="4">
        <f>IF(T707&gt;50,50,T707)</f>
        <v>50</v>
      </c>
    </row>
    <row r="699" spans="1:43">
      <c r="A699" s="614"/>
      <c r="B699" s="615"/>
      <c r="C699" s="620"/>
      <c r="D699" s="306" t="s">
        <v>210</v>
      </c>
      <c r="E699" s="1722" t="s">
        <v>236</v>
      </c>
      <c r="F699" s="1722"/>
      <c r="G699" s="1722"/>
      <c r="H699" s="1722"/>
      <c r="I699" s="1722"/>
      <c r="J699" s="1722"/>
      <c r="K699" s="1722"/>
      <c r="L699" s="1722"/>
      <c r="M699" s="1722"/>
      <c r="N699" s="1722"/>
      <c r="O699" s="1722"/>
      <c r="P699" s="1722"/>
      <c r="Q699" s="1722"/>
      <c r="R699" s="1722"/>
      <c r="S699" s="1723"/>
      <c r="T699" s="1724">
        <f>AJ31</f>
        <v>7</v>
      </c>
      <c r="U699" s="1724"/>
      <c r="V699" s="1724"/>
      <c r="W699" s="1724"/>
      <c r="X699" s="1724"/>
      <c r="Y699" s="1724"/>
      <c r="Z699" s="1748">
        <v>7</v>
      </c>
      <c r="AA699" s="1748"/>
      <c r="AB699" s="1748"/>
      <c r="AC699" s="1748"/>
      <c r="AD699" s="1748"/>
      <c r="AE699" s="1748"/>
      <c r="AF699" s="1829"/>
      <c r="AG699" s="1829"/>
      <c r="AH699" s="1829"/>
      <c r="AI699" s="1829"/>
      <c r="AJ699" s="1829"/>
      <c r="AK699" s="1829"/>
      <c r="AL699" s="778"/>
      <c r="AM699" s="20"/>
    </row>
    <row r="700" spans="1:43">
      <c r="A700" s="616"/>
      <c r="B700" s="615"/>
      <c r="C700" s="615"/>
      <c r="D700" s="306" t="s">
        <v>429</v>
      </c>
      <c r="E700" s="1722" t="s">
        <v>237</v>
      </c>
      <c r="F700" s="1722"/>
      <c r="G700" s="1722"/>
      <c r="H700" s="1722"/>
      <c r="I700" s="1722"/>
      <c r="J700" s="1722"/>
      <c r="K700" s="1722"/>
      <c r="L700" s="1722"/>
      <c r="M700" s="1722"/>
      <c r="N700" s="1722"/>
      <c r="O700" s="1722"/>
      <c r="P700" s="1722"/>
      <c r="Q700" s="1722"/>
      <c r="R700" s="1722"/>
      <c r="S700" s="1723"/>
      <c r="T700" s="1724">
        <f>AJ47</f>
        <v>3</v>
      </c>
      <c r="U700" s="1724"/>
      <c r="V700" s="1724"/>
      <c r="W700" s="1724"/>
      <c r="X700" s="1724"/>
      <c r="Y700" s="1724"/>
      <c r="Z700" s="1748">
        <v>3</v>
      </c>
      <c r="AA700" s="1748"/>
      <c r="AB700" s="1748"/>
      <c r="AC700" s="1748"/>
      <c r="AD700" s="1748"/>
      <c r="AE700" s="1748"/>
      <c r="AF700" s="1829"/>
      <c r="AG700" s="1829"/>
      <c r="AH700" s="1829"/>
      <c r="AI700" s="1829"/>
      <c r="AJ700" s="1829"/>
      <c r="AK700" s="1829"/>
      <c r="AL700" s="778"/>
      <c r="AM700" s="20"/>
    </row>
    <row r="701" spans="1:43">
      <c r="A701" s="594" t="s">
        <v>8</v>
      </c>
      <c r="B701" s="1720" t="s">
        <v>271</v>
      </c>
      <c r="C701" s="1720"/>
      <c r="D701" s="1720"/>
      <c r="E701" s="1720"/>
      <c r="F701" s="1720"/>
      <c r="G701" s="1720"/>
      <c r="H701" s="1720"/>
      <c r="I701" s="1720"/>
      <c r="J701" s="1720"/>
      <c r="K701" s="1720"/>
      <c r="L701" s="1720"/>
      <c r="M701" s="1720"/>
      <c r="N701" s="1720"/>
      <c r="O701" s="1720"/>
      <c r="P701" s="1720"/>
      <c r="Q701" s="1720"/>
      <c r="R701" s="1720"/>
      <c r="S701" s="1721"/>
      <c r="T701" s="1744">
        <f>AK68</f>
        <v>10</v>
      </c>
      <c r="U701" s="1744"/>
      <c r="V701" s="1744"/>
      <c r="W701" s="1744"/>
      <c r="X701" s="1744"/>
      <c r="Y701" s="1744"/>
      <c r="Z701" s="1230">
        <v>10</v>
      </c>
      <c r="AA701" s="1230"/>
      <c r="AB701" s="1230"/>
      <c r="AC701" s="1230"/>
      <c r="AD701" s="1230"/>
      <c r="AE701" s="1230"/>
      <c r="AF701" s="1230">
        <f>IF(T701&gt;Z701,Z701,T701)</f>
        <v>10</v>
      </c>
      <c r="AG701" s="1230"/>
      <c r="AH701" s="1230"/>
      <c r="AI701" s="1230"/>
      <c r="AJ701" s="1230"/>
      <c r="AK701" s="1230"/>
      <c r="AL701" s="778"/>
      <c r="AM701" s="20"/>
    </row>
    <row r="702" spans="1:43">
      <c r="A702" s="594" t="s">
        <v>119</v>
      </c>
      <c r="B702" s="1720" t="s">
        <v>272</v>
      </c>
      <c r="C702" s="1720"/>
      <c r="D702" s="1720"/>
      <c r="E702" s="1720"/>
      <c r="F702" s="1720"/>
      <c r="G702" s="1720"/>
      <c r="H702" s="1720"/>
      <c r="I702" s="1720"/>
      <c r="J702" s="1720"/>
      <c r="K702" s="1720"/>
      <c r="L702" s="1720"/>
      <c r="M702" s="1720"/>
      <c r="N702" s="1720"/>
      <c r="O702" s="1720"/>
      <c r="P702" s="1720"/>
      <c r="Q702" s="1720"/>
      <c r="R702" s="1720"/>
      <c r="S702" s="1721"/>
      <c r="T702" s="1744">
        <f>AO693</f>
        <v>25</v>
      </c>
      <c r="U702" s="1744">
        <f>IF(AND(AND(A703&gt;15,15+A704),A704&gt;10,A703+10),A702,0)</f>
        <v>0</v>
      </c>
      <c r="V702" s="1744">
        <f>IF(AND(AND(B703&gt;15,15+B704),B704&gt;10,B703+10),#REF!,0)</f>
        <v>0</v>
      </c>
      <c r="W702" s="1744">
        <f>IF(AND(AND(C703&gt;15,15+C704),C704&gt;10,C703+10),B702,0)</f>
        <v>0</v>
      </c>
      <c r="X702" s="1744" t="e">
        <f>IF(AND(AND(D703&gt;15,15+D704),D704&gt;10,D703+10),D702,0)</f>
        <v>#VALUE!</v>
      </c>
      <c r="Y702" s="1744" t="e">
        <f>IF(AND(AND(E703&gt;15,15+E704),E704&gt;10,E703+10),E702,0)</f>
        <v>#VALUE!</v>
      </c>
      <c r="Z702" s="1230">
        <v>25</v>
      </c>
      <c r="AA702" s="1230"/>
      <c r="AB702" s="1230"/>
      <c r="AC702" s="1230"/>
      <c r="AD702" s="1230"/>
      <c r="AE702" s="1230"/>
      <c r="AF702" s="1230">
        <f>IF(T702&gt;Z702,Z702,T702)</f>
        <v>25</v>
      </c>
      <c r="AG702" s="1230"/>
      <c r="AH702" s="1230"/>
      <c r="AI702" s="1230"/>
      <c r="AJ702" s="1230"/>
      <c r="AK702" s="1230"/>
      <c r="AL702" s="778"/>
      <c r="AM702" s="20"/>
    </row>
    <row r="703" spans="1:43">
      <c r="A703" s="594"/>
      <c r="B703" s="615"/>
      <c r="C703" s="615"/>
      <c r="D703" s="306" t="s">
        <v>1469</v>
      </c>
      <c r="E703" s="1722" t="s">
        <v>294</v>
      </c>
      <c r="F703" s="1722"/>
      <c r="G703" s="1722"/>
      <c r="H703" s="1722"/>
      <c r="I703" s="1722"/>
      <c r="J703" s="1722"/>
      <c r="K703" s="1722"/>
      <c r="L703" s="1722"/>
      <c r="M703" s="1722"/>
      <c r="N703" s="1722"/>
      <c r="O703" s="1722"/>
      <c r="P703" s="1722"/>
      <c r="Q703" s="1722"/>
      <c r="R703" s="1722"/>
      <c r="S703" s="1723"/>
      <c r="T703" s="1724">
        <f>AK283</f>
        <v>27</v>
      </c>
      <c r="U703" s="1724"/>
      <c r="V703" s="1724"/>
      <c r="W703" s="1724"/>
      <c r="X703" s="1724"/>
      <c r="Y703" s="1724"/>
      <c r="Z703" s="1748">
        <v>15</v>
      </c>
      <c r="AA703" s="1748"/>
      <c r="AB703" s="1748"/>
      <c r="AC703" s="1748"/>
      <c r="AD703" s="1748"/>
      <c r="AE703" s="1748"/>
      <c r="AF703" s="1829"/>
      <c r="AG703" s="1829"/>
      <c r="AH703" s="1829"/>
      <c r="AI703" s="1829"/>
      <c r="AJ703" s="1829"/>
      <c r="AK703" s="1829"/>
      <c r="AL703" s="778"/>
      <c r="AM703" s="20"/>
    </row>
    <row r="704" spans="1:43">
      <c r="A704" s="617"/>
      <c r="B704" s="90"/>
      <c r="C704" s="90"/>
      <c r="D704" s="618" t="s">
        <v>1470</v>
      </c>
      <c r="E704" s="1722" t="s">
        <v>295</v>
      </c>
      <c r="F704" s="1722"/>
      <c r="G704" s="1722"/>
      <c r="H704" s="1722"/>
      <c r="I704" s="1722"/>
      <c r="J704" s="1722"/>
      <c r="K704" s="1722"/>
      <c r="L704" s="1722"/>
      <c r="M704" s="1722"/>
      <c r="N704" s="1722"/>
      <c r="O704" s="1722"/>
      <c r="P704" s="1722"/>
      <c r="Q704" s="1722"/>
      <c r="R704" s="1722"/>
      <c r="S704" s="1723"/>
      <c r="T704" s="1724">
        <f>AK474</f>
        <v>10</v>
      </c>
      <c r="U704" s="1724"/>
      <c r="V704" s="1724"/>
      <c r="W704" s="1724"/>
      <c r="X704" s="1724"/>
      <c r="Y704" s="1724"/>
      <c r="Z704" s="1748">
        <v>10</v>
      </c>
      <c r="AA704" s="1748"/>
      <c r="AB704" s="1748"/>
      <c r="AC704" s="1748"/>
      <c r="AD704" s="1748"/>
      <c r="AE704" s="1748"/>
      <c r="AF704" s="1829"/>
      <c r="AG704" s="1829"/>
      <c r="AH704" s="1829"/>
      <c r="AI704" s="1829"/>
      <c r="AJ704" s="1829"/>
      <c r="AK704" s="1829"/>
      <c r="AL704" s="778"/>
      <c r="AM704" s="20"/>
    </row>
    <row r="705" spans="1:39" hidden="1">
      <c r="A705" s="594" t="s">
        <v>122</v>
      </c>
      <c r="B705" s="1720" t="s">
        <v>541</v>
      </c>
      <c r="C705" s="1720"/>
      <c r="D705" s="1720"/>
      <c r="E705" s="1720"/>
      <c r="F705" s="1720"/>
      <c r="G705" s="1720"/>
      <c r="H705" s="1720"/>
      <c r="I705" s="1720"/>
      <c r="J705" s="1720"/>
      <c r="K705" s="1720"/>
      <c r="L705" s="1720"/>
      <c r="M705" s="1720"/>
      <c r="N705" s="1720"/>
      <c r="O705" s="1720"/>
      <c r="P705" s="1720"/>
      <c r="Q705" s="1720"/>
      <c r="R705" s="1720"/>
      <c r="S705" s="1721"/>
      <c r="T705" s="1744"/>
      <c r="U705" s="1744"/>
      <c r="V705" s="1744"/>
      <c r="W705" s="1744"/>
      <c r="X705" s="1744"/>
      <c r="Y705" s="1744"/>
      <c r="Z705" s="1230"/>
      <c r="AA705" s="1230"/>
      <c r="AB705" s="1230"/>
      <c r="AC705" s="1230"/>
      <c r="AD705" s="1230"/>
      <c r="AE705" s="1230"/>
      <c r="AF705" s="1230"/>
      <c r="AG705" s="1230"/>
      <c r="AH705" s="1230"/>
      <c r="AI705" s="1230"/>
      <c r="AJ705" s="1230"/>
      <c r="AK705" s="1230"/>
      <c r="AL705" s="778"/>
      <c r="AM705" s="20"/>
    </row>
    <row r="706" spans="1:39">
      <c r="A706" s="594" t="s">
        <v>122</v>
      </c>
      <c r="B706" s="1720" t="s">
        <v>542</v>
      </c>
      <c r="C706" s="1720"/>
      <c r="D706" s="1720"/>
      <c r="E706" s="1720"/>
      <c r="F706" s="1720"/>
      <c r="G706" s="1720"/>
      <c r="H706" s="1720"/>
      <c r="I706" s="1720"/>
      <c r="J706" s="1720"/>
      <c r="K706" s="1720"/>
      <c r="L706" s="1720"/>
      <c r="M706" s="1720"/>
      <c r="N706" s="1720"/>
      <c r="O706" s="1720"/>
      <c r="P706" s="1720"/>
      <c r="Q706" s="1720"/>
      <c r="R706" s="1720"/>
      <c r="S706" s="1721"/>
      <c r="T706" s="1819">
        <f>IF(SUM(T707:Y708)&gt;52,52,SUM(T707:Y708))</f>
        <v>52</v>
      </c>
      <c r="U706" s="1820"/>
      <c r="V706" s="1820"/>
      <c r="W706" s="1820"/>
      <c r="X706" s="1820"/>
      <c r="Y706" s="1820"/>
      <c r="Z706" s="1820">
        <v>52</v>
      </c>
      <c r="AA706" s="1820"/>
      <c r="AB706" s="1820"/>
      <c r="AC706" s="1820"/>
      <c r="AD706" s="1820"/>
      <c r="AE706" s="1820"/>
      <c r="AF706" s="1820">
        <f>$AO$698+$T$708</f>
        <v>52</v>
      </c>
      <c r="AG706" s="1820"/>
      <c r="AH706" s="1820"/>
      <c r="AI706" s="1820"/>
      <c r="AJ706" s="1820"/>
      <c r="AK706" s="1820"/>
      <c r="AL706" s="778"/>
      <c r="AM706" s="20"/>
    </row>
    <row r="707" spans="1:39">
      <c r="A707" s="619"/>
      <c r="B707" s="621"/>
      <c r="C707" s="621"/>
      <c r="D707" s="622" t="s">
        <v>2221</v>
      </c>
      <c r="E707" s="1722" t="s">
        <v>183</v>
      </c>
      <c r="F707" s="1722"/>
      <c r="G707" s="1722"/>
      <c r="H707" s="1722"/>
      <c r="I707" s="1722"/>
      <c r="J707" s="1722"/>
      <c r="K707" s="1722"/>
      <c r="L707" s="1722"/>
      <c r="M707" s="1722"/>
      <c r="N707" s="1722"/>
      <c r="O707" s="1722"/>
      <c r="P707" s="1722"/>
      <c r="Q707" s="1722"/>
      <c r="R707" s="1722"/>
      <c r="S707" s="1723"/>
      <c r="T707" s="1745">
        <f>AC592</f>
        <v>60</v>
      </c>
      <c r="U707" s="1746"/>
      <c r="V707" s="1746"/>
      <c r="W707" s="1746"/>
      <c r="X707" s="1746"/>
      <c r="Y707" s="1747"/>
      <c r="Z707" s="1745">
        <v>50</v>
      </c>
      <c r="AA707" s="1746"/>
      <c r="AB707" s="1746"/>
      <c r="AC707" s="1746"/>
      <c r="AD707" s="1746"/>
      <c r="AE707" s="1747"/>
      <c r="AF707" s="1824"/>
      <c r="AG707" s="1825"/>
      <c r="AH707" s="1825"/>
      <c r="AI707" s="1825"/>
      <c r="AJ707" s="1825"/>
      <c r="AK707" s="1826"/>
      <c r="AL707" s="778"/>
      <c r="AM707" s="4"/>
    </row>
    <row r="708" spans="1:39">
      <c r="A708" s="623"/>
      <c r="B708" s="615"/>
      <c r="C708" s="615"/>
      <c r="D708" s="306" t="s">
        <v>2222</v>
      </c>
      <c r="E708" s="1722" t="s">
        <v>269</v>
      </c>
      <c r="F708" s="1722"/>
      <c r="G708" s="1722"/>
      <c r="H708" s="1722"/>
      <c r="I708" s="1722"/>
      <c r="J708" s="1722"/>
      <c r="K708" s="1722"/>
      <c r="L708" s="1722"/>
      <c r="M708" s="1722"/>
      <c r="N708" s="1722"/>
      <c r="O708" s="1722"/>
      <c r="P708" s="1722"/>
      <c r="Q708" s="1722"/>
      <c r="R708" s="1722"/>
      <c r="S708" s="1723"/>
      <c r="T708" s="1716">
        <f>IF(AJ617&gt;0,2,0)</f>
        <v>2</v>
      </c>
      <c r="U708" s="1717"/>
      <c r="V708" s="1717"/>
      <c r="W708" s="1717"/>
      <c r="X708" s="1717"/>
      <c r="Y708" s="1718"/>
      <c r="Z708" s="1072">
        <v>2</v>
      </c>
      <c r="AA708" s="1073"/>
      <c r="AB708" s="1073"/>
      <c r="AC708" s="1073"/>
      <c r="AD708" s="1073"/>
      <c r="AE708" s="1075"/>
      <c r="AF708" s="1840"/>
      <c r="AG708" s="1841"/>
      <c r="AH708" s="1841"/>
      <c r="AI708" s="1841"/>
      <c r="AJ708" s="1841"/>
      <c r="AK708" s="1842"/>
      <c r="AL708" s="778"/>
      <c r="AM708" s="4"/>
    </row>
    <row r="709" spans="1:39">
      <c r="A709" s="619" t="s">
        <v>123</v>
      </c>
      <c r="B709" s="1720" t="s">
        <v>543</v>
      </c>
      <c r="C709" s="1720"/>
      <c r="D709" s="1720"/>
      <c r="E709" s="1720"/>
      <c r="F709" s="1720"/>
      <c r="G709" s="1720"/>
      <c r="H709" s="1720"/>
      <c r="I709" s="1720"/>
      <c r="J709" s="1720"/>
      <c r="K709" s="1720"/>
      <c r="L709" s="1720"/>
      <c r="M709" s="1720"/>
      <c r="N709" s="1720"/>
      <c r="O709" s="1720"/>
      <c r="P709" s="1720"/>
      <c r="Q709" s="1720"/>
      <c r="R709" s="1720"/>
      <c r="S709" s="1721"/>
      <c r="T709" s="1744">
        <f>AK645</f>
        <v>10</v>
      </c>
      <c r="U709" s="1744"/>
      <c r="V709" s="1744"/>
      <c r="W709" s="1744"/>
      <c r="X709" s="1744"/>
      <c r="Y709" s="1744"/>
      <c r="Z709" s="1230">
        <v>10</v>
      </c>
      <c r="AA709" s="1230"/>
      <c r="AB709" s="1230"/>
      <c r="AC709" s="1230"/>
      <c r="AD709" s="1230"/>
      <c r="AE709" s="1230"/>
      <c r="AF709" s="1425">
        <f>IF(T709&gt;Z709,Z709,T709)</f>
        <v>10</v>
      </c>
      <c r="AG709" s="1426"/>
      <c r="AH709" s="1426"/>
      <c r="AI709" s="1426"/>
      <c r="AJ709" s="1426"/>
      <c r="AK709" s="1427"/>
      <c r="AL709" s="778"/>
      <c r="AM709" s="20"/>
    </row>
    <row r="710" spans="1:39">
      <c r="A710" s="619" t="s">
        <v>125</v>
      </c>
      <c r="B710" s="1720" t="s">
        <v>986</v>
      </c>
      <c r="C710" s="1720"/>
      <c r="D710" s="1720"/>
      <c r="E710" s="1720"/>
      <c r="F710" s="1720"/>
      <c r="G710" s="1720"/>
      <c r="H710" s="1720"/>
      <c r="I710" s="1720"/>
      <c r="J710" s="1720"/>
      <c r="K710" s="1720"/>
      <c r="L710" s="1720"/>
      <c r="M710" s="1720"/>
      <c r="N710" s="1720"/>
      <c r="O710" s="1720"/>
      <c r="P710" s="1720"/>
      <c r="Q710" s="1720"/>
      <c r="R710" s="1720"/>
      <c r="S710" s="1721"/>
      <c r="T710" s="1821">
        <f>IF(AK688&gt;2,2,AK688)</f>
        <v>2</v>
      </c>
      <c r="U710" s="1822"/>
      <c r="V710" s="1822"/>
      <c r="W710" s="1822"/>
      <c r="X710" s="1822"/>
      <c r="Y710" s="1823"/>
      <c r="Z710" s="1425">
        <v>2</v>
      </c>
      <c r="AA710" s="1426"/>
      <c r="AB710" s="1426"/>
      <c r="AC710" s="1426"/>
      <c r="AD710" s="1426"/>
      <c r="AE710" s="1427"/>
      <c r="AF710" s="1425">
        <f>IF(T710&gt;Z710,Z710,T710)</f>
        <v>2</v>
      </c>
      <c r="AG710" s="1838"/>
      <c r="AH710" s="1838"/>
      <c r="AI710" s="1838"/>
      <c r="AJ710" s="1838"/>
      <c r="AK710" s="1839"/>
      <c r="AL710" s="3"/>
      <c r="AM710" s="20"/>
    </row>
    <row r="711" spans="1:39">
      <c r="A711" s="1719" t="s">
        <v>297</v>
      </c>
      <c r="B711" s="1720"/>
      <c r="C711" s="1720"/>
      <c r="D711" s="1720"/>
      <c r="E711" s="1720"/>
      <c r="F711" s="1720"/>
      <c r="G711" s="1720"/>
      <c r="H711" s="1720"/>
      <c r="I711" s="1720"/>
      <c r="J711" s="1720"/>
      <c r="K711" s="1720"/>
      <c r="L711" s="1720"/>
      <c r="M711" s="1720"/>
      <c r="N711" s="1720"/>
      <c r="O711" s="1720"/>
      <c r="P711" s="1720"/>
      <c r="Q711" s="1720"/>
      <c r="R711" s="1720"/>
      <c r="S711" s="1721"/>
      <c r="T711" s="1468"/>
      <c r="U711" s="1468"/>
      <c r="V711" s="1468"/>
      <c r="W711" s="1468"/>
      <c r="X711" s="1468"/>
      <c r="Y711" s="1468"/>
      <c r="Z711" s="1748" t="s">
        <v>296</v>
      </c>
      <c r="AA711" s="1748"/>
      <c r="AB711" s="1748"/>
      <c r="AC711" s="1748"/>
      <c r="AD711" s="1748"/>
      <c r="AE711" s="1748"/>
      <c r="AF711" s="1425">
        <f>IF(T711&gt;0,T711,0)</f>
        <v>0</v>
      </c>
      <c r="AG711" s="1426"/>
      <c r="AH711" s="1426"/>
      <c r="AI711" s="1426"/>
      <c r="AJ711" s="1426"/>
      <c r="AK711" s="1427"/>
      <c r="AL711" s="18"/>
      <c r="AM711" s="20"/>
    </row>
    <row r="712" spans="1:39" ht="15.75">
      <c r="A712" s="1731" t="s">
        <v>722</v>
      </c>
      <c r="B712" s="1732"/>
      <c r="C712" s="1732"/>
      <c r="D712" s="1732"/>
      <c r="E712" s="1732"/>
      <c r="F712" s="1732"/>
      <c r="G712" s="1732"/>
      <c r="H712" s="1732"/>
      <c r="I712" s="1732"/>
      <c r="J712" s="1732"/>
      <c r="K712" s="1732"/>
      <c r="L712" s="1732"/>
      <c r="M712" s="1732"/>
      <c r="N712" s="1732"/>
      <c r="O712" s="1732"/>
      <c r="P712" s="1732"/>
      <c r="Q712" s="1732"/>
      <c r="R712" s="1732"/>
      <c r="S712" s="1732"/>
      <c r="T712" s="1732"/>
      <c r="U712" s="1732"/>
      <c r="V712" s="1732"/>
      <c r="W712" s="1732"/>
      <c r="X712" s="1732"/>
      <c r="Y712" s="1732"/>
      <c r="Z712" s="1732"/>
      <c r="AA712" s="1732"/>
      <c r="AB712" s="1732"/>
      <c r="AC712" s="1732"/>
      <c r="AD712" s="1732"/>
      <c r="AE712" s="1733"/>
      <c r="AF712" s="1830">
        <f>SUM(AF698:AK710)-AF711</f>
        <v>109</v>
      </c>
      <c r="AG712" s="1831"/>
      <c r="AH712" s="1831"/>
      <c r="AI712" s="1831"/>
      <c r="AJ712" s="1831"/>
      <c r="AK712" s="1832"/>
      <c r="AL712" s="779"/>
      <c r="AM712" s="4"/>
    </row>
    <row r="713" spans="1:39" ht="12.6" customHeight="1">
      <c r="A713" s="1734"/>
      <c r="B713" s="1735"/>
      <c r="C713" s="1735"/>
      <c r="D713" s="1735"/>
      <c r="E713" s="1735"/>
      <c r="F713" s="1735"/>
      <c r="G713" s="1735"/>
      <c r="H713" s="1735"/>
      <c r="I713" s="1735"/>
      <c r="J713" s="1735"/>
      <c r="K713" s="1735"/>
      <c r="L713" s="1735"/>
      <c r="M713" s="1735"/>
      <c r="N713" s="1735"/>
      <c r="O713" s="1735"/>
      <c r="P713" s="1735"/>
      <c r="Q713" s="1735"/>
      <c r="R713" s="1735"/>
      <c r="S713" s="1735"/>
      <c r="T713" s="1735"/>
      <c r="U713" s="1735"/>
      <c r="V713" s="1735"/>
      <c r="W713" s="1735"/>
      <c r="X713" s="1735"/>
      <c r="Y713" s="1735"/>
      <c r="Z713" s="1735"/>
      <c r="AA713" s="1735"/>
      <c r="AB713" s="1735"/>
      <c r="AC713" s="1735"/>
      <c r="AD713" s="1735"/>
      <c r="AE713" s="1736"/>
      <c r="AF713" s="1833"/>
      <c r="AG713" s="1834"/>
      <c r="AH713" s="1834"/>
      <c r="AI713" s="1834"/>
      <c r="AJ713" s="1834"/>
      <c r="AK713" s="1835"/>
      <c r="AL713" s="779"/>
      <c r="AM713" s="4"/>
    </row>
    <row r="714" spans="1:39" ht="56.25" customHeight="1">
      <c r="A714" s="980" t="s">
        <v>7</v>
      </c>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886"/>
    </row>
    <row r="715" spans="1:39" ht="12.6" hidden="1" customHeight="1">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886"/>
    </row>
    <row r="716" spans="1:39" ht="12.6" hidden="1" customHeight="1">
      <c r="A716" s="980"/>
      <c r="B716" s="980"/>
      <c r="C716" s="980"/>
      <c r="D716" s="980"/>
      <c r="E716" s="980"/>
      <c r="F716" s="980"/>
      <c r="G716" s="980"/>
      <c r="H716" s="980"/>
      <c r="I716" s="980"/>
      <c r="J716" s="980"/>
      <c r="K716" s="980"/>
      <c r="L716" s="980"/>
      <c r="M716" s="980"/>
      <c r="N716" s="980"/>
      <c r="O716" s="980"/>
      <c r="P716" s="980"/>
      <c r="Q716" s="980"/>
      <c r="R716" s="980"/>
      <c r="S716" s="980"/>
      <c r="T716" s="980"/>
      <c r="U716" s="980"/>
      <c r="V716" s="980"/>
      <c r="W716" s="980"/>
      <c r="X716" s="980"/>
      <c r="Y716" s="980"/>
      <c r="Z716" s="980"/>
      <c r="AA716" s="980"/>
      <c r="AB716" s="980"/>
      <c r="AC716" s="980"/>
      <c r="AD716" s="980"/>
      <c r="AE716" s="980"/>
      <c r="AF716" s="980"/>
      <c r="AG716" s="980"/>
      <c r="AH716" s="980"/>
      <c r="AI716" s="980"/>
      <c r="AJ716" s="980"/>
      <c r="AK716" s="980"/>
      <c r="AL716" s="980"/>
      <c r="AM716" s="1886"/>
    </row>
    <row r="717" spans="1:39" ht="12.6" hidden="1" customHeight="1">
      <c r="A717" s="980"/>
      <c r="B717" s="980"/>
      <c r="C717" s="980"/>
      <c r="D717" s="980"/>
      <c r="E717" s="980"/>
      <c r="F717" s="980"/>
      <c r="G717" s="980"/>
      <c r="H717" s="980"/>
      <c r="I717" s="980"/>
      <c r="J717" s="980"/>
      <c r="K717" s="980"/>
      <c r="L717" s="980"/>
      <c r="M717" s="980"/>
      <c r="N717" s="980"/>
      <c r="O717" s="980"/>
      <c r="P717" s="980"/>
      <c r="Q717" s="980"/>
      <c r="R717" s="980"/>
      <c r="S717" s="980"/>
      <c r="T717" s="980"/>
      <c r="U717" s="980"/>
      <c r="V717" s="980"/>
      <c r="W717" s="980"/>
      <c r="X717" s="980"/>
      <c r="Y717" s="980"/>
      <c r="Z717" s="980"/>
      <c r="AA717" s="980"/>
      <c r="AB717" s="980"/>
      <c r="AC717" s="980"/>
      <c r="AD717" s="980"/>
      <c r="AE717" s="980"/>
      <c r="AF717" s="980"/>
      <c r="AG717" s="980"/>
      <c r="AH717" s="980"/>
      <c r="AI717" s="980"/>
      <c r="AJ717" s="980"/>
      <c r="AK717" s="980"/>
      <c r="AL717" s="980"/>
      <c r="AM717" s="1886"/>
    </row>
    <row r="718" spans="1:39" hidden="1">
      <c r="A718" s="980"/>
      <c r="B718" s="980"/>
      <c r="C718" s="980"/>
      <c r="D718" s="980"/>
      <c r="E718" s="980"/>
      <c r="F718" s="980"/>
      <c r="G718" s="980"/>
      <c r="H718" s="980"/>
      <c r="I718" s="980"/>
      <c r="J718" s="980"/>
      <c r="K718" s="980"/>
      <c r="L718" s="980"/>
      <c r="M718" s="980"/>
      <c r="N718" s="980"/>
      <c r="O718" s="980"/>
      <c r="P718" s="980"/>
      <c r="Q718" s="980"/>
      <c r="R718" s="980"/>
      <c r="S718" s="980"/>
      <c r="T718" s="980"/>
      <c r="U718" s="980"/>
      <c r="V718" s="980"/>
      <c r="W718" s="980"/>
      <c r="X718" s="980"/>
      <c r="Y718" s="980"/>
      <c r="Z718" s="980"/>
      <c r="AA718" s="980"/>
      <c r="AB718" s="980"/>
      <c r="AC718" s="980"/>
      <c r="AD718" s="980"/>
      <c r="AE718" s="980"/>
      <c r="AF718" s="980"/>
      <c r="AG718" s="980"/>
      <c r="AH718" s="980"/>
      <c r="AI718" s="980"/>
      <c r="AJ718" s="980"/>
      <c r="AK718" s="980"/>
      <c r="AL718" s="980"/>
      <c r="AM718" s="1886"/>
    </row>
    <row r="719" spans="1:39">
      <c r="A719" s="980"/>
      <c r="B719" s="980"/>
      <c r="C719" s="980"/>
      <c r="D719" s="980"/>
      <c r="E719" s="980"/>
      <c r="F719" s="980"/>
      <c r="G719" s="980"/>
      <c r="H719" s="980"/>
      <c r="I719" s="980"/>
      <c r="J719" s="980"/>
      <c r="K719" s="980"/>
      <c r="L719" s="980"/>
      <c r="M719" s="980"/>
      <c r="N719" s="980"/>
      <c r="O719" s="980"/>
      <c r="P719" s="980"/>
      <c r="Q719" s="980"/>
      <c r="R719" s="980"/>
      <c r="S719" s="980"/>
      <c r="T719" s="980"/>
      <c r="U719" s="980"/>
      <c r="V719" s="980"/>
      <c r="W719" s="980"/>
      <c r="X719" s="980"/>
      <c r="Y719" s="980"/>
      <c r="Z719" s="980"/>
      <c r="AA719" s="980"/>
      <c r="AB719" s="980"/>
      <c r="AC719" s="980"/>
      <c r="AD719" s="980"/>
      <c r="AE719" s="980"/>
      <c r="AF719" s="980"/>
      <c r="AG719" s="980"/>
      <c r="AH719" s="980"/>
      <c r="AI719" s="980"/>
      <c r="AJ719" s="980"/>
      <c r="AK719" s="980"/>
      <c r="AL719" s="980"/>
      <c r="AM719" s="1886"/>
    </row>
    <row r="720" spans="1:39"/>
  </sheetData>
  <sheetProtection algorithmName="SHA-512" hashValue="9xTSkJ3Spm8w+bqDVGAHxL3aLi+c4QEuHJ7tSAlykkpUDqg3OQ55TXxRmUqBw3oarlScU+TRiK5LY0HJfRUAmg==" saltValue="y741xMipySIOQ2TdKFd64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896" customWidth="1"/>
    <col min="11" max="11" width="2.42578125" style="897" customWidth="1"/>
    <col min="12" max="43" width="2.42578125" style="896" customWidth="1"/>
    <col min="44" max="47" width="2.42578125" style="896" hidden="1" customWidth="1"/>
    <col min="48" max="16384" width="9.140625" style="896" hidden="1"/>
  </cols>
  <sheetData>
    <row r="1" spans="1:57" ht="15" customHeight="1">
      <c r="A1" s="1905" t="s">
        <v>2038</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c r="AP1" s="1905"/>
      <c r="AQ1" s="1905"/>
    </row>
    <row r="2" spans="1:57" ht="15" customHeigh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1905"/>
      <c r="AO2" s="1905"/>
      <c r="AP2" s="1905"/>
      <c r="AQ2" s="1905"/>
    </row>
    <row r="3" spans="1:57">
      <c r="A3" s="898"/>
      <c r="B3" s="898"/>
      <c r="I3" s="899"/>
      <c r="K3" s="900"/>
    </row>
    <row r="4" spans="1:57" ht="14.25" customHeight="1">
      <c r="A4" s="1904" t="s">
        <v>2039</v>
      </c>
      <c r="B4" s="1904"/>
      <c r="C4" s="1904"/>
      <c r="D4" s="1904"/>
      <c r="E4" s="1904"/>
      <c r="F4" s="1904"/>
      <c r="G4" s="1904"/>
      <c r="H4" s="1904"/>
      <c r="I4" s="1904"/>
      <c r="J4" s="1904"/>
      <c r="K4" s="1904"/>
      <c r="L4" s="1904"/>
      <c r="M4" s="1904"/>
      <c r="N4" s="1904"/>
      <c r="O4" s="1904"/>
      <c r="P4" s="1904"/>
      <c r="Q4" s="1904"/>
      <c r="R4" s="1904"/>
      <c r="S4" s="1904"/>
      <c r="T4" s="1904"/>
      <c r="U4" s="1904"/>
      <c r="V4" s="1904"/>
      <c r="W4" s="1904"/>
      <c r="X4" s="1904"/>
      <c r="Y4" s="1904"/>
      <c r="Z4" s="1904"/>
      <c r="AA4" s="1904"/>
      <c r="AB4" s="1904"/>
      <c r="AC4" s="1904"/>
      <c r="AD4" s="1904"/>
      <c r="AE4" s="1904"/>
      <c r="AF4" s="1904"/>
      <c r="AG4" s="1904"/>
      <c r="AH4" s="1904"/>
      <c r="AI4" s="1904"/>
      <c r="AJ4" s="1904"/>
      <c r="AK4" s="1904"/>
      <c r="AL4" s="1904"/>
      <c r="AM4" s="1904"/>
      <c r="AN4" s="1904"/>
      <c r="AO4" s="1904"/>
      <c r="AP4" s="1904"/>
      <c r="AQ4" s="1904"/>
    </row>
    <row r="5" spans="1:57">
      <c r="A5" s="898"/>
      <c r="B5" s="898"/>
      <c r="I5" s="899"/>
      <c r="K5" s="900"/>
    </row>
    <row r="6" spans="1:57">
      <c r="A6" s="898"/>
      <c r="B6" s="898"/>
      <c r="D6" s="896" t="s">
        <v>2042</v>
      </c>
      <c r="I6" s="899"/>
      <c r="K6" s="900"/>
      <c r="U6" s="1903"/>
      <c r="V6" s="1903"/>
      <c r="W6" s="1903"/>
      <c r="BC6" s="896" t="s">
        <v>2040</v>
      </c>
    </row>
    <row r="7" spans="1:57">
      <c r="A7" s="898"/>
      <c r="B7" s="898"/>
      <c r="D7" s="501" t="s">
        <v>2043</v>
      </c>
      <c r="I7" s="899"/>
      <c r="K7" s="900"/>
      <c r="BC7" s="896" t="s">
        <v>2041</v>
      </c>
    </row>
    <row r="8" spans="1:57">
      <c r="A8" s="898"/>
      <c r="B8" s="898"/>
      <c r="D8" s="501"/>
      <c r="E8" s="896" t="s">
        <v>2055</v>
      </c>
      <c r="BC8" s="896" t="s">
        <v>2044</v>
      </c>
    </row>
    <row r="9" spans="1:57">
      <c r="A9" s="898"/>
      <c r="B9" s="898"/>
      <c r="E9" s="896" t="s">
        <v>2054</v>
      </c>
      <c r="I9" s="899"/>
      <c r="K9" s="900"/>
      <c r="P9" s="1911"/>
      <c r="Q9" s="1911"/>
      <c r="R9" s="1911"/>
      <c r="S9" s="1911"/>
      <c r="T9" s="1911"/>
    </row>
    <row r="10" spans="1:57">
      <c r="A10" s="898"/>
      <c r="B10" s="898"/>
      <c r="I10" s="899"/>
      <c r="K10" s="900"/>
    </row>
    <row r="11" spans="1:57">
      <c r="A11" s="1904" t="s">
        <v>2045</v>
      </c>
      <c r="B11" s="1904"/>
      <c r="C11" s="1904"/>
      <c r="D11" s="1904"/>
      <c r="E11" s="1904"/>
      <c r="F11" s="1904"/>
      <c r="G11" s="1904"/>
      <c r="H11" s="1904"/>
      <c r="I11" s="1904"/>
      <c r="J11" s="1904"/>
      <c r="K11" s="1904"/>
      <c r="L11" s="1904"/>
      <c r="M11" s="1904"/>
      <c r="N11" s="1904"/>
      <c r="O11" s="1904"/>
      <c r="P11" s="1904"/>
      <c r="Q11" s="1904"/>
      <c r="R11" s="1904"/>
      <c r="S11" s="1904"/>
      <c r="T11" s="1904"/>
      <c r="U11" s="1904"/>
      <c r="V11" s="1904"/>
      <c r="W11" s="1904"/>
      <c r="X11" s="1904"/>
      <c r="Y11" s="1904"/>
      <c r="Z11" s="1904"/>
      <c r="AA11" s="1904"/>
      <c r="AB11" s="1904"/>
      <c r="AC11" s="1904"/>
      <c r="AD11" s="1904"/>
      <c r="AE11" s="1904"/>
      <c r="AF11" s="1904"/>
      <c r="AG11" s="1904"/>
      <c r="AH11" s="1904"/>
      <c r="AI11" s="1904"/>
      <c r="AJ11" s="1904"/>
      <c r="AK11" s="1904"/>
      <c r="AL11" s="1904"/>
      <c r="AM11" s="1904"/>
      <c r="AN11" s="1904"/>
      <c r="AO11" s="1904"/>
      <c r="AP11" s="1904"/>
      <c r="AQ11" s="1904"/>
      <c r="BC11" s="896" t="s">
        <v>108</v>
      </c>
    </row>
    <row r="12" spans="1:57">
      <c r="A12" s="898"/>
      <c r="B12" s="898"/>
      <c r="I12" s="899"/>
      <c r="K12" s="900"/>
      <c r="BC12" s="896" t="s">
        <v>483</v>
      </c>
    </row>
    <row r="13" spans="1:57">
      <c r="A13" s="898"/>
      <c r="B13" s="898"/>
      <c r="D13" s="896" t="s">
        <v>2046</v>
      </c>
      <c r="I13" s="899"/>
      <c r="K13" s="900"/>
      <c r="T13" s="1903"/>
      <c r="U13" s="1903"/>
      <c r="V13" s="1903"/>
    </row>
    <row r="14" spans="1:57">
      <c r="A14" s="898"/>
      <c r="B14" s="898"/>
      <c r="E14" s="896" t="s">
        <v>2053</v>
      </c>
      <c r="I14" s="899"/>
      <c r="K14" s="900"/>
      <c r="N14" s="1909"/>
      <c r="O14" s="1909"/>
      <c r="P14" s="1909"/>
      <c r="Q14" s="1909"/>
      <c r="R14" s="1909"/>
      <c r="S14" s="1909"/>
      <c r="T14" s="1909"/>
      <c r="U14" s="1909"/>
      <c r="V14" s="1909"/>
      <c r="W14" s="1909"/>
      <c r="X14" s="1909"/>
      <c r="Y14" s="1909"/>
      <c r="Z14" s="1909"/>
      <c r="AA14" s="1909"/>
      <c r="AB14" s="1909"/>
      <c r="AC14" s="1909"/>
      <c r="AD14" s="1909"/>
      <c r="AE14" s="1909"/>
    </row>
    <row r="15" spans="1:57">
      <c r="A15" s="898"/>
      <c r="B15" s="898"/>
      <c r="E15" s="896" t="s">
        <v>2047</v>
      </c>
      <c r="I15" s="899"/>
      <c r="K15" s="900"/>
      <c r="N15" s="917"/>
      <c r="O15" s="917"/>
      <c r="P15" s="917"/>
      <c r="Q15" s="917"/>
      <c r="R15" s="917"/>
      <c r="S15" s="917"/>
      <c r="T15" s="917"/>
      <c r="U15" s="917"/>
      <c r="V15" s="917"/>
      <c r="W15" s="917"/>
      <c r="X15" s="917"/>
      <c r="Y15" s="917"/>
      <c r="Z15" s="917"/>
      <c r="AA15" s="917"/>
      <c r="AB15" s="917"/>
      <c r="AC15" s="917"/>
      <c r="AD15" s="917"/>
      <c r="AE15" s="917"/>
      <c r="BC15" s="896" t="s">
        <v>2056</v>
      </c>
      <c r="BE15" s="896">
        <f>'Basis &amp; Credits'!AB55</f>
        <v>2500000</v>
      </c>
    </row>
    <row r="16" spans="1:57">
      <c r="A16" s="898"/>
      <c r="B16" s="898"/>
      <c r="BC16" s="896" t="s">
        <v>2057</v>
      </c>
      <c r="BE16" s="896">
        <f>'Basis &amp; Credits'!T11+'Basis &amp; Credits'!AD11</f>
        <v>39384504</v>
      </c>
    </row>
    <row r="17" spans="1:43">
      <c r="A17" s="898"/>
      <c r="B17" s="898"/>
      <c r="D17" s="896" t="s">
        <v>2048</v>
      </c>
      <c r="I17" s="899"/>
      <c r="K17" s="900"/>
      <c r="U17" s="1910" t="str">
        <f>IF(T13="yes",(BE15/BE16)," ")</f>
        <v xml:space="preserve"> </v>
      </c>
      <c r="V17" s="1910"/>
      <c r="W17" s="1910"/>
      <c r="X17" s="1910"/>
      <c r="Y17" s="1910"/>
    </row>
    <row r="18" spans="1:43">
      <c r="A18" s="898"/>
      <c r="B18" s="898"/>
      <c r="I18" s="899"/>
      <c r="K18" s="900"/>
    </row>
    <row r="19" spans="1:43">
      <c r="A19" s="1904" t="s">
        <v>2050</v>
      </c>
      <c r="B19" s="1904"/>
      <c r="C19" s="1904"/>
      <c r="D19" s="1904"/>
      <c r="E19" s="1904"/>
      <c r="F19" s="1904"/>
      <c r="G19" s="1904"/>
      <c r="H19" s="1904"/>
      <c r="I19" s="1904"/>
      <c r="J19" s="1904"/>
      <c r="K19" s="1904"/>
      <c r="L19" s="1904"/>
      <c r="M19" s="1904"/>
      <c r="N19" s="1904"/>
      <c r="O19" s="1904"/>
      <c r="P19" s="1904"/>
      <c r="Q19" s="1904"/>
      <c r="R19" s="1904"/>
      <c r="S19" s="1904"/>
      <c r="T19" s="1904"/>
      <c r="U19" s="1904"/>
      <c r="V19" s="1904"/>
      <c r="W19" s="1904"/>
      <c r="X19" s="1904"/>
      <c r="Y19" s="1904"/>
      <c r="Z19" s="1904"/>
      <c r="AA19" s="1904"/>
      <c r="AB19" s="1904"/>
      <c r="AC19" s="1904"/>
      <c r="AD19" s="1904"/>
      <c r="AE19" s="1904"/>
      <c r="AF19" s="1904"/>
      <c r="AG19" s="1904"/>
      <c r="AH19" s="1904"/>
      <c r="AI19" s="1904"/>
      <c r="AJ19" s="1904"/>
      <c r="AK19" s="1904"/>
      <c r="AL19" s="1904"/>
      <c r="AM19" s="1904"/>
      <c r="AN19" s="1904"/>
      <c r="AO19" s="1904"/>
      <c r="AP19" s="1904"/>
      <c r="AQ19" s="1904"/>
    </row>
    <row r="20" spans="1:43">
      <c r="C20" s="898"/>
      <c r="D20" s="898"/>
      <c r="K20" s="899"/>
      <c r="M20" s="900"/>
    </row>
    <row r="21" spans="1:43">
      <c r="C21" s="898"/>
      <c r="D21" s="898"/>
      <c r="K21" s="899"/>
      <c r="M21" s="900"/>
    </row>
    <row r="22" spans="1:43">
      <c r="C22" s="901" t="s">
        <v>729</v>
      </c>
      <c r="D22" s="901"/>
      <c r="E22" s="896" t="s">
        <v>2051</v>
      </c>
      <c r="H22" s="902"/>
      <c r="K22" s="896"/>
      <c r="Q22" s="1912">
        <f>ROUND('Basis &amp; Credits'!AB55,0)</f>
        <v>2500000</v>
      </c>
      <c r="R22" s="1912"/>
      <c r="S22" s="1912"/>
      <c r="T22" s="1912"/>
      <c r="U22" s="1912"/>
      <c r="V22" s="1912"/>
      <c r="W22" s="1912"/>
      <c r="X22" s="1912"/>
      <c r="Y22" s="916"/>
    </row>
    <row r="23" spans="1:43">
      <c r="C23" s="898"/>
      <c r="D23" s="898"/>
      <c r="G23" s="903"/>
      <c r="H23" s="903"/>
      <c r="I23" s="904"/>
      <c r="J23" s="904"/>
      <c r="K23" s="903"/>
      <c r="M23" s="897"/>
    </row>
    <row r="24" spans="1:43">
      <c r="C24" s="905"/>
      <c r="D24" s="905"/>
      <c r="E24" s="906"/>
      <c r="J24" s="904"/>
      <c r="K24" s="896"/>
      <c r="L24" s="1915" t="s">
        <v>2028</v>
      </c>
      <c r="M24" s="1915"/>
      <c r="N24" s="1915"/>
      <c r="P24" s="1900" t="s">
        <v>2029</v>
      </c>
      <c r="Q24" s="1900"/>
      <c r="R24" s="1900"/>
      <c r="S24" s="1900"/>
      <c r="T24" s="1900"/>
      <c r="V24" s="1900" t="s">
        <v>2030</v>
      </c>
      <c r="W24" s="1900"/>
      <c r="X24" s="1900"/>
    </row>
    <row r="25" spans="1:43">
      <c r="C25" s="901" t="s">
        <v>190</v>
      </c>
      <c r="D25" s="901"/>
      <c r="E25" s="896" t="s">
        <v>987</v>
      </c>
      <c r="J25" s="904"/>
      <c r="L25" s="1901" t="s">
        <v>2031</v>
      </c>
      <c r="M25" s="1901"/>
      <c r="N25" s="1901"/>
      <c r="P25" s="1901" t="s">
        <v>2032</v>
      </c>
      <c r="Q25" s="1901"/>
      <c r="R25" s="1901"/>
      <c r="S25" s="1901"/>
      <c r="T25" s="1901"/>
      <c r="V25" s="1901" t="s">
        <v>2031</v>
      </c>
      <c r="W25" s="1901"/>
      <c r="X25" s="1901"/>
    </row>
    <row r="26" spans="1:43">
      <c r="C26" s="898"/>
      <c r="D26" s="898"/>
      <c r="E26" s="907" t="s">
        <v>2033</v>
      </c>
      <c r="F26" s="907"/>
      <c r="J26" s="908"/>
      <c r="L26" s="1913">
        <f>Application!BN626</f>
        <v>0</v>
      </c>
      <c r="M26" s="1913"/>
      <c r="N26" s="1913"/>
      <c r="P26" s="1902">
        <v>0.9</v>
      </c>
      <c r="Q26" s="1902"/>
      <c r="R26" s="1902"/>
      <c r="S26" s="1902"/>
      <c r="T26" s="1902"/>
      <c r="V26" s="1902">
        <f>L26*P26</f>
        <v>0</v>
      </c>
      <c r="W26" s="1902"/>
      <c r="X26" s="1902"/>
    </row>
    <row r="27" spans="1:43">
      <c r="C27" s="898"/>
      <c r="D27" s="898"/>
      <c r="E27" s="896" t="s">
        <v>2034</v>
      </c>
      <c r="J27" s="908"/>
      <c r="L27" s="1893">
        <f>Application!BS626</f>
        <v>27</v>
      </c>
      <c r="M27" s="1893">
        <f>Application!BS634+Application!BS643+Application!CX657</f>
        <v>0</v>
      </c>
      <c r="N27" s="1893"/>
      <c r="P27" s="1898">
        <v>1</v>
      </c>
      <c r="Q27" s="1898"/>
      <c r="R27" s="1898"/>
      <c r="S27" s="1898"/>
      <c r="T27" s="1898"/>
      <c r="V27" s="1898">
        <f>L27*P27</f>
        <v>27</v>
      </c>
      <c r="W27" s="1898"/>
      <c r="X27" s="1898"/>
    </row>
    <row r="28" spans="1:43">
      <c r="C28" s="898"/>
      <c r="D28" s="898"/>
      <c r="E28" s="896" t="s">
        <v>2035</v>
      </c>
      <c r="J28" s="908"/>
      <c r="L28" s="1893">
        <f>Application!BX626</f>
        <v>15</v>
      </c>
      <c r="M28" s="1893">
        <f>Application!BX634+Application!BX643+Application!DC657</f>
        <v>0</v>
      </c>
      <c r="N28" s="1893"/>
      <c r="P28" s="1898">
        <v>1.25</v>
      </c>
      <c r="Q28" s="1898"/>
      <c r="R28" s="1898"/>
      <c r="S28" s="1898"/>
      <c r="T28" s="1898"/>
      <c r="V28" s="1898">
        <f>L28*P28</f>
        <v>18.75</v>
      </c>
      <c r="W28" s="1898"/>
      <c r="X28" s="1898"/>
    </row>
    <row r="29" spans="1:43">
      <c r="C29" s="898"/>
      <c r="D29" s="898"/>
      <c r="E29" s="896" t="s">
        <v>2036</v>
      </c>
      <c r="J29" s="908"/>
      <c r="L29" s="1893">
        <f>Application!CC626</f>
        <v>15</v>
      </c>
      <c r="M29" s="1893">
        <f>Application!CC634+Application!CC643+Application!DH657</f>
        <v>0</v>
      </c>
      <c r="N29" s="1893"/>
      <c r="P29" s="1898">
        <v>1.5</v>
      </c>
      <c r="Q29" s="1898"/>
      <c r="R29" s="1898"/>
      <c r="S29" s="1898"/>
      <c r="T29" s="1898"/>
      <c r="V29" s="1898">
        <f>L29*P29</f>
        <v>22.5</v>
      </c>
      <c r="W29" s="1898"/>
      <c r="X29" s="1898"/>
    </row>
    <row r="30" spans="1:43">
      <c r="C30" s="898"/>
      <c r="D30" s="898"/>
      <c r="E30" s="896" t="s">
        <v>2037</v>
      </c>
      <c r="J30" s="908"/>
      <c r="L30" s="1894">
        <f>Application!CH626+Application!CM626</f>
        <v>0</v>
      </c>
      <c r="M30" s="1894"/>
      <c r="N30" s="1894"/>
      <c r="P30" s="1898">
        <v>1.75</v>
      </c>
      <c r="Q30" s="1898"/>
      <c r="R30" s="1898">
        <f>1.75+0.25*0</f>
        <v>1.75</v>
      </c>
      <c r="S30" s="1898"/>
      <c r="T30" s="1898"/>
      <c r="V30" s="1899">
        <f>L30*P30</f>
        <v>0</v>
      </c>
      <c r="W30" s="1899"/>
      <c r="X30" s="1899"/>
    </row>
    <row r="31" spans="1:43">
      <c r="C31" s="898"/>
      <c r="D31" s="898"/>
      <c r="L31" s="1913">
        <f>SUM(L26:N30)</f>
        <v>57</v>
      </c>
      <c r="M31" s="1914"/>
      <c r="N31" s="1914"/>
      <c r="V31" s="1902">
        <f>SUM(V26:X30)</f>
        <v>68.25</v>
      </c>
      <c r="W31" s="1902"/>
      <c r="X31" s="1902"/>
    </row>
    <row r="32" spans="1:43">
      <c r="C32" s="898"/>
      <c r="D32" s="898"/>
      <c r="K32" s="909"/>
    </row>
    <row r="33" spans="1:27">
      <c r="C33" s="901" t="s">
        <v>191</v>
      </c>
      <c r="D33" s="901"/>
      <c r="E33" s="898" t="s">
        <v>2052</v>
      </c>
      <c r="H33" s="910"/>
      <c r="I33" s="911"/>
      <c r="J33" s="912"/>
      <c r="K33" s="909"/>
      <c r="M33" s="897"/>
      <c r="V33" s="1895">
        <f>IF(V31&gt;0,V31/Q22," ")</f>
        <v>2.73E-5</v>
      </c>
      <c r="W33" s="1896"/>
      <c r="X33" s="1896"/>
      <c r="Y33" s="1896"/>
      <c r="Z33" s="1896"/>
      <c r="AA33" s="1897"/>
    </row>
    <row r="34" spans="1:27">
      <c r="K34" s="896"/>
      <c r="M34" s="897"/>
    </row>
    <row r="35" spans="1:27">
      <c r="E35" s="898" t="s">
        <v>2058</v>
      </c>
      <c r="F35" s="898"/>
      <c r="G35" s="898"/>
      <c r="H35" s="898"/>
      <c r="I35" s="898"/>
      <c r="J35" s="898"/>
      <c r="K35" s="898"/>
      <c r="L35" s="898"/>
      <c r="M35" s="918"/>
      <c r="N35" s="898"/>
      <c r="O35" s="898"/>
      <c r="P35" s="898"/>
      <c r="Q35" s="898"/>
      <c r="R35" s="898"/>
      <c r="V35" s="1906">
        <f>IF(V31&gt;0,1/V33," ")</f>
        <v>36630.03663003663</v>
      </c>
      <c r="W35" s="1907"/>
      <c r="X35" s="1907"/>
      <c r="Y35" s="1907"/>
      <c r="Z35" s="1907"/>
      <c r="AA35" s="1908"/>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Jose Caballero</cp:lastModifiedBy>
  <cp:lastPrinted>2024-02-13T17:28:26Z</cp:lastPrinted>
  <dcterms:created xsi:type="dcterms:W3CDTF">2007-12-27T18:26:28Z</dcterms:created>
  <dcterms:modified xsi:type="dcterms:W3CDTF">2024-02-13T23:07:07Z</dcterms:modified>
</cp:coreProperties>
</file>